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97112a0de7938fe9/桌面/Bridge5Asia Work/SalesDebug/sales-675/"/>
    </mc:Choice>
  </mc:AlternateContent>
  <xr:revisionPtr revIDLastSave="13" documentId="11_A42C9D4E44E47D683E0E58232B12E67127EE0C36" xr6:coauthVersionLast="45" xr6:coauthVersionMax="45" xr10:uidLastSave="{8E914911-3BBA-4966-A813-12680BDE3F0A}"/>
  <bookViews>
    <workbookView xWindow="-120" yWindow="-120" windowWidth="38640" windowHeight="21240" tabRatio="684" xr2:uid="{00000000-000D-0000-FFFF-FFFF00000000}"/>
  </bookViews>
  <sheets>
    <sheet name="Sheet1" sheetId="20" r:id="rId1"/>
    <sheet name="Sheet2" sheetId="29" r:id="rId2"/>
    <sheet name="Capital Structure" sheetId="27" r:id="rId3"/>
    <sheet name="利润表-1" sheetId="22" r:id="rId4"/>
    <sheet name="利润表-2" sheetId="30" r:id="rId5"/>
    <sheet name="利润表" sheetId="31" r:id="rId6"/>
    <sheet name="现金流表-晤桥" sheetId="24" r:id="rId7"/>
    <sheet name="现金流表-复星" sheetId="25" r:id="rId8"/>
    <sheet name="Sheet3" sheetId="32" r:id="rId9"/>
    <sheet name="发展纲要报告" sheetId="28" r:id="rId10"/>
    <sheet name="利润表公式说明" sheetId="23" r:id="rId11"/>
  </sheets>
  <externalReferences>
    <externalReference r:id="rId12"/>
    <externalReference r:id="rId13"/>
    <externalReference r:id="rId14"/>
    <externalReference r:id="rId15"/>
  </externalReferences>
  <definedNames>
    <definedName name="Acquisition_Cost">'Capital Structure'!#REF!</definedName>
    <definedName name="Cap_Int_1" localSheetId="2">[1]Assumptions!#REF!</definedName>
    <definedName name="Cap_Int_1">#REF!</definedName>
    <definedName name="Cap_Int_2" localSheetId="2">[1]Assumptions!#REF!</definedName>
    <definedName name="Cap_Int_2">#REF!</definedName>
    <definedName name="Construction_Commence" localSheetId="2">[1]Assumptions!#REF!</definedName>
    <definedName name="Construction_Commence">#REF!</definedName>
    <definedName name="Construction_Commence_1" localSheetId="2">[1]Assumptions!#REF!</definedName>
    <definedName name="Construction_Commence_1">#REF!</definedName>
    <definedName name="Construction_Commence_2" localSheetId="2">[1]Assumptions!#REF!</definedName>
    <definedName name="Construction_Commence_2">#REF!</definedName>
    <definedName name="Construction_Commence_3" localSheetId="2">[1]Assumptions!#REF!</definedName>
    <definedName name="Construction_Commence_3">#REF!</definedName>
    <definedName name="Construction_Commence_4" localSheetId="2">[1]Assumptions!#REF!</definedName>
    <definedName name="Construction_Commence_4">#REF!</definedName>
    <definedName name="Construction_Completion" localSheetId="2">[1]Assumptions!#REF!</definedName>
    <definedName name="Construction_Completion">#REF!</definedName>
    <definedName name="Construction_Completion_1" localSheetId="2">[1]Assumptions!#REF!</definedName>
    <definedName name="Construction_Completion_1">#REF!</definedName>
    <definedName name="Construction_Completion_2" localSheetId="2">[1]Assumptions!#REF!</definedName>
    <definedName name="Construction_Completion_2">#REF!</definedName>
    <definedName name="Construction_Completion_3" localSheetId="2">[1]Assumptions!#REF!</definedName>
    <definedName name="Construction_Completion_3">#REF!</definedName>
    <definedName name="Construction_Completion_4" localSheetId="2">[1]Assumptions!#REF!</definedName>
    <definedName name="Construction_Completion_4">#REF!</definedName>
    <definedName name="Construction_Cost_adjusted">'Capital Structure'!#REF!</definedName>
    <definedName name="Construction_Cost_original">'Capital Structure'!#REF!</definedName>
    <definedName name="Dev_Cost_1" localSheetId="2">[1]Assumptions!#REF!</definedName>
    <definedName name="Dev_Cost_1">#REF!</definedName>
    <definedName name="Dev_Cost_2" localSheetId="2">[1]Assumptions!#REF!</definedName>
    <definedName name="Dev_Cost_2">#REF!</definedName>
    <definedName name="Dev_Cost_3" localSheetId="2">[1]Assumptions!#REF!</definedName>
    <definedName name="Dev_Cost_3">#REF!</definedName>
    <definedName name="Dev_Cost_4" localSheetId="2">[1]Assumptions!#REF!</definedName>
    <definedName name="Dev_Cost_4">#REF!</definedName>
    <definedName name="Equity_IRR" localSheetId="2">#REF!</definedName>
    <definedName name="Equity_IRR">#REF!</definedName>
    <definedName name="Final_Settlement_1" localSheetId="2">[1]Assumptions!#REF!</definedName>
    <definedName name="Final_Settlement_1">#REF!</definedName>
    <definedName name="Final_Settlement_2" localSheetId="2">[1]Assumptions!#REF!</definedName>
    <definedName name="Final_Settlement_2">#REF!</definedName>
    <definedName name="Final_Settlement_3" localSheetId="2">[1]Assumptions!#REF!</definedName>
    <definedName name="Final_Settlement_3">#REF!</definedName>
    <definedName name="Final_Settlement_4" localSheetId="2">[1]Assumptions!#REF!</definedName>
    <definedName name="Final_Settlement_4">#REF!</definedName>
    <definedName name="GFA_Total" localSheetId="2">'Capital Structure'!#REF!</definedName>
    <definedName name="GFA_Total">#REF!</definedName>
    <definedName name="GFA_Total_1" localSheetId="2">'Capital Structure'!#REF!</definedName>
    <definedName name="GFA_Total_1">#REF!</definedName>
    <definedName name="GFA_Total_2" localSheetId="2">'Capital Structure'!#REF!</definedName>
    <definedName name="GFA_Total_2">#REF!</definedName>
    <definedName name="GFA_Total_3" localSheetId="2">'Capital Structure'!#REF!</definedName>
    <definedName name="GFA_Total_3">#REF!</definedName>
    <definedName name="GFA_Total_4" localSheetId="2">'Capital Structure'!#REF!</definedName>
    <definedName name="GFA_Total_4">#REF!</definedName>
    <definedName name="Initial_Time" localSheetId="2">'Capital Structure'!$D$2</definedName>
    <definedName name="Initial_Time">#REF!</definedName>
    <definedName name="Initial_Time_1" localSheetId="2">'Capital Structure'!#REF!</definedName>
    <definedName name="Initial_Time_1">#REF!</definedName>
    <definedName name="Initial_Time_2" localSheetId="2">'Capital Structure'!#REF!</definedName>
    <definedName name="Initial_Time_2">#REF!</definedName>
    <definedName name="Initial_Time_3" localSheetId="2">'Capital Structure'!#REF!</definedName>
    <definedName name="Initial_Time_3">#REF!</definedName>
    <definedName name="Initial_Time_4" localSheetId="2">'Capital Structure'!#REF!</definedName>
    <definedName name="Initial_Time_4">#REF!</definedName>
    <definedName name="IRR_1" localSheetId="2">#REF!</definedName>
    <definedName name="IRR_1">#REF!</definedName>
    <definedName name="IRR_2" localSheetId="2">#REF!</definedName>
    <definedName name="IRR_2">#REF!</definedName>
    <definedName name="IRR_3" localSheetId="2">#REF!</definedName>
    <definedName name="IRR_3">#REF!</definedName>
    <definedName name="IRR_4" localSheetId="2">#REF!</definedName>
    <definedName name="IRR_4">#REF!</definedName>
    <definedName name="Land_Cost" localSheetId="2">[1]Assumptions!#REF!</definedName>
    <definedName name="Land_Cost">#REF!</definedName>
    <definedName name="Land_Cost_1" localSheetId="2">[1]Assumptions!#REF!</definedName>
    <definedName name="Land_Cost_1">#REF!</definedName>
    <definedName name="Land_Cost_2" localSheetId="2">[1]Assumptions!#REF!</definedName>
    <definedName name="Land_Cost_2">#REF!</definedName>
    <definedName name="Land_Cost_3" localSheetId="2">[1]Assumptions!#REF!</definedName>
    <definedName name="Land_Cost_3">#REF!</definedName>
    <definedName name="Land_Cost_4" localSheetId="2">[1]Assumptions!#REF!</definedName>
    <definedName name="Land_Cost_4">#REF!</definedName>
    <definedName name="LandAcqu_Payment_1" localSheetId="2">[1]Assumptions!#REF!</definedName>
    <definedName name="LandAcqu_Payment_1">#REF!</definedName>
    <definedName name="LandAcqu_Payment_2" localSheetId="2">[1]Assumptions!#REF!</definedName>
    <definedName name="LandAcqu_Payment_2">#REF!</definedName>
    <definedName name="LandAcqu_Payment_3" localSheetId="2">[1]Assumptions!#REF!</definedName>
    <definedName name="LandAcqu_Payment_3">#REF!</definedName>
    <definedName name="LandAcqu_Payment_4" localSheetId="2">[1]Assumptions!#REF!</definedName>
    <definedName name="LandAcqu_Payment_4">#REF!</definedName>
    <definedName name="Payment_Schedule_1" localSheetId="2">[1]Assumptions!#REF!</definedName>
    <definedName name="Payment_Schedule_1">#REF!</definedName>
    <definedName name="Payment_Schedule_2" localSheetId="2">[1]Assumptions!#REF!</definedName>
    <definedName name="Payment_Schedule_2">#REF!</definedName>
    <definedName name="Payment_Schedule_3" localSheetId="2">[1]Assumptions!#REF!</definedName>
    <definedName name="Payment_Schedule_3">#REF!</definedName>
    <definedName name="Payment_Schedule_4" localSheetId="2">[1]Assumptions!#REF!</definedName>
    <definedName name="Payment_Schedule_4">#REF!</definedName>
    <definedName name="Project_IRR">#REF!</definedName>
    <definedName name="Sales_Commence" localSheetId="2">[1]Assumptions!#REF!</definedName>
    <definedName name="Sales_Commence">#REF!</definedName>
    <definedName name="Sales_Commence_1" localSheetId="2">[1]Assumptions!#REF!</definedName>
    <definedName name="Sales_Commence_1">#REF!</definedName>
    <definedName name="Sales_Commence_2" localSheetId="2">[1]Assumptions!#REF!</definedName>
    <definedName name="Sales_Commence_2">#REF!</definedName>
    <definedName name="Sales_Commence_3" localSheetId="2">[1]Assumptions!#REF!</definedName>
    <definedName name="Sales_Commence_3">#REF!</definedName>
    <definedName name="Sales_Commence_4" localSheetId="2">[1]Assumptions!#REF!</definedName>
    <definedName name="Sales_Commence_4">#REF!</definedName>
    <definedName name="Sales_Completion" localSheetId="2">[1]Assumptions!#REF!</definedName>
    <definedName name="Sales_Completion">#REF!</definedName>
    <definedName name="Sales_Completion_1" localSheetId="2">[1]Assumptions!#REF!</definedName>
    <definedName name="Sales_Completion_1">#REF!</definedName>
    <definedName name="Sales_Completion_2" localSheetId="2">[1]Assumptions!#REF!</definedName>
    <definedName name="Sales_Completion_2">#REF!</definedName>
    <definedName name="Sales_Completion_3" localSheetId="2">[1]Assumptions!#REF!</definedName>
    <definedName name="Sales_Completion_3">#REF!</definedName>
    <definedName name="Sales_Completion_4" localSheetId="2">[1]Assumptions!#REF!</definedName>
    <definedName name="Sales_Completion_4">#REF!</definedName>
    <definedName name="Sales_Settlement">#REF!</definedName>
    <definedName name="Sales_Settlement_1">#REF!</definedName>
    <definedName name="Sales_Settlement_2">#REF!</definedName>
    <definedName name="Sales_Settlement_3">#REF!</definedName>
    <definedName name="Sales_Settlement_4">#REF!</definedName>
    <definedName name="Total_Cost_1" localSheetId="2">[1]Assumptions!#REF!</definedName>
    <definedName name="Total_Cost_1">#REF!</definedName>
    <definedName name="Total_Cost_2" localSheetId="2">[1]Assumptions!#REF!</definedName>
    <definedName name="Total_Cost_2">#REF!</definedName>
    <definedName name="Total_Dev_Cost" localSheetId="2">[1]Assumptions!#REF!</definedName>
    <definedName name="Total_Dev_Cost">#REF!</definedName>
    <definedName name="VAT_Rate" localSheetId="2">[1]Assumptions!#REF!</definedName>
    <definedName name="VAT_Rate">#REF!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8" i="20" l="1"/>
  <c r="F77" i="20"/>
  <c r="F74" i="20"/>
  <c r="F73" i="20"/>
  <c r="F80" i="20"/>
  <c r="F69" i="20"/>
  <c r="F67" i="20"/>
  <c r="F68" i="20"/>
  <c r="F71" i="20"/>
  <c r="F72" i="20"/>
  <c r="F75" i="20"/>
  <c r="F76" i="20"/>
  <c r="F79" i="20"/>
  <c r="F81" i="20"/>
  <c r="F66" i="20"/>
  <c r="F70" i="20" l="1"/>
  <c r="CG25" i="32" l="1"/>
  <c r="CH25" i="32"/>
  <c r="CI25" i="32"/>
  <c r="CJ25" i="32"/>
  <c r="CK25" i="32"/>
  <c r="CL25" i="32"/>
  <c r="CM25" i="32"/>
  <c r="CN25" i="32"/>
  <c r="CO25" i="32"/>
  <c r="CP25" i="32"/>
  <c r="CG26" i="32"/>
  <c r="CH26" i="32"/>
  <c r="CI26" i="32"/>
  <c r="CJ26" i="32"/>
  <c r="CK26" i="32"/>
  <c r="CL26" i="32"/>
  <c r="CM26" i="32"/>
  <c r="CN26" i="32"/>
  <c r="CO26" i="32"/>
  <c r="CP26" i="32"/>
  <c r="CG27" i="32"/>
  <c r="CH27" i="32"/>
  <c r="CI27" i="32"/>
  <c r="CJ27" i="32"/>
  <c r="CK27" i="32"/>
  <c r="CL27" i="32"/>
  <c r="CM27" i="32"/>
  <c r="CN27" i="32"/>
  <c r="CO27" i="32"/>
  <c r="CP27" i="32"/>
  <c r="CK28" i="32"/>
  <c r="CL28" i="32"/>
  <c r="CM28" i="32"/>
  <c r="CN28" i="32"/>
  <c r="CO28" i="32"/>
  <c r="CP28" i="32"/>
  <c r="CL29" i="32"/>
  <c r="CM29" i="32"/>
  <c r="CN29" i="32"/>
  <c r="CO29" i="32"/>
  <c r="CP29" i="32"/>
  <c r="AS11" i="32"/>
  <c r="AT11" i="32"/>
  <c r="AU11" i="32"/>
  <c r="AV11" i="32"/>
  <c r="AW11" i="32"/>
  <c r="AX11" i="32"/>
  <c r="AY11" i="32"/>
  <c r="AZ11" i="32"/>
  <c r="BA11" i="32"/>
  <c r="BB11" i="32"/>
  <c r="BC11" i="32"/>
  <c r="BD11" i="32"/>
  <c r="BE11" i="32"/>
  <c r="BF11" i="32"/>
  <c r="BG11" i="32"/>
  <c r="BH11" i="32"/>
  <c r="BI11" i="32"/>
  <c r="BJ11" i="32"/>
  <c r="BK11" i="32"/>
  <c r="BL11" i="32"/>
  <c r="BM11" i="32"/>
  <c r="BN11" i="32"/>
  <c r="BO11" i="32"/>
  <c r="BP11" i="32"/>
  <c r="BQ11" i="32"/>
  <c r="BR11" i="32"/>
  <c r="BS11" i="32"/>
  <c r="BT11" i="32"/>
  <c r="BU11" i="32"/>
  <c r="BV11" i="32"/>
  <c r="BW11" i="32"/>
  <c r="BX11" i="32"/>
  <c r="BY11" i="32"/>
  <c r="BZ11" i="32"/>
  <c r="CA11" i="32"/>
  <c r="CB11" i="32"/>
  <c r="CC11" i="32"/>
  <c r="CD11" i="32"/>
  <c r="CE11" i="32"/>
  <c r="CF11" i="32"/>
  <c r="CG11" i="32"/>
  <c r="CH11" i="32"/>
  <c r="CI11" i="32"/>
  <c r="CJ11" i="32"/>
  <c r="CK11" i="32"/>
  <c r="CL11" i="32"/>
  <c r="CM11" i="32"/>
  <c r="CN11" i="32"/>
  <c r="CO11" i="32"/>
  <c r="CP11" i="32"/>
  <c r="AS12" i="32"/>
  <c r="AT12" i="32"/>
  <c r="AU12" i="32"/>
  <c r="AV12" i="32"/>
  <c r="AW12" i="32"/>
  <c r="AX12" i="32"/>
  <c r="AY12" i="32"/>
  <c r="AZ12" i="32"/>
  <c r="BA12" i="32"/>
  <c r="BB12" i="32"/>
  <c r="BC12" i="32"/>
  <c r="BD12" i="32"/>
  <c r="BE12" i="32"/>
  <c r="BF12" i="32"/>
  <c r="BG12" i="32"/>
  <c r="BH12" i="32"/>
  <c r="BI12" i="32"/>
  <c r="BJ12" i="32"/>
  <c r="BK12" i="32"/>
  <c r="BL12" i="32"/>
  <c r="BM12" i="32"/>
  <c r="BN12" i="32"/>
  <c r="BO12" i="32"/>
  <c r="BP12" i="32"/>
  <c r="BQ12" i="32"/>
  <c r="BR12" i="32"/>
  <c r="BS12" i="32"/>
  <c r="BT12" i="32"/>
  <c r="BU12" i="32"/>
  <c r="BV12" i="32"/>
  <c r="BW12" i="32"/>
  <c r="BX12" i="32"/>
  <c r="BY12" i="32"/>
  <c r="BZ12" i="32"/>
  <c r="CA12" i="32"/>
  <c r="CB12" i="32"/>
  <c r="CC12" i="32"/>
  <c r="CD12" i="32"/>
  <c r="CE12" i="32"/>
  <c r="CF12" i="32"/>
  <c r="CG12" i="32"/>
  <c r="CH12" i="32"/>
  <c r="CI12" i="32"/>
  <c r="CJ12" i="32"/>
  <c r="CK12" i="32"/>
  <c r="CL12" i="32"/>
  <c r="CM12" i="32"/>
  <c r="CN12" i="32"/>
  <c r="CO12" i="32"/>
  <c r="CP12" i="32"/>
  <c r="AS13" i="32"/>
  <c r="AT13" i="32"/>
  <c r="AU13" i="32"/>
  <c r="AV13" i="32"/>
  <c r="AW13" i="32"/>
  <c r="AX13" i="32"/>
  <c r="AY13" i="32"/>
  <c r="AZ13" i="32"/>
  <c r="BA13" i="32"/>
  <c r="BB13" i="32"/>
  <c r="BC13" i="32"/>
  <c r="BD13" i="32"/>
  <c r="BE13" i="32"/>
  <c r="BF13" i="32"/>
  <c r="BG13" i="32"/>
  <c r="BH13" i="32"/>
  <c r="BI13" i="32"/>
  <c r="BJ13" i="32"/>
  <c r="BK13" i="32"/>
  <c r="BL13" i="32"/>
  <c r="BM13" i="32"/>
  <c r="BN13" i="32"/>
  <c r="BO13" i="32"/>
  <c r="BP13" i="32"/>
  <c r="BQ13" i="32"/>
  <c r="BR13" i="32"/>
  <c r="BS13" i="32"/>
  <c r="BT13" i="32"/>
  <c r="BU13" i="32"/>
  <c r="BV13" i="32"/>
  <c r="BW13" i="32"/>
  <c r="BX13" i="32"/>
  <c r="BY13" i="32"/>
  <c r="BZ13" i="32"/>
  <c r="CA13" i="32"/>
  <c r="CB13" i="32"/>
  <c r="CC13" i="32"/>
  <c r="CD13" i="32"/>
  <c r="CE13" i="32"/>
  <c r="CF13" i="32"/>
  <c r="CG13" i="32"/>
  <c r="CH13" i="32"/>
  <c r="CI13" i="32"/>
  <c r="CJ13" i="32"/>
  <c r="CK13" i="32"/>
  <c r="CL13" i="32"/>
  <c r="CM13" i="32"/>
  <c r="CN13" i="32"/>
  <c r="CO13" i="32"/>
  <c r="CP13" i="32"/>
  <c r="AS14" i="32"/>
  <c r="AT14" i="32"/>
  <c r="AU14" i="32"/>
  <c r="AV14" i="32"/>
  <c r="AW14" i="32"/>
  <c r="AX14" i="32"/>
  <c r="AY14" i="32"/>
  <c r="AZ14" i="32"/>
  <c r="BA14" i="32"/>
  <c r="BB14" i="32"/>
  <c r="BC14" i="32"/>
  <c r="BD14" i="32"/>
  <c r="BE14" i="32"/>
  <c r="BF14" i="32"/>
  <c r="BG14" i="32"/>
  <c r="BH14" i="32"/>
  <c r="BI14" i="32"/>
  <c r="BJ14" i="32"/>
  <c r="BK14" i="32"/>
  <c r="BL14" i="32"/>
  <c r="BM14" i="32"/>
  <c r="BN14" i="32"/>
  <c r="BO14" i="32"/>
  <c r="BP14" i="32"/>
  <c r="BQ14" i="32"/>
  <c r="BR14" i="32"/>
  <c r="BS14" i="32"/>
  <c r="BT14" i="32"/>
  <c r="BU14" i="32"/>
  <c r="BV14" i="32"/>
  <c r="BW14" i="32"/>
  <c r="BX14" i="32"/>
  <c r="BY14" i="32"/>
  <c r="BZ14" i="32"/>
  <c r="CA14" i="32"/>
  <c r="CB14" i="32"/>
  <c r="CC14" i="32"/>
  <c r="CD14" i="32"/>
  <c r="CE14" i="32"/>
  <c r="CF14" i="32"/>
  <c r="CG14" i="32"/>
  <c r="CH14" i="32"/>
  <c r="CI14" i="32"/>
  <c r="CJ14" i="32"/>
  <c r="CK14" i="32"/>
  <c r="CL14" i="32"/>
  <c r="CM14" i="32"/>
  <c r="CN14" i="32"/>
  <c r="CO14" i="32"/>
  <c r="CP14" i="32"/>
  <c r="AS15" i="32"/>
  <c r="AT15" i="32"/>
  <c r="AU15" i="32"/>
  <c r="AV15" i="32"/>
  <c r="AW15" i="32"/>
  <c r="AX15" i="32"/>
  <c r="AY15" i="32"/>
  <c r="AZ15" i="32"/>
  <c r="BA15" i="32"/>
  <c r="BB15" i="32"/>
  <c r="BC15" i="32"/>
  <c r="BD15" i="32"/>
  <c r="BE15" i="32"/>
  <c r="BF15" i="32"/>
  <c r="BG15" i="32"/>
  <c r="BH15" i="32"/>
  <c r="BI15" i="32"/>
  <c r="BJ15" i="32"/>
  <c r="BK15" i="32"/>
  <c r="BL15" i="32"/>
  <c r="BM15" i="32"/>
  <c r="BN15" i="32"/>
  <c r="BO15" i="32"/>
  <c r="BP15" i="32"/>
  <c r="BQ15" i="32"/>
  <c r="BR15" i="32"/>
  <c r="BS15" i="32"/>
  <c r="BT15" i="32"/>
  <c r="BU15" i="32"/>
  <c r="BV15" i="32"/>
  <c r="BW15" i="32"/>
  <c r="BX15" i="32"/>
  <c r="BY15" i="32"/>
  <c r="BZ15" i="32"/>
  <c r="CA15" i="32"/>
  <c r="CB15" i="32"/>
  <c r="CC15" i="32"/>
  <c r="CD15" i="32"/>
  <c r="CE15" i="32"/>
  <c r="CF15" i="32"/>
  <c r="CG15" i="32"/>
  <c r="CH15" i="32"/>
  <c r="CI15" i="32"/>
  <c r="CJ15" i="32"/>
  <c r="CK15" i="32"/>
  <c r="CL15" i="32"/>
  <c r="CM15" i="32"/>
  <c r="CN15" i="32"/>
  <c r="CO15" i="32"/>
  <c r="CP15" i="32"/>
  <c r="AS16" i="32"/>
  <c r="AT16" i="32"/>
  <c r="AU16" i="32"/>
  <c r="AV16" i="32"/>
  <c r="AW16" i="32"/>
  <c r="AX16" i="32"/>
  <c r="AY16" i="32"/>
  <c r="AZ16" i="32"/>
  <c r="BA16" i="32"/>
  <c r="BB16" i="32"/>
  <c r="BC16" i="32"/>
  <c r="BD16" i="32"/>
  <c r="BE16" i="32"/>
  <c r="BF16" i="32"/>
  <c r="BG16" i="32"/>
  <c r="BH16" i="32"/>
  <c r="BI16" i="32"/>
  <c r="BJ16" i="32"/>
  <c r="BK16" i="32"/>
  <c r="BL16" i="32"/>
  <c r="BM16" i="32"/>
  <c r="BN16" i="32"/>
  <c r="BO16" i="32"/>
  <c r="BP16" i="32"/>
  <c r="BQ16" i="32"/>
  <c r="BR16" i="32"/>
  <c r="BS16" i="32"/>
  <c r="BT16" i="32"/>
  <c r="BU16" i="32"/>
  <c r="BV16" i="32"/>
  <c r="BW16" i="32"/>
  <c r="BX16" i="32"/>
  <c r="BY16" i="32"/>
  <c r="BZ16" i="32"/>
  <c r="CA16" i="32"/>
  <c r="CB16" i="32"/>
  <c r="CC16" i="32"/>
  <c r="CD16" i="32"/>
  <c r="CE16" i="32"/>
  <c r="CF16" i="32"/>
  <c r="CG16" i="32"/>
  <c r="CH16" i="32"/>
  <c r="CI16" i="32"/>
  <c r="CJ16" i="32"/>
  <c r="CK16" i="32"/>
  <c r="CL16" i="32"/>
  <c r="CM16" i="32"/>
  <c r="CN16" i="32"/>
  <c r="CO16" i="32"/>
  <c r="CP16" i="32"/>
  <c r="AS17" i="32"/>
  <c r="AT17" i="32"/>
  <c r="AU17" i="32"/>
  <c r="AV17" i="32"/>
  <c r="AW17" i="32"/>
  <c r="AX17" i="32"/>
  <c r="AY17" i="32"/>
  <c r="AZ17" i="32"/>
  <c r="BA17" i="32"/>
  <c r="BB17" i="32"/>
  <c r="BC17" i="32"/>
  <c r="BD17" i="32"/>
  <c r="BE17" i="32"/>
  <c r="BF17" i="32"/>
  <c r="BG17" i="32"/>
  <c r="BH17" i="32"/>
  <c r="BI17" i="32"/>
  <c r="BJ17" i="32"/>
  <c r="BK17" i="32"/>
  <c r="BL17" i="32"/>
  <c r="BM17" i="32"/>
  <c r="BN17" i="32"/>
  <c r="BO17" i="32"/>
  <c r="BP17" i="32"/>
  <c r="BQ17" i="32"/>
  <c r="BR17" i="32"/>
  <c r="BS17" i="32"/>
  <c r="BT17" i="32"/>
  <c r="BU17" i="32"/>
  <c r="BV17" i="32"/>
  <c r="BW17" i="32"/>
  <c r="BX17" i="32"/>
  <c r="BY17" i="32"/>
  <c r="BZ17" i="32"/>
  <c r="CA17" i="32"/>
  <c r="CB17" i="32"/>
  <c r="CC17" i="32"/>
  <c r="CD17" i="32"/>
  <c r="CE17" i="32"/>
  <c r="CF17" i="32"/>
  <c r="CG17" i="32"/>
  <c r="CH17" i="32"/>
  <c r="CI17" i="32"/>
  <c r="CJ17" i="32"/>
  <c r="CK17" i="32"/>
  <c r="CL17" i="32"/>
  <c r="CM17" i="32"/>
  <c r="CN17" i="32"/>
  <c r="CO17" i="32"/>
  <c r="CP17" i="32"/>
  <c r="AS18" i="32"/>
  <c r="AT18" i="32"/>
  <c r="AU18" i="32"/>
  <c r="AV18" i="32"/>
  <c r="AW18" i="32"/>
  <c r="AX18" i="32"/>
  <c r="AY18" i="32"/>
  <c r="AZ18" i="32"/>
  <c r="BA18" i="32"/>
  <c r="BB18" i="32"/>
  <c r="BC18" i="32"/>
  <c r="BD18" i="32"/>
  <c r="BE18" i="32"/>
  <c r="BF18" i="32"/>
  <c r="BG18" i="32"/>
  <c r="BH18" i="32"/>
  <c r="BI18" i="32"/>
  <c r="BJ18" i="32"/>
  <c r="BK18" i="32"/>
  <c r="BL18" i="32"/>
  <c r="BM18" i="32"/>
  <c r="BN18" i="32"/>
  <c r="BO18" i="32"/>
  <c r="BP18" i="32"/>
  <c r="BQ18" i="32"/>
  <c r="BR18" i="32"/>
  <c r="BS18" i="32"/>
  <c r="BT18" i="32"/>
  <c r="BU18" i="32"/>
  <c r="BV18" i="32"/>
  <c r="BW18" i="32"/>
  <c r="BX18" i="32"/>
  <c r="BY18" i="32"/>
  <c r="BZ18" i="32"/>
  <c r="CA18" i="32"/>
  <c r="CB18" i="32"/>
  <c r="CC18" i="32"/>
  <c r="CD18" i="32"/>
  <c r="CE18" i="32"/>
  <c r="CF18" i="32"/>
  <c r="CG18" i="32"/>
  <c r="CH18" i="32"/>
  <c r="CI18" i="32"/>
  <c r="CJ18" i="32"/>
  <c r="CK18" i="32"/>
  <c r="CL18" i="32"/>
  <c r="CM18" i="32"/>
  <c r="CN18" i="32"/>
  <c r="CO18" i="32"/>
  <c r="CP18" i="32"/>
  <c r="AS19" i="32"/>
  <c r="AT19" i="32"/>
  <c r="AU19" i="32"/>
  <c r="AV19" i="32"/>
  <c r="AW19" i="32"/>
  <c r="AX19" i="32"/>
  <c r="AY19" i="32"/>
  <c r="AZ19" i="32"/>
  <c r="BA19" i="32"/>
  <c r="BB19" i="32"/>
  <c r="BC19" i="32"/>
  <c r="BD19" i="32"/>
  <c r="BE19" i="32"/>
  <c r="BF19" i="32"/>
  <c r="BG19" i="32"/>
  <c r="BH19" i="32"/>
  <c r="BI19" i="32"/>
  <c r="BJ19" i="32"/>
  <c r="BK19" i="32"/>
  <c r="BL19" i="32"/>
  <c r="BM19" i="32"/>
  <c r="BN19" i="32"/>
  <c r="BO19" i="32"/>
  <c r="BP19" i="32"/>
  <c r="BQ19" i="32"/>
  <c r="BR19" i="32"/>
  <c r="BS19" i="32"/>
  <c r="BT19" i="32"/>
  <c r="BU19" i="32"/>
  <c r="BV19" i="32"/>
  <c r="BW19" i="32"/>
  <c r="BX19" i="32"/>
  <c r="BY19" i="32"/>
  <c r="BZ19" i="32"/>
  <c r="CA19" i="32"/>
  <c r="CB19" i="32"/>
  <c r="CC19" i="32"/>
  <c r="CD19" i="32"/>
  <c r="CE19" i="32"/>
  <c r="CF19" i="32"/>
  <c r="CG19" i="32"/>
  <c r="CH19" i="32"/>
  <c r="CI19" i="32"/>
  <c r="CJ19" i="32"/>
  <c r="CK19" i="32"/>
  <c r="CL19" i="32"/>
  <c r="CM19" i="32"/>
  <c r="CN19" i="32"/>
  <c r="CO19" i="32"/>
  <c r="CP19" i="32"/>
  <c r="AS20" i="32"/>
  <c r="AT20" i="32"/>
  <c r="AU20" i="32"/>
  <c r="AV20" i="32"/>
  <c r="AW20" i="32"/>
  <c r="AX20" i="32"/>
  <c r="AY20" i="32"/>
  <c r="AZ20" i="32"/>
  <c r="BA20" i="32"/>
  <c r="BB20" i="32"/>
  <c r="BC20" i="32"/>
  <c r="BD20" i="32"/>
  <c r="BE20" i="32"/>
  <c r="BF20" i="32"/>
  <c r="BG20" i="32"/>
  <c r="BH20" i="32"/>
  <c r="BI20" i="32"/>
  <c r="BJ20" i="32"/>
  <c r="BK20" i="32"/>
  <c r="BL20" i="32"/>
  <c r="BM20" i="32"/>
  <c r="BN20" i="32"/>
  <c r="BO20" i="32"/>
  <c r="BP20" i="32"/>
  <c r="BQ20" i="32"/>
  <c r="BR20" i="32"/>
  <c r="BS20" i="32"/>
  <c r="BT20" i="32"/>
  <c r="BU20" i="32"/>
  <c r="BV20" i="32"/>
  <c r="BW20" i="32"/>
  <c r="BX20" i="32"/>
  <c r="BY20" i="32"/>
  <c r="BZ20" i="32"/>
  <c r="CA20" i="32"/>
  <c r="CB20" i="32"/>
  <c r="CC20" i="32"/>
  <c r="CD20" i="32"/>
  <c r="CE20" i="32"/>
  <c r="CF20" i="32"/>
  <c r="CG20" i="32"/>
  <c r="CH20" i="32"/>
  <c r="CI20" i="32"/>
  <c r="CJ20" i="32"/>
  <c r="CK20" i="32"/>
  <c r="CL20" i="32"/>
  <c r="CM20" i="32"/>
  <c r="CN20" i="32"/>
  <c r="CO20" i="32"/>
  <c r="CP20" i="32"/>
  <c r="AS21" i="32"/>
  <c r="AT21" i="32"/>
  <c r="AU21" i="32"/>
  <c r="AV21" i="32"/>
  <c r="AW21" i="32"/>
  <c r="AX21" i="32"/>
  <c r="AY21" i="32"/>
  <c r="AZ21" i="32"/>
  <c r="BA21" i="32"/>
  <c r="BB21" i="32"/>
  <c r="BC21" i="32"/>
  <c r="BD21" i="32"/>
  <c r="BE21" i="32"/>
  <c r="BF21" i="32"/>
  <c r="BG21" i="32"/>
  <c r="BH21" i="32"/>
  <c r="BI21" i="32"/>
  <c r="BJ21" i="32"/>
  <c r="BK21" i="32"/>
  <c r="BL21" i="32"/>
  <c r="BM21" i="32"/>
  <c r="BN21" i="32"/>
  <c r="BO21" i="32"/>
  <c r="BP21" i="32"/>
  <c r="BQ21" i="32"/>
  <c r="BR21" i="32"/>
  <c r="BS21" i="32"/>
  <c r="BT21" i="32"/>
  <c r="BU21" i="32"/>
  <c r="BV21" i="32"/>
  <c r="BW21" i="32"/>
  <c r="BX21" i="32"/>
  <c r="BY21" i="32"/>
  <c r="BZ21" i="32"/>
  <c r="CA21" i="32"/>
  <c r="CB21" i="32"/>
  <c r="CC21" i="32"/>
  <c r="CD21" i="32"/>
  <c r="CE21" i="32"/>
  <c r="CF21" i="32"/>
  <c r="CG21" i="32"/>
  <c r="CH21" i="32"/>
  <c r="CI21" i="32"/>
  <c r="CJ21" i="32"/>
  <c r="CK21" i="32"/>
  <c r="CL21" i="32"/>
  <c r="CM21" i="32"/>
  <c r="CN21" i="32"/>
  <c r="CO21" i="32"/>
  <c r="CP21" i="32"/>
  <c r="BR22" i="32"/>
  <c r="BS22" i="32"/>
  <c r="BT22" i="32"/>
  <c r="BU22" i="32"/>
  <c r="BV22" i="32"/>
  <c r="BW22" i="32"/>
  <c r="BX22" i="32"/>
  <c r="BY22" i="32"/>
  <c r="BZ22" i="32"/>
  <c r="CA22" i="32"/>
  <c r="CB22" i="32"/>
  <c r="CC22" i="32"/>
  <c r="CD22" i="32"/>
  <c r="CE22" i="32"/>
  <c r="CF22" i="32"/>
  <c r="CG22" i="32"/>
  <c r="CH22" i="32"/>
  <c r="CI22" i="32"/>
  <c r="CJ22" i="32"/>
  <c r="CK22" i="32"/>
  <c r="CL22" i="32"/>
  <c r="CM22" i="32"/>
  <c r="CN22" i="32"/>
  <c r="CO22" i="32"/>
  <c r="CP22" i="32"/>
  <c r="BR23" i="32"/>
  <c r="BS23" i="32"/>
  <c r="BT23" i="32"/>
  <c r="BU23" i="32"/>
  <c r="BV23" i="32"/>
  <c r="BW23" i="32"/>
  <c r="BX23" i="32"/>
  <c r="BY23" i="32"/>
  <c r="BZ23" i="32"/>
  <c r="CA23" i="32"/>
  <c r="CB23" i="32"/>
  <c r="CC23" i="32"/>
  <c r="CD23" i="32"/>
  <c r="CE23" i="32"/>
  <c r="CF23" i="32"/>
  <c r="CG23" i="32"/>
  <c r="CH23" i="32"/>
  <c r="CI23" i="32"/>
  <c r="CJ23" i="32"/>
  <c r="CK23" i="32"/>
  <c r="CL23" i="32"/>
  <c r="CM23" i="32"/>
  <c r="CN23" i="32"/>
  <c r="CO23" i="32"/>
  <c r="CP23" i="32"/>
  <c r="C90" i="20"/>
  <c r="BH7" i="32"/>
  <c r="BI7" i="32"/>
  <c r="BJ7" i="32"/>
  <c r="BK7" i="32"/>
  <c r="BL7" i="32"/>
  <c r="BM7" i="32"/>
  <c r="BN7" i="32"/>
  <c r="BO7" i="32"/>
  <c r="BP7" i="32"/>
  <c r="BQ7" i="32"/>
  <c r="BR7" i="32"/>
  <c r="BS7" i="32"/>
  <c r="BT7" i="32"/>
  <c r="BU7" i="32"/>
  <c r="BV7" i="32"/>
  <c r="BW7" i="32"/>
  <c r="BX7" i="32"/>
  <c r="BY7" i="32"/>
  <c r="BZ7" i="32"/>
  <c r="CA7" i="32"/>
  <c r="CB7" i="32"/>
  <c r="CC7" i="32"/>
  <c r="CD7" i="32"/>
  <c r="CE7" i="32"/>
  <c r="CF7" i="32"/>
  <c r="CG7" i="32"/>
  <c r="CH7" i="32"/>
  <c r="CI7" i="32"/>
  <c r="CJ7" i="32"/>
  <c r="CK7" i="32"/>
  <c r="CL7" i="32"/>
  <c r="CM7" i="32"/>
  <c r="CN7" i="32"/>
  <c r="CH5" i="32"/>
  <c r="CI5" i="32"/>
  <c r="CJ5" i="32"/>
  <c r="CK5" i="32"/>
  <c r="CL5" i="32"/>
  <c r="CM5" i="32"/>
  <c r="CN5" i="32"/>
  <c r="CO5" i="32"/>
  <c r="CP5" i="32"/>
  <c r="CQ5" i="32"/>
  <c r="CR5" i="32"/>
  <c r="CS5" i="32"/>
  <c r="CP31" i="32"/>
  <c r="CO31" i="32"/>
  <c r="CN31" i="32"/>
  <c r="CM31" i="32"/>
  <c r="CL31" i="32"/>
  <c r="CK31" i="32"/>
  <c r="CJ31" i="32"/>
  <c r="CI31" i="32"/>
  <c r="CH31" i="32"/>
  <c r="CG31" i="32"/>
  <c r="CF31" i="32"/>
  <c r="CE31" i="32"/>
  <c r="CD31" i="32"/>
  <c r="CC31" i="32"/>
  <c r="CB31" i="32"/>
  <c r="CA31" i="32"/>
  <c r="BZ31" i="32"/>
  <c r="BY31" i="32"/>
  <c r="BX31" i="32"/>
  <c r="BW31" i="32"/>
  <c r="BV31" i="32"/>
  <c r="BU31" i="32"/>
  <c r="BT31" i="32"/>
  <c r="BS31" i="32"/>
  <c r="BR31" i="32"/>
  <c r="CP24" i="32"/>
  <c r="CO24" i="32"/>
  <c r="CN24" i="32"/>
  <c r="CM24" i="32"/>
  <c r="CL24" i="32"/>
  <c r="CK24" i="32"/>
  <c r="CJ24" i="32"/>
  <c r="CI24" i="32"/>
  <c r="CH24" i="32"/>
  <c r="CG24" i="32"/>
  <c r="CF24" i="32"/>
  <c r="CE24" i="32"/>
  <c r="CD24" i="32"/>
  <c r="CC24" i="32"/>
  <c r="CB24" i="32"/>
  <c r="CA24" i="32"/>
  <c r="BZ24" i="32"/>
  <c r="BY24" i="32"/>
  <c r="BX24" i="32"/>
  <c r="BW24" i="32"/>
  <c r="BV24" i="32"/>
  <c r="BU24" i="32"/>
  <c r="BT24" i="32"/>
  <c r="BS24" i="32"/>
  <c r="BR24" i="32"/>
  <c r="BQ24" i="32"/>
  <c r="BP24" i="32"/>
  <c r="BO24" i="32"/>
  <c r="BN24" i="32"/>
  <c r="BM24" i="32"/>
  <c r="BL24" i="32"/>
  <c r="BK24" i="32"/>
  <c r="BJ24" i="32"/>
  <c r="BI24" i="32"/>
  <c r="BH24" i="32"/>
  <c r="BG24" i="32"/>
  <c r="BF24" i="32"/>
  <c r="BE24" i="32"/>
  <c r="BD24" i="32"/>
  <c r="BC24" i="32"/>
  <c r="BB24" i="32"/>
  <c r="BA24" i="32"/>
  <c r="AZ24" i="32"/>
  <c r="AY24" i="32"/>
  <c r="AX24" i="32"/>
  <c r="AW24" i="32"/>
  <c r="AV24" i="32"/>
  <c r="AU24" i="32"/>
  <c r="AT24" i="32"/>
  <c r="AS24" i="32"/>
  <c r="AR24" i="32"/>
  <c r="AQ24" i="32"/>
  <c r="AP24" i="32"/>
  <c r="AO24" i="32"/>
  <c r="AN24" i="32"/>
  <c r="AM24" i="32"/>
  <c r="AL24" i="32"/>
  <c r="AK24" i="32"/>
  <c r="AJ24" i="32"/>
  <c r="AI24" i="32"/>
  <c r="AH24" i="32"/>
  <c r="AG24" i="32"/>
  <c r="AF24" i="32"/>
  <c r="AE24" i="32"/>
  <c r="AD24" i="32"/>
  <c r="AC24" i="32"/>
  <c r="AB24" i="32"/>
  <c r="AA24" i="32"/>
  <c r="Z24" i="32"/>
  <c r="Y24" i="32"/>
  <c r="X24" i="32"/>
  <c r="W24" i="32"/>
  <c r="V24" i="32"/>
  <c r="U24" i="32"/>
  <c r="T24" i="32"/>
  <c r="S24" i="32"/>
  <c r="R24" i="32"/>
  <c r="Q24" i="32"/>
  <c r="P24" i="32"/>
  <c r="O24" i="32"/>
  <c r="N24" i="32"/>
  <c r="M24" i="32"/>
  <c r="L24" i="32"/>
  <c r="K24" i="32"/>
  <c r="J24" i="32"/>
  <c r="I24" i="32"/>
  <c r="H24" i="32"/>
  <c r="G24" i="32"/>
  <c r="F24" i="32"/>
  <c r="E24" i="32"/>
  <c r="D24" i="32"/>
  <c r="CP10" i="32"/>
  <c r="CO10" i="32"/>
  <c r="CN10" i="32"/>
  <c r="CM10" i="32"/>
  <c r="CL10" i="32"/>
  <c r="CK10" i="32"/>
  <c r="CJ10" i="32"/>
  <c r="CI10" i="32"/>
  <c r="CH10" i="32"/>
  <c r="CG10" i="32"/>
  <c r="CF10" i="32"/>
  <c r="CE10" i="32"/>
  <c r="CD10" i="32"/>
  <c r="CC10" i="32"/>
  <c r="CB10" i="32"/>
  <c r="CA10" i="32"/>
  <c r="BZ10" i="32"/>
  <c r="BY10" i="32"/>
  <c r="BX10" i="32"/>
  <c r="BW10" i="32"/>
  <c r="BV10" i="32"/>
  <c r="BU10" i="32"/>
  <c r="BT10" i="32"/>
  <c r="BS10" i="32"/>
  <c r="BR10" i="32"/>
  <c r="BQ10" i="32"/>
  <c r="BP10" i="32"/>
  <c r="BO10" i="32"/>
  <c r="BN10" i="32"/>
  <c r="BM10" i="32"/>
  <c r="BL10" i="32"/>
  <c r="BK10" i="32"/>
  <c r="BJ10" i="32"/>
  <c r="BI10" i="32"/>
  <c r="BH10" i="32"/>
  <c r="BG10" i="32"/>
  <c r="BF10" i="32"/>
  <c r="BE10" i="32"/>
  <c r="BD10" i="32"/>
  <c r="BC10" i="32"/>
  <c r="BB10" i="32"/>
  <c r="BA10" i="32"/>
  <c r="AZ10" i="32"/>
  <c r="AY10" i="32"/>
  <c r="AX10" i="32"/>
  <c r="AW10" i="32"/>
  <c r="AV10" i="32"/>
  <c r="AU10" i="32"/>
  <c r="AT10" i="32"/>
  <c r="AS10" i="32"/>
  <c r="CP7" i="32"/>
  <c r="CO7" i="32"/>
  <c r="CT3" i="32"/>
  <c r="CS3" i="32"/>
  <c r="CR3" i="32"/>
  <c r="CQ3" i="32"/>
  <c r="CP3" i="32"/>
  <c r="CO3" i="32"/>
  <c r="CN3" i="32"/>
  <c r="CM3" i="32"/>
  <c r="CL3" i="32"/>
  <c r="CK3" i="32"/>
  <c r="CJ3" i="32"/>
  <c r="CI3" i="32"/>
  <c r="CH3" i="32"/>
  <c r="CN24" i="25" l="1"/>
  <c r="CO24" i="25"/>
  <c r="CP24" i="25"/>
  <c r="FO46" i="27"/>
  <c r="FP46" i="27"/>
  <c r="FQ46" i="27"/>
  <c r="FR46" i="27"/>
  <c r="FS46" i="27"/>
  <c r="FT46" i="27"/>
  <c r="FU46" i="27"/>
  <c r="FV46" i="27"/>
  <c r="FW46" i="27"/>
  <c r="FX46" i="27"/>
  <c r="FY46" i="27"/>
  <c r="FZ46" i="27"/>
  <c r="GA46" i="27"/>
  <c r="GB46" i="27"/>
  <c r="GC46" i="27"/>
  <c r="GD46" i="27"/>
  <c r="GE46" i="27"/>
  <c r="GF46" i="27"/>
  <c r="CH5" i="25" l="1"/>
  <c r="CI5" i="25"/>
  <c r="CJ5" i="25"/>
  <c r="CK5" i="25"/>
  <c r="CL5" i="25"/>
  <c r="CM5" i="25"/>
  <c r="CN5" i="25"/>
  <c r="CO5" i="25"/>
  <c r="CP5" i="25"/>
  <c r="BH7" i="25"/>
  <c r="BI7" i="25"/>
  <c r="BJ7" i="25"/>
  <c r="BK7" i="25"/>
  <c r="BL7" i="25"/>
  <c r="BM7" i="25"/>
  <c r="BN7" i="25"/>
  <c r="BO7" i="25"/>
  <c r="BP7" i="25"/>
  <c r="BQ7" i="25"/>
  <c r="BR7" i="25"/>
  <c r="BS7" i="25"/>
  <c r="BT7" i="25"/>
  <c r="BU7" i="25"/>
  <c r="BV7" i="25"/>
  <c r="BW7" i="25"/>
  <c r="BX7" i="25"/>
  <c r="BY7" i="25"/>
  <c r="BZ7" i="25"/>
  <c r="CA7" i="25"/>
  <c r="CB7" i="25"/>
  <c r="CC7" i="25"/>
  <c r="CD7" i="25"/>
  <c r="CE7" i="25"/>
  <c r="CF7" i="25"/>
  <c r="CG7" i="25"/>
  <c r="CH7" i="25"/>
  <c r="CI7" i="25"/>
  <c r="CJ7" i="25"/>
  <c r="CK7" i="25"/>
  <c r="CL7" i="25"/>
  <c r="CM7" i="25"/>
  <c r="CN7" i="25"/>
  <c r="CO7" i="25"/>
  <c r="CP7" i="25"/>
  <c r="AS10" i="25"/>
  <c r="AT10" i="25"/>
  <c r="AU10" i="25"/>
  <c r="AV10" i="25"/>
  <c r="AW10" i="25"/>
  <c r="AX10" i="25"/>
  <c r="AY10" i="25"/>
  <c r="AZ10" i="25"/>
  <c r="BA10" i="25"/>
  <c r="BB10" i="25"/>
  <c r="BC10" i="25"/>
  <c r="BD10" i="25"/>
  <c r="BE10" i="25"/>
  <c r="BF10" i="25"/>
  <c r="BG10" i="25"/>
  <c r="BH10" i="25"/>
  <c r="BI10" i="25"/>
  <c r="BJ10" i="25"/>
  <c r="BK10" i="25"/>
  <c r="BL10" i="25"/>
  <c r="BM10" i="25"/>
  <c r="BN10" i="25"/>
  <c r="BO10" i="25"/>
  <c r="BP10" i="25"/>
  <c r="BQ10" i="25"/>
  <c r="BR10" i="25"/>
  <c r="BS10" i="25"/>
  <c r="BT10" i="25"/>
  <c r="BU10" i="25"/>
  <c r="BV10" i="25"/>
  <c r="BW10" i="25"/>
  <c r="BX10" i="25"/>
  <c r="BY10" i="25"/>
  <c r="BZ10" i="25"/>
  <c r="CA10" i="25"/>
  <c r="CB10" i="25"/>
  <c r="CC10" i="25"/>
  <c r="CD10" i="25"/>
  <c r="CE10" i="25"/>
  <c r="CF10" i="25"/>
  <c r="CG10" i="25"/>
  <c r="CH10" i="25"/>
  <c r="CI10" i="25"/>
  <c r="CJ10" i="25"/>
  <c r="CK10" i="25"/>
  <c r="CL10" i="25"/>
  <c r="CM10" i="25"/>
  <c r="CN10" i="25"/>
  <c r="CO10" i="25"/>
  <c r="CP10" i="25"/>
  <c r="AS11" i="25"/>
  <c r="AT11" i="25"/>
  <c r="AU11" i="25"/>
  <c r="AV11" i="25"/>
  <c r="AW11" i="25"/>
  <c r="AX11" i="25"/>
  <c r="AY11" i="25"/>
  <c r="AZ11" i="25"/>
  <c r="BA11" i="25"/>
  <c r="BB11" i="25"/>
  <c r="BC11" i="25"/>
  <c r="BD11" i="25"/>
  <c r="BE11" i="25"/>
  <c r="BF11" i="25"/>
  <c r="BG11" i="25"/>
  <c r="BH11" i="25"/>
  <c r="BI11" i="25"/>
  <c r="BJ11" i="25"/>
  <c r="BK11" i="25"/>
  <c r="BL11" i="25"/>
  <c r="BM11" i="25"/>
  <c r="BN11" i="25"/>
  <c r="BO11" i="25"/>
  <c r="BP11" i="25"/>
  <c r="BQ11" i="25"/>
  <c r="BR11" i="25"/>
  <c r="BS11" i="25"/>
  <c r="BT11" i="25"/>
  <c r="BU11" i="25"/>
  <c r="BV11" i="25"/>
  <c r="BW11" i="25"/>
  <c r="BX11" i="25"/>
  <c r="BY11" i="25"/>
  <c r="BZ11" i="25"/>
  <c r="CA11" i="25"/>
  <c r="CB11" i="25"/>
  <c r="CC11" i="25"/>
  <c r="CD11" i="25"/>
  <c r="CE11" i="25"/>
  <c r="CF11" i="25"/>
  <c r="CG11" i="25"/>
  <c r="CH11" i="25"/>
  <c r="CI11" i="25"/>
  <c r="CJ11" i="25"/>
  <c r="CK11" i="25"/>
  <c r="CL11" i="25"/>
  <c r="CM11" i="25"/>
  <c r="CN11" i="25"/>
  <c r="CO11" i="25"/>
  <c r="CP11" i="25"/>
  <c r="AS12" i="25"/>
  <c r="AT12" i="25"/>
  <c r="AU12" i="25"/>
  <c r="AV12" i="25"/>
  <c r="AW12" i="25"/>
  <c r="AX12" i="25"/>
  <c r="AY12" i="25"/>
  <c r="AZ12" i="25"/>
  <c r="BA12" i="25"/>
  <c r="BB12" i="25"/>
  <c r="BC12" i="25"/>
  <c r="BD12" i="25"/>
  <c r="BE12" i="25"/>
  <c r="BF12" i="25"/>
  <c r="BG12" i="25"/>
  <c r="BH12" i="25"/>
  <c r="BI12" i="25"/>
  <c r="BJ12" i="25"/>
  <c r="BK12" i="25"/>
  <c r="BL12" i="25"/>
  <c r="BM12" i="25"/>
  <c r="BN12" i="25"/>
  <c r="BO12" i="25"/>
  <c r="BP12" i="25"/>
  <c r="BQ12" i="25"/>
  <c r="BR12" i="25"/>
  <c r="BS12" i="25"/>
  <c r="BT12" i="25"/>
  <c r="BU12" i="25"/>
  <c r="BV12" i="25"/>
  <c r="BW12" i="25"/>
  <c r="BX12" i="25"/>
  <c r="BY12" i="25"/>
  <c r="BZ12" i="25"/>
  <c r="CA12" i="25"/>
  <c r="CB12" i="25"/>
  <c r="CC12" i="25"/>
  <c r="CD12" i="25"/>
  <c r="CE12" i="25"/>
  <c r="CF12" i="25"/>
  <c r="CG12" i="25"/>
  <c r="CH12" i="25"/>
  <c r="CI12" i="25"/>
  <c r="CJ12" i="25"/>
  <c r="CK12" i="25"/>
  <c r="CL12" i="25"/>
  <c r="CM12" i="25"/>
  <c r="CN12" i="25"/>
  <c r="CO12" i="25"/>
  <c r="CP12" i="25"/>
  <c r="AS13" i="25"/>
  <c r="AT13" i="25"/>
  <c r="AU13" i="25"/>
  <c r="AV13" i="25"/>
  <c r="AW13" i="25"/>
  <c r="AX13" i="25"/>
  <c r="AY13" i="25"/>
  <c r="AZ13" i="25"/>
  <c r="BA13" i="25"/>
  <c r="BB13" i="25"/>
  <c r="BC13" i="25"/>
  <c r="BD13" i="25"/>
  <c r="BE13" i="25"/>
  <c r="BF13" i="25"/>
  <c r="BG13" i="25"/>
  <c r="BH13" i="25"/>
  <c r="BI13" i="25"/>
  <c r="BJ13" i="25"/>
  <c r="BK13" i="25"/>
  <c r="BL13" i="25"/>
  <c r="BM13" i="25"/>
  <c r="BN13" i="25"/>
  <c r="BO13" i="25"/>
  <c r="BP13" i="25"/>
  <c r="BQ13" i="25"/>
  <c r="BR13" i="25"/>
  <c r="BS13" i="25"/>
  <c r="BT13" i="25"/>
  <c r="BU13" i="25"/>
  <c r="BV13" i="25"/>
  <c r="BW13" i="25"/>
  <c r="BX13" i="25"/>
  <c r="BY13" i="25"/>
  <c r="BZ13" i="25"/>
  <c r="CA13" i="25"/>
  <c r="CB13" i="25"/>
  <c r="CC13" i="25"/>
  <c r="CD13" i="25"/>
  <c r="CE13" i="25"/>
  <c r="CF13" i="25"/>
  <c r="CG13" i="25"/>
  <c r="CH13" i="25"/>
  <c r="CI13" i="25"/>
  <c r="CJ13" i="25"/>
  <c r="CK13" i="25"/>
  <c r="CL13" i="25"/>
  <c r="CM13" i="25"/>
  <c r="CN13" i="25"/>
  <c r="CO13" i="25"/>
  <c r="CP13" i="25"/>
  <c r="AS14" i="25"/>
  <c r="AT14" i="25"/>
  <c r="AU14" i="25"/>
  <c r="AV14" i="25"/>
  <c r="AW14" i="25"/>
  <c r="AX14" i="25"/>
  <c r="AY14" i="25"/>
  <c r="AZ14" i="25"/>
  <c r="BA14" i="25"/>
  <c r="BB14" i="25"/>
  <c r="BC14" i="25"/>
  <c r="BD14" i="25"/>
  <c r="BE14" i="25"/>
  <c r="BF14" i="25"/>
  <c r="BG14" i="25"/>
  <c r="BH14" i="25"/>
  <c r="BI14" i="25"/>
  <c r="BJ14" i="25"/>
  <c r="BK14" i="25"/>
  <c r="BL14" i="25"/>
  <c r="BM14" i="25"/>
  <c r="BN14" i="25"/>
  <c r="BO14" i="25"/>
  <c r="BP14" i="25"/>
  <c r="BQ14" i="25"/>
  <c r="BR14" i="25"/>
  <c r="BS14" i="25"/>
  <c r="BT14" i="25"/>
  <c r="BU14" i="25"/>
  <c r="BV14" i="25"/>
  <c r="BW14" i="25"/>
  <c r="BX14" i="25"/>
  <c r="BY14" i="25"/>
  <c r="BZ14" i="25"/>
  <c r="CA14" i="25"/>
  <c r="CB14" i="25"/>
  <c r="CC14" i="25"/>
  <c r="CD14" i="25"/>
  <c r="CE14" i="25"/>
  <c r="CF14" i="25"/>
  <c r="CG14" i="25"/>
  <c r="CH14" i="25"/>
  <c r="CI14" i="25"/>
  <c r="CJ14" i="25"/>
  <c r="CK14" i="25"/>
  <c r="CL14" i="25"/>
  <c r="CM14" i="25"/>
  <c r="CN14" i="25"/>
  <c r="CO14" i="25"/>
  <c r="CP14" i="25"/>
  <c r="AS15" i="25"/>
  <c r="AT15" i="25"/>
  <c r="AU15" i="25"/>
  <c r="AV15" i="25"/>
  <c r="AW15" i="25"/>
  <c r="AX15" i="25"/>
  <c r="AY15" i="25"/>
  <c r="AZ15" i="25"/>
  <c r="BA15" i="25"/>
  <c r="BB15" i="25"/>
  <c r="BC15" i="25"/>
  <c r="BD15" i="25"/>
  <c r="BE15" i="25"/>
  <c r="BF15" i="25"/>
  <c r="BG15" i="25"/>
  <c r="BH15" i="25"/>
  <c r="BI15" i="25"/>
  <c r="BJ15" i="25"/>
  <c r="BK15" i="25"/>
  <c r="BL15" i="25"/>
  <c r="BM15" i="25"/>
  <c r="BN15" i="25"/>
  <c r="BO15" i="25"/>
  <c r="BP15" i="25"/>
  <c r="BQ15" i="25"/>
  <c r="BR15" i="25"/>
  <c r="BS15" i="25"/>
  <c r="BT15" i="25"/>
  <c r="BU15" i="25"/>
  <c r="BV15" i="25"/>
  <c r="BW15" i="25"/>
  <c r="BX15" i="25"/>
  <c r="BY15" i="25"/>
  <c r="BZ15" i="25"/>
  <c r="CA15" i="25"/>
  <c r="CB15" i="25"/>
  <c r="CC15" i="25"/>
  <c r="CD15" i="25"/>
  <c r="CE15" i="25"/>
  <c r="CF15" i="25"/>
  <c r="CG15" i="25"/>
  <c r="CH15" i="25"/>
  <c r="CI15" i="25"/>
  <c r="CJ15" i="25"/>
  <c r="CK15" i="25"/>
  <c r="CL15" i="25"/>
  <c r="CM15" i="25"/>
  <c r="CN15" i="25"/>
  <c r="CO15" i="25"/>
  <c r="CP15" i="25"/>
  <c r="AS16" i="25"/>
  <c r="AT16" i="25"/>
  <c r="AU16" i="25"/>
  <c r="AV16" i="25"/>
  <c r="AW16" i="25"/>
  <c r="AX16" i="25"/>
  <c r="AY16" i="25"/>
  <c r="AZ16" i="25"/>
  <c r="BA16" i="25"/>
  <c r="BB16" i="25"/>
  <c r="BC16" i="25"/>
  <c r="BD16" i="25"/>
  <c r="BE16" i="25"/>
  <c r="BF16" i="25"/>
  <c r="BG16" i="25"/>
  <c r="BH16" i="25"/>
  <c r="BI16" i="25"/>
  <c r="BJ16" i="25"/>
  <c r="BK16" i="25"/>
  <c r="BL16" i="25"/>
  <c r="BM16" i="25"/>
  <c r="BN16" i="25"/>
  <c r="BO16" i="25"/>
  <c r="BP16" i="25"/>
  <c r="BQ16" i="25"/>
  <c r="BR16" i="25"/>
  <c r="BS16" i="25"/>
  <c r="BT16" i="25"/>
  <c r="BU16" i="25"/>
  <c r="BV16" i="25"/>
  <c r="BW16" i="25"/>
  <c r="BX16" i="25"/>
  <c r="BY16" i="25"/>
  <c r="BZ16" i="25"/>
  <c r="CA16" i="25"/>
  <c r="CB16" i="25"/>
  <c r="CC16" i="25"/>
  <c r="CD16" i="25"/>
  <c r="CE16" i="25"/>
  <c r="CF16" i="25"/>
  <c r="CG16" i="25"/>
  <c r="CH16" i="25"/>
  <c r="CI16" i="25"/>
  <c r="CJ16" i="25"/>
  <c r="CK16" i="25"/>
  <c r="CL16" i="25"/>
  <c r="CM16" i="25"/>
  <c r="CN16" i="25"/>
  <c r="CO16" i="25"/>
  <c r="CP16" i="25"/>
  <c r="AS17" i="25"/>
  <c r="AT17" i="25"/>
  <c r="AU17" i="25"/>
  <c r="AV17" i="25"/>
  <c r="AW17" i="25"/>
  <c r="AX17" i="25"/>
  <c r="AY17" i="25"/>
  <c r="AZ17" i="25"/>
  <c r="BA17" i="25"/>
  <c r="BB17" i="25"/>
  <c r="BC17" i="25"/>
  <c r="BD17" i="25"/>
  <c r="BE17" i="25"/>
  <c r="BF17" i="25"/>
  <c r="BG17" i="25"/>
  <c r="BH17" i="25"/>
  <c r="BI17" i="25"/>
  <c r="BJ17" i="25"/>
  <c r="BK17" i="25"/>
  <c r="BL17" i="25"/>
  <c r="BM17" i="25"/>
  <c r="BN17" i="25"/>
  <c r="BO17" i="25"/>
  <c r="BP17" i="25"/>
  <c r="BQ17" i="25"/>
  <c r="BR17" i="25"/>
  <c r="BS17" i="25"/>
  <c r="BT17" i="25"/>
  <c r="BU17" i="25"/>
  <c r="BV17" i="25"/>
  <c r="BW17" i="25"/>
  <c r="BX17" i="25"/>
  <c r="BY17" i="25"/>
  <c r="BZ17" i="25"/>
  <c r="CA17" i="25"/>
  <c r="CB17" i="25"/>
  <c r="CC17" i="25"/>
  <c r="CD17" i="25"/>
  <c r="CE17" i="25"/>
  <c r="CF17" i="25"/>
  <c r="CG17" i="25"/>
  <c r="CH17" i="25"/>
  <c r="CI17" i="25"/>
  <c r="CJ17" i="25"/>
  <c r="CK17" i="25"/>
  <c r="CL17" i="25"/>
  <c r="CM17" i="25"/>
  <c r="CN17" i="25"/>
  <c r="CO17" i="25"/>
  <c r="CP17" i="25"/>
  <c r="AS18" i="25"/>
  <c r="AT18" i="25"/>
  <c r="AU18" i="25"/>
  <c r="AV18" i="25"/>
  <c r="AW18" i="25"/>
  <c r="AX18" i="25"/>
  <c r="AY18" i="25"/>
  <c r="AZ18" i="25"/>
  <c r="BA18" i="25"/>
  <c r="BB18" i="25"/>
  <c r="BC18" i="25"/>
  <c r="BD18" i="25"/>
  <c r="BE18" i="25"/>
  <c r="BF18" i="25"/>
  <c r="BG18" i="25"/>
  <c r="BH18" i="25"/>
  <c r="BI18" i="25"/>
  <c r="BJ18" i="25"/>
  <c r="BK18" i="25"/>
  <c r="BL18" i="25"/>
  <c r="BM18" i="25"/>
  <c r="BN18" i="25"/>
  <c r="BO18" i="25"/>
  <c r="BP18" i="25"/>
  <c r="BQ18" i="25"/>
  <c r="BR18" i="25"/>
  <c r="BS18" i="25"/>
  <c r="BT18" i="25"/>
  <c r="BU18" i="25"/>
  <c r="BV18" i="25"/>
  <c r="BW18" i="25"/>
  <c r="BX18" i="25"/>
  <c r="BY18" i="25"/>
  <c r="BZ18" i="25"/>
  <c r="CA18" i="25"/>
  <c r="CB18" i="25"/>
  <c r="CC18" i="25"/>
  <c r="CD18" i="25"/>
  <c r="CE18" i="25"/>
  <c r="CF18" i="25"/>
  <c r="CG18" i="25"/>
  <c r="CH18" i="25"/>
  <c r="CI18" i="25"/>
  <c r="CJ18" i="25"/>
  <c r="CK18" i="25"/>
  <c r="CL18" i="25"/>
  <c r="CM18" i="25"/>
  <c r="CN18" i="25"/>
  <c r="CO18" i="25"/>
  <c r="CP18" i="25"/>
  <c r="AS19" i="25"/>
  <c r="AT19" i="25"/>
  <c r="AU19" i="25"/>
  <c r="AV19" i="25"/>
  <c r="AW19" i="25"/>
  <c r="AX19" i="25"/>
  <c r="AY19" i="25"/>
  <c r="AZ19" i="25"/>
  <c r="BA19" i="25"/>
  <c r="BB19" i="25"/>
  <c r="BC19" i="25"/>
  <c r="BD19" i="25"/>
  <c r="BE19" i="25"/>
  <c r="BF19" i="25"/>
  <c r="BG19" i="25"/>
  <c r="BH19" i="25"/>
  <c r="BI19" i="25"/>
  <c r="BJ19" i="25"/>
  <c r="BK19" i="25"/>
  <c r="BL19" i="25"/>
  <c r="BM19" i="25"/>
  <c r="BN19" i="25"/>
  <c r="BO19" i="25"/>
  <c r="BP19" i="25"/>
  <c r="BQ19" i="25"/>
  <c r="BR19" i="25"/>
  <c r="BS19" i="25"/>
  <c r="BT19" i="25"/>
  <c r="BU19" i="25"/>
  <c r="BV19" i="25"/>
  <c r="BW19" i="25"/>
  <c r="BX19" i="25"/>
  <c r="BY19" i="25"/>
  <c r="BZ19" i="25"/>
  <c r="CA19" i="25"/>
  <c r="CB19" i="25"/>
  <c r="CC19" i="25"/>
  <c r="CD19" i="25"/>
  <c r="CE19" i="25"/>
  <c r="CF19" i="25"/>
  <c r="CG19" i="25"/>
  <c r="CH19" i="25"/>
  <c r="CI19" i="25"/>
  <c r="CJ19" i="25"/>
  <c r="CK19" i="25"/>
  <c r="CL19" i="25"/>
  <c r="CM19" i="25"/>
  <c r="CN19" i="25"/>
  <c r="CO19" i="25"/>
  <c r="CP19" i="25"/>
  <c r="AS20" i="25"/>
  <c r="AT20" i="25"/>
  <c r="AU20" i="25"/>
  <c r="AV20" i="25"/>
  <c r="AW20" i="25"/>
  <c r="AX20" i="25"/>
  <c r="AY20" i="25"/>
  <c r="AZ20" i="25"/>
  <c r="BA20" i="25"/>
  <c r="BB20" i="25"/>
  <c r="BC20" i="25"/>
  <c r="BD20" i="25"/>
  <c r="BE20" i="25"/>
  <c r="BF20" i="25"/>
  <c r="BG20" i="25"/>
  <c r="BH20" i="25"/>
  <c r="BI20" i="25"/>
  <c r="BJ20" i="25"/>
  <c r="BK20" i="25"/>
  <c r="BL20" i="25"/>
  <c r="BM20" i="25"/>
  <c r="BN20" i="25"/>
  <c r="BO20" i="25"/>
  <c r="BP20" i="25"/>
  <c r="BQ20" i="25"/>
  <c r="BR20" i="25"/>
  <c r="BS20" i="25"/>
  <c r="BT20" i="25"/>
  <c r="BU20" i="25"/>
  <c r="BV20" i="25"/>
  <c r="BW20" i="25"/>
  <c r="BX20" i="25"/>
  <c r="BY20" i="25"/>
  <c r="BZ20" i="25"/>
  <c r="CA20" i="25"/>
  <c r="CB20" i="25"/>
  <c r="CC20" i="25"/>
  <c r="CD20" i="25"/>
  <c r="CE20" i="25"/>
  <c r="CF20" i="25"/>
  <c r="CG20" i="25"/>
  <c r="CH20" i="25"/>
  <c r="CI20" i="25"/>
  <c r="CJ20" i="25"/>
  <c r="CK20" i="25"/>
  <c r="CL20" i="25"/>
  <c r="CM20" i="25"/>
  <c r="CN20" i="25"/>
  <c r="CO20" i="25"/>
  <c r="CP20" i="25"/>
  <c r="AS21" i="25"/>
  <c r="AT21" i="25"/>
  <c r="AU21" i="25"/>
  <c r="AV21" i="25"/>
  <c r="AW21" i="25"/>
  <c r="AX21" i="25"/>
  <c r="AY21" i="25"/>
  <c r="AZ21" i="25"/>
  <c r="BA21" i="25"/>
  <c r="BB21" i="25"/>
  <c r="BC21" i="25"/>
  <c r="BD21" i="25"/>
  <c r="BE21" i="25"/>
  <c r="BF21" i="25"/>
  <c r="BG21" i="25"/>
  <c r="BH21" i="25"/>
  <c r="BI21" i="25"/>
  <c r="BJ21" i="25"/>
  <c r="BK21" i="25"/>
  <c r="BL21" i="25"/>
  <c r="BM21" i="25"/>
  <c r="BN21" i="25"/>
  <c r="BO21" i="25"/>
  <c r="BP21" i="25"/>
  <c r="BQ21" i="25"/>
  <c r="BR21" i="25"/>
  <c r="BS21" i="25"/>
  <c r="BT21" i="25"/>
  <c r="BU21" i="25"/>
  <c r="BV21" i="25"/>
  <c r="BW21" i="25"/>
  <c r="BX21" i="25"/>
  <c r="BY21" i="25"/>
  <c r="BZ21" i="25"/>
  <c r="CA21" i="25"/>
  <c r="CB21" i="25"/>
  <c r="CC21" i="25"/>
  <c r="CD21" i="25"/>
  <c r="CE21" i="25"/>
  <c r="CF21" i="25"/>
  <c r="CG21" i="25"/>
  <c r="CH21" i="25"/>
  <c r="CI21" i="25"/>
  <c r="CJ21" i="25"/>
  <c r="CK21" i="25"/>
  <c r="CL21" i="25"/>
  <c r="CM21" i="25"/>
  <c r="CN21" i="25"/>
  <c r="CO21" i="25"/>
  <c r="CP21" i="25"/>
  <c r="BR22" i="25"/>
  <c r="BS22" i="25"/>
  <c r="BT22" i="25"/>
  <c r="BU22" i="25"/>
  <c r="BV22" i="25"/>
  <c r="BW22" i="25"/>
  <c r="BX22" i="25"/>
  <c r="BY22" i="25"/>
  <c r="BZ22" i="25"/>
  <c r="CA22" i="25"/>
  <c r="CB22" i="25"/>
  <c r="CC22" i="25"/>
  <c r="CD22" i="25"/>
  <c r="CE22" i="25"/>
  <c r="CF22" i="25"/>
  <c r="CG22" i="25"/>
  <c r="CH22" i="25"/>
  <c r="CI22" i="25"/>
  <c r="CJ22" i="25"/>
  <c r="CK22" i="25"/>
  <c r="CL22" i="25"/>
  <c r="CM22" i="25"/>
  <c r="CN22" i="25"/>
  <c r="CO22" i="25"/>
  <c r="CP22" i="25"/>
  <c r="BR23" i="25"/>
  <c r="BS23" i="25"/>
  <c r="BT23" i="25"/>
  <c r="BU23" i="25"/>
  <c r="BV23" i="25"/>
  <c r="BW23" i="25"/>
  <c r="BX23" i="25"/>
  <c r="BY23" i="25"/>
  <c r="BZ23" i="25"/>
  <c r="CA23" i="25"/>
  <c r="CB23" i="25"/>
  <c r="CC23" i="25"/>
  <c r="CD23" i="25"/>
  <c r="CE23" i="25"/>
  <c r="CF23" i="25"/>
  <c r="CG23" i="25"/>
  <c r="CH23" i="25"/>
  <c r="CI23" i="25"/>
  <c r="CJ23" i="25"/>
  <c r="CK23" i="25"/>
  <c r="CL23" i="25"/>
  <c r="CM23" i="25"/>
  <c r="CN23" i="25"/>
  <c r="CO23" i="25"/>
  <c r="CP23" i="25"/>
  <c r="CG25" i="25"/>
  <c r="CH25" i="25"/>
  <c r="CI25" i="25"/>
  <c r="CJ25" i="25"/>
  <c r="CK25" i="25"/>
  <c r="CL25" i="25"/>
  <c r="CM25" i="25"/>
  <c r="CN25" i="25"/>
  <c r="CO25" i="25"/>
  <c r="CP25" i="25"/>
  <c r="CG26" i="25"/>
  <c r="CH26" i="25"/>
  <c r="CI26" i="25"/>
  <c r="CJ26" i="25"/>
  <c r="CK26" i="25"/>
  <c r="CL26" i="25"/>
  <c r="CM26" i="25"/>
  <c r="CN26" i="25"/>
  <c r="CO26" i="25"/>
  <c r="CP26" i="25"/>
  <c r="CG27" i="25"/>
  <c r="CH27" i="25"/>
  <c r="CI27" i="25"/>
  <c r="CJ27" i="25"/>
  <c r="CK27" i="25"/>
  <c r="CL27" i="25"/>
  <c r="CM27" i="25"/>
  <c r="CN27" i="25"/>
  <c r="CO27" i="25"/>
  <c r="CP27" i="25"/>
  <c r="CK28" i="25"/>
  <c r="CL28" i="25"/>
  <c r="CM28" i="25"/>
  <c r="CN28" i="25"/>
  <c r="CO28" i="25"/>
  <c r="CP28" i="25"/>
  <c r="CL29" i="25"/>
  <c r="CM29" i="25"/>
  <c r="CN29" i="25"/>
  <c r="CO29" i="25"/>
  <c r="CP29" i="25"/>
  <c r="BR31" i="25"/>
  <c r="BS31" i="25"/>
  <c r="BT31" i="25"/>
  <c r="BU31" i="25"/>
  <c r="BV31" i="25"/>
  <c r="BW31" i="25"/>
  <c r="BX31" i="25"/>
  <c r="BY31" i="25"/>
  <c r="BZ31" i="25"/>
  <c r="CA31" i="25"/>
  <c r="CB31" i="25"/>
  <c r="CC31" i="25"/>
  <c r="CD31" i="25"/>
  <c r="CE31" i="25"/>
  <c r="CF31" i="25"/>
  <c r="CG31" i="25"/>
  <c r="CH31" i="25"/>
  <c r="CI31" i="25"/>
  <c r="CJ31" i="25"/>
  <c r="CK31" i="25"/>
  <c r="CL31" i="25"/>
  <c r="CM31" i="25"/>
  <c r="CN31" i="25"/>
  <c r="CO31" i="25"/>
  <c r="CP31" i="25"/>
  <c r="BR7" i="24"/>
  <c r="BS7" i="24"/>
  <c r="BT7" i="24"/>
  <c r="BR10" i="24"/>
  <c r="BS10" i="24"/>
  <c r="BT10" i="24"/>
  <c r="BR11" i="24"/>
  <c r="BS11" i="24"/>
  <c r="BT11" i="24"/>
  <c r="BR12" i="24"/>
  <c r="BS12" i="24"/>
  <c r="BT12" i="24"/>
  <c r="BR13" i="24"/>
  <c r="BS13" i="24"/>
  <c r="BT13" i="24"/>
  <c r="AS24" i="24"/>
  <c r="AT24" i="24"/>
  <c r="AU24" i="24"/>
  <c r="AV24" i="24"/>
  <c r="AW24" i="24"/>
  <c r="AX24" i="24"/>
  <c r="AY24" i="24"/>
  <c r="AZ24" i="24"/>
  <c r="BA24" i="24"/>
  <c r="BB24" i="24"/>
  <c r="BC24" i="24"/>
  <c r="BD24" i="24"/>
  <c r="BE24" i="24"/>
  <c r="BF24" i="24"/>
  <c r="BG24" i="24"/>
  <c r="BH24" i="24"/>
  <c r="BI24" i="24"/>
  <c r="BJ24" i="24"/>
  <c r="BK24" i="24"/>
  <c r="BL24" i="24"/>
  <c r="BM24" i="24"/>
  <c r="BN24" i="24"/>
  <c r="BO24" i="24"/>
  <c r="BP24" i="24"/>
  <c r="BQ24" i="24"/>
  <c r="BR24" i="24"/>
  <c r="BS24" i="24"/>
  <c r="BT24" i="24"/>
  <c r="AS25" i="24"/>
  <c r="AT25" i="24"/>
  <c r="AU25" i="24"/>
  <c r="AV25" i="24"/>
  <c r="AW25" i="24"/>
  <c r="AX25" i="24"/>
  <c r="AY25" i="24"/>
  <c r="AZ25" i="24"/>
  <c r="BA25" i="24"/>
  <c r="BB25" i="24"/>
  <c r="BC25" i="24"/>
  <c r="BD25" i="24"/>
  <c r="BE25" i="24"/>
  <c r="BF25" i="24"/>
  <c r="BG25" i="24"/>
  <c r="BH25" i="24"/>
  <c r="BI25" i="24"/>
  <c r="BJ25" i="24"/>
  <c r="BK25" i="24"/>
  <c r="BL25" i="24"/>
  <c r="BM25" i="24"/>
  <c r="BN25" i="24"/>
  <c r="BO25" i="24"/>
  <c r="BP25" i="24"/>
  <c r="BQ25" i="24"/>
  <c r="BR25" i="24"/>
  <c r="BS25" i="24"/>
  <c r="BT25" i="24"/>
  <c r="AS26" i="24"/>
  <c r="AT26" i="24"/>
  <c r="AU26" i="24"/>
  <c r="AV26" i="24"/>
  <c r="AW26" i="24"/>
  <c r="AX26" i="24"/>
  <c r="AY26" i="24"/>
  <c r="AZ26" i="24"/>
  <c r="BA26" i="24"/>
  <c r="BB26" i="24"/>
  <c r="BC26" i="24"/>
  <c r="BD26" i="24"/>
  <c r="BE26" i="24"/>
  <c r="BF26" i="24"/>
  <c r="BG26" i="24"/>
  <c r="BH26" i="24"/>
  <c r="BI26" i="24"/>
  <c r="BJ26" i="24"/>
  <c r="BK26" i="24"/>
  <c r="BL26" i="24"/>
  <c r="BM26" i="24"/>
  <c r="BN26" i="24"/>
  <c r="BO26" i="24"/>
  <c r="BP26" i="24"/>
  <c r="BQ26" i="24"/>
  <c r="BR26" i="24"/>
  <c r="BS26" i="24"/>
  <c r="BT26" i="24"/>
  <c r="AS28" i="24"/>
  <c r="AT28" i="24"/>
  <c r="AU28" i="24"/>
  <c r="AV28" i="24"/>
  <c r="AW28" i="24"/>
  <c r="AX28" i="24"/>
  <c r="AY28" i="24"/>
  <c r="AZ28" i="24"/>
  <c r="BA28" i="24"/>
  <c r="BB28" i="24"/>
  <c r="BC28" i="24"/>
  <c r="BD28" i="24"/>
  <c r="BE28" i="24"/>
  <c r="BF28" i="24"/>
  <c r="BG28" i="24"/>
  <c r="BH28" i="24"/>
  <c r="BI28" i="24"/>
  <c r="BJ28" i="24"/>
  <c r="BK28" i="24"/>
  <c r="BL28" i="24"/>
  <c r="BM28" i="24"/>
  <c r="BN28" i="24"/>
  <c r="BO28" i="24"/>
  <c r="BP28" i="24"/>
  <c r="BQ28" i="24"/>
  <c r="BR28" i="24"/>
  <c r="BS28" i="24"/>
  <c r="BT28" i="24"/>
  <c r="AS29" i="24"/>
  <c r="AT29" i="24"/>
  <c r="AU29" i="24"/>
  <c r="AV29" i="24"/>
  <c r="AW29" i="24"/>
  <c r="AX29" i="24"/>
  <c r="AY29" i="24"/>
  <c r="AZ29" i="24"/>
  <c r="BA29" i="24"/>
  <c r="BB29" i="24"/>
  <c r="BC29" i="24"/>
  <c r="BD29" i="24"/>
  <c r="BE29" i="24"/>
  <c r="BF29" i="24"/>
  <c r="BG29" i="24"/>
  <c r="BH29" i="24"/>
  <c r="BI29" i="24"/>
  <c r="BJ29" i="24"/>
  <c r="BK29" i="24"/>
  <c r="BL29" i="24"/>
  <c r="BM29" i="24"/>
  <c r="BN29" i="24"/>
  <c r="BO29" i="24"/>
  <c r="BP29" i="24"/>
  <c r="BQ29" i="24"/>
  <c r="BR29" i="24"/>
  <c r="BS29" i="24"/>
  <c r="BT29" i="24"/>
  <c r="AS30" i="24"/>
  <c r="AT30" i="24"/>
  <c r="AU30" i="24"/>
  <c r="AV30" i="24"/>
  <c r="AW30" i="24"/>
  <c r="AX30" i="24"/>
  <c r="AY30" i="24"/>
  <c r="AZ30" i="24"/>
  <c r="BA30" i="24"/>
  <c r="BB30" i="24"/>
  <c r="BC30" i="24"/>
  <c r="BD30" i="24"/>
  <c r="BE30" i="24"/>
  <c r="BF30" i="24"/>
  <c r="BG30" i="24"/>
  <c r="BH30" i="24"/>
  <c r="BI30" i="24"/>
  <c r="BJ30" i="24"/>
  <c r="BK30" i="24"/>
  <c r="BL30" i="24"/>
  <c r="BM30" i="24"/>
  <c r="BN30" i="24"/>
  <c r="BO30" i="24"/>
  <c r="BP30" i="24"/>
  <c r="BQ30" i="24"/>
  <c r="BR30" i="24"/>
  <c r="BS30" i="24"/>
  <c r="BT30" i="24"/>
  <c r="AS31" i="24"/>
  <c r="AT31" i="24"/>
  <c r="AU31" i="24"/>
  <c r="AV31" i="24"/>
  <c r="AW31" i="24"/>
  <c r="AX31" i="24"/>
  <c r="AY31" i="24"/>
  <c r="AZ31" i="24"/>
  <c r="BA31" i="24"/>
  <c r="BB31" i="24"/>
  <c r="BC31" i="24"/>
  <c r="BD31" i="24"/>
  <c r="BE31" i="24"/>
  <c r="BF31" i="24"/>
  <c r="BG31" i="24"/>
  <c r="BH31" i="24"/>
  <c r="BI31" i="24"/>
  <c r="BJ31" i="24"/>
  <c r="BK31" i="24"/>
  <c r="BL31" i="24"/>
  <c r="BM31" i="24"/>
  <c r="BN31" i="24"/>
  <c r="BO31" i="24"/>
  <c r="BP31" i="24"/>
  <c r="BQ31" i="24"/>
  <c r="BR31" i="24"/>
  <c r="BS31" i="24"/>
  <c r="BT31" i="24"/>
  <c r="AS32" i="24"/>
  <c r="AT32" i="24"/>
  <c r="AU32" i="24"/>
  <c r="AV32" i="24"/>
  <c r="AW32" i="24"/>
  <c r="AX32" i="24"/>
  <c r="AY32" i="24"/>
  <c r="AZ32" i="24"/>
  <c r="BA32" i="24"/>
  <c r="BB32" i="24"/>
  <c r="BC32" i="24"/>
  <c r="BD32" i="24"/>
  <c r="BE32" i="24"/>
  <c r="BF32" i="24"/>
  <c r="BG32" i="24"/>
  <c r="BH32" i="24"/>
  <c r="BI32" i="24"/>
  <c r="BJ32" i="24"/>
  <c r="BK32" i="24"/>
  <c r="BL32" i="24"/>
  <c r="BM32" i="24"/>
  <c r="BN32" i="24"/>
  <c r="BO32" i="24"/>
  <c r="BP32" i="24"/>
  <c r="BQ32" i="24"/>
  <c r="BR32" i="24"/>
  <c r="BS32" i="24"/>
  <c r="BT32" i="24"/>
  <c r="AS33" i="24"/>
  <c r="AT33" i="24"/>
  <c r="AU33" i="24"/>
  <c r="AV33" i="24"/>
  <c r="AW33" i="24"/>
  <c r="AX33" i="24"/>
  <c r="AY33" i="24"/>
  <c r="AZ33" i="24"/>
  <c r="BA33" i="24"/>
  <c r="BB33" i="24"/>
  <c r="BC33" i="24"/>
  <c r="BD33" i="24"/>
  <c r="BE33" i="24"/>
  <c r="BF33" i="24"/>
  <c r="BG33" i="24"/>
  <c r="BH33" i="24"/>
  <c r="BI33" i="24"/>
  <c r="BJ33" i="24"/>
  <c r="BK33" i="24"/>
  <c r="BL33" i="24"/>
  <c r="BM33" i="24"/>
  <c r="BN33" i="24"/>
  <c r="BO33" i="24"/>
  <c r="BP33" i="24"/>
  <c r="BQ33" i="24"/>
  <c r="BR33" i="24"/>
  <c r="BS33" i="24"/>
  <c r="BT33" i="24"/>
  <c r="AS34" i="24"/>
  <c r="AT34" i="24"/>
  <c r="AU34" i="24"/>
  <c r="AV34" i="24"/>
  <c r="AW34" i="24"/>
  <c r="AX34" i="24"/>
  <c r="AY34" i="24"/>
  <c r="AZ34" i="24"/>
  <c r="BA34" i="24"/>
  <c r="BB34" i="24"/>
  <c r="BC34" i="24"/>
  <c r="BD34" i="24"/>
  <c r="BE34" i="24"/>
  <c r="BF34" i="24"/>
  <c r="BG34" i="24"/>
  <c r="BH34" i="24"/>
  <c r="BI34" i="24"/>
  <c r="BJ34" i="24"/>
  <c r="BK34" i="24"/>
  <c r="BL34" i="24"/>
  <c r="BM34" i="24"/>
  <c r="BN34" i="24"/>
  <c r="BO34" i="24"/>
  <c r="BP34" i="24"/>
  <c r="BQ34" i="24"/>
  <c r="BR34" i="24"/>
  <c r="BS34" i="24"/>
  <c r="BT34" i="24"/>
  <c r="AS35" i="24"/>
  <c r="AT35" i="24"/>
  <c r="AU35" i="24"/>
  <c r="AV35" i="24"/>
  <c r="AW35" i="24"/>
  <c r="AX35" i="24"/>
  <c r="AY35" i="24"/>
  <c r="AZ35" i="24"/>
  <c r="BA35" i="24"/>
  <c r="BB35" i="24"/>
  <c r="BC35" i="24"/>
  <c r="BD35" i="24"/>
  <c r="BE35" i="24"/>
  <c r="BF35" i="24"/>
  <c r="BG35" i="24"/>
  <c r="BH35" i="24"/>
  <c r="BI35" i="24"/>
  <c r="BJ35" i="24"/>
  <c r="BK35" i="24"/>
  <c r="BL35" i="24"/>
  <c r="BM35" i="24"/>
  <c r="BN35" i="24"/>
  <c r="BO35" i="24"/>
  <c r="BP35" i="24"/>
  <c r="BQ35" i="24"/>
  <c r="BR35" i="24"/>
  <c r="BS35" i="24"/>
  <c r="BT35" i="24"/>
  <c r="AS36" i="24"/>
  <c r="AT36" i="24"/>
  <c r="AU36" i="24"/>
  <c r="AV36" i="24"/>
  <c r="AW36" i="24"/>
  <c r="AX36" i="24"/>
  <c r="AY36" i="24"/>
  <c r="AZ36" i="24"/>
  <c r="BA36" i="24"/>
  <c r="BB36" i="24"/>
  <c r="BC36" i="24"/>
  <c r="BD36" i="24"/>
  <c r="BE36" i="24"/>
  <c r="BF36" i="24"/>
  <c r="BG36" i="24"/>
  <c r="BH36" i="24"/>
  <c r="BI36" i="24"/>
  <c r="BJ36" i="24"/>
  <c r="BK36" i="24"/>
  <c r="BL36" i="24"/>
  <c r="BM36" i="24"/>
  <c r="BN36" i="24"/>
  <c r="BO36" i="24"/>
  <c r="BP36" i="24"/>
  <c r="BQ36" i="24"/>
  <c r="BR36" i="24"/>
  <c r="BS36" i="24"/>
  <c r="BT36" i="24"/>
  <c r="AS37" i="24"/>
  <c r="AT37" i="24"/>
  <c r="AU37" i="24"/>
  <c r="AV37" i="24"/>
  <c r="AW37" i="24"/>
  <c r="AX37" i="24"/>
  <c r="AY37" i="24"/>
  <c r="AZ37" i="24"/>
  <c r="BA37" i="24"/>
  <c r="BB37" i="24"/>
  <c r="BC37" i="24"/>
  <c r="BD37" i="24"/>
  <c r="BE37" i="24"/>
  <c r="BF37" i="24"/>
  <c r="BG37" i="24"/>
  <c r="BH37" i="24"/>
  <c r="BI37" i="24"/>
  <c r="BJ37" i="24"/>
  <c r="BK37" i="24"/>
  <c r="BL37" i="24"/>
  <c r="BM37" i="24"/>
  <c r="BN37" i="24"/>
  <c r="BO37" i="24"/>
  <c r="BP37" i="24"/>
  <c r="BQ37" i="24"/>
  <c r="BR37" i="24"/>
  <c r="BS37" i="24"/>
  <c r="BT37" i="24"/>
  <c r="AS47" i="24"/>
  <c r="AT47" i="24"/>
  <c r="AU47" i="24"/>
  <c r="AV47" i="24"/>
  <c r="AW47" i="24"/>
  <c r="AX47" i="24"/>
  <c r="AY47" i="24"/>
  <c r="AZ47" i="24"/>
  <c r="BA47" i="24"/>
  <c r="BB47" i="24"/>
  <c r="BC47" i="24"/>
  <c r="BD47" i="24"/>
  <c r="BE47" i="24"/>
  <c r="BF47" i="24"/>
  <c r="BG47" i="24"/>
  <c r="BH47" i="24"/>
  <c r="BI47" i="24"/>
  <c r="BJ47" i="24"/>
  <c r="BK47" i="24"/>
  <c r="BL47" i="24"/>
  <c r="BM47" i="24"/>
  <c r="BN47" i="24"/>
  <c r="BO47" i="24"/>
  <c r="BP47" i="24"/>
  <c r="BQ47" i="24"/>
  <c r="BR47" i="24"/>
  <c r="BS47" i="24"/>
  <c r="BT47" i="24"/>
  <c r="E2" i="30"/>
  <c r="F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Z2" i="30"/>
  <c r="AA2" i="30"/>
  <c r="AB2" i="30"/>
  <c r="AC2" i="30"/>
  <c r="AD2" i="30"/>
  <c r="AE2" i="30"/>
  <c r="AF2" i="30"/>
  <c r="AG2" i="30"/>
  <c r="AH2" i="30"/>
  <c r="AI2" i="30"/>
  <c r="AJ2" i="30"/>
  <c r="AK2" i="30"/>
  <c r="AL2" i="30"/>
  <c r="AM2" i="30"/>
  <c r="AN2" i="30"/>
  <c r="AO2" i="30"/>
  <c r="AP2" i="30"/>
  <c r="AQ2" i="30"/>
  <c r="AR2" i="30"/>
  <c r="AS2" i="30"/>
  <c r="AT2" i="30"/>
  <c r="AU2" i="30"/>
  <c r="AV2" i="30"/>
  <c r="AW2" i="30"/>
  <c r="AX2" i="30"/>
  <c r="AY2" i="30"/>
  <c r="AZ2" i="30"/>
  <c r="BA2" i="30"/>
  <c r="BB2" i="30"/>
  <c r="BC2" i="30"/>
  <c r="BD2" i="30"/>
  <c r="BE2" i="30"/>
  <c r="BF2" i="30"/>
  <c r="BG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AH12" i="30"/>
  <c r="AI12" i="30"/>
  <c r="AJ12" i="30"/>
  <c r="AK12" i="30"/>
  <c r="AL12" i="30"/>
  <c r="AM12" i="30"/>
  <c r="AN12" i="30"/>
  <c r="AO12" i="30"/>
  <c r="AP12" i="30"/>
  <c r="AQ12" i="30"/>
  <c r="AR12" i="30"/>
  <c r="AS12" i="30"/>
  <c r="AT12" i="30"/>
  <c r="AU12" i="30"/>
  <c r="AV12" i="30"/>
  <c r="AW12" i="30"/>
  <c r="AX12" i="30"/>
  <c r="AY12" i="30"/>
  <c r="AZ12" i="30"/>
  <c r="BA12" i="30"/>
  <c r="BB12" i="30"/>
  <c r="BC12" i="30"/>
  <c r="BD12" i="30"/>
  <c r="BE12" i="30"/>
  <c r="BF12" i="30"/>
  <c r="BG12" i="30"/>
  <c r="D12" i="30"/>
  <c r="D2" i="30"/>
  <c r="CK218" i="29"/>
  <c r="CK216" i="29"/>
  <c r="CK215" i="29"/>
  <c r="CJ215" i="29"/>
  <c r="CJ193" i="29"/>
  <c r="CJ194" i="29" s="1"/>
  <c r="CI193" i="29"/>
  <c r="CI194" i="29" s="1"/>
  <c r="CH193" i="29"/>
  <c r="CH194" i="29" s="1"/>
  <c r="CH218" i="29" s="1"/>
  <c r="CG193" i="29"/>
  <c r="CG194" i="29" s="1"/>
  <c r="CJ192" i="29"/>
  <c r="CJ198" i="29" s="1"/>
  <c r="CI192" i="29"/>
  <c r="CH192" i="29"/>
  <c r="CH215" i="29" s="1"/>
  <c r="CG192" i="29"/>
  <c r="CG198" i="29" s="1"/>
  <c r="CF144" i="29"/>
  <c r="CF145" i="29" s="1"/>
  <c r="CE144" i="29"/>
  <c r="CD144" i="29"/>
  <c r="CC144" i="29"/>
  <c r="CC145" i="29" s="1"/>
  <c r="CB144" i="29"/>
  <c r="CB145" i="29" s="1"/>
  <c r="CA144" i="29"/>
  <c r="BZ144" i="29"/>
  <c r="BY144" i="29"/>
  <c r="BY145" i="29" s="1"/>
  <c r="BX144" i="29"/>
  <c r="BX145" i="29" s="1"/>
  <c r="BW144" i="29"/>
  <c r="BV144" i="29"/>
  <c r="BU144" i="29"/>
  <c r="BU145" i="29" s="1"/>
  <c r="BT144" i="29"/>
  <c r="BT145" i="29" s="1"/>
  <c r="BS144" i="29"/>
  <c r="BU141" i="29"/>
  <c r="BU150" i="29" s="1"/>
  <c r="CF140" i="29"/>
  <c r="CF141" i="29" s="1"/>
  <c r="CF150" i="29" s="1"/>
  <c r="CE140" i="29"/>
  <c r="CE141" i="29" s="1"/>
  <c r="CE150" i="29" s="1"/>
  <c r="CD140" i="29"/>
  <c r="CD141" i="29" s="1"/>
  <c r="CD150" i="29" s="1"/>
  <c r="CC140" i="29"/>
  <c r="CC141" i="29" s="1"/>
  <c r="CC150" i="29" s="1"/>
  <c r="CB140" i="29"/>
  <c r="CB141" i="29" s="1"/>
  <c r="CB150" i="29" s="1"/>
  <c r="CA140" i="29"/>
  <c r="CA141" i="29" s="1"/>
  <c r="CA150" i="29" s="1"/>
  <c r="BZ140" i="29"/>
  <c r="BZ141" i="29" s="1"/>
  <c r="BZ150" i="29" s="1"/>
  <c r="BY140" i="29"/>
  <c r="BY141" i="29" s="1"/>
  <c r="BY150" i="29" s="1"/>
  <c r="BX140" i="29"/>
  <c r="BX141" i="29" s="1"/>
  <c r="BX150" i="29" s="1"/>
  <c r="BW140" i="29"/>
  <c r="BW141" i="29" s="1"/>
  <c r="BW150" i="29" s="1"/>
  <c r="BV140" i="29"/>
  <c r="BV141" i="29" s="1"/>
  <c r="BV150" i="29" s="1"/>
  <c r="BU140" i="29"/>
  <c r="BT140" i="29"/>
  <c r="BT141" i="29" s="1"/>
  <c r="BT150" i="29" s="1"/>
  <c r="BS140" i="29"/>
  <c r="BS141" i="29" s="1"/>
  <c r="BS150" i="29" s="1"/>
  <c r="BR140" i="29"/>
  <c r="BR141" i="29" s="1"/>
  <c r="BR150" i="29" s="1"/>
  <c r="BQ140" i="29"/>
  <c r="BQ234" i="29" s="1"/>
  <c r="BP140" i="29"/>
  <c r="BP234" i="29" s="1"/>
  <c r="BO140" i="29"/>
  <c r="BN140" i="29"/>
  <c r="BM140" i="29"/>
  <c r="BM234" i="29" s="1"/>
  <c r="BL140" i="29"/>
  <c r="BL234" i="29" s="1"/>
  <c r="BK140" i="29"/>
  <c r="BJ140" i="29"/>
  <c r="BI140" i="29"/>
  <c r="BI234" i="29" s="1"/>
  <c r="BH140" i="29"/>
  <c r="BH234" i="29" s="1"/>
  <c r="BG140" i="29"/>
  <c r="BF140" i="29"/>
  <c r="BE140" i="29"/>
  <c r="BE234" i="29" s="1"/>
  <c r="BE10" i="30" s="1"/>
  <c r="BD140" i="29"/>
  <c r="BD234" i="29" s="1"/>
  <c r="BD10" i="30" s="1"/>
  <c r="BC140" i="29"/>
  <c r="BB140" i="29"/>
  <c r="BA140" i="29"/>
  <c r="BA234" i="29" s="1"/>
  <c r="BA10" i="30" s="1"/>
  <c r="AZ140" i="29"/>
  <c r="AZ234" i="29" s="1"/>
  <c r="AZ10" i="30" s="1"/>
  <c r="AY140" i="29"/>
  <c r="AX140" i="29"/>
  <c r="AW140" i="29"/>
  <c r="AW234" i="29" s="1"/>
  <c r="AW10" i="30" s="1"/>
  <c r="AV140" i="29"/>
  <c r="AV234" i="29" s="1"/>
  <c r="AV10" i="30" s="1"/>
  <c r="AU140" i="29"/>
  <c r="D136" i="29"/>
  <c r="AQ106" i="29"/>
  <c r="AP106" i="29"/>
  <c r="AO106" i="29"/>
  <c r="AN106" i="29"/>
  <c r="AM106" i="29"/>
  <c r="AL106" i="29"/>
  <c r="AK106" i="29"/>
  <c r="AJ106" i="29"/>
  <c r="AI106" i="29"/>
  <c r="AH106" i="29"/>
  <c r="AG106" i="29"/>
  <c r="AF106" i="29"/>
  <c r="AE106" i="29"/>
  <c r="AD106" i="29"/>
  <c r="AC106" i="29"/>
  <c r="AB106" i="29"/>
  <c r="AA106" i="29"/>
  <c r="Z106" i="29"/>
  <c r="Y106" i="29"/>
  <c r="X106" i="29"/>
  <c r="W106" i="29"/>
  <c r="V106" i="29"/>
  <c r="U106" i="29"/>
  <c r="T106" i="29"/>
  <c r="S106" i="29"/>
  <c r="R106" i="29"/>
  <c r="Q106" i="29"/>
  <c r="P106" i="29"/>
  <c r="O106" i="29"/>
  <c r="N106" i="29"/>
  <c r="M106" i="29"/>
  <c r="L106" i="29"/>
  <c r="K106" i="29"/>
  <c r="J106" i="29"/>
  <c r="I106" i="29"/>
  <c r="H106" i="29"/>
  <c r="G106" i="29"/>
  <c r="F106" i="29"/>
  <c r="E106" i="29"/>
  <c r="D106" i="29"/>
  <c r="C106" i="29"/>
  <c r="AM97" i="29"/>
  <c r="W97" i="29"/>
  <c r="G97" i="29"/>
  <c r="P96" i="29"/>
  <c r="X92" i="29"/>
  <c r="K92" i="29"/>
  <c r="AJ91" i="29"/>
  <c r="Q91" i="29"/>
  <c r="D91" i="29"/>
  <c r="C84" i="29"/>
  <c r="D84" i="29" s="1"/>
  <c r="E84" i="29" s="1"/>
  <c r="F84" i="29" s="1"/>
  <c r="G84" i="29" s="1"/>
  <c r="H84" i="29" s="1"/>
  <c r="I84" i="29" s="1"/>
  <c r="J84" i="29" s="1"/>
  <c r="K84" i="29" s="1"/>
  <c r="L84" i="29" s="1"/>
  <c r="M84" i="29" s="1"/>
  <c r="N84" i="29" s="1"/>
  <c r="O84" i="29" s="1"/>
  <c r="P84" i="29" s="1"/>
  <c r="Q84" i="29" s="1"/>
  <c r="R84" i="29" s="1"/>
  <c r="S84" i="29" s="1"/>
  <c r="T84" i="29" s="1"/>
  <c r="U84" i="29" s="1"/>
  <c r="V84" i="29" s="1"/>
  <c r="W84" i="29" s="1"/>
  <c r="X84" i="29" s="1"/>
  <c r="Y84" i="29" s="1"/>
  <c r="Z84" i="29" s="1"/>
  <c r="AA84" i="29" s="1"/>
  <c r="AB84" i="29" s="1"/>
  <c r="AC84" i="29" s="1"/>
  <c r="AD84" i="29" s="1"/>
  <c r="AE84" i="29" s="1"/>
  <c r="AF84" i="29" s="1"/>
  <c r="AG84" i="29" s="1"/>
  <c r="AH84" i="29" s="1"/>
  <c r="AI84" i="29" s="1"/>
  <c r="AJ84" i="29" s="1"/>
  <c r="AK84" i="29" s="1"/>
  <c r="AL84" i="29" s="1"/>
  <c r="AM84" i="29" s="1"/>
  <c r="AN84" i="29" s="1"/>
  <c r="AO84" i="29" s="1"/>
  <c r="AP84" i="29" s="1"/>
  <c r="AQ84" i="29" s="1"/>
  <c r="C79" i="29"/>
  <c r="C78" i="29"/>
  <c r="C77" i="29"/>
  <c r="C76" i="29"/>
  <c r="C75" i="29"/>
  <c r="C74" i="29"/>
  <c r="C73" i="29"/>
  <c r="Z98" i="29" s="1"/>
  <c r="C72" i="29"/>
  <c r="AF97" i="29" s="1"/>
  <c r="C71" i="29"/>
  <c r="AN96" i="29" s="1"/>
  <c r="C70" i="29"/>
  <c r="C68" i="29"/>
  <c r="AJ92" i="29" s="1"/>
  <c r="C67" i="29"/>
  <c r="AB91" i="29" s="1"/>
  <c r="C66" i="29"/>
  <c r="BQ52" i="29"/>
  <c r="BP52" i="29"/>
  <c r="BO52" i="29"/>
  <c r="BN52" i="29"/>
  <c r="BM52" i="29"/>
  <c r="BL52" i="29"/>
  <c r="BK52" i="29"/>
  <c r="BJ52" i="29"/>
  <c r="BI52" i="29"/>
  <c r="BH52" i="29"/>
  <c r="BG52" i="29"/>
  <c r="BF52" i="29"/>
  <c r="BE52" i="29"/>
  <c r="BD52" i="29"/>
  <c r="BC52" i="29"/>
  <c r="BB52" i="29"/>
  <c r="BA52" i="29"/>
  <c r="AZ52" i="29"/>
  <c r="AY52" i="29"/>
  <c r="AX52" i="29"/>
  <c r="C48" i="29"/>
  <c r="D48" i="29" s="1"/>
  <c r="E48" i="29" s="1"/>
  <c r="F48" i="29" s="1"/>
  <c r="G48" i="29" s="1"/>
  <c r="H48" i="29" s="1"/>
  <c r="I48" i="29" s="1"/>
  <c r="J48" i="29" s="1"/>
  <c r="K48" i="29" s="1"/>
  <c r="L48" i="29" s="1"/>
  <c r="M48" i="29" s="1"/>
  <c r="N48" i="29" s="1"/>
  <c r="O48" i="29" s="1"/>
  <c r="P48" i="29" s="1"/>
  <c r="Q48" i="29" s="1"/>
  <c r="R48" i="29" s="1"/>
  <c r="S48" i="29" s="1"/>
  <c r="T48" i="29" s="1"/>
  <c r="U48" i="29" s="1"/>
  <c r="V48" i="29" s="1"/>
  <c r="W48" i="29" s="1"/>
  <c r="X48" i="29" s="1"/>
  <c r="Y48" i="29" s="1"/>
  <c r="Z48" i="29" s="1"/>
  <c r="AA48" i="29" s="1"/>
  <c r="AB48" i="29" s="1"/>
  <c r="AC48" i="29" s="1"/>
  <c r="AD48" i="29" s="1"/>
  <c r="AE48" i="29" s="1"/>
  <c r="AF48" i="29" s="1"/>
  <c r="AG48" i="29" s="1"/>
  <c r="AH48" i="29" s="1"/>
  <c r="AI48" i="29" s="1"/>
  <c r="AJ48" i="29" s="1"/>
  <c r="AK48" i="29" s="1"/>
  <c r="AL48" i="29" s="1"/>
  <c r="AM48" i="29" s="1"/>
  <c r="AN48" i="29" s="1"/>
  <c r="AO48" i="29" s="1"/>
  <c r="AP48" i="29" s="1"/>
  <c r="AQ48" i="29" s="1"/>
  <c r="AR48" i="29" s="1"/>
  <c r="AS48" i="29" s="1"/>
  <c r="AT48" i="29" s="1"/>
  <c r="AU48" i="29" s="1"/>
  <c r="AV48" i="29" s="1"/>
  <c r="AW48" i="29" s="1"/>
  <c r="AX48" i="29" s="1"/>
  <c r="AY48" i="29" s="1"/>
  <c r="AZ48" i="29" s="1"/>
  <c r="BA48" i="29" s="1"/>
  <c r="BB48" i="29" s="1"/>
  <c r="BC48" i="29" s="1"/>
  <c r="BD48" i="29" s="1"/>
  <c r="BE48" i="29" s="1"/>
  <c r="BF48" i="29" s="1"/>
  <c r="BG48" i="29" s="1"/>
  <c r="BH48" i="29" s="1"/>
  <c r="BI48" i="29" s="1"/>
  <c r="BJ48" i="29" s="1"/>
  <c r="BK48" i="29" s="1"/>
  <c r="BL48" i="29" s="1"/>
  <c r="BM48" i="29" s="1"/>
  <c r="BN48" i="29" s="1"/>
  <c r="BO48" i="29" s="1"/>
  <c r="BP48" i="29" s="1"/>
  <c r="BQ48" i="29" s="1"/>
  <c r="BR48" i="29" s="1"/>
  <c r="BS48" i="29" s="1"/>
  <c r="BT48" i="29" s="1"/>
  <c r="BU48" i="29" s="1"/>
  <c r="BV48" i="29" s="1"/>
  <c r="BW48" i="29" s="1"/>
  <c r="BX48" i="29" s="1"/>
  <c r="BY48" i="29" s="1"/>
  <c r="BZ48" i="29" s="1"/>
  <c r="CA48" i="29" s="1"/>
  <c r="CB48" i="29" s="1"/>
  <c r="CC48" i="29" s="1"/>
  <c r="CD48" i="29" s="1"/>
  <c r="CE48" i="29" s="1"/>
  <c r="CF48" i="29" s="1"/>
  <c r="CF41" i="29"/>
  <c r="CE41" i="29"/>
  <c r="CD41" i="29"/>
  <c r="CC41" i="29"/>
  <c r="CB41" i="29"/>
  <c r="CA41" i="29"/>
  <c r="BZ41" i="29"/>
  <c r="BY41" i="29"/>
  <c r="BX41" i="29"/>
  <c r="BW41" i="29"/>
  <c r="BV41" i="29"/>
  <c r="BU41" i="29"/>
  <c r="BT41" i="29"/>
  <c r="BS41" i="29"/>
  <c r="BR41" i="29"/>
  <c r="BQ41" i="29"/>
  <c r="BP41" i="29"/>
  <c r="BO41" i="29"/>
  <c r="BN41" i="29"/>
  <c r="BM41" i="29"/>
  <c r="BL41" i="29"/>
  <c r="BK41" i="29"/>
  <c r="BJ41" i="29"/>
  <c r="BI41" i="29"/>
  <c r="BH41" i="29"/>
  <c r="BG41" i="29"/>
  <c r="BF41" i="29"/>
  <c r="C35" i="29"/>
  <c r="F29" i="29"/>
  <c r="E29" i="29"/>
  <c r="D29" i="29"/>
  <c r="C29" i="29"/>
  <c r="F25" i="29"/>
  <c r="E25" i="29"/>
  <c r="D25" i="29"/>
  <c r="C25" i="29"/>
  <c r="F24" i="29"/>
  <c r="F26" i="29" s="1"/>
  <c r="E24" i="29"/>
  <c r="D24" i="29"/>
  <c r="C24" i="29"/>
  <c r="G21" i="29"/>
  <c r="F21" i="29"/>
  <c r="E21" i="29"/>
  <c r="D21" i="29"/>
  <c r="R36" i="29" s="1"/>
  <c r="C21" i="29"/>
  <c r="C16" i="29"/>
  <c r="D13" i="29"/>
  <c r="C11" i="29"/>
  <c r="D51" i="29" s="1"/>
  <c r="C10" i="29"/>
  <c r="D50" i="29" s="1"/>
  <c r="C9" i="29"/>
  <c r="C8" i="29"/>
  <c r="C19" i="29" s="1"/>
  <c r="C69" i="29" l="1"/>
  <c r="H92" i="29"/>
  <c r="M96" i="29"/>
  <c r="T97" i="29"/>
  <c r="BM141" i="29"/>
  <c r="BM150" i="29" s="1"/>
  <c r="C26" i="29"/>
  <c r="AC96" i="29"/>
  <c r="D26" i="29"/>
  <c r="T91" i="29"/>
  <c r="AA92" i="29"/>
  <c r="AF96" i="29"/>
  <c r="AQ97" i="29"/>
  <c r="C38" i="29"/>
  <c r="D235" i="29" s="1"/>
  <c r="D11" i="30" s="1"/>
  <c r="E26" i="29"/>
  <c r="AG91" i="29"/>
  <c r="AN92" i="29"/>
  <c r="D97" i="29"/>
  <c r="AQ92" i="29"/>
  <c r="I91" i="29"/>
  <c r="Y91" i="29"/>
  <c r="AO91" i="29"/>
  <c r="P92" i="29"/>
  <c r="AF92" i="29"/>
  <c r="E96" i="29"/>
  <c r="U96" i="29"/>
  <c r="AK96" i="29"/>
  <c r="L97" i="29"/>
  <c r="AB97" i="29"/>
  <c r="AW141" i="29"/>
  <c r="AW150" i="29" s="1"/>
  <c r="L91" i="29"/>
  <c r="C92" i="29"/>
  <c r="S92" i="29"/>
  <c r="AI92" i="29"/>
  <c r="H96" i="29"/>
  <c r="X96" i="29"/>
  <c r="O97" i="29"/>
  <c r="AE97" i="29"/>
  <c r="BE141" i="29"/>
  <c r="BE150" i="29" s="1"/>
  <c r="CH216" i="29"/>
  <c r="BS14" i="24"/>
  <c r="BR14" i="24"/>
  <c r="BB23" i="24"/>
  <c r="AX23" i="24"/>
  <c r="AX38" i="24" s="1"/>
  <c r="BN27" i="24"/>
  <c r="AX27" i="24"/>
  <c r="BR27" i="24"/>
  <c r="BJ27" i="24"/>
  <c r="BJ38" i="24" s="1"/>
  <c r="BF27" i="24"/>
  <c r="BB27" i="24"/>
  <c r="AT27" i="24"/>
  <c r="BR23" i="24"/>
  <c r="BN23" i="24"/>
  <c r="BJ23" i="24"/>
  <c r="BF23" i="24"/>
  <c r="BF38" i="24" s="1"/>
  <c r="AT23" i="24"/>
  <c r="AT38" i="24" s="1"/>
  <c r="BQ27" i="24"/>
  <c r="BM27" i="24"/>
  <c r="BI27" i="24"/>
  <c r="BE27" i="24"/>
  <c r="BA27" i="24"/>
  <c r="AW27" i="24"/>
  <c r="AS27" i="24"/>
  <c r="BQ23" i="24"/>
  <c r="BQ38" i="24" s="1"/>
  <c r="BM23" i="24"/>
  <c r="BI23" i="24"/>
  <c r="BE23" i="24"/>
  <c r="BA23" i="24"/>
  <c r="AW23" i="24"/>
  <c r="AS23" i="24"/>
  <c r="AS38" i="24" s="1"/>
  <c r="BT27" i="24"/>
  <c r="BP27" i="24"/>
  <c r="BL27" i="24"/>
  <c r="BH27" i="24"/>
  <c r="BD27" i="24"/>
  <c r="AZ27" i="24"/>
  <c r="AV27" i="24"/>
  <c r="BT23" i="24"/>
  <c r="BT38" i="24" s="1"/>
  <c r="BP23" i="24"/>
  <c r="BL23" i="24"/>
  <c r="BH23" i="24"/>
  <c r="BD23" i="24"/>
  <c r="BD38" i="24" s="1"/>
  <c r="AZ23" i="24"/>
  <c r="AV23" i="24"/>
  <c r="AV38" i="24" s="1"/>
  <c r="BT14" i="24"/>
  <c r="BS27" i="24"/>
  <c r="BO27" i="24"/>
  <c r="BK27" i="24"/>
  <c r="BG27" i="24"/>
  <c r="BC27" i="24"/>
  <c r="AY27" i="24"/>
  <c r="AU27" i="24"/>
  <c r="BS23" i="24"/>
  <c r="BO23" i="24"/>
  <c r="BK23" i="24"/>
  <c r="BG23" i="24"/>
  <c r="BG38" i="24" s="1"/>
  <c r="BC23" i="24"/>
  <c r="AY23" i="24"/>
  <c r="AU23" i="24"/>
  <c r="BN38" i="24"/>
  <c r="BB38" i="24"/>
  <c r="BO38" i="24"/>
  <c r="BM38" i="24"/>
  <c r="AW38" i="24"/>
  <c r="C12" i="30"/>
  <c r="M1" i="29"/>
  <c r="N1" i="29" s="1"/>
  <c r="O1" i="29" s="1"/>
  <c r="P1" i="29" s="1"/>
  <c r="Q1" i="29" s="1"/>
  <c r="R1" i="29" s="1"/>
  <c r="S1" i="29" s="1"/>
  <c r="T1" i="29" s="1"/>
  <c r="U1" i="29" s="1"/>
  <c r="C18" i="29"/>
  <c r="D19" i="29"/>
  <c r="C54" i="29"/>
  <c r="BH164" i="29"/>
  <c r="BH142" i="29"/>
  <c r="BH143" i="29" s="1"/>
  <c r="BH193" i="29" s="1"/>
  <c r="BH194" i="29" s="1"/>
  <c r="BP164" i="29"/>
  <c r="BP142" i="29"/>
  <c r="BP143" i="29" s="1"/>
  <c r="BP193" i="29" s="1"/>
  <c r="BP194" i="29" s="1"/>
  <c r="BT164" i="29"/>
  <c r="BT142" i="29"/>
  <c r="BT143" i="29" s="1"/>
  <c r="BT193" i="29" s="1"/>
  <c r="BT194" i="29" s="1"/>
  <c r="CB164" i="29"/>
  <c r="CB142" i="29"/>
  <c r="CB143" i="29" s="1"/>
  <c r="CB193" i="29" s="1"/>
  <c r="CB194" i="29" s="1"/>
  <c r="CF164" i="29"/>
  <c r="CF142" i="29"/>
  <c r="CF143" i="29" s="1"/>
  <c r="CF193" i="29" s="1"/>
  <c r="CF194" i="29" s="1"/>
  <c r="D139" i="29"/>
  <c r="C56" i="29"/>
  <c r="BL164" i="29"/>
  <c r="BL142" i="29"/>
  <c r="BL143" i="29" s="1"/>
  <c r="BL193" i="29" s="1"/>
  <c r="BL194" i="29" s="1"/>
  <c r="BX164" i="29"/>
  <c r="BX142" i="29"/>
  <c r="BX143" i="29" s="1"/>
  <c r="BX193" i="29" s="1"/>
  <c r="BX194" i="29" s="1"/>
  <c r="C14" i="29"/>
  <c r="AH9" i="30" s="1"/>
  <c r="D35" i="29"/>
  <c r="C39" i="29"/>
  <c r="BG164" i="29"/>
  <c r="BG142" i="29"/>
  <c r="BG143" i="29" s="1"/>
  <c r="BG193" i="29" s="1"/>
  <c r="BG194" i="29" s="1"/>
  <c r="BK164" i="29"/>
  <c r="BK142" i="29"/>
  <c r="BK143" i="29" s="1"/>
  <c r="BK193" i="29" s="1"/>
  <c r="BK194" i="29" s="1"/>
  <c r="BO164" i="29"/>
  <c r="BO142" i="29"/>
  <c r="BO143" i="29" s="1"/>
  <c r="BO193" i="29" s="1"/>
  <c r="BO194" i="29" s="1"/>
  <c r="BS164" i="29"/>
  <c r="BS142" i="29"/>
  <c r="BS143" i="29" s="1"/>
  <c r="BS193" i="29" s="1"/>
  <c r="BS194" i="29" s="1"/>
  <c r="BW164" i="29"/>
  <c r="BW142" i="29"/>
  <c r="BW143" i="29" s="1"/>
  <c r="BW193" i="29" s="1"/>
  <c r="BW194" i="29" s="1"/>
  <c r="CA164" i="29"/>
  <c r="CA142" i="29"/>
  <c r="CA143" i="29" s="1"/>
  <c r="CA193" i="29" s="1"/>
  <c r="CA194" i="29" s="1"/>
  <c r="CE164" i="29"/>
  <c r="CE142" i="29"/>
  <c r="CE143" i="29" s="1"/>
  <c r="CE193" i="29" s="1"/>
  <c r="CE194" i="29" s="1"/>
  <c r="AN90" i="29"/>
  <c r="AJ90" i="29"/>
  <c r="AJ89" i="29" s="1"/>
  <c r="AF90" i="29"/>
  <c r="AB90" i="29"/>
  <c r="X90" i="29"/>
  <c r="T90" i="29"/>
  <c r="P90" i="29"/>
  <c r="L90" i="29"/>
  <c r="H90" i="29"/>
  <c r="D90" i="29"/>
  <c r="D121" i="29"/>
  <c r="AQ90" i="29"/>
  <c r="AM90" i="29"/>
  <c r="AI90" i="29"/>
  <c r="AE90" i="29"/>
  <c r="AA90" i="29"/>
  <c r="W90" i="29"/>
  <c r="S90" i="29"/>
  <c r="O90" i="29"/>
  <c r="K90" i="29"/>
  <c r="G90" i="29"/>
  <c r="C90" i="29"/>
  <c r="AN95" i="29"/>
  <c r="AJ95" i="29"/>
  <c r="AF95" i="29"/>
  <c r="AB95" i="29"/>
  <c r="X95" i="29"/>
  <c r="T95" i="29"/>
  <c r="P95" i="29"/>
  <c r="L95" i="29"/>
  <c r="H95" i="29"/>
  <c r="D95" i="29"/>
  <c r="C80" i="29"/>
  <c r="D125" i="29"/>
  <c r="AQ95" i="29"/>
  <c r="AM95" i="29"/>
  <c r="AI95" i="29"/>
  <c r="AE95" i="29"/>
  <c r="AA95" i="29"/>
  <c r="W95" i="29"/>
  <c r="S95" i="29"/>
  <c r="O95" i="29"/>
  <c r="K95" i="29"/>
  <c r="G95" i="29"/>
  <c r="C95" i="29"/>
  <c r="AN99" i="29"/>
  <c r="AJ99" i="29"/>
  <c r="AF99" i="29"/>
  <c r="AB99" i="29"/>
  <c r="X99" i="29"/>
  <c r="T99" i="29"/>
  <c r="P99" i="29"/>
  <c r="L99" i="29"/>
  <c r="H99" i="29"/>
  <c r="D99" i="29"/>
  <c r="D129" i="29"/>
  <c r="AQ99" i="29"/>
  <c r="AM99" i="29"/>
  <c r="AI99" i="29"/>
  <c r="AE99" i="29"/>
  <c r="AA99" i="29"/>
  <c r="W99" i="29"/>
  <c r="S99" i="29"/>
  <c r="O99" i="29"/>
  <c r="K99" i="29"/>
  <c r="G99" i="29"/>
  <c r="C99" i="29"/>
  <c r="AP99" i="29"/>
  <c r="AL99" i="29"/>
  <c r="AH99" i="29"/>
  <c r="AD99" i="29"/>
  <c r="Z99" i="29"/>
  <c r="V99" i="29"/>
  <c r="R99" i="29"/>
  <c r="N99" i="29"/>
  <c r="J99" i="29"/>
  <c r="F99" i="29"/>
  <c r="AO99" i="29"/>
  <c r="AK99" i="29"/>
  <c r="AG99" i="29"/>
  <c r="AC99" i="29"/>
  <c r="Y99" i="29"/>
  <c r="U99" i="29"/>
  <c r="Q99" i="29"/>
  <c r="M99" i="29"/>
  <c r="I99" i="29"/>
  <c r="E99" i="29"/>
  <c r="AN103" i="29"/>
  <c r="AJ103" i="29"/>
  <c r="AF103" i="29"/>
  <c r="AB103" i="29"/>
  <c r="X103" i="29"/>
  <c r="T103" i="29"/>
  <c r="P103" i="29"/>
  <c r="L103" i="29"/>
  <c r="H103" i="29"/>
  <c r="D103" i="29"/>
  <c r="D133" i="29"/>
  <c r="AQ103" i="29"/>
  <c r="AM103" i="29"/>
  <c r="AI103" i="29"/>
  <c r="AE103" i="29"/>
  <c r="AA103" i="29"/>
  <c r="W103" i="29"/>
  <c r="S103" i="29"/>
  <c r="O103" i="29"/>
  <c r="K103" i="29"/>
  <c r="G103" i="29"/>
  <c r="C103" i="29"/>
  <c r="AP103" i="29"/>
  <c r="AL103" i="29"/>
  <c r="AH103" i="29"/>
  <c r="AD103" i="29"/>
  <c r="Z103" i="29"/>
  <c r="V103" i="29"/>
  <c r="R103" i="29"/>
  <c r="N103" i="29"/>
  <c r="J103" i="29"/>
  <c r="F103" i="29"/>
  <c r="AO103" i="29"/>
  <c r="AK103" i="29"/>
  <c r="AG103" i="29"/>
  <c r="AC103" i="29"/>
  <c r="Y103" i="29"/>
  <c r="U103" i="29"/>
  <c r="Q103" i="29"/>
  <c r="M103" i="29"/>
  <c r="I103" i="29"/>
  <c r="E103" i="29"/>
  <c r="E90" i="29"/>
  <c r="M90" i="29"/>
  <c r="U90" i="29"/>
  <c r="AC90" i="29"/>
  <c r="AK90" i="29"/>
  <c r="I95" i="29"/>
  <c r="Q95" i="29"/>
  <c r="Y95" i="29"/>
  <c r="AG95" i="29"/>
  <c r="AO95" i="29"/>
  <c r="R98" i="29"/>
  <c r="BI164" i="29"/>
  <c r="BI142" i="29"/>
  <c r="BI143" i="29" s="1"/>
  <c r="BI193" i="29" s="1"/>
  <c r="BI194" i="29" s="1"/>
  <c r="BM164" i="29"/>
  <c r="BM142" i="29"/>
  <c r="BM143" i="29" s="1"/>
  <c r="BM193" i="29" s="1"/>
  <c r="BM194" i="29" s="1"/>
  <c r="BQ164" i="29"/>
  <c r="BQ142" i="29"/>
  <c r="BQ143" i="29" s="1"/>
  <c r="BQ193" i="29" s="1"/>
  <c r="BQ194" i="29" s="1"/>
  <c r="BU164" i="29"/>
  <c r="BU142" i="29"/>
  <c r="BU143" i="29" s="1"/>
  <c r="BU193" i="29" s="1"/>
  <c r="BU194" i="29" s="1"/>
  <c r="BY164" i="29"/>
  <c r="BY142" i="29"/>
  <c r="BY143" i="29" s="1"/>
  <c r="BY193" i="29" s="1"/>
  <c r="BY194" i="29" s="1"/>
  <c r="CC164" i="29"/>
  <c r="CC142" i="29"/>
  <c r="CC143" i="29" s="1"/>
  <c r="CC193" i="29" s="1"/>
  <c r="CC194" i="29" s="1"/>
  <c r="CG216" i="29"/>
  <c r="CG218" i="29"/>
  <c r="D122" i="29"/>
  <c r="AQ91" i="29"/>
  <c r="AM91" i="29"/>
  <c r="AI91" i="29"/>
  <c r="AE91" i="29"/>
  <c r="AA91" i="29"/>
  <c r="W91" i="29"/>
  <c r="S91" i="29"/>
  <c r="O91" i="29"/>
  <c r="K91" i="29"/>
  <c r="G91" i="29"/>
  <c r="C91" i="29"/>
  <c r="AP91" i="29"/>
  <c r="AL91" i="29"/>
  <c r="AH91" i="29"/>
  <c r="AD91" i="29"/>
  <c r="Z91" i="29"/>
  <c r="V91" i="29"/>
  <c r="R91" i="29"/>
  <c r="N91" i="29"/>
  <c r="J91" i="29"/>
  <c r="F91" i="29"/>
  <c r="D126" i="29"/>
  <c r="AQ96" i="29"/>
  <c r="AM96" i="29"/>
  <c r="AI96" i="29"/>
  <c r="AE96" i="29"/>
  <c r="AA96" i="29"/>
  <c r="W96" i="29"/>
  <c r="S96" i="29"/>
  <c r="O96" i="29"/>
  <c r="K96" i="29"/>
  <c r="G96" i="29"/>
  <c r="C96" i="29"/>
  <c r="AP96" i="29"/>
  <c r="AL96" i="29"/>
  <c r="AH96" i="29"/>
  <c r="AD96" i="29"/>
  <c r="Z96" i="29"/>
  <c r="V96" i="29"/>
  <c r="R96" i="29"/>
  <c r="N96" i="29"/>
  <c r="J96" i="29"/>
  <c r="F96" i="29"/>
  <c r="D130" i="29"/>
  <c r="AQ100" i="29"/>
  <c r="AM100" i="29"/>
  <c r="AI100" i="29"/>
  <c r="AE100" i="29"/>
  <c r="AA100" i="29"/>
  <c r="W100" i="29"/>
  <c r="S100" i="29"/>
  <c r="O100" i="29"/>
  <c r="K100" i="29"/>
  <c r="G100" i="29"/>
  <c r="C100" i="29"/>
  <c r="AP100" i="29"/>
  <c r="AL100" i="29"/>
  <c r="AH100" i="29"/>
  <c r="AD100" i="29"/>
  <c r="Z100" i="29"/>
  <c r="V100" i="29"/>
  <c r="R100" i="29"/>
  <c r="N100" i="29"/>
  <c r="J100" i="29"/>
  <c r="F100" i="29"/>
  <c r="AO100" i="29"/>
  <c r="AK100" i="29"/>
  <c r="AG100" i="29"/>
  <c r="AC100" i="29"/>
  <c r="Y100" i="29"/>
  <c r="U100" i="29"/>
  <c r="Q100" i="29"/>
  <c r="M100" i="29"/>
  <c r="I100" i="29"/>
  <c r="E100" i="29"/>
  <c r="AN100" i="29"/>
  <c r="AJ100" i="29"/>
  <c r="AF100" i="29"/>
  <c r="AB100" i="29"/>
  <c r="X100" i="29"/>
  <c r="T100" i="29"/>
  <c r="P100" i="29"/>
  <c r="L100" i="29"/>
  <c r="H100" i="29"/>
  <c r="D100" i="29"/>
  <c r="D134" i="29"/>
  <c r="AQ104" i="29"/>
  <c r="AM104" i="29"/>
  <c r="AI104" i="29"/>
  <c r="AE104" i="29"/>
  <c r="AA104" i="29"/>
  <c r="W104" i="29"/>
  <c r="S104" i="29"/>
  <c r="O104" i="29"/>
  <c r="K104" i="29"/>
  <c r="G104" i="29"/>
  <c r="C104" i="29"/>
  <c r="AP104" i="29"/>
  <c r="AL104" i="29"/>
  <c r="AH104" i="29"/>
  <c r="AD104" i="29"/>
  <c r="Z104" i="29"/>
  <c r="V104" i="29"/>
  <c r="R104" i="29"/>
  <c r="N104" i="29"/>
  <c r="J104" i="29"/>
  <c r="F104" i="29"/>
  <c r="AO104" i="29"/>
  <c r="AK104" i="29"/>
  <c r="AG104" i="29"/>
  <c r="AC104" i="29"/>
  <c r="Y104" i="29"/>
  <c r="U104" i="29"/>
  <c r="Q104" i="29"/>
  <c r="M104" i="29"/>
  <c r="I104" i="29"/>
  <c r="E104" i="29"/>
  <c r="AN104" i="29"/>
  <c r="AJ104" i="29"/>
  <c r="AF104" i="29"/>
  <c r="AB104" i="29"/>
  <c r="X104" i="29"/>
  <c r="T104" i="29"/>
  <c r="P104" i="29"/>
  <c r="L104" i="29"/>
  <c r="H104" i="29"/>
  <c r="D104" i="29"/>
  <c r="F90" i="29"/>
  <c r="N90" i="29"/>
  <c r="V90" i="29"/>
  <c r="AD90" i="29"/>
  <c r="AL90" i="29"/>
  <c r="E91" i="29"/>
  <c r="M91" i="29"/>
  <c r="U91" i="29"/>
  <c r="AC91" i="29"/>
  <c r="AK91" i="29"/>
  <c r="D92" i="29"/>
  <c r="L92" i="29"/>
  <c r="T92" i="29"/>
  <c r="AB92" i="29"/>
  <c r="J95" i="29"/>
  <c r="R95" i="29"/>
  <c r="Z95" i="29"/>
  <c r="AH95" i="29"/>
  <c r="AP95" i="29"/>
  <c r="I96" i="29"/>
  <c r="Q96" i="29"/>
  <c r="Y96" i="29"/>
  <c r="AG96" i="29"/>
  <c r="AO96" i="29"/>
  <c r="H97" i="29"/>
  <c r="P97" i="29"/>
  <c r="X97" i="29"/>
  <c r="F98" i="29"/>
  <c r="V98" i="29"/>
  <c r="BJ164" i="29"/>
  <c r="BJ142" i="29"/>
  <c r="BJ143" i="29" s="1"/>
  <c r="BJ193" i="29" s="1"/>
  <c r="BJ194" i="29" s="1"/>
  <c r="BN164" i="29"/>
  <c r="BN142" i="29"/>
  <c r="BN143" i="29" s="1"/>
  <c r="BN193" i="29" s="1"/>
  <c r="BN194" i="29" s="1"/>
  <c r="BR164" i="29"/>
  <c r="BR142" i="29"/>
  <c r="BR143" i="29" s="1"/>
  <c r="BR193" i="29" s="1"/>
  <c r="BR194" i="29" s="1"/>
  <c r="BV164" i="29"/>
  <c r="BV142" i="29"/>
  <c r="BV143" i="29" s="1"/>
  <c r="BV193" i="29" s="1"/>
  <c r="BV194" i="29" s="1"/>
  <c r="BZ164" i="29"/>
  <c r="BZ142" i="29"/>
  <c r="BZ143" i="29" s="1"/>
  <c r="BZ193" i="29" s="1"/>
  <c r="BZ194" i="29" s="1"/>
  <c r="CD164" i="29"/>
  <c r="CD142" i="29"/>
  <c r="CD143" i="29" s="1"/>
  <c r="CD193" i="29" s="1"/>
  <c r="CD194" i="29" s="1"/>
  <c r="AP92" i="29"/>
  <c r="AL92" i="29"/>
  <c r="AH92" i="29"/>
  <c r="AD92" i="29"/>
  <c r="Z92" i="29"/>
  <c r="V92" i="29"/>
  <c r="R92" i="29"/>
  <c r="N92" i="29"/>
  <c r="J92" i="29"/>
  <c r="F92" i="29"/>
  <c r="AO92" i="29"/>
  <c r="AK92" i="29"/>
  <c r="AG92" i="29"/>
  <c r="AC92" i="29"/>
  <c r="Y92" i="29"/>
  <c r="U92" i="29"/>
  <c r="Q92" i="29"/>
  <c r="M92" i="29"/>
  <c r="I92" i="29"/>
  <c r="E92" i="29"/>
  <c r="D123" i="29"/>
  <c r="AP97" i="29"/>
  <c r="AL97" i="29"/>
  <c r="AH97" i="29"/>
  <c r="AD97" i="29"/>
  <c r="Z97" i="29"/>
  <c r="V97" i="29"/>
  <c r="R97" i="29"/>
  <c r="N97" i="29"/>
  <c r="J97" i="29"/>
  <c r="F97" i="29"/>
  <c r="AO97" i="29"/>
  <c r="AK97" i="29"/>
  <c r="AG97" i="29"/>
  <c r="AC97" i="29"/>
  <c r="Y97" i="29"/>
  <c r="U97" i="29"/>
  <c r="Q97" i="29"/>
  <c r="M97" i="29"/>
  <c r="I97" i="29"/>
  <c r="E97" i="29"/>
  <c r="AN97" i="29"/>
  <c r="AJ97" i="29"/>
  <c r="D127" i="29"/>
  <c r="AP101" i="29"/>
  <c r="AL101" i="29"/>
  <c r="AH101" i="29"/>
  <c r="AD101" i="29"/>
  <c r="Z101" i="29"/>
  <c r="V101" i="29"/>
  <c r="R101" i="29"/>
  <c r="N101" i="29"/>
  <c r="J101" i="29"/>
  <c r="F101" i="29"/>
  <c r="AO101" i="29"/>
  <c r="AK101" i="29"/>
  <c r="AG101" i="29"/>
  <c r="AC101" i="29"/>
  <c r="Y101" i="29"/>
  <c r="U101" i="29"/>
  <c r="Q101" i="29"/>
  <c r="M101" i="29"/>
  <c r="I101" i="29"/>
  <c r="E101" i="29"/>
  <c r="AN101" i="29"/>
  <c r="AJ101" i="29"/>
  <c r="AF101" i="29"/>
  <c r="AB101" i="29"/>
  <c r="X101" i="29"/>
  <c r="T101" i="29"/>
  <c r="P101" i="29"/>
  <c r="L101" i="29"/>
  <c r="H101" i="29"/>
  <c r="D101" i="29"/>
  <c r="D131" i="29"/>
  <c r="AQ101" i="29"/>
  <c r="AM101" i="29"/>
  <c r="AI101" i="29"/>
  <c r="AE101" i="29"/>
  <c r="AA101" i="29"/>
  <c r="W101" i="29"/>
  <c r="S101" i="29"/>
  <c r="O101" i="29"/>
  <c r="K101" i="29"/>
  <c r="G101" i="29"/>
  <c r="C101" i="29"/>
  <c r="I90" i="29"/>
  <c r="Q90" i="29"/>
  <c r="Y90" i="29"/>
  <c r="AG90" i="29"/>
  <c r="AO90" i="29"/>
  <c r="AO89" i="29" s="1"/>
  <c r="H91" i="29"/>
  <c r="P91" i="29"/>
  <c r="X91" i="29"/>
  <c r="AF91" i="29"/>
  <c r="AN91" i="29"/>
  <c r="G92" i="29"/>
  <c r="O92" i="29"/>
  <c r="W92" i="29"/>
  <c r="AE92" i="29"/>
  <c r="AM92" i="29"/>
  <c r="E95" i="29"/>
  <c r="M95" i="29"/>
  <c r="U95" i="29"/>
  <c r="AC95" i="29"/>
  <c r="AK95" i="29"/>
  <c r="D96" i="29"/>
  <c r="L96" i="29"/>
  <c r="T96" i="29"/>
  <c r="AB96" i="29"/>
  <c r="AJ96" i="29"/>
  <c r="C97" i="29"/>
  <c r="K97" i="29"/>
  <c r="S97" i="29"/>
  <c r="AA97" i="29"/>
  <c r="AI97" i="29"/>
  <c r="J98" i="29"/>
  <c r="C124" i="29"/>
  <c r="AO98" i="29"/>
  <c r="AK98" i="29"/>
  <c r="AG98" i="29"/>
  <c r="AC98" i="29"/>
  <c r="Y98" i="29"/>
  <c r="U98" i="29"/>
  <c r="Q98" i="29"/>
  <c r="M98" i="29"/>
  <c r="I98" i="29"/>
  <c r="E98" i="29"/>
  <c r="AN98" i="29"/>
  <c r="AJ98" i="29"/>
  <c r="AF98" i="29"/>
  <c r="AB98" i="29"/>
  <c r="X98" i="29"/>
  <c r="T98" i="29"/>
  <c r="P98" i="29"/>
  <c r="L98" i="29"/>
  <c r="H98" i="29"/>
  <c r="D98" i="29"/>
  <c r="D128" i="29"/>
  <c r="AQ98" i="29"/>
  <c r="AM98" i="29"/>
  <c r="AI98" i="29"/>
  <c r="AE98" i="29"/>
  <c r="AA98" i="29"/>
  <c r="W98" i="29"/>
  <c r="S98" i="29"/>
  <c r="O98" i="29"/>
  <c r="K98" i="29"/>
  <c r="G98" i="29"/>
  <c r="C98" i="29"/>
  <c r="AP98" i="29"/>
  <c r="AL98" i="29"/>
  <c r="AH98" i="29"/>
  <c r="AO102" i="29"/>
  <c r="AK102" i="29"/>
  <c r="AG102" i="29"/>
  <c r="AC102" i="29"/>
  <c r="Y102" i="29"/>
  <c r="U102" i="29"/>
  <c r="Q102" i="29"/>
  <c r="M102" i="29"/>
  <c r="I102" i="29"/>
  <c r="E102" i="29"/>
  <c r="AN102" i="29"/>
  <c r="AJ102" i="29"/>
  <c r="AF102" i="29"/>
  <c r="AB102" i="29"/>
  <c r="X102" i="29"/>
  <c r="T102" i="29"/>
  <c r="P102" i="29"/>
  <c r="L102" i="29"/>
  <c r="H102" i="29"/>
  <c r="D102" i="29"/>
  <c r="D132" i="29"/>
  <c r="AQ102" i="29"/>
  <c r="AM102" i="29"/>
  <c r="AI102" i="29"/>
  <c r="AE102" i="29"/>
  <c r="AA102" i="29"/>
  <c r="W102" i="29"/>
  <c r="S102" i="29"/>
  <c r="O102" i="29"/>
  <c r="K102" i="29"/>
  <c r="G102" i="29"/>
  <c r="C102" i="29"/>
  <c r="AP102" i="29"/>
  <c r="AL102" i="29"/>
  <c r="AH102" i="29"/>
  <c r="AD102" i="29"/>
  <c r="Z102" i="29"/>
  <c r="V102" i="29"/>
  <c r="R102" i="29"/>
  <c r="N102" i="29"/>
  <c r="J102" i="29"/>
  <c r="F102" i="29"/>
  <c r="J90" i="29"/>
  <c r="J89" i="29" s="1"/>
  <c r="R90" i="29"/>
  <c r="Z90" i="29"/>
  <c r="AH90" i="29"/>
  <c r="AH89" i="29" s="1"/>
  <c r="AP90" i="29"/>
  <c r="F95" i="29"/>
  <c r="N95" i="29"/>
  <c r="V95" i="29"/>
  <c r="AD95" i="29"/>
  <c r="AL95" i="29"/>
  <c r="N98" i="29"/>
  <c r="AD98" i="29"/>
  <c r="AU234" i="29"/>
  <c r="AU10" i="30" s="1"/>
  <c r="AU141" i="29"/>
  <c r="AU150" i="29" s="1"/>
  <c r="AY234" i="29"/>
  <c r="AY10" i="30" s="1"/>
  <c r="AY141" i="29"/>
  <c r="AY150" i="29" s="1"/>
  <c r="BC234" i="29"/>
  <c r="BC10" i="30" s="1"/>
  <c r="BC141" i="29"/>
  <c r="BC150" i="29" s="1"/>
  <c r="BG234" i="29"/>
  <c r="BG10" i="30" s="1"/>
  <c r="BG141" i="29"/>
  <c r="BG150" i="29" s="1"/>
  <c r="BK234" i="29"/>
  <c r="BK141" i="29"/>
  <c r="BK150" i="29" s="1"/>
  <c r="BO234" i="29"/>
  <c r="BO141" i="29"/>
  <c r="BO150" i="29" s="1"/>
  <c r="BX178" i="29"/>
  <c r="BX157" i="29"/>
  <c r="CF178" i="29"/>
  <c r="CF157" i="29"/>
  <c r="AZ141" i="29"/>
  <c r="AZ150" i="29" s="1"/>
  <c r="BH141" i="29"/>
  <c r="BH150" i="29" s="1"/>
  <c r="BP141" i="29"/>
  <c r="BP150" i="29" s="1"/>
  <c r="BV177" i="29"/>
  <c r="BV182" i="29" s="1"/>
  <c r="BV183" i="29" s="1"/>
  <c r="BV145" i="29"/>
  <c r="BZ177" i="29"/>
  <c r="BZ182" i="29" s="1"/>
  <c r="BZ183" i="29" s="1"/>
  <c r="BZ145" i="29"/>
  <c r="CD177" i="29"/>
  <c r="CD182" i="29" s="1"/>
  <c r="CD183" i="29" s="1"/>
  <c r="CD145" i="29"/>
  <c r="BY178" i="29"/>
  <c r="BY157" i="29"/>
  <c r="BA141" i="29"/>
  <c r="BA150" i="29" s="1"/>
  <c r="BI141" i="29"/>
  <c r="BI150" i="29" s="1"/>
  <c r="BQ141" i="29"/>
  <c r="BQ150" i="29" s="1"/>
  <c r="BS177" i="29"/>
  <c r="BS182" i="29" s="1"/>
  <c r="BS183" i="29" s="1"/>
  <c r="BS145" i="29"/>
  <c r="BW177" i="29"/>
  <c r="BW182" i="29" s="1"/>
  <c r="BW183" i="29" s="1"/>
  <c r="BW145" i="29"/>
  <c r="CA177" i="29"/>
  <c r="CA182" i="29" s="1"/>
  <c r="CA183" i="29" s="1"/>
  <c r="CA145" i="29"/>
  <c r="CE177" i="29"/>
  <c r="CE182" i="29" s="1"/>
  <c r="CE183" i="29" s="1"/>
  <c r="CE145" i="29"/>
  <c r="BT178" i="29"/>
  <c r="BT157" i="29"/>
  <c r="CB178" i="29"/>
  <c r="CB157" i="29"/>
  <c r="AX234" i="29"/>
  <c r="AX10" i="30" s="1"/>
  <c r="AX141" i="29"/>
  <c r="AX150" i="29" s="1"/>
  <c r="BB234" i="29"/>
  <c r="BB10" i="30" s="1"/>
  <c r="BB141" i="29"/>
  <c r="BB150" i="29" s="1"/>
  <c r="BF234" i="29"/>
  <c r="BF10" i="30" s="1"/>
  <c r="BF141" i="29"/>
  <c r="BF150" i="29" s="1"/>
  <c r="BJ234" i="29"/>
  <c r="BJ141" i="29"/>
  <c r="BJ150" i="29" s="1"/>
  <c r="BN234" i="29"/>
  <c r="BN141" i="29"/>
  <c r="BN150" i="29" s="1"/>
  <c r="AV141" i="29"/>
  <c r="AV150" i="29" s="1"/>
  <c r="BD141" i="29"/>
  <c r="BD150" i="29" s="1"/>
  <c r="BL141" i="29"/>
  <c r="BL150" i="29" s="1"/>
  <c r="BU178" i="29"/>
  <c r="BU157" i="29"/>
  <c r="CC178" i="29"/>
  <c r="CC157" i="29"/>
  <c r="BT177" i="29"/>
  <c r="BT182" i="29" s="1"/>
  <c r="BT183" i="29" s="1"/>
  <c r="BX177" i="29"/>
  <c r="BX182" i="29" s="1"/>
  <c r="BX183" i="29" s="1"/>
  <c r="CB177" i="29"/>
  <c r="CB182" i="29" s="1"/>
  <c r="CB183" i="29" s="1"/>
  <c r="CF177" i="29"/>
  <c r="CF182" i="29" s="1"/>
  <c r="CF183" i="29" s="1"/>
  <c r="BU177" i="29"/>
  <c r="BU182" i="29" s="1"/>
  <c r="BU183" i="29" s="1"/>
  <c r="CC177" i="29"/>
  <c r="CC182" i="29" s="1"/>
  <c r="CC183" i="29" s="1"/>
  <c r="BY177" i="29"/>
  <c r="BY182" i="29" s="1"/>
  <c r="BY183" i="29" s="1"/>
  <c r="CG199" i="29"/>
  <c r="CI215" i="29"/>
  <c r="CI198" i="29"/>
  <c r="CI199" i="29" s="1"/>
  <c r="CI218" i="29"/>
  <c r="CI216" i="29"/>
  <c r="CH198" i="29"/>
  <c r="CH199" i="29" s="1"/>
  <c r="CJ199" i="29"/>
  <c r="CJ218" i="29"/>
  <c r="CJ216" i="29"/>
  <c r="CG215" i="29"/>
  <c r="M15" i="27"/>
  <c r="D16" i="27"/>
  <c r="H21" i="27"/>
  <c r="C26" i="30"/>
  <c r="D25" i="20"/>
  <c r="E25" i="20"/>
  <c r="F25" i="20"/>
  <c r="C25" i="20"/>
  <c r="C9" i="20"/>
  <c r="C10" i="20"/>
  <c r="C11" i="20"/>
  <c r="C8" i="20"/>
  <c r="C42" i="29" l="1"/>
  <c r="C40" i="29"/>
  <c r="D166" i="29" s="1"/>
  <c r="AP89" i="29"/>
  <c r="AG89" i="29"/>
  <c r="AY38" i="24"/>
  <c r="BL38" i="24"/>
  <c r="BA38" i="24"/>
  <c r="AU38" i="24"/>
  <c r="BK38" i="24"/>
  <c r="BI38" i="24"/>
  <c r="BH38" i="24"/>
  <c r="BR38" i="24"/>
  <c r="Z89" i="29"/>
  <c r="V94" i="29"/>
  <c r="I89" i="29"/>
  <c r="R89" i="29"/>
  <c r="Y89" i="29"/>
  <c r="AD94" i="29"/>
  <c r="L94" i="29"/>
  <c r="C203" i="29"/>
  <c r="C205" i="29" s="1"/>
  <c r="H94" i="29"/>
  <c r="K9" i="30"/>
  <c r="AA9" i="30"/>
  <c r="P9" i="30"/>
  <c r="AF9" i="30"/>
  <c r="AV9" i="30"/>
  <c r="AU9" i="30"/>
  <c r="AZ9" i="30"/>
  <c r="U9" i="30"/>
  <c r="AK9" i="30"/>
  <c r="BA9" i="30"/>
  <c r="R9" i="30"/>
  <c r="AX9" i="30"/>
  <c r="CB158" i="29"/>
  <c r="P94" i="29"/>
  <c r="AF94" i="29"/>
  <c r="AJ94" i="29"/>
  <c r="D94" i="29"/>
  <c r="AD89" i="29"/>
  <c r="O9" i="30"/>
  <c r="AE9" i="30"/>
  <c r="T9" i="30"/>
  <c r="AJ9" i="30"/>
  <c r="AI9" i="30"/>
  <c r="AY9" i="30"/>
  <c r="BD9" i="30"/>
  <c r="Y9" i="30"/>
  <c r="AO9" i="30"/>
  <c r="BE9" i="30"/>
  <c r="Z9" i="30"/>
  <c r="BF9" i="30"/>
  <c r="AB94" i="29"/>
  <c r="AN94" i="29"/>
  <c r="D203" i="29"/>
  <c r="S9" i="30"/>
  <c r="H9" i="30"/>
  <c r="X9" i="30"/>
  <c r="AN9" i="30"/>
  <c r="AM9" i="30"/>
  <c r="BC9" i="30"/>
  <c r="M9" i="30"/>
  <c r="AC9" i="30"/>
  <c r="AS9" i="30"/>
  <c r="E9" i="30"/>
  <c r="X94" i="29"/>
  <c r="T94" i="29"/>
  <c r="CA158" i="29"/>
  <c r="K89" i="29"/>
  <c r="AA89" i="29"/>
  <c r="AQ89" i="29"/>
  <c r="C15" i="29"/>
  <c r="D16" i="29" s="1"/>
  <c r="I9" i="30"/>
  <c r="N9" i="30"/>
  <c r="AT9" i="30"/>
  <c r="V9" i="30"/>
  <c r="BB9" i="30"/>
  <c r="D9" i="30"/>
  <c r="AD9" i="30"/>
  <c r="F9" i="30"/>
  <c r="AL9" i="30"/>
  <c r="BC38" i="24"/>
  <c r="BS38" i="24"/>
  <c r="W9" i="30"/>
  <c r="L9" i="30"/>
  <c r="AB9" i="30"/>
  <c r="AR9" i="30"/>
  <c r="AQ9" i="30"/>
  <c r="BG9" i="30"/>
  <c r="Q9" i="30"/>
  <c r="AG9" i="30"/>
  <c r="AW9" i="30"/>
  <c r="J9" i="30"/>
  <c r="AP9" i="30"/>
  <c r="BE38" i="24"/>
  <c r="AZ38" i="24"/>
  <c r="BP38" i="24"/>
  <c r="CD178" i="29"/>
  <c r="CD157" i="29"/>
  <c r="BT158" i="29"/>
  <c r="D151" i="29"/>
  <c r="BU158" i="29"/>
  <c r="BV158" i="29"/>
  <c r="CE158" i="29"/>
  <c r="AK94" i="29"/>
  <c r="E94" i="29"/>
  <c r="BR173" i="29"/>
  <c r="BR174" i="29" s="1"/>
  <c r="BR165" i="29"/>
  <c r="Z94" i="29"/>
  <c r="AL89" i="29"/>
  <c r="F89" i="29"/>
  <c r="CC173" i="29"/>
  <c r="CC174" i="29" s="1"/>
  <c r="CC165" i="29"/>
  <c r="BY173" i="29"/>
  <c r="BY174" i="29" s="1"/>
  <c r="BY165" i="29"/>
  <c r="BU173" i="29"/>
  <c r="BU174" i="29" s="1"/>
  <c r="BU165" i="29"/>
  <c r="BQ173" i="29"/>
  <c r="BQ174" i="29" s="1"/>
  <c r="BQ165" i="29"/>
  <c r="BM173" i="29"/>
  <c r="BM174" i="29" s="1"/>
  <c r="BM165" i="29"/>
  <c r="BI173" i="29"/>
  <c r="BI174" i="29" s="1"/>
  <c r="BI165" i="29"/>
  <c r="Q94" i="29"/>
  <c r="U89" i="29"/>
  <c r="G94" i="29"/>
  <c r="W94" i="29"/>
  <c r="AM94" i="29"/>
  <c r="L89" i="29"/>
  <c r="AB89" i="29"/>
  <c r="CF165" i="29"/>
  <c r="CF173" i="29"/>
  <c r="CF174" i="29" s="1"/>
  <c r="CB165" i="29"/>
  <c r="CB173" i="29"/>
  <c r="CB174" i="29" s="1"/>
  <c r="BT165" i="29"/>
  <c r="BT173" i="29"/>
  <c r="BT174" i="29" s="1"/>
  <c r="BP165" i="29"/>
  <c r="BP173" i="29"/>
  <c r="BP174" i="29" s="1"/>
  <c r="BH173" i="29"/>
  <c r="BH174" i="29" s="1"/>
  <c r="BH165" i="29"/>
  <c r="BY158" i="29"/>
  <c r="BZ158" i="29"/>
  <c r="BS158" i="29"/>
  <c r="AC94" i="29"/>
  <c r="R94" i="29"/>
  <c r="AO94" i="29"/>
  <c r="I94" i="29"/>
  <c r="M89" i="29"/>
  <c r="K94" i="29"/>
  <c r="AA94" i="29"/>
  <c r="AQ94" i="29"/>
  <c r="O89" i="29"/>
  <c r="AE89" i="29"/>
  <c r="P89" i="29"/>
  <c r="AF89" i="29"/>
  <c r="E19" i="29"/>
  <c r="D18" i="29"/>
  <c r="BS178" i="29"/>
  <c r="BS157" i="29"/>
  <c r="BW178" i="29"/>
  <c r="BW157" i="29"/>
  <c r="BV178" i="29"/>
  <c r="BV157" i="29"/>
  <c r="N94" i="29"/>
  <c r="BX158" i="29"/>
  <c r="CF158" i="29"/>
  <c r="CC158" i="29"/>
  <c r="CD158" i="29"/>
  <c r="BW158" i="29"/>
  <c r="U94" i="29"/>
  <c r="Q89" i="29"/>
  <c r="AP94" i="29"/>
  <c r="J94" i="29"/>
  <c r="V89" i="29"/>
  <c r="AG94" i="29"/>
  <c r="AK89" i="29"/>
  <c r="E89" i="29"/>
  <c r="O94" i="29"/>
  <c r="AE94" i="29"/>
  <c r="D135" i="29"/>
  <c r="D137" i="29" s="1"/>
  <c r="D167" i="29" s="1"/>
  <c r="C89" i="29"/>
  <c r="S89" i="29"/>
  <c r="AI89" i="29"/>
  <c r="D89" i="29"/>
  <c r="T89" i="29"/>
  <c r="C41" i="29"/>
  <c r="BX173" i="29"/>
  <c r="BX174" i="29" s="1"/>
  <c r="BX165" i="29"/>
  <c r="BL165" i="29"/>
  <c r="BL173" i="29"/>
  <c r="BL174" i="29" s="1"/>
  <c r="D233" i="29"/>
  <c r="D192" i="29"/>
  <c r="D168" i="29"/>
  <c r="D149" i="29"/>
  <c r="D156" i="29" s="1"/>
  <c r="D163" i="29" s="1"/>
  <c r="D176" i="29" s="1"/>
  <c r="CE178" i="29"/>
  <c r="CE157" i="29"/>
  <c r="CA178" i="29"/>
  <c r="CA157" i="29"/>
  <c r="BZ178" i="29"/>
  <c r="BZ157" i="29"/>
  <c r="AL94" i="29"/>
  <c r="F94" i="29"/>
  <c r="M94" i="29"/>
  <c r="CD173" i="29"/>
  <c r="CD174" i="29" s="1"/>
  <c r="CD165" i="29"/>
  <c r="BZ173" i="29"/>
  <c r="BZ174" i="29" s="1"/>
  <c r="BZ165" i="29"/>
  <c r="BV173" i="29"/>
  <c r="BV174" i="29" s="1"/>
  <c r="BV165" i="29"/>
  <c r="BN173" i="29"/>
  <c r="BN174" i="29" s="1"/>
  <c r="BN165" i="29"/>
  <c r="BJ173" i="29"/>
  <c r="BJ174" i="29" s="1"/>
  <c r="BJ165" i="29"/>
  <c r="AH94" i="29"/>
  <c r="N89" i="29"/>
  <c r="Y94" i="29"/>
  <c r="AC89" i="29"/>
  <c r="C94" i="29"/>
  <c r="S94" i="29"/>
  <c r="AI94" i="29"/>
  <c r="G89" i="29"/>
  <c r="W89" i="29"/>
  <c r="AM89" i="29"/>
  <c r="H89" i="29"/>
  <c r="X89" i="29"/>
  <c r="AN89" i="29"/>
  <c r="CE173" i="29"/>
  <c r="CE174" i="29" s="1"/>
  <c r="CE165" i="29"/>
  <c r="CA173" i="29"/>
  <c r="CA174" i="29" s="1"/>
  <c r="CA165" i="29"/>
  <c r="BW173" i="29"/>
  <c r="BW174" i="29" s="1"/>
  <c r="BW165" i="29"/>
  <c r="BS173" i="29"/>
  <c r="BS174" i="29" s="1"/>
  <c r="BS165" i="29"/>
  <c r="BO173" i="29"/>
  <c r="BO174" i="29" s="1"/>
  <c r="BO165" i="29"/>
  <c r="BK173" i="29"/>
  <c r="BK174" i="29" s="1"/>
  <c r="BK165" i="29"/>
  <c r="BG173" i="29"/>
  <c r="BG174" i="29" s="1"/>
  <c r="BG165" i="29"/>
  <c r="E139" i="29"/>
  <c r="D56" i="29"/>
  <c r="E35" i="29"/>
  <c r="D38" i="29"/>
  <c r="D39" i="29"/>
  <c r="BF41" i="20"/>
  <c r="BG5" i="32" s="1"/>
  <c r="BG41" i="20"/>
  <c r="BH5" i="32" s="1"/>
  <c r="BH41" i="20"/>
  <c r="BI5" i="32" s="1"/>
  <c r="BI41" i="20"/>
  <c r="BJ5" i="32" s="1"/>
  <c r="BJ41" i="20"/>
  <c r="BK5" i="32" s="1"/>
  <c r="BK41" i="20"/>
  <c r="BL5" i="32" s="1"/>
  <c r="BL41" i="20"/>
  <c r="BM5" i="32" s="1"/>
  <c r="BM41" i="20"/>
  <c r="BN5" i="32" s="1"/>
  <c r="BN41" i="20"/>
  <c r="BO5" i="32" s="1"/>
  <c r="BO41" i="20"/>
  <c r="BP5" i="32" s="1"/>
  <c r="BP41" i="20"/>
  <c r="BQ5" i="32" s="1"/>
  <c r="BQ41" i="20"/>
  <c r="BR5" i="32" s="1"/>
  <c r="BR41" i="20"/>
  <c r="BS5" i="32" s="1"/>
  <c r="BS41" i="20"/>
  <c r="BT5" i="32" s="1"/>
  <c r="BT41" i="20"/>
  <c r="BU5" i="32" s="1"/>
  <c r="BU41" i="20"/>
  <c r="BV5" i="32" s="1"/>
  <c r="BV41" i="20"/>
  <c r="BW5" i="32" s="1"/>
  <c r="BW41" i="20"/>
  <c r="BX5" i="32" s="1"/>
  <c r="BX41" i="20"/>
  <c r="BY5" i="32" s="1"/>
  <c r="BY41" i="20"/>
  <c r="BZ5" i="32" s="1"/>
  <c r="BZ41" i="20"/>
  <c r="CA5" i="32" s="1"/>
  <c r="CA41" i="20"/>
  <c r="CB5" i="32" s="1"/>
  <c r="CB41" i="20"/>
  <c r="CC5" i="32" s="1"/>
  <c r="CC41" i="20"/>
  <c r="CD5" i="32" s="1"/>
  <c r="CD41" i="20"/>
  <c r="CE5" i="32" s="1"/>
  <c r="CE41" i="20"/>
  <c r="CF5" i="32" s="1"/>
  <c r="CF41" i="20"/>
  <c r="CG5" i="32" s="1"/>
  <c r="C43" i="29" l="1"/>
  <c r="D140" i="29"/>
  <c r="CA5" i="25"/>
  <c r="BO5" i="25"/>
  <c r="BG5" i="25"/>
  <c r="CD5" i="25"/>
  <c r="BZ5" i="25"/>
  <c r="BV5" i="25"/>
  <c r="BR5" i="25"/>
  <c r="BN5" i="25"/>
  <c r="BJ5" i="25"/>
  <c r="BW5" i="25"/>
  <c r="CC5" i="25"/>
  <c r="BY5" i="25"/>
  <c r="BU5" i="25"/>
  <c r="BQ5" i="25"/>
  <c r="BM5" i="25"/>
  <c r="BI5" i="25"/>
  <c r="CE5" i="25"/>
  <c r="BS5" i="25"/>
  <c r="BK5" i="25"/>
  <c r="CG5" i="25"/>
  <c r="CF5" i="25"/>
  <c r="CB5" i="25"/>
  <c r="BX5" i="25"/>
  <c r="BT5" i="25"/>
  <c r="BP5" i="25"/>
  <c r="BL5" i="25"/>
  <c r="BH5" i="25"/>
  <c r="E188" i="29"/>
  <c r="C204" i="29"/>
  <c r="D204" i="29"/>
  <c r="D205" i="29"/>
  <c r="E167" i="29"/>
  <c r="C46" i="29"/>
  <c r="C47" i="29" s="1"/>
  <c r="CF159" i="29"/>
  <c r="CF160" i="29" s="1"/>
  <c r="BS159" i="29"/>
  <c r="BS160" i="29" s="1"/>
  <c r="BU159" i="29"/>
  <c r="BU160" i="29" s="1"/>
  <c r="D40" i="29"/>
  <c r="E233" i="29"/>
  <c r="E192" i="29"/>
  <c r="E168" i="29"/>
  <c r="E149" i="29"/>
  <c r="E156" i="29" s="1"/>
  <c r="E163" i="29" s="1"/>
  <c r="E176" i="29" s="1"/>
  <c r="D164" i="29"/>
  <c r="D142" i="29"/>
  <c r="C44" i="29"/>
  <c r="BW159" i="29"/>
  <c r="BW160" i="29" s="1"/>
  <c r="BX159" i="29"/>
  <c r="BX160" i="29" s="1"/>
  <c r="E18" i="29"/>
  <c r="F19" i="29"/>
  <c r="BZ159" i="29"/>
  <c r="BZ160" i="29" s="1"/>
  <c r="E235" i="29"/>
  <c r="E11" i="30" s="1"/>
  <c r="E151" i="29"/>
  <c r="D42" i="29"/>
  <c r="D198" i="29"/>
  <c r="D199" i="29" s="1"/>
  <c r="D215" i="29"/>
  <c r="CD159" i="29"/>
  <c r="CD160" i="29" s="1"/>
  <c r="BY159" i="29"/>
  <c r="BY160" i="29" s="1"/>
  <c r="CE159" i="29"/>
  <c r="CE160" i="29" s="1"/>
  <c r="BT159" i="29"/>
  <c r="BT160" i="29" s="1"/>
  <c r="CB159" i="29"/>
  <c r="CB160" i="29" s="1"/>
  <c r="F139" i="29"/>
  <c r="E56" i="29"/>
  <c r="E39" i="29"/>
  <c r="E38" i="29"/>
  <c r="F167" i="29" s="1"/>
  <c r="F35" i="29"/>
  <c r="D239" i="29"/>
  <c r="D15" i="30" s="1"/>
  <c r="D241" i="29"/>
  <c r="D18" i="30" s="1"/>
  <c r="D238" i="29"/>
  <c r="D14" i="30" s="1"/>
  <c r="D240" i="29"/>
  <c r="D16" i="30" s="1"/>
  <c r="D242" i="29"/>
  <c r="D19" i="30" s="1"/>
  <c r="D234" i="29"/>
  <c r="D10" i="30" s="1"/>
  <c r="D141" i="29"/>
  <c r="CC159" i="29"/>
  <c r="CC160" i="29" s="1"/>
  <c r="BV159" i="29"/>
  <c r="BV160" i="29" s="1"/>
  <c r="CA159" i="29"/>
  <c r="CA160" i="29" s="1"/>
  <c r="FO45" i="27"/>
  <c r="FP45" i="27"/>
  <c r="FQ45" i="27"/>
  <c r="FR45" i="27"/>
  <c r="FS45" i="27"/>
  <c r="FT45" i="27"/>
  <c r="FU45" i="27"/>
  <c r="FV45" i="27"/>
  <c r="FW45" i="27"/>
  <c r="FX45" i="27"/>
  <c r="FY45" i="27"/>
  <c r="FZ45" i="27"/>
  <c r="GA45" i="27"/>
  <c r="GB45" i="27"/>
  <c r="GC45" i="27"/>
  <c r="GD45" i="27"/>
  <c r="GE45" i="27"/>
  <c r="GF45" i="27"/>
  <c r="E37" i="27"/>
  <c r="E40" i="29" l="1"/>
  <c r="E43" i="29" s="1"/>
  <c r="G139" i="29"/>
  <c r="F56" i="29"/>
  <c r="F39" i="29"/>
  <c r="G35" i="29"/>
  <c r="F38" i="29"/>
  <c r="F233" i="29"/>
  <c r="F192" i="29"/>
  <c r="F168" i="29"/>
  <c r="F149" i="29"/>
  <c r="F156" i="29" s="1"/>
  <c r="F163" i="29" s="1"/>
  <c r="F176" i="29" s="1"/>
  <c r="D165" i="29"/>
  <c r="D173" i="29"/>
  <c r="D174" i="29" s="1"/>
  <c r="E242" i="29"/>
  <c r="E19" i="30" s="1"/>
  <c r="E240" i="29"/>
  <c r="E16" i="30" s="1"/>
  <c r="E238" i="29"/>
  <c r="E14" i="30" s="1"/>
  <c r="E241" i="29"/>
  <c r="E18" i="30" s="1"/>
  <c r="E239" i="29"/>
  <c r="E15" i="30" s="1"/>
  <c r="F235" i="29"/>
  <c r="F11" i="30" s="1"/>
  <c r="F151" i="29"/>
  <c r="E166" i="29"/>
  <c r="E140" i="29"/>
  <c r="D41" i="29"/>
  <c r="D43" i="29"/>
  <c r="D150" i="29"/>
  <c r="D152" i="29" s="1"/>
  <c r="D153" i="29" s="1"/>
  <c r="E42" i="29"/>
  <c r="G19" i="29"/>
  <c r="F18" i="29"/>
  <c r="D143" i="29"/>
  <c r="E198" i="29"/>
  <c r="E199" i="29" s="1"/>
  <c r="E215" i="29"/>
  <c r="D13" i="20"/>
  <c r="F42" i="29" l="1"/>
  <c r="G167" i="29"/>
  <c r="E41" i="29"/>
  <c r="F142" i="29" s="1"/>
  <c r="F143" i="29" s="1"/>
  <c r="F193" i="29" s="1"/>
  <c r="F194" i="29" s="1"/>
  <c r="F166" i="29"/>
  <c r="F140" i="29"/>
  <c r="F234" i="29" s="1"/>
  <c r="F10" i="30" s="1"/>
  <c r="D193" i="29"/>
  <c r="D194" i="29" s="1"/>
  <c r="D46" i="29"/>
  <c r="D47" i="29" s="1"/>
  <c r="E234" i="29"/>
  <c r="E10" i="30" s="1"/>
  <c r="E141" i="29"/>
  <c r="D171" i="29"/>
  <c r="D169" i="29"/>
  <c r="F215" i="29"/>
  <c r="F198" i="29"/>
  <c r="F199" i="29" s="1"/>
  <c r="F40" i="29"/>
  <c r="F238" i="29"/>
  <c r="F14" i="30" s="1"/>
  <c r="F240" i="29"/>
  <c r="F16" i="30" s="1"/>
  <c r="F242" i="29"/>
  <c r="F19" i="30" s="1"/>
  <c r="F239" i="29"/>
  <c r="F15" i="30" s="1"/>
  <c r="F241" i="29"/>
  <c r="F18" i="30" s="1"/>
  <c r="E46" i="29"/>
  <c r="E47" i="29" s="1"/>
  <c r="G235" i="29"/>
  <c r="G11" i="30" s="1"/>
  <c r="G151" i="29"/>
  <c r="G233" i="29"/>
  <c r="G192" i="29"/>
  <c r="G168" i="29"/>
  <c r="G149" i="29"/>
  <c r="G156" i="29" s="1"/>
  <c r="G163" i="29" s="1"/>
  <c r="G176" i="29" s="1"/>
  <c r="G18" i="29"/>
  <c r="H19" i="29"/>
  <c r="E164" i="29"/>
  <c r="E142" i="29"/>
  <c r="D44" i="29"/>
  <c r="H139" i="29"/>
  <c r="G56" i="29"/>
  <c r="G39" i="29"/>
  <c r="G38" i="29"/>
  <c r="H167" i="29" s="1"/>
  <c r="H35" i="29"/>
  <c r="BS35" i="28"/>
  <c r="BT35" i="28"/>
  <c r="BU35" i="28"/>
  <c r="BV35" i="28"/>
  <c r="BW35" i="28"/>
  <c r="BX35" i="28"/>
  <c r="BY35" i="28"/>
  <c r="BZ35" i="28"/>
  <c r="CA35" i="28"/>
  <c r="CB35" i="28"/>
  <c r="CC35" i="28"/>
  <c r="F164" i="29" l="1"/>
  <c r="F165" i="29" s="1"/>
  <c r="E44" i="29"/>
  <c r="F141" i="29"/>
  <c r="F150" i="29" s="1"/>
  <c r="F152" i="29" s="1"/>
  <c r="F153" i="29" s="1"/>
  <c r="D216" i="29"/>
  <c r="G40" i="29"/>
  <c r="H166" i="29" s="1"/>
  <c r="D218" i="29"/>
  <c r="E143" i="29"/>
  <c r="H18" i="29"/>
  <c r="I19" i="29"/>
  <c r="E173" i="29"/>
  <c r="E174" i="29" s="1"/>
  <c r="E165" i="29"/>
  <c r="I139" i="29"/>
  <c r="H56" i="29"/>
  <c r="I35" i="29"/>
  <c r="H39" i="29"/>
  <c r="H38" i="29"/>
  <c r="I167" i="29" s="1"/>
  <c r="H233" i="29"/>
  <c r="H192" i="29"/>
  <c r="H168" i="29"/>
  <c r="H149" i="29"/>
  <c r="H156" i="29" s="1"/>
  <c r="H163" i="29" s="1"/>
  <c r="H176" i="29" s="1"/>
  <c r="G215" i="29"/>
  <c r="G198" i="29"/>
  <c r="G199" i="29" s="1"/>
  <c r="G166" i="29"/>
  <c r="G140" i="29"/>
  <c r="F41" i="29"/>
  <c r="F43" i="29"/>
  <c r="H235" i="29"/>
  <c r="H11" i="30" s="1"/>
  <c r="H151" i="29"/>
  <c r="G241" i="29"/>
  <c r="G18" i="30" s="1"/>
  <c r="G239" i="29"/>
  <c r="G15" i="30" s="1"/>
  <c r="G240" i="29"/>
  <c r="G16" i="30" s="1"/>
  <c r="G242" i="29"/>
  <c r="G19" i="30" s="1"/>
  <c r="G238" i="29"/>
  <c r="G14" i="30" s="1"/>
  <c r="E150" i="29"/>
  <c r="E152" i="29" s="1"/>
  <c r="E153" i="29" s="1"/>
  <c r="G42" i="29"/>
  <c r="BV23" i="28"/>
  <c r="BW23" i="28"/>
  <c r="BX23" i="28"/>
  <c r="BY23" i="28"/>
  <c r="BZ23" i="28"/>
  <c r="CA23" i="28"/>
  <c r="CB23" i="28"/>
  <c r="CC23" i="28"/>
  <c r="BV26" i="28"/>
  <c r="BW26" i="28"/>
  <c r="BX26" i="28"/>
  <c r="BY26" i="28"/>
  <c r="BZ26" i="28"/>
  <c r="CA26" i="28"/>
  <c r="CB26" i="28"/>
  <c r="CC26" i="28"/>
  <c r="BV27" i="28"/>
  <c r="BW27" i="28"/>
  <c r="BX27" i="28"/>
  <c r="BY27" i="28"/>
  <c r="BZ27" i="28"/>
  <c r="CA27" i="28"/>
  <c r="CB27" i="28"/>
  <c r="CC27" i="28"/>
  <c r="BV32" i="28"/>
  <c r="BW32" i="28"/>
  <c r="BX32" i="28"/>
  <c r="BY32" i="28"/>
  <c r="BZ32" i="28"/>
  <c r="CA32" i="28"/>
  <c r="CB32" i="28"/>
  <c r="CC32" i="28"/>
  <c r="BV33" i="28"/>
  <c r="BW33" i="28"/>
  <c r="BX33" i="28"/>
  <c r="BY33" i="28"/>
  <c r="BZ33" i="28"/>
  <c r="CA33" i="28"/>
  <c r="CB33" i="28"/>
  <c r="CC33" i="28"/>
  <c r="BV34" i="28"/>
  <c r="BW34" i="28"/>
  <c r="BX34" i="28"/>
  <c r="BY34" i="28"/>
  <c r="BZ34" i="28"/>
  <c r="CA34" i="28"/>
  <c r="CB34" i="28"/>
  <c r="CC34" i="28"/>
  <c r="BV42" i="28"/>
  <c r="BW42" i="28"/>
  <c r="BX42" i="28"/>
  <c r="BY42" i="28"/>
  <c r="BZ42" i="28"/>
  <c r="CA42" i="28"/>
  <c r="CB42" i="28"/>
  <c r="CC42" i="28"/>
  <c r="BV43" i="28"/>
  <c r="BW43" i="28"/>
  <c r="BX43" i="28"/>
  <c r="BY43" i="28"/>
  <c r="BZ43" i="28"/>
  <c r="CA43" i="28"/>
  <c r="CB43" i="28"/>
  <c r="CC43" i="28"/>
  <c r="BV44" i="28"/>
  <c r="BW44" i="28"/>
  <c r="BX44" i="28"/>
  <c r="BY44" i="28"/>
  <c r="BZ44" i="28"/>
  <c r="CA44" i="28"/>
  <c r="CB44" i="28"/>
  <c r="CC44" i="28"/>
  <c r="BV45" i="28"/>
  <c r="BW45" i="28"/>
  <c r="BX45" i="28"/>
  <c r="BY45" i="28"/>
  <c r="BZ45" i="28"/>
  <c r="CA45" i="28"/>
  <c r="CB45" i="28"/>
  <c r="CC45" i="28"/>
  <c r="BQ23" i="28"/>
  <c r="BR23" i="28"/>
  <c r="BS23" i="28"/>
  <c r="BT23" i="28"/>
  <c r="BU23" i="28"/>
  <c r="BQ26" i="28"/>
  <c r="BR26" i="28"/>
  <c r="BS26" i="28"/>
  <c r="BT26" i="28"/>
  <c r="BU26" i="28"/>
  <c r="BQ27" i="28"/>
  <c r="BR27" i="28"/>
  <c r="BS27" i="28"/>
  <c r="BT27" i="28"/>
  <c r="BU27" i="28"/>
  <c r="BQ32" i="28"/>
  <c r="BR32" i="28"/>
  <c r="BS32" i="28"/>
  <c r="BT32" i="28"/>
  <c r="BU32" i="28"/>
  <c r="BQ33" i="28"/>
  <c r="BR33" i="28"/>
  <c r="BS33" i="28"/>
  <c r="BT33" i="28"/>
  <c r="BU33" i="28"/>
  <c r="BQ34" i="28"/>
  <c r="BR34" i="28"/>
  <c r="BS34" i="28"/>
  <c r="BT34" i="28"/>
  <c r="BU34" i="28"/>
  <c r="BS42" i="28"/>
  <c r="BT42" i="28"/>
  <c r="BU42" i="28"/>
  <c r="BS43" i="28"/>
  <c r="BT43" i="28"/>
  <c r="BU43" i="28"/>
  <c r="BS44" i="28"/>
  <c r="BT44" i="28"/>
  <c r="BU44" i="28"/>
  <c r="BQ45" i="28"/>
  <c r="BR45" i="28"/>
  <c r="BS45" i="28"/>
  <c r="BT45" i="28"/>
  <c r="BU45" i="28"/>
  <c r="BM23" i="28"/>
  <c r="BN23" i="28"/>
  <c r="BO23" i="28"/>
  <c r="BP23" i="28"/>
  <c r="BM26" i="28"/>
  <c r="BN26" i="28"/>
  <c r="BO26" i="28"/>
  <c r="BP26" i="28"/>
  <c r="BM27" i="28"/>
  <c r="BN27" i="28"/>
  <c r="BO27" i="28"/>
  <c r="BP27" i="28"/>
  <c r="BM32" i="28"/>
  <c r="BN32" i="28"/>
  <c r="BO32" i="28"/>
  <c r="BP32" i="28"/>
  <c r="BM33" i="28"/>
  <c r="BN33" i="28"/>
  <c r="BO33" i="28"/>
  <c r="BP33" i="28"/>
  <c r="BP34" i="28"/>
  <c r="BM45" i="28"/>
  <c r="BN45" i="28"/>
  <c r="BO45" i="28"/>
  <c r="BP45" i="28"/>
  <c r="AP23" i="28"/>
  <c r="AQ23" i="28"/>
  <c r="AR23" i="28"/>
  <c r="AS23" i="28"/>
  <c r="AT23" i="28"/>
  <c r="AU23" i="28"/>
  <c r="AV23" i="28"/>
  <c r="AW23" i="28"/>
  <c r="AX23" i="28"/>
  <c r="AY23" i="28"/>
  <c r="AZ23" i="28"/>
  <c r="BA23" i="28"/>
  <c r="BB23" i="28"/>
  <c r="BC23" i="28"/>
  <c r="BD23" i="28"/>
  <c r="BE23" i="28"/>
  <c r="BF23" i="28"/>
  <c r="BG23" i="28"/>
  <c r="BH23" i="28"/>
  <c r="BI23" i="28"/>
  <c r="BJ23" i="28"/>
  <c r="BK23" i="28"/>
  <c r="BL23" i="28"/>
  <c r="AS26" i="28"/>
  <c r="AT26" i="28"/>
  <c r="AU26" i="28"/>
  <c r="AV26" i="28"/>
  <c r="AW26" i="28"/>
  <c r="AX26" i="28"/>
  <c r="AY26" i="28"/>
  <c r="AZ26" i="28"/>
  <c r="BA26" i="28"/>
  <c r="BB26" i="28"/>
  <c r="BC26" i="28"/>
  <c r="BD26" i="28"/>
  <c r="BE26" i="28"/>
  <c r="BF26" i="28"/>
  <c r="BG26" i="28"/>
  <c r="BH26" i="28"/>
  <c r="BI26" i="28"/>
  <c r="BJ26" i="28"/>
  <c r="BK26" i="28"/>
  <c r="BL26" i="28"/>
  <c r="BE27" i="28"/>
  <c r="BF27" i="28"/>
  <c r="BG27" i="28"/>
  <c r="BH27" i="28"/>
  <c r="BI27" i="28"/>
  <c r="BJ27" i="28"/>
  <c r="BK27" i="28"/>
  <c r="BL27" i="28"/>
  <c r="AQ32" i="28"/>
  <c r="AR32" i="28"/>
  <c r="AS32" i="28"/>
  <c r="AT32" i="28"/>
  <c r="AU32" i="28"/>
  <c r="AV32" i="28"/>
  <c r="AW32" i="28"/>
  <c r="AX32" i="28"/>
  <c r="AY32" i="28"/>
  <c r="AZ32" i="28"/>
  <c r="BA32" i="28"/>
  <c r="BB32" i="28"/>
  <c r="BC32" i="28"/>
  <c r="BD32" i="28"/>
  <c r="BE32" i="28"/>
  <c r="BF32" i="28"/>
  <c r="BG32" i="28"/>
  <c r="BH32" i="28"/>
  <c r="BI32" i="28"/>
  <c r="BJ32" i="28"/>
  <c r="BK32" i="28"/>
  <c r="BL32" i="28"/>
  <c r="AQ33" i="28"/>
  <c r="AR33" i="28"/>
  <c r="AS33" i="28"/>
  <c r="AT33" i="28"/>
  <c r="AU33" i="28"/>
  <c r="AV33" i="28"/>
  <c r="AW33" i="28"/>
  <c r="AX33" i="28"/>
  <c r="AY33" i="28"/>
  <c r="AZ33" i="28"/>
  <c r="BA33" i="28"/>
  <c r="BB33" i="28"/>
  <c r="BC33" i="28"/>
  <c r="BD33" i="28"/>
  <c r="BE33" i="28"/>
  <c r="BF33" i="28"/>
  <c r="BG33" i="28"/>
  <c r="BH33" i="28"/>
  <c r="BI33" i="28"/>
  <c r="BJ33" i="28"/>
  <c r="BK33" i="28"/>
  <c r="BL33" i="28"/>
  <c r="BF45" i="28"/>
  <c r="BG45" i="28"/>
  <c r="BH45" i="28"/>
  <c r="BI45" i="28"/>
  <c r="BJ45" i="28"/>
  <c r="BK45" i="28"/>
  <c r="BL45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AL23" i="28"/>
  <c r="AM23" i="28"/>
  <c r="AN23" i="28"/>
  <c r="AO23" i="28"/>
  <c r="C23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S23" i="28"/>
  <c r="C48" i="20"/>
  <c r="C35" i="20"/>
  <c r="D3" i="32" s="1"/>
  <c r="B23" i="28"/>
  <c r="F173" i="29" l="1"/>
  <c r="F174" i="29" s="1"/>
  <c r="G43" i="29"/>
  <c r="G41" i="29"/>
  <c r="H164" i="29" s="1"/>
  <c r="H140" i="29"/>
  <c r="H141" i="29" s="1"/>
  <c r="H150" i="29" s="1"/>
  <c r="H152" i="29" s="1"/>
  <c r="H153" i="29" s="1"/>
  <c r="H40" i="29"/>
  <c r="H43" i="29" s="1"/>
  <c r="H198" i="29"/>
  <c r="H199" i="29" s="1"/>
  <c r="H215" i="29"/>
  <c r="J139" i="29"/>
  <c r="I56" i="29"/>
  <c r="I39" i="29"/>
  <c r="J35" i="29"/>
  <c r="I38" i="29"/>
  <c r="G164" i="29"/>
  <c r="G142" i="29"/>
  <c r="F44" i="29"/>
  <c r="H242" i="29"/>
  <c r="H19" i="30" s="1"/>
  <c r="H239" i="29"/>
  <c r="H15" i="30" s="1"/>
  <c r="H241" i="29"/>
  <c r="H18" i="30" s="1"/>
  <c r="H238" i="29"/>
  <c r="H14" i="30" s="1"/>
  <c r="H240" i="29"/>
  <c r="H16" i="30" s="1"/>
  <c r="F46" i="29"/>
  <c r="F47" i="29" s="1"/>
  <c r="G234" i="29"/>
  <c r="G10" i="30" s="1"/>
  <c r="G141" i="29"/>
  <c r="F171" i="29"/>
  <c r="F216" i="29" s="1"/>
  <c r="F169" i="29"/>
  <c r="I235" i="29"/>
  <c r="I11" i="30" s="1"/>
  <c r="I151" i="29"/>
  <c r="H42" i="29"/>
  <c r="I233" i="29"/>
  <c r="I192" i="29"/>
  <c r="I168" i="29"/>
  <c r="I149" i="29"/>
  <c r="I156" i="29" s="1"/>
  <c r="I163" i="29" s="1"/>
  <c r="I176" i="29" s="1"/>
  <c r="E193" i="29"/>
  <c r="E194" i="29" s="1"/>
  <c r="E171" i="29"/>
  <c r="E169" i="29"/>
  <c r="J19" i="29"/>
  <c r="I18" i="29"/>
  <c r="C38" i="20"/>
  <c r="C39" i="20"/>
  <c r="B25" i="28" s="1"/>
  <c r="B22" i="28"/>
  <c r="B21" i="28" s="1"/>
  <c r="BS36" i="28"/>
  <c r="BS37" i="28"/>
  <c r="BS38" i="28" s="1"/>
  <c r="BT36" i="28"/>
  <c r="CC37" i="28"/>
  <c r="CC38" i="28" s="1"/>
  <c r="BY37" i="28"/>
  <c r="BY38" i="28" s="1"/>
  <c r="CC36" i="28"/>
  <c r="BY36" i="28"/>
  <c r="CB37" i="28"/>
  <c r="CB38" i="28" s="1"/>
  <c r="BX37" i="28"/>
  <c r="CB36" i="28"/>
  <c r="BX36" i="28"/>
  <c r="BX38" i="28"/>
  <c r="BU37" i="28"/>
  <c r="BU38" i="28" s="1"/>
  <c r="CA37" i="28"/>
  <c r="CA38" i="28" s="1"/>
  <c r="BW37" i="28"/>
  <c r="BW38" i="28" s="1"/>
  <c r="CA36" i="28"/>
  <c r="BW36" i="28"/>
  <c r="BT37" i="28"/>
  <c r="BT38" i="28" s="1"/>
  <c r="BU36" i="28"/>
  <c r="BZ37" i="28"/>
  <c r="BZ38" i="28" s="1"/>
  <c r="BV37" i="28"/>
  <c r="BV38" i="28" s="1"/>
  <c r="BZ36" i="28"/>
  <c r="BV36" i="28"/>
  <c r="D48" i="20"/>
  <c r="E48" i="20" s="1"/>
  <c r="F48" i="20" s="1"/>
  <c r="G48" i="20" s="1"/>
  <c r="H48" i="20" s="1"/>
  <c r="I48" i="20" s="1"/>
  <c r="J48" i="20" s="1"/>
  <c r="K48" i="20" s="1"/>
  <c r="L48" i="20" s="1"/>
  <c r="M48" i="20" s="1"/>
  <c r="N48" i="20" s="1"/>
  <c r="O48" i="20" s="1"/>
  <c r="P48" i="20" s="1"/>
  <c r="Q48" i="20" s="1"/>
  <c r="R48" i="20" s="1"/>
  <c r="S48" i="20" s="1"/>
  <c r="T48" i="20" s="1"/>
  <c r="U48" i="20" s="1"/>
  <c r="V48" i="20" s="1"/>
  <c r="W48" i="20" s="1"/>
  <c r="X48" i="20" s="1"/>
  <c r="Y48" i="20" s="1"/>
  <c r="Z48" i="20" s="1"/>
  <c r="AA48" i="20" s="1"/>
  <c r="AB48" i="20" s="1"/>
  <c r="AC48" i="20" s="1"/>
  <c r="AD48" i="20" s="1"/>
  <c r="AE48" i="20" s="1"/>
  <c r="AF48" i="20" s="1"/>
  <c r="AG48" i="20" s="1"/>
  <c r="AH48" i="20" s="1"/>
  <c r="AI48" i="20" s="1"/>
  <c r="AJ48" i="20" s="1"/>
  <c r="AK48" i="20" s="1"/>
  <c r="AL48" i="20" s="1"/>
  <c r="AM48" i="20" s="1"/>
  <c r="AN48" i="20" s="1"/>
  <c r="AO48" i="20" s="1"/>
  <c r="AP48" i="20" s="1"/>
  <c r="AQ48" i="20" s="1"/>
  <c r="AR48" i="20" s="1"/>
  <c r="AS48" i="20" s="1"/>
  <c r="AT48" i="20" s="1"/>
  <c r="AU48" i="20" s="1"/>
  <c r="AV48" i="20" s="1"/>
  <c r="AW48" i="20" s="1"/>
  <c r="AX48" i="20" s="1"/>
  <c r="AY48" i="20" s="1"/>
  <c r="AZ48" i="20" s="1"/>
  <c r="BA48" i="20" s="1"/>
  <c r="BB48" i="20" s="1"/>
  <c r="BC48" i="20" s="1"/>
  <c r="BD48" i="20" s="1"/>
  <c r="BE48" i="20" s="1"/>
  <c r="BF48" i="20" s="1"/>
  <c r="BG48" i="20" s="1"/>
  <c r="BH48" i="20" s="1"/>
  <c r="BI48" i="20" s="1"/>
  <c r="BJ48" i="20" s="1"/>
  <c r="BK48" i="20" s="1"/>
  <c r="BL48" i="20" s="1"/>
  <c r="BM48" i="20" s="1"/>
  <c r="BN48" i="20" s="1"/>
  <c r="BO48" i="20" s="1"/>
  <c r="BP48" i="20" s="1"/>
  <c r="BQ48" i="20" s="1"/>
  <c r="BR48" i="20" s="1"/>
  <c r="BS48" i="20" s="1"/>
  <c r="BT48" i="20" s="1"/>
  <c r="BU48" i="20" s="1"/>
  <c r="BV48" i="20" s="1"/>
  <c r="BW48" i="20" s="1"/>
  <c r="BX48" i="20" s="1"/>
  <c r="BY48" i="20" s="1"/>
  <c r="BZ48" i="20" s="1"/>
  <c r="CA48" i="20" s="1"/>
  <c r="CB48" i="20" s="1"/>
  <c r="CC48" i="20" s="1"/>
  <c r="CD48" i="20" s="1"/>
  <c r="CE48" i="20" s="1"/>
  <c r="CF48" i="20" s="1"/>
  <c r="F29" i="20"/>
  <c r="E29" i="20"/>
  <c r="C29" i="20"/>
  <c r="D29" i="20"/>
  <c r="D51" i="20"/>
  <c r="D50" i="20"/>
  <c r="C56" i="20"/>
  <c r="B20" i="28" l="1"/>
  <c r="B50" i="28"/>
  <c r="C50" i="28" s="1"/>
  <c r="I42" i="29"/>
  <c r="J167" i="29"/>
  <c r="B24" i="28"/>
  <c r="H234" i="29"/>
  <c r="H10" i="30" s="1"/>
  <c r="I140" i="29"/>
  <c r="I234" i="29" s="1"/>
  <c r="I10" i="30" s="1"/>
  <c r="I166" i="29"/>
  <c r="H142" i="29"/>
  <c r="H143" i="29" s="1"/>
  <c r="H193" i="29" s="1"/>
  <c r="H194" i="29" s="1"/>
  <c r="G44" i="29"/>
  <c r="G46" i="29" s="1"/>
  <c r="G47" i="29" s="1"/>
  <c r="H41" i="29"/>
  <c r="I164" i="29" s="1"/>
  <c r="F218" i="29"/>
  <c r="E218" i="29"/>
  <c r="J235" i="29"/>
  <c r="J11" i="30" s="1"/>
  <c r="J151" i="29"/>
  <c r="J233" i="29"/>
  <c r="J192" i="29"/>
  <c r="J168" i="29"/>
  <c r="J149" i="29"/>
  <c r="J156" i="29" s="1"/>
  <c r="J163" i="29" s="1"/>
  <c r="J176" i="29" s="1"/>
  <c r="G143" i="29"/>
  <c r="K139" i="29"/>
  <c r="J56" i="29"/>
  <c r="J39" i="29"/>
  <c r="K35" i="29"/>
  <c r="J38" i="29"/>
  <c r="K167" i="29" s="1"/>
  <c r="J18" i="29"/>
  <c r="K19" i="29"/>
  <c r="K18" i="29" s="1"/>
  <c r="E216" i="29"/>
  <c r="H165" i="29"/>
  <c r="H173" i="29"/>
  <c r="H174" i="29" s="1"/>
  <c r="G173" i="29"/>
  <c r="G174" i="29" s="1"/>
  <c r="G165" i="29"/>
  <c r="I40" i="29"/>
  <c r="I242" i="29"/>
  <c r="I19" i="30" s="1"/>
  <c r="I240" i="29"/>
  <c r="I16" i="30" s="1"/>
  <c r="I238" i="29"/>
  <c r="I14" i="30" s="1"/>
  <c r="I239" i="29"/>
  <c r="I15" i="30" s="1"/>
  <c r="I241" i="29"/>
  <c r="I18" i="30" s="1"/>
  <c r="I198" i="29"/>
  <c r="I199" i="29" s="1"/>
  <c r="I215" i="29"/>
  <c r="G150" i="29"/>
  <c r="G152" i="29" s="1"/>
  <c r="G153" i="29" s="1"/>
  <c r="C54" i="20"/>
  <c r="B48" i="28"/>
  <c r="B49" i="28"/>
  <c r="BV158" i="27"/>
  <c r="BW158" i="27"/>
  <c r="BW160" i="27" s="1"/>
  <c r="BX158" i="27"/>
  <c r="BX160" i="27" s="1"/>
  <c r="BY158" i="27"/>
  <c r="BZ158" i="27"/>
  <c r="CA158" i="27"/>
  <c r="CB158" i="27"/>
  <c r="CC158" i="27"/>
  <c r="CD158" i="27"/>
  <c r="CE158" i="27"/>
  <c r="CF158" i="27"/>
  <c r="CG158" i="27"/>
  <c r="CH158" i="27"/>
  <c r="CI158" i="27"/>
  <c r="CJ158" i="27"/>
  <c r="CJ160" i="27" s="1"/>
  <c r="CK158" i="27"/>
  <c r="CL158" i="27"/>
  <c r="CM158" i="27"/>
  <c r="CN158" i="27"/>
  <c r="CO158" i="27"/>
  <c r="CP158" i="27"/>
  <c r="CQ158" i="27"/>
  <c r="CR158" i="27"/>
  <c r="CS158" i="27"/>
  <c r="CT158" i="27"/>
  <c r="CU158" i="27"/>
  <c r="CV158" i="27"/>
  <c r="CW158" i="27"/>
  <c r="CX158" i="27"/>
  <c r="CY158" i="27"/>
  <c r="CZ158" i="27"/>
  <c r="DA158" i="27"/>
  <c r="DB158" i="27"/>
  <c r="DC158" i="27"/>
  <c r="DD158" i="27"/>
  <c r="DE158" i="27"/>
  <c r="DF158" i="27"/>
  <c r="DG158" i="27"/>
  <c r="DH158" i="27"/>
  <c r="DH160" i="27" s="1"/>
  <c r="DI158" i="27"/>
  <c r="DJ158" i="27"/>
  <c r="DK158" i="27"/>
  <c r="DL158" i="27"/>
  <c r="DM158" i="27"/>
  <c r="DN158" i="27"/>
  <c r="DO158" i="27"/>
  <c r="DP158" i="27"/>
  <c r="DQ158" i="27"/>
  <c r="DR158" i="27"/>
  <c r="DS158" i="27"/>
  <c r="DT158" i="27"/>
  <c r="DT160" i="27" s="1"/>
  <c r="DU158" i="27"/>
  <c r="DV158" i="27"/>
  <c r="DW158" i="27"/>
  <c r="DX158" i="27"/>
  <c r="DY158" i="27"/>
  <c r="DZ158" i="27"/>
  <c r="EA158" i="27"/>
  <c r="EB158" i="27"/>
  <c r="EC158" i="27"/>
  <c r="ED158" i="27"/>
  <c r="EE158" i="27"/>
  <c r="EF158" i="27"/>
  <c r="EF160" i="27" s="1"/>
  <c r="EG158" i="27"/>
  <c r="EH158" i="27"/>
  <c r="EI158" i="27"/>
  <c r="EJ158" i="27"/>
  <c r="EK158" i="27"/>
  <c r="BV159" i="27"/>
  <c r="BW159" i="27"/>
  <c r="BX159" i="27"/>
  <c r="BY159" i="27"/>
  <c r="BZ159" i="27"/>
  <c r="CA159" i="27"/>
  <c r="CB159" i="27"/>
  <c r="CC159" i="27"/>
  <c r="CD159" i="27"/>
  <c r="CE159" i="27"/>
  <c r="CF159" i="27"/>
  <c r="CG159" i="27"/>
  <c r="CH159" i="27"/>
  <c r="CI159" i="27"/>
  <c r="CJ159" i="27"/>
  <c r="CK159" i="27"/>
  <c r="CL159" i="27"/>
  <c r="CM159" i="27"/>
  <c r="CN159" i="27"/>
  <c r="CO159" i="27"/>
  <c r="CP159" i="27"/>
  <c r="CQ159" i="27"/>
  <c r="CR159" i="27"/>
  <c r="CS159" i="27"/>
  <c r="CT159" i="27"/>
  <c r="CU159" i="27"/>
  <c r="CV159" i="27"/>
  <c r="CW159" i="27"/>
  <c r="CX159" i="27"/>
  <c r="CY159" i="27"/>
  <c r="CZ159" i="27"/>
  <c r="DA159" i="27"/>
  <c r="DB159" i="27"/>
  <c r="DC159" i="27"/>
  <c r="DD159" i="27"/>
  <c r="DE159" i="27"/>
  <c r="DF159" i="27"/>
  <c r="DG159" i="27"/>
  <c r="DH159" i="27"/>
  <c r="DI159" i="27"/>
  <c r="DJ159" i="27"/>
  <c r="DK159" i="27"/>
  <c r="DL159" i="27"/>
  <c r="DL160" i="27" s="1"/>
  <c r="DM159" i="27"/>
  <c r="DN159" i="27"/>
  <c r="DO159" i="27"/>
  <c r="DP159" i="27"/>
  <c r="DQ159" i="27"/>
  <c r="DR159" i="27"/>
  <c r="DS159" i="27"/>
  <c r="DT159" i="27"/>
  <c r="DU159" i="27"/>
  <c r="DV159" i="27"/>
  <c r="DW159" i="27"/>
  <c r="DX159" i="27"/>
  <c r="DY159" i="27"/>
  <c r="DZ159" i="27"/>
  <c r="EA159" i="27"/>
  <c r="EB159" i="27"/>
  <c r="EB160" i="27" s="1"/>
  <c r="EC159" i="27"/>
  <c r="ED159" i="27"/>
  <c r="EE159" i="27"/>
  <c r="EF159" i="27"/>
  <c r="EG159" i="27"/>
  <c r="EH159" i="27"/>
  <c r="EI159" i="27"/>
  <c r="EI160" i="27" s="1"/>
  <c r="EJ159" i="27"/>
  <c r="EJ160" i="27" s="1"/>
  <c r="EK159" i="27"/>
  <c r="DZ44" i="27"/>
  <c r="EA44" i="27"/>
  <c r="EB44" i="27"/>
  <c r="EC44" i="27"/>
  <c r="ED44" i="27"/>
  <c r="EE44" i="27"/>
  <c r="EF44" i="27"/>
  <c r="EG44" i="27"/>
  <c r="EH44" i="27"/>
  <c r="EI44" i="27"/>
  <c r="EJ44" i="27"/>
  <c r="EK44" i="27"/>
  <c r="EL44" i="27"/>
  <c r="EM44" i="27"/>
  <c r="EN44" i="27"/>
  <c r="EO44" i="27"/>
  <c r="EP44" i="27"/>
  <c r="EQ44" i="27"/>
  <c r="ER44" i="27"/>
  <c r="ES44" i="27"/>
  <c r="ET44" i="27"/>
  <c r="EU44" i="27"/>
  <c r="EV44" i="27"/>
  <c r="EW44" i="27"/>
  <c r="EX44" i="27"/>
  <c r="EY44" i="27"/>
  <c r="EZ44" i="27"/>
  <c r="FA44" i="27"/>
  <c r="FB44" i="27"/>
  <c r="FC44" i="27"/>
  <c r="FD44" i="27"/>
  <c r="FE44" i="27"/>
  <c r="FF44" i="27"/>
  <c r="FG44" i="27"/>
  <c r="FH44" i="27"/>
  <c r="FI44" i="27"/>
  <c r="FJ44" i="27"/>
  <c r="FK44" i="27"/>
  <c r="FL44" i="27"/>
  <c r="FM44" i="27"/>
  <c r="FN44" i="27"/>
  <c r="FO44" i="27"/>
  <c r="FP44" i="27"/>
  <c r="FQ44" i="27"/>
  <c r="FR44" i="27"/>
  <c r="FS44" i="27"/>
  <c r="FT44" i="27"/>
  <c r="FU44" i="27"/>
  <c r="FV44" i="27"/>
  <c r="FW44" i="27"/>
  <c r="FX44" i="27"/>
  <c r="FY44" i="27"/>
  <c r="FZ44" i="27"/>
  <c r="GA44" i="27"/>
  <c r="GB44" i="27"/>
  <c r="GC44" i="27"/>
  <c r="GD44" i="27"/>
  <c r="GE44" i="27"/>
  <c r="GF44" i="27"/>
  <c r="I7" i="27"/>
  <c r="D2" i="27"/>
  <c r="DY74" i="27" s="1"/>
  <c r="EK162" i="27"/>
  <c r="EJ162" i="27"/>
  <c r="EI162" i="27"/>
  <c r="EH162" i="27"/>
  <c r="EG162" i="27"/>
  <c r="EF162" i="27"/>
  <c r="EE162" i="27"/>
  <c r="ED162" i="27"/>
  <c r="EC162" i="27"/>
  <c r="EB162" i="27"/>
  <c r="EA162" i="27"/>
  <c r="DZ162" i="27"/>
  <c r="CV160" i="27"/>
  <c r="CF160" i="27"/>
  <c r="BZ160" i="27"/>
  <c r="EK157" i="27"/>
  <c r="EK168" i="27" s="1"/>
  <c r="EK188" i="27" s="1"/>
  <c r="EJ157" i="27"/>
  <c r="EJ168" i="27" s="1"/>
  <c r="EJ188" i="27" s="1"/>
  <c r="EI157" i="27"/>
  <c r="EI172" i="27" s="1"/>
  <c r="EH157" i="27"/>
  <c r="EH172" i="27" s="1"/>
  <c r="EG157" i="27"/>
  <c r="EG168" i="27" s="1"/>
  <c r="EG188" i="27" s="1"/>
  <c r="EF157" i="27"/>
  <c r="EF168" i="27" s="1"/>
  <c r="EF188" i="27" s="1"/>
  <c r="EE157" i="27"/>
  <c r="EE172" i="27" s="1"/>
  <c r="ED157" i="27"/>
  <c r="ED172" i="27" s="1"/>
  <c r="EC157" i="27"/>
  <c r="EC168" i="27" s="1"/>
  <c r="EC188" i="27" s="1"/>
  <c r="EB157" i="27"/>
  <c r="EB168" i="27" s="1"/>
  <c r="EB188" i="27" s="1"/>
  <c r="EA157" i="27"/>
  <c r="EA172" i="27" s="1"/>
  <c r="DZ157" i="27"/>
  <c r="DZ172" i="27" s="1"/>
  <c r="FB147" i="27"/>
  <c r="FA147" i="27"/>
  <c r="EZ147" i="27"/>
  <c r="EY147" i="27"/>
  <c r="EX147" i="27"/>
  <c r="EW147" i="27"/>
  <c r="EV147" i="27"/>
  <c r="EU147" i="27"/>
  <c r="ET147" i="27"/>
  <c r="ES147" i="27"/>
  <c r="ER147" i="27"/>
  <c r="EQ147" i="27"/>
  <c r="EP147" i="27"/>
  <c r="EO147" i="27"/>
  <c r="EN147" i="27"/>
  <c r="EM147" i="27"/>
  <c r="EL147" i="27"/>
  <c r="EK147" i="27"/>
  <c r="EJ147" i="27"/>
  <c r="EI147" i="27"/>
  <c r="EH147" i="27"/>
  <c r="EG147" i="27"/>
  <c r="EF147" i="27"/>
  <c r="EE147" i="27"/>
  <c r="ED147" i="27"/>
  <c r="EC147" i="27"/>
  <c r="EB147" i="27"/>
  <c r="EA147" i="27"/>
  <c r="DZ147" i="27"/>
  <c r="DY147" i="27"/>
  <c r="DX147" i="27"/>
  <c r="DW147" i="27"/>
  <c r="DV147" i="27"/>
  <c r="DU147" i="27"/>
  <c r="DT147" i="27"/>
  <c r="DS147" i="27"/>
  <c r="DR147" i="27"/>
  <c r="DQ147" i="27"/>
  <c r="DP147" i="27"/>
  <c r="DO147" i="27"/>
  <c r="DN147" i="27"/>
  <c r="DM147" i="27"/>
  <c r="DL147" i="27"/>
  <c r="DK147" i="27"/>
  <c r="DJ147" i="27"/>
  <c r="DI147" i="27"/>
  <c r="DH147" i="27"/>
  <c r="DG147" i="27"/>
  <c r="DF147" i="27"/>
  <c r="DE147" i="27"/>
  <c r="DD147" i="27"/>
  <c r="DC147" i="27"/>
  <c r="DB147" i="27"/>
  <c r="DA147" i="27"/>
  <c r="CZ147" i="27"/>
  <c r="CY147" i="27"/>
  <c r="CX147" i="27"/>
  <c r="CW147" i="27"/>
  <c r="CV147" i="27"/>
  <c r="CU147" i="27"/>
  <c r="CT147" i="27"/>
  <c r="CS147" i="27"/>
  <c r="CR147" i="27"/>
  <c r="CQ147" i="27"/>
  <c r="CP147" i="27"/>
  <c r="CO147" i="27"/>
  <c r="CN147" i="27"/>
  <c r="CM147" i="27"/>
  <c r="CL147" i="27"/>
  <c r="CK147" i="27"/>
  <c r="CJ147" i="27"/>
  <c r="CI147" i="27"/>
  <c r="CH147" i="27"/>
  <c r="CG147" i="27"/>
  <c r="CF147" i="27"/>
  <c r="CE147" i="27"/>
  <c r="CD147" i="27"/>
  <c r="CC147" i="27"/>
  <c r="CB147" i="27"/>
  <c r="CA147" i="27"/>
  <c r="BZ147" i="27"/>
  <c r="BY147" i="27"/>
  <c r="BX147" i="27"/>
  <c r="BW147" i="27"/>
  <c r="BV147" i="27"/>
  <c r="BU147" i="27"/>
  <c r="BT147" i="27"/>
  <c r="BS147" i="27"/>
  <c r="BR147" i="27"/>
  <c r="BQ147" i="27"/>
  <c r="BP147" i="27"/>
  <c r="BO147" i="27"/>
  <c r="BN147" i="27"/>
  <c r="BM147" i="27"/>
  <c r="BL147" i="27"/>
  <c r="BK147" i="27"/>
  <c r="BJ147" i="27"/>
  <c r="BI147" i="27"/>
  <c r="BH147" i="27"/>
  <c r="BG147" i="27"/>
  <c r="BF147" i="27"/>
  <c r="BE147" i="27"/>
  <c r="BD147" i="27"/>
  <c r="BC147" i="27"/>
  <c r="BB147" i="27"/>
  <c r="BA147" i="27"/>
  <c r="AZ147" i="27"/>
  <c r="AY147" i="27"/>
  <c r="AX147" i="27"/>
  <c r="AW147" i="27"/>
  <c r="AV147" i="27"/>
  <c r="AU147" i="27"/>
  <c r="AT147" i="27"/>
  <c r="AS147" i="27"/>
  <c r="AR147" i="27"/>
  <c r="AQ147" i="27"/>
  <c r="AP147" i="27"/>
  <c r="AO147" i="27"/>
  <c r="AN147" i="27"/>
  <c r="AM147" i="27"/>
  <c r="AL147" i="27"/>
  <c r="AK147" i="27"/>
  <c r="AJ147" i="27"/>
  <c r="AI147" i="27"/>
  <c r="AH147" i="27"/>
  <c r="AG147" i="27"/>
  <c r="AF147" i="27"/>
  <c r="AE147" i="27"/>
  <c r="AD147" i="27"/>
  <c r="AC147" i="27"/>
  <c r="AB147" i="27"/>
  <c r="AA147" i="27"/>
  <c r="Z147" i="27"/>
  <c r="Y147" i="27"/>
  <c r="X147" i="27"/>
  <c r="W147" i="27"/>
  <c r="V147" i="27"/>
  <c r="U147" i="27"/>
  <c r="T147" i="27"/>
  <c r="S147" i="27"/>
  <c r="R147" i="27"/>
  <c r="Q147" i="27"/>
  <c r="P147" i="27"/>
  <c r="O147" i="27"/>
  <c r="N147" i="27"/>
  <c r="M147" i="27"/>
  <c r="L147" i="27"/>
  <c r="K147" i="27"/>
  <c r="J147" i="27"/>
  <c r="I147" i="27"/>
  <c r="H147" i="27"/>
  <c r="G147" i="27"/>
  <c r="F147" i="27"/>
  <c r="E147" i="27"/>
  <c r="FB88" i="27"/>
  <c r="FB108" i="27" s="1"/>
  <c r="FA88" i="27"/>
  <c r="EZ88" i="27"/>
  <c r="EY88" i="27"/>
  <c r="EX88" i="27"/>
  <c r="EX102" i="27" s="1"/>
  <c r="EW88" i="27"/>
  <c r="EV88" i="27"/>
  <c r="EU88" i="27"/>
  <c r="ET88" i="27"/>
  <c r="ET105" i="27" s="1"/>
  <c r="ES88" i="27"/>
  <c r="ER88" i="27"/>
  <c r="EQ88" i="27"/>
  <c r="EP88" i="27"/>
  <c r="EP108" i="27" s="1"/>
  <c r="EO88" i="27"/>
  <c r="EN88" i="27"/>
  <c r="EM88" i="27"/>
  <c r="EL88" i="27"/>
  <c r="EL108" i="27" s="1"/>
  <c r="EK88" i="27"/>
  <c r="EJ88" i="27"/>
  <c r="EI88" i="27"/>
  <c r="EH88" i="27"/>
  <c r="EH102" i="27" s="1"/>
  <c r="EG88" i="27"/>
  <c r="EF88" i="27"/>
  <c r="EE88" i="27"/>
  <c r="ED88" i="27"/>
  <c r="ED105" i="27" s="1"/>
  <c r="EC88" i="27"/>
  <c r="EB88" i="27"/>
  <c r="EA88" i="27"/>
  <c r="DZ88" i="27"/>
  <c r="DZ108" i="27" s="1"/>
  <c r="FB83" i="27"/>
  <c r="FB111" i="27" s="1"/>
  <c r="FA83" i="27"/>
  <c r="FA111" i="27" s="1"/>
  <c r="EZ83" i="27"/>
  <c r="EZ111" i="27" s="1"/>
  <c r="EY83" i="27"/>
  <c r="EY111" i="27" s="1"/>
  <c r="EX83" i="27"/>
  <c r="EX111" i="27" s="1"/>
  <c r="EW83" i="27"/>
  <c r="EW111" i="27" s="1"/>
  <c r="EV83" i="27"/>
  <c r="EV111" i="27" s="1"/>
  <c r="EU83" i="27"/>
  <c r="EU111" i="27" s="1"/>
  <c r="ET83" i="27"/>
  <c r="ET111" i="27" s="1"/>
  <c r="ES83" i="27"/>
  <c r="ES111" i="27" s="1"/>
  <c r="ER83" i="27"/>
  <c r="ER111" i="27" s="1"/>
  <c r="EQ83" i="27"/>
  <c r="EQ111" i="27" s="1"/>
  <c r="EP83" i="27"/>
  <c r="EP111" i="27" s="1"/>
  <c r="EO83" i="27"/>
  <c r="EO111" i="27" s="1"/>
  <c r="EN83" i="27"/>
  <c r="EN111" i="27" s="1"/>
  <c r="EM83" i="27"/>
  <c r="EM111" i="27" s="1"/>
  <c r="EL83" i="27"/>
  <c r="EL111" i="27" s="1"/>
  <c r="EK83" i="27"/>
  <c r="EK111" i="27" s="1"/>
  <c r="EJ83" i="27"/>
  <c r="EJ111" i="27" s="1"/>
  <c r="EI83" i="27"/>
  <c r="EI111" i="27" s="1"/>
  <c r="EH83" i="27"/>
  <c r="EH111" i="27" s="1"/>
  <c r="EG83" i="27"/>
  <c r="EG111" i="27" s="1"/>
  <c r="EF83" i="27"/>
  <c r="EF111" i="27" s="1"/>
  <c r="EE83" i="27"/>
  <c r="EE111" i="27" s="1"/>
  <c r="ED83" i="27"/>
  <c r="ED111" i="27" s="1"/>
  <c r="EC83" i="27"/>
  <c r="EC111" i="27" s="1"/>
  <c r="EB83" i="27"/>
  <c r="EB111" i="27" s="1"/>
  <c r="EA83" i="27"/>
  <c r="EA111" i="27" s="1"/>
  <c r="DZ83" i="27"/>
  <c r="DZ111" i="27" s="1"/>
  <c r="FB80" i="27"/>
  <c r="FB100" i="27" s="1"/>
  <c r="FA80" i="27"/>
  <c r="FA100" i="27" s="1"/>
  <c r="EZ80" i="27"/>
  <c r="EZ100" i="27" s="1"/>
  <c r="EY80" i="27"/>
  <c r="EY100" i="27" s="1"/>
  <c r="EX80" i="27"/>
  <c r="EX100" i="27" s="1"/>
  <c r="EW80" i="27"/>
  <c r="EW100" i="27" s="1"/>
  <c r="EV80" i="27"/>
  <c r="EV100" i="27" s="1"/>
  <c r="EU80" i="27"/>
  <c r="EU100" i="27" s="1"/>
  <c r="ET80" i="27"/>
  <c r="ET100" i="27" s="1"/>
  <c r="ES80" i="27"/>
  <c r="ES100" i="27" s="1"/>
  <c r="ER80" i="27"/>
  <c r="ER100" i="27" s="1"/>
  <c r="EQ80" i="27"/>
  <c r="EQ100" i="27" s="1"/>
  <c r="EP80" i="27"/>
  <c r="EP100" i="27" s="1"/>
  <c r="EO80" i="27"/>
  <c r="EO100" i="27" s="1"/>
  <c r="EN80" i="27"/>
  <c r="EN100" i="27" s="1"/>
  <c r="EM80" i="27"/>
  <c r="EM100" i="27" s="1"/>
  <c r="EL80" i="27"/>
  <c r="EL100" i="27" s="1"/>
  <c r="EK80" i="27"/>
  <c r="EK100" i="27" s="1"/>
  <c r="EJ80" i="27"/>
  <c r="EJ100" i="27" s="1"/>
  <c r="EI80" i="27"/>
  <c r="EI100" i="27" s="1"/>
  <c r="EH80" i="27"/>
  <c r="EH100" i="27" s="1"/>
  <c r="EG80" i="27"/>
  <c r="EG100" i="27" s="1"/>
  <c r="EF80" i="27"/>
  <c r="EF100" i="27" s="1"/>
  <c r="EE80" i="27"/>
  <c r="EE100" i="27" s="1"/>
  <c r="ED80" i="27"/>
  <c r="ED100" i="27" s="1"/>
  <c r="EC80" i="27"/>
  <c r="EC100" i="27" s="1"/>
  <c r="EB80" i="27"/>
  <c r="EB100" i="27" s="1"/>
  <c r="EA80" i="27"/>
  <c r="EA100" i="27" s="1"/>
  <c r="DZ80" i="27"/>
  <c r="DZ100" i="27" s="1"/>
  <c r="FB76" i="27"/>
  <c r="FB89" i="27" s="1"/>
  <c r="FA76" i="27"/>
  <c r="FA89" i="27" s="1"/>
  <c r="EZ76" i="27"/>
  <c r="EZ89" i="27" s="1"/>
  <c r="EY76" i="27"/>
  <c r="EY89" i="27" s="1"/>
  <c r="EX76" i="27"/>
  <c r="EX89" i="27" s="1"/>
  <c r="EW76" i="27"/>
  <c r="EW89" i="27" s="1"/>
  <c r="EV76" i="27"/>
  <c r="EV89" i="27" s="1"/>
  <c r="EU76" i="27"/>
  <c r="EU89" i="27" s="1"/>
  <c r="ET76" i="27"/>
  <c r="ET89" i="27" s="1"/>
  <c r="ES76" i="27"/>
  <c r="ES89" i="27" s="1"/>
  <c r="ER76" i="27"/>
  <c r="ER89" i="27" s="1"/>
  <c r="EQ76" i="27"/>
  <c r="EQ89" i="27" s="1"/>
  <c r="EP76" i="27"/>
  <c r="EP89" i="27" s="1"/>
  <c r="EO76" i="27"/>
  <c r="EO89" i="27" s="1"/>
  <c r="EN76" i="27"/>
  <c r="EN89" i="27" s="1"/>
  <c r="EM76" i="27"/>
  <c r="EM89" i="27" s="1"/>
  <c r="EL76" i="27"/>
  <c r="EL89" i="27" s="1"/>
  <c r="EK76" i="27"/>
  <c r="EK89" i="27" s="1"/>
  <c r="EJ76" i="27"/>
  <c r="EJ89" i="27" s="1"/>
  <c r="EI76" i="27"/>
  <c r="EI89" i="27" s="1"/>
  <c r="EH76" i="27"/>
  <c r="EH89" i="27" s="1"/>
  <c r="EG76" i="27"/>
  <c r="EG89" i="27" s="1"/>
  <c r="EF76" i="27"/>
  <c r="EF89" i="27" s="1"/>
  <c r="EE76" i="27"/>
  <c r="EE89" i="27" s="1"/>
  <c r="ED76" i="27"/>
  <c r="ED89" i="27" s="1"/>
  <c r="EC76" i="27"/>
  <c r="EC89" i="27" s="1"/>
  <c r="EB76" i="27"/>
  <c r="EB89" i="27" s="1"/>
  <c r="EA76" i="27"/>
  <c r="EA89" i="27" s="1"/>
  <c r="DZ76" i="27"/>
  <c r="DZ89" i="27" s="1"/>
  <c r="FB75" i="27"/>
  <c r="FA75" i="27"/>
  <c r="EZ75" i="27"/>
  <c r="EY75" i="27"/>
  <c r="EX75" i="27"/>
  <c r="EW75" i="27"/>
  <c r="EV75" i="27"/>
  <c r="EU75" i="27"/>
  <c r="ET75" i="27"/>
  <c r="ES75" i="27"/>
  <c r="ER75" i="27"/>
  <c r="EQ75" i="27"/>
  <c r="EP75" i="27"/>
  <c r="EO75" i="27"/>
  <c r="EN75" i="27"/>
  <c r="EM75" i="27"/>
  <c r="EL75" i="27"/>
  <c r="EK75" i="27"/>
  <c r="EJ75" i="27"/>
  <c r="EI75" i="27"/>
  <c r="EH75" i="27"/>
  <c r="EG75" i="27"/>
  <c r="EF75" i="27"/>
  <c r="EE75" i="27"/>
  <c r="ED75" i="27"/>
  <c r="EC75" i="27"/>
  <c r="EB75" i="27"/>
  <c r="EA75" i="27"/>
  <c r="DZ75" i="27"/>
  <c r="DY72" i="27"/>
  <c r="DX72" i="27"/>
  <c r="DW72" i="27"/>
  <c r="DV72" i="27"/>
  <c r="DU72" i="27"/>
  <c r="DT72" i="27"/>
  <c r="DS72" i="27"/>
  <c r="DR72" i="27"/>
  <c r="DQ72" i="27"/>
  <c r="DP72" i="27"/>
  <c r="DO72" i="27"/>
  <c r="DN72" i="27"/>
  <c r="DM72" i="27"/>
  <c r="DL72" i="27"/>
  <c r="DK72" i="27"/>
  <c r="DJ72" i="27"/>
  <c r="DI72" i="27"/>
  <c r="DH72" i="27"/>
  <c r="DG72" i="27"/>
  <c r="DF72" i="27"/>
  <c r="DE72" i="27"/>
  <c r="DD72" i="27"/>
  <c r="DC72" i="27"/>
  <c r="DB72" i="27"/>
  <c r="DA72" i="27"/>
  <c r="CZ72" i="27"/>
  <c r="CY72" i="27"/>
  <c r="CX72" i="27"/>
  <c r="CW72" i="27"/>
  <c r="CV72" i="27"/>
  <c r="CU72" i="27"/>
  <c r="CT72" i="27"/>
  <c r="CS72" i="27"/>
  <c r="CR72" i="27"/>
  <c r="CQ72" i="27"/>
  <c r="CP72" i="27"/>
  <c r="CO72" i="27"/>
  <c r="CN72" i="27"/>
  <c r="CM72" i="27"/>
  <c r="CL72" i="27"/>
  <c r="CK72" i="27"/>
  <c r="CJ72" i="27"/>
  <c r="CI72" i="27"/>
  <c r="CH72" i="27"/>
  <c r="CG72" i="27"/>
  <c r="CF72" i="27"/>
  <c r="CE72" i="27"/>
  <c r="CD72" i="27"/>
  <c r="CC72" i="27"/>
  <c r="CB72" i="27"/>
  <c r="CA72" i="27"/>
  <c r="BZ72" i="27"/>
  <c r="BY72" i="27"/>
  <c r="BX72" i="27"/>
  <c r="BW72" i="27"/>
  <c r="BV72" i="27"/>
  <c r="BU72" i="27"/>
  <c r="BT72" i="27"/>
  <c r="BS72" i="27"/>
  <c r="BR72" i="27"/>
  <c r="BQ72" i="27"/>
  <c r="BP72" i="27"/>
  <c r="BO72" i="27"/>
  <c r="BN72" i="27"/>
  <c r="BM72" i="27"/>
  <c r="BL72" i="27"/>
  <c r="BK72" i="27"/>
  <c r="BJ72" i="27"/>
  <c r="BI72" i="27"/>
  <c r="BH72" i="27"/>
  <c r="BG72" i="27"/>
  <c r="BF72" i="27"/>
  <c r="BE72" i="27"/>
  <c r="BD72" i="27"/>
  <c r="BC72" i="27"/>
  <c r="BB72" i="27"/>
  <c r="BA72" i="27"/>
  <c r="AZ72" i="27"/>
  <c r="AY72" i="27"/>
  <c r="AX72" i="27"/>
  <c r="AW72" i="27"/>
  <c r="AV72" i="27"/>
  <c r="AU72" i="27"/>
  <c r="AT72" i="27"/>
  <c r="AS72" i="27"/>
  <c r="AR72" i="27"/>
  <c r="AQ72" i="27"/>
  <c r="AP72" i="27"/>
  <c r="AO72" i="27"/>
  <c r="AN72" i="27"/>
  <c r="AM72" i="27"/>
  <c r="AL72" i="27"/>
  <c r="AK72" i="27"/>
  <c r="AJ72" i="27"/>
  <c r="AI72" i="27"/>
  <c r="AH72" i="27"/>
  <c r="AG72" i="27"/>
  <c r="AF72" i="27"/>
  <c r="AE72" i="27"/>
  <c r="AD72" i="27"/>
  <c r="AC72" i="27"/>
  <c r="AB72" i="27"/>
  <c r="AA72" i="27"/>
  <c r="Z72" i="27"/>
  <c r="Y72" i="27"/>
  <c r="X72" i="27"/>
  <c r="W72" i="27"/>
  <c r="V72" i="27"/>
  <c r="U72" i="27"/>
  <c r="T72" i="27"/>
  <c r="S72" i="27"/>
  <c r="R72" i="27"/>
  <c r="Q72" i="27"/>
  <c r="P72" i="27"/>
  <c r="O72" i="27"/>
  <c r="N72" i="27"/>
  <c r="M72" i="27"/>
  <c r="L72" i="27"/>
  <c r="K72" i="27"/>
  <c r="J72" i="27"/>
  <c r="I72" i="27"/>
  <c r="H72" i="27"/>
  <c r="G72" i="27"/>
  <c r="F72" i="27"/>
  <c r="E72" i="27"/>
  <c r="DY65" i="27"/>
  <c r="DY162" i="27" s="1"/>
  <c r="DX65" i="27"/>
  <c r="DX162" i="27" s="1"/>
  <c r="DW65" i="27"/>
  <c r="DW162" i="27" s="1"/>
  <c r="DV65" i="27"/>
  <c r="DV162" i="27" s="1"/>
  <c r="DU65" i="27"/>
  <c r="DU162" i="27" s="1"/>
  <c r="DT65" i="27"/>
  <c r="DT162" i="27" s="1"/>
  <c r="DS65" i="27"/>
  <c r="DS162" i="27" s="1"/>
  <c r="DR65" i="27"/>
  <c r="DR162" i="27" s="1"/>
  <c r="DQ65" i="27"/>
  <c r="DQ162" i="27" s="1"/>
  <c r="DP65" i="27"/>
  <c r="DP162" i="27" s="1"/>
  <c r="DO65" i="27"/>
  <c r="DO162" i="27" s="1"/>
  <c r="DN65" i="27"/>
  <c r="DN162" i="27" s="1"/>
  <c r="DM65" i="27"/>
  <c r="DM162" i="27" s="1"/>
  <c r="DL65" i="27"/>
  <c r="DL162" i="27" s="1"/>
  <c r="DK65" i="27"/>
  <c r="DK162" i="27" s="1"/>
  <c r="DJ65" i="27"/>
  <c r="DJ162" i="27" s="1"/>
  <c r="DI65" i="27"/>
  <c r="DI162" i="27" s="1"/>
  <c r="DH65" i="27"/>
  <c r="DH162" i="27" s="1"/>
  <c r="DG65" i="27"/>
  <c r="DG162" i="27" s="1"/>
  <c r="DF65" i="27"/>
  <c r="DF162" i="27" s="1"/>
  <c r="DE65" i="27"/>
  <c r="DE162" i="27" s="1"/>
  <c r="DD65" i="27"/>
  <c r="DD162" i="27" s="1"/>
  <c r="DC65" i="27"/>
  <c r="DC162" i="27" s="1"/>
  <c r="DB65" i="27"/>
  <c r="DB162" i="27" s="1"/>
  <c r="DA65" i="27"/>
  <c r="DA162" i="27" s="1"/>
  <c r="CZ65" i="27"/>
  <c r="CZ162" i="27" s="1"/>
  <c r="CY65" i="27"/>
  <c r="CY162" i="27" s="1"/>
  <c r="CX65" i="27"/>
  <c r="CX162" i="27" s="1"/>
  <c r="CW65" i="27"/>
  <c r="CW162" i="27" s="1"/>
  <c r="CV65" i="27"/>
  <c r="CV162" i="27" s="1"/>
  <c r="CU65" i="27"/>
  <c r="CU162" i="27" s="1"/>
  <c r="CT65" i="27"/>
  <c r="CT162" i="27" s="1"/>
  <c r="CS65" i="27"/>
  <c r="CS162" i="27" s="1"/>
  <c r="CR65" i="27"/>
  <c r="CR162" i="27" s="1"/>
  <c r="CQ65" i="27"/>
  <c r="CQ162" i="27" s="1"/>
  <c r="CP65" i="27"/>
  <c r="CP162" i="27" s="1"/>
  <c r="CO65" i="27"/>
  <c r="CO162" i="27" s="1"/>
  <c r="CN65" i="27"/>
  <c r="CN162" i="27" s="1"/>
  <c r="CM65" i="27"/>
  <c r="CM162" i="27" s="1"/>
  <c r="CL65" i="27"/>
  <c r="CL162" i="27" s="1"/>
  <c r="CK65" i="27"/>
  <c r="CK162" i="27" s="1"/>
  <c r="CJ65" i="27"/>
  <c r="CJ162" i="27" s="1"/>
  <c r="CI65" i="27"/>
  <c r="CI162" i="27" s="1"/>
  <c r="CH65" i="27"/>
  <c r="CH162" i="27" s="1"/>
  <c r="CG65" i="27"/>
  <c r="CG162" i="27" s="1"/>
  <c r="CF65" i="27"/>
  <c r="CF162" i="27" s="1"/>
  <c r="CE65" i="27"/>
  <c r="CE162" i="27" s="1"/>
  <c r="CD65" i="27"/>
  <c r="CD162" i="27" s="1"/>
  <c r="CC65" i="27"/>
  <c r="CC162" i="27" s="1"/>
  <c r="CB65" i="27"/>
  <c r="CB162" i="27" s="1"/>
  <c r="CA65" i="27"/>
  <c r="CA162" i="27" s="1"/>
  <c r="BZ65" i="27"/>
  <c r="BZ162" i="27" s="1"/>
  <c r="BY65" i="27"/>
  <c r="BY162" i="27" s="1"/>
  <c r="BX65" i="27"/>
  <c r="BX162" i="27" s="1"/>
  <c r="BW65" i="27"/>
  <c r="BW162" i="27" s="1"/>
  <c r="BV65" i="27"/>
  <c r="BV162" i="27" s="1"/>
  <c r="BU65" i="27"/>
  <c r="BU162" i="27" s="1"/>
  <c r="BT65" i="27"/>
  <c r="BT162" i="27" s="1"/>
  <c r="BS65" i="27"/>
  <c r="BS162" i="27" s="1"/>
  <c r="BR65" i="27"/>
  <c r="BR162" i="27" s="1"/>
  <c r="BQ65" i="27"/>
  <c r="BQ162" i="27" s="1"/>
  <c r="BP65" i="27"/>
  <c r="BP162" i="27" s="1"/>
  <c r="BO65" i="27"/>
  <c r="BO162" i="27" s="1"/>
  <c r="BN65" i="27"/>
  <c r="BN162" i="27" s="1"/>
  <c r="BM65" i="27"/>
  <c r="BM162" i="27" s="1"/>
  <c r="BL65" i="27"/>
  <c r="BL162" i="27" s="1"/>
  <c r="BK65" i="27"/>
  <c r="BK162" i="27" s="1"/>
  <c r="BJ65" i="27"/>
  <c r="BJ162" i="27" s="1"/>
  <c r="BI65" i="27"/>
  <c r="BI162" i="27" s="1"/>
  <c r="BH65" i="27"/>
  <c r="BH162" i="27" s="1"/>
  <c r="BG65" i="27"/>
  <c r="BG162" i="27" s="1"/>
  <c r="BF65" i="27"/>
  <c r="BF162" i="27" s="1"/>
  <c r="BE65" i="27"/>
  <c r="BE162" i="27" s="1"/>
  <c r="BD65" i="27"/>
  <c r="BD162" i="27" s="1"/>
  <c r="BC65" i="27"/>
  <c r="BC162" i="27" s="1"/>
  <c r="BB65" i="27"/>
  <c r="BB162" i="27" s="1"/>
  <c r="BA65" i="27"/>
  <c r="BA162" i="27" s="1"/>
  <c r="AZ65" i="27"/>
  <c r="AZ162" i="27" s="1"/>
  <c r="AY65" i="27"/>
  <c r="AY162" i="27" s="1"/>
  <c r="AX65" i="27"/>
  <c r="AX162" i="27" s="1"/>
  <c r="AW65" i="27"/>
  <c r="AW162" i="27" s="1"/>
  <c r="AV65" i="27"/>
  <c r="AV162" i="27" s="1"/>
  <c r="AU65" i="27"/>
  <c r="AU162" i="27" s="1"/>
  <c r="AT65" i="27"/>
  <c r="AT162" i="27" s="1"/>
  <c r="AS65" i="27"/>
  <c r="AS162" i="27" s="1"/>
  <c r="AR65" i="27"/>
  <c r="AR162" i="27" s="1"/>
  <c r="AQ65" i="27"/>
  <c r="AQ162" i="27" s="1"/>
  <c r="AP65" i="27"/>
  <c r="AP162" i="27" s="1"/>
  <c r="AO65" i="27"/>
  <c r="AO162" i="27" s="1"/>
  <c r="AN65" i="27"/>
  <c r="AN162" i="27" s="1"/>
  <c r="AM65" i="27"/>
  <c r="AM162" i="27" s="1"/>
  <c r="AL65" i="27"/>
  <c r="AL162" i="27" s="1"/>
  <c r="AK65" i="27"/>
  <c r="AK162" i="27" s="1"/>
  <c r="AJ65" i="27"/>
  <c r="AJ162" i="27" s="1"/>
  <c r="AI65" i="27"/>
  <c r="AI162" i="27" s="1"/>
  <c r="AH65" i="27"/>
  <c r="AH162" i="27" s="1"/>
  <c r="AG65" i="27"/>
  <c r="AG162" i="27" s="1"/>
  <c r="AF65" i="27"/>
  <c r="AF162" i="27" s="1"/>
  <c r="AE65" i="27"/>
  <c r="AE162" i="27" s="1"/>
  <c r="AD65" i="27"/>
  <c r="AD162" i="27" s="1"/>
  <c r="AC65" i="27"/>
  <c r="AC162" i="27" s="1"/>
  <c r="AB65" i="27"/>
  <c r="AB162" i="27" s="1"/>
  <c r="AA65" i="27"/>
  <c r="AA162" i="27" s="1"/>
  <c r="Z65" i="27"/>
  <c r="Z162" i="27" s="1"/>
  <c r="Y65" i="27"/>
  <c r="Y162" i="27" s="1"/>
  <c r="X65" i="27"/>
  <c r="X162" i="27" s="1"/>
  <c r="W65" i="27"/>
  <c r="W162" i="27" s="1"/>
  <c r="V65" i="27"/>
  <c r="V162" i="27" s="1"/>
  <c r="U65" i="27"/>
  <c r="U162" i="27" s="1"/>
  <c r="T65" i="27"/>
  <c r="T162" i="27" s="1"/>
  <c r="S65" i="27"/>
  <c r="S162" i="27" s="1"/>
  <c r="R65" i="27"/>
  <c r="R162" i="27" s="1"/>
  <c r="Q65" i="27"/>
  <c r="Q162" i="27" s="1"/>
  <c r="P65" i="27"/>
  <c r="P162" i="27" s="1"/>
  <c r="O65" i="27"/>
  <c r="O162" i="27" s="1"/>
  <c r="N65" i="27"/>
  <c r="N162" i="27" s="1"/>
  <c r="M65" i="27"/>
  <c r="M162" i="27" s="1"/>
  <c r="L65" i="27"/>
  <c r="L162" i="27" s="1"/>
  <c r="K65" i="27"/>
  <c r="K162" i="27" s="1"/>
  <c r="J65" i="27"/>
  <c r="J162" i="27" s="1"/>
  <c r="I65" i="27"/>
  <c r="I162" i="27" s="1"/>
  <c r="H65" i="27"/>
  <c r="H162" i="27" s="1"/>
  <c r="G65" i="27"/>
  <c r="G162" i="27" s="1"/>
  <c r="F65" i="27"/>
  <c r="F162" i="27" s="1"/>
  <c r="E65" i="27"/>
  <c r="E162" i="27" s="1"/>
  <c r="DY49" i="27"/>
  <c r="DX49" i="27"/>
  <c r="DW49" i="27"/>
  <c r="DV49" i="27"/>
  <c r="DU49" i="27"/>
  <c r="DT49" i="27"/>
  <c r="DS49" i="27"/>
  <c r="DR49" i="27"/>
  <c r="DQ49" i="27"/>
  <c r="DP49" i="27"/>
  <c r="DO49" i="27"/>
  <c r="DN49" i="27"/>
  <c r="DM49" i="27"/>
  <c r="DL49" i="27"/>
  <c r="DK49" i="27"/>
  <c r="DJ49" i="27"/>
  <c r="DI49" i="27"/>
  <c r="DH49" i="27"/>
  <c r="DG49" i="27"/>
  <c r="DF49" i="27"/>
  <c r="DE49" i="27"/>
  <c r="DD49" i="27"/>
  <c r="DC49" i="27"/>
  <c r="DB49" i="27"/>
  <c r="DA49" i="27"/>
  <c r="CZ49" i="27"/>
  <c r="CY49" i="27"/>
  <c r="CX49" i="27"/>
  <c r="CW49" i="27"/>
  <c r="CV49" i="27"/>
  <c r="CU49" i="27"/>
  <c r="CT49" i="27"/>
  <c r="CS49" i="27"/>
  <c r="CR49" i="27"/>
  <c r="CQ49" i="27"/>
  <c r="CP49" i="27"/>
  <c r="CO49" i="27"/>
  <c r="CN49" i="27"/>
  <c r="CM49" i="27"/>
  <c r="CL49" i="27"/>
  <c r="CK49" i="27"/>
  <c r="CJ49" i="27"/>
  <c r="CI49" i="27"/>
  <c r="CH49" i="27"/>
  <c r="CG49" i="27"/>
  <c r="CF49" i="27"/>
  <c r="CE49" i="27"/>
  <c r="CD49" i="27"/>
  <c r="CC49" i="27"/>
  <c r="CB49" i="27"/>
  <c r="CA49" i="27"/>
  <c r="BZ49" i="27"/>
  <c r="BY49" i="27"/>
  <c r="BX49" i="27"/>
  <c r="BW49" i="27"/>
  <c r="BV49" i="27"/>
  <c r="BU49" i="27"/>
  <c r="BT49" i="27"/>
  <c r="BS49" i="27"/>
  <c r="BR49" i="27"/>
  <c r="BQ49" i="27"/>
  <c r="BP49" i="27"/>
  <c r="BO49" i="27"/>
  <c r="BN49" i="27"/>
  <c r="BM49" i="27"/>
  <c r="BL49" i="27"/>
  <c r="BK49" i="27"/>
  <c r="BJ49" i="27"/>
  <c r="BI49" i="27"/>
  <c r="BH49" i="27"/>
  <c r="BG49" i="27"/>
  <c r="BF49" i="27"/>
  <c r="BE49" i="27"/>
  <c r="BD49" i="27"/>
  <c r="BC49" i="27"/>
  <c r="BB49" i="27"/>
  <c r="BA49" i="27"/>
  <c r="AZ49" i="27"/>
  <c r="AY49" i="27"/>
  <c r="AX49" i="27"/>
  <c r="AW49" i="27"/>
  <c r="AV49" i="27"/>
  <c r="AU49" i="27"/>
  <c r="AT49" i="27"/>
  <c r="AS49" i="27"/>
  <c r="AR49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B49" i="27"/>
  <c r="AA49" i="27"/>
  <c r="Z49" i="27"/>
  <c r="Y49" i="27"/>
  <c r="X49" i="27"/>
  <c r="W49" i="27"/>
  <c r="V49" i="27"/>
  <c r="U49" i="27"/>
  <c r="T49" i="27"/>
  <c r="S49" i="27"/>
  <c r="R49" i="27"/>
  <c r="Q49" i="27"/>
  <c r="P49" i="27"/>
  <c r="O49" i="27"/>
  <c r="N49" i="27"/>
  <c r="M49" i="27"/>
  <c r="L49" i="27"/>
  <c r="K49" i="27"/>
  <c r="J49" i="27"/>
  <c r="I49" i="27"/>
  <c r="H49" i="27"/>
  <c r="G49" i="27"/>
  <c r="F49" i="27"/>
  <c r="E49" i="27"/>
  <c r="GF43" i="27"/>
  <c r="GE43" i="27"/>
  <c r="GD43" i="27"/>
  <c r="GC43" i="27"/>
  <c r="GB43" i="27"/>
  <c r="GA43" i="27"/>
  <c r="FZ43" i="27"/>
  <c r="FY43" i="27"/>
  <c r="FX43" i="27"/>
  <c r="FW43" i="27"/>
  <c r="FV43" i="27"/>
  <c r="FU43" i="27"/>
  <c r="FT43" i="27"/>
  <c r="FS43" i="27"/>
  <c r="FR43" i="27"/>
  <c r="FQ43" i="27"/>
  <c r="FP43" i="27"/>
  <c r="FO43" i="27"/>
  <c r="FN43" i="27"/>
  <c r="FM43" i="27"/>
  <c r="FL43" i="27"/>
  <c r="FK43" i="27"/>
  <c r="FJ43" i="27"/>
  <c r="FI43" i="27"/>
  <c r="FH43" i="27"/>
  <c r="FG43" i="27"/>
  <c r="FF43" i="27"/>
  <c r="FE43" i="27"/>
  <c r="FD43" i="27"/>
  <c r="FC43" i="27"/>
  <c r="D23" i="27"/>
  <c r="R14" i="27"/>
  <c r="S7" i="27"/>
  <c r="DX160" i="27" l="1"/>
  <c r="CZ160" i="27"/>
  <c r="CN160" i="27"/>
  <c r="CB160" i="27"/>
  <c r="DP160" i="27"/>
  <c r="DP180" i="27" s="1"/>
  <c r="DD160" i="27"/>
  <c r="CR160" i="27"/>
  <c r="DC51" i="27"/>
  <c r="DC58" i="27" s="1"/>
  <c r="ED169" i="27"/>
  <c r="DZ173" i="27"/>
  <c r="EE160" i="27"/>
  <c r="EE180" i="27" s="1"/>
  <c r="EA160" i="27"/>
  <c r="EA180" i="27" s="1"/>
  <c r="DW160" i="27"/>
  <c r="DS160" i="27"/>
  <c r="DO160" i="27"/>
  <c r="DK160" i="27"/>
  <c r="DK180" i="27" s="1"/>
  <c r="DG160" i="27"/>
  <c r="DG180" i="27" s="1"/>
  <c r="DC160" i="27"/>
  <c r="CY160" i="27"/>
  <c r="CU160" i="27"/>
  <c r="CU180" i="27" s="1"/>
  <c r="CQ160" i="27"/>
  <c r="CM160" i="27"/>
  <c r="CI160" i="27"/>
  <c r="CI180" i="27" s="1"/>
  <c r="CE160" i="27"/>
  <c r="CE180" i="27" s="1"/>
  <c r="CA160" i="27"/>
  <c r="DZ169" i="27"/>
  <c r="EH173" i="27"/>
  <c r="EH169" i="27"/>
  <c r="ED173" i="27"/>
  <c r="DV160" i="27"/>
  <c r="DF160" i="27"/>
  <c r="CP160" i="27"/>
  <c r="CP170" i="27" s="1"/>
  <c r="I141" i="29"/>
  <c r="I150" i="29" s="1"/>
  <c r="I152" i="29" s="1"/>
  <c r="I153" i="29" s="1"/>
  <c r="H44" i="29"/>
  <c r="H46" i="29" s="1"/>
  <c r="H47" i="29" s="1"/>
  <c r="I142" i="29"/>
  <c r="I143" i="29" s="1"/>
  <c r="I193" i="29" s="1"/>
  <c r="I194" i="29" s="1"/>
  <c r="J241" i="29"/>
  <c r="J18" i="30" s="1"/>
  <c r="J238" i="29"/>
  <c r="J14" i="30" s="1"/>
  <c r="J240" i="29"/>
  <c r="J16" i="30" s="1"/>
  <c r="J242" i="29"/>
  <c r="J19" i="30" s="1"/>
  <c r="J239" i="29"/>
  <c r="J15" i="30" s="1"/>
  <c r="J166" i="29"/>
  <c r="J140" i="29"/>
  <c r="I41" i="29"/>
  <c r="I43" i="29"/>
  <c r="H171" i="29"/>
  <c r="H216" i="29" s="1"/>
  <c r="H169" i="29"/>
  <c r="K235" i="29"/>
  <c r="K11" i="30" s="1"/>
  <c r="K151" i="29"/>
  <c r="J42" i="29"/>
  <c r="K233" i="29"/>
  <c r="K192" i="29"/>
  <c r="K168" i="29"/>
  <c r="K149" i="29"/>
  <c r="K156" i="29" s="1"/>
  <c r="K163" i="29" s="1"/>
  <c r="K176" i="29" s="1"/>
  <c r="I173" i="29"/>
  <c r="I174" i="29" s="1"/>
  <c r="I165" i="29"/>
  <c r="L139" i="29"/>
  <c r="K56" i="29"/>
  <c r="K38" i="29"/>
  <c r="L167" i="29" s="1"/>
  <c r="K39" i="29"/>
  <c r="L35" i="29"/>
  <c r="G171" i="29"/>
  <c r="G169" i="29"/>
  <c r="J40" i="29"/>
  <c r="G193" i="29"/>
  <c r="G194" i="29" s="1"/>
  <c r="J215" i="29"/>
  <c r="J198" i="29"/>
  <c r="J199" i="29" s="1"/>
  <c r="DZ160" i="27"/>
  <c r="DJ160" i="27"/>
  <c r="DJ180" i="27" s="1"/>
  <c r="CX160" i="27"/>
  <c r="CD160" i="27"/>
  <c r="CD180" i="27" s="1"/>
  <c r="K51" i="27"/>
  <c r="K58" i="27" s="1"/>
  <c r="EK169" i="27"/>
  <c r="EG169" i="27"/>
  <c r="EC169" i="27"/>
  <c r="EK173" i="27"/>
  <c r="EG173" i="27"/>
  <c r="EC173" i="27"/>
  <c r="EK172" i="27"/>
  <c r="EG172" i="27"/>
  <c r="EC172" i="27"/>
  <c r="EH160" i="27"/>
  <c r="DN160" i="27"/>
  <c r="DN180" i="27" s="1"/>
  <c r="CT160" i="27"/>
  <c r="CT180" i="27" s="1"/>
  <c r="CH160" i="27"/>
  <c r="CH180" i="27" s="1"/>
  <c r="BV160" i="27"/>
  <c r="AQ51" i="27"/>
  <c r="AQ58" i="27" s="1"/>
  <c r="EJ169" i="27"/>
  <c r="EF169" i="27"/>
  <c r="EB169" i="27"/>
  <c r="EJ173" i="27"/>
  <c r="EF173" i="27"/>
  <c r="EB173" i="27"/>
  <c r="EJ172" i="27"/>
  <c r="EF172" i="27"/>
  <c r="EB172" i="27"/>
  <c r="ED160" i="27"/>
  <c r="ED180" i="27" s="1"/>
  <c r="DR160" i="27"/>
  <c r="DB160" i="27"/>
  <c r="DB170" i="27" s="1"/>
  <c r="CL160" i="27"/>
  <c r="BW51" i="27"/>
  <c r="BW58" i="27" s="1"/>
  <c r="EI169" i="27"/>
  <c r="EE169" i="27"/>
  <c r="EA169" i="27"/>
  <c r="EI173" i="27"/>
  <c r="EE173" i="27"/>
  <c r="EA173" i="27"/>
  <c r="AY51" i="27"/>
  <c r="AY53" i="27" s="1"/>
  <c r="AY64" i="27" s="1"/>
  <c r="DK51" i="27"/>
  <c r="DK53" i="27" s="1"/>
  <c r="DK64" i="27" s="1"/>
  <c r="AS74" i="27"/>
  <c r="AS88" i="27" s="1"/>
  <c r="AS130" i="27" s="1"/>
  <c r="AA51" i="27"/>
  <c r="AA157" i="27" s="1"/>
  <c r="AA175" i="27" s="1"/>
  <c r="BG51" i="27"/>
  <c r="CM51" i="27"/>
  <c r="CM58" i="27" s="1"/>
  <c r="DS51" i="27"/>
  <c r="DS58" i="27" s="1"/>
  <c r="DE74" i="27"/>
  <c r="DE88" i="27" s="1"/>
  <c r="DE124" i="27" s="1"/>
  <c r="S51" i="27"/>
  <c r="CE51" i="27"/>
  <c r="CE62" i="27" s="1"/>
  <c r="AI51" i="27"/>
  <c r="AI53" i="27" s="1"/>
  <c r="AI64" i="27" s="1"/>
  <c r="BO51" i="27"/>
  <c r="CU51" i="27"/>
  <c r="CU157" i="27" s="1"/>
  <c r="CU178" i="27" s="1"/>
  <c r="B47" i="28"/>
  <c r="EK160" i="27"/>
  <c r="EG160" i="27"/>
  <c r="EG180" i="27" s="1"/>
  <c r="EC160" i="27"/>
  <c r="DY160" i="27"/>
  <c r="DY170" i="27" s="1"/>
  <c r="DU160" i="27"/>
  <c r="DU180" i="27" s="1"/>
  <c r="DQ160" i="27"/>
  <c r="DQ170" i="27" s="1"/>
  <c r="DM160" i="27"/>
  <c r="DI160" i="27"/>
  <c r="DI180" i="27" s="1"/>
  <c r="DE160" i="27"/>
  <c r="DA160" i="27"/>
  <c r="DA170" i="27" s="1"/>
  <c r="CW160" i="27"/>
  <c r="CW170" i="27" s="1"/>
  <c r="CS160" i="27"/>
  <c r="CS170" i="27" s="1"/>
  <c r="CO160" i="27"/>
  <c r="CK160" i="27"/>
  <c r="CK170" i="27" s="1"/>
  <c r="CG160" i="27"/>
  <c r="CC160" i="27"/>
  <c r="CC170" i="27" s="1"/>
  <c r="BY160" i="27"/>
  <c r="BY170" i="27" s="1"/>
  <c r="C49" i="28"/>
  <c r="D50" i="28"/>
  <c r="C48" i="28"/>
  <c r="BI74" i="27"/>
  <c r="BI88" i="27" s="1"/>
  <c r="BI120" i="27" s="1"/>
  <c r="BI144" i="27" s="1"/>
  <c r="DU74" i="27"/>
  <c r="DU88" i="27" s="1"/>
  <c r="DU127" i="27" s="1"/>
  <c r="M74" i="27"/>
  <c r="M88" i="27" s="1"/>
  <c r="M113" i="27" s="1"/>
  <c r="M136" i="27" s="1"/>
  <c r="BY74" i="27"/>
  <c r="BY88" i="27" s="1"/>
  <c r="BY124" i="27" s="1"/>
  <c r="AC74" i="27"/>
  <c r="AC88" i="27" s="1"/>
  <c r="AC124" i="27" s="1"/>
  <c r="CO74" i="27"/>
  <c r="CO80" i="27" s="1"/>
  <c r="CO100" i="27" s="1"/>
  <c r="L51" i="27"/>
  <c r="L157" i="27" s="1"/>
  <c r="T51" i="27"/>
  <c r="T157" i="27" s="1"/>
  <c r="T183" i="27" s="1"/>
  <c r="AB51" i="27"/>
  <c r="AB58" i="27" s="1"/>
  <c r="AJ51" i="27"/>
  <c r="AJ58" i="27" s="1"/>
  <c r="AR51" i="27"/>
  <c r="AZ51" i="27"/>
  <c r="AZ58" i="27" s="1"/>
  <c r="BH51" i="27"/>
  <c r="BH58" i="27" s="1"/>
  <c r="BP51" i="27"/>
  <c r="BX51" i="27"/>
  <c r="BX58" i="27" s="1"/>
  <c r="CF51" i="27"/>
  <c r="CF58" i="27" s="1"/>
  <c r="CN51" i="27"/>
  <c r="CN53" i="27" s="1"/>
  <c r="CN64" i="27" s="1"/>
  <c r="CV51" i="27"/>
  <c r="DD51" i="27"/>
  <c r="DD58" i="27" s="1"/>
  <c r="DL51" i="27"/>
  <c r="DL58" i="27" s="1"/>
  <c r="DT51" i="27"/>
  <c r="DT62" i="27" s="1"/>
  <c r="N74" i="27"/>
  <c r="N88" i="27" s="1"/>
  <c r="N105" i="27" s="1"/>
  <c r="AD74" i="27"/>
  <c r="AD88" i="27" s="1"/>
  <c r="AD105" i="27" s="1"/>
  <c r="AT74" i="27"/>
  <c r="AT88" i="27" s="1"/>
  <c r="AT94" i="27" s="1"/>
  <c r="BJ74" i="27"/>
  <c r="BJ88" i="27" s="1"/>
  <c r="BZ74" i="27"/>
  <c r="BZ88" i="27" s="1"/>
  <c r="BZ116" i="27" s="1"/>
  <c r="BZ138" i="27" s="1"/>
  <c r="CP74" i="27"/>
  <c r="CP88" i="27" s="1"/>
  <c r="CP105" i="27" s="1"/>
  <c r="DF74" i="27"/>
  <c r="DF88" i="27" s="1"/>
  <c r="DF94" i="27" s="1"/>
  <c r="DV74" i="27"/>
  <c r="DV88" i="27" s="1"/>
  <c r="G51" i="27"/>
  <c r="G53" i="27" s="1"/>
  <c r="G64" i="27" s="1"/>
  <c r="O51" i="27"/>
  <c r="O53" i="27" s="1"/>
  <c r="O64" i="27" s="1"/>
  <c r="W51" i="27"/>
  <c r="W58" i="27" s="1"/>
  <c r="AE51" i="27"/>
  <c r="AE157" i="27" s="1"/>
  <c r="AM51" i="27"/>
  <c r="AM62" i="27" s="1"/>
  <c r="AU51" i="27"/>
  <c r="BC51" i="27"/>
  <c r="BC58" i="27" s="1"/>
  <c r="BK51" i="27"/>
  <c r="BS51" i="27"/>
  <c r="BS53" i="27" s="1"/>
  <c r="BS64" i="27" s="1"/>
  <c r="CA51" i="27"/>
  <c r="CA55" i="27" s="1"/>
  <c r="CI51" i="27"/>
  <c r="CI157" i="27" s="1"/>
  <c r="CQ51" i="27"/>
  <c r="CQ53" i="27" s="1"/>
  <c r="CQ64" i="27" s="1"/>
  <c r="CY51" i="27"/>
  <c r="DG51" i="27"/>
  <c r="DO51" i="27"/>
  <c r="DO53" i="27" s="1"/>
  <c r="DO64" i="27" s="1"/>
  <c r="DW51" i="27"/>
  <c r="DW53" i="27" s="1"/>
  <c r="DW64" i="27" s="1"/>
  <c r="E74" i="27"/>
  <c r="E88" i="27" s="1"/>
  <c r="U74" i="27"/>
  <c r="U88" i="27" s="1"/>
  <c r="AK74" i="27"/>
  <c r="AK88" i="27" s="1"/>
  <c r="AK130" i="27" s="1"/>
  <c r="BA74" i="27"/>
  <c r="BA88" i="27" s="1"/>
  <c r="BQ74" i="27"/>
  <c r="BQ88" i="27" s="1"/>
  <c r="CG74" i="27"/>
  <c r="CG76" i="27" s="1"/>
  <c r="CG89" i="27" s="1"/>
  <c r="CW74" i="27"/>
  <c r="CW76" i="27" s="1"/>
  <c r="CW89" i="27" s="1"/>
  <c r="DM74" i="27"/>
  <c r="H51" i="27"/>
  <c r="H55" i="27" s="1"/>
  <c r="P51" i="27"/>
  <c r="P157" i="27" s="1"/>
  <c r="X51" i="27"/>
  <c r="X157" i="27" s="1"/>
  <c r="X183" i="27" s="1"/>
  <c r="AF51" i="27"/>
  <c r="AF58" i="27" s="1"/>
  <c r="AN51" i="27"/>
  <c r="AN157" i="27" s="1"/>
  <c r="AV51" i="27"/>
  <c r="AV58" i="27" s="1"/>
  <c r="BD51" i="27"/>
  <c r="BD53" i="27" s="1"/>
  <c r="BD64" i="27" s="1"/>
  <c r="BL51" i="27"/>
  <c r="BL58" i="27" s="1"/>
  <c r="BT51" i="27"/>
  <c r="BT58" i="27" s="1"/>
  <c r="CB51" i="27"/>
  <c r="CB157" i="27" s="1"/>
  <c r="CJ51" i="27"/>
  <c r="CJ58" i="27" s="1"/>
  <c r="CR51" i="27"/>
  <c r="CR58" i="27" s="1"/>
  <c r="CZ51" i="27"/>
  <c r="DH51" i="27"/>
  <c r="DP51" i="27"/>
  <c r="DP58" i="27" s="1"/>
  <c r="DX51" i="27"/>
  <c r="DX58" i="27" s="1"/>
  <c r="F74" i="27"/>
  <c r="F88" i="27" s="1"/>
  <c r="F108" i="27" s="1"/>
  <c r="V74" i="27"/>
  <c r="V88" i="27" s="1"/>
  <c r="AL74" i="27"/>
  <c r="AL88" i="27" s="1"/>
  <c r="AL131" i="27" s="1"/>
  <c r="BB74" i="27"/>
  <c r="BB88" i="27" s="1"/>
  <c r="BR74" i="27"/>
  <c r="BR88" i="27" s="1"/>
  <c r="BR116" i="27" s="1"/>
  <c r="BR138" i="27" s="1"/>
  <c r="CH74" i="27"/>
  <c r="CH88" i="27" s="1"/>
  <c r="CH130" i="27" s="1"/>
  <c r="CX74" i="27"/>
  <c r="CX88" i="27" s="1"/>
  <c r="CX119" i="27" s="1"/>
  <c r="CX142" i="27" s="1"/>
  <c r="DN74" i="27"/>
  <c r="DN88" i="27" s="1"/>
  <c r="EP91" i="27"/>
  <c r="EL105" i="27"/>
  <c r="EH97" i="27"/>
  <c r="EX108" i="27"/>
  <c r="EX97" i="27"/>
  <c r="DZ91" i="27"/>
  <c r="EP102" i="27"/>
  <c r="EN113" i="27"/>
  <c r="EN136" i="27" s="1"/>
  <c r="EN98" i="27"/>
  <c r="EN109" i="27"/>
  <c r="E51" i="27"/>
  <c r="E55" i="27" s="1"/>
  <c r="I51" i="27"/>
  <c r="M51" i="27"/>
  <c r="M62" i="27" s="1"/>
  <c r="Q51" i="27"/>
  <c r="U51" i="27"/>
  <c r="Y51" i="27"/>
  <c r="Y62" i="27" s="1"/>
  <c r="AC51" i="27"/>
  <c r="AG51" i="27"/>
  <c r="AK51" i="27"/>
  <c r="AK62" i="27" s="1"/>
  <c r="AO51" i="27"/>
  <c r="AO157" i="27" s="1"/>
  <c r="AS51" i="27"/>
  <c r="AW51" i="27"/>
  <c r="AW157" i="27" s="1"/>
  <c r="BA51" i="27"/>
  <c r="BA157" i="27" s="1"/>
  <c r="BE51" i="27"/>
  <c r="BE62" i="27" s="1"/>
  <c r="BI51" i="27"/>
  <c r="BM51" i="27"/>
  <c r="BM157" i="27" s="1"/>
  <c r="BQ51" i="27"/>
  <c r="BU51" i="27"/>
  <c r="BU55" i="27" s="1"/>
  <c r="BY51" i="27"/>
  <c r="BY157" i="27" s="1"/>
  <c r="CC51" i="27"/>
  <c r="CG51" i="27"/>
  <c r="CK51" i="27"/>
  <c r="CK62" i="27" s="1"/>
  <c r="CO51" i="27"/>
  <c r="CS51" i="27"/>
  <c r="CS62" i="27" s="1"/>
  <c r="CW51" i="27"/>
  <c r="DA51" i="27"/>
  <c r="DA62" i="27" s="1"/>
  <c r="DE51" i="27"/>
  <c r="DI51" i="27"/>
  <c r="DM51" i="27"/>
  <c r="DQ51" i="27"/>
  <c r="DQ53" i="27" s="1"/>
  <c r="DQ64" i="27" s="1"/>
  <c r="DU51" i="27"/>
  <c r="DU157" i="27" s="1"/>
  <c r="I74" i="27"/>
  <c r="I76" i="27" s="1"/>
  <c r="I89" i="27" s="1"/>
  <c r="Q74" i="27"/>
  <c r="Q88" i="27" s="1"/>
  <c r="Q97" i="27" s="1"/>
  <c r="Y74" i="27"/>
  <c r="Y88" i="27" s="1"/>
  <c r="Y91" i="27" s="1"/>
  <c r="AG74" i="27"/>
  <c r="AG88" i="27" s="1"/>
  <c r="AG131" i="27" s="1"/>
  <c r="AO74" i="27"/>
  <c r="AW74" i="27"/>
  <c r="AW83" i="27" s="1"/>
  <c r="AW111" i="27" s="1"/>
  <c r="BE74" i="27"/>
  <c r="BE88" i="27" s="1"/>
  <c r="BE116" i="27" s="1"/>
  <c r="BE138" i="27" s="1"/>
  <c r="BM74" i="27"/>
  <c r="BM88" i="27" s="1"/>
  <c r="BM131" i="27" s="1"/>
  <c r="BU74" i="27"/>
  <c r="BU88" i="27" s="1"/>
  <c r="CC74" i="27"/>
  <c r="CK74" i="27"/>
  <c r="CK83" i="27" s="1"/>
  <c r="CK111" i="27" s="1"/>
  <c r="CS74" i="27"/>
  <c r="CS80" i="27" s="1"/>
  <c r="CS100" i="27" s="1"/>
  <c r="DA74" i="27"/>
  <c r="DA88" i="27" s="1"/>
  <c r="DA124" i="27" s="1"/>
  <c r="DI74" i="27"/>
  <c r="DI76" i="27" s="1"/>
  <c r="DI89" i="27" s="1"/>
  <c r="DQ74" i="27"/>
  <c r="DQ80" i="27" s="1"/>
  <c r="DQ100" i="27" s="1"/>
  <c r="DX74" i="27"/>
  <c r="DX83" i="27" s="1"/>
  <c r="DX111" i="27" s="1"/>
  <c r="DT74" i="27"/>
  <c r="DP74" i="27"/>
  <c r="DP88" i="27" s="1"/>
  <c r="DL74" i="27"/>
  <c r="DL80" i="27" s="1"/>
  <c r="DL100" i="27" s="1"/>
  <c r="DH74" i="27"/>
  <c r="DD74" i="27"/>
  <c r="DD80" i="27" s="1"/>
  <c r="DD100" i="27" s="1"/>
  <c r="CZ74" i="27"/>
  <c r="CV74" i="27"/>
  <c r="CV80" i="27" s="1"/>
  <c r="CV100" i="27" s="1"/>
  <c r="CR74" i="27"/>
  <c r="CR80" i="27" s="1"/>
  <c r="CR100" i="27" s="1"/>
  <c r="CN74" i="27"/>
  <c r="CJ74" i="27"/>
  <c r="CF74" i="27"/>
  <c r="CF76" i="27" s="1"/>
  <c r="CF89" i="27" s="1"/>
  <c r="CB74" i="27"/>
  <c r="BX74" i="27"/>
  <c r="BX88" i="27" s="1"/>
  <c r="BT74" i="27"/>
  <c r="BT88" i="27" s="1"/>
  <c r="BP74" i="27"/>
  <c r="BP88" i="27" s="1"/>
  <c r="BL74" i="27"/>
  <c r="BL88" i="27" s="1"/>
  <c r="BH74" i="27"/>
  <c r="BH88" i="27" s="1"/>
  <c r="BD74" i="27"/>
  <c r="BD88" i="27" s="1"/>
  <c r="AZ74" i="27"/>
  <c r="AZ88" i="27" s="1"/>
  <c r="AV74" i="27"/>
  <c r="AR74" i="27"/>
  <c r="AR76" i="27" s="1"/>
  <c r="AR89" i="27" s="1"/>
  <c r="AN74" i="27"/>
  <c r="AN88" i="27" s="1"/>
  <c r="AJ74" i="27"/>
  <c r="AJ88" i="27" s="1"/>
  <c r="AF74" i="27"/>
  <c r="AF88" i="27" s="1"/>
  <c r="AB74" i="27"/>
  <c r="AB88" i="27" s="1"/>
  <c r="X74" i="27"/>
  <c r="X88" i="27" s="1"/>
  <c r="T74" i="27"/>
  <c r="T88" i="27" s="1"/>
  <c r="P74" i="27"/>
  <c r="P88" i="27" s="1"/>
  <c r="L74" i="27"/>
  <c r="H74" i="27"/>
  <c r="DW74" i="27"/>
  <c r="DS74" i="27"/>
  <c r="DO74" i="27"/>
  <c r="DK74" i="27"/>
  <c r="DG74" i="27"/>
  <c r="DG88" i="27" s="1"/>
  <c r="DC74" i="27"/>
  <c r="DC88" i="27" s="1"/>
  <c r="DC116" i="27" s="1"/>
  <c r="DC138" i="27" s="1"/>
  <c r="CY74" i="27"/>
  <c r="CY88" i="27" s="1"/>
  <c r="CU74" i="27"/>
  <c r="CQ74" i="27"/>
  <c r="CM74" i="27"/>
  <c r="CI74" i="27"/>
  <c r="CE74" i="27"/>
  <c r="CA74" i="27"/>
  <c r="CA88" i="27" s="1"/>
  <c r="CA102" i="27" s="1"/>
  <c r="BW74" i="27"/>
  <c r="BW88" i="27" s="1"/>
  <c r="BW120" i="27" s="1"/>
  <c r="BW144" i="27" s="1"/>
  <c r="BS74" i="27"/>
  <c r="BS88" i="27" s="1"/>
  <c r="BS119" i="27" s="1"/>
  <c r="BS142" i="27" s="1"/>
  <c r="BO74" i="27"/>
  <c r="BO88" i="27" s="1"/>
  <c r="BO119" i="27" s="1"/>
  <c r="BO142" i="27" s="1"/>
  <c r="BK74" i="27"/>
  <c r="BK88" i="27" s="1"/>
  <c r="BK94" i="27" s="1"/>
  <c r="BG74" i="27"/>
  <c r="BG88" i="27" s="1"/>
  <c r="BG120" i="27" s="1"/>
  <c r="BG144" i="27" s="1"/>
  <c r="BC74" i="27"/>
  <c r="BC88" i="27" s="1"/>
  <c r="BC131" i="27" s="1"/>
  <c r="AY74" i="27"/>
  <c r="AU74" i="27"/>
  <c r="AU83" i="27" s="1"/>
  <c r="AU111" i="27" s="1"/>
  <c r="AQ74" i="27"/>
  <c r="AM74" i="27"/>
  <c r="AM88" i="27" s="1"/>
  <c r="AM130" i="27" s="1"/>
  <c r="AI74" i="27"/>
  <c r="AI88" i="27" s="1"/>
  <c r="AI127" i="27" s="1"/>
  <c r="AE74" i="27"/>
  <c r="AE88" i="27" s="1"/>
  <c r="AE105" i="27" s="1"/>
  <c r="AA74" i="27"/>
  <c r="AA88" i="27" s="1"/>
  <c r="AA119" i="27" s="1"/>
  <c r="AA142" i="27" s="1"/>
  <c r="W74" i="27"/>
  <c r="W88" i="27" s="1"/>
  <c r="S74" i="27"/>
  <c r="S88" i="27" s="1"/>
  <c r="S127" i="27" s="1"/>
  <c r="O74" i="27"/>
  <c r="O88" i="27" s="1"/>
  <c r="O105" i="27" s="1"/>
  <c r="K74" i="27"/>
  <c r="G74" i="27"/>
  <c r="DY51" i="27"/>
  <c r="DY62" i="27" s="1"/>
  <c r="F51" i="27"/>
  <c r="F53" i="27" s="1"/>
  <c r="J51" i="27"/>
  <c r="N51" i="27"/>
  <c r="R51" i="27"/>
  <c r="R58" i="27" s="1"/>
  <c r="V51" i="27"/>
  <c r="Z51" i="27"/>
  <c r="Z58" i="27" s="1"/>
  <c r="AD51" i="27"/>
  <c r="AD157" i="27" s="1"/>
  <c r="AH51" i="27"/>
  <c r="AH53" i="27" s="1"/>
  <c r="AH64" i="27" s="1"/>
  <c r="AL51" i="27"/>
  <c r="AL55" i="27" s="1"/>
  <c r="AP51" i="27"/>
  <c r="AP58" i="27" s="1"/>
  <c r="AT51" i="27"/>
  <c r="AT62" i="27" s="1"/>
  <c r="AX51" i="27"/>
  <c r="AX62" i="27" s="1"/>
  <c r="BB51" i="27"/>
  <c r="BB53" i="27" s="1"/>
  <c r="BB64" i="27" s="1"/>
  <c r="BF51" i="27"/>
  <c r="BF157" i="27" s="1"/>
  <c r="BJ51" i="27"/>
  <c r="BN51" i="27"/>
  <c r="BN157" i="27" s="1"/>
  <c r="BR51" i="27"/>
  <c r="BV51" i="27"/>
  <c r="BV58" i="27" s="1"/>
  <c r="BZ51" i="27"/>
  <c r="CD51" i="27"/>
  <c r="CD58" i="27" s="1"/>
  <c r="CH51" i="27"/>
  <c r="CH53" i="27" s="1"/>
  <c r="CH64" i="27" s="1"/>
  <c r="CL51" i="27"/>
  <c r="CP51" i="27"/>
  <c r="CP62" i="27" s="1"/>
  <c r="CT51" i="27"/>
  <c r="CT58" i="27" s="1"/>
  <c r="CX51" i="27"/>
  <c r="DB51" i="27"/>
  <c r="DB58" i="27" s="1"/>
  <c r="DF51" i="27"/>
  <c r="DJ51" i="27"/>
  <c r="DN51" i="27"/>
  <c r="DN157" i="27" s="1"/>
  <c r="DR51" i="27"/>
  <c r="DV51" i="27"/>
  <c r="DV62" i="27" s="1"/>
  <c r="J74" i="27"/>
  <c r="J88" i="27" s="1"/>
  <c r="J109" i="27" s="1"/>
  <c r="R74" i="27"/>
  <c r="R88" i="27" s="1"/>
  <c r="Z74" i="27"/>
  <c r="Z88" i="27" s="1"/>
  <c r="Z97" i="27" s="1"/>
  <c r="AH74" i="27"/>
  <c r="AH88" i="27" s="1"/>
  <c r="AH108" i="27" s="1"/>
  <c r="AP74" i="27"/>
  <c r="AP88" i="27" s="1"/>
  <c r="AP124" i="27" s="1"/>
  <c r="AX74" i="27"/>
  <c r="AX88" i="27" s="1"/>
  <c r="AX127" i="27" s="1"/>
  <c r="BF74" i="27"/>
  <c r="BF88" i="27" s="1"/>
  <c r="BN74" i="27"/>
  <c r="BN88" i="27" s="1"/>
  <c r="BN124" i="27" s="1"/>
  <c r="BV74" i="27"/>
  <c r="BV88" i="27" s="1"/>
  <c r="BV131" i="27" s="1"/>
  <c r="CD74" i="27"/>
  <c r="CD88" i="27" s="1"/>
  <c r="CD94" i="27" s="1"/>
  <c r="CL74" i="27"/>
  <c r="CL88" i="27" s="1"/>
  <c r="CL91" i="27" s="1"/>
  <c r="CT74" i="27"/>
  <c r="CT88" i="27" s="1"/>
  <c r="CT116" i="27" s="1"/>
  <c r="CT138" i="27" s="1"/>
  <c r="DB74" i="27"/>
  <c r="DB88" i="27" s="1"/>
  <c r="DB94" i="27" s="1"/>
  <c r="DJ74" i="27"/>
  <c r="DJ88" i="27" s="1"/>
  <c r="DJ108" i="27" s="1"/>
  <c r="DR74" i="27"/>
  <c r="DR88" i="27" s="1"/>
  <c r="DR105" i="27" s="1"/>
  <c r="EL94" i="27"/>
  <c r="FB105" i="27"/>
  <c r="FB94" i="27"/>
  <c r="DZ102" i="27"/>
  <c r="EH108" i="27"/>
  <c r="DY53" i="27"/>
  <c r="DY64" i="27" s="1"/>
  <c r="Y55" i="27"/>
  <c r="DM88" i="27"/>
  <c r="DM108" i="27" s="1"/>
  <c r="DM76" i="27"/>
  <c r="DM89" i="27" s="1"/>
  <c r="DY88" i="27"/>
  <c r="DY76" i="27"/>
  <c r="DY89" i="27" s="1"/>
  <c r="AS76" i="27"/>
  <c r="AS89" i="27" s="1"/>
  <c r="CW88" i="27"/>
  <c r="CW108" i="27" s="1"/>
  <c r="K53" i="27"/>
  <c r="K64" i="27" s="1"/>
  <c r="O157" i="27"/>
  <c r="O175" i="27" s="1"/>
  <c r="O58" i="27"/>
  <c r="S157" i="27"/>
  <c r="S183" i="27" s="1"/>
  <c r="S53" i="27"/>
  <c r="S64" i="27" s="1"/>
  <c r="S58" i="27"/>
  <c r="AE53" i="27"/>
  <c r="AE64" i="27" s="1"/>
  <c r="AI157" i="27"/>
  <c r="AI175" i="27" s="1"/>
  <c r="AI58" i="27"/>
  <c r="AU157" i="27"/>
  <c r="AU58" i="27"/>
  <c r="AU53" i="27"/>
  <c r="AU64" i="27" s="1"/>
  <c r="BG157" i="27"/>
  <c r="BG53" i="27"/>
  <c r="BG64" i="27" s="1"/>
  <c r="BK157" i="27"/>
  <c r="BK58" i="27"/>
  <c r="BK53" i="27"/>
  <c r="BK64" i="27" s="1"/>
  <c r="CQ157" i="27"/>
  <c r="CQ58" i="27"/>
  <c r="DC157" i="27"/>
  <c r="DC175" i="27" s="1"/>
  <c r="DC53" i="27"/>
  <c r="DC64" i="27" s="1"/>
  <c r="DG157" i="27"/>
  <c r="DG178" i="27" s="1"/>
  <c r="DG53" i="27"/>
  <c r="DG64" i="27" s="1"/>
  <c r="DG58" i="27"/>
  <c r="DW157" i="27"/>
  <c r="DW178" i="27" s="1"/>
  <c r="BG58" i="27"/>
  <c r="AD94" i="27"/>
  <c r="L183" i="27"/>
  <c r="L175" i="27"/>
  <c r="AR157" i="27"/>
  <c r="AR62" i="27"/>
  <c r="CN157" i="27"/>
  <c r="CN62" i="27"/>
  <c r="DH157" i="27"/>
  <c r="DH62" i="27"/>
  <c r="P62" i="27"/>
  <c r="L80" i="27"/>
  <c r="L100" i="27" s="1"/>
  <c r="CO62" i="27"/>
  <c r="L53" i="27"/>
  <c r="L64" i="27" s="1"/>
  <c r="P53" i="27"/>
  <c r="P64" i="27" s="1"/>
  <c r="AR53" i="27"/>
  <c r="AR64" i="27" s="1"/>
  <c r="AV53" i="27"/>
  <c r="AV64" i="27" s="1"/>
  <c r="BH53" i="27"/>
  <c r="BH64" i="27" s="1"/>
  <c r="BL53" i="27"/>
  <c r="BL64" i="27" s="1"/>
  <c r="CR53" i="27"/>
  <c r="CR64" i="27" s="1"/>
  <c r="DD53" i="27"/>
  <c r="DD64" i="27" s="1"/>
  <c r="DH53" i="27"/>
  <c r="DH64" i="27" s="1"/>
  <c r="L58" i="27"/>
  <c r="P58" i="27"/>
  <c r="AR58" i="27"/>
  <c r="CB58" i="27"/>
  <c r="CN58" i="27"/>
  <c r="DH58" i="27"/>
  <c r="BG62" i="27"/>
  <c r="DC62" i="27"/>
  <c r="DS62" i="27"/>
  <c r="U130" i="27"/>
  <c r="U127" i="27"/>
  <c r="U124" i="27"/>
  <c r="U120" i="27"/>
  <c r="U144" i="27" s="1"/>
  <c r="U131" i="27"/>
  <c r="U119" i="27"/>
  <c r="U142" i="27" s="1"/>
  <c r="U113" i="27"/>
  <c r="U136" i="27" s="1"/>
  <c r="U108" i="27"/>
  <c r="U105" i="27"/>
  <c r="U102" i="27"/>
  <c r="U97" i="27"/>
  <c r="U94" i="27"/>
  <c r="U91" i="27"/>
  <c r="U116" i="27"/>
  <c r="U138" i="27" s="1"/>
  <c r="U109" i="27"/>
  <c r="U98" i="27"/>
  <c r="Y131" i="27"/>
  <c r="AC130" i="27"/>
  <c r="AC127" i="27"/>
  <c r="AC120" i="27"/>
  <c r="AC144" i="27" s="1"/>
  <c r="AC131" i="27"/>
  <c r="AC119" i="27"/>
  <c r="AC142" i="27" s="1"/>
  <c r="AC108" i="27"/>
  <c r="AC105" i="27"/>
  <c r="AC102" i="27"/>
  <c r="AC94" i="27"/>
  <c r="AC91" i="27"/>
  <c r="AC116" i="27"/>
  <c r="AC138" i="27" s="1"/>
  <c r="AC98" i="27"/>
  <c r="AS127" i="27"/>
  <c r="AS124" i="27"/>
  <c r="AS120" i="27"/>
  <c r="AS144" i="27" s="1"/>
  <c r="AS119" i="27"/>
  <c r="AS142" i="27" s="1"/>
  <c r="AS113" i="27"/>
  <c r="AS136" i="27" s="1"/>
  <c r="AS108" i="27"/>
  <c r="AS102" i="27"/>
  <c r="AS97" i="27"/>
  <c r="AS94" i="27"/>
  <c r="AS116" i="27"/>
  <c r="AS138" i="27" s="1"/>
  <c r="AS109" i="27"/>
  <c r="AS98" i="27"/>
  <c r="BI130" i="27"/>
  <c r="BI127" i="27"/>
  <c r="BI124" i="27"/>
  <c r="BI131" i="27"/>
  <c r="BI119" i="27"/>
  <c r="BI142" i="27" s="1"/>
  <c r="BI113" i="27"/>
  <c r="BI136" i="27" s="1"/>
  <c r="BI105" i="27"/>
  <c r="BI102" i="27"/>
  <c r="BI97" i="27"/>
  <c r="BI91" i="27"/>
  <c r="BI116" i="27"/>
  <c r="BI138" i="27" s="1"/>
  <c r="BI109" i="27"/>
  <c r="BU131" i="27"/>
  <c r="BU91" i="27"/>
  <c r="DA131" i="27"/>
  <c r="DA91" i="27"/>
  <c r="DE98" i="27"/>
  <c r="AV157" i="27"/>
  <c r="AV62" i="27"/>
  <c r="BH157" i="27"/>
  <c r="BH62" i="27"/>
  <c r="CR157" i="27"/>
  <c r="CR62" i="27"/>
  <c r="DD157" i="27"/>
  <c r="DD62" i="27"/>
  <c r="L62" i="27"/>
  <c r="CN83" i="27"/>
  <c r="CN111" i="27" s="1"/>
  <c r="O55" i="27"/>
  <c r="S55" i="27"/>
  <c r="AI55" i="27"/>
  <c r="AU55" i="27"/>
  <c r="BG55" i="27"/>
  <c r="BK55" i="27"/>
  <c r="CQ55" i="27"/>
  <c r="DC55" i="27"/>
  <c r="DC67" i="27" s="1"/>
  <c r="DG55" i="27"/>
  <c r="CC58" i="27"/>
  <c r="DI58" i="27"/>
  <c r="AU62" i="27"/>
  <c r="BK62" i="27"/>
  <c r="CQ62" i="27"/>
  <c r="DG62" i="27"/>
  <c r="N102" i="27"/>
  <c r="V131" i="27"/>
  <c r="V119" i="27"/>
  <c r="V142" i="27" s="1"/>
  <c r="V116" i="27"/>
  <c r="V138" i="27" s="1"/>
  <c r="V113" i="27"/>
  <c r="V136" i="27" s="1"/>
  <c r="V130" i="27"/>
  <c r="V127" i="27"/>
  <c r="V124" i="27"/>
  <c r="V120" i="27"/>
  <c r="V144" i="27" s="1"/>
  <c r="V109" i="27"/>
  <c r="V98" i="27"/>
  <c r="V108" i="27"/>
  <c r="V97" i="27"/>
  <c r="V105" i="27"/>
  <c r="V94" i="27"/>
  <c r="V102" i="27"/>
  <c r="V91" i="27"/>
  <c r="AD131" i="27"/>
  <c r="AD119" i="27"/>
  <c r="AD142" i="27" s="1"/>
  <c r="AD116" i="27"/>
  <c r="AD138" i="27" s="1"/>
  <c r="AD113" i="27"/>
  <c r="AD136" i="27" s="1"/>
  <c r="AD130" i="27"/>
  <c r="AD127" i="27"/>
  <c r="AD124" i="27"/>
  <c r="AD120" i="27"/>
  <c r="AD144" i="27" s="1"/>
  <c r="AD109" i="27"/>
  <c r="AD98" i="27"/>
  <c r="AD102" i="27"/>
  <c r="AD91" i="27"/>
  <c r="AD108" i="27"/>
  <c r="AD97" i="27"/>
  <c r="AX119" i="27"/>
  <c r="AX142" i="27" s="1"/>
  <c r="BB131" i="27"/>
  <c r="BB119" i="27"/>
  <c r="BB142" i="27" s="1"/>
  <c r="BB116" i="27"/>
  <c r="BB138" i="27" s="1"/>
  <c r="BB113" i="27"/>
  <c r="BB136" i="27" s="1"/>
  <c r="BB130" i="27"/>
  <c r="BB127" i="27"/>
  <c r="BB124" i="27"/>
  <c r="BB120" i="27"/>
  <c r="BB144" i="27" s="1"/>
  <c r="BB109" i="27"/>
  <c r="BB98" i="27"/>
  <c r="BB108" i="27"/>
  <c r="BB97" i="27"/>
  <c r="BB105" i="27"/>
  <c r="BB94" i="27"/>
  <c r="BB102" i="27"/>
  <c r="BB91" i="27"/>
  <c r="BJ131" i="27"/>
  <c r="BJ119" i="27"/>
  <c r="BJ142" i="27" s="1"/>
  <c r="BJ116" i="27"/>
  <c r="BJ138" i="27" s="1"/>
  <c r="BJ113" i="27"/>
  <c r="BJ136" i="27" s="1"/>
  <c r="BJ130" i="27"/>
  <c r="BJ127" i="27"/>
  <c r="BJ124" i="27"/>
  <c r="BJ120" i="27"/>
  <c r="BJ144" i="27" s="1"/>
  <c r="BJ109" i="27"/>
  <c r="BJ98" i="27"/>
  <c r="BJ102" i="27"/>
  <c r="BJ91" i="27"/>
  <c r="BJ108" i="27"/>
  <c r="BJ97" i="27"/>
  <c r="BN109" i="27"/>
  <c r="CH116" i="27"/>
  <c r="CH138" i="27" s="1"/>
  <c r="CH109" i="27"/>
  <c r="CH102" i="27"/>
  <c r="CP130" i="27"/>
  <c r="CP102" i="27"/>
  <c r="DF109" i="27"/>
  <c r="DJ124" i="27"/>
  <c r="DN131" i="27"/>
  <c r="DN119" i="27"/>
  <c r="DN142" i="27" s="1"/>
  <c r="DN116" i="27"/>
  <c r="DN138" i="27" s="1"/>
  <c r="DN113" i="27"/>
  <c r="DN136" i="27" s="1"/>
  <c r="DN130" i="27"/>
  <c r="DN127" i="27"/>
  <c r="DN124" i="27"/>
  <c r="DN120" i="27"/>
  <c r="DN144" i="27" s="1"/>
  <c r="DN109" i="27"/>
  <c r="DN98" i="27"/>
  <c r="DN108" i="27"/>
  <c r="DN97" i="27"/>
  <c r="DN105" i="27"/>
  <c r="DN94" i="27"/>
  <c r="DN102" i="27"/>
  <c r="DN91" i="27"/>
  <c r="DV131" i="27"/>
  <c r="DV119" i="27"/>
  <c r="DV142" i="27" s="1"/>
  <c r="DV116" i="27"/>
  <c r="DV138" i="27" s="1"/>
  <c r="DV113" i="27"/>
  <c r="DV136" i="27" s="1"/>
  <c r="DV130" i="27"/>
  <c r="DV127" i="27"/>
  <c r="DV124" i="27"/>
  <c r="DV120" i="27"/>
  <c r="DV144" i="27" s="1"/>
  <c r="DV109" i="27"/>
  <c r="DV98" i="27"/>
  <c r="DV102" i="27"/>
  <c r="DV91" i="27"/>
  <c r="DV108" i="27"/>
  <c r="DV97" i="27"/>
  <c r="DZ140" i="27"/>
  <c r="DZ134" i="27"/>
  <c r="DZ146" i="27" s="1"/>
  <c r="EH140" i="27"/>
  <c r="EH134" i="27"/>
  <c r="EH146" i="27" s="1"/>
  <c r="EL140" i="27"/>
  <c r="EL134" i="27"/>
  <c r="EL146" i="27" s="1"/>
  <c r="EP140" i="27"/>
  <c r="EP134" i="27"/>
  <c r="EP146" i="27" s="1"/>
  <c r="EX140" i="27"/>
  <c r="EX134" i="27"/>
  <c r="EX146" i="27" s="1"/>
  <c r="FB140" i="27"/>
  <c r="FB134" i="27"/>
  <c r="FB146" i="27" s="1"/>
  <c r="W130" i="27"/>
  <c r="W108" i="27"/>
  <c r="AM131" i="27"/>
  <c r="AM127" i="27"/>
  <c r="AM108" i="27"/>
  <c r="BC127" i="27"/>
  <c r="BS131" i="27"/>
  <c r="BS130" i="27"/>
  <c r="BS109" i="27"/>
  <c r="BS102" i="27"/>
  <c r="EA131" i="27"/>
  <c r="EA119" i="27"/>
  <c r="EA142" i="27" s="1"/>
  <c r="EA116" i="27"/>
  <c r="EA138" i="27" s="1"/>
  <c r="EA113" i="27"/>
  <c r="EA136" i="27" s="1"/>
  <c r="EA130" i="27"/>
  <c r="EA127" i="27"/>
  <c r="EA124" i="27"/>
  <c r="EA120" i="27"/>
  <c r="EA144" i="27" s="1"/>
  <c r="EA109" i="27"/>
  <c r="EA98" i="27"/>
  <c r="EA108" i="27"/>
  <c r="EA105" i="27"/>
  <c r="EA102" i="27"/>
  <c r="EA97" i="27"/>
  <c r="EA94" i="27"/>
  <c r="EA91" i="27"/>
  <c r="EE131" i="27"/>
  <c r="EE119" i="27"/>
  <c r="EE142" i="27" s="1"/>
  <c r="EE116" i="27"/>
  <c r="EE138" i="27" s="1"/>
  <c r="EE113" i="27"/>
  <c r="EE136" i="27" s="1"/>
  <c r="EE130" i="27"/>
  <c r="EE127" i="27"/>
  <c r="EE124" i="27"/>
  <c r="EE120" i="27"/>
  <c r="EE144" i="27" s="1"/>
  <c r="EE109" i="27"/>
  <c r="EE98" i="27"/>
  <c r="EE108" i="27"/>
  <c r="EE105" i="27"/>
  <c r="EE102" i="27"/>
  <c r="EE97" i="27"/>
  <c r="EE94" i="27"/>
  <c r="EE91" i="27"/>
  <c r="EI131" i="27"/>
  <c r="EI119" i="27"/>
  <c r="EI142" i="27" s="1"/>
  <c r="EI116" i="27"/>
  <c r="EI138" i="27" s="1"/>
  <c r="EI113" i="27"/>
  <c r="EI136" i="27" s="1"/>
  <c r="EI130" i="27"/>
  <c r="EI127" i="27"/>
  <c r="EI124" i="27"/>
  <c r="EI120" i="27"/>
  <c r="EI144" i="27" s="1"/>
  <c r="EI109" i="27"/>
  <c r="EI98" i="27"/>
  <c r="EI108" i="27"/>
  <c r="EI105" i="27"/>
  <c r="EI102" i="27"/>
  <c r="EI97" i="27"/>
  <c r="EI94" i="27"/>
  <c r="EI91" i="27"/>
  <c r="EM131" i="27"/>
  <c r="EM119" i="27"/>
  <c r="EM142" i="27" s="1"/>
  <c r="EM116" i="27"/>
  <c r="EM138" i="27" s="1"/>
  <c r="EM113" i="27"/>
  <c r="EM136" i="27" s="1"/>
  <c r="EM130" i="27"/>
  <c r="EM127" i="27"/>
  <c r="EM124" i="27"/>
  <c r="EM120" i="27"/>
  <c r="EM144" i="27" s="1"/>
  <c r="EM109" i="27"/>
  <c r="EM98" i="27"/>
  <c r="EM108" i="27"/>
  <c r="EM105" i="27"/>
  <c r="EM102" i="27"/>
  <c r="EM97" i="27"/>
  <c r="EM94" i="27"/>
  <c r="EM91" i="27"/>
  <c r="EQ131" i="27"/>
  <c r="EQ119" i="27"/>
  <c r="EQ142" i="27" s="1"/>
  <c r="EQ116" i="27"/>
  <c r="EQ138" i="27" s="1"/>
  <c r="EQ113" i="27"/>
  <c r="EQ136" i="27" s="1"/>
  <c r="EQ130" i="27"/>
  <c r="EQ127" i="27"/>
  <c r="EQ124" i="27"/>
  <c r="EQ120" i="27"/>
  <c r="EQ144" i="27" s="1"/>
  <c r="EQ109" i="27"/>
  <c r="EQ98" i="27"/>
  <c r="EQ108" i="27"/>
  <c r="EQ105" i="27"/>
  <c r="EQ102" i="27"/>
  <c r="EQ97" i="27"/>
  <c r="EQ94" i="27"/>
  <c r="EQ91" i="27"/>
  <c r="EU131" i="27"/>
  <c r="EU119" i="27"/>
  <c r="EU142" i="27" s="1"/>
  <c r="EU116" i="27"/>
  <c r="EU138" i="27" s="1"/>
  <c r="EU113" i="27"/>
  <c r="EU136" i="27" s="1"/>
  <c r="EU130" i="27"/>
  <c r="EU127" i="27"/>
  <c r="EU124" i="27"/>
  <c r="EU120" i="27"/>
  <c r="EU144" i="27" s="1"/>
  <c r="EU109" i="27"/>
  <c r="EU98" i="27"/>
  <c r="EU108" i="27"/>
  <c r="EU105" i="27"/>
  <c r="EU102" i="27"/>
  <c r="EU97" i="27"/>
  <c r="EU94" i="27"/>
  <c r="EU91" i="27"/>
  <c r="EY131" i="27"/>
  <c r="EY119" i="27"/>
  <c r="EY142" i="27" s="1"/>
  <c r="EY116" i="27"/>
  <c r="EY138" i="27" s="1"/>
  <c r="EY113" i="27"/>
  <c r="EY136" i="27" s="1"/>
  <c r="EY130" i="27"/>
  <c r="EY127" i="27"/>
  <c r="EY124" i="27"/>
  <c r="EY120" i="27"/>
  <c r="EY144" i="27" s="1"/>
  <c r="EY109" i="27"/>
  <c r="EY98" i="27"/>
  <c r="EY108" i="27"/>
  <c r="EY105" i="27"/>
  <c r="EY102" i="27"/>
  <c r="EY97" i="27"/>
  <c r="EY94" i="27"/>
  <c r="EY91" i="27"/>
  <c r="BJ94" i="27"/>
  <c r="DV94" i="27"/>
  <c r="CT102" i="27"/>
  <c r="ED140" i="27"/>
  <c r="ED134" i="27"/>
  <c r="ED146" i="27" s="1"/>
  <c r="BL157" i="27"/>
  <c r="BL62" i="27"/>
  <c r="DD83" i="27"/>
  <c r="DD111" i="27" s="1"/>
  <c r="DC183" i="27"/>
  <c r="N53" i="27"/>
  <c r="N64" i="27" s="1"/>
  <c r="AD53" i="27"/>
  <c r="AD64" i="27" s="1"/>
  <c r="AT53" i="27"/>
  <c r="AT64" i="27" s="1"/>
  <c r="BJ53" i="27"/>
  <c r="BJ64" i="27" s="1"/>
  <c r="BZ53" i="27"/>
  <c r="BZ64" i="27" s="1"/>
  <c r="DF53" i="27"/>
  <c r="DF64" i="27" s="1"/>
  <c r="DV53" i="27"/>
  <c r="DV64" i="27" s="1"/>
  <c r="L55" i="27"/>
  <c r="P55" i="27"/>
  <c r="AN55" i="27"/>
  <c r="AR55" i="27"/>
  <c r="AV55" i="27"/>
  <c r="AV67" i="27" s="1"/>
  <c r="BH55" i="27"/>
  <c r="BL55" i="27"/>
  <c r="CN55" i="27"/>
  <c r="CR55" i="27"/>
  <c r="DD55" i="27"/>
  <c r="DD67" i="27" s="1"/>
  <c r="DH55" i="27"/>
  <c r="BB58" i="27"/>
  <c r="CH58" i="27"/>
  <c r="O62" i="27"/>
  <c r="S62" i="27"/>
  <c r="AI62" i="27"/>
  <c r="BO62" i="27"/>
  <c r="EA140" i="27"/>
  <c r="EA134" i="27"/>
  <c r="EA146" i="27" s="1"/>
  <c r="EE140" i="27"/>
  <c r="EE134" i="27"/>
  <c r="EE146" i="27" s="1"/>
  <c r="EI140" i="27"/>
  <c r="EI134" i="27"/>
  <c r="EI146" i="27" s="1"/>
  <c r="EM140" i="27"/>
  <c r="EM134" i="27"/>
  <c r="EM146" i="27" s="1"/>
  <c r="EQ140" i="27"/>
  <c r="EQ134" i="27"/>
  <c r="EQ146" i="27" s="1"/>
  <c r="EU140" i="27"/>
  <c r="EU134" i="27"/>
  <c r="EU146" i="27" s="1"/>
  <c r="EY140" i="27"/>
  <c r="EY134" i="27"/>
  <c r="EY146" i="27" s="1"/>
  <c r="AA97" i="27"/>
  <c r="BW94" i="27"/>
  <c r="BJ105" i="27"/>
  <c r="DV105" i="27"/>
  <c r="ET140" i="27"/>
  <c r="ET134" i="27"/>
  <c r="ET146" i="27" s="1"/>
  <c r="CP76" i="27"/>
  <c r="CP89" i="27" s="1"/>
  <c r="CT76" i="27"/>
  <c r="CT89" i="27" s="1"/>
  <c r="DN76" i="27"/>
  <c r="DN89" i="27" s="1"/>
  <c r="DV76" i="27"/>
  <c r="DV89" i="27" s="1"/>
  <c r="EB140" i="27"/>
  <c r="EB134" i="27"/>
  <c r="EB146" i="27" s="1"/>
  <c r="EF140" i="27"/>
  <c r="EF134" i="27"/>
  <c r="EF146" i="27" s="1"/>
  <c r="EJ140" i="27"/>
  <c r="EJ134" i="27"/>
  <c r="EJ146" i="27" s="1"/>
  <c r="EN140" i="27"/>
  <c r="EN134" i="27"/>
  <c r="EN146" i="27" s="1"/>
  <c r="ER140" i="27"/>
  <c r="ER134" i="27"/>
  <c r="ER146" i="27" s="1"/>
  <c r="EV140" i="27"/>
  <c r="EV134" i="27"/>
  <c r="EV146" i="27" s="1"/>
  <c r="EZ140" i="27"/>
  <c r="EZ134" i="27"/>
  <c r="EZ146" i="27" s="1"/>
  <c r="EB130" i="27"/>
  <c r="EB127" i="27"/>
  <c r="EB124" i="27"/>
  <c r="EB120" i="27"/>
  <c r="EB144" i="27" s="1"/>
  <c r="EB131" i="27"/>
  <c r="EB119" i="27"/>
  <c r="EB142" i="27" s="1"/>
  <c r="EB116" i="27"/>
  <c r="EB138" i="27" s="1"/>
  <c r="EB113" i="27"/>
  <c r="EB136" i="27" s="1"/>
  <c r="EB108" i="27"/>
  <c r="EB105" i="27"/>
  <c r="EB102" i="27"/>
  <c r="EB97" i="27"/>
  <c r="EB94" i="27"/>
  <c r="EB91" i="27"/>
  <c r="EF130" i="27"/>
  <c r="EF127" i="27"/>
  <c r="EF124" i="27"/>
  <c r="EF120" i="27"/>
  <c r="EF144" i="27" s="1"/>
  <c r="EF131" i="27"/>
  <c r="EF119" i="27"/>
  <c r="EF142" i="27" s="1"/>
  <c r="EF116" i="27"/>
  <c r="EF138" i="27" s="1"/>
  <c r="EF108" i="27"/>
  <c r="EF105" i="27"/>
  <c r="EF102" i="27"/>
  <c r="EF97" i="27"/>
  <c r="EF94" i="27"/>
  <c r="EF91" i="27"/>
  <c r="EJ130" i="27"/>
  <c r="EJ127" i="27"/>
  <c r="EJ124" i="27"/>
  <c r="EJ120" i="27"/>
  <c r="EJ144" i="27" s="1"/>
  <c r="EJ131" i="27"/>
  <c r="EJ119" i="27"/>
  <c r="EJ142" i="27" s="1"/>
  <c r="EJ116" i="27"/>
  <c r="EJ138" i="27" s="1"/>
  <c r="EJ113" i="27"/>
  <c r="EJ136" i="27" s="1"/>
  <c r="EJ108" i="27"/>
  <c r="EJ105" i="27"/>
  <c r="EJ102" i="27"/>
  <c r="EJ97" i="27"/>
  <c r="EJ94" i="27"/>
  <c r="EJ91" i="27"/>
  <c r="EN130" i="27"/>
  <c r="EN127" i="27"/>
  <c r="EN124" i="27"/>
  <c r="EN120" i="27"/>
  <c r="EN144" i="27" s="1"/>
  <c r="EN131" i="27"/>
  <c r="EN119" i="27"/>
  <c r="EN142" i="27" s="1"/>
  <c r="EN116" i="27"/>
  <c r="EN138" i="27" s="1"/>
  <c r="EN108" i="27"/>
  <c r="EN105" i="27"/>
  <c r="EN102" i="27"/>
  <c r="EN97" i="27"/>
  <c r="EN94" i="27"/>
  <c r="EN91" i="27"/>
  <c r="ER130" i="27"/>
  <c r="ER127" i="27"/>
  <c r="ER124" i="27"/>
  <c r="ER120" i="27"/>
  <c r="ER144" i="27" s="1"/>
  <c r="ER131" i="27"/>
  <c r="ER119" i="27"/>
  <c r="ER142" i="27" s="1"/>
  <c r="ER116" i="27"/>
  <c r="ER138" i="27" s="1"/>
  <c r="ER113" i="27"/>
  <c r="ER136" i="27" s="1"/>
  <c r="ER108" i="27"/>
  <c r="ER105" i="27"/>
  <c r="ER102" i="27"/>
  <c r="ER97" i="27"/>
  <c r="ER94" i="27"/>
  <c r="ER91" i="27"/>
  <c r="EV130" i="27"/>
  <c r="EV127" i="27"/>
  <c r="EV124" i="27"/>
  <c r="EV120" i="27"/>
  <c r="EV144" i="27" s="1"/>
  <c r="EV131" i="27"/>
  <c r="EV119" i="27"/>
  <c r="EV142" i="27" s="1"/>
  <c r="EV116" i="27"/>
  <c r="EV138" i="27" s="1"/>
  <c r="EV108" i="27"/>
  <c r="EV105" i="27"/>
  <c r="EV102" i="27"/>
  <c r="EV97" i="27"/>
  <c r="EV94" i="27"/>
  <c r="EV91" i="27"/>
  <c r="EZ130" i="27"/>
  <c r="EZ127" i="27"/>
  <c r="EZ124" i="27"/>
  <c r="EZ120" i="27"/>
  <c r="EZ144" i="27" s="1"/>
  <c r="EZ131" i="27"/>
  <c r="EZ119" i="27"/>
  <c r="EZ142" i="27" s="1"/>
  <c r="EZ116" i="27"/>
  <c r="EZ138" i="27" s="1"/>
  <c r="EZ113" i="27"/>
  <c r="EZ136" i="27" s="1"/>
  <c r="EZ108" i="27"/>
  <c r="EZ105" i="27"/>
  <c r="EZ102" i="27"/>
  <c r="EZ97" i="27"/>
  <c r="EZ94" i="27"/>
  <c r="EZ91" i="27"/>
  <c r="ED91" i="27"/>
  <c r="ET91" i="27"/>
  <c r="DZ94" i="27"/>
  <c r="EP94" i="27"/>
  <c r="EL97" i="27"/>
  <c r="FB97" i="27"/>
  <c r="EB98" i="27"/>
  <c r="ER98" i="27"/>
  <c r="ED102" i="27"/>
  <c r="ET102" i="27"/>
  <c r="DZ105" i="27"/>
  <c r="EP105" i="27"/>
  <c r="EB109" i="27"/>
  <c r="ER109" i="27"/>
  <c r="EV113" i="27"/>
  <c r="EV136" i="27" s="1"/>
  <c r="I80" i="27"/>
  <c r="I100" i="27" s="1"/>
  <c r="AS80" i="27"/>
  <c r="AS100" i="27" s="1"/>
  <c r="CG80" i="27"/>
  <c r="CG100" i="27" s="1"/>
  <c r="DM80" i="27"/>
  <c r="DM100" i="27" s="1"/>
  <c r="DU80" i="27"/>
  <c r="DU100" i="27" s="1"/>
  <c r="DY80" i="27"/>
  <c r="DY100" i="27" s="1"/>
  <c r="AS83" i="27"/>
  <c r="AS111" i="27" s="1"/>
  <c r="CS83" i="27"/>
  <c r="CS111" i="27" s="1"/>
  <c r="DM83" i="27"/>
  <c r="DM111" i="27" s="1"/>
  <c r="DQ83" i="27"/>
  <c r="DQ111" i="27" s="1"/>
  <c r="DY83" i="27"/>
  <c r="DY111" i="27" s="1"/>
  <c r="EC134" i="27"/>
  <c r="EC146" i="27" s="1"/>
  <c r="EC140" i="27"/>
  <c r="EG140" i="27"/>
  <c r="EG134" i="27"/>
  <c r="EG146" i="27" s="1"/>
  <c r="EK134" i="27"/>
  <c r="EK146" i="27" s="1"/>
  <c r="EK140" i="27"/>
  <c r="EO134" i="27"/>
  <c r="EO146" i="27" s="1"/>
  <c r="EO140" i="27"/>
  <c r="ES134" i="27"/>
  <c r="ES146" i="27" s="1"/>
  <c r="ES140" i="27"/>
  <c r="EW140" i="27"/>
  <c r="EW134" i="27"/>
  <c r="EW146" i="27" s="1"/>
  <c r="FA134" i="27"/>
  <c r="FA146" i="27" s="1"/>
  <c r="FA140" i="27"/>
  <c r="EC130" i="27"/>
  <c r="EC127" i="27"/>
  <c r="EC124" i="27"/>
  <c r="EC120" i="27"/>
  <c r="EC144" i="27" s="1"/>
  <c r="EC131" i="27"/>
  <c r="EC119" i="27"/>
  <c r="EC142" i="27" s="1"/>
  <c r="EC116" i="27"/>
  <c r="EC138" i="27" s="1"/>
  <c r="EC113" i="27"/>
  <c r="EC136" i="27" s="1"/>
  <c r="EC108" i="27"/>
  <c r="EC105" i="27"/>
  <c r="EC102" i="27"/>
  <c r="EC97" i="27"/>
  <c r="EC94" i="27"/>
  <c r="EC91" i="27"/>
  <c r="EC109" i="27"/>
  <c r="EC98" i="27"/>
  <c r="EG130" i="27"/>
  <c r="EG127" i="27"/>
  <c r="EG124" i="27"/>
  <c r="EG120" i="27"/>
  <c r="EG144" i="27" s="1"/>
  <c r="EG131" i="27"/>
  <c r="EG119" i="27"/>
  <c r="EG142" i="27" s="1"/>
  <c r="EG116" i="27"/>
  <c r="EG138" i="27" s="1"/>
  <c r="EG108" i="27"/>
  <c r="EG105" i="27"/>
  <c r="EG102" i="27"/>
  <c r="EG97" i="27"/>
  <c r="EG94" i="27"/>
  <c r="EG91" i="27"/>
  <c r="EG113" i="27"/>
  <c r="EG136" i="27" s="1"/>
  <c r="EG109" i="27"/>
  <c r="EG98" i="27"/>
  <c r="EK130" i="27"/>
  <c r="EK127" i="27"/>
  <c r="EK124" i="27"/>
  <c r="EK120" i="27"/>
  <c r="EK144" i="27" s="1"/>
  <c r="EK131" i="27"/>
  <c r="EK119" i="27"/>
  <c r="EK142" i="27" s="1"/>
  <c r="EK116" i="27"/>
  <c r="EK138" i="27" s="1"/>
  <c r="EK113" i="27"/>
  <c r="EK136" i="27" s="1"/>
  <c r="EK108" i="27"/>
  <c r="EK105" i="27"/>
  <c r="EK102" i="27"/>
  <c r="EK97" i="27"/>
  <c r="EK94" i="27"/>
  <c r="EK91" i="27"/>
  <c r="EK109" i="27"/>
  <c r="EK98" i="27"/>
  <c r="EO130" i="27"/>
  <c r="EO127" i="27"/>
  <c r="EO124" i="27"/>
  <c r="EO120" i="27"/>
  <c r="EO144" i="27" s="1"/>
  <c r="EO131" i="27"/>
  <c r="EO119" i="27"/>
  <c r="EO142" i="27" s="1"/>
  <c r="EO116" i="27"/>
  <c r="EO138" i="27" s="1"/>
  <c r="EO108" i="27"/>
  <c r="EO105" i="27"/>
  <c r="EO102" i="27"/>
  <c r="EO97" i="27"/>
  <c r="EO94" i="27"/>
  <c r="EO91" i="27"/>
  <c r="EO113" i="27"/>
  <c r="EO136" i="27" s="1"/>
  <c r="EO109" i="27"/>
  <c r="EO98" i="27"/>
  <c r="ES130" i="27"/>
  <c r="ES127" i="27"/>
  <c r="ES124" i="27"/>
  <c r="ES120" i="27"/>
  <c r="ES144" i="27" s="1"/>
  <c r="ES131" i="27"/>
  <c r="ES119" i="27"/>
  <c r="ES142" i="27" s="1"/>
  <c r="ES116" i="27"/>
  <c r="ES138" i="27" s="1"/>
  <c r="ES113" i="27"/>
  <c r="ES136" i="27" s="1"/>
  <c r="ES108" i="27"/>
  <c r="ES105" i="27"/>
  <c r="ES102" i="27"/>
  <c r="ES97" i="27"/>
  <c r="ES94" i="27"/>
  <c r="ES91" i="27"/>
  <c r="ES109" i="27"/>
  <c r="ES98" i="27"/>
  <c r="EW130" i="27"/>
  <c r="EW127" i="27"/>
  <c r="EW124" i="27"/>
  <c r="EW120" i="27"/>
  <c r="EW144" i="27" s="1"/>
  <c r="EW131" i="27"/>
  <c r="EW119" i="27"/>
  <c r="EW142" i="27" s="1"/>
  <c r="EW116" i="27"/>
  <c r="EW138" i="27" s="1"/>
  <c r="EW108" i="27"/>
  <c r="EW105" i="27"/>
  <c r="EW102" i="27"/>
  <c r="EW97" i="27"/>
  <c r="EW94" i="27"/>
  <c r="EW91" i="27"/>
  <c r="EW113" i="27"/>
  <c r="EW136" i="27" s="1"/>
  <c r="EW109" i="27"/>
  <c r="EW98" i="27"/>
  <c r="FA130" i="27"/>
  <c r="FA127" i="27"/>
  <c r="FA124" i="27"/>
  <c r="FA120" i="27"/>
  <c r="FA144" i="27" s="1"/>
  <c r="FA131" i="27"/>
  <c r="FA119" i="27"/>
  <c r="FA142" i="27" s="1"/>
  <c r="FA116" i="27"/>
  <c r="FA138" i="27" s="1"/>
  <c r="FA113" i="27"/>
  <c r="FA136" i="27" s="1"/>
  <c r="FA108" i="27"/>
  <c r="FA105" i="27"/>
  <c r="FA102" i="27"/>
  <c r="FA97" i="27"/>
  <c r="FA94" i="27"/>
  <c r="FA91" i="27"/>
  <c r="FA109" i="27"/>
  <c r="FA98" i="27"/>
  <c r="EH91" i="27"/>
  <c r="EX91" i="27"/>
  <c r="ED94" i="27"/>
  <c r="ET94" i="27"/>
  <c r="DZ97" i="27"/>
  <c r="EP97" i="27"/>
  <c r="EF98" i="27"/>
  <c r="EV98" i="27"/>
  <c r="EF109" i="27"/>
  <c r="EV109" i="27"/>
  <c r="CL80" i="27"/>
  <c r="CL100" i="27" s="1"/>
  <c r="CT80" i="27"/>
  <c r="CT100" i="27" s="1"/>
  <c r="DN80" i="27"/>
  <c r="DN100" i="27" s="1"/>
  <c r="DV80" i="27"/>
  <c r="DV100" i="27" s="1"/>
  <c r="CP83" i="27"/>
  <c r="CP111" i="27" s="1"/>
  <c r="DJ83" i="27"/>
  <c r="DJ111" i="27" s="1"/>
  <c r="DN83" i="27"/>
  <c r="DN111" i="27" s="1"/>
  <c r="DR83" i="27"/>
  <c r="DR111" i="27" s="1"/>
  <c r="DV83" i="27"/>
  <c r="DV111" i="27" s="1"/>
  <c r="DZ131" i="27"/>
  <c r="DZ119" i="27"/>
  <c r="DZ142" i="27" s="1"/>
  <c r="DZ116" i="27"/>
  <c r="DZ138" i="27" s="1"/>
  <c r="DZ113" i="27"/>
  <c r="DZ136" i="27" s="1"/>
  <c r="DZ130" i="27"/>
  <c r="DZ127" i="27"/>
  <c r="DZ124" i="27"/>
  <c r="DZ120" i="27"/>
  <c r="DZ144" i="27" s="1"/>
  <c r="DZ109" i="27"/>
  <c r="DZ98" i="27"/>
  <c r="ED131" i="27"/>
  <c r="ED119" i="27"/>
  <c r="ED142" i="27" s="1"/>
  <c r="ED116" i="27"/>
  <c r="ED138" i="27" s="1"/>
  <c r="ED113" i="27"/>
  <c r="ED136" i="27" s="1"/>
  <c r="ED130" i="27"/>
  <c r="ED127" i="27"/>
  <c r="ED124" i="27"/>
  <c r="ED120" i="27"/>
  <c r="ED144" i="27" s="1"/>
  <c r="ED109" i="27"/>
  <c r="ED98" i="27"/>
  <c r="EH131" i="27"/>
  <c r="EH119" i="27"/>
  <c r="EH142" i="27" s="1"/>
  <c r="EH116" i="27"/>
  <c r="EH138" i="27" s="1"/>
  <c r="EH113" i="27"/>
  <c r="EH136" i="27" s="1"/>
  <c r="EH130" i="27"/>
  <c r="EH127" i="27"/>
  <c r="EH124" i="27"/>
  <c r="EH120" i="27"/>
  <c r="EH144" i="27" s="1"/>
  <c r="EH109" i="27"/>
  <c r="EH98" i="27"/>
  <c r="EL131" i="27"/>
  <c r="EL119" i="27"/>
  <c r="EL142" i="27" s="1"/>
  <c r="EL116" i="27"/>
  <c r="EL138" i="27" s="1"/>
  <c r="EL113" i="27"/>
  <c r="EL136" i="27" s="1"/>
  <c r="EL130" i="27"/>
  <c r="EL127" i="27"/>
  <c r="EL124" i="27"/>
  <c r="EL120" i="27"/>
  <c r="EL144" i="27" s="1"/>
  <c r="EL109" i="27"/>
  <c r="EL98" i="27"/>
  <c r="EP131" i="27"/>
  <c r="EP119" i="27"/>
  <c r="EP142" i="27" s="1"/>
  <c r="EP116" i="27"/>
  <c r="EP138" i="27" s="1"/>
  <c r="EP113" i="27"/>
  <c r="EP136" i="27" s="1"/>
  <c r="EP130" i="27"/>
  <c r="EP127" i="27"/>
  <c r="EP124" i="27"/>
  <c r="EP120" i="27"/>
  <c r="EP144" i="27" s="1"/>
  <c r="EP109" i="27"/>
  <c r="EP98" i="27"/>
  <c r="ET131" i="27"/>
  <c r="ET119" i="27"/>
  <c r="ET142" i="27" s="1"/>
  <c r="ET116" i="27"/>
  <c r="ET138" i="27" s="1"/>
  <c r="ET113" i="27"/>
  <c r="ET136" i="27" s="1"/>
  <c r="ET130" i="27"/>
  <c r="ET127" i="27"/>
  <c r="ET124" i="27"/>
  <c r="ET120" i="27"/>
  <c r="ET144" i="27" s="1"/>
  <c r="ET109" i="27"/>
  <c r="ET98" i="27"/>
  <c r="EX131" i="27"/>
  <c r="EX119" i="27"/>
  <c r="EX142" i="27" s="1"/>
  <c r="EX116" i="27"/>
  <c r="EX138" i="27" s="1"/>
  <c r="EX113" i="27"/>
  <c r="EX136" i="27" s="1"/>
  <c r="EX130" i="27"/>
  <c r="EX127" i="27"/>
  <c r="EX124" i="27"/>
  <c r="EX120" i="27"/>
  <c r="EX144" i="27" s="1"/>
  <c r="EX109" i="27"/>
  <c r="EX98" i="27"/>
  <c r="FB131" i="27"/>
  <c r="FB119" i="27"/>
  <c r="FB142" i="27" s="1"/>
  <c r="FB116" i="27"/>
  <c r="FB138" i="27" s="1"/>
  <c r="FB113" i="27"/>
  <c r="FB136" i="27" s="1"/>
  <c r="FB130" i="27"/>
  <c r="FB127" i="27"/>
  <c r="FB124" i="27"/>
  <c r="FB120" i="27"/>
  <c r="FB144" i="27" s="1"/>
  <c r="FB109" i="27"/>
  <c r="FB98" i="27"/>
  <c r="EL91" i="27"/>
  <c r="FB91" i="27"/>
  <c r="EH94" i="27"/>
  <c r="EX94" i="27"/>
  <c r="ED97" i="27"/>
  <c r="ET97" i="27"/>
  <c r="EJ98" i="27"/>
  <c r="EZ98" i="27"/>
  <c r="EL102" i="27"/>
  <c r="FB102" i="27"/>
  <c r="EH105" i="27"/>
  <c r="EX105" i="27"/>
  <c r="ED108" i="27"/>
  <c r="ET108" i="27"/>
  <c r="EJ109" i="27"/>
  <c r="EZ109" i="27"/>
  <c r="EF113" i="27"/>
  <c r="EF136" i="27" s="1"/>
  <c r="DZ183" i="27"/>
  <c r="DZ175" i="27"/>
  <c r="DZ178" i="27"/>
  <c r="DZ168" i="27"/>
  <c r="DZ188" i="27" s="1"/>
  <c r="ED183" i="27"/>
  <c r="ED175" i="27"/>
  <c r="ED178" i="27"/>
  <c r="ED168" i="27"/>
  <c r="ED188" i="27" s="1"/>
  <c r="EH183" i="27"/>
  <c r="EH175" i="27"/>
  <c r="EH178" i="27"/>
  <c r="EH168" i="27"/>
  <c r="EH188" i="27" s="1"/>
  <c r="BY180" i="27"/>
  <c r="CG180" i="27"/>
  <c r="CG170" i="27"/>
  <c r="CK180" i="27"/>
  <c r="CO180" i="27"/>
  <c r="CO170" i="27"/>
  <c r="DE180" i="27"/>
  <c r="DE170" i="27"/>
  <c r="DM180" i="27"/>
  <c r="DM170" i="27"/>
  <c r="DQ180" i="27"/>
  <c r="DY180" i="27"/>
  <c r="EC180" i="27"/>
  <c r="EC170" i="27"/>
  <c r="EK180" i="27"/>
  <c r="EK170" i="27"/>
  <c r="EA183" i="27"/>
  <c r="EA178" i="27"/>
  <c r="EA175" i="27"/>
  <c r="EE183" i="27"/>
  <c r="EE178" i="27"/>
  <c r="EE175" i="27"/>
  <c r="EI183" i="27"/>
  <c r="EI178" i="27"/>
  <c r="EI175" i="27"/>
  <c r="BV180" i="27"/>
  <c r="BZ180" i="27"/>
  <c r="CL180" i="27"/>
  <c r="CX180" i="27"/>
  <c r="DB180" i="27"/>
  <c r="DF180" i="27"/>
  <c r="DR180" i="27"/>
  <c r="DV180" i="27"/>
  <c r="DZ180" i="27"/>
  <c r="EH180" i="27"/>
  <c r="BV170" i="27"/>
  <c r="CL170" i="27"/>
  <c r="DR170" i="27"/>
  <c r="DZ170" i="27"/>
  <c r="EH170" i="27"/>
  <c r="EB183" i="27"/>
  <c r="EB178" i="27"/>
  <c r="EB175" i="27"/>
  <c r="EF183" i="27"/>
  <c r="EF178" i="27"/>
  <c r="EF175" i="27"/>
  <c r="EJ183" i="27"/>
  <c r="EJ178" i="27"/>
  <c r="EJ175" i="27"/>
  <c r="BW180" i="27"/>
  <c r="BW170" i="27"/>
  <c r="CA170" i="27"/>
  <c r="CA180" i="27"/>
  <c r="CE170" i="27"/>
  <c r="CM180" i="27"/>
  <c r="CM170" i="27"/>
  <c r="CQ170" i="27"/>
  <c r="CQ180" i="27"/>
  <c r="CU170" i="27"/>
  <c r="CY170" i="27"/>
  <c r="CY180" i="27"/>
  <c r="DC180" i="27"/>
  <c r="DC170" i="27"/>
  <c r="DG170" i="27"/>
  <c r="DK170" i="27"/>
  <c r="DO170" i="27"/>
  <c r="DO180" i="27"/>
  <c r="DS180" i="27"/>
  <c r="DS170" i="27"/>
  <c r="DW170" i="27"/>
  <c r="DW180" i="27"/>
  <c r="EA170" i="27"/>
  <c r="EI180" i="27"/>
  <c r="EI170" i="27"/>
  <c r="EC183" i="27"/>
  <c r="EC175" i="27"/>
  <c r="EC178" i="27"/>
  <c r="EG183" i="27"/>
  <c r="EG175" i="27"/>
  <c r="EG178" i="27"/>
  <c r="EK183" i="27"/>
  <c r="EK175" i="27"/>
  <c r="EK178" i="27"/>
  <c r="BX180" i="27"/>
  <c r="BX170" i="27"/>
  <c r="CB180" i="27"/>
  <c r="CB170" i="27"/>
  <c r="CF180" i="27"/>
  <c r="CF170" i="27"/>
  <c r="CJ180" i="27"/>
  <c r="CJ170" i="27"/>
  <c r="CN180" i="27"/>
  <c r="CN170" i="27"/>
  <c r="CR180" i="27"/>
  <c r="CR170" i="27"/>
  <c r="CV180" i="27"/>
  <c r="CV170" i="27"/>
  <c r="CZ180" i="27"/>
  <c r="CZ170" i="27"/>
  <c r="DD180" i="27"/>
  <c r="DD170" i="27"/>
  <c r="DH180" i="27"/>
  <c r="DH170" i="27"/>
  <c r="DL180" i="27"/>
  <c r="DL170" i="27"/>
  <c r="DT180" i="27"/>
  <c r="DT170" i="27"/>
  <c r="DX180" i="27"/>
  <c r="DX170" i="27"/>
  <c r="EB180" i="27"/>
  <c r="EB170" i="27"/>
  <c r="EF180" i="27"/>
  <c r="EF170" i="27"/>
  <c r="EJ180" i="27"/>
  <c r="EJ170" i="27"/>
  <c r="EA168" i="27"/>
  <c r="EA188" i="27" s="1"/>
  <c r="EE168" i="27"/>
  <c r="EE188" i="27" s="1"/>
  <c r="EI168" i="27"/>
  <c r="EI188" i="27" s="1"/>
  <c r="BZ170" i="27"/>
  <c r="CH170" i="27"/>
  <c r="CX170" i="27"/>
  <c r="DF170" i="27"/>
  <c r="DN170" i="27"/>
  <c r="DV170" i="27"/>
  <c r="CI170" i="27" l="1"/>
  <c r="CT170" i="27"/>
  <c r="CW180" i="27"/>
  <c r="CP80" i="27"/>
  <c r="CP100" i="27" s="1"/>
  <c r="CG83" i="27"/>
  <c r="CG111" i="27" s="1"/>
  <c r="CK80" i="27"/>
  <c r="CK100" i="27" s="1"/>
  <c r="CU62" i="27"/>
  <c r="K62" i="27"/>
  <c r="DC178" i="27"/>
  <c r="BX157" i="27"/>
  <c r="BC108" i="27"/>
  <c r="CP91" i="27"/>
  <c r="CP127" i="27"/>
  <c r="CH91" i="27"/>
  <c r="CH98" i="27"/>
  <c r="CH113" i="27"/>
  <c r="CH136" i="27" s="1"/>
  <c r="AH116" i="27"/>
  <c r="AH138" i="27" s="1"/>
  <c r="DS55" i="27"/>
  <c r="DW58" i="27"/>
  <c r="AY157" i="27"/>
  <c r="AY175" i="27" s="1"/>
  <c r="AE58" i="27"/>
  <c r="CP94" i="27"/>
  <c r="CI178" i="27"/>
  <c r="M83" i="27"/>
  <c r="M111" i="27" s="1"/>
  <c r="CP98" i="27"/>
  <c r="CP113" i="27"/>
  <c r="CP136" i="27" s="1"/>
  <c r="CH94" i="27"/>
  <c r="CH120" i="27"/>
  <c r="CH144" i="27" s="1"/>
  <c r="CH119" i="27"/>
  <c r="CH142" i="27" s="1"/>
  <c r="DW62" i="27"/>
  <c r="AY55" i="27"/>
  <c r="K55" i="27"/>
  <c r="K67" i="27" s="1"/>
  <c r="AF62" i="27"/>
  <c r="DS53" i="27"/>
  <c r="DS64" i="27" s="1"/>
  <c r="CA53" i="27"/>
  <c r="CA64" i="27" s="1"/>
  <c r="K157" i="27"/>
  <c r="DP170" i="27"/>
  <c r="EE170" i="27"/>
  <c r="CD80" i="27"/>
  <c r="CD100" i="27" s="1"/>
  <c r="M80" i="27"/>
  <c r="M100" i="27" s="1"/>
  <c r="CD76" i="27"/>
  <c r="CD89" i="27" s="1"/>
  <c r="DX55" i="27"/>
  <c r="DX67" i="27" s="1"/>
  <c r="CB55" i="27"/>
  <c r="CB67" i="27" s="1"/>
  <c r="AB62" i="27"/>
  <c r="CP109" i="27"/>
  <c r="CP116" i="27"/>
  <c r="CP138" i="27" s="1"/>
  <c r="CH105" i="27"/>
  <c r="CH124" i="27"/>
  <c r="CH131" i="27"/>
  <c r="CS58" i="27"/>
  <c r="CU55" i="27"/>
  <c r="CB53" i="27"/>
  <c r="CB64" i="27" s="1"/>
  <c r="AF53" i="27"/>
  <c r="AF64" i="27" s="1"/>
  <c r="CB62" i="27"/>
  <c r="DS157" i="27"/>
  <c r="DS175" i="27" s="1"/>
  <c r="CU58" i="27"/>
  <c r="CA58" i="27"/>
  <c r="CG88" i="27"/>
  <c r="CG108" i="27" s="1"/>
  <c r="CH83" i="27"/>
  <c r="CH111" i="27" s="1"/>
  <c r="CH76" i="27"/>
  <c r="CH89" i="27" s="1"/>
  <c r="DU170" i="27"/>
  <c r="DT55" i="27"/>
  <c r="BX55" i="27"/>
  <c r="BX67" i="27" s="1"/>
  <c r="AF55" i="27"/>
  <c r="AF67" i="27" s="1"/>
  <c r="CP53" i="27"/>
  <c r="CP64" i="27" s="1"/>
  <c r="DC168" i="27"/>
  <c r="DC188" i="27" s="1"/>
  <c r="AZ76" i="27"/>
  <c r="AZ89" i="27" s="1"/>
  <c r="AB157" i="27"/>
  <c r="CP97" i="27"/>
  <c r="CP120" i="27"/>
  <c r="CP144" i="27" s="1"/>
  <c r="CP119" i="27"/>
  <c r="CP142" i="27" s="1"/>
  <c r="CH97" i="27"/>
  <c r="CH127" i="27"/>
  <c r="AE62" i="27"/>
  <c r="BX53" i="27"/>
  <c r="BX64" i="27" s="1"/>
  <c r="AB53" i="27"/>
  <c r="AB64" i="27" s="1"/>
  <c r="DT157" i="27"/>
  <c r="CU53" i="27"/>
  <c r="CU64" i="27" s="1"/>
  <c r="CA157" i="27"/>
  <c r="AY58" i="27"/>
  <c r="M76" i="27"/>
  <c r="M89" i="27" s="1"/>
  <c r="CH80" i="27"/>
  <c r="CH100" i="27" s="1"/>
  <c r="AY62" i="27"/>
  <c r="M75" i="27"/>
  <c r="AB55" i="27"/>
  <c r="BX62" i="27"/>
  <c r="CP108" i="27"/>
  <c r="CP124" i="27"/>
  <c r="CP131" i="27"/>
  <c r="CH108" i="27"/>
  <c r="CA62" i="27"/>
  <c r="DW55" i="27"/>
  <c r="AE55" i="27"/>
  <c r="DX157" i="27"/>
  <c r="DT53" i="27"/>
  <c r="DT64" i="27" s="1"/>
  <c r="CD119" i="27"/>
  <c r="CD142" i="27" s="1"/>
  <c r="BN131" i="27"/>
  <c r="AR83" i="27"/>
  <c r="AR111" i="27" s="1"/>
  <c r="DF83" i="27"/>
  <c r="DF111" i="27" s="1"/>
  <c r="DC98" i="27"/>
  <c r="AT105" i="27"/>
  <c r="CX109" i="27"/>
  <c r="BD62" i="27"/>
  <c r="AZ53" i="27"/>
  <c r="AZ64" i="27" s="1"/>
  <c r="AT91" i="27"/>
  <c r="AK108" i="27"/>
  <c r="BW113" i="27"/>
  <c r="BW136" i="27" s="1"/>
  <c r="T55" i="27"/>
  <c r="AL97" i="27"/>
  <c r="BY91" i="27"/>
  <c r="DF130" i="27"/>
  <c r="CX130" i="27"/>
  <c r="AT120" i="27"/>
  <c r="AT144" i="27" s="1"/>
  <c r="AL120" i="27"/>
  <c r="AL144" i="27" s="1"/>
  <c r="BY105" i="27"/>
  <c r="AK120" i="27"/>
  <c r="AK144" i="27" s="1"/>
  <c r="X58" i="27"/>
  <c r="DO58" i="27"/>
  <c r="CM157" i="27"/>
  <c r="CM168" i="27" s="1"/>
  <c r="CM188" i="27" s="1"/>
  <c r="DP55" i="27"/>
  <c r="DP67" i="27" s="1"/>
  <c r="CX80" i="27"/>
  <c r="CX100" i="27" s="1"/>
  <c r="BD55" i="27"/>
  <c r="DF131" i="27"/>
  <c r="CX131" i="27"/>
  <c r="AT113" i="27"/>
  <c r="AT136" i="27" s="1"/>
  <c r="AL113" i="27"/>
  <c r="AL136" i="27" s="1"/>
  <c r="BY119" i="27"/>
  <c r="BY142" i="27" s="1"/>
  <c r="AK98" i="27"/>
  <c r="BW62" i="27"/>
  <c r="DK157" i="27"/>
  <c r="DK168" i="27" s="1"/>
  <c r="DK188" i="27" s="1"/>
  <c r="CE58" i="27"/>
  <c r="AT83" i="27"/>
  <c r="AT111" i="27" s="1"/>
  <c r="CW83" i="27"/>
  <c r="CW111" i="27" s="1"/>
  <c r="DF76" i="27"/>
  <c r="DF89" i="27" s="1"/>
  <c r="DS178" i="27"/>
  <c r="CJ157" i="27"/>
  <c r="DF108" i="27"/>
  <c r="CX105" i="27"/>
  <c r="CT124" i="27"/>
  <c r="AL91" i="27"/>
  <c r="CI55" i="27"/>
  <c r="DL62" i="27"/>
  <c r="BY127" i="27"/>
  <c r="AK94" i="27"/>
  <c r="M124" i="27"/>
  <c r="X175" i="27"/>
  <c r="CP180" i="27"/>
  <c r="CX83" i="27"/>
  <c r="CX111" i="27" s="1"/>
  <c r="DI80" i="27"/>
  <c r="DI100" i="27" s="1"/>
  <c r="AW80" i="27"/>
  <c r="AW100" i="27" s="1"/>
  <c r="CX76" i="27"/>
  <c r="CX89" i="27" s="1"/>
  <c r="DK62" i="27"/>
  <c r="DL55" i="27"/>
  <c r="DL67" i="27" s="1"/>
  <c r="AZ55" i="27"/>
  <c r="AZ67" i="27" s="1"/>
  <c r="CT53" i="27"/>
  <c r="CT64" i="27" s="1"/>
  <c r="CI168" i="27"/>
  <c r="CI188" i="27" s="1"/>
  <c r="DP62" i="27"/>
  <c r="AZ62" i="27"/>
  <c r="DF91" i="27"/>
  <c r="DF120" i="27"/>
  <c r="DF144" i="27" s="1"/>
  <c r="DF113" i="27"/>
  <c r="DF136" i="27" s="1"/>
  <c r="CX91" i="27"/>
  <c r="CX97" i="27"/>
  <c r="CX120" i="27"/>
  <c r="CX144" i="27" s="1"/>
  <c r="CX113" i="27"/>
  <c r="CX136" i="27" s="1"/>
  <c r="AT102" i="27"/>
  <c r="AT124" i="27"/>
  <c r="AT116" i="27"/>
  <c r="AT138" i="27" s="1"/>
  <c r="AL102" i="27"/>
  <c r="AL108" i="27"/>
  <c r="AL124" i="27"/>
  <c r="AL116" i="27"/>
  <c r="AL138" i="27" s="1"/>
  <c r="DO55" i="27"/>
  <c r="CE55" i="27"/>
  <c r="DL157" i="27"/>
  <c r="T175" i="27"/>
  <c r="BY94" i="27"/>
  <c r="BY108" i="27"/>
  <c r="BY131" i="27"/>
  <c r="BY130" i="27"/>
  <c r="AK109" i="27"/>
  <c r="AK97" i="27"/>
  <c r="AK113" i="27"/>
  <c r="AK136" i="27" s="1"/>
  <c r="AK124" i="27"/>
  <c r="T58" i="27"/>
  <c r="DP53" i="27"/>
  <c r="DP64" i="27" s="1"/>
  <c r="X53" i="27"/>
  <c r="X64" i="27" s="1"/>
  <c r="BD157" i="27"/>
  <c r="DO157" i="27"/>
  <c r="CI53" i="27"/>
  <c r="CI64" i="27" s="1"/>
  <c r="CE53" i="27"/>
  <c r="CE64" i="27" s="1"/>
  <c r="BC53" i="27"/>
  <c r="BC64" i="27" s="1"/>
  <c r="CW80" i="27"/>
  <c r="CW100" i="27" s="1"/>
  <c r="AT76" i="27"/>
  <c r="AT89" i="27" s="1"/>
  <c r="CJ55" i="27"/>
  <c r="CJ67" i="27" s="1"/>
  <c r="DP76" i="27"/>
  <c r="DP89" i="27" s="1"/>
  <c r="DP157" i="27"/>
  <c r="AZ157" i="27"/>
  <c r="AZ175" i="27" s="1"/>
  <c r="DF102" i="27"/>
  <c r="DF124" i="27"/>
  <c r="DF116" i="27"/>
  <c r="DF138" i="27" s="1"/>
  <c r="CX102" i="27"/>
  <c r="CX108" i="27"/>
  <c r="CX124" i="27"/>
  <c r="CX116" i="27"/>
  <c r="CX138" i="27" s="1"/>
  <c r="AT97" i="27"/>
  <c r="AT98" i="27"/>
  <c r="AT127" i="27"/>
  <c r="AT119" i="27"/>
  <c r="AT142" i="27" s="1"/>
  <c r="AL94" i="27"/>
  <c r="AL98" i="27"/>
  <c r="AL127" i="27"/>
  <c r="AL119" i="27"/>
  <c r="AL142" i="27" s="1"/>
  <c r="BA58" i="27"/>
  <c r="DK55" i="27"/>
  <c r="BC55" i="27"/>
  <c r="CF62" i="27"/>
  <c r="BY98" i="27"/>
  <c r="BY97" i="27"/>
  <c r="BY113" i="27"/>
  <c r="BY136" i="27" s="1"/>
  <c r="BY120" i="27"/>
  <c r="BY144" i="27" s="1"/>
  <c r="AK116" i="27"/>
  <c r="AK138" i="27" s="1"/>
  <c r="AK102" i="27"/>
  <c r="AK119" i="27"/>
  <c r="AK142" i="27" s="1"/>
  <c r="AK127" i="27"/>
  <c r="BD58" i="27"/>
  <c r="DL53" i="27"/>
  <c r="DL64" i="27" s="1"/>
  <c r="CJ53" i="27"/>
  <c r="CJ64" i="27" s="1"/>
  <c r="T53" i="27"/>
  <c r="T64" i="27" s="1"/>
  <c r="X62" i="27"/>
  <c r="DK58" i="27"/>
  <c r="CI58" i="27"/>
  <c r="CE157" i="27"/>
  <c r="CE178" i="27" s="1"/>
  <c r="BW53" i="27"/>
  <c r="BW64" i="27" s="1"/>
  <c r="BC62" i="27"/>
  <c r="W53" i="27"/>
  <c r="W64" i="27" s="1"/>
  <c r="AT80" i="27"/>
  <c r="AT100" i="27" s="1"/>
  <c r="DF80" i="27"/>
  <c r="DF100" i="27" s="1"/>
  <c r="J75" i="27"/>
  <c r="DI83" i="27"/>
  <c r="DI111" i="27" s="1"/>
  <c r="W62" i="27"/>
  <c r="CF55" i="27"/>
  <c r="CF67" i="27" s="1"/>
  <c r="X55" i="27"/>
  <c r="CJ62" i="27"/>
  <c r="DF105" i="27"/>
  <c r="DF97" i="27"/>
  <c r="DF98" i="27"/>
  <c r="DF127" i="27"/>
  <c r="DF119" i="27"/>
  <c r="DF142" i="27" s="1"/>
  <c r="CX94" i="27"/>
  <c r="CX98" i="27"/>
  <c r="CX127" i="27"/>
  <c r="AT108" i="27"/>
  <c r="AT109" i="27"/>
  <c r="AT130" i="27"/>
  <c r="AT131" i="27"/>
  <c r="AL105" i="27"/>
  <c r="AL109" i="27"/>
  <c r="AL130" i="27"/>
  <c r="CM55" i="27"/>
  <c r="CM67" i="27" s="1"/>
  <c r="BW55" i="27"/>
  <c r="BW67" i="27" s="1"/>
  <c r="W55" i="27"/>
  <c r="W67" i="27" s="1"/>
  <c r="CF157" i="27"/>
  <c r="BY109" i="27"/>
  <c r="BY102" i="27"/>
  <c r="BY116" i="27"/>
  <c r="BY138" i="27" s="1"/>
  <c r="AK91" i="27"/>
  <c r="AK105" i="27"/>
  <c r="AK131" i="27"/>
  <c r="CM62" i="27"/>
  <c r="CF53" i="27"/>
  <c r="CF64" i="27" s="1"/>
  <c r="T62" i="27"/>
  <c r="DO62" i="27"/>
  <c r="CM53" i="27"/>
  <c r="CM64" i="27" s="1"/>
  <c r="CI62" i="27"/>
  <c r="BW157" i="27"/>
  <c r="BC157" i="27"/>
  <c r="W157" i="27"/>
  <c r="W175" i="27" s="1"/>
  <c r="CM178" i="27"/>
  <c r="DB76" i="27"/>
  <c r="DB89" i="27" s="1"/>
  <c r="CC180" i="27"/>
  <c r="ED170" i="27"/>
  <c r="ED190" i="27" s="1"/>
  <c r="DJ170" i="27"/>
  <c r="DI170" i="27"/>
  <c r="CS180" i="27"/>
  <c r="H218" i="29"/>
  <c r="G216" i="29"/>
  <c r="K40" i="29"/>
  <c r="L140" i="29" s="1"/>
  <c r="G218" i="29"/>
  <c r="L235" i="29"/>
  <c r="L11" i="30" s="1"/>
  <c r="L151" i="29"/>
  <c r="K42" i="29"/>
  <c r="I171" i="29"/>
  <c r="I218" i="29" s="1"/>
  <c r="I169" i="29"/>
  <c r="K215" i="29"/>
  <c r="K198" i="29"/>
  <c r="K199" i="29" s="1"/>
  <c r="K166" i="29"/>
  <c r="K140" i="29"/>
  <c r="J41" i="29"/>
  <c r="J44" i="29" s="1"/>
  <c r="K241" i="29"/>
  <c r="K18" i="30" s="1"/>
  <c r="K239" i="29"/>
  <c r="K15" i="30" s="1"/>
  <c r="K238" i="29"/>
  <c r="K14" i="30" s="1"/>
  <c r="K240" i="29"/>
  <c r="K16" i="30" s="1"/>
  <c r="K242" i="29"/>
  <c r="K19" i="30" s="1"/>
  <c r="J43" i="29"/>
  <c r="J164" i="29"/>
  <c r="J142" i="29"/>
  <c r="I44" i="29"/>
  <c r="I46" i="29" s="1"/>
  <c r="I47" i="29" s="1"/>
  <c r="M139" i="29"/>
  <c r="L56" i="29"/>
  <c r="L39" i="29"/>
  <c r="L38" i="29"/>
  <c r="M167" i="29" s="1"/>
  <c r="M35" i="29"/>
  <c r="L233" i="29"/>
  <c r="L192" i="29"/>
  <c r="L168" i="29"/>
  <c r="L149" i="29"/>
  <c r="L156" i="29" s="1"/>
  <c r="L163" i="29" s="1"/>
  <c r="L176" i="29" s="1"/>
  <c r="J234" i="29"/>
  <c r="J10" i="30" s="1"/>
  <c r="J141" i="29"/>
  <c r="CO83" i="27"/>
  <c r="CO111" i="27" s="1"/>
  <c r="E80" i="27"/>
  <c r="E81" i="27" s="1"/>
  <c r="DC120" i="27"/>
  <c r="DC144" i="27" s="1"/>
  <c r="BW97" i="27"/>
  <c r="BW116" i="27"/>
  <c r="BW138" i="27" s="1"/>
  <c r="AA120" i="27"/>
  <c r="AA144" i="27" s="1"/>
  <c r="BT55" i="27"/>
  <c r="DS183" i="27"/>
  <c r="BZ124" i="27"/>
  <c r="DB62" i="27"/>
  <c r="DE102" i="27"/>
  <c r="AQ53" i="27"/>
  <c r="AQ64" i="27" s="1"/>
  <c r="CD170" i="27"/>
  <c r="EG170" i="27"/>
  <c r="EG190" i="27" s="1"/>
  <c r="DA180" i="27"/>
  <c r="CL83" i="27"/>
  <c r="CL111" i="27" s="1"/>
  <c r="DR80" i="27"/>
  <c r="DR100" i="27" s="1"/>
  <c r="DU83" i="27"/>
  <c r="DU111" i="27" s="1"/>
  <c r="DU140" i="27" s="1"/>
  <c r="DE83" i="27"/>
  <c r="DE111" i="27" s="1"/>
  <c r="E83" i="27"/>
  <c r="DC94" i="27"/>
  <c r="DC113" i="27"/>
  <c r="DC136" i="27" s="1"/>
  <c r="DC149" i="27" s="1"/>
  <c r="BW98" i="27"/>
  <c r="BG105" i="27"/>
  <c r="DS168" i="27"/>
  <c r="DS188" i="27" s="1"/>
  <c r="AQ55" i="27"/>
  <c r="AQ67" i="27" s="1"/>
  <c r="DU105" i="27"/>
  <c r="DE113" i="27"/>
  <c r="DE136" i="27" s="1"/>
  <c r="BS62" i="27"/>
  <c r="AQ157" i="27"/>
  <c r="DE80" i="27"/>
  <c r="DE100" i="27" s="1"/>
  <c r="E75" i="27"/>
  <c r="DC97" i="27"/>
  <c r="G62" i="27"/>
  <c r="S175" i="27"/>
  <c r="Z119" i="27"/>
  <c r="Z142" i="27" s="1"/>
  <c r="AQ62" i="27"/>
  <c r="BT67" i="27"/>
  <c r="EF149" i="27"/>
  <c r="BL67" i="27"/>
  <c r="AB67" i="27"/>
  <c r="CR67" i="27"/>
  <c r="BH67" i="27"/>
  <c r="BF98" i="27"/>
  <c r="BF108" i="27"/>
  <c r="AA116" i="27"/>
  <c r="AA138" i="27" s="1"/>
  <c r="AA130" i="27"/>
  <c r="AA109" i="27"/>
  <c r="AA102" i="27"/>
  <c r="BG131" i="27"/>
  <c r="BG113" i="27"/>
  <c r="BG136" i="27" s="1"/>
  <c r="BW131" i="27"/>
  <c r="BW130" i="27"/>
  <c r="BW109" i="27"/>
  <c r="BW102" i="27"/>
  <c r="DC131" i="27"/>
  <c r="DC130" i="27"/>
  <c r="DC109" i="27"/>
  <c r="DC102" i="27"/>
  <c r="BR113" i="27"/>
  <c r="BR136" i="27" s="1"/>
  <c r="BR108" i="27"/>
  <c r="F113" i="27"/>
  <c r="F136" i="27" s="1"/>
  <c r="F102" i="27"/>
  <c r="CZ58" i="27"/>
  <c r="CZ55" i="27"/>
  <c r="AN58" i="27"/>
  <c r="AN67" i="27" s="1"/>
  <c r="AN53" i="27"/>
  <c r="AN64" i="27" s="1"/>
  <c r="H157" i="27"/>
  <c r="H183" i="27" s="1"/>
  <c r="H53" i="27"/>
  <c r="H64" i="27" s="1"/>
  <c r="H58" i="27"/>
  <c r="H67" i="27" s="1"/>
  <c r="E120" i="27"/>
  <c r="E144" i="27" s="1"/>
  <c r="E124" i="27"/>
  <c r="E113" i="27"/>
  <c r="E136" i="27" s="1"/>
  <c r="CY62" i="27"/>
  <c r="CY53" i="27"/>
  <c r="CY64" i="27" s="1"/>
  <c r="BZ105" i="27"/>
  <c r="BZ102" i="27"/>
  <c r="CV157" i="27"/>
  <c r="CV172" i="27" s="1"/>
  <c r="CV62" i="27"/>
  <c r="BP157" i="27"/>
  <c r="BP58" i="27"/>
  <c r="CO88" i="27"/>
  <c r="CO76" i="27"/>
  <c r="CO89" i="27" s="1"/>
  <c r="DU120" i="27"/>
  <c r="DU144" i="27" s="1"/>
  <c r="DU113" i="27"/>
  <c r="DU136" i="27" s="1"/>
  <c r="DU97" i="27"/>
  <c r="DU98" i="27"/>
  <c r="DU130" i="27"/>
  <c r="DU131" i="27"/>
  <c r="DU108" i="27"/>
  <c r="DU94" i="27"/>
  <c r="BO157" i="27"/>
  <c r="BO55" i="27"/>
  <c r="BO53" i="27"/>
  <c r="BO64" i="27" s="1"/>
  <c r="DE130" i="27"/>
  <c r="DE131" i="27"/>
  <c r="DE108" i="27"/>
  <c r="DE94" i="27"/>
  <c r="DE127" i="27"/>
  <c r="DE119" i="27"/>
  <c r="DE142" i="27" s="1"/>
  <c r="DE105" i="27"/>
  <c r="DE91" i="27"/>
  <c r="AA58" i="27"/>
  <c r="AA62" i="27"/>
  <c r="AA105" i="27"/>
  <c r="AA124" i="27"/>
  <c r="AA131" i="27"/>
  <c r="CR88" i="27"/>
  <c r="CL127" i="27"/>
  <c r="BF91" i="27"/>
  <c r="F124" i="27"/>
  <c r="M58" i="27"/>
  <c r="BT62" i="27"/>
  <c r="DU109" i="27"/>
  <c r="DU116" i="27"/>
  <c r="DU138" i="27" s="1"/>
  <c r="CZ53" i="27"/>
  <c r="CZ64" i="27" s="1"/>
  <c r="BO58" i="27"/>
  <c r="BO67" i="27" s="1"/>
  <c r="DU76" i="27"/>
  <c r="DU89" i="27" s="1"/>
  <c r="DY105" i="27"/>
  <c r="DY91" i="27"/>
  <c r="R109" i="27"/>
  <c r="R131" i="27"/>
  <c r="CX58" i="27"/>
  <c r="CX53" i="27"/>
  <c r="CX64" i="27" s="1"/>
  <c r="BR58" i="27"/>
  <c r="BR157" i="27"/>
  <c r="BR175" i="27" s="1"/>
  <c r="V58" i="27"/>
  <c r="V53" i="27"/>
  <c r="V64" i="27" s="1"/>
  <c r="CL76" i="27"/>
  <c r="CL89" i="27" s="1"/>
  <c r="CL97" i="27"/>
  <c r="DC105" i="27"/>
  <c r="DC124" i="27"/>
  <c r="DC119" i="27"/>
  <c r="DC142" i="27" s="1"/>
  <c r="BW105" i="27"/>
  <c r="BW124" i="27"/>
  <c r="BW119" i="27"/>
  <c r="BW142" i="27" s="1"/>
  <c r="AA91" i="27"/>
  <c r="AA108" i="27"/>
  <c r="AA127" i="27"/>
  <c r="DR116" i="27"/>
  <c r="DR138" i="27" s="1"/>
  <c r="CL119" i="27"/>
  <c r="CL142" i="27" s="1"/>
  <c r="BR102" i="27"/>
  <c r="BF127" i="27"/>
  <c r="Z91" i="27"/>
  <c r="N124" i="27"/>
  <c r="F116" i="27"/>
  <c r="F138" i="27" s="1"/>
  <c r="F149" i="27" s="1"/>
  <c r="DU91" i="27"/>
  <c r="DU119" i="27"/>
  <c r="DU142" i="27" s="1"/>
  <c r="DE109" i="27"/>
  <c r="DE116" i="27"/>
  <c r="DE138" i="27" s="1"/>
  <c r="BM91" i="27"/>
  <c r="AG91" i="27"/>
  <c r="E109" i="27"/>
  <c r="AM58" i="27"/>
  <c r="G58" i="27"/>
  <c r="DE76" i="27"/>
  <c r="DE89" i="27" s="1"/>
  <c r="DR76" i="27"/>
  <c r="DR89" i="27" s="1"/>
  <c r="DC91" i="27"/>
  <c r="DC108" i="27"/>
  <c r="DC127" i="27"/>
  <c r="BW91" i="27"/>
  <c r="BW108" i="27"/>
  <c r="BW127" i="27"/>
  <c r="BG91" i="27"/>
  <c r="AA94" i="27"/>
  <c r="AA98" i="27"/>
  <c r="AA113" i="27"/>
  <c r="AA136" i="27" s="1"/>
  <c r="BR124" i="27"/>
  <c r="Z127" i="27"/>
  <c r="N116" i="27"/>
  <c r="N138" i="27" s="1"/>
  <c r="AA55" i="27"/>
  <c r="AA67" i="27" s="1"/>
  <c r="DU102" i="27"/>
  <c r="DU124" i="27"/>
  <c r="DE97" i="27"/>
  <c r="DE120" i="27"/>
  <c r="DE144" i="27" s="1"/>
  <c r="E97" i="27"/>
  <c r="BT53" i="27"/>
  <c r="BT64" i="27" s="1"/>
  <c r="AE113" i="27"/>
  <c r="AE136" i="27" s="1"/>
  <c r="AJ62" i="27"/>
  <c r="AA53" i="27"/>
  <c r="AA64" i="27" s="1"/>
  <c r="C47" i="28"/>
  <c r="L67" i="27"/>
  <c r="DX62" i="27"/>
  <c r="AF157" i="27"/>
  <c r="DM131" i="27"/>
  <c r="BI98" i="27"/>
  <c r="BI94" i="27"/>
  <c r="BI108" i="27"/>
  <c r="BE124" i="27"/>
  <c r="AS91" i="27"/>
  <c r="AS105" i="27"/>
  <c r="AS131" i="27"/>
  <c r="AC109" i="27"/>
  <c r="AC97" i="27"/>
  <c r="AC113" i="27"/>
  <c r="AC136" i="27" s="1"/>
  <c r="DT58" i="27"/>
  <c r="DT67" i="27" s="1"/>
  <c r="DX53" i="27"/>
  <c r="DX64" i="27" s="1"/>
  <c r="AO62" i="27"/>
  <c r="DI88" i="27"/>
  <c r="DI124" i="27" s="1"/>
  <c r="D48" i="28"/>
  <c r="D49" i="28"/>
  <c r="E50" i="28"/>
  <c r="BQ109" i="27"/>
  <c r="BQ102" i="27"/>
  <c r="F83" i="27"/>
  <c r="F111" i="27" s="1"/>
  <c r="DJ80" i="27"/>
  <c r="DJ100" i="27" s="1"/>
  <c r="AX80" i="27"/>
  <c r="AX100" i="27" s="1"/>
  <c r="F75" i="27"/>
  <c r="F76" i="27"/>
  <c r="BG94" i="27"/>
  <c r="BG108" i="27"/>
  <c r="BG124" i="27"/>
  <c r="BG116" i="27"/>
  <c r="BG138" i="27" s="1"/>
  <c r="BG149" i="27" s="1"/>
  <c r="DN58" i="27"/>
  <c r="F58" i="27"/>
  <c r="CV55" i="27"/>
  <c r="BP55" i="27"/>
  <c r="AJ55" i="27"/>
  <c r="AJ67" i="27" s="1"/>
  <c r="BR53" i="27"/>
  <c r="BR64" i="27" s="1"/>
  <c r="AL53" i="27"/>
  <c r="AL64" i="27" s="1"/>
  <c r="CZ62" i="27"/>
  <c r="DJ116" i="27"/>
  <c r="DJ138" i="27" s="1"/>
  <c r="BZ97" i="27"/>
  <c r="BZ98" i="27"/>
  <c r="BZ127" i="27"/>
  <c r="BZ119" i="27"/>
  <c r="BZ142" i="27" s="1"/>
  <c r="BR94" i="27"/>
  <c r="BR98" i="27"/>
  <c r="BR127" i="27"/>
  <c r="BR119" i="27"/>
  <c r="BR142" i="27" s="1"/>
  <c r="N97" i="27"/>
  <c r="N98" i="27"/>
  <c r="N127" i="27"/>
  <c r="N119" i="27"/>
  <c r="N142" i="27" s="1"/>
  <c r="F94" i="27"/>
  <c r="F98" i="27"/>
  <c r="F127" i="27"/>
  <c r="F119" i="27"/>
  <c r="F142" i="27" s="1"/>
  <c r="AO58" i="27"/>
  <c r="CY55" i="27"/>
  <c r="BS55" i="27"/>
  <c r="AM55" i="27"/>
  <c r="G55" i="27"/>
  <c r="G67" i="27" s="1"/>
  <c r="BT157" i="27"/>
  <c r="DM130" i="27"/>
  <c r="Y130" i="27"/>
  <c r="E116" i="27"/>
  <c r="E138" i="27" s="1"/>
  <c r="E102" i="27"/>
  <c r="E119" i="27"/>
  <c r="E142" i="27" s="1"/>
  <c r="E127" i="27"/>
  <c r="CV58" i="27"/>
  <c r="V55" i="27"/>
  <c r="CV53" i="27"/>
  <c r="CV64" i="27" s="1"/>
  <c r="BP53" i="27"/>
  <c r="BP64" i="27" s="1"/>
  <c r="AJ53" i="27"/>
  <c r="AJ64" i="27" s="1"/>
  <c r="O120" i="27"/>
  <c r="O144" i="27" s="1"/>
  <c r="AJ157" i="27"/>
  <c r="DG80" i="27"/>
  <c r="DG100" i="27" s="1"/>
  <c r="CY58" i="27"/>
  <c r="BS58" i="27"/>
  <c r="AM157" i="27"/>
  <c r="AM175" i="27" s="1"/>
  <c r="G157" i="27"/>
  <c r="G175" i="27" s="1"/>
  <c r="DJ102" i="27"/>
  <c r="BZ94" i="27"/>
  <c r="BG97" i="27"/>
  <c r="BG98" i="27"/>
  <c r="BG127" i="27"/>
  <c r="BG119" i="27"/>
  <c r="BG142" i="27" s="1"/>
  <c r="DN53" i="27"/>
  <c r="DN64" i="27" s="1"/>
  <c r="H62" i="27"/>
  <c r="CZ157" i="27"/>
  <c r="CZ172" i="27" s="1"/>
  <c r="CD98" i="27"/>
  <c r="BZ108" i="27"/>
  <c r="BZ109" i="27"/>
  <c r="BZ130" i="27"/>
  <c r="BZ131" i="27"/>
  <c r="BR105" i="27"/>
  <c r="BR109" i="27"/>
  <c r="BR130" i="27"/>
  <c r="BR131" i="27"/>
  <c r="AX94" i="27"/>
  <c r="R105" i="27"/>
  <c r="N108" i="27"/>
  <c r="N109" i="27"/>
  <c r="N130" i="27"/>
  <c r="N131" i="27"/>
  <c r="F105" i="27"/>
  <c r="F109" i="27"/>
  <c r="F130" i="27"/>
  <c r="F131" i="27"/>
  <c r="AL157" i="27"/>
  <c r="AL175" i="27" s="1"/>
  <c r="H175" i="27"/>
  <c r="DM94" i="27"/>
  <c r="BE109" i="27"/>
  <c r="E91" i="27"/>
  <c r="E105" i="27"/>
  <c r="E131" i="27"/>
  <c r="E130" i="27"/>
  <c r="O113" i="27"/>
  <c r="O136" i="27" s="1"/>
  <c r="BP62" i="27"/>
  <c r="CY157" i="27"/>
  <c r="BS157" i="27"/>
  <c r="CD83" i="27"/>
  <c r="CD111" i="27" s="1"/>
  <c r="CD140" i="27" s="1"/>
  <c r="DJ76" i="27"/>
  <c r="DJ89" i="27" s="1"/>
  <c r="AX83" i="27"/>
  <c r="AX111" i="27" s="1"/>
  <c r="F80" i="27"/>
  <c r="F100" i="27" s="1"/>
  <c r="AX76" i="27"/>
  <c r="AX89" i="27" s="1"/>
  <c r="AX102" i="27"/>
  <c r="N94" i="27"/>
  <c r="BG102" i="27"/>
  <c r="BG109" i="27"/>
  <c r="BG130" i="27"/>
  <c r="AN62" i="27"/>
  <c r="CD127" i="27"/>
  <c r="BZ91" i="27"/>
  <c r="BZ120" i="27"/>
  <c r="BZ144" i="27" s="1"/>
  <c r="BZ113" i="27"/>
  <c r="BZ136" i="27" s="1"/>
  <c r="BR91" i="27"/>
  <c r="BR97" i="27"/>
  <c r="BR120" i="27"/>
  <c r="BR144" i="27" s="1"/>
  <c r="AX98" i="27"/>
  <c r="R130" i="27"/>
  <c r="N91" i="27"/>
  <c r="N120" i="27"/>
  <c r="N144" i="27" s="1"/>
  <c r="N113" i="27"/>
  <c r="N136" i="27" s="1"/>
  <c r="F91" i="27"/>
  <c r="F97" i="27"/>
  <c r="F120" i="27"/>
  <c r="F144" i="27" s="1"/>
  <c r="BE97" i="27"/>
  <c r="Y105" i="27"/>
  <c r="E98" i="27"/>
  <c r="E94" i="27"/>
  <c r="E108" i="27"/>
  <c r="AE120" i="27"/>
  <c r="AE144" i="27" s="1"/>
  <c r="AU88" i="27"/>
  <c r="AU105" i="27" s="1"/>
  <c r="E76" i="27"/>
  <c r="AM53" i="27"/>
  <c r="AM64" i="27" s="1"/>
  <c r="DB80" i="27"/>
  <c r="DB100" i="27" s="1"/>
  <c r="J76" i="27"/>
  <c r="J89" i="27" s="1"/>
  <c r="BV108" i="27"/>
  <c r="BN53" i="27"/>
  <c r="BN64" i="27" s="1"/>
  <c r="BQ116" i="27"/>
  <c r="BQ138" i="27" s="1"/>
  <c r="M109" i="27"/>
  <c r="DB83" i="27"/>
  <c r="DB111" i="27" s="1"/>
  <c r="AP83" i="27"/>
  <c r="AP111" i="27" s="1"/>
  <c r="J80" i="27"/>
  <c r="J100" i="27" s="1"/>
  <c r="J97" i="27"/>
  <c r="DB120" i="27"/>
  <c r="DB144" i="27" s="1"/>
  <c r="BV94" i="27"/>
  <c r="S67" i="27"/>
  <c r="BQ124" i="27"/>
  <c r="M97" i="27"/>
  <c r="DG113" i="27"/>
  <c r="DG136" i="27" s="1"/>
  <c r="DG120" i="27"/>
  <c r="DG144" i="27" s="1"/>
  <c r="DG105" i="27"/>
  <c r="DG91" i="27"/>
  <c r="DG131" i="27"/>
  <c r="DG130" i="27"/>
  <c r="DG109" i="27"/>
  <c r="DG102" i="27"/>
  <c r="DG119" i="27"/>
  <c r="DG142" i="27" s="1"/>
  <c r="DG127" i="27"/>
  <c r="DG98" i="27"/>
  <c r="DG97" i="27"/>
  <c r="DG116" i="27"/>
  <c r="DG138" i="27" s="1"/>
  <c r="DG124" i="27"/>
  <c r="DG108" i="27"/>
  <c r="DG94" i="27"/>
  <c r="AU91" i="27"/>
  <c r="AE91" i="27"/>
  <c r="O91" i="27"/>
  <c r="AE183" i="27"/>
  <c r="AE175" i="27"/>
  <c r="CW127" i="27"/>
  <c r="CW94" i="27"/>
  <c r="CW130" i="27"/>
  <c r="CW131" i="27"/>
  <c r="AU140" i="27"/>
  <c r="AU134" i="27"/>
  <c r="AU146" i="27" s="1"/>
  <c r="DY127" i="27"/>
  <c r="DY119" i="27"/>
  <c r="DY142" i="27" s="1"/>
  <c r="DY102" i="27"/>
  <c r="DY113" i="27"/>
  <c r="DY136" i="27" s="1"/>
  <c r="DY124" i="27"/>
  <c r="DY116" i="27"/>
  <c r="DY138" i="27" s="1"/>
  <c r="DY97" i="27"/>
  <c r="DY109" i="27"/>
  <c r="DY120" i="27"/>
  <c r="DY144" i="27" s="1"/>
  <c r="DY108" i="27"/>
  <c r="DY94" i="27"/>
  <c r="DY98" i="27"/>
  <c r="DY131" i="27"/>
  <c r="DM127" i="27"/>
  <c r="DM119" i="27"/>
  <c r="DM142" i="27" s="1"/>
  <c r="DM105" i="27"/>
  <c r="DM91" i="27"/>
  <c r="DM124" i="27"/>
  <c r="DM116" i="27"/>
  <c r="DM138" i="27" s="1"/>
  <c r="DM102" i="27"/>
  <c r="DM109" i="27"/>
  <c r="DM120" i="27"/>
  <c r="DM144" i="27" s="1"/>
  <c r="DM113" i="27"/>
  <c r="DM136" i="27" s="1"/>
  <c r="DM97" i="27"/>
  <c r="DM98" i="27"/>
  <c r="EC190" i="27"/>
  <c r="T67" i="27"/>
  <c r="DY130" i="27"/>
  <c r="AU97" i="27"/>
  <c r="AU94" i="27"/>
  <c r="DJ113" i="27"/>
  <c r="DJ136" i="27" s="1"/>
  <c r="DJ120" i="27"/>
  <c r="DJ144" i="27" s="1"/>
  <c r="DJ97" i="27"/>
  <c r="DJ131" i="27"/>
  <c r="DJ130" i="27"/>
  <c r="DJ109" i="27"/>
  <c r="DJ105" i="27"/>
  <c r="DJ91" i="27"/>
  <c r="DJ119" i="27"/>
  <c r="DJ142" i="27" s="1"/>
  <c r="DJ127" i="27"/>
  <c r="DJ98" i="27"/>
  <c r="DJ94" i="27"/>
  <c r="CD102" i="27"/>
  <c r="CD116" i="27"/>
  <c r="CD138" i="27" s="1"/>
  <c r="CD124" i="27"/>
  <c r="CD108" i="27"/>
  <c r="CD113" i="27"/>
  <c r="CD136" i="27" s="1"/>
  <c r="CD120" i="27"/>
  <c r="CD144" i="27" s="1"/>
  <c r="CD97" i="27"/>
  <c r="CD131" i="27"/>
  <c r="CD130" i="27"/>
  <c r="CD109" i="27"/>
  <c r="CD105" i="27"/>
  <c r="AX116" i="27"/>
  <c r="AX138" i="27" s="1"/>
  <c r="AX124" i="27"/>
  <c r="AX108" i="27"/>
  <c r="AX91" i="27"/>
  <c r="AX113" i="27"/>
  <c r="AX136" i="27" s="1"/>
  <c r="AX120" i="27"/>
  <c r="AX144" i="27" s="1"/>
  <c r="AX97" i="27"/>
  <c r="AX131" i="27"/>
  <c r="AX130" i="27"/>
  <c r="AX109" i="27"/>
  <c r="AX105" i="27"/>
  <c r="R102" i="27"/>
  <c r="R119" i="27"/>
  <c r="R142" i="27" s="1"/>
  <c r="R127" i="27"/>
  <c r="R98" i="27"/>
  <c r="R94" i="27"/>
  <c r="R91" i="27"/>
  <c r="R116" i="27"/>
  <c r="R138" i="27" s="1"/>
  <c r="R124" i="27"/>
  <c r="R108" i="27"/>
  <c r="R113" i="27"/>
  <c r="R136" i="27" s="1"/>
  <c r="R120" i="27"/>
  <c r="R144" i="27" s="1"/>
  <c r="R97" i="27"/>
  <c r="DN55" i="27"/>
  <c r="DN67" i="27" s="1"/>
  <c r="DN62" i="27"/>
  <c r="CX55" i="27"/>
  <c r="CX157" i="27"/>
  <c r="CX172" i="27" s="1"/>
  <c r="CX62" i="27"/>
  <c r="CH55" i="27"/>
  <c r="CH67" i="27" s="1"/>
  <c r="CH157" i="27"/>
  <c r="CH62" i="27"/>
  <c r="BR55" i="27"/>
  <c r="BR62" i="27"/>
  <c r="BB55" i="27"/>
  <c r="BB67" i="27" s="1"/>
  <c r="BB157" i="27"/>
  <c r="BB62" i="27"/>
  <c r="V157" i="27"/>
  <c r="V62" i="27"/>
  <c r="F157" i="27"/>
  <c r="F62" i="27"/>
  <c r="F55" i="27"/>
  <c r="F67" i="27" s="1"/>
  <c r="O131" i="27"/>
  <c r="O130" i="27"/>
  <c r="O109" i="27"/>
  <c r="O102" i="27"/>
  <c r="O119" i="27"/>
  <c r="O142" i="27" s="1"/>
  <c r="O127" i="27"/>
  <c r="O98" i="27"/>
  <c r="O97" i="27"/>
  <c r="O116" i="27"/>
  <c r="O138" i="27" s="1"/>
  <c r="O124" i="27"/>
  <c r="O108" i="27"/>
  <c r="O94" i="27"/>
  <c r="AE131" i="27"/>
  <c r="AE130" i="27"/>
  <c r="AE109" i="27"/>
  <c r="AE102" i="27"/>
  <c r="AE119" i="27"/>
  <c r="AE142" i="27" s="1"/>
  <c r="AE127" i="27"/>
  <c r="AE98" i="27"/>
  <c r="AE97" i="27"/>
  <c r="AE116" i="27"/>
  <c r="AE138" i="27" s="1"/>
  <c r="AE124" i="27"/>
  <c r="AE108" i="27"/>
  <c r="AE94" i="27"/>
  <c r="AU76" i="27"/>
  <c r="AU89" i="27" s="1"/>
  <c r="AU80" i="27"/>
  <c r="AU100" i="27" s="1"/>
  <c r="BK116" i="27"/>
  <c r="BK138" i="27" s="1"/>
  <c r="BK124" i="27"/>
  <c r="BK108" i="27"/>
  <c r="CQ76" i="27"/>
  <c r="CQ89" i="27" s="1"/>
  <c r="CQ83" i="27"/>
  <c r="CQ111" i="27" s="1"/>
  <c r="CQ140" i="27" s="1"/>
  <c r="CQ80" i="27"/>
  <c r="CQ100" i="27" s="1"/>
  <c r="CQ88" i="27"/>
  <c r="CQ97" i="27" s="1"/>
  <c r="DG76" i="27"/>
  <c r="DG89" i="27" s="1"/>
  <c r="DG83" i="27"/>
  <c r="DG111" i="27" s="1"/>
  <c r="DG134" i="27" s="1"/>
  <c r="DG146" i="27" s="1"/>
  <c r="DW76" i="27"/>
  <c r="DW89" i="27" s="1"/>
  <c r="DW80" i="27"/>
  <c r="DW100" i="27" s="1"/>
  <c r="DW88" i="27"/>
  <c r="DW83" i="27"/>
  <c r="DW111" i="27" s="1"/>
  <c r="DW134" i="27" s="1"/>
  <c r="DW146" i="27" s="1"/>
  <c r="AZ83" i="27"/>
  <c r="AZ111" i="27" s="1"/>
  <c r="AZ140" i="27" s="1"/>
  <c r="AZ80" i="27"/>
  <c r="AZ100" i="27" s="1"/>
  <c r="CF88" i="27"/>
  <c r="CF83" i="27"/>
  <c r="CF111" i="27" s="1"/>
  <c r="CF134" i="27" s="1"/>
  <c r="CF146" i="27" s="1"/>
  <c r="CF80" i="27"/>
  <c r="CF100" i="27" s="1"/>
  <c r="CV76" i="27"/>
  <c r="CV89" i="27" s="1"/>
  <c r="CV88" i="27"/>
  <c r="CV83" i="27"/>
  <c r="CV111" i="27" s="1"/>
  <c r="CV140" i="27" s="1"/>
  <c r="DL76" i="27"/>
  <c r="DL89" i="27" s="1"/>
  <c r="DL88" i="27"/>
  <c r="DL127" i="27" s="1"/>
  <c r="DL83" i="27"/>
  <c r="DL111" i="27" s="1"/>
  <c r="DQ88" i="27"/>
  <c r="DQ94" i="27" s="1"/>
  <c r="DQ76" i="27"/>
  <c r="DQ89" i="27" s="1"/>
  <c r="CK88" i="27"/>
  <c r="CK76" i="27"/>
  <c r="CK89" i="27" s="1"/>
  <c r="BE120" i="27"/>
  <c r="BE144" i="27" s="1"/>
  <c r="BE108" i="27"/>
  <c r="BE94" i="27"/>
  <c r="BE98" i="27"/>
  <c r="BE130" i="27"/>
  <c r="BE131" i="27"/>
  <c r="BE105" i="27"/>
  <c r="BE91" i="27"/>
  <c r="BE127" i="27"/>
  <c r="BE119" i="27"/>
  <c r="BE142" i="27" s="1"/>
  <c r="BE102" i="27"/>
  <c r="BE113" i="27"/>
  <c r="BE136" i="27" s="1"/>
  <c r="Y127" i="27"/>
  <c r="Y119" i="27"/>
  <c r="Y142" i="27" s="1"/>
  <c r="Y102" i="27"/>
  <c r="Y113" i="27"/>
  <c r="Y136" i="27" s="1"/>
  <c r="Y124" i="27"/>
  <c r="Y116" i="27"/>
  <c r="Y138" i="27" s="1"/>
  <c r="Y97" i="27"/>
  <c r="Y109" i="27"/>
  <c r="Y120" i="27"/>
  <c r="Y144" i="27" s="1"/>
  <c r="Y108" i="27"/>
  <c r="Y94" i="27"/>
  <c r="Y98" i="27"/>
  <c r="DQ55" i="27"/>
  <c r="DQ157" i="27"/>
  <c r="DQ173" i="27" s="1"/>
  <c r="DQ58" i="27"/>
  <c r="DQ62" i="27"/>
  <c r="DA157" i="27"/>
  <c r="DA169" i="27" s="1"/>
  <c r="DA58" i="27"/>
  <c r="CK53" i="27"/>
  <c r="CK64" i="27" s="1"/>
  <c r="CK55" i="27"/>
  <c r="CK58" i="27"/>
  <c r="CK157" i="27"/>
  <c r="CK183" i="27" s="1"/>
  <c r="BU53" i="27"/>
  <c r="BU64" i="27" s="1"/>
  <c r="BU157" i="27"/>
  <c r="BU62" i="27"/>
  <c r="BU58" i="27"/>
  <c r="BU67" i="27" s="1"/>
  <c r="BE55" i="27"/>
  <c r="BE58" i="27"/>
  <c r="BE53" i="27"/>
  <c r="BE64" i="27" s="1"/>
  <c r="BE157" i="27"/>
  <c r="BE183" i="27" s="1"/>
  <c r="Y157" i="27"/>
  <c r="Y53" i="27"/>
  <c r="Y64" i="27" s="1"/>
  <c r="Y58" i="27"/>
  <c r="Y67" i="27" s="1"/>
  <c r="I157" i="27"/>
  <c r="I53" i="27"/>
  <c r="I64" i="27" s="1"/>
  <c r="I58" i="27"/>
  <c r="I55" i="27"/>
  <c r="I62" i="27"/>
  <c r="CU67" i="27"/>
  <c r="AY67" i="27"/>
  <c r="DL172" i="27"/>
  <c r="DL169" i="27"/>
  <c r="DL173" i="27"/>
  <c r="CR172" i="27"/>
  <c r="CR173" i="27"/>
  <c r="CR169" i="27"/>
  <c r="CQ178" i="27"/>
  <c r="CQ173" i="27"/>
  <c r="CQ172" i="27"/>
  <c r="CQ169" i="27"/>
  <c r="DP172" i="27"/>
  <c r="DP169" i="27"/>
  <c r="DP173" i="27"/>
  <c r="CA178" i="27"/>
  <c r="DB113" i="27"/>
  <c r="DB136" i="27" s="1"/>
  <c r="BV120" i="27"/>
  <c r="BV144" i="27" s="1"/>
  <c r="DN172" i="27"/>
  <c r="DN173" i="27"/>
  <c r="DN169" i="27"/>
  <c r="DT173" i="27"/>
  <c r="DT169" i="27"/>
  <c r="DT172" i="27"/>
  <c r="DW175" i="27"/>
  <c r="DW190" i="27" s="1"/>
  <c r="DW173" i="27"/>
  <c r="DW172" i="27"/>
  <c r="DW169" i="27"/>
  <c r="DG175" i="27"/>
  <c r="DG190" i="27" s="1"/>
  <c r="DG173" i="27"/>
  <c r="DG172" i="27"/>
  <c r="DG169" i="27"/>
  <c r="CU175" i="27"/>
  <c r="CU190" i="27" s="1"/>
  <c r="CU173" i="27"/>
  <c r="CU172" i="27"/>
  <c r="CU169" i="27"/>
  <c r="CE175" i="27"/>
  <c r="CE190" i="27" s="1"/>
  <c r="BO175" i="27"/>
  <c r="DH67" i="27"/>
  <c r="AU175" i="27"/>
  <c r="BV113" i="27"/>
  <c r="BV136" i="27" s="1"/>
  <c r="AP94" i="27"/>
  <c r="DX173" i="27"/>
  <c r="DX172" i="27"/>
  <c r="DX169" i="27"/>
  <c r="DD172" i="27"/>
  <c r="DD173" i="27"/>
  <c r="DD169" i="27"/>
  <c r="DK172" i="27"/>
  <c r="CY173" i="27"/>
  <c r="CY172" i="27"/>
  <c r="CY169" i="27"/>
  <c r="CQ183" i="27"/>
  <c r="BK175" i="27"/>
  <c r="DU172" i="27"/>
  <c r="DU173" i="27"/>
  <c r="DU169" i="27"/>
  <c r="DH172" i="27"/>
  <c r="DH173" i="27"/>
  <c r="DH169" i="27"/>
  <c r="DS173" i="27"/>
  <c r="DS169" i="27"/>
  <c r="DS172" i="27"/>
  <c r="DO173" i="27"/>
  <c r="DO172" i="27"/>
  <c r="DO169" i="27"/>
  <c r="DC173" i="27"/>
  <c r="DC172" i="27"/>
  <c r="DC169" i="27"/>
  <c r="EK190" i="27"/>
  <c r="EJ190" i="27"/>
  <c r="EI190" i="27"/>
  <c r="DC190" i="27"/>
  <c r="EB190" i="27"/>
  <c r="EA190" i="27"/>
  <c r="DS190" i="27"/>
  <c r="EF190" i="27"/>
  <c r="EE190" i="27"/>
  <c r="EH190" i="27"/>
  <c r="DZ190" i="27"/>
  <c r="CA124" i="27"/>
  <c r="CA97" i="27"/>
  <c r="CA113" i="27"/>
  <c r="CA136" i="27" s="1"/>
  <c r="CA130" i="27"/>
  <c r="BA130" i="27"/>
  <c r="BA105" i="27"/>
  <c r="DI120" i="27"/>
  <c r="DI144" i="27" s="1"/>
  <c r="DI108" i="27"/>
  <c r="DI94" i="27"/>
  <c r="DI98" i="27"/>
  <c r="DI130" i="27"/>
  <c r="DI131" i="27"/>
  <c r="DI105" i="27"/>
  <c r="DI91" i="27"/>
  <c r="DI127" i="27"/>
  <c r="DI119" i="27"/>
  <c r="DI142" i="27" s="1"/>
  <c r="DI102" i="27"/>
  <c r="DI113" i="27"/>
  <c r="DI136" i="27" s="1"/>
  <c r="CG127" i="27"/>
  <c r="CG119" i="27"/>
  <c r="CG142" i="27" s="1"/>
  <c r="CG105" i="27"/>
  <c r="CG91" i="27"/>
  <c r="CG124" i="27"/>
  <c r="CG116" i="27"/>
  <c r="CG138" i="27" s="1"/>
  <c r="CG102" i="27"/>
  <c r="CG109" i="27"/>
  <c r="CG120" i="27"/>
  <c r="CG144" i="27" s="1"/>
  <c r="CG113" i="27"/>
  <c r="CG136" i="27" s="1"/>
  <c r="CG97" i="27"/>
  <c r="CG98" i="27"/>
  <c r="DB108" i="27"/>
  <c r="DB97" i="27"/>
  <c r="AP108" i="27"/>
  <c r="AP97" i="27"/>
  <c r="AP119" i="27"/>
  <c r="AP142" i="27" s="1"/>
  <c r="AP127" i="27"/>
  <c r="AP98" i="27"/>
  <c r="AP91" i="27"/>
  <c r="AP116" i="27"/>
  <c r="AP138" i="27" s="1"/>
  <c r="J119" i="27"/>
  <c r="J142" i="27" s="1"/>
  <c r="J127" i="27"/>
  <c r="J98" i="27"/>
  <c r="J91" i="27"/>
  <c r="J116" i="27"/>
  <c r="J138" i="27" s="1"/>
  <c r="J124" i="27"/>
  <c r="J105" i="27"/>
  <c r="J113" i="27"/>
  <c r="J136" i="27" s="1"/>
  <c r="J120" i="27"/>
  <c r="J144" i="27" s="1"/>
  <c r="J94" i="27"/>
  <c r="DJ55" i="27"/>
  <c r="DJ157" i="27"/>
  <c r="DJ175" i="27" s="1"/>
  <c r="DJ62" i="27"/>
  <c r="CT55" i="27"/>
  <c r="CT67" i="27" s="1"/>
  <c r="CT157" i="27"/>
  <c r="CT175" i="27" s="1"/>
  <c r="CT190" i="27" s="1"/>
  <c r="CT62" i="27"/>
  <c r="CD55" i="27"/>
  <c r="CD67" i="27" s="1"/>
  <c r="CD62" i="27"/>
  <c r="BN55" i="27"/>
  <c r="BN62" i="27"/>
  <c r="AX55" i="27"/>
  <c r="AX157" i="27"/>
  <c r="AX175" i="27" s="1"/>
  <c r="AH157" i="27"/>
  <c r="AH62" i="27"/>
  <c r="AH55" i="27"/>
  <c r="R157" i="27"/>
  <c r="R55" i="27"/>
  <c r="R62" i="27"/>
  <c r="DY55" i="27"/>
  <c r="DY58" i="27"/>
  <c r="DY157" i="27"/>
  <c r="S116" i="27"/>
  <c r="S138" i="27" s="1"/>
  <c r="S124" i="27"/>
  <c r="S108" i="27"/>
  <c r="S94" i="27"/>
  <c r="S113" i="27"/>
  <c r="S136" i="27" s="1"/>
  <c r="S120" i="27"/>
  <c r="S144" i="27" s="1"/>
  <c r="S105" i="27"/>
  <c r="S91" i="27"/>
  <c r="S131" i="27"/>
  <c r="S130" i="27"/>
  <c r="S109" i="27"/>
  <c r="S102" i="27"/>
  <c r="AI116" i="27"/>
  <c r="AI138" i="27" s="1"/>
  <c r="AI124" i="27"/>
  <c r="AI108" i="27"/>
  <c r="AI94" i="27"/>
  <c r="AI113" i="27"/>
  <c r="AI136" i="27" s="1"/>
  <c r="AI120" i="27"/>
  <c r="AI144" i="27" s="1"/>
  <c r="AI105" i="27"/>
  <c r="AI91" i="27"/>
  <c r="AI131" i="27"/>
  <c r="AI130" i="27"/>
  <c r="AI109" i="27"/>
  <c r="AI102" i="27"/>
  <c r="AY76" i="27"/>
  <c r="AY89" i="27" s="1"/>
  <c r="AY83" i="27"/>
  <c r="AY111" i="27" s="1"/>
  <c r="AY88" i="27"/>
  <c r="AY102" i="27" s="1"/>
  <c r="AY80" i="27"/>
  <c r="AY100" i="27" s="1"/>
  <c r="BO116" i="27"/>
  <c r="BO138" i="27" s="1"/>
  <c r="BO124" i="27"/>
  <c r="BO108" i="27"/>
  <c r="BO94" i="27"/>
  <c r="BO113" i="27"/>
  <c r="BO136" i="27" s="1"/>
  <c r="BO120" i="27"/>
  <c r="BO144" i="27" s="1"/>
  <c r="BO105" i="27"/>
  <c r="BO91" i="27"/>
  <c r="BO131" i="27"/>
  <c r="BO130" i="27"/>
  <c r="BO109" i="27"/>
  <c r="BO102" i="27"/>
  <c r="CE76" i="27"/>
  <c r="CE89" i="27" s="1"/>
  <c r="CE88" i="27"/>
  <c r="CE97" i="27" s="1"/>
  <c r="CE83" i="27"/>
  <c r="CE111" i="27" s="1"/>
  <c r="CE80" i="27"/>
  <c r="CE100" i="27" s="1"/>
  <c r="CU76" i="27"/>
  <c r="CU89" i="27" s="1"/>
  <c r="CU83" i="27"/>
  <c r="CU111" i="27" s="1"/>
  <c r="DK76" i="27"/>
  <c r="DK89" i="27" s="1"/>
  <c r="DK80" i="27"/>
  <c r="DK100" i="27" s="1"/>
  <c r="DK88" i="27"/>
  <c r="H80" i="27"/>
  <c r="H100" i="27" s="1"/>
  <c r="H76" i="27"/>
  <c r="H89" i="27" s="1"/>
  <c r="H75" i="27"/>
  <c r="H88" i="27"/>
  <c r="H127" i="27" s="1"/>
  <c r="CJ80" i="27"/>
  <c r="CJ100" i="27" s="1"/>
  <c r="CJ76" i="27"/>
  <c r="CJ89" i="27" s="1"/>
  <c r="CJ88" i="27"/>
  <c r="CZ83" i="27"/>
  <c r="CZ111" i="27" s="1"/>
  <c r="CZ134" i="27" s="1"/>
  <c r="CZ146" i="27" s="1"/>
  <c r="CZ80" i="27"/>
  <c r="CZ100" i="27" s="1"/>
  <c r="CZ76" i="27"/>
  <c r="CZ89" i="27" s="1"/>
  <c r="CC88" i="27"/>
  <c r="CC131" i="27" s="1"/>
  <c r="CC76" i="27"/>
  <c r="CC89" i="27" s="1"/>
  <c r="AW88" i="27"/>
  <c r="AW113" i="27" s="1"/>
  <c r="AW136" i="27" s="1"/>
  <c r="AW76" i="27"/>
  <c r="AW89" i="27" s="1"/>
  <c r="Q120" i="27"/>
  <c r="Q144" i="27" s="1"/>
  <c r="Q108" i="27"/>
  <c r="Q94" i="27"/>
  <c r="Q98" i="27"/>
  <c r="Q130" i="27"/>
  <c r="Q131" i="27"/>
  <c r="Q105" i="27"/>
  <c r="Q91" i="27"/>
  <c r="Q127" i="27"/>
  <c r="Q119" i="27"/>
  <c r="Q142" i="27" s="1"/>
  <c r="Q102" i="27"/>
  <c r="Q113" i="27"/>
  <c r="Q136" i="27" s="1"/>
  <c r="DM55" i="27"/>
  <c r="DM53" i="27"/>
  <c r="DM64" i="27" s="1"/>
  <c r="DM157" i="27"/>
  <c r="DM178" i="27" s="1"/>
  <c r="DM62" i="27"/>
  <c r="DM58" i="27"/>
  <c r="DM67" i="27" s="1"/>
  <c r="CW55" i="27"/>
  <c r="CW53" i="27"/>
  <c r="CW64" i="27" s="1"/>
  <c r="CW157" i="27"/>
  <c r="CW178" i="27" s="1"/>
  <c r="CW62" i="27"/>
  <c r="CG55" i="27"/>
  <c r="CG62" i="27"/>
  <c r="CG58" i="27"/>
  <c r="BQ55" i="27"/>
  <c r="BQ62" i="27"/>
  <c r="BQ58" i="27"/>
  <c r="BQ53" i="27"/>
  <c r="BQ64" i="27" s="1"/>
  <c r="BA55" i="27"/>
  <c r="BA62" i="27"/>
  <c r="BA53" i="27"/>
  <c r="BA64" i="27" s="1"/>
  <c r="AK55" i="27"/>
  <c r="AK53" i="27"/>
  <c r="AK64" i="27" s="1"/>
  <c r="AK58" i="27"/>
  <c r="AK157" i="27"/>
  <c r="AK183" i="27" s="1"/>
  <c r="U157" i="27"/>
  <c r="U55" i="27"/>
  <c r="U62" i="27"/>
  <c r="E157" i="27"/>
  <c r="E58" i="27"/>
  <c r="E67" i="27" s="1"/>
  <c r="E53" i="27"/>
  <c r="E62" i="27"/>
  <c r="EN149" i="27"/>
  <c r="AP76" i="27"/>
  <c r="AP89" i="27" s="1"/>
  <c r="AX58" i="27"/>
  <c r="DJ53" i="27"/>
  <c r="DJ64" i="27" s="1"/>
  <c r="AX53" i="27"/>
  <c r="AX64" i="27" s="1"/>
  <c r="CQ168" i="27"/>
  <c r="CQ188" i="27" s="1"/>
  <c r="AI183" i="27"/>
  <c r="DP80" i="27"/>
  <c r="DP100" i="27" s="1"/>
  <c r="DB105" i="27"/>
  <c r="DB124" i="27"/>
  <c r="DB116" i="27"/>
  <c r="DB138" i="27" s="1"/>
  <c r="BV105" i="27"/>
  <c r="BV124" i="27"/>
  <c r="BV116" i="27"/>
  <c r="BV138" i="27" s="1"/>
  <c r="AP105" i="27"/>
  <c r="AP130" i="27"/>
  <c r="J130" i="27"/>
  <c r="CD157" i="27"/>
  <c r="CD183" i="27" s="1"/>
  <c r="BO97" i="27"/>
  <c r="AI119" i="27"/>
  <c r="AI142" i="27" s="1"/>
  <c r="S119" i="27"/>
  <c r="S142" i="27" s="1"/>
  <c r="DI109" i="27"/>
  <c r="CG131" i="27"/>
  <c r="Q116" i="27"/>
  <c r="Q138" i="27" s="1"/>
  <c r="BQ157" i="27"/>
  <c r="CJ83" i="27"/>
  <c r="CJ111" i="27" s="1"/>
  <c r="CJ140" i="27" s="1"/>
  <c r="BQ120" i="27"/>
  <c r="BQ144" i="27" s="1"/>
  <c r="BQ113" i="27"/>
  <c r="BQ136" i="27" s="1"/>
  <c r="BQ97" i="27"/>
  <c r="BQ98" i="27"/>
  <c r="BQ130" i="27"/>
  <c r="BQ131" i="27"/>
  <c r="BQ108" i="27"/>
  <c r="BQ94" i="27"/>
  <c r="BQ127" i="27"/>
  <c r="BQ119" i="27"/>
  <c r="BQ142" i="27" s="1"/>
  <c r="BQ105" i="27"/>
  <c r="BQ91" i="27"/>
  <c r="CU88" i="27"/>
  <c r="DP83" i="27"/>
  <c r="DP111" i="27" s="1"/>
  <c r="DP140" i="27" s="1"/>
  <c r="DB91" i="27"/>
  <c r="DB98" i="27"/>
  <c r="DB127" i="27"/>
  <c r="DB119" i="27"/>
  <c r="DB142" i="27" s="1"/>
  <c r="BV91" i="27"/>
  <c r="BV98" i="27"/>
  <c r="BV127" i="27"/>
  <c r="BV119" i="27"/>
  <c r="BV142" i="27" s="1"/>
  <c r="AP109" i="27"/>
  <c r="AP113" i="27"/>
  <c r="AP136" i="27" s="1"/>
  <c r="J131" i="27"/>
  <c r="CW58" i="27"/>
  <c r="O67" i="27"/>
  <c r="BO98" i="27"/>
  <c r="AI97" i="27"/>
  <c r="S97" i="27"/>
  <c r="DI97" i="27"/>
  <c r="CG130" i="27"/>
  <c r="Q124" i="27"/>
  <c r="CG157" i="27"/>
  <c r="CG178" i="27" s="1"/>
  <c r="M120" i="27"/>
  <c r="M144" i="27" s="1"/>
  <c r="M108" i="27"/>
  <c r="M94" i="27"/>
  <c r="M98" i="27"/>
  <c r="M130" i="27"/>
  <c r="M131" i="27"/>
  <c r="M105" i="27"/>
  <c r="M91" i="27"/>
  <c r="M127" i="27"/>
  <c r="M119" i="27"/>
  <c r="M142" i="27" s="1"/>
  <c r="M102" i="27"/>
  <c r="M116" i="27"/>
  <c r="M138" i="27" s="1"/>
  <c r="M149" i="27" s="1"/>
  <c r="CG53" i="27"/>
  <c r="CG64" i="27" s="1"/>
  <c r="CQ175" i="27"/>
  <c r="CQ190" i="27" s="1"/>
  <c r="CA168" i="27"/>
  <c r="CA188" i="27" s="1"/>
  <c r="BK183" i="27"/>
  <c r="AU183" i="27"/>
  <c r="J83" i="27"/>
  <c r="J111" i="27" s="1"/>
  <c r="J134" i="27" s="1"/>
  <c r="J146" i="27" s="1"/>
  <c r="AP80" i="27"/>
  <c r="AP100" i="27" s="1"/>
  <c r="CC83" i="27"/>
  <c r="CC111" i="27" s="1"/>
  <c r="CC140" i="27" s="1"/>
  <c r="CC80" i="27"/>
  <c r="CC100" i="27" s="1"/>
  <c r="J108" i="27"/>
  <c r="DJ58" i="27"/>
  <c r="BN58" i="27"/>
  <c r="AH58" i="27"/>
  <c r="CD53" i="27"/>
  <c r="CD64" i="27" s="1"/>
  <c r="R53" i="27"/>
  <c r="R64" i="27" s="1"/>
  <c r="BV97" i="27"/>
  <c r="DB102" i="27"/>
  <c r="DB109" i="27"/>
  <c r="DB130" i="27"/>
  <c r="DB131" i="27"/>
  <c r="BV102" i="27"/>
  <c r="BV109" i="27"/>
  <c r="BV130" i="27"/>
  <c r="AP102" i="27"/>
  <c r="AP120" i="27"/>
  <c r="AP144" i="27" s="1"/>
  <c r="AP131" i="27"/>
  <c r="J102" i="27"/>
  <c r="U58" i="27"/>
  <c r="CZ88" i="27"/>
  <c r="CZ120" i="27" s="1"/>
  <c r="CZ144" i="27" s="1"/>
  <c r="H83" i="27"/>
  <c r="H111" i="27" s="1"/>
  <c r="H140" i="27" s="1"/>
  <c r="BO127" i="27"/>
  <c r="AI98" i="27"/>
  <c r="S98" i="27"/>
  <c r="DI116" i="27"/>
  <c r="DI138" i="27" s="1"/>
  <c r="CG94" i="27"/>
  <c r="Q109" i="27"/>
  <c r="CU80" i="27"/>
  <c r="CU100" i="27" s="1"/>
  <c r="DK83" i="27"/>
  <c r="DK111" i="27" s="1"/>
  <c r="U53" i="27"/>
  <c r="U64" i="27" s="1"/>
  <c r="DS67" i="27"/>
  <c r="CI67" i="27"/>
  <c r="CD91" i="27"/>
  <c r="DK67" i="27"/>
  <c r="DR97" i="27"/>
  <c r="DR113" i="27"/>
  <c r="DR136" i="27" s="1"/>
  <c r="DR120" i="27"/>
  <c r="DR144" i="27" s="1"/>
  <c r="DR94" i="27"/>
  <c r="DR108" i="27"/>
  <c r="DR131" i="27"/>
  <c r="DR130" i="27"/>
  <c r="DR109" i="27"/>
  <c r="DR102" i="27"/>
  <c r="DR119" i="27"/>
  <c r="DR142" i="27" s="1"/>
  <c r="DR127" i="27"/>
  <c r="DR98" i="27"/>
  <c r="DR91" i="27"/>
  <c r="CL108" i="27"/>
  <c r="CL116" i="27"/>
  <c r="CL138" i="27" s="1"/>
  <c r="CL124" i="27"/>
  <c r="CL105" i="27"/>
  <c r="CL113" i="27"/>
  <c r="CL136" i="27" s="1"/>
  <c r="CL120" i="27"/>
  <c r="CL144" i="27" s="1"/>
  <c r="CL94" i="27"/>
  <c r="CL131" i="27"/>
  <c r="CL130" i="27"/>
  <c r="CL109" i="27"/>
  <c r="CL102" i="27"/>
  <c r="BF97" i="27"/>
  <c r="BF116" i="27"/>
  <c r="BF138" i="27" s="1"/>
  <c r="BF124" i="27"/>
  <c r="BF105" i="27"/>
  <c r="BF113" i="27"/>
  <c r="BF136" i="27" s="1"/>
  <c r="BF120" i="27"/>
  <c r="BF144" i="27" s="1"/>
  <c r="BF94" i="27"/>
  <c r="BF131" i="27"/>
  <c r="BF130" i="27"/>
  <c r="BF109" i="27"/>
  <c r="BF102" i="27"/>
  <c r="Z108" i="27"/>
  <c r="Z116" i="27"/>
  <c r="Z138" i="27" s="1"/>
  <c r="Z124" i="27"/>
  <c r="Z105" i="27"/>
  <c r="Z113" i="27"/>
  <c r="Z136" i="27" s="1"/>
  <c r="Z120" i="27"/>
  <c r="Z144" i="27" s="1"/>
  <c r="Z94" i="27"/>
  <c r="Z131" i="27"/>
  <c r="Z130" i="27"/>
  <c r="Z109" i="27"/>
  <c r="Z102" i="27"/>
  <c r="DR55" i="27"/>
  <c r="DR157" i="27"/>
  <c r="DR183" i="27" s="1"/>
  <c r="DR58" i="27"/>
  <c r="DR62" i="27"/>
  <c r="DR53" i="27"/>
  <c r="DR64" i="27" s="1"/>
  <c r="DB55" i="27"/>
  <c r="DB67" i="27" s="1"/>
  <c r="DB157" i="27"/>
  <c r="DB53" i="27"/>
  <c r="DB64" i="27" s="1"/>
  <c r="CL55" i="27"/>
  <c r="CL62" i="27"/>
  <c r="CL53" i="27"/>
  <c r="CL64" i="27" s="1"/>
  <c r="CL58" i="27"/>
  <c r="BV55" i="27"/>
  <c r="BV67" i="27" s="1"/>
  <c r="BV157" i="27"/>
  <c r="BV183" i="27" s="1"/>
  <c r="BV62" i="27"/>
  <c r="BV53" i="27"/>
  <c r="BV64" i="27" s="1"/>
  <c r="BF55" i="27"/>
  <c r="BF62" i="27"/>
  <c r="BF58" i="27"/>
  <c r="BF53" i="27"/>
  <c r="BF64" i="27" s="1"/>
  <c r="AP55" i="27"/>
  <c r="AP67" i="27" s="1"/>
  <c r="AP157" i="27"/>
  <c r="AP175" i="27" s="1"/>
  <c r="AP62" i="27"/>
  <c r="AP53" i="27"/>
  <c r="AP64" i="27" s="1"/>
  <c r="Z157" i="27"/>
  <c r="Z62" i="27"/>
  <c r="Z55" i="27"/>
  <c r="Z53" i="27"/>
  <c r="Z64" i="27" s="1"/>
  <c r="J157" i="27"/>
  <c r="J58" i="27"/>
  <c r="J62" i="27"/>
  <c r="J53" i="27"/>
  <c r="J64" i="27" s="1"/>
  <c r="K76" i="27"/>
  <c r="K89" i="27" s="1"/>
  <c r="K83" i="27"/>
  <c r="K111" i="27" s="1"/>
  <c r="K80" i="27"/>
  <c r="K100" i="27" s="1"/>
  <c r="K75" i="27"/>
  <c r="K88" i="27"/>
  <c r="K91" i="27" s="1"/>
  <c r="AQ83" i="27"/>
  <c r="AQ111" i="27" s="1"/>
  <c r="AQ88" i="27"/>
  <c r="CM76" i="27"/>
  <c r="CM89" i="27" s="1"/>
  <c r="CM88" i="27"/>
  <c r="CM91" i="27" s="1"/>
  <c r="CM83" i="27"/>
  <c r="CM111" i="27" s="1"/>
  <c r="CM140" i="27" s="1"/>
  <c r="DS76" i="27"/>
  <c r="DS89" i="27" s="1"/>
  <c r="DS80" i="27"/>
  <c r="DS100" i="27" s="1"/>
  <c r="DS83" i="27"/>
  <c r="DS111" i="27" s="1"/>
  <c r="DS140" i="27" s="1"/>
  <c r="AV88" i="27"/>
  <c r="AV130" i="27" s="1"/>
  <c r="AV83" i="27"/>
  <c r="AV111" i="27" s="1"/>
  <c r="AV80" i="27"/>
  <c r="AV100" i="27" s="1"/>
  <c r="CB88" i="27"/>
  <c r="CR76" i="27"/>
  <c r="CR89" i="27" s="1"/>
  <c r="CR83" i="27"/>
  <c r="CR111" i="27" s="1"/>
  <c r="CR134" i="27" s="1"/>
  <c r="CR146" i="27" s="1"/>
  <c r="DH80" i="27"/>
  <c r="DH100" i="27" s="1"/>
  <c r="DH76" i="27"/>
  <c r="DH89" i="27" s="1"/>
  <c r="DH88" i="27"/>
  <c r="DH127" i="27" s="1"/>
  <c r="DX80" i="27"/>
  <c r="DX100" i="27" s="1"/>
  <c r="DX76" i="27"/>
  <c r="DX89" i="27" s="1"/>
  <c r="DX88" i="27"/>
  <c r="CS88" i="27"/>
  <c r="CS76" i="27"/>
  <c r="CS89" i="27" s="1"/>
  <c r="BM127" i="27"/>
  <c r="BM119" i="27"/>
  <c r="BM142" i="27" s="1"/>
  <c r="BM102" i="27"/>
  <c r="BM113" i="27"/>
  <c r="BM136" i="27" s="1"/>
  <c r="BM124" i="27"/>
  <c r="BM116" i="27"/>
  <c r="BM138" i="27" s="1"/>
  <c r="BM97" i="27"/>
  <c r="BM109" i="27"/>
  <c r="BM120" i="27"/>
  <c r="BM144" i="27" s="1"/>
  <c r="BM108" i="27"/>
  <c r="BM94" i="27"/>
  <c r="BM98" i="27"/>
  <c r="AG127" i="27"/>
  <c r="AG119" i="27"/>
  <c r="AG142" i="27" s="1"/>
  <c r="AG102" i="27"/>
  <c r="AG113" i="27"/>
  <c r="AG136" i="27" s="1"/>
  <c r="AG124" i="27"/>
  <c r="AG116" i="27"/>
  <c r="AG138" i="27" s="1"/>
  <c r="AG97" i="27"/>
  <c r="AG109" i="27"/>
  <c r="AG120" i="27"/>
  <c r="AG144" i="27" s="1"/>
  <c r="AG108" i="27"/>
  <c r="AG94" i="27"/>
  <c r="AG98" i="27"/>
  <c r="DU62" i="27"/>
  <c r="DU58" i="27"/>
  <c r="DE157" i="27"/>
  <c r="DE178" i="27" s="1"/>
  <c r="DE62" i="27"/>
  <c r="DE58" i="27"/>
  <c r="CO157" i="27"/>
  <c r="CO58" i="27"/>
  <c r="BI62" i="27"/>
  <c r="BI58" i="27"/>
  <c r="AS157" i="27"/>
  <c r="AS62" i="27"/>
  <c r="AS58" i="27"/>
  <c r="AC157" i="27"/>
  <c r="AC58" i="27"/>
  <c r="DR124" i="27"/>
  <c r="CL98" i="27"/>
  <c r="BF119" i="27"/>
  <c r="BF142" i="27" s="1"/>
  <c r="Z98" i="27"/>
  <c r="BM105" i="27"/>
  <c r="AG105" i="27"/>
  <c r="J55" i="27"/>
  <c r="AC62" i="27"/>
  <c r="DC83" i="27"/>
  <c r="DC111" i="27" s="1"/>
  <c r="CM80" i="27"/>
  <c r="CM100" i="27" s="1"/>
  <c r="CL157" i="27"/>
  <c r="CL175" i="27" s="1"/>
  <c r="CL190" i="27" s="1"/>
  <c r="DK175" i="27"/>
  <c r="DK190" i="27" s="1"/>
  <c r="CY178" i="27"/>
  <c r="CY168" i="27"/>
  <c r="CY188" i="27" s="1"/>
  <c r="CI175" i="27"/>
  <c r="CI190" i="27" s="1"/>
  <c r="CI183" i="27"/>
  <c r="BW168" i="27"/>
  <c r="BW188" i="27" s="1"/>
  <c r="BW178" i="27"/>
  <c r="BG183" i="27"/>
  <c r="BG175" i="27"/>
  <c r="M55" i="27"/>
  <c r="M67" i="27" s="1"/>
  <c r="BM130" i="27"/>
  <c r="AG130" i="27"/>
  <c r="BI157" i="27"/>
  <c r="BI175" i="27" s="1"/>
  <c r="DH83" i="27"/>
  <c r="DH111" i="27" s="1"/>
  <c r="DH140" i="27" s="1"/>
  <c r="AV76" i="27"/>
  <c r="AV89" i="27" s="1"/>
  <c r="DW116" i="27"/>
  <c r="DW138" i="27" s="1"/>
  <c r="DW124" i="27"/>
  <c r="DW108" i="27"/>
  <c r="DW94" i="27"/>
  <c r="DW113" i="27"/>
  <c r="DW136" i="27" s="1"/>
  <c r="DW120" i="27"/>
  <c r="DW144" i="27" s="1"/>
  <c r="DW105" i="27"/>
  <c r="DW91" i="27"/>
  <c r="DW131" i="27"/>
  <c r="DW130" i="27"/>
  <c r="DW109" i="27"/>
  <c r="DW102" i="27"/>
  <c r="BK113" i="27"/>
  <c r="BK136" i="27" s="1"/>
  <c r="BK120" i="27"/>
  <c r="BK144" i="27" s="1"/>
  <c r="BK105" i="27"/>
  <c r="BK91" i="27"/>
  <c r="BK131" i="27"/>
  <c r="BK130" i="27"/>
  <c r="BK109" i="27"/>
  <c r="BK102" i="27"/>
  <c r="BK119" i="27"/>
  <c r="BK142" i="27" s="1"/>
  <c r="BK127" i="27"/>
  <c r="BK98" i="27"/>
  <c r="BK97" i="27"/>
  <c r="DS88" i="27"/>
  <c r="AI67" i="27"/>
  <c r="CY119" i="27"/>
  <c r="CY142" i="27" s="1"/>
  <c r="CY127" i="27"/>
  <c r="CY98" i="27"/>
  <c r="CY97" i="27"/>
  <c r="CY131" i="27"/>
  <c r="CY102" i="27"/>
  <c r="CY116" i="27"/>
  <c r="CY138" i="27" s="1"/>
  <c r="CY124" i="27"/>
  <c r="CY108" i="27"/>
  <c r="CY94" i="27"/>
  <c r="CY130" i="27"/>
  <c r="CY113" i="27"/>
  <c r="CY136" i="27" s="1"/>
  <c r="CY120" i="27"/>
  <c r="CY144" i="27" s="1"/>
  <c r="CY105" i="27"/>
  <c r="CY91" i="27"/>
  <c r="CY109" i="27"/>
  <c r="AD175" i="27"/>
  <c r="AD183" i="27"/>
  <c r="AH91" i="27"/>
  <c r="AH113" i="27"/>
  <c r="AH136" i="27" s="1"/>
  <c r="AH149" i="27" s="1"/>
  <c r="AH120" i="27"/>
  <c r="AH144" i="27" s="1"/>
  <c r="AH97" i="27"/>
  <c r="AH119" i="27"/>
  <c r="AH142" i="27" s="1"/>
  <c r="AH127" i="27"/>
  <c r="AH98" i="27"/>
  <c r="AH94" i="27"/>
  <c r="DF55" i="27"/>
  <c r="DF157" i="27"/>
  <c r="DF175" i="27" s="1"/>
  <c r="DF190" i="27" s="1"/>
  <c r="BJ55" i="27"/>
  <c r="BJ157" i="27"/>
  <c r="BJ183" i="27" s="1"/>
  <c r="N157" i="27"/>
  <c r="N62" i="27"/>
  <c r="N55" i="27"/>
  <c r="W113" i="27"/>
  <c r="W136" i="27" s="1"/>
  <c r="W120" i="27"/>
  <c r="W144" i="27" s="1"/>
  <c r="W105" i="27"/>
  <c r="W91" i="27"/>
  <c r="W119" i="27"/>
  <c r="W142" i="27" s="1"/>
  <c r="W127" i="27"/>
  <c r="BC113" i="27"/>
  <c r="BC136" i="27" s="1"/>
  <c r="BC120" i="27"/>
  <c r="BC144" i="27" s="1"/>
  <c r="BC105" i="27"/>
  <c r="BC91" i="27"/>
  <c r="CI76" i="27"/>
  <c r="CI89" i="27" s="1"/>
  <c r="CI88" i="27"/>
  <c r="CI83" i="27"/>
  <c r="CI111" i="27" s="1"/>
  <c r="CI80" i="27"/>
  <c r="CI100" i="27" s="1"/>
  <c r="DO76" i="27"/>
  <c r="DO89" i="27" s="1"/>
  <c r="DO88" i="27"/>
  <c r="DO83" i="27"/>
  <c r="DO111" i="27" s="1"/>
  <c r="DO80" i="27"/>
  <c r="DO100" i="27" s="1"/>
  <c r="CN88" i="27"/>
  <c r="CN120" i="27" s="1"/>
  <c r="CN144" i="27" s="1"/>
  <c r="CN80" i="27"/>
  <c r="CN100" i="27" s="1"/>
  <c r="DT80" i="27"/>
  <c r="DT100" i="27" s="1"/>
  <c r="DT76" i="27"/>
  <c r="DT89" i="27" s="1"/>
  <c r="DT88" i="27"/>
  <c r="DT127" i="27" s="1"/>
  <c r="BU127" i="27"/>
  <c r="BU119" i="27"/>
  <c r="BU142" i="27" s="1"/>
  <c r="BU102" i="27"/>
  <c r="BU113" i="27"/>
  <c r="BU136" i="27" s="1"/>
  <c r="BU120" i="27"/>
  <c r="BU144" i="27" s="1"/>
  <c r="BU108" i="27"/>
  <c r="BU94" i="27"/>
  <c r="BU98" i="27"/>
  <c r="AO88" i="27"/>
  <c r="AO76" i="27"/>
  <c r="AO89" i="27" s="1"/>
  <c r="DI55" i="27"/>
  <c r="DI67" i="27" s="1"/>
  <c r="DI53" i="27"/>
  <c r="DI64" i="27" s="1"/>
  <c r="DI157" i="27"/>
  <c r="CC53" i="27"/>
  <c r="CC64" i="27" s="1"/>
  <c r="CC55" i="27"/>
  <c r="CC67" i="27" s="1"/>
  <c r="CC157" i="27"/>
  <c r="CC175" i="27" s="1"/>
  <c r="CC190" i="27" s="1"/>
  <c r="AW55" i="27"/>
  <c r="AW62" i="27"/>
  <c r="AW53" i="27"/>
  <c r="AW64" i="27" s="1"/>
  <c r="AW58" i="27"/>
  <c r="E198" i="27"/>
  <c r="F37" i="27"/>
  <c r="F198" i="27" s="1"/>
  <c r="E39" i="27"/>
  <c r="D45" i="24" s="1"/>
  <c r="E41" i="27"/>
  <c r="I83" i="27"/>
  <c r="I111" i="27" s="1"/>
  <c r="I140" i="27" s="1"/>
  <c r="DA80" i="27"/>
  <c r="DA100" i="27" s="1"/>
  <c r="DD88" i="27"/>
  <c r="DD127" i="27" s="1"/>
  <c r="AH102" i="27"/>
  <c r="BS91" i="27"/>
  <c r="BS105" i="27"/>
  <c r="BS120" i="27"/>
  <c r="BS144" i="27" s="1"/>
  <c r="BS113" i="27"/>
  <c r="BS136" i="27" s="1"/>
  <c r="BC94" i="27"/>
  <c r="BC98" i="27"/>
  <c r="BC130" i="27"/>
  <c r="AM94" i="27"/>
  <c r="AM98" i="27"/>
  <c r="W94" i="27"/>
  <c r="W98" i="27"/>
  <c r="W116" i="27"/>
  <c r="W138" i="27" s="1"/>
  <c r="CT105" i="27"/>
  <c r="CT130" i="27"/>
  <c r="AH109" i="27"/>
  <c r="AH131" i="27"/>
  <c r="DF62" i="27"/>
  <c r="CN76" i="27"/>
  <c r="CN89" i="27" s="1"/>
  <c r="DA97" i="27"/>
  <c r="CC97" i="27"/>
  <c r="BU97" i="27"/>
  <c r="BU124" i="27"/>
  <c r="DI62" i="27"/>
  <c r="AW102" i="27"/>
  <c r="AW94" i="27"/>
  <c r="CE98" i="27"/>
  <c r="CE105" i="27"/>
  <c r="CY80" i="27"/>
  <c r="CY100" i="27" s="1"/>
  <c r="CC127" i="27"/>
  <c r="CC113" i="27"/>
  <c r="CC136" i="27" s="1"/>
  <c r="CC120" i="27"/>
  <c r="CC144" i="27" s="1"/>
  <c r="CC98" i="27"/>
  <c r="BN102" i="27"/>
  <c r="BN113" i="27"/>
  <c r="BN136" i="27" s="1"/>
  <c r="BN120" i="27"/>
  <c r="BN144" i="27" s="1"/>
  <c r="BN97" i="27"/>
  <c r="BN119" i="27"/>
  <c r="BN142" i="27" s="1"/>
  <c r="BN127" i="27"/>
  <c r="BN98" i="27"/>
  <c r="BN94" i="27"/>
  <c r="CP55" i="27"/>
  <c r="CP157" i="27"/>
  <c r="CP175" i="27" s="1"/>
  <c r="CP190" i="27" s="1"/>
  <c r="AT55" i="27"/>
  <c r="AT157" i="27"/>
  <c r="AT175" i="27" s="1"/>
  <c r="G76" i="27"/>
  <c r="G89" i="27" s="1"/>
  <c r="G83" i="27"/>
  <c r="G111" i="27" s="1"/>
  <c r="G75" i="27"/>
  <c r="G88" i="27"/>
  <c r="AM113" i="27"/>
  <c r="AM136" i="27" s="1"/>
  <c r="AM120" i="27"/>
  <c r="AM144" i="27" s="1"/>
  <c r="AM105" i="27"/>
  <c r="AM91" i="27"/>
  <c r="CY76" i="27"/>
  <c r="CY89" i="27" s="1"/>
  <c r="CY83" i="27"/>
  <c r="CY111" i="27" s="1"/>
  <c r="L76" i="27"/>
  <c r="L89" i="27" s="1"/>
  <c r="L75" i="27"/>
  <c r="L88" i="27"/>
  <c r="L127" i="27" s="1"/>
  <c r="L83" i="27"/>
  <c r="L111" i="27" s="1"/>
  <c r="L134" i="27" s="1"/>
  <c r="L146" i="27" s="1"/>
  <c r="AR80" i="27"/>
  <c r="AR100" i="27" s="1"/>
  <c r="AR88" i="27"/>
  <c r="AR127" i="27" s="1"/>
  <c r="DA127" i="27"/>
  <c r="DA119" i="27"/>
  <c r="DA142" i="27" s="1"/>
  <c r="DA102" i="27"/>
  <c r="DA113" i="27"/>
  <c r="DA136" i="27" s="1"/>
  <c r="DA120" i="27"/>
  <c r="DA144" i="27" s="1"/>
  <c r="DA108" i="27"/>
  <c r="DA94" i="27"/>
  <c r="DA98" i="27"/>
  <c r="CS55" i="27"/>
  <c r="CS67" i="27" s="1"/>
  <c r="CS53" i="27"/>
  <c r="CS64" i="27" s="1"/>
  <c r="CS157" i="27"/>
  <c r="BM55" i="27"/>
  <c r="BM62" i="27"/>
  <c r="BM58" i="27"/>
  <c r="Q157" i="27"/>
  <c r="Q55" i="27"/>
  <c r="Q53" i="27"/>
  <c r="Q64" i="27" s="1"/>
  <c r="Q62" i="27"/>
  <c r="Q58" i="27"/>
  <c r="DA83" i="27"/>
  <c r="DA111" i="27" s="1"/>
  <c r="DA140" i="27" s="1"/>
  <c r="AO80" i="27"/>
  <c r="AO100" i="27" s="1"/>
  <c r="BN91" i="27"/>
  <c r="AD58" i="27"/>
  <c r="N58" i="27"/>
  <c r="DD76" i="27"/>
  <c r="DD89" i="27" s="1"/>
  <c r="BS94" i="27"/>
  <c r="BS108" i="27"/>
  <c r="BS124" i="27"/>
  <c r="BS116" i="27"/>
  <c r="BS138" i="27" s="1"/>
  <c r="BC97" i="27"/>
  <c r="BC109" i="27"/>
  <c r="BC116" i="27"/>
  <c r="BC138" i="27" s="1"/>
  <c r="AM97" i="27"/>
  <c r="AM109" i="27"/>
  <c r="AM116" i="27"/>
  <c r="AM138" i="27" s="1"/>
  <c r="W97" i="27"/>
  <c r="W109" i="27"/>
  <c r="W131" i="27"/>
  <c r="CT108" i="27"/>
  <c r="BN105" i="27"/>
  <c r="BN130" i="27"/>
  <c r="AH124" i="27"/>
  <c r="E38" i="27"/>
  <c r="D44" i="24" s="1"/>
  <c r="BJ62" i="27"/>
  <c r="DA105" i="27"/>
  <c r="DA130" i="27"/>
  <c r="CC130" i="27"/>
  <c r="BU105" i="27"/>
  <c r="BU130" i="27"/>
  <c r="BA127" i="27"/>
  <c r="BA131" i="27"/>
  <c r="BA91" i="27"/>
  <c r="CT91" i="27"/>
  <c r="CT113" i="27"/>
  <c r="CT136" i="27" s="1"/>
  <c r="CT149" i="27" s="1"/>
  <c r="CT120" i="27"/>
  <c r="CT144" i="27" s="1"/>
  <c r="CT97" i="27"/>
  <c r="CT119" i="27"/>
  <c r="CT142" i="27" s="1"/>
  <c r="CT127" i="27"/>
  <c r="CT98" i="27"/>
  <c r="CT94" i="27"/>
  <c r="DV55" i="27"/>
  <c r="DV157" i="27"/>
  <c r="DV183" i="27" s="1"/>
  <c r="BZ55" i="27"/>
  <c r="BZ157" i="27"/>
  <c r="BZ178" i="27" s="1"/>
  <c r="AD62" i="27"/>
  <c r="AD55" i="27"/>
  <c r="AG55" i="27"/>
  <c r="AG62" i="27"/>
  <c r="AG53" i="27"/>
  <c r="AG64" i="27" s="1"/>
  <c r="AG58" i="27"/>
  <c r="CT83" i="27"/>
  <c r="CT111" i="27" s="1"/>
  <c r="CT140" i="27" s="1"/>
  <c r="AO83" i="27"/>
  <c r="AO111" i="27" s="1"/>
  <c r="AO140" i="27" s="1"/>
  <c r="I75" i="27"/>
  <c r="DV58" i="27"/>
  <c r="DF58" i="27"/>
  <c r="CP58" i="27"/>
  <c r="BJ58" i="27"/>
  <c r="AT58" i="27"/>
  <c r="BS97" i="27"/>
  <c r="BS98" i="27"/>
  <c r="BS127" i="27"/>
  <c r="BC102" i="27"/>
  <c r="BC124" i="27"/>
  <c r="BC119" i="27"/>
  <c r="BC142" i="27" s="1"/>
  <c r="AM102" i="27"/>
  <c r="AM124" i="27"/>
  <c r="AM119" i="27"/>
  <c r="AM142" i="27" s="1"/>
  <c r="W102" i="27"/>
  <c r="W124" i="27"/>
  <c r="CT109" i="27"/>
  <c r="CT131" i="27"/>
  <c r="BN108" i="27"/>
  <c r="BN116" i="27"/>
  <c r="BN138" i="27" s="1"/>
  <c r="AH105" i="27"/>
  <c r="AH130" i="27"/>
  <c r="DA109" i="27"/>
  <c r="DA116" i="27"/>
  <c r="DA138" i="27" s="1"/>
  <c r="CC116" i="27"/>
  <c r="CC138" i="27" s="1"/>
  <c r="BU109" i="27"/>
  <c r="BU116" i="27"/>
  <c r="BU138" i="27" s="1"/>
  <c r="CC62" i="27"/>
  <c r="AG157" i="27"/>
  <c r="AG175" i="27" s="1"/>
  <c r="DT83" i="27"/>
  <c r="DT111" i="27" s="1"/>
  <c r="DT140" i="27" s="1"/>
  <c r="CQ116" i="27"/>
  <c r="CQ138" i="27" s="1"/>
  <c r="G80" i="27"/>
  <c r="G100" i="27" s="1"/>
  <c r="I88" i="27"/>
  <c r="DA76" i="27"/>
  <c r="DA89" i="27" s="1"/>
  <c r="BM53" i="27"/>
  <c r="BM64" i="27" s="1"/>
  <c r="DW67" i="27"/>
  <c r="DG67" i="27"/>
  <c r="CQ67" i="27"/>
  <c r="CA67" i="27"/>
  <c r="BK67" i="27"/>
  <c r="AU67" i="27"/>
  <c r="AQ76" i="27"/>
  <c r="AQ89" i="27" s="1"/>
  <c r="AQ80" i="27"/>
  <c r="AQ100" i="27" s="1"/>
  <c r="DC76" i="27"/>
  <c r="DC89" i="27" s="1"/>
  <c r="DC80" i="27"/>
  <c r="DC100" i="27" s="1"/>
  <c r="DU53" i="27"/>
  <c r="DU64" i="27" s="1"/>
  <c r="DU55" i="27"/>
  <c r="DE55" i="27"/>
  <c r="DE53" i="27"/>
  <c r="DE64" i="27" s="1"/>
  <c r="CO55" i="27"/>
  <c r="CO53" i="27"/>
  <c r="CO64" i="27" s="1"/>
  <c r="BY55" i="27"/>
  <c r="BY53" i="27"/>
  <c r="BY64" i="27" s="1"/>
  <c r="BI53" i="27"/>
  <c r="BI64" i="27" s="1"/>
  <c r="BI55" i="27"/>
  <c r="AS55" i="27"/>
  <c r="AS53" i="27"/>
  <c r="AS64" i="27" s="1"/>
  <c r="AC55" i="27"/>
  <c r="AC53" i="27"/>
  <c r="AC64" i="27" s="1"/>
  <c r="M157" i="27"/>
  <c r="M53" i="27"/>
  <c r="DA53" i="27"/>
  <c r="DA64" i="27" s="1"/>
  <c r="DA55" i="27"/>
  <c r="AO53" i="27"/>
  <c r="AO64" i="27" s="1"/>
  <c r="AO55" i="27"/>
  <c r="CA108" i="27"/>
  <c r="CA119" i="27"/>
  <c r="CA142" i="27" s="1"/>
  <c r="CA91" i="27"/>
  <c r="BE149" i="27"/>
  <c r="Y149" i="27"/>
  <c r="CM113" i="27"/>
  <c r="CM136" i="27" s="1"/>
  <c r="DW183" i="27"/>
  <c r="DG183" i="27"/>
  <c r="CU183" i="27"/>
  <c r="CE183" i="27"/>
  <c r="BO183" i="27"/>
  <c r="AY183" i="27"/>
  <c r="AM183" i="27"/>
  <c r="AA183" i="27"/>
  <c r="O183" i="27"/>
  <c r="AE67" i="27"/>
  <c r="CW98" i="27"/>
  <c r="CW97" i="27"/>
  <c r="CW113" i="27"/>
  <c r="CW136" i="27" s="1"/>
  <c r="CW120" i="27"/>
  <c r="CW144" i="27" s="1"/>
  <c r="BA98" i="27"/>
  <c r="BA94" i="27"/>
  <c r="BA108" i="27"/>
  <c r="BA120" i="27"/>
  <c r="BA144" i="27" s="1"/>
  <c r="CQ109" i="27"/>
  <c r="EB149" i="27"/>
  <c r="X67" i="27"/>
  <c r="DW168" i="27"/>
  <c r="DW188" i="27" s="1"/>
  <c r="DG168" i="27"/>
  <c r="DG188" i="27" s="1"/>
  <c r="CU168" i="27"/>
  <c r="CU188" i="27" s="1"/>
  <c r="CE168" i="27"/>
  <c r="CE188" i="27" s="1"/>
  <c r="BG67" i="27"/>
  <c r="CW109" i="27"/>
  <c r="CW102" i="27"/>
  <c r="CW116" i="27"/>
  <c r="CW138" i="27" s="1"/>
  <c r="CW124" i="27"/>
  <c r="BA109" i="27"/>
  <c r="BA97" i="27"/>
  <c r="BA113" i="27"/>
  <c r="BA136" i="27" s="1"/>
  <c r="BA124" i="27"/>
  <c r="CQ120" i="27"/>
  <c r="CQ144" i="27" s="1"/>
  <c r="EX149" i="27"/>
  <c r="EP149" i="27"/>
  <c r="EH149" i="27"/>
  <c r="DZ149" i="27"/>
  <c r="FA149" i="27"/>
  <c r="ES149" i="27"/>
  <c r="EK149" i="27"/>
  <c r="EC149" i="27"/>
  <c r="EJ149" i="27"/>
  <c r="BS67" i="27"/>
  <c r="BC67" i="27"/>
  <c r="CW91" i="27"/>
  <c r="CW105" i="27"/>
  <c r="CW119" i="27"/>
  <c r="CW142" i="27" s="1"/>
  <c r="BA116" i="27"/>
  <c r="BA138" i="27" s="1"/>
  <c r="BA102" i="27"/>
  <c r="BA119" i="27"/>
  <c r="BA142" i="27" s="1"/>
  <c r="CQ108" i="27"/>
  <c r="DJ140" i="27"/>
  <c r="DJ134" i="27"/>
  <c r="DJ146" i="27" s="1"/>
  <c r="CD134" i="27"/>
  <c r="CD146" i="27" s="1"/>
  <c r="AX140" i="27"/>
  <c r="AX134" i="27"/>
  <c r="AX146" i="27" s="1"/>
  <c r="DP183" i="27"/>
  <c r="DP178" i="27"/>
  <c r="DP175" i="27"/>
  <c r="DP190" i="27" s="1"/>
  <c r="DP168" i="27"/>
  <c r="DP188" i="27" s="1"/>
  <c r="BL183" i="27"/>
  <c r="BL175" i="27"/>
  <c r="CZ116" i="27"/>
  <c r="CZ138" i="27" s="1"/>
  <c r="AR140" i="27"/>
  <c r="AR134" i="27"/>
  <c r="AR146" i="27" s="1"/>
  <c r="H120" i="27"/>
  <c r="H144" i="27" s="1"/>
  <c r="H108" i="27"/>
  <c r="H94" i="27"/>
  <c r="H98" i="27"/>
  <c r="CB130" i="27"/>
  <c r="CB124" i="27"/>
  <c r="CB119" i="27"/>
  <c r="CB142" i="27" s="1"/>
  <c r="CB108" i="27"/>
  <c r="CB102" i="27"/>
  <c r="CB97" i="27"/>
  <c r="CB91" i="27"/>
  <c r="CB113" i="27"/>
  <c r="CB136" i="27" s="1"/>
  <c r="AJ130" i="27"/>
  <c r="AJ127" i="27"/>
  <c r="AJ124" i="27"/>
  <c r="AJ120" i="27"/>
  <c r="AJ144" i="27" s="1"/>
  <c r="AJ131" i="27"/>
  <c r="AJ119" i="27"/>
  <c r="AJ142" i="27" s="1"/>
  <c r="AJ113" i="27"/>
  <c r="AJ136" i="27" s="1"/>
  <c r="AJ108" i="27"/>
  <c r="AJ105" i="27"/>
  <c r="AJ102" i="27"/>
  <c r="AJ97" i="27"/>
  <c r="AJ94" i="27"/>
  <c r="AJ91" i="27"/>
  <c r="AJ116" i="27"/>
  <c r="AJ138" i="27" s="1"/>
  <c r="AJ109" i="27"/>
  <c r="AJ98" i="27"/>
  <c r="BX130" i="27"/>
  <c r="BX127" i="27"/>
  <c r="BX124" i="27"/>
  <c r="BX120" i="27"/>
  <c r="BX144" i="27" s="1"/>
  <c r="BX131" i="27"/>
  <c r="BX119" i="27"/>
  <c r="BX142" i="27" s="1"/>
  <c r="BX116" i="27"/>
  <c r="BX138" i="27" s="1"/>
  <c r="BX113" i="27"/>
  <c r="BX136" i="27" s="1"/>
  <c r="BX108" i="27"/>
  <c r="BX105" i="27"/>
  <c r="BX102" i="27"/>
  <c r="BX97" i="27"/>
  <c r="BX94" i="27"/>
  <c r="BX91" i="27"/>
  <c r="BX109" i="27"/>
  <c r="BX98" i="27"/>
  <c r="AB130" i="27"/>
  <c r="AB127" i="27"/>
  <c r="AB124" i="27"/>
  <c r="AB120" i="27"/>
  <c r="AB144" i="27" s="1"/>
  <c r="AB131" i="27"/>
  <c r="AB119" i="27"/>
  <c r="AB142" i="27" s="1"/>
  <c r="AB113" i="27"/>
  <c r="AB136" i="27" s="1"/>
  <c r="AB108" i="27"/>
  <c r="AB105" i="27"/>
  <c r="AB102" i="27"/>
  <c r="AB97" i="27"/>
  <c r="AB94" i="27"/>
  <c r="AB91" i="27"/>
  <c r="AB109" i="27"/>
  <c r="AB98" i="27"/>
  <c r="AB116" i="27"/>
  <c r="AB138" i="27" s="1"/>
  <c r="DV149" i="27"/>
  <c r="CX149" i="27"/>
  <c r="CP149" i="27"/>
  <c r="BR149" i="27"/>
  <c r="BJ149" i="27"/>
  <c r="AD149" i="27"/>
  <c r="DJ168" i="27"/>
  <c r="DJ188" i="27" s="1"/>
  <c r="DB183" i="27"/>
  <c r="DB175" i="27"/>
  <c r="DB190" i="27" s="1"/>
  <c r="DB178" i="27"/>
  <c r="DB168" i="27"/>
  <c r="DB188" i="27" s="1"/>
  <c r="CT183" i="27"/>
  <c r="CT168" i="27"/>
  <c r="CT188" i="27" s="1"/>
  <c r="BN183" i="27"/>
  <c r="BN175" i="27"/>
  <c r="BF183" i="27"/>
  <c r="BF175" i="27"/>
  <c r="DX140" i="27"/>
  <c r="DX134" i="27"/>
  <c r="DX146" i="27" s="1"/>
  <c r="DL183" i="27"/>
  <c r="DL178" i="27"/>
  <c r="DL175" i="27"/>
  <c r="DL190" i="27" s="1"/>
  <c r="DL168" i="27"/>
  <c r="DL188" i="27" s="1"/>
  <c r="CR183" i="27"/>
  <c r="CR178" i="27"/>
  <c r="CR175" i="27"/>
  <c r="CR190" i="27" s="1"/>
  <c r="CR168" i="27"/>
  <c r="CR188" i="27" s="1"/>
  <c r="BT183" i="27"/>
  <c r="BT175" i="27"/>
  <c r="AV183" i="27"/>
  <c r="AV175" i="27"/>
  <c r="Z67" i="27"/>
  <c r="DU183" i="27"/>
  <c r="DU175" i="27"/>
  <c r="DU190" i="27" s="1"/>
  <c r="DU178" i="27"/>
  <c r="DU168" i="27"/>
  <c r="DU188" i="27" s="1"/>
  <c r="DM175" i="27"/>
  <c r="DM190" i="27" s="1"/>
  <c r="CO183" i="27"/>
  <c r="CO175" i="27"/>
  <c r="CO190" i="27" s="1"/>
  <c r="CO178" i="27"/>
  <c r="CO168" i="27"/>
  <c r="CO188" i="27" s="1"/>
  <c r="BY183" i="27"/>
  <c r="BY175" i="27"/>
  <c r="BY190" i="27" s="1"/>
  <c r="BY178" i="27"/>
  <c r="BY168" i="27"/>
  <c r="BY188" i="27" s="1"/>
  <c r="BI183" i="27"/>
  <c r="BA183" i="27"/>
  <c r="BA175" i="27"/>
  <c r="AS183" i="27"/>
  <c r="AS175" i="27"/>
  <c r="DH130" i="27"/>
  <c r="DH131" i="27"/>
  <c r="BP130" i="27"/>
  <c r="BP127" i="27"/>
  <c r="BP124" i="27"/>
  <c r="BP120" i="27"/>
  <c r="BP144" i="27" s="1"/>
  <c r="BP131" i="27"/>
  <c r="BP119" i="27"/>
  <c r="BP142" i="27" s="1"/>
  <c r="BP113" i="27"/>
  <c r="BP136" i="27" s="1"/>
  <c r="BP108" i="27"/>
  <c r="BP105" i="27"/>
  <c r="BP102" i="27"/>
  <c r="BP97" i="27"/>
  <c r="BP94" i="27"/>
  <c r="BP91" i="27"/>
  <c r="BP116" i="27"/>
  <c r="BP138" i="27" s="1"/>
  <c r="BP109" i="27"/>
  <c r="BP98" i="27"/>
  <c r="X130" i="27"/>
  <c r="X127" i="27"/>
  <c r="X124" i="27"/>
  <c r="X120" i="27"/>
  <c r="X144" i="27" s="1"/>
  <c r="X131" i="27"/>
  <c r="X119" i="27"/>
  <c r="X142" i="27" s="1"/>
  <c r="X116" i="27"/>
  <c r="X138" i="27" s="1"/>
  <c r="X108" i="27"/>
  <c r="X105" i="27"/>
  <c r="X102" i="27"/>
  <c r="X97" i="27"/>
  <c r="X94" i="27"/>
  <c r="X91" i="27"/>
  <c r="X109" i="27"/>
  <c r="X98" i="27"/>
  <c r="X113" i="27"/>
  <c r="X136" i="27" s="1"/>
  <c r="L140" i="27"/>
  <c r="DH183" i="27"/>
  <c r="DH178" i="27"/>
  <c r="DH175" i="27"/>
  <c r="DH190" i="27" s="1"/>
  <c r="DH168" i="27"/>
  <c r="DH188" i="27" s="1"/>
  <c r="CN178" i="27"/>
  <c r="CN168" i="27"/>
  <c r="CN188" i="27" s="1"/>
  <c r="BP183" i="27"/>
  <c r="BP175" i="27"/>
  <c r="AR183" i="27"/>
  <c r="AR175" i="27"/>
  <c r="CK140" i="27"/>
  <c r="CK134" i="27"/>
  <c r="CK146" i="27" s="1"/>
  <c r="CW134" i="27"/>
  <c r="CW146" i="27" s="1"/>
  <c r="CW140" i="27"/>
  <c r="E111" i="27"/>
  <c r="F84" i="27"/>
  <c r="E84" i="27"/>
  <c r="P67" i="27"/>
  <c r="DR140" i="27"/>
  <c r="DR134" i="27"/>
  <c r="DR146" i="27" s="1"/>
  <c r="DB140" i="27"/>
  <c r="DB134" i="27"/>
  <c r="DB146" i="27" s="1"/>
  <c r="CL140" i="27"/>
  <c r="CL134" i="27"/>
  <c r="CL146" i="27" s="1"/>
  <c r="AP140" i="27"/>
  <c r="AP134" i="27"/>
  <c r="AP146" i="27" s="1"/>
  <c r="J140" i="27"/>
  <c r="EW149" i="27"/>
  <c r="EO149" i="27"/>
  <c r="EG149" i="27"/>
  <c r="DY134" i="27"/>
  <c r="DY146" i="27" s="1"/>
  <c r="DY140" i="27"/>
  <c r="DI134" i="27"/>
  <c r="DI146" i="27" s="1"/>
  <c r="DI140" i="27"/>
  <c r="CS134" i="27"/>
  <c r="CS146" i="27" s="1"/>
  <c r="CS140" i="27"/>
  <c r="AW134" i="27"/>
  <c r="AW146" i="27" s="1"/>
  <c r="AW140" i="27"/>
  <c r="EV149" i="27"/>
  <c r="ER149" i="27"/>
  <c r="BW149" i="27"/>
  <c r="CN67" i="27"/>
  <c r="AR67" i="27"/>
  <c r="F64" i="27"/>
  <c r="DP130" i="27"/>
  <c r="DP127" i="27"/>
  <c r="DP124" i="27"/>
  <c r="DP120" i="27"/>
  <c r="DP144" i="27" s="1"/>
  <c r="DP131" i="27"/>
  <c r="DP119" i="27"/>
  <c r="DP142" i="27" s="1"/>
  <c r="DP116" i="27"/>
  <c r="DP138" i="27" s="1"/>
  <c r="DP108" i="27"/>
  <c r="DP105" i="27"/>
  <c r="DP102" i="27"/>
  <c r="DP97" i="27"/>
  <c r="DP94" i="27"/>
  <c r="DP91" i="27"/>
  <c r="DP109" i="27"/>
  <c r="DP98" i="27"/>
  <c r="DP113" i="27"/>
  <c r="DP136" i="27" s="1"/>
  <c r="DD140" i="27"/>
  <c r="DD134" i="27"/>
  <c r="DD146" i="27" s="1"/>
  <c r="BL130" i="27"/>
  <c r="BL127" i="27"/>
  <c r="BL124" i="27"/>
  <c r="BL120" i="27"/>
  <c r="BL144" i="27" s="1"/>
  <c r="BL131" i="27"/>
  <c r="BL119" i="27"/>
  <c r="BL142" i="27" s="1"/>
  <c r="BL116" i="27"/>
  <c r="BL138" i="27" s="1"/>
  <c r="BL108" i="27"/>
  <c r="BL105" i="27"/>
  <c r="BL102" i="27"/>
  <c r="BL97" i="27"/>
  <c r="BL94" i="27"/>
  <c r="BL91" i="27"/>
  <c r="BL113" i="27"/>
  <c r="BL136" i="27" s="1"/>
  <c r="BL98" i="27"/>
  <c r="BL109" i="27"/>
  <c r="P130" i="27"/>
  <c r="P127" i="27"/>
  <c r="P124" i="27"/>
  <c r="P120" i="27"/>
  <c r="P144" i="27" s="1"/>
  <c r="P131" i="27"/>
  <c r="P119" i="27"/>
  <c r="P142" i="27" s="1"/>
  <c r="P116" i="27"/>
  <c r="P138" i="27" s="1"/>
  <c r="P108" i="27"/>
  <c r="P105" i="27"/>
  <c r="P102" i="27"/>
  <c r="P97" i="27"/>
  <c r="P94" i="27"/>
  <c r="P91" i="27"/>
  <c r="P113" i="27"/>
  <c r="P136" i="27" s="1"/>
  <c r="P109" i="27"/>
  <c r="P98" i="27"/>
  <c r="CZ183" i="27"/>
  <c r="BX183" i="27"/>
  <c r="BX178" i="27"/>
  <c r="BX175" i="27"/>
  <c r="BX190" i="27" s="1"/>
  <c r="BX168" i="27"/>
  <c r="BX188" i="27" s="1"/>
  <c r="AZ183" i="27"/>
  <c r="AB183" i="27"/>
  <c r="AB175" i="27"/>
  <c r="AL62" i="27"/>
  <c r="DX130" i="27"/>
  <c r="DX127" i="27"/>
  <c r="DX124" i="27"/>
  <c r="DX120" i="27"/>
  <c r="DX144" i="27" s="1"/>
  <c r="DX131" i="27"/>
  <c r="DX119" i="27"/>
  <c r="DX142" i="27" s="1"/>
  <c r="DX116" i="27"/>
  <c r="DX138" i="27" s="1"/>
  <c r="DX108" i="27"/>
  <c r="DX105" i="27"/>
  <c r="DX102" i="27"/>
  <c r="DX97" i="27"/>
  <c r="DX94" i="27"/>
  <c r="DX91" i="27"/>
  <c r="DX113" i="27"/>
  <c r="DX136" i="27" s="1"/>
  <c r="DX98" i="27"/>
  <c r="DX109" i="27"/>
  <c r="DL140" i="27"/>
  <c r="DL134" i="27"/>
  <c r="DL146" i="27" s="1"/>
  <c r="CF130" i="27"/>
  <c r="CF127" i="27"/>
  <c r="CF124" i="27"/>
  <c r="CF120" i="27"/>
  <c r="CF144" i="27" s="1"/>
  <c r="CF131" i="27"/>
  <c r="CF119" i="27"/>
  <c r="CF142" i="27" s="1"/>
  <c r="CF116" i="27"/>
  <c r="CF138" i="27" s="1"/>
  <c r="CF113" i="27"/>
  <c r="CF136" i="27" s="1"/>
  <c r="CF108" i="27"/>
  <c r="CF105" i="27"/>
  <c r="CF102" i="27"/>
  <c r="CF97" i="27"/>
  <c r="CF94" i="27"/>
  <c r="CF91" i="27"/>
  <c r="CF109" i="27"/>
  <c r="CF98" i="27"/>
  <c r="AF130" i="27"/>
  <c r="AF127" i="27"/>
  <c r="AF124" i="27"/>
  <c r="AF120" i="27"/>
  <c r="AF144" i="27" s="1"/>
  <c r="AF131" i="27"/>
  <c r="AF119" i="27"/>
  <c r="AF142" i="27" s="1"/>
  <c r="AF116" i="27"/>
  <c r="AF138" i="27" s="1"/>
  <c r="AF108" i="27"/>
  <c r="AF105" i="27"/>
  <c r="AF102" i="27"/>
  <c r="AF97" i="27"/>
  <c r="AF94" i="27"/>
  <c r="AF91" i="27"/>
  <c r="AF113" i="27"/>
  <c r="AF136" i="27" s="1"/>
  <c r="AF109" i="27"/>
  <c r="AF98" i="27"/>
  <c r="DU149" i="27"/>
  <c r="F39" i="27"/>
  <c r="E45" i="24" s="1"/>
  <c r="CV130" i="27"/>
  <c r="CV127" i="27"/>
  <c r="CV124" i="27"/>
  <c r="CV120" i="27"/>
  <c r="CV144" i="27" s="1"/>
  <c r="CV131" i="27"/>
  <c r="CV119" i="27"/>
  <c r="CV142" i="27" s="1"/>
  <c r="CV116" i="27"/>
  <c r="CV138" i="27" s="1"/>
  <c r="CV113" i="27"/>
  <c r="CV136" i="27" s="1"/>
  <c r="CV108" i="27"/>
  <c r="CV105" i="27"/>
  <c r="CV102" i="27"/>
  <c r="CV97" i="27"/>
  <c r="CV94" i="27"/>
  <c r="CV91" i="27"/>
  <c r="CV109" i="27"/>
  <c r="CV98" i="27"/>
  <c r="BD130" i="27"/>
  <c r="BD127" i="27"/>
  <c r="BD124" i="27"/>
  <c r="BD120" i="27"/>
  <c r="BD144" i="27" s="1"/>
  <c r="BD131" i="27"/>
  <c r="BD119" i="27"/>
  <c r="BD142" i="27" s="1"/>
  <c r="BD116" i="27"/>
  <c r="BD138" i="27" s="1"/>
  <c r="BD108" i="27"/>
  <c r="BD105" i="27"/>
  <c r="BD102" i="27"/>
  <c r="BD97" i="27"/>
  <c r="BD94" i="27"/>
  <c r="BD91" i="27"/>
  <c r="BD109" i="27"/>
  <c r="BD98" i="27"/>
  <c r="BD113" i="27"/>
  <c r="BD136" i="27" s="1"/>
  <c r="AV140" i="27"/>
  <c r="AV134" i="27"/>
  <c r="AV146" i="27" s="1"/>
  <c r="L97" i="27"/>
  <c r="L98" i="27"/>
  <c r="DQ140" i="27"/>
  <c r="DQ134" i="27"/>
  <c r="DQ146" i="27" s="1"/>
  <c r="CR130" i="27"/>
  <c r="CR127" i="27"/>
  <c r="CR124" i="27"/>
  <c r="CR120" i="27"/>
  <c r="CR144" i="27" s="1"/>
  <c r="CR131" i="27"/>
  <c r="CR119" i="27"/>
  <c r="CR142" i="27" s="1"/>
  <c r="CR116" i="27"/>
  <c r="CR138" i="27" s="1"/>
  <c r="CR108" i="27"/>
  <c r="CR105" i="27"/>
  <c r="CR102" i="27"/>
  <c r="CR97" i="27"/>
  <c r="CR94" i="27"/>
  <c r="CR91" i="27"/>
  <c r="CR113" i="27"/>
  <c r="CR136" i="27" s="1"/>
  <c r="CR109" i="27"/>
  <c r="CR98" i="27"/>
  <c r="AN130" i="27"/>
  <c r="AN124" i="27"/>
  <c r="AN131" i="27"/>
  <c r="AN119" i="27"/>
  <c r="AN142" i="27" s="1"/>
  <c r="AN108" i="27"/>
  <c r="AN102" i="27"/>
  <c r="AN97" i="27"/>
  <c r="AN91" i="27"/>
  <c r="AN113" i="27"/>
  <c r="AN136" i="27" s="1"/>
  <c r="CJ183" i="27"/>
  <c r="CJ178" i="27"/>
  <c r="CJ175" i="27"/>
  <c r="CJ190" i="27" s="1"/>
  <c r="CJ168" i="27"/>
  <c r="CJ188" i="27" s="1"/>
  <c r="AN183" i="27"/>
  <c r="AN175" i="27"/>
  <c r="CN140" i="27"/>
  <c r="CN134" i="27"/>
  <c r="CN146" i="27" s="1"/>
  <c r="BH130" i="27"/>
  <c r="BH127" i="27"/>
  <c r="BH124" i="27"/>
  <c r="BH120" i="27"/>
  <c r="BH144" i="27" s="1"/>
  <c r="BH131" i="27"/>
  <c r="BH119" i="27"/>
  <c r="BH142" i="27" s="1"/>
  <c r="BH113" i="27"/>
  <c r="BH136" i="27" s="1"/>
  <c r="BH108" i="27"/>
  <c r="BH105" i="27"/>
  <c r="BH102" i="27"/>
  <c r="BH97" i="27"/>
  <c r="BH94" i="27"/>
  <c r="BH91" i="27"/>
  <c r="BH109" i="27"/>
  <c r="BH98" i="27"/>
  <c r="BH116" i="27"/>
  <c r="BH138" i="27" s="1"/>
  <c r="DT130" i="27"/>
  <c r="DV140" i="27"/>
  <c r="DV134" i="27"/>
  <c r="DV146" i="27" s="1"/>
  <c r="DF140" i="27"/>
  <c r="DF134" i="27"/>
  <c r="DF146" i="27" s="1"/>
  <c r="CP140" i="27"/>
  <c r="CP134" i="27"/>
  <c r="CP146" i="27" s="1"/>
  <c r="AT140" i="27"/>
  <c r="AT134" i="27"/>
  <c r="AT146" i="27" s="1"/>
  <c r="DM134" i="27"/>
  <c r="DM146" i="27" s="1"/>
  <c r="DM140" i="27"/>
  <c r="CG134" i="27"/>
  <c r="CG146" i="27" s="1"/>
  <c r="CG140" i="27"/>
  <c r="FB149" i="27"/>
  <c r="ET149" i="27"/>
  <c r="EL149" i="27"/>
  <c r="ED149" i="27"/>
  <c r="DN140" i="27"/>
  <c r="DN134" i="27"/>
  <c r="DN146" i="27" s="1"/>
  <c r="CX140" i="27"/>
  <c r="CX134" i="27"/>
  <c r="CX146" i="27" s="1"/>
  <c r="CH140" i="27"/>
  <c r="CH134" i="27"/>
  <c r="CH146" i="27" s="1"/>
  <c r="F140" i="27"/>
  <c r="F134" i="27"/>
  <c r="F146" i="27" s="1"/>
  <c r="DE134" i="27"/>
  <c r="DE146" i="27" s="1"/>
  <c r="DE140" i="27"/>
  <c r="CO134" i="27"/>
  <c r="CO146" i="27" s="1"/>
  <c r="CO140" i="27"/>
  <c r="AS134" i="27"/>
  <c r="AS146" i="27" s="1"/>
  <c r="AS140" i="27"/>
  <c r="M134" i="27"/>
  <c r="M146" i="27" s="1"/>
  <c r="M140" i="27"/>
  <c r="EZ149" i="27"/>
  <c r="AZ130" i="27"/>
  <c r="AZ127" i="27"/>
  <c r="AZ124" i="27"/>
  <c r="AZ120" i="27"/>
  <c r="AZ144" i="27" s="1"/>
  <c r="AZ131" i="27"/>
  <c r="AZ119" i="27"/>
  <c r="AZ142" i="27" s="1"/>
  <c r="AZ113" i="27"/>
  <c r="AZ136" i="27" s="1"/>
  <c r="AZ108" i="27"/>
  <c r="AZ105" i="27"/>
  <c r="AZ102" i="27"/>
  <c r="AZ97" i="27"/>
  <c r="AZ94" i="27"/>
  <c r="AZ91" i="27"/>
  <c r="AZ116" i="27"/>
  <c r="AZ138" i="27" s="1"/>
  <c r="AZ109" i="27"/>
  <c r="AZ98" i="27"/>
  <c r="EY149" i="27"/>
  <c r="EU149" i="27"/>
  <c r="EQ149" i="27"/>
  <c r="EM149" i="27"/>
  <c r="EI149" i="27"/>
  <c r="EE149" i="27"/>
  <c r="EA149" i="27"/>
  <c r="DN149" i="27"/>
  <c r="DF149" i="27"/>
  <c r="CH149" i="27"/>
  <c r="BZ149" i="27"/>
  <c r="BB149" i="27"/>
  <c r="AT149" i="27"/>
  <c r="V149" i="27"/>
  <c r="DV175" i="27"/>
  <c r="DV190" i="27" s="1"/>
  <c r="DN183" i="27"/>
  <c r="DN175" i="27"/>
  <c r="DN190" i="27" s="1"/>
  <c r="DN178" i="27"/>
  <c r="DN168" i="27"/>
  <c r="DN188" i="27" s="1"/>
  <c r="CX183" i="27"/>
  <c r="CX175" i="27"/>
  <c r="CX190" i="27" s="1"/>
  <c r="CX178" i="27"/>
  <c r="CX168" i="27"/>
  <c r="CX188" i="27" s="1"/>
  <c r="CP183" i="27"/>
  <c r="CH178" i="27"/>
  <c r="BB183" i="27"/>
  <c r="BB175" i="27"/>
  <c r="AL183" i="27"/>
  <c r="DL120" i="27"/>
  <c r="DL144" i="27" s="1"/>
  <c r="DL113" i="27"/>
  <c r="DL136" i="27" s="1"/>
  <c r="DL97" i="27"/>
  <c r="DL98" i="27"/>
  <c r="BT130" i="27"/>
  <c r="BT127" i="27"/>
  <c r="BT124" i="27"/>
  <c r="BT120" i="27"/>
  <c r="BT144" i="27" s="1"/>
  <c r="BT131" i="27"/>
  <c r="BT119" i="27"/>
  <c r="BT142" i="27" s="1"/>
  <c r="BT108" i="27"/>
  <c r="BT105" i="27"/>
  <c r="BT102" i="27"/>
  <c r="BT97" i="27"/>
  <c r="BT94" i="27"/>
  <c r="BT91" i="27"/>
  <c r="BT116" i="27"/>
  <c r="BT138" i="27" s="1"/>
  <c r="BT113" i="27"/>
  <c r="BT136" i="27" s="1"/>
  <c r="BT109" i="27"/>
  <c r="BT98" i="27"/>
  <c r="T130" i="27"/>
  <c r="T127" i="27"/>
  <c r="T124" i="27"/>
  <c r="T120" i="27"/>
  <c r="T144" i="27" s="1"/>
  <c r="T131" i="27"/>
  <c r="T119" i="27"/>
  <c r="T142" i="27" s="1"/>
  <c r="T113" i="27"/>
  <c r="T136" i="27" s="1"/>
  <c r="T108" i="27"/>
  <c r="T105" i="27"/>
  <c r="T102" i="27"/>
  <c r="T97" i="27"/>
  <c r="T94" i="27"/>
  <c r="T91" i="27"/>
  <c r="T116" i="27"/>
  <c r="T138" i="27" s="1"/>
  <c r="T109" i="27"/>
  <c r="T98" i="27"/>
  <c r="DX183" i="27"/>
  <c r="DX178" i="27"/>
  <c r="DX175" i="27"/>
  <c r="DX190" i="27" s="1"/>
  <c r="DX168" i="27"/>
  <c r="DX188" i="27" s="1"/>
  <c r="DD183" i="27"/>
  <c r="DD178" i="27"/>
  <c r="DD175" i="27"/>
  <c r="DD190" i="27" s="1"/>
  <c r="DD168" i="27"/>
  <c r="DD188" i="27" s="1"/>
  <c r="CF183" i="27"/>
  <c r="CF178" i="27"/>
  <c r="CF175" i="27"/>
  <c r="CF190" i="27" s="1"/>
  <c r="CF168" i="27"/>
  <c r="CF188" i="27" s="1"/>
  <c r="BH183" i="27"/>
  <c r="BH175" i="27"/>
  <c r="AF183" i="27"/>
  <c r="AF175" i="27"/>
  <c r="BI149" i="27"/>
  <c r="AS149" i="27"/>
  <c r="AC149" i="27"/>
  <c r="U149" i="27"/>
  <c r="E125" i="27"/>
  <c r="R67" i="27"/>
  <c r="DY183" i="27"/>
  <c r="DY175" i="27"/>
  <c r="DY190" i="27" s="1"/>
  <c r="DY178" i="27"/>
  <c r="DY168" i="27"/>
  <c r="DY188" i="27" s="1"/>
  <c r="DQ168" i="27"/>
  <c r="DQ188" i="27" s="1"/>
  <c r="CK168" i="27"/>
  <c r="CK188" i="27" s="1"/>
  <c r="BU183" i="27"/>
  <c r="BU175" i="27"/>
  <c r="BM183" i="27"/>
  <c r="BM175" i="27"/>
  <c r="AW183" i="27"/>
  <c r="AW175" i="27"/>
  <c r="AO183" i="27"/>
  <c r="AO175" i="27"/>
  <c r="DG149" i="27"/>
  <c r="CJ130" i="27"/>
  <c r="CJ127" i="27"/>
  <c r="CJ124" i="27"/>
  <c r="CJ120" i="27"/>
  <c r="CJ144" i="27" s="1"/>
  <c r="CJ131" i="27"/>
  <c r="CJ119" i="27"/>
  <c r="CJ142" i="27" s="1"/>
  <c r="CJ116" i="27"/>
  <c r="CJ138" i="27" s="1"/>
  <c r="CJ108" i="27"/>
  <c r="CJ105" i="27"/>
  <c r="CJ102" i="27"/>
  <c r="CJ97" i="27"/>
  <c r="CJ94" i="27"/>
  <c r="CJ91" i="27"/>
  <c r="CJ109" i="27"/>
  <c r="CJ98" i="27"/>
  <c r="CJ113" i="27"/>
  <c r="CJ136" i="27" s="1"/>
  <c r="DT183" i="27"/>
  <c r="DT178" i="27"/>
  <c r="DT175" i="27"/>
  <c r="DT190" i="27" s="1"/>
  <c r="DT168" i="27"/>
  <c r="DT188" i="27" s="1"/>
  <c r="CB183" i="27"/>
  <c r="CB178" i="27"/>
  <c r="CB175" i="27"/>
  <c r="CB190" i="27" s="1"/>
  <c r="CB168" i="27"/>
  <c r="CB188" i="27" s="1"/>
  <c r="BD183" i="27"/>
  <c r="BD175" i="27"/>
  <c r="AJ183" i="27"/>
  <c r="AJ175" i="27"/>
  <c r="BZ62" i="27" l="1"/>
  <c r="K175" i="27"/>
  <c r="K183" i="27"/>
  <c r="CG149" i="27"/>
  <c r="AM67" i="27"/>
  <c r="AX149" i="27"/>
  <c r="AU102" i="27"/>
  <c r="DM149" i="27"/>
  <c r="L113" i="27"/>
  <c r="L136" i="27" s="1"/>
  <c r="DH91" i="27"/>
  <c r="CN124" i="27"/>
  <c r="CT178" i="27"/>
  <c r="CC109" i="27"/>
  <c r="CC105" i="27"/>
  <c r="CC94" i="27"/>
  <c r="CC102" i="27"/>
  <c r="CC124" i="27"/>
  <c r="E149" i="27"/>
  <c r="BY149" i="27"/>
  <c r="AK149" i="27"/>
  <c r="CE67" i="27"/>
  <c r="BD67" i="27"/>
  <c r="DO67" i="27"/>
  <c r="AT183" i="27"/>
  <c r="L124" i="27"/>
  <c r="DH105" i="27"/>
  <c r="DE175" i="27"/>
  <c r="DE190" i="27" s="1"/>
  <c r="CC108" i="27"/>
  <c r="CC119" i="27"/>
  <c r="CC142" i="27" s="1"/>
  <c r="DE149" i="27"/>
  <c r="CV175" i="27"/>
  <c r="CV190" i="27" s="1"/>
  <c r="DA178" i="27"/>
  <c r="BJ175" i="27"/>
  <c r="CP168" i="27"/>
  <c r="CP188" i="27" s="1"/>
  <c r="DU134" i="27"/>
  <c r="DU146" i="27" s="1"/>
  <c r="F41" i="27"/>
  <c r="DH113" i="27"/>
  <c r="DH136" i="27" s="1"/>
  <c r="DH94" i="27"/>
  <c r="DH108" i="27"/>
  <c r="DH120" i="27"/>
  <c r="DH144" i="27" s="1"/>
  <c r="AK175" i="27"/>
  <c r="DE183" i="27"/>
  <c r="DM183" i="27"/>
  <c r="CE120" i="27"/>
  <c r="CE144" i="27" s="1"/>
  <c r="CE127" i="27"/>
  <c r="AW108" i="27"/>
  <c r="AW119" i="27"/>
  <c r="AW142" i="27" s="1"/>
  <c r="DK183" i="27"/>
  <c r="DK173" i="27"/>
  <c r="CP178" i="27"/>
  <c r="DH116" i="27"/>
  <c r="DH138" i="27" s="1"/>
  <c r="CE113" i="27"/>
  <c r="CE136" i="27" s="1"/>
  <c r="CE119" i="27"/>
  <c r="CE142" i="27" s="1"/>
  <c r="AW120" i="27"/>
  <c r="AW144" i="27" s="1"/>
  <c r="AW127" i="27"/>
  <c r="W183" i="27"/>
  <c r="BA67" i="27"/>
  <c r="DK178" i="27"/>
  <c r="AL149" i="27"/>
  <c r="DH98" i="27"/>
  <c r="DH97" i="27"/>
  <c r="DH124" i="27"/>
  <c r="DE168" i="27"/>
  <c r="DE188" i="27" s="1"/>
  <c r="DM168" i="27"/>
  <c r="DM188" i="27" s="1"/>
  <c r="AW131" i="27"/>
  <c r="AG183" i="27"/>
  <c r="BR183" i="27"/>
  <c r="G84" i="27"/>
  <c r="DH109" i="27"/>
  <c r="DH102" i="27"/>
  <c r="DH119" i="27"/>
  <c r="DH142" i="27" s="1"/>
  <c r="AR91" i="27"/>
  <c r="AW91" i="27"/>
  <c r="CE91" i="27"/>
  <c r="AW98" i="27"/>
  <c r="DK169" i="27"/>
  <c r="DD130" i="27"/>
  <c r="CM97" i="27"/>
  <c r="DR149" i="27"/>
  <c r="BF149" i="27"/>
  <c r="BZ175" i="27"/>
  <c r="BZ190" i="27" s="1"/>
  <c r="CR140" i="27"/>
  <c r="Z149" i="27"/>
  <c r="DJ190" i="27"/>
  <c r="U67" i="27"/>
  <c r="BN67" i="27"/>
  <c r="DO178" i="27"/>
  <c r="DO175" i="27"/>
  <c r="DO190" i="27" s="1"/>
  <c r="DO183" i="27"/>
  <c r="DO168" i="27"/>
  <c r="DO188" i="27" s="1"/>
  <c r="BW175" i="27"/>
  <c r="BW190" i="27" s="1"/>
  <c r="BW183" i="27"/>
  <c r="DI149" i="27"/>
  <c r="CK67" i="27"/>
  <c r="E129" i="27"/>
  <c r="CY67" i="27"/>
  <c r="AO134" i="27"/>
  <c r="AO146" i="27" s="1"/>
  <c r="K124" i="27"/>
  <c r="DF67" i="27"/>
  <c r="CV169" i="27"/>
  <c r="H134" i="27"/>
  <c r="H146" i="27" s="1"/>
  <c r="BZ183" i="27"/>
  <c r="DD94" i="27"/>
  <c r="BZ168" i="27"/>
  <c r="BZ188" i="27" s="1"/>
  <c r="DD108" i="27"/>
  <c r="H84" i="27"/>
  <c r="CM124" i="27"/>
  <c r="DQ113" i="27"/>
  <c r="DQ136" i="27" s="1"/>
  <c r="DD131" i="27"/>
  <c r="K98" i="27"/>
  <c r="K113" i="27"/>
  <c r="K136" i="27" s="1"/>
  <c r="DQ91" i="27"/>
  <c r="F60" i="27"/>
  <c r="F129" i="27"/>
  <c r="F81" i="27"/>
  <c r="BN149" i="27"/>
  <c r="DQ98" i="27"/>
  <c r="K43" i="29"/>
  <c r="L166" i="29"/>
  <c r="K41" i="29"/>
  <c r="L164" i="29" s="1"/>
  <c r="L40" i="29"/>
  <c r="M140" i="29" s="1"/>
  <c r="I216" i="29"/>
  <c r="L240" i="29"/>
  <c r="L16" i="30" s="1"/>
  <c r="L242" i="29"/>
  <c r="L19" i="30" s="1"/>
  <c r="L241" i="29"/>
  <c r="L18" i="30" s="1"/>
  <c r="L239" i="29"/>
  <c r="L15" i="30" s="1"/>
  <c r="L238" i="29"/>
  <c r="L14" i="30" s="1"/>
  <c r="J150" i="29"/>
  <c r="J152" i="29" s="1"/>
  <c r="J153" i="29" s="1"/>
  <c r="L198" i="29"/>
  <c r="L199" i="29" s="1"/>
  <c r="L215" i="29"/>
  <c r="K234" i="29"/>
  <c r="K10" i="30" s="1"/>
  <c r="K141" i="29"/>
  <c r="K150" i="29" s="1"/>
  <c r="K152" i="29" s="1"/>
  <c r="K153" i="29" s="1"/>
  <c r="N139" i="29"/>
  <c r="M56" i="29"/>
  <c r="M39" i="29"/>
  <c r="N35" i="29"/>
  <c r="M38" i="29"/>
  <c r="N167" i="29" s="1"/>
  <c r="M233" i="29"/>
  <c r="M192" i="29"/>
  <c r="M168" i="29"/>
  <c r="M149" i="29"/>
  <c r="M156" i="29" s="1"/>
  <c r="M163" i="29" s="1"/>
  <c r="M176" i="29" s="1"/>
  <c r="J143" i="29"/>
  <c r="L234" i="29"/>
  <c r="L10" i="30" s="1"/>
  <c r="L141" i="29"/>
  <c r="L150" i="29" s="1"/>
  <c r="L152" i="29" s="1"/>
  <c r="L153" i="29" s="1"/>
  <c r="M235" i="29"/>
  <c r="M11" i="30" s="1"/>
  <c r="M151" i="29"/>
  <c r="L42" i="29"/>
  <c r="J173" i="29"/>
  <c r="J174" i="29" s="1"/>
  <c r="J165" i="29"/>
  <c r="J46" i="29"/>
  <c r="J47" i="29" s="1"/>
  <c r="K164" i="29"/>
  <c r="K142" i="29"/>
  <c r="K143" i="29" s="1"/>
  <c r="K193" i="29" s="1"/>
  <c r="K194" i="29" s="1"/>
  <c r="CV183" i="27"/>
  <c r="DT134" i="27"/>
  <c r="DT146" i="27" s="1"/>
  <c r="DA183" i="27"/>
  <c r="DV168" i="27"/>
  <c r="DV188" i="27" s="1"/>
  <c r="H60" i="27"/>
  <c r="L91" i="27"/>
  <c r="L105" i="27"/>
  <c r="L131" i="27"/>
  <c r="L130" i="27"/>
  <c r="E100" i="27"/>
  <c r="CV134" i="27"/>
  <c r="CV146" i="27" s="1"/>
  <c r="CF140" i="27"/>
  <c r="CD168" i="27"/>
  <c r="CD188" i="27" s="1"/>
  <c r="DW140" i="27"/>
  <c r="CQ134" i="27"/>
  <c r="CQ146" i="27" s="1"/>
  <c r="DQ119" i="27"/>
  <c r="DQ142" i="27" s="1"/>
  <c r="DQ131" i="27"/>
  <c r="DQ108" i="27"/>
  <c r="DG140" i="27"/>
  <c r="DA173" i="27"/>
  <c r="AE149" i="27"/>
  <c r="CV168" i="27"/>
  <c r="CV188" i="27" s="1"/>
  <c r="AV108" i="27"/>
  <c r="DA168" i="27"/>
  <c r="DA188" i="27" s="1"/>
  <c r="DV178" i="27"/>
  <c r="L116" i="27"/>
  <c r="L138" i="27" s="1"/>
  <c r="L149" i="27" s="1"/>
  <c r="L94" i="27"/>
  <c r="L108" i="27"/>
  <c r="L120" i="27"/>
  <c r="L144" i="27" s="1"/>
  <c r="CC134" i="27"/>
  <c r="CC146" i="27" s="1"/>
  <c r="CL168" i="27"/>
  <c r="CL188" i="27" s="1"/>
  <c r="H61" i="27"/>
  <c r="DQ127" i="27"/>
  <c r="DQ130" i="27"/>
  <c r="DQ120" i="27"/>
  <c r="DQ144" i="27" s="1"/>
  <c r="DA172" i="27"/>
  <c r="CV173" i="27"/>
  <c r="AQ183" i="27"/>
  <c r="AQ175" i="27"/>
  <c r="CV178" i="27"/>
  <c r="DA175" i="27"/>
  <c r="DA190" i="27" s="1"/>
  <c r="E123" i="27"/>
  <c r="L109" i="27"/>
  <c r="L102" i="27"/>
  <c r="L119" i="27"/>
  <c r="L142" i="27" s="1"/>
  <c r="O61" i="27"/>
  <c r="G183" i="27"/>
  <c r="DQ102" i="27"/>
  <c r="DQ105" i="27"/>
  <c r="AR131" i="27"/>
  <c r="X61" i="27"/>
  <c r="BU149" i="27"/>
  <c r="CO67" i="27"/>
  <c r="BO149" i="27"/>
  <c r="G78" i="27"/>
  <c r="BP67" i="27"/>
  <c r="AR130" i="27"/>
  <c r="AY130" i="27"/>
  <c r="D47" i="28"/>
  <c r="V67" i="27"/>
  <c r="AR105" i="27"/>
  <c r="CL149" i="27"/>
  <c r="DQ172" i="27"/>
  <c r="BK149" i="27"/>
  <c r="BQ149" i="27"/>
  <c r="N149" i="27"/>
  <c r="AA149" i="27"/>
  <c r="F89" i="27"/>
  <c r="F78" i="27"/>
  <c r="DU67" i="27"/>
  <c r="AC67" i="27"/>
  <c r="BR67" i="27"/>
  <c r="S149" i="27"/>
  <c r="AP149" i="27"/>
  <c r="DJ149" i="27"/>
  <c r="AI149" i="27"/>
  <c r="AG149" i="27"/>
  <c r="BM149" i="27"/>
  <c r="AO67" i="27"/>
  <c r="CZ67" i="27"/>
  <c r="CX67" i="27"/>
  <c r="DY149" i="27"/>
  <c r="CO120" i="27"/>
  <c r="CO144" i="27" s="1"/>
  <c r="CO113" i="27"/>
  <c r="CO136" i="27" s="1"/>
  <c r="CO97" i="27"/>
  <c r="CO98" i="27"/>
  <c r="CO130" i="27"/>
  <c r="CO131" i="27"/>
  <c r="CO108" i="27"/>
  <c r="CO94" i="27"/>
  <c r="CO127" i="27"/>
  <c r="CO105" i="27"/>
  <c r="CO124" i="27"/>
  <c r="CO102" i="27"/>
  <c r="CO119" i="27"/>
  <c r="CO142" i="27" s="1"/>
  <c r="CO91" i="27"/>
  <c r="CO116" i="27"/>
  <c r="CO138" i="27" s="1"/>
  <c r="CO109" i="27"/>
  <c r="J61" i="27"/>
  <c r="F38" i="27"/>
  <c r="E44" i="24" s="1"/>
  <c r="BV149" i="27"/>
  <c r="CV67" i="27"/>
  <c r="DQ178" i="27"/>
  <c r="AD61" i="27"/>
  <c r="DD98" i="27"/>
  <c r="DD97" i="27"/>
  <c r="DD113" i="27"/>
  <c r="DD136" i="27" s="1"/>
  <c r="DD120" i="27"/>
  <c r="DD144" i="27" s="1"/>
  <c r="CJ134" i="27"/>
  <c r="CJ146" i="27" s="1"/>
  <c r="CZ168" i="27"/>
  <c r="CZ188" i="27" s="1"/>
  <c r="AZ134" i="27"/>
  <c r="AZ146" i="27" s="1"/>
  <c r="CD178" i="27"/>
  <c r="K97" i="27"/>
  <c r="K108" i="27"/>
  <c r="CM108" i="27"/>
  <c r="K120" i="27"/>
  <c r="K144" i="27" s="1"/>
  <c r="CM120" i="27"/>
  <c r="CM144" i="27" s="1"/>
  <c r="AS67" i="27"/>
  <c r="CC91" i="27"/>
  <c r="DJ67" i="27"/>
  <c r="CZ173" i="27"/>
  <c r="AU108" i="27"/>
  <c r="AU98" i="27"/>
  <c r="AU109" i="27"/>
  <c r="AU113" i="27"/>
  <c r="AU136" i="27" s="1"/>
  <c r="CK178" i="27"/>
  <c r="BE175" i="27"/>
  <c r="CK175" i="27"/>
  <c r="CK190" i="27" s="1"/>
  <c r="DQ175" i="27"/>
  <c r="DQ190" i="27" s="1"/>
  <c r="DD109" i="27"/>
  <c r="DD102" i="27"/>
  <c r="DD116" i="27"/>
  <c r="DD138" i="27" s="1"/>
  <c r="DD124" i="27"/>
  <c r="CZ175" i="27"/>
  <c r="CZ190" i="27" s="1"/>
  <c r="V60" i="27"/>
  <c r="CD175" i="27"/>
  <c r="CD190" i="27" s="1"/>
  <c r="DH134" i="27"/>
  <c r="DH146" i="27" s="1"/>
  <c r="CM127" i="27"/>
  <c r="K94" i="27"/>
  <c r="CM94" i="27"/>
  <c r="K105" i="27"/>
  <c r="CM105" i="27"/>
  <c r="DA67" i="27"/>
  <c r="CC149" i="27"/>
  <c r="AY124" i="27"/>
  <c r="CZ169" i="27"/>
  <c r="DQ169" i="27"/>
  <c r="AU124" i="27"/>
  <c r="AU127" i="27"/>
  <c r="AU130" i="27"/>
  <c r="AU120" i="27"/>
  <c r="AU144" i="27" s="1"/>
  <c r="DQ183" i="27"/>
  <c r="DD91" i="27"/>
  <c r="DD105" i="27"/>
  <c r="DD119" i="27"/>
  <c r="DD142" i="27" s="1"/>
  <c r="CZ178" i="27"/>
  <c r="AX183" i="27"/>
  <c r="K127" i="27"/>
  <c r="CM98" i="27"/>
  <c r="K116" i="27"/>
  <c r="K138" i="27" s="1"/>
  <c r="K149" i="27" s="1"/>
  <c r="CM116" i="27"/>
  <c r="CM138" i="27" s="1"/>
  <c r="CM149" i="27" s="1"/>
  <c r="AY127" i="27"/>
  <c r="O149" i="27"/>
  <c r="AU116" i="27"/>
  <c r="AU138" i="27" s="1"/>
  <c r="AU119" i="27"/>
  <c r="AU142" i="27" s="1"/>
  <c r="AU131" i="27"/>
  <c r="G37" i="27"/>
  <c r="E48" i="28"/>
  <c r="E49" i="28"/>
  <c r="F50" i="28"/>
  <c r="DQ67" i="27"/>
  <c r="BS183" i="27"/>
  <c r="BS175" i="27"/>
  <c r="CY183" i="27"/>
  <c r="CY175" i="27"/>
  <c r="CY190" i="27" s="1"/>
  <c r="E89" i="27"/>
  <c r="E78" i="27"/>
  <c r="CX169" i="27"/>
  <c r="R149" i="27"/>
  <c r="CD149" i="27"/>
  <c r="CP67" i="27"/>
  <c r="W149" i="27"/>
  <c r="AH67" i="27"/>
  <c r="AX67" i="27"/>
  <c r="CX173" i="27"/>
  <c r="BQ67" i="27"/>
  <c r="G61" i="27"/>
  <c r="DB149" i="27"/>
  <c r="J149" i="27"/>
  <c r="AV94" i="27"/>
  <c r="N61" i="27"/>
  <c r="CZ140" i="27"/>
  <c r="DL94" i="27"/>
  <c r="DL108" i="27"/>
  <c r="DL131" i="27"/>
  <c r="DL130" i="27"/>
  <c r="CH168" i="27"/>
  <c r="CH188" i="27" s="1"/>
  <c r="DT131" i="27"/>
  <c r="L60" i="27"/>
  <c r="M61" i="27"/>
  <c r="J60" i="27"/>
  <c r="L61" i="27"/>
  <c r="V61" i="27"/>
  <c r="CN116" i="27"/>
  <c r="CN138" i="27" s="1"/>
  <c r="AP183" i="27"/>
  <c r="CL183" i="27"/>
  <c r="DJ183" i="27"/>
  <c r="H91" i="27"/>
  <c r="H105" i="27"/>
  <c r="H131" i="27"/>
  <c r="H130" i="27"/>
  <c r="CZ97" i="27"/>
  <c r="CQ124" i="27"/>
  <c r="CQ113" i="27"/>
  <c r="CQ136" i="27" s="1"/>
  <c r="CQ149" i="27" s="1"/>
  <c r="G60" i="27"/>
  <c r="CQ130" i="27"/>
  <c r="I60" i="27"/>
  <c r="CQ119" i="27"/>
  <c r="CQ142" i="27" s="1"/>
  <c r="I67" i="27"/>
  <c r="BE67" i="27"/>
  <c r="DW97" i="27"/>
  <c r="DW119" i="27"/>
  <c r="DW142" i="27" s="1"/>
  <c r="DW127" i="27"/>
  <c r="DW98" i="27"/>
  <c r="F175" i="27"/>
  <c r="F183" i="27"/>
  <c r="AV120" i="27"/>
  <c r="AV144" i="27" s="1"/>
  <c r="DL109" i="27"/>
  <c r="DL102" i="27"/>
  <c r="DL116" i="27"/>
  <c r="DL138" i="27" s="1"/>
  <c r="DL149" i="27" s="1"/>
  <c r="DL124" i="27"/>
  <c r="CH175" i="27"/>
  <c r="CH190" i="27" s="1"/>
  <c r="K61" i="27"/>
  <c r="Q60" i="27"/>
  <c r="DT94" i="27"/>
  <c r="R60" i="27"/>
  <c r="AF61" i="27"/>
  <c r="CN109" i="27"/>
  <c r="CL178" i="27"/>
  <c r="DJ178" i="27"/>
  <c r="H109" i="27"/>
  <c r="H97" i="27"/>
  <c r="H116" i="27"/>
  <c r="H138" i="27" s="1"/>
  <c r="H124" i="27"/>
  <c r="CZ124" i="27"/>
  <c r="CQ94" i="27"/>
  <c r="CQ105" i="27"/>
  <c r="CQ102" i="27"/>
  <c r="DE67" i="27"/>
  <c r="CM134" i="27"/>
  <c r="CM146" i="27" s="1"/>
  <c r="CQ98" i="27"/>
  <c r="I183" i="27"/>
  <c r="I175" i="27"/>
  <c r="V183" i="27"/>
  <c r="V175" i="27"/>
  <c r="Y175" i="27"/>
  <c r="Y183" i="27"/>
  <c r="CK120" i="27"/>
  <c r="CK144" i="27" s="1"/>
  <c r="CK108" i="27"/>
  <c r="CK94" i="27"/>
  <c r="CK98" i="27"/>
  <c r="CK130" i="27"/>
  <c r="CK131" i="27"/>
  <c r="CK105" i="27"/>
  <c r="CK91" i="27"/>
  <c r="CK127" i="27"/>
  <c r="CK119" i="27"/>
  <c r="CK142" i="27" s="1"/>
  <c r="CK102" i="27"/>
  <c r="CK113" i="27"/>
  <c r="CK136" i="27" s="1"/>
  <c r="CK124" i="27"/>
  <c r="CK116" i="27"/>
  <c r="CK138" i="27" s="1"/>
  <c r="CK97" i="27"/>
  <c r="CK109" i="27"/>
  <c r="AV98" i="27"/>
  <c r="K60" i="27"/>
  <c r="DL91" i="27"/>
  <c r="DL105" i="27"/>
  <c r="DL119" i="27"/>
  <c r="DL142" i="27" s="1"/>
  <c r="CH183" i="27"/>
  <c r="DT108" i="27"/>
  <c r="I61" i="27"/>
  <c r="F61" i="27"/>
  <c r="CN102" i="27"/>
  <c r="H113" i="27"/>
  <c r="H136" i="27" s="1"/>
  <c r="H102" i="27"/>
  <c r="H119" i="27"/>
  <c r="H142" i="27" s="1"/>
  <c r="CZ109" i="27"/>
  <c r="CQ91" i="27"/>
  <c r="CQ131" i="27"/>
  <c r="CQ127" i="27"/>
  <c r="CW67" i="27"/>
  <c r="DY67" i="27"/>
  <c r="DQ116" i="27"/>
  <c r="DQ138" i="27" s="1"/>
  <c r="DQ97" i="27"/>
  <c r="DQ109" i="27"/>
  <c r="DQ124" i="27"/>
  <c r="DI175" i="27"/>
  <c r="DI190" i="27" s="1"/>
  <c r="DI172" i="27"/>
  <c r="DI173" i="27"/>
  <c r="DI169" i="27"/>
  <c r="CW168" i="27"/>
  <c r="CW188" i="27" s="1"/>
  <c r="CW172" i="27"/>
  <c r="CW173" i="27"/>
  <c r="CW169" i="27"/>
  <c r="CS175" i="27"/>
  <c r="CS190" i="27" s="1"/>
  <c r="CS172" i="27"/>
  <c r="CS173" i="27"/>
  <c r="CS169" i="27"/>
  <c r="CC178" i="27"/>
  <c r="T60" i="27"/>
  <c r="DF178" i="27"/>
  <c r="DF172" i="27"/>
  <c r="DF173" i="27"/>
  <c r="DF169" i="27"/>
  <c r="DE172" i="27"/>
  <c r="DE169" i="27"/>
  <c r="DE173" i="27"/>
  <c r="DM172" i="27"/>
  <c r="DM173" i="27"/>
  <c r="DM169" i="27"/>
  <c r="DV172" i="27"/>
  <c r="DV173" i="27"/>
  <c r="DV169" i="27"/>
  <c r="CP172" i="27"/>
  <c r="CP173" i="27"/>
  <c r="CP169" i="27"/>
  <c r="CO172" i="27"/>
  <c r="CO169" i="27"/>
  <c r="CO173" i="27"/>
  <c r="DB172" i="27"/>
  <c r="DB173" i="27"/>
  <c r="DB169" i="27"/>
  <c r="CG168" i="27"/>
  <c r="CG188" i="27" s="1"/>
  <c r="DJ172" i="27"/>
  <c r="DJ169" i="27"/>
  <c r="DJ173" i="27"/>
  <c r="DS134" i="27"/>
  <c r="DS146" i="27" s="1"/>
  <c r="DW149" i="27"/>
  <c r="J67" i="27"/>
  <c r="BV175" i="27"/>
  <c r="BV190" i="27" s="1"/>
  <c r="DR175" i="27"/>
  <c r="DR190" i="27" s="1"/>
  <c r="DR172" i="27"/>
  <c r="DR173" i="27"/>
  <c r="DR169" i="27"/>
  <c r="Q149" i="27"/>
  <c r="DY172" i="27"/>
  <c r="DY173" i="27"/>
  <c r="DY169" i="27"/>
  <c r="CT172" i="27"/>
  <c r="CT169" i="27"/>
  <c r="CT173" i="27"/>
  <c r="J81" i="27"/>
  <c r="L81" i="27"/>
  <c r="BS149" i="27"/>
  <c r="BA149" i="27"/>
  <c r="AV109" i="27"/>
  <c r="AV97" i="27"/>
  <c r="AV116" i="27"/>
  <c r="AV138" i="27" s="1"/>
  <c r="AV124" i="27"/>
  <c r="CC183" i="27"/>
  <c r="DF183" i="27"/>
  <c r="AA61" i="27"/>
  <c r="T61" i="27"/>
  <c r="DT98" i="27"/>
  <c r="DT97" i="27"/>
  <c r="DT113" i="27"/>
  <c r="DT136" i="27" s="1"/>
  <c r="DT120" i="27"/>
  <c r="DT144" i="27" s="1"/>
  <c r="W60" i="27"/>
  <c r="H78" i="27"/>
  <c r="Y61" i="27"/>
  <c r="Q61" i="27"/>
  <c r="AB61" i="27"/>
  <c r="AC175" i="27"/>
  <c r="BQ175" i="27"/>
  <c r="CG175" i="27"/>
  <c r="CG190" i="27" s="1"/>
  <c r="CW175" i="27"/>
  <c r="CW190" i="27" s="1"/>
  <c r="S60" i="27"/>
  <c r="CN91" i="27"/>
  <c r="CN105" i="27"/>
  <c r="CN119" i="27"/>
  <c r="CN142" i="27" s="1"/>
  <c r="CN127" i="27"/>
  <c r="BV168" i="27"/>
  <c r="BV188" i="27" s="1"/>
  <c r="DR168" i="27"/>
  <c r="DR188" i="27" s="1"/>
  <c r="P60" i="27"/>
  <c r="BX149" i="27"/>
  <c r="DP134" i="27"/>
  <c r="DP146" i="27" s="1"/>
  <c r="CZ113" i="27"/>
  <c r="CZ136" i="27" s="1"/>
  <c r="CZ149" i="27" s="1"/>
  <c r="CZ102" i="27"/>
  <c r="CZ119" i="27"/>
  <c r="CZ142" i="27" s="1"/>
  <c r="CZ127" i="27"/>
  <c r="BI67" i="27"/>
  <c r="AY116" i="27"/>
  <c r="AY138" i="27" s="1"/>
  <c r="AY119" i="27"/>
  <c r="AY142" i="27" s="1"/>
  <c r="AY131" i="27"/>
  <c r="E183" i="27"/>
  <c r="E175" i="27"/>
  <c r="AW124" i="27"/>
  <c r="AW109" i="27"/>
  <c r="AW116" i="27"/>
  <c r="AW138" i="27" s="1"/>
  <c r="AW149" i="27" s="1"/>
  <c r="AW105" i="27"/>
  <c r="AW97" i="27"/>
  <c r="AW130" i="27"/>
  <c r="CU140" i="27"/>
  <c r="CU134" i="27"/>
  <c r="CU146" i="27" s="1"/>
  <c r="CE130" i="27"/>
  <c r="CE102" i="27"/>
  <c r="CE124" i="27"/>
  <c r="CE94" i="27"/>
  <c r="CE131" i="27"/>
  <c r="CE109" i="27"/>
  <c r="CE108" i="27"/>
  <c r="CE116" i="27"/>
  <c r="CE138" i="27" s="1"/>
  <c r="CE149" i="27" s="1"/>
  <c r="AY134" i="27"/>
  <c r="AY146" i="27" s="1"/>
  <c r="AY140" i="27"/>
  <c r="U183" i="27"/>
  <c r="U175" i="27"/>
  <c r="CE140" i="27"/>
  <c r="CE134" i="27"/>
  <c r="CE146" i="27" s="1"/>
  <c r="AV113" i="27"/>
  <c r="AV136" i="27" s="1"/>
  <c r="AV102" i="27"/>
  <c r="AV119" i="27"/>
  <c r="AV142" i="27" s="1"/>
  <c r="AV127" i="27"/>
  <c r="CC168" i="27"/>
  <c r="CC188" i="27" s="1"/>
  <c r="CS183" i="27"/>
  <c r="AA60" i="27"/>
  <c r="DF168" i="27"/>
  <c r="DF188" i="27" s="1"/>
  <c r="DT109" i="27"/>
  <c r="DT102" i="27"/>
  <c r="DT116" i="27"/>
  <c r="DT138" i="27" s="1"/>
  <c r="DT124" i="27"/>
  <c r="Z61" i="27"/>
  <c r="W61" i="27"/>
  <c r="O60" i="27"/>
  <c r="J78" i="27"/>
  <c r="N60" i="27"/>
  <c r="AG61" i="27"/>
  <c r="U61" i="27"/>
  <c r="AC61" i="27"/>
  <c r="U60" i="27"/>
  <c r="AC183" i="27"/>
  <c r="BQ183" i="27"/>
  <c r="CG183" i="27"/>
  <c r="CW183" i="27"/>
  <c r="AI60" i="27"/>
  <c r="CN94" i="27"/>
  <c r="CN108" i="27"/>
  <c r="CN131" i="27"/>
  <c r="CN130" i="27"/>
  <c r="BV178" i="27"/>
  <c r="DR178" i="27"/>
  <c r="S61" i="27"/>
  <c r="CZ91" i="27"/>
  <c r="CZ105" i="27"/>
  <c r="CZ131" i="27"/>
  <c r="CZ130" i="27"/>
  <c r="AY94" i="27"/>
  <c r="AY97" i="27"/>
  <c r="CL67" i="27"/>
  <c r="CU116" i="27"/>
  <c r="CU138" i="27" s="1"/>
  <c r="CU124" i="27"/>
  <c r="CU108" i="27"/>
  <c r="CU94" i="27"/>
  <c r="CU113" i="27"/>
  <c r="CU136" i="27" s="1"/>
  <c r="CU120" i="27"/>
  <c r="CU144" i="27" s="1"/>
  <c r="CU105" i="27"/>
  <c r="CU91" i="27"/>
  <c r="CU131" i="27"/>
  <c r="CU130" i="27"/>
  <c r="CU109" i="27"/>
  <c r="CU102" i="27"/>
  <c r="CU97" i="27"/>
  <c r="CU119" i="27"/>
  <c r="CU142" i="27" s="1"/>
  <c r="CU127" i="27"/>
  <c r="CU98" i="27"/>
  <c r="AK67" i="27"/>
  <c r="CG67" i="27"/>
  <c r="DK116" i="27"/>
  <c r="DK138" i="27" s="1"/>
  <c r="DK124" i="27"/>
  <c r="DK108" i="27"/>
  <c r="DK94" i="27"/>
  <c r="DK113" i="27"/>
  <c r="DK136" i="27" s="1"/>
  <c r="DK120" i="27"/>
  <c r="DK144" i="27" s="1"/>
  <c r="DK105" i="27"/>
  <c r="DK91" i="27"/>
  <c r="DK131" i="27"/>
  <c r="DK130" i="27"/>
  <c r="DK109" i="27"/>
  <c r="DK102" i="27"/>
  <c r="DK97" i="27"/>
  <c r="DK119" i="27"/>
  <c r="DK142" i="27" s="1"/>
  <c r="DK127" i="27"/>
  <c r="DK98" i="27"/>
  <c r="AY105" i="27"/>
  <c r="AY91" i="27"/>
  <c r="AY113" i="27"/>
  <c r="AY136" i="27" s="1"/>
  <c r="AY120" i="27"/>
  <c r="AY144" i="27" s="1"/>
  <c r="R183" i="27"/>
  <c r="R175" i="27"/>
  <c r="AV91" i="27"/>
  <c r="AV105" i="27"/>
  <c r="AV131" i="27"/>
  <c r="X60" i="27"/>
  <c r="DT91" i="27"/>
  <c r="DT105" i="27"/>
  <c r="DT119" i="27"/>
  <c r="DT142" i="27" s="1"/>
  <c r="BF61" i="27"/>
  <c r="BD149" i="27"/>
  <c r="R61" i="27"/>
  <c r="AB60" i="27"/>
  <c r="I78" i="27"/>
  <c r="Z60" i="27"/>
  <c r="AK60" i="27"/>
  <c r="Y60" i="27"/>
  <c r="CN98" i="27"/>
  <c r="CN97" i="27"/>
  <c r="CN113" i="27"/>
  <c r="CN136" i="27" s="1"/>
  <c r="K78" i="27"/>
  <c r="CZ98" i="27"/>
  <c r="CZ94" i="27"/>
  <c r="CZ108" i="27"/>
  <c r="P61" i="27"/>
  <c r="BC149" i="27"/>
  <c r="DA149" i="27"/>
  <c r="AY108" i="27"/>
  <c r="AY98" i="27"/>
  <c r="AY109" i="27"/>
  <c r="DK140" i="27"/>
  <c r="DK134" i="27"/>
  <c r="DK146" i="27" s="1"/>
  <c r="E64" i="27"/>
  <c r="E61" i="27"/>
  <c r="E56" i="27"/>
  <c r="E60" i="27"/>
  <c r="AH183" i="27"/>
  <c r="AH175" i="27"/>
  <c r="DC140" i="27"/>
  <c r="DC134" i="27"/>
  <c r="DC146" i="27" s="1"/>
  <c r="CM119" i="27"/>
  <c r="CM142" i="27" s="1"/>
  <c r="CM130" i="27"/>
  <c r="CM109" i="27"/>
  <c r="CM102" i="27"/>
  <c r="CM131" i="27"/>
  <c r="K119" i="27"/>
  <c r="K142" i="27" s="1"/>
  <c r="K109" i="27"/>
  <c r="K131" i="27"/>
  <c r="K130" i="27"/>
  <c r="K102" i="27"/>
  <c r="J183" i="27"/>
  <c r="J175" i="27"/>
  <c r="Z183" i="27"/>
  <c r="Z175" i="27"/>
  <c r="CS127" i="27"/>
  <c r="CS119" i="27"/>
  <c r="CS142" i="27" s="1"/>
  <c r="CS102" i="27"/>
  <c r="CS113" i="27"/>
  <c r="CS136" i="27" s="1"/>
  <c r="CS124" i="27"/>
  <c r="CS116" i="27"/>
  <c r="CS138" i="27" s="1"/>
  <c r="CS97" i="27"/>
  <c r="CS109" i="27"/>
  <c r="CS120" i="27"/>
  <c r="CS144" i="27" s="1"/>
  <c r="CS108" i="27"/>
  <c r="CS94" i="27"/>
  <c r="CS98" i="27"/>
  <c r="CS105" i="27"/>
  <c r="CS91" i="27"/>
  <c r="CS130" i="27"/>
  <c r="CS131" i="27"/>
  <c r="AM149" i="27"/>
  <c r="AQ119" i="27"/>
  <c r="AQ142" i="27" s="1"/>
  <c r="AQ127" i="27"/>
  <c r="AQ98" i="27"/>
  <c r="AQ97" i="27"/>
  <c r="AQ116" i="27"/>
  <c r="AQ138" i="27" s="1"/>
  <c r="AQ124" i="27"/>
  <c r="AQ108" i="27"/>
  <c r="AQ94" i="27"/>
  <c r="AQ113" i="27"/>
  <c r="AQ136" i="27" s="1"/>
  <c r="AQ120" i="27"/>
  <c r="AQ144" i="27" s="1"/>
  <c r="AQ105" i="27"/>
  <c r="AQ91" i="27"/>
  <c r="AQ131" i="27"/>
  <c r="AQ130" i="27"/>
  <c r="AQ109" i="27"/>
  <c r="AQ102" i="27"/>
  <c r="BF67" i="27"/>
  <c r="DR67" i="27"/>
  <c r="AC60" i="27"/>
  <c r="DS119" i="27"/>
  <c r="DS142" i="27" s="1"/>
  <c r="DS127" i="27"/>
  <c r="DS98" i="27"/>
  <c r="DS97" i="27"/>
  <c r="DS116" i="27"/>
  <c r="DS138" i="27" s="1"/>
  <c r="DS124" i="27"/>
  <c r="DS108" i="27"/>
  <c r="DS94" i="27"/>
  <c r="DS113" i="27"/>
  <c r="DS136" i="27" s="1"/>
  <c r="DS120" i="27"/>
  <c r="DS144" i="27" s="1"/>
  <c r="DS105" i="27"/>
  <c r="DS91" i="27"/>
  <c r="DS131" i="27"/>
  <c r="DS130" i="27"/>
  <c r="DS109" i="27"/>
  <c r="DS102" i="27"/>
  <c r="AQ140" i="27"/>
  <c r="AQ134" i="27"/>
  <c r="AQ146" i="27" s="1"/>
  <c r="K134" i="27"/>
  <c r="K146" i="27" s="1"/>
  <c r="K140" i="27"/>
  <c r="CT134" i="27"/>
  <c r="CT146" i="27" s="1"/>
  <c r="K84" i="27"/>
  <c r="AR116" i="27"/>
  <c r="AR138" i="27" s="1"/>
  <c r="AR94" i="27"/>
  <c r="AR108" i="27"/>
  <c r="AR120" i="27"/>
  <c r="AR144" i="27" s="1"/>
  <c r="DA134" i="27"/>
  <c r="DA146" i="27" s="1"/>
  <c r="AG67" i="27"/>
  <c r="AD67" i="27"/>
  <c r="Q67" i="27"/>
  <c r="N67" i="27"/>
  <c r="BW61" i="27"/>
  <c r="BP61" i="27"/>
  <c r="AR98" i="27"/>
  <c r="AR97" i="27"/>
  <c r="AR113" i="27"/>
  <c r="AR136" i="27" s="1"/>
  <c r="AR124" i="27"/>
  <c r="AF60" i="27"/>
  <c r="BM67" i="27"/>
  <c r="DI183" i="27"/>
  <c r="BT60" i="27"/>
  <c r="BM60" i="27"/>
  <c r="AZ60" i="27"/>
  <c r="AR109" i="27"/>
  <c r="AR102" i="27"/>
  <c r="AR119" i="27"/>
  <c r="AR142" i="27" s="1"/>
  <c r="BY62" i="27"/>
  <c r="CC60" i="27" s="1"/>
  <c r="CY149" i="27"/>
  <c r="CS168" i="27"/>
  <c r="CS188" i="27" s="1"/>
  <c r="DI168" i="27"/>
  <c r="DI188" i="27" s="1"/>
  <c r="AQ60" i="27"/>
  <c r="AT61" i="27"/>
  <c r="BC60" i="27"/>
  <c r="AH60" i="27"/>
  <c r="I81" i="27"/>
  <c r="G81" i="27"/>
  <c r="I134" i="27"/>
  <c r="I146" i="27" s="1"/>
  <c r="DH149" i="27"/>
  <c r="AI61" i="27"/>
  <c r="M78" i="27"/>
  <c r="M64" i="27"/>
  <c r="M60" i="27"/>
  <c r="I127" i="27"/>
  <c r="I119" i="27"/>
  <c r="I142" i="27" s="1"/>
  <c r="I102" i="27"/>
  <c r="I113" i="27"/>
  <c r="I136" i="27" s="1"/>
  <c r="I124" i="27"/>
  <c r="I116" i="27"/>
  <c r="I138" i="27" s="1"/>
  <c r="I97" i="27"/>
  <c r="I109" i="27"/>
  <c r="I120" i="27"/>
  <c r="I144" i="27" s="1"/>
  <c r="I108" i="27"/>
  <c r="I94" i="27"/>
  <c r="I98" i="27"/>
  <c r="I131" i="27"/>
  <c r="I130" i="27"/>
  <c r="I105" i="27"/>
  <c r="I91" i="27"/>
  <c r="CY134" i="27"/>
  <c r="CY146" i="27" s="1"/>
  <c r="CY140" i="27"/>
  <c r="G134" i="27"/>
  <c r="G146" i="27" s="1"/>
  <c r="G140" i="27"/>
  <c r="AW67" i="27"/>
  <c r="Q183" i="27"/>
  <c r="Q175" i="27"/>
  <c r="E208" i="27"/>
  <c r="E219" i="27" s="1"/>
  <c r="E199" i="27"/>
  <c r="E213" i="27"/>
  <c r="E197" i="27"/>
  <c r="E201" i="27"/>
  <c r="E212" i="27"/>
  <c r="E203" i="27"/>
  <c r="E211" i="27"/>
  <c r="CS178" i="27"/>
  <c r="DI178" i="27"/>
  <c r="BG60" i="27"/>
  <c r="BJ61" i="27"/>
  <c r="AN60" i="27"/>
  <c r="AQ61" i="27"/>
  <c r="AG60" i="27"/>
  <c r="AJ61" i="27"/>
  <c r="AE60" i="27"/>
  <c r="AH61" i="27"/>
  <c r="AE61" i="27"/>
  <c r="AK61" i="27"/>
  <c r="M81" i="27"/>
  <c r="N80" i="27" s="1"/>
  <c r="N100" i="27" s="1"/>
  <c r="K81" i="27"/>
  <c r="M84" i="27"/>
  <c r="N83" i="27" s="1"/>
  <c r="N111" i="27" s="1"/>
  <c r="J84" i="27"/>
  <c r="L84" i="27"/>
  <c r="AJ60" i="27"/>
  <c r="M183" i="27"/>
  <c r="M175" i="27"/>
  <c r="AT67" i="27"/>
  <c r="N175" i="27"/>
  <c r="N183" i="27"/>
  <c r="AO127" i="27"/>
  <c r="AO119" i="27"/>
  <c r="AO142" i="27" s="1"/>
  <c r="AO102" i="27"/>
  <c r="AO113" i="27"/>
  <c r="AO136" i="27" s="1"/>
  <c r="AO120" i="27"/>
  <c r="AO144" i="27" s="1"/>
  <c r="AO108" i="27"/>
  <c r="AO94" i="27"/>
  <c r="AO98" i="27"/>
  <c r="AO124" i="27"/>
  <c r="AO97" i="27"/>
  <c r="AO130" i="27"/>
  <c r="AO131" i="27"/>
  <c r="AO91" i="27"/>
  <c r="AO105" i="27"/>
  <c r="AO116" i="27"/>
  <c r="AO138" i="27" s="1"/>
  <c r="AO109" i="27"/>
  <c r="DO119" i="27"/>
  <c r="DO142" i="27" s="1"/>
  <c r="DO127" i="27"/>
  <c r="DO98" i="27"/>
  <c r="DO97" i="27"/>
  <c r="DO116" i="27"/>
  <c r="DO138" i="27" s="1"/>
  <c r="DO124" i="27"/>
  <c r="DO108" i="27"/>
  <c r="DO94" i="27"/>
  <c r="DO131" i="27"/>
  <c r="DO109" i="27"/>
  <c r="DO113" i="27"/>
  <c r="DO136" i="27" s="1"/>
  <c r="DO120" i="27"/>
  <c r="DO144" i="27" s="1"/>
  <c r="DO105" i="27"/>
  <c r="DO91" i="27"/>
  <c r="DO130" i="27"/>
  <c r="DO102" i="27"/>
  <c r="CI119" i="27"/>
  <c r="CI142" i="27" s="1"/>
  <c r="CI127" i="27"/>
  <c r="CI98" i="27"/>
  <c r="CI97" i="27"/>
  <c r="CI131" i="27"/>
  <c r="CI116" i="27"/>
  <c r="CI138" i="27" s="1"/>
  <c r="CI124" i="27"/>
  <c r="CI108" i="27"/>
  <c r="CI94" i="27"/>
  <c r="CI109" i="27"/>
  <c r="CI113" i="27"/>
  <c r="CI136" i="27" s="1"/>
  <c r="CI120" i="27"/>
  <c r="CI144" i="27" s="1"/>
  <c r="CI105" i="27"/>
  <c r="CI91" i="27"/>
  <c r="CI130" i="27"/>
  <c r="CI102" i="27"/>
  <c r="BW60" i="27"/>
  <c r="BD60" i="27"/>
  <c r="BG61" i="27"/>
  <c r="L78" i="27"/>
  <c r="AW60" i="27"/>
  <c r="AZ61" i="27"/>
  <c r="DL61" i="27"/>
  <c r="BC61" i="27"/>
  <c r="AU60" i="27"/>
  <c r="AX61" i="27"/>
  <c r="AD60" i="27"/>
  <c r="H81" i="27"/>
  <c r="I84" i="27"/>
  <c r="X149" i="27"/>
  <c r="AL61" i="27"/>
  <c r="BJ67" i="27"/>
  <c r="DV67" i="27"/>
  <c r="G113" i="27"/>
  <c r="G136" i="27" s="1"/>
  <c r="G120" i="27"/>
  <c r="G144" i="27" s="1"/>
  <c r="G105" i="27"/>
  <c r="G91" i="27"/>
  <c r="G119" i="27"/>
  <c r="G142" i="27" s="1"/>
  <c r="G127" i="27"/>
  <c r="G98" i="27"/>
  <c r="G97" i="27"/>
  <c r="G124" i="27"/>
  <c r="G94" i="27"/>
  <c r="G130" i="27"/>
  <c r="G102" i="27"/>
  <c r="G131" i="27"/>
  <c r="G109" i="27"/>
  <c r="G116" i="27"/>
  <c r="G138" i="27" s="1"/>
  <c r="G108" i="27"/>
  <c r="DO140" i="27"/>
  <c r="DO134" i="27"/>
  <c r="DO146" i="27" s="1"/>
  <c r="CI140" i="27"/>
  <c r="CI134" i="27"/>
  <c r="CI146" i="27" s="1"/>
  <c r="AR60" i="27"/>
  <c r="DG60" i="27"/>
  <c r="AU61" i="27"/>
  <c r="BA60" i="27"/>
  <c r="T149" i="27"/>
  <c r="BT149" i="27"/>
  <c r="CV149" i="27"/>
  <c r="BP149" i="27"/>
  <c r="CW149" i="27"/>
  <c r="P149" i="27"/>
  <c r="BB60" i="27"/>
  <c r="AW61" i="27"/>
  <c r="AO61" i="27"/>
  <c r="AY60" i="27"/>
  <c r="AJ149" i="27"/>
  <c r="DD60" i="27"/>
  <c r="BE61" i="27"/>
  <c r="CO61" i="27"/>
  <c r="BB61" i="27"/>
  <c r="AP61" i="27"/>
  <c r="DP149" i="27"/>
  <c r="DE61" i="27"/>
  <c r="AL60" i="27"/>
  <c r="BT61" i="27"/>
  <c r="DN61" i="27"/>
  <c r="AV61" i="27"/>
  <c r="BH60" i="27"/>
  <c r="DT60" i="27"/>
  <c r="BK61" i="27"/>
  <c r="BN60" i="27"/>
  <c r="BU61" i="27"/>
  <c r="AX60" i="27"/>
  <c r="BI61" i="27"/>
  <c r="AT60" i="27"/>
  <c r="BA61" i="27"/>
  <c r="BQ60" i="27"/>
  <c r="AO60" i="27"/>
  <c r="AR61" i="27"/>
  <c r="E134" i="27"/>
  <c r="E146" i="27" s="1"/>
  <c r="E118" i="27"/>
  <c r="E141" i="27" s="1"/>
  <c r="E114" i="27"/>
  <c r="E140" i="27"/>
  <c r="F118" i="27"/>
  <c r="F141" i="27" s="1"/>
  <c r="AM60" i="27"/>
  <c r="BP60" i="27"/>
  <c r="BO60" i="27"/>
  <c r="BR61" i="27"/>
  <c r="CU61" i="27"/>
  <c r="AB149" i="27"/>
  <c r="BV61" i="27"/>
  <c r="CR61" i="27"/>
  <c r="CJ149" i="27"/>
  <c r="AZ149" i="27"/>
  <c r="BH149" i="27"/>
  <c r="BL61" i="27"/>
  <c r="G198" i="27"/>
  <c r="H37" i="27"/>
  <c r="G38" i="27"/>
  <c r="F44" i="24" s="1"/>
  <c r="G41" i="27"/>
  <c r="G39" i="27"/>
  <c r="F45" i="24" s="1"/>
  <c r="BK60" i="27"/>
  <c r="DW60" i="27"/>
  <c r="BN61" i="27"/>
  <c r="BX60" i="27"/>
  <c r="CA61" i="27"/>
  <c r="BL149" i="27"/>
  <c r="BV60" i="27"/>
  <c r="CG61" i="27"/>
  <c r="DY61" i="27"/>
  <c r="BJ60" i="27"/>
  <c r="BQ61" i="27"/>
  <c r="DM61" i="27"/>
  <c r="BF60" i="27"/>
  <c r="BM61" i="27"/>
  <c r="DQ61" i="27"/>
  <c r="CG60" i="27"/>
  <c r="AN61" i="27"/>
  <c r="BE60" i="27"/>
  <c r="DQ60" i="27"/>
  <c r="BH61" i="27"/>
  <c r="AS60" i="27"/>
  <c r="CE60" i="27"/>
  <c r="AV60" i="27"/>
  <c r="DH60" i="27"/>
  <c r="AY61" i="27"/>
  <c r="BS60" i="27"/>
  <c r="DR61" i="27"/>
  <c r="BS61" i="27"/>
  <c r="BI60" i="27"/>
  <c r="F125" i="27"/>
  <c r="F123" i="27" s="1"/>
  <c r="CR149" i="27"/>
  <c r="F213" i="27"/>
  <c r="F211" i="27"/>
  <c r="F208" i="27"/>
  <c r="F219" i="27" s="1"/>
  <c r="F212" i="27"/>
  <c r="F203" i="27"/>
  <c r="F201" i="27"/>
  <c r="F197" i="27"/>
  <c r="F199" i="27"/>
  <c r="CD61" i="27"/>
  <c r="AF149" i="27"/>
  <c r="CF149" i="27"/>
  <c r="DX149" i="27"/>
  <c r="CN60" i="27"/>
  <c r="CQ61" i="27"/>
  <c r="AP60" i="27"/>
  <c r="AS61" i="27"/>
  <c r="CS61" i="27"/>
  <c r="BR60" i="27"/>
  <c r="CC61" i="27"/>
  <c r="DU61" i="27"/>
  <c r="BY61" i="27"/>
  <c r="CW60" i="27"/>
  <c r="BD61" i="27"/>
  <c r="BU60" i="27"/>
  <c r="BX61" i="27"/>
  <c r="AM61" i="27"/>
  <c r="CO60" i="27"/>
  <c r="CU60" i="27"/>
  <c r="BL60" i="27"/>
  <c r="DX60" i="27"/>
  <c r="BO61" i="27"/>
  <c r="DO61" i="27"/>
  <c r="DQ149" i="27" l="1"/>
  <c r="CY60" i="27"/>
  <c r="N134" i="27"/>
  <c r="N146" i="27" s="1"/>
  <c r="N140" i="27"/>
  <c r="N143" i="27" s="1"/>
  <c r="F107" i="27"/>
  <c r="CB131" i="27"/>
  <c r="DD149" i="27"/>
  <c r="F96" i="27"/>
  <c r="DS149" i="27"/>
  <c r="CU149" i="27"/>
  <c r="N81" i="27"/>
  <c r="O80" i="27" s="1"/>
  <c r="O100" i="27" s="1"/>
  <c r="O107" i="27" s="1"/>
  <c r="E103" i="27"/>
  <c r="E101" i="27" s="1"/>
  <c r="F103" i="27" s="1"/>
  <c r="F101" i="27" s="1"/>
  <c r="E107" i="27"/>
  <c r="G107" i="27"/>
  <c r="AR149" i="27"/>
  <c r="AV149" i="27"/>
  <c r="L142" i="29"/>
  <c r="L143" i="29" s="1"/>
  <c r="L193" i="29" s="1"/>
  <c r="L194" i="29" s="1"/>
  <c r="L43" i="29"/>
  <c r="L41" i="29"/>
  <c r="L44" i="29" s="1"/>
  <c r="M166" i="29"/>
  <c r="M40" i="29"/>
  <c r="N166" i="29" s="1"/>
  <c r="K44" i="29"/>
  <c r="K46" i="29" s="1"/>
  <c r="K47" i="29" s="1"/>
  <c r="J171" i="29"/>
  <c r="J169" i="29"/>
  <c r="N235" i="29"/>
  <c r="N11" i="30" s="1"/>
  <c r="N151" i="29"/>
  <c r="M42" i="29"/>
  <c r="N192" i="29"/>
  <c r="N233" i="29"/>
  <c r="N168" i="29"/>
  <c r="N149" i="29"/>
  <c r="N156" i="29" s="1"/>
  <c r="N163" i="29" s="1"/>
  <c r="N176" i="29" s="1"/>
  <c r="L173" i="29"/>
  <c r="L174" i="29" s="1"/>
  <c r="L165" i="29"/>
  <c r="O139" i="29"/>
  <c r="N56" i="29"/>
  <c r="N39" i="29"/>
  <c r="N38" i="29"/>
  <c r="O167" i="29" s="1"/>
  <c r="O35" i="29"/>
  <c r="K173" i="29"/>
  <c r="K174" i="29" s="1"/>
  <c r="K165" i="29"/>
  <c r="M198" i="29"/>
  <c r="M199" i="29" s="1"/>
  <c r="M215" i="29"/>
  <c r="M234" i="29"/>
  <c r="M10" i="30" s="1"/>
  <c r="M141" i="29"/>
  <c r="M150" i="29" s="1"/>
  <c r="M152" i="29" s="1"/>
  <c r="M153" i="29" s="1"/>
  <c r="J193" i="29"/>
  <c r="J194" i="29" s="1"/>
  <c r="M242" i="29"/>
  <c r="M19" i="30" s="1"/>
  <c r="M240" i="29"/>
  <c r="M16" i="30" s="1"/>
  <c r="M238" i="29"/>
  <c r="M14" i="30" s="1"/>
  <c r="M239" i="29"/>
  <c r="M15" i="30" s="1"/>
  <c r="M241" i="29"/>
  <c r="M18" i="30" s="1"/>
  <c r="E47" i="28"/>
  <c r="DK149" i="27"/>
  <c r="CN149" i="27"/>
  <c r="AQ149" i="27"/>
  <c r="CO149" i="27"/>
  <c r="AY149" i="27"/>
  <c r="AU149" i="27"/>
  <c r="F49" i="28"/>
  <c r="G50" i="28"/>
  <c r="F48" i="28"/>
  <c r="E92" i="27"/>
  <c r="E90" i="27" s="1"/>
  <c r="E96" i="27"/>
  <c r="H149" i="27"/>
  <c r="BJ129" i="27"/>
  <c r="CK149" i="27"/>
  <c r="H107" i="27"/>
  <c r="AA129" i="27"/>
  <c r="BU129" i="27"/>
  <c r="BI129" i="27"/>
  <c r="AU129" i="27"/>
  <c r="Q129" i="27"/>
  <c r="BA129" i="27"/>
  <c r="CF61" i="27"/>
  <c r="BO129" i="27"/>
  <c r="N107" i="27"/>
  <c r="DT149" i="27"/>
  <c r="M107" i="27"/>
  <c r="AE129" i="27"/>
  <c r="AK129" i="27"/>
  <c r="AL129" i="27"/>
  <c r="AR129" i="27"/>
  <c r="I107" i="27"/>
  <c r="AZ129" i="27"/>
  <c r="J107" i="27"/>
  <c r="G96" i="27"/>
  <c r="BF129" i="27"/>
  <c r="AV129" i="27"/>
  <c r="V129" i="27"/>
  <c r="AB129" i="27"/>
  <c r="L107" i="27"/>
  <c r="G118" i="27"/>
  <c r="G141" i="27" s="1"/>
  <c r="M118" i="27"/>
  <c r="M141" i="27" s="1"/>
  <c r="AP129" i="27"/>
  <c r="AF129" i="27"/>
  <c r="AQ129" i="27"/>
  <c r="AG129" i="27"/>
  <c r="W129" i="27"/>
  <c r="DF61" i="27"/>
  <c r="E54" i="27"/>
  <c r="E66" i="27"/>
  <c r="CI149" i="27"/>
  <c r="DO149" i="27"/>
  <c r="N129" i="27"/>
  <c r="CS149" i="27"/>
  <c r="O129" i="27"/>
  <c r="Z129" i="27"/>
  <c r="U129" i="27"/>
  <c r="P129" i="27"/>
  <c r="DJ60" i="27"/>
  <c r="DV60" i="27"/>
  <c r="M96" i="27"/>
  <c r="CA60" i="27"/>
  <c r="DH61" i="27"/>
  <c r="DK61" i="27"/>
  <c r="BW129" i="27"/>
  <c r="BR129" i="27"/>
  <c r="BM129" i="27"/>
  <c r="BX129" i="27"/>
  <c r="L129" i="27"/>
  <c r="DL60" i="27"/>
  <c r="K107" i="27"/>
  <c r="CZ61" i="27"/>
  <c r="CX60" i="27"/>
  <c r="DN60" i="27"/>
  <c r="I96" i="27"/>
  <c r="AO129" i="27"/>
  <c r="CF60" i="27"/>
  <c r="CR60" i="27"/>
  <c r="AX129" i="27"/>
  <c r="M129" i="27"/>
  <c r="K118" i="27"/>
  <c r="K141" i="27" s="1"/>
  <c r="DA60" i="27"/>
  <c r="CW61" i="27"/>
  <c r="DA61" i="27"/>
  <c r="DI61" i="27"/>
  <c r="BZ129" i="27"/>
  <c r="T129" i="27"/>
  <c r="CL61" i="27"/>
  <c r="DK60" i="27"/>
  <c r="CI61" i="27"/>
  <c r="BE129" i="27"/>
  <c r="J96" i="27"/>
  <c r="DS61" i="27"/>
  <c r="BZ61" i="27"/>
  <c r="DX61" i="27"/>
  <c r="CV61" i="27"/>
  <c r="DC61" i="27"/>
  <c r="DV61" i="27"/>
  <c r="CV60" i="27"/>
  <c r="DJ61" i="27"/>
  <c r="DY60" i="27"/>
  <c r="CM60" i="27"/>
  <c r="CQ60" i="27"/>
  <c r="DE60" i="27"/>
  <c r="DO60" i="27"/>
  <c r="BK129" i="27"/>
  <c r="BV129" i="27"/>
  <c r="BQ129" i="27"/>
  <c r="BL129" i="27"/>
  <c r="CX61" i="27"/>
  <c r="DP61" i="27"/>
  <c r="BZ60" i="27"/>
  <c r="CH60" i="27"/>
  <c r="H96" i="27"/>
  <c r="BG129" i="27"/>
  <c r="BB129" i="27"/>
  <c r="AW129" i="27"/>
  <c r="BH129" i="27"/>
  <c r="CH61" i="27"/>
  <c r="CI60" i="27"/>
  <c r="L96" i="27"/>
  <c r="N84" i="27"/>
  <c r="O83" i="27" s="1"/>
  <c r="O84" i="27" s="1"/>
  <c r="P83" i="27" s="1"/>
  <c r="P111" i="27" s="1"/>
  <c r="AH129" i="27"/>
  <c r="AN129" i="27"/>
  <c r="CB61" i="27"/>
  <c r="J118" i="27"/>
  <c r="J141" i="27" s="1"/>
  <c r="H118" i="27"/>
  <c r="H141" i="27" s="1"/>
  <c r="DW61" i="27"/>
  <c r="CK61" i="27"/>
  <c r="CT60" i="27"/>
  <c r="CE61" i="27"/>
  <c r="CK60" i="27"/>
  <c r="DR60" i="27"/>
  <c r="CN61" i="27"/>
  <c r="CD60" i="27"/>
  <c r="DI60" i="27"/>
  <c r="DB61" i="27"/>
  <c r="CM61" i="27"/>
  <c r="DC60" i="27"/>
  <c r="CY61" i="27"/>
  <c r="AT129" i="27"/>
  <c r="BY60" i="27"/>
  <c r="AM129" i="27"/>
  <c r="BY129" i="27"/>
  <c r="X129" i="27"/>
  <c r="N118" i="27"/>
  <c r="N141" i="27" s="1"/>
  <c r="L118" i="27"/>
  <c r="L141" i="27" s="1"/>
  <c r="I118" i="27"/>
  <c r="I141" i="27" s="1"/>
  <c r="DD61" i="27"/>
  <c r="CJ61" i="27"/>
  <c r="DF60" i="27"/>
  <c r="CP60" i="27"/>
  <c r="DB60" i="27"/>
  <c r="Y129" i="27"/>
  <c r="CB60" i="27"/>
  <c r="CL60" i="27"/>
  <c r="DG61" i="27"/>
  <c r="DM60" i="27"/>
  <c r="CT61" i="27"/>
  <c r="DT61" i="27"/>
  <c r="DP60" i="27"/>
  <c r="CS60" i="27"/>
  <c r="CZ60" i="27"/>
  <c r="DS60" i="27"/>
  <c r="CJ60" i="27"/>
  <c r="DU60" i="27"/>
  <c r="CP61" i="27"/>
  <c r="CA131" i="27"/>
  <c r="S129" i="27"/>
  <c r="BP129" i="27"/>
  <c r="BS129" i="27"/>
  <c r="R129" i="27"/>
  <c r="AS129" i="27"/>
  <c r="BT129" i="27"/>
  <c r="AY129" i="27"/>
  <c r="AD129" i="27"/>
  <c r="H129" i="27"/>
  <c r="K129" i="27"/>
  <c r="I129" i="27"/>
  <c r="J129" i="27"/>
  <c r="G129" i="27"/>
  <c r="G149" i="27"/>
  <c r="E207" i="27"/>
  <c r="E218" i="27" s="1"/>
  <c r="E206" i="27"/>
  <c r="E214" i="27"/>
  <c r="E204" i="27"/>
  <c r="E216" i="27"/>
  <c r="E202" i="27"/>
  <c r="E200" i="27" s="1"/>
  <c r="F202" i="27" s="1"/>
  <c r="F200" i="27" s="1"/>
  <c r="I149" i="27"/>
  <c r="AJ129" i="27"/>
  <c r="BC129" i="27"/>
  <c r="BN129" i="27"/>
  <c r="AC129" i="27"/>
  <c r="BD129" i="27"/>
  <c r="K96" i="27"/>
  <c r="AI129" i="27"/>
  <c r="AO149" i="27"/>
  <c r="G213" i="27"/>
  <c r="G212" i="27"/>
  <c r="G211" i="27"/>
  <c r="G208" i="27"/>
  <c r="G219" i="27" s="1"/>
  <c r="G203" i="27"/>
  <c r="G201" i="27"/>
  <c r="G199" i="27"/>
  <c r="G197" i="27"/>
  <c r="G125" i="27"/>
  <c r="G123" i="27" s="1"/>
  <c r="H125" i="27" s="1"/>
  <c r="H123" i="27" s="1"/>
  <c r="J143" i="27"/>
  <c r="F143" i="27"/>
  <c r="M143" i="27"/>
  <c r="I143" i="27"/>
  <c r="E143" i="27"/>
  <c r="L143" i="27"/>
  <c r="H143" i="27"/>
  <c r="K143" i="27"/>
  <c r="G143" i="27"/>
  <c r="E137" i="27"/>
  <c r="E148" i="27" s="1"/>
  <c r="E112" i="27"/>
  <c r="F216" i="27"/>
  <c r="F214" i="27"/>
  <c r="F204" i="27"/>
  <c r="F206" i="27"/>
  <c r="F217" i="27" s="1"/>
  <c r="F207" i="27"/>
  <c r="F218" i="27" s="1"/>
  <c r="O76" i="27"/>
  <c r="H198" i="27"/>
  <c r="H41" i="27"/>
  <c r="H39" i="27"/>
  <c r="G45" i="24" s="1"/>
  <c r="H38" i="27"/>
  <c r="G44" i="24" s="1"/>
  <c r="I37" i="27"/>
  <c r="O81" i="27" l="1"/>
  <c r="P80" i="27" s="1"/>
  <c r="P100" i="27" s="1"/>
  <c r="P107" i="27" s="1"/>
  <c r="M43" i="29"/>
  <c r="M41" i="29"/>
  <c r="N142" i="29" s="1"/>
  <c r="N143" i="29" s="1"/>
  <c r="L46" i="29"/>
  <c r="L47" i="29" s="1"/>
  <c r="N140" i="29"/>
  <c r="N234" i="29" s="1"/>
  <c r="N10" i="30" s="1"/>
  <c r="M164" i="29"/>
  <c r="M173" i="29" s="1"/>
  <c r="M174" i="29" s="1"/>
  <c r="J218" i="29"/>
  <c r="M142" i="29"/>
  <c r="M143" i="29" s="1"/>
  <c r="M193" i="29" s="1"/>
  <c r="M194" i="29" s="1"/>
  <c r="N40" i="29"/>
  <c r="O166" i="29" s="1"/>
  <c r="J216" i="29"/>
  <c r="N215" i="29"/>
  <c r="N198" i="29"/>
  <c r="N199" i="29" s="1"/>
  <c r="P139" i="29"/>
  <c r="O56" i="29"/>
  <c r="O39" i="29"/>
  <c r="O38" i="29"/>
  <c r="P167" i="29" s="1"/>
  <c r="P35" i="29"/>
  <c r="O233" i="29"/>
  <c r="O192" i="29"/>
  <c r="O168" i="29"/>
  <c r="O149" i="29"/>
  <c r="O156" i="29" s="1"/>
  <c r="O163" i="29" s="1"/>
  <c r="O176" i="29" s="1"/>
  <c r="K171" i="29"/>
  <c r="K218" i="29" s="1"/>
  <c r="K169" i="29"/>
  <c r="O235" i="29"/>
  <c r="O11" i="30" s="1"/>
  <c r="O151" i="29"/>
  <c r="N42" i="29"/>
  <c r="L171" i="29"/>
  <c r="L216" i="29" s="1"/>
  <c r="L169" i="29"/>
  <c r="N242" i="29"/>
  <c r="N19" i="30" s="1"/>
  <c r="N239" i="29"/>
  <c r="N15" i="30" s="1"/>
  <c r="N241" i="29"/>
  <c r="N18" i="30" s="1"/>
  <c r="N240" i="29"/>
  <c r="N16" i="30" s="1"/>
  <c r="N238" i="29"/>
  <c r="N14" i="30" s="1"/>
  <c r="F47" i="28"/>
  <c r="H50" i="28"/>
  <c r="G49" i="28"/>
  <c r="G48" i="28"/>
  <c r="F92" i="27"/>
  <c r="F90" i="27" s="1"/>
  <c r="G92" i="27" s="1"/>
  <c r="G90" i="27" s="1"/>
  <c r="E68" i="27"/>
  <c r="E44" i="27" s="1"/>
  <c r="F56" i="27"/>
  <c r="P140" i="27"/>
  <c r="P134" i="27"/>
  <c r="P146" i="27" s="1"/>
  <c r="P84" i="27"/>
  <c r="Q83" i="27" s="1"/>
  <c r="Q111" i="27" s="1"/>
  <c r="Q140" i="27" s="1"/>
  <c r="O111" i="27"/>
  <c r="P81" i="27"/>
  <c r="Q80" i="27" s="1"/>
  <c r="CF129" i="27"/>
  <c r="EW129" i="27"/>
  <c r="CP129" i="27"/>
  <c r="CU129" i="27"/>
  <c r="DP129" i="27"/>
  <c r="CO129" i="27"/>
  <c r="FA129" i="27"/>
  <c r="DZ129" i="27"/>
  <c r="DO129" i="27"/>
  <c r="CN129" i="27"/>
  <c r="EZ129" i="27"/>
  <c r="DY129" i="27"/>
  <c r="DN129" i="27"/>
  <c r="DC129" i="27"/>
  <c r="CB129" i="27"/>
  <c r="EN129" i="27"/>
  <c r="EC129" i="27"/>
  <c r="DR129" i="27"/>
  <c r="CQ129" i="27"/>
  <c r="DA129" i="27"/>
  <c r="DV129" i="27"/>
  <c r="EV129" i="27"/>
  <c r="DU129" i="27"/>
  <c r="CT129" i="27"/>
  <c r="EU129" i="27"/>
  <c r="DQ129" i="27"/>
  <c r="CS129" i="27"/>
  <c r="ET129" i="27"/>
  <c r="DH129" i="27"/>
  <c r="CW129" i="27"/>
  <c r="EX129" i="27"/>
  <c r="DL129" i="27"/>
  <c r="CK129" i="27"/>
  <c r="DF129" i="27"/>
  <c r="DK129" i="27"/>
  <c r="EF129" i="27"/>
  <c r="DE129" i="27"/>
  <c r="CD129" i="27"/>
  <c r="EP129" i="27"/>
  <c r="EE129" i="27"/>
  <c r="DD129" i="27"/>
  <c r="CC129" i="27"/>
  <c r="EO129" i="27"/>
  <c r="ED129" i="27"/>
  <c r="DS129" i="27"/>
  <c r="CR129" i="27"/>
  <c r="CG129" i="27"/>
  <c r="ES129" i="27"/>
  <c r="EH129" i="27"/>
  <c r="DG129" i="27"/>
  <c r="ER129" i="27"/>
  <c r="EA129" i="27"/>
  <c r="CJ129" i="27"/>
  <c r="CI129" i="27"/>
  <c r="CV129" i="27"/>
  <c r="DT129" i="27"/>
  <c r="FB129" i="27"/>
  <c r="EM129" i="27"/>
  <c r="EG129" i="27"/>
  <c r="EL129" i="27"/>
  <c r="CE129" i="27"/>
  <c r="EQ129" i="27"/>
  <c r="CZ129" i="27"/>
  <c r="EK129" i="27"/>
  <c r="DJ129" i="27"/>
  <c r="CY129" i="27"/>
  <c r="EB129" i="27"/>
  <c r="EJ129" i="27"/>
  <c r="DI129" i="27"/>
  <c r="CX129" i="27"/>
  <c r="CM129" i="27"/>
  <c r="EY129" i="27"/>
  <c r="DX129" i="27"/>
  <c r="DM129" i="27"/>
  <c r="DB129" i="27"/>
  <c r="CA129" i="27"/>
  <c r="CH129" i="27"/>
  <c r="EI129" i="27"/>
  <c r="CL129" i="27"/>
  <c r="DW129" i="27"/>
  <c r="G206" i="27"/>
  <c r="G217" i="27" s="1"/>
  <c r="E217" i="27"/>
  <c r="E209" i="27"/>
  <c r="G202" i="27"/>
  <c r="G200" i="27" s="1"/>
  <c r="G207" i="27"/>
  <c r="G218" i="27" s="1"/>
  <c r="H212" i="27"/>
  <c r="H213" i="27"/>
  <c r="H208" i="27"/>
  <c r="H219" i="27" s="1"/>
  <c r="H211" i="27"/>
  <c r="H203" i="27"/>
  <c r="H201" i="27"/>
  <c r="H199" i="27"/>
  <c r="H197" i="27"/>
  <c r="F209" i="27"/>
  <c r="G103" i="27"/>
  <c r="G101" i="27" s="1"/>
  <c r="H103" i="27" s="1"/>
  <c r="H101" i="27" s="1"/>
  <c r="E135" i="27"/>
  <c r="E150" i="27" s="1"/>
  <c r="F114" i="27"/>
  <c r="Q134" i="27"/>
  <c r="Q146" i="27" s="1"/>
  <c r="I198" i="27"/>
  <c r="I41" i="27"/>
  <c r="I38" i="27"/>
  <c r="H44" i="24" s="1"/>
  <c r="J37" i="27"/>
  <c r="I39" i="27"/>
  <c r="H45" i="24" s="1"/>
  <c r="O89" i="27"/>
  <c r="I125" i="27"/>
  <c r="I123" i="27" s="1"/>
  <c r="J125" i="27" s="1"/>
  <c r="J123" i="27" s="1"/>
  <c r="G216" i="27"/>
  <c r="G214" i="27"/>
  <c r="G204" i="27"/>
  <c r="G209" i="27" l="1"/>
  <c r="O134" i="27"/>
  <c r="O146" i="27" s="1"/>
  <c r="D42" i="25"/>
  <c r="D42" i="32"/>
  <c r="M44" i="29"/>
  <c r="M46" i="29" s="1"/>
  <c r="M47" i="29" s="1"/>
  <c r="N164" i="29"/>
  <c r="N173" i="29" s="1"/>
  <c r="N174" i="29" s="1"/>
  <c r="N141" i="29"/>
  <c r="N150" i="29" s="1"/>
  <c r="N152" i="29" s="1"/>
  <c r="N153" i="29" s="1"/>
  <c r="M165" i="29"/>
  <c r="M169" i="29" s="1"/>
  <c r="N43" i="29"/>
  <c r="N41" i="29"/>
  <c r="O164" i="29" s="1"/>
  <c r="O140" i="29"/>
  <c r="O234" i="29" s="1"/>
  <c r="O10" i="30" s="1"/>
  <c r="O40" i="29"/>
  <c r="P166" i="29" s="1"/>
  <c r="O215" i="29"/>
  <c r="O198" i="29"/>
  <c r="O199" i="29" s="1"/>
  <c r="O241" i="29"/>
  <c r="O18" i="30" s="1"/>
  <c r="O239" i="29"/>
  <c r="O15" i="30" s="1"/>
  <c r="O238" i="29"/>
  <c r="O14" i="30" s="1"/>
  <c r="O240" i="29"/>
  <c r="O16" i="30" s="1"/>
  <c r="O242" i="29"/>
  <c r="O19" i="30" s="1"/>
  <c r="L218" i="29"/>
  <c r="K216" i="29"/>
  <c r="Q139" i="29"/>
  <c r="P56" i="29"/>
  <c r="P39" i="29"/>
  <c r="Q35" i="29"/>
  <c r="P38" i="29"/>
  <c r="Q167" i="29" s="1"/>
  <c r="P233" i="29"/>
  <c r="P192" i="29"/>
  <c r="P168" i="29"/>
  <c r="P149" i="29"/>
  <c r="P156" i="29" s="1"/>
  <c r="P163" i="29" s="1"/>
  <c r="P176" i="29" s="1"/>
  <c r="P235" i="29"/>
  <c r="P11" i="30" s="1"/>
  <c r="P151" i="29"/>
  <c r="O42" i="29"/>
  <c r="N193" i="29"/>
  <c r="N194" i="29" s="1"/>
  <c r="G47" i="28"/>
  <c r="O118" i="27"/>
  <c r="O141" i="27" s="1"/>
  <c r="I50" i="28"/>
  <c r="H48" i="28"/>
  <c r="H49" i="28"/>
  <c r="H92" i="27"/>
  <c r="H90" i="27" s="1"/>
  <c r="I92" i="27" s="1"/>
  <c r="I90" i="27" s="1"/>
  <c r="O140" i="27"/>
  <c r="O143" i="27" s="1"/>
  <c r="Q84" i="27"/>
  <c r="R83" i="27" s="1"/>
  <c r="R84" i="27" s="1"/>
  <c r="S83" i="27" s="1"/>
  <c r="F66" i="27"/>
  <c r="F54" i="27"/>
  <c r="P118" i="27"/>
  <c r="P141" i="27" s="1"/>
  <c r="Q118" i="27"/>
  <c r="Q141" i="27" s="1"/>
  <c r="Q100" i="27"/>
  <c r="Q81" i="27"/>
  <c r="R80" i="27" s="1"/>
  <c r="F137" i="27"/>
  <c r="F148" i="27" s="1"/>
  <c r="F112" i="27"/>
  <c r="I212" i="27"/>
  <c r="I213" i="27"/>
  <c r="I211" i="27"/>
  <c r="I208" i="27"/>
  <c r="I219" i="27" s="1"/>
  <c r="I203" i="27"/>
  <c r="I201" i="27"/>
  <c r="I199" i="27"/>
  <c r="I197" i="27"/>
  <c r="I103" i="27"/>
  <c r="I101" i="27" s="1"/>
  <c r="Q76" i="27"/>
  <c r="Q89" i="27" s="1"/>
  <c r="J198" i="27"/>
  <c r="K37" i="27"/>
  <c r="J41" i="27"/>
  <c r="J39" i="27"/>
  <c r="I45" i="24" s="1"/>
  <c r="J38" i="27"/>
  <c r="I44" i="24" s="1"/>
  <c r="K125" i="27"/>
  <c r="K123" i="27" s="1"/>
  <c r="H216" i="27"/>
  <c r="H214" i="27"/>
  <c r="H204" i="27"/>
  <c r="H207" i="27"/>
  <c r="H218" i="27" s="1"/>
  <c r="H202" i="27"/>
  <c r="H200" i="27" s="1"/>
  <c r="H206" i="27"/>
  <c r="H217" i="27" s="1"/>
  <c r="Q107" i="27" l="1"/>
  <c r="Q143" i="27"/>
  <c r="M171" i="29"/>
  <c r="M218" i="29" s="1"/>
  <c r="N165" i="29"/>
  <c r="N169" i="29" s="1"/>
  <c r="O141" i="29"/>
  <c r="O150" i="29" s="1"/>
  <c r="O152" i="29" s="1"/>
  <c r="O153" i="29" s="1"/>
  <c r="N44" i="29"/>
  <c r="N46" i="29" s="1"/>
  <c r="N47" i="29" s="1"/>
  <c r="O142" i="29"/>
  <c r="O143" i="29" s="1"/>
  <c r="O193" i="29" s="1"/>
  <c r="O194" i="29" s="1"/>
  <c r="O43" i="29"/>
  <c r="O41" i="29"/>
  <c r="P164" i="29" s="1"/>
  <c r="P140" i="29"/>
  <c r="P234" i="29" s="1"/>
  <c r="P10" i="30" s="1"/>
  <c r="Q235" i="29"/>
  <c r="Q11" i="30" s="1"/>
  <c r="Q151" i="29"/>
  <c r="P42" i="29"/>
  <c r="Q233" i="29"/>
  <c r="Q192" i="29"/>
  <c r="Q168" i="29"/>
  <c r="Q149" i="29"/>
  <c r="Q156" i="29" s="1"/>
  <c r="Q163" i="29" s="1"/>
  <c r="Q176" i="29" s="1"/>
  <c r="R139" i="29"/>
  <c r="Q56" i="29"/>
  <c r="Q39" i="29"/>
  <c r="R35" i="29"/>
  <c r="Q38" i="29"/>
  <c r="R167" i="29" s="1"/>
  <c r="P198" i="29"/>
  <c r="P199" i="29" s="1"/>
  <c r="P215" i="29"/>
  <c r="P40" i="29"/>
  <c r="P241" i="29"/>
  <c r="P18" i="30" s="1"/>
  <c r="P238" i="29"/>
  <c r="P14" i="30" s="1"/>
  <c r="P240" i="29"/>
  <c r="P16" i="30" s="1"/>
  <c r="P242" i="29"/>
  <c r="P19" i="30" s="1"/>
  <c r="P239" i="29"/>
  <c r="P15" i="30" s="1"/>
  <c r="O173" i="29"/>
  <c r="O174" i="29" s="1"/>
  <c r="O165" i="29"/>
  <c r="P143" i="27"/>
  <c r="J92" i="27"/>
  <c r="J90" i="27" s="1"/>
  <c r="K92" i="27" s="1"/>
  <c r="K90" i="27" s="1"/>
  <c r="H47" i="28"/>
  <c r="J50" i="28"/>
  <c r="I48" i="28"/>
  <c r="I49" i="28"/>
  <c r="R111" i="27"/>
  <c r="G56" i="27"/>
  <c r="F68" i="27"/>
  <c r="F44" i="27" s="1"/>
  <c r="R81" i="27"/>
  <c r="S80" i="27" s="1"/>
  <c r="S81" i="27" s="1"/>
  <c r="T80" i="27" s="1"/>
  <c r="T100" i="27" s="1"/>
  <c r="R100" i="27"/>
  <c r="I206" i="27"/>
  <c r="I217" i="27" s="1"/>
  <c r="I207" i="27"/>
  <c r="I218" i="27" s="1"/>
  <c r="I202" i="27"/>
  <c r="I200" i="27" s="1"/>
  <c r="L125" i="27"/>
  <c r="L123" i="27" s="1"/>
  <c r="M125" i="27" s="1"/>
  <c r="M123" i="27" s="1"/>
  <c r="R76" i="27"/>
  <c r="J103" i="27"/>
  <c r="J101" i="27" s="1"/>
  <c r="K103" i="27" s="1"/>
  <c r="K101" i="27" s="1"/>
  <c r="H209" i="27"/>
  <c r="S111" i="27"/>
  <c r="S118" i="27" s="1"/>
  <c r="S141" i="27" s="1"/>
  <c r="K198" i="27"/>
  <c r="L37" i="27"/>
  <c r="K39" i="27"/>
  <c r="J45" i="24" s="1"/>
  <c r="K41" i="27"/>
  <c r="K38" i="27"/>
  <c r="J44" i="24" s="1"/>
  <c r="S84" i="27"/>
  <c r="T83" i="27" s="1"/>
  <c r="T84" i="27" s="1"/>
  <c r="U83" i="27" s="1"/>
  <c r="R140" i="27"/>
  <c r="R134" i="27"/>
  <c r="R146" i="27" s="1"/>
  <c r="R118" i="27"/>
  <c r="R141" i="27" s="1"/>
  <c r="J213" i="27"/>
  <c r="J211" i="27"/>
  <c r="J208" i="27"/>
  <c r="J219" i="27" s="1"/>
  <c r="J212" i="27"/>
  <c r="J203" i="27"/>
  <c r="J201" i="27"/>
  <c r="J197" i="27"/>
  <c r="J199" i="27"/>
  <c r="I214" i="27"/>
  <c r="I216" i="27"/>
  <c r="I204" i="27"/>
  <c r="F135" i="27"/>
  <c r="F150" i="27" s="1"/>
  <c r="G114" i="27"/>
  <c r="E42" i="25" l="1"/>
  <c r="E42" i="32"/>
  <c r="N171" i="29"/>
  <c r="N216" i="29" s="1"/>
  <c r="M216" i="29"/>
  <c r="O44" i="29"/>
  <c r="O46" i="29" s="1"/>
  <c r="O47" i="29" s="1"/>
  <c r="P142" i="29"/>
  <c r="P143" i="29" s="1"/>
  <c r="P193" i="29" s="1"/>
  <c r="P194" i="29" s="1"/>
  <c r="P141" i="29"/>
  <c r="P150" i="29" s="1"/>
  <c r="P152" i="29" s="1"/>
  <c r="P153" i="29" s="1"/>
  <c r="Q40" i="29"/>
  <c r="R140" i="29" s="1"/>
  <c r="O171" i="29"/>
  <c r="O218" i="29" s="1"/>
  <c r="O169" i="29"/>
  <c r="Q166" i="29"/>
  <c r="Q140" i="29"/>
  <c r="P41" i="29"/>
  <c r="P43" i="29"/>
  <c r="R235" i="29"/>
  <c r="R11" i="30" s="1"/>
  <c r="R151" i="29"/>
  <c r="Q42" i="29"/>
  <c r="R233" i="29"/>
  <c r="R192" i="29"/>
  <c r="R168" i="29"/>
  <c r="R149" i="29"/>
  <c r="R156" i="29" s="1"/>
  <c r="R163" i="29" s="1"/>
  <c r="R176" i="29" s="1"/>
  <c r="P165" i="29"/>
  <c r="P173" i="29"/>
  <c r="P174" i="29" s="1"/>
  <c r="S139" i="29"/>
  <c r="R56" i="29"/>
  <c r="R39" i="29"/>
  <c r="S35" i="29"/>
  <c r="R38" i="29"/>
  <c r="S167" i="29" s="1"/>
  <c r="Q198" i="29"/>
  <c r="Q199" i="29" s="1"/>
  <c r="Q215" i="29"/>
  <c r="Q242" i="29"/>
  <c r="Q19" i="30" s="1"/>
  <c r="Q240" i="29"/>
  <c r="Q16" i="30" s="1"/>
  <c r="Q238" i="29"/>
  <c r="Q14" i="30" s="1"/>
  <c r="Q239" i="29"/>
  <c r="Q15" i="30" s="1"/>
  <c r="Q241" i="29"/>
  <c r="Q18" i="30" s="1"/>
  <c r="I47" i="28"/>
  <c r="I209" i="27"/>
  <c r="K50" i="28"/>
  <c r="J49" i="28"/>
  <c r="J48" i="28"/>
  <c r="G66" i="27"/>
  <c r="G54" i="27"/>
  <c r="S100" i="27"/>
  <c r="T107" i="27" s="1"/>
  <c r="T81" i="27"/>
  <c r="U80" i="27" s="1"/>
  <c r="R107" i="27"/>
  <c r="U111" i="27"/>
  <c r="U84" i="27"/>
  <c r="V83" i="27" s="1"/>
  <c r="J216" i="27"/>
  <c r="J214" i="27"/>
  <c r="J204" i="27"/>
  <c r="J206" i="27"/>
  <c r="J217" i="27" s="1"/>
  <c r="J202" i="27"/>
  <c r="J200" i="27" s="1"/>
  <c r="J207" i="27"/>
  <c r="J218" i="27" s="1"/>
  <c r="G137" i="27"/>
  <c r="G148" i="27" s="1"/>
  <c r="G112" i="27"/>
  <c r="R143" i="27"/>
  <c r="K213" i="27"/>
  <c r="K212" i="27"/>
  <c r="K208" i="27"/>
  <c r="K219" i="27" s="1"/>
  <c r="K211" i="27"/>
  <c r="K203" i="27"/>
  <c r="K201" i="27"/>
  <c r="K199" i="27"/>
  <c r="K197" i="27"/>
  <c r="L198" i="27"/>
  <c r="L41" i="27"/>
  <c r="L39" i="27"/>
  <c r="K45" i="24" s="1"/>
  <c r="L38" i="27"/>
  <c r="K44" i="24" s="1"/>
  <c r="M37" i="27"/>
  <c r="T111" i="27"/>
  <c r="L103" i="27"/>
  <c r="L101" i="27" s="1"/>
  <c r="N125" i="27"/>
  <c r="N123" i="27" s="1"/>
  <c r="R89" i="27"/>
  <c r="L92" i="27"/>
  <c r="L90" i="27" s="1"/>
  <c r="S76" i="27"/>
  <c r="S140" i="27"/>
  <c r="S134" i="27"/>
  <c r="S146" i="27" s="1"/>
  <c r="N218" i="29" l="1"/>
  <c r="Q43" i="29"/>
  <c r="Q41" i="29"/>
  <c r="Q44" i="29" s="1"/>
  <c r="R166" i="29"/>
  <c r="O216" i="29"/>
  <c r="S233" i="29"/>
  <c r="S192" i="29"/>
  <c r="S168" i="29"/>
  <c r="S149" i="29"/>
  <c r="S156" i="29" s="1"/>
  <c r="S163" i="29" s="1"/>
  <c r="S176" i="29" s="1"/>
  <c r="R234" i="29"/>
  <c r="R10" i="30" s="1"/>
  <c r="R141" i="29"/>
  <c r="R150" i="29" s="1"/>
  <c r="R152" i="29" s="1"/>
  <c r="R153" i="29" s="1"/>
  <c r="S235" i="29"/>
  <c r="S11" i="30" s="1"/>
  <c r="S151" i="29"/>
  <c r="R42" i="29"/>
  <c r="T139" i="29"/>
  <c r="S56" i="29"/>
  <c r="S38" i="29"/>
  <c r="T167" i="29" s="1"/>
  <c r="S39" i="29"/>
  <c r="T35" i="29"/>
  <c r="Q164" i="29"/>
  <c r="Q142" i="29"/>
  <c r="Q143" i="29" s="1"/>
  <c r="Q193" i="29" s="1"/>
  <c r="Q194" i="29" s="1"/>
  <c r="P44" i="29"/>
  <c r="P46" i="29" s="1"/>
  <c r="P47" i="29" s="1"/>
  <c r="R40" i="29"/>
  <c r="P171" i="29"/>
  <c r="P218" i="29" s="1"/>
  <c r="P169" i="29"/>
  <c r="R215" i="29"/>
  <c r="R198" i="29"/>
  <c r="R199" i="29" s="1"/>
  <c r="Q234" i="29"/>
  <c r="Q10" i="30" s="1"/>
  <c r="Q141" i="29"/>
  <c r="Q150" i="29" s="1"/>
  <c r="Q152" i="29" s="1"/>
  <c r="Q153" i="29" s="1"/>
  <c r="R240" i="29"/>
  <c r="R16" i="30" s="1"/>
  <c r="R242" i="29"/>
  <c r="R19" i="30" s="1"/>
  <c r="R239" i="29"/>
  <c r="R15" i="30" s="1"/>
  <c r="R241" i="29"/>
  <c r="R18" i="30" s="1"/>
  <c r="R238" i="29"/>
  <c r="R14" i="30" s="1"/>
  <c r="J47" i="28"/>
  <c r="L50" i="28"/>
  <c r="K49" i="28"/>
  <c r="K48" i="28"/>
  <c r="S107" i="27"/>
  <c r="G68" i="27"/>
  <c r="G44" i="27" s="1"/>
  <c r="H56" i="27"/>
  <c r="U81" i="27"/>
  <c r="V80" i="27" s="1"/>
  <c r="U100" i="27"/>
  <c r="L212" i="27"/>
  <c r="L213" i="27"/>
  <c r="L211" i="27"/>
  <c r="L208" i="27"/>
  <c r="L219" i="27" s="1"/>
  <c r="L203" i="27"/>
  <c r="L201" i="27"/>
  <c r="L199" i="27"/>
  <c r="L197" i="27"/>
  <c r="M92" i="27"/>
  <c r="M90" i="27" s="1"/>
  <c r="J209" i="27"/>
  <c r="M103" i="27"/>
  <c r="M101" i="27" s="1"/>
  <c r="N103" i="27" s="1"/>
  <c r="N101" i="27" s="1"/>
  <c r="O103" i="27" s="1"/>
  <c r="O101" i="27" s="1"/>
  <c r="K216" i="27"/>
  <c r="K214" i="27"/>
  <c r="K204" i="27"/>
  <c r="U134" i="27"/>
  <c r="U146" i="27" s="1"/>
  <c r="U140" i="27"/>
  <c r="S89" i="27"/>
  <c r="T140" i="27"/>
  <c r="T134" i="27"/>
  <c r="T146" i="27" s="1"/>
  <c r="U118" i="27"/>
  <c r="U141" i="27" s="1"/>
  <c r="T118" i="27"/>
  <c r="T141" i="27" s="1"/>
  <c r="K206" i="27"/>
  <c r="K217" i="27" s="1"/>
  <c r="O125" i="27"/>
  <c r="O123" i="27" s="1"/>
  <c r="P125" i="27" s="1"/>
  <c r="P123" i="27" s="1"/>
  <c r="Q125" i="27" s="1"/>
  <c r="Q123" i="27" s="1"/>
  <c r="R125" i="27" s="1"/>
  <c r="R123" i="27" s="1"/>
  <c r="S125" i="27" s="1"/>
  <c r="S123" i="27" s="1"/>
  <c r="T125" i="27" s="1"/>
  <c r="T123" i="27" s="1"/>
  <c r="U125" i="27" s="1"/>
  <c r="U123" i="27" s="1"/>
  <c r="V125" i="27" s="1"/>
  <c r="V123" i="27" s="1"/>
  <c r="W125" i="27" s="1"/>
  <c r="W123" i="27" s="1"/>
  <c r="X125" i="27" s="1"/>
  <c r="X123" i="27" s="1"/>
  <c r="Y125" i="27" s="1"/>
  <c r="Y123" i="27" s="1"/>
  <c r="Z125" i="27" s="1"/>
  <c r="Z123" i="27" s="1"/>
  <c r="AA125" i="27" s="1"/>
  <c r="AA123" i="27" s="1"/>
  <c r="AB125" i="27" s="1"/>
  <c r="AB123" i="27" s="1"/>
  <c r="AC125" i="27" s="1"/>
  <c r="AC123" i="27" s="1"/>
  <c r="AD125" i="27" s="1"/>
  <c r="AD123" i="27" s="1"/>
  <c r="AE125" i="27" s="1"/>
  <c r="AE123" i="27" s="1"/>
  <c r="AF125" i="27" s="1"/>
  <c r="AF123" i="27" s="1"/>
  <c r="AG125" i="27" s="1"/>
  <c r="AG123" i="27" s="1"/>
  <c r="AH125" i="27" s="1"/>
  <c r="AH123" i="27" s="1"/>
  <c r="AI125" i="27" s="1"/>
  <c r="AI123" i="27" s="1"/>
  <c r="AJ125" i="27" s="1"/>
  <c r="AJ123" i="27" s="1"/>
  <c r="AK125" i="27" s="1"/>
  <c r="AK123" i="27" s="1"/>
  <c r="AL125" i="27" s="1"/>
  <c r="AL123" i="27" s="1"/>
  <c r="AM125" i="27" s="1"/>
  <c r="AM123" i="27" s="1"/>
  <c r="AN125" i="27" s="1"/>
  <c r="M198" i="27"/>
  <c r="M38" i="27"/>
  <c r="L44" i="24" s="1"/>
  <c r="M39" i="27"/>
  <c r="L45" i="24" s="1"/>
  <c r="N37" i="27"/>
  <c r="M41" i="27"/>
  <c r="S143" i="27"/>
  <c r="G135" i="27"/>
  <c r="G150" i="27" s="1"/>
  <c r="H114" i="27"/>
  <c r="K202" i="27"/>
  <c r="K200" i="27" s="1"/>
  <c r="K207" i="27"/>
  <c r="K218" i="27" s="1"/>
  <c r="V111" i="27"/>
  <c r="V118" i="27" s="1"/>
  <c r="V141" i="27" s="1"/>
  <c r="V84" i="27"/>
  <c r="W83" i="27" s="1"/>
  <c r="F42" i="25" l="1"/>
  <c r="F42" i="32"/>
  <c r="Q46" i="29"/>
  <c r="Q47" i="29" s="1"/>
  <c r="R142" i="29"/>
  <c r="R143" i="29" s="1"/>
  <c r="R193" i="29" s="1"/>
  <c r="R194" i="29" s="1"/>
  <c r="R164" i="29"/>
  <c r="R173" i="29" s="1"/>
  <c r="R174" i="29" s="1"/>
  <c r="P216" i="29"/>
  <c r="Q173" i="29"/>
  <c r="Q174" i="29" s="1"/>
  <c r="Q165" i="29"/>
  <c r="S215" i="29"/>
  <c r="S198" i="29"/>
  <c r="S199" i="29" s="1"/>
  <c r="S166" i="29"/>
  <c r="S140" i="29"/>
  <c r="R41" i="29"/>
  <c r="R43" i="29"/>
  <c r="S40" i="29"/>
  <c r="S241" i="29"/>
  <c r="S18" i="30" s="1"/>
  <c r="S239" i="29"/>
  <c r="S15" i="30" s="1"/>
  <c r="S242" i="29"/>
  <c r="S19" i="30" s="1"/>
  <c r="S238" i="29"/>
  <c r="S14" i="30" s="1"/>
  <c r="S240" i="29"/>
  <c r="S16" i="30" s="1"/>
  <c r="U139" i="29"/>
  <c r="T56" i="29"/>
  <c r="U35" i="29"/>
  <c r="T38" i="29"/>
  <c r="U167" i="29" s="1"/>
  <c r="T39" i="29"/>
  <c r="T233" i="29"/>
  <c r="T192" i="29"/>
  <c r="T168" i="29"/>
  <c r="T149" i="29"/>
  <c r="T156" i="29" s="1"/>
  <c r="T163" i="29" s="1"/>
  <c r="T176" i="29" s="1"/>
  <c r="T235" i="29"/>
  <c r="T11" i="30" s="1"/>
  <c r="T151" i="29"/>
  <c r="S42" i="29"/>
  <c r="K47" i="28"/>
  <c r="M50" i="28"/>
  <c r="L48" i="28"/>
  <c r="L49" i="28"/>
  <c r="H66" i="27"/>
  <c r="H54" i="27"/>
  <c r="U107" i="27"/>
  <c r="V100" i="27"/>
  <c r="V107" i="27" s="1"/>
  <c r="V81" i="27"/>
  <c r="W80" i="27" s="1"/>
  <c r="W81" i="27" s="1"/>
  <c r="X80" i="27" s="1"/>
  <c r="X100" i="27" s="1"/>
  <c r="P103" i="27"/>
  <c r="P101" i="27" s="1"/>
  <c r="Q103" i="27" s="1"/>
  <c r="Q101" i="27" s="1"/>
  <c r="R103" i="27" s="1"/>
  <c r="R101" i="27" s="1"/>
  <c r="L206" i="27"/>
  <c r="L217" i="27" s="1"/>
  <c r="AN127" i="27"/>
  <c r="AN123" i="27" s="1"/>
  <c r="AO125" i="27" s="1"/>
  <c r="AO123" i="27" s="1"/>
  <c r="AP125" i="27" s="1"/>
  <c r="AP123" i="27" s="1"/>
  <c r="AQ125" i="27" s="1"/>
  <c r="AQ123" i="27" s="1"/>
  <c r="AR125" i="27" s="1"/>
  <c r="AR123" i="27" s="1"/>
  <c r="AS125" i="27" s="1"/>
  <c r="AS123" i="27" s="1"/>
  <c r="AT125" i="27" s="1"/>
  <c r="AT123" i="27" s="1"/>
  <c r="AU125" i="27" s="1"/>
  <c r="AU123" i="27" s="1"/>
  <c r="AV125" i="27" s="1"/>
  <c r="AV123" i="27" s="1"/>
  <c r="AW125" i="27" s="1"/>
  <c r="AW123" i="27" s="1"/>
  <c r="AX125" i="27" s="1"/>
  <c r="AX123" i="27" s="1"/>
  <c r="AY125" i="27" s="1"/>
  <c r="AY123" i="27" s="1"/>
  <c r="AZ125" i="27" s="1"/>
  <c r="AZ123" i="27" s="1"/>
  <c r="BA125" i="27" s="1"/>
  <c r="BA123" i="27" s="1"/>
  <c r="BB125" i="27" s="1"/>
  <c r="BB123" i="27" s="1"/>
  <c r="BC125" i="27" s="1"/>
  <c r="BC123" i="27" s="1"/>
  <c r="BD125" i="27" s="1"/>
  <c r="BD123" i="27" s="1"/>
  <c r="BE125" i="27" s="1"/>
  <c r="BE123" i="27" s="1"/>
  <c r="BF125" i="27" s="1"/>
  <c r="BF123" i="27" s="1"/>
  <c r="BG125" i="27" s="1"/>
  <c r="BG123" i="27" s="1"/>
  <c r="BH125" i="27" s="1"/>
  <c r="BH123" i="27" s="1"/>
  <c r="BI125" i="27" s="1"/>
  <c r="BI123" i="27" s="1"/>
  <c r="BJ125" i="27" s="1"/>
  <c r="BJ123" i="27" s="1"/>
  <c r="BK125" i="27" s="1"/>
  <c r="BK123" i="27" s="1"/>
  <c r="BL125" i="27" s="1"/>
  <c r="BL123" i="27" s="1"/>
  <c r="BM125" i="27" s="1"/>
  <c r="BM123" i="27" s="1"/>
  <c r="BN125" i="27" s="1"/>
  <c r="BN123" i="27" s="1"/>
  <c r="BO125" i="27" s="1"/>
  <c r="BO123" i="27" s="1"/>
  <c r="BP125" i="27" s="1"/>
  <c r="BP123" i="27" s="1"/>
  <c r="BQ125" i="27" s="1"/>
  <c r="BQ123" i="27" s="1"/>
  <c r="BR125" i="27" s="1"/>
  <c r="BR123" i="27" s="1"/>
  <c r="BS125" i="27" s="1"/>
  <c r="BS123" i="27" s="1"/>
  <c r="BT125" i="27" s="1"/>
  <c r="BT123" i="27" s="1"/>
  <c r="BU125" i="27" s="1"/>
  <c r="BU123" i="27" s="1"/>
  <c r="BV125" i="27" s="1"/>
  <c r="BV123" i="27" s="1"/>
  <c r="BW125" i="27" s="1"/>
  <c r="BW123" i="27" s="1"/>
  <c r="BX125" i="27" s="1"/>
  <c r="BX123" i="27" s="1"/>
  <c r="BY125" i="27" s="1"/>
  <c r="BY123" i="27" s="1"/>
  <c r="BZ125" i="27" s="1"/>
  <c r="BZ123" i="27" s="1"/>
  <c r="CA125" i="27" s="1"/>
  <c r="V140" i="27"/>
  <c r="V143" i="27" s="1"/>
  <c r="V134" i="27"/>
  <c r="V146" i="27" s="1"/>
  <c r="H137" i="27"/>
  <c r="H148" i="27" s="1"/>
  <c r="H112" i="27"/>
  <c r="T143" i="27"/>
  <c r="L216" i="27"/>
  <c r="L214" i="27"/>
  <c r="L204" i="27"/>
  <c r="N198" i="27"/>
  <c r="O37" i="27"/>
  <c r="N41" i="27"/>
  <c r="N39" i="27"/>
  <c r="M45" i="24" s="1"/>
  <c r="N38" i="27"/>
  <c r="M44" i="24" s="1"/>
  <c r="M212" i="27"/>
  <c r="M211" i="27"/>
  <c r="M208" i="27"/>
  <c r="M219" i="27" s="1"/>
  <c r="M213" i="27"/>
  <c r="M203" i="27"/>
  <c r="M201" i="27"/>
  <c r="M199" i="27"/>
  <c r="M197" i="27"/>
  <c r="L207" i="27"/>
  <c r="L218" i="27" s="1"/>
  <c r="K209" i="27"/>
  <c r="U143" i="27"/>
  <c r="W111" i="27"/>
  <c r="W84" i="27"/>
  <c r="X83" i="27" s="1"/>
  <c r="L202" i="27"/>
  <c r="L200" i="27" s="1"/>
  <c r="R165" i="29" l="1"/>
  <c r="R169" i="29" s="1"/>
  <c r="T40" i="29"/>
  <c r="U166" i="29" s="1"/>
  <c r="U235" i="29"/>
  <c r="U11" i="30" s="1"/>
  <c r="U151" i="29"/>
  <c r="T42" i="29"/>
  <c r="T239" i="29"/>
  <c r="T15" i="30" s="1"/>
  <c r="T241" i="29"/>
  <c r="T18" i="30" s="1"/>
  <c r="T238" i="29"/>
  <c r="T14" i="30" s="1"/>
  <c r="T240" i="29"/>
  <c r="T16" i="30" s="1"/>
  <c r="T242" i="29"/>
  <c r="T19" i="30" s="1"/>
  <c r="U233" i="29"/>
  <c r="U192" i="29"/>
  <c r="U168" i="29"/>
  <c r="U149" i="29"/>
  <c r="U156" i="29" s="1"/>
  <c r="U163" i="29" s="1"/>
  <c r="U176" i="29" s="1"/>
  <c r="S164" i="29"/>
  <c r="S142" i="29"/>
  <c r="S143" i="29" s="1"/>
  <c r="S193" i="29" s="1"/>
  <c r="S194" i="29" s="1"/>
  <c r="R44" i="29"/>
  <c r="R46" i="29" s="1"/>
  <c r="R47" i="29" s="1"/>
  <c r="S234" i="29"/>
  <c r="S10" i="30" s="1"/>
  <c r="S141" i="29"/>
  <c r="S150" i="29" s="1"/>
  <c r="S152" i="29" s="1"/>
  <c r="S153" i="29" s="1"/>
  <c r="Q171" i="29"/>
  <c r="Q218" i="29" s="1"/>
  <c r="Q169" i="29"/>
  <c r="T198" i="29"/>
  <c r="T199" i="29" s="1"/>
  <c r="T215" i="29"/>
  <c r="V139" i="29"/>
  <c r="U56" i="29"/>
  <c r="U39" i="29"/>
  <c r="V35" i="29"/>
  <c r="U38" i="29"/>
  <c r="V167" i="29" s="1"/>
  <c r="T166" i="29"/>
  <c r="T140" i="29"/>
  <c r="S41" i="29"/>
  <c r="S43" i="29"/>
  <c r="L47" i="28"/>
  <c r="N50" i="28"/>
  <c r="M48" i="28"/>
  <c r="M49" i="28"/>
  <c r="H68" i="27"/>
  <c r="H44" i="27" s="1"/>
  <c r="I56" i="27"/>
  <c r="S103" i="27"/>
  <c r="S101" i="27" s="1"/>
  <c r="T103" i="27" s="1"/>
  <c r="T101" i="27" s="1"/>
  <c r="L209" i="27"/>
  <c r="W100" i="27"/>
  <c r="W107" i="27" s="1"/>
  <c r="X81" i="27"/>
  <c r="Y80" i="27" s="1"/>
  <c r="Y100" i="27" s="1"/>
  <c r="CA127" i="27"/>
  <c r="CA123" i="27" s="1"/>
  <c r="CB125" i="27" s="1"/>
  <c r="M214" i="27"/>
  <c r="M216" i="27"/>
  <c r="M204" i="27"/>
  <c r="M202" i="27"/>
  <c r="M200" i="27" s="1"/>
  <c r="M207" i="27"/>
  <c r="M218" i="27" s="1"/>
  <c r="M206" i="27"/>
  <c r="M217" i="27" s="1"/>
  <c r="N213" i="27"/>
  <c r="N211" i="27"/>
  <c r="N208" i="27"/>
  <c r="N219" i="27" s="1"/>
  <c r="N212" i="27"/>
  <c r="N203" i="27"/>
  <c r="N201" i="27"/>
  <c r="N197" i="27"/>
  <c r="N199" i="27"/>
  <c r="H135" i="27"/>
  <c r="H150" i="27" s="1"/>
  <c r="I114" i="27"/>
  <c r="X111" i="27"/>
  <c r="X118" i="27" s="1"/>
  <c r="X141" i="27" s="1"/>
  <c r="X84" i="27"/>
  <c r="Y83" i="27" s="1"/>
  <c r="O198" i="27"/>
  <c r="P37" i="27"/>
  <c r="O39" i="27"/>
  <c r="N45" i="24" s="1"/>
  <c r="O38" i="27"/>
  <c r="N44" i="24" s="1"/>
  <c r="O41" i="27"/>
  <c r="W140" i="27"/>
  <c r="W143" i="27" s="1"/>
  <c r="W134" i="27"/>
  <c r="W146" i="27" s="1"/>
  <c r="W118" i="27"/>
  <c r="W141" i="27" s="1"/>
  <c r="CB127" i="27" l="1"/>
  <c r="CB123" i="27" s="1"/>
  <c r="CC125" i="27" s="1"/>
  <c r="CC123" i="27" s="1"/>
  <c r="CD125" i="27" s="1"/>
  <c r="CD123" i="27" s="1"/>
  <c r="CE125" i="27" s="1"/>
  <c r="CE123" i="27" s="1"/>
  <c r="CF125" i="27" s="1"/>
  <c r="CF123" i="27" s="1"/>
  <c r="CG125" i="27" s="1"/>
  <c r="CG123" i="27" s="1"/>
  <c r="CH125" i="27" s="1"/>
  <c r="CH123" i="27" s="1"/>
  <c r="CI125" i="27" s="1"/>
  <c r="CI123" i="27" s="1"/>
  <c r="CJ125" i="27" s="1"/>
  <c r="CJ123" i="27" s="1"/>
  <c r="CK125" i="27" s="1"/>
  <c r="CK123" i="27" s="1"/>
  <c r="CL125" i="27" s="1"/>
  <c r="CL123" i="27" s="1"/>
  <c r="CM125" i="27" s="1"/>
  <c r="CM123" i="27" s="1"/>
  <c r="CN125" i="27" s="1"/>
  <c r="CN123" i="27" s="1"/>
  <c r="CO125" i="27" s="1"/>
  <c r="CO123" i="27" s="1"/>
  <c r="CP125" i="27" s="1"/>
  <c r="CP123" i="27" s="1"/>
  <c r="CQ125" i="27" s="1"/>
  <c r="CQ123" i="27" s="1"/>
  <c r="CR125" i="27" s="1"/>
  <c r="CR123" i="27" s="1"/>
  <c r="CS125" i="27" s="1"/>
  <c r="CS123" i="27" s="1"/>
  <c r="CT125" i="27" s="1"/>
  <c r="CT123" i="27" s="1"/>
  <c r="CU125" i="27" s="1"/>
  <c r="CU123" i="27" s="1"/>
  <c r="CV125" i="27" s="1"/>
  <c r="CV123" i="27" s="1"/>
  <c r="CW125" i="27" s="1"/>
  <c r="CW123" i="27" s="1"/>
  <c r="CX125" i="27" s="1"/>
  <c r="CX123" i="27" s="1"/>
  <c r="CY125" i="27" s="1"/>
  <c r="CY123" i="27" s="1"/>
  <c r="CZ125" i="27" s="1"/>
  <c r="CZ123" i="27" s="1"/>
  <c r="DA125" i="27" s="1"/>
  <c r="DA123" i="27" s="1"/>
  <c r="DB125" i="27" s="1"/>
  <c r="DB123" i="27" s="1"/>
  <c r="DC125" i="27" s="1"/>
  <c r="DC123" i="27" s="1"/>
  <c r="DD125" i="27" s="1"/>
  <c r="DD123" i="27" s="1"/>
  <c r="DE125" i="27" s="1"/>
  <c r="DE123" i="27" s="1"/>
  <c r="DF125" i="27" s="1"/>
  <c r="DF123" i="27" s="1"/>
  <c r="DG125" i="27" s="1"/>
  <c r="DG123" i="27" s="1"/>
  <c r="DH125" i="27" s="1"/>
  <c r="DH123" i="27" s="1"/>
  <c r="DI125" i="27" s="1"/>
  <c r="DI123" i="27" s="1"/>
  <c r="DJ125" i="27" s="1"/>
  <c r="DJ123" i="27" s="1"/>
  <c r="DK125" i="27" s="1"/>
  <c r="DK123" i="27" s="1"/>
  <c r="DL125" i="27" s="1"/>
  <c r="DL123" i="27" s="1"/>
  <c r="DM125" i="27" s="1"/>
  <c r="DM123" i="27" s="1"/>
  <c r="DN125" i="27" s="1"/>
  <c r="DN123" i="27" s="1"/>
  <c r="DO125" i="27" s="1"/>
  <c r="DO123" i="27" s="1"/>
  <c r="DP125" i="27" s="1"/>
  <c r="DP123" i="27" s="1"/>
  <c r="DQ125" i="27" s="1"/>
  <c r="DQ123" i="27" s="1"/>
  <c r="DR125" i="27" s="1"/>
  <c r="DR123" i="27" s="1"/>
  <c r="DS125" i="27" s="1"/>
  <c r="DS123" i="27" s="1"/>
  <c r="DT125" i="27" s="1"/>
  <c r="DT123" i="27" s="1"/>
  <c r="DU125" i="27" s="1"/>
  <c r="DU123" i="27" s="1"/>
  <c r="DV125" i="27" s="1"/>
  <c r="DV123" i="27" s="1"/>
  <c r="DW125" i="27" s="1"/>
  <c r="DW123" i="27" s="1"/>
  <c r="DX125" i="27" s="1"/>
  <c r="DX123" i="27" s="1"/>
  <c r="DY125" i="27" s="1"/>
  <c r="DY123" i="27" s="1"/>
  <c r="DZ125" i="27" s="1"/>
  <c r="DZ123" i="27" s="1"/>
  <c r="EA125" i="27" s="1"/>
  <c r="EA123" i="27" s="1"/>
  <c r="EB125" i="27" s="1"/>
  <c r="EB123" i="27" s="1"/>
  <c r="EC125" i="27" s="1"/>
  <c r="EC123" i="27" s="1"/>
  <c r="ED125" i="27" s="1"/>
  <c r="ED123" i="27" s="1"/>
  <c r="EE125" i="27" s="1"/>
  <c r="EE123" i="27" s="1"/>
  <c r="EF125" i="27" s="1"/>
  <c r="EF123" i="27" s="1"/>
  <c r="EG125" i="27" s="1"/>
  <c r="EG123" i="27" s="1"/>
  <c r="EH125" i="27" s="1"/>
  <c r="EH123" i="27" s="1"/>
  <c r="EI125" i="27" s="1"/>
  <c r="EI123" i="27" s="1"/>
  <c r="EJ125" i="27" s="1"/>
  <c r="EJ123" i="27" s="1"/>
  <c r="EK125" i="27" s="1"/>
  <c r="EK123" i="27" s="1"/>
  <c r="EL125" i="27" s="1"/>
  <c r="EL123" i="27" s="1"/>
  <c r="EM125" i="27" s="1"/>
  <c r="EM123" i="27" s="1"/>
  <c r="EN125" i="27" s="1"/>
  <c r="EN123" i="27" s="1"/>
  <c r="EO125" i="27" s="1"/>
  <c r="EO123" i="27" s="1"/>
  <c r="EP125" i="27" s="1"/>
  <c r="EP123" i="27" s="1"/>
  <c r="EQ125" i="27" s="1"/>
  <c r="EQ123" i="27" s="1"/>
  <c r="ER125" i="27" s="1"/>
  <c r="ER123" i="27" s="1"/>
  <c r="ES125" i="27" s="1"/>
  <c r="ES123" i="27" s="1"/>
  <c r="ET125" i="27" s="1"/>
  <c r="ET123" i="27" s="1"/>
  <c r="EU125" i="27" s="1"/>
  <c r="EU123" i="27" s="1"/>
  <c r="EV125" i="27" s="1"/>
  <c r="EV123" i="27" s="1"/>
  <c r="EW125" i="27" s="1"/>
  <c r="EW123" i="27" s="1"/>
  <c r="EX125" i="27" s="1"/>
  <c r="EX123" i="27" s="1"/>
  <c r="EY125" i="27" s="1"/>
  <c r="EY123" i="27" s="1"/>
  <c r="EZ125" i="27" s="1"/>
  <c r="EZ123" i="27" s="1"/>
  <c r="FA125" i="27" s="1"/>
  <c r="FA123" i="27" s="1"/>
  <c r="FB125" i="27" s="1"/>
  <c r="FB123" i="27" s="1"/>
  <c r="G42" i="25"/>
  <c r="G42" i="32"/>
  <c r="R171" i="29"/>
  <c r="R216" i="29" s="1"/>
  <c r="T43" i="29"/>
  <c r="T41" i="29"/>
  <c r="T44" i="29" s="1"/>
  <c r="U140" i="29"/>
  <c r="U234" i="29" s="1"/>
  <c r="U10" i="30" s="1"/>
  <c r="S173" i="29"/>
  <c r="S174" i="29" s="1"/>
  <c r="S165" i="29"/>
  <c r="T164" i="29"/>
  <c r="T142" i="29"/>
  <c r="T143" i="29" s="1"/>
  <c r="T193" i="29" s="1"/>
  <c r="T194" i="29" s="1"/>
  <c r="S44" i="29"/>
  <c r="S46" i="29" s="1"/>
  <c r="S47" i="29" s="1"/>
  <c r="U40" i="29"/>
  <c r="Q216" i="29"/>
  <c r="U198" i="29"/>
  <c r="U199" i="29" s="1"/>
  <c r="U215" i="29"/>
  <c r="W139" i="29"/>
  <c r="V56" i="29"/>
  <c r="V39" i="29"/>
  <c r="V38" i="29"/>
  <c r="W167" i="29" s="1"/>
  <c r="W35" i="29"/>
  <c r="T234" i="29"/>
  <c r="T10" i="30" s="1"/>
  <c r="T141" i="29"/>
  <c r="T150" i="29" s="1"/>
  <c r="T152" i="29" s="1"/>
  <c r="T153" i="29" s="1"/>
  <c r="U242" i="29"/>
  <c r="U19" i="30" s="1"/>
  <c r="U240" i="29"/>
  <c r="U16" i="30" s="1"/>
  <c r="U238" i="29"/>
  <c r="U14" i="30" s="1"/>
  <c r="U241" i="29"/>
  <c r="U18" i="30" s="1"/>
  <c r="U239" i="29"/>
  <c r="U15" i="30" s="1"/>
  <c r="V235" i="29"/>
  <c r="V11" i="30" s="1"/>
  <c r="V151" i="29"/>
  <c r="U42" i="29"/>
  <c r="V233" i="29"/>
  <c r="V192" i="29"/>
  <c r="V168" i="29"/>
  <c r="V149" i="29"/>
  <c r="V156" i="29" s="1"/>
  <c r="V163" i="29" s="1"/>
  <c r="V176" i="29" s="1"/>
  <c r="M47" i="28"/>
  <c r="O50" i="28"/>
  <c r="N49" i="28"/>
  <c r="N48" i="28"/>
  <c r="I54" i="27"/>
  <c r="I66" i="27"/>
  <c r="Y107" i="27"/>
  <c r="U103" i="27"/>
  <c r="U101" i="27" s="1"/>
  <c r="V103" i="27" s="1"/>
  <c r="V101" i="27" s="1"/>
  <c r="W103" i="27" s="1"/>
  <c r="W101" i="27" s="1"/>
  <c r="X103" i="27" s="1"/>
  <c r="X101" i="27" s="1"/>
  <c r="X107" i="27"/>
  <c r="Y81" i="27"/>
  <c r="Z80" i="27" s="1"/>
  <c r="O213" i="27"/>
  <c r="O212" i="27"/>
  <c r="O211" i="27"/>
  <c r="O208" i="27"/>
  <c r="O219" i="27" s="1"/>
  <c r="O203" i="27"/>
  <c r="O201" i="27"/>
  <c r="O199" i="27"/>
  <c r="O197" i="27"/>
  <c r="X140" i="27"/>
  <c r="X143" i="27" s="1"/>
  <c r="X134" i="27"/>
  <c r="X146" i="27" s="1"/>
  <c r="I137" i="27"/>
  <c r="I148" i="27" s="1"/>
  <c r="I112" i="27"/>
  <c r="P175" i="27"/>
  <c r="P198" i="27"/>
  <c r="P41" i="27"/>
  <c r="P39" i="27"/>
  <c r="O45" i="24" s="1"/>
  <c r="P38" i="27"/>
  <c r="O44" i="24" s="1"/>
  <c r="Q37" i="27"/>
  <c r="Y111" i="27"/>
  <c r="Y84" i="27"/>
  <c r="Z83" i="27" s="1"/>
  <c r="N216" i="27"/>
  <c r="N214" i="27"/>
  <c r="N204" i="27"/>
  <c r="N207" i="27"/>
  <c r="N218" i="27" s="1"/>
  <c r="N206" i="27"/>
  <c r="N217" i="27" s="1"/>
  <c r="N202" i="27"/>
  <c r="N200" i="27" s="1"/>
  <c r="M209" i="27"/>
  <c r="R218" i="29" l="1"/>
  <c r="U142" i="29"/>
  <c r="U143" i="29" s="1"/>
  <c r="U193" i="29" s="1"/>
  <c r="U194" i="29" s="1"/>
  <c r="U141" i="29"/>
  <c r="U150" i="29" s="1"/>
  <c r="U152" i="29" s="1"/>
  <c r="U153" i="29" s="1"/>
  <c r="U164" i="29"/>
  <c r="U173" i="29" s="1"/>
  <c r="U174" i="29" s="1"/>
  <c r="T46" i="29"/>
  <c r="T47" i="29" s="1"/>
  <c r="V215" i="29"/>
  <c r="V198" i="29"/>
  <c r="V199" i="29" s="1"/>
  <c r="T165" i="29"/>
  <c r="T173" i="29"/>
  <c r="T174" i="29" s="1"/>
  <c r="X139" i="29"/>
  <c r="W56" i="29"/>
  <c r="W39" i="29"/>
  <c r="W38" i="29"/>
  <c r="X167" i="29" s="1"/>
  <c r="X35" i="29"/>
  <c r="W233" i="29"/>
  <c r="W168" i="29"/>
  <c r="W192" i="29"/>
  <c r="W149" i="29"/>
  <c r="W156" i="29" s="1"/>
  <c r="W163" i="29" s="1"/>
  <c r="W176" i="29" s="1"/>
  <c r="V166" i="29"/>
  <c r="V140" i="29"/>
  <c r="U41" i="29"/>
  <c r="U43" i="29"/>
  <c r="W235" i="29"/>
  <c r="W11" i="30" s="1"/>
  <c r="W151" i="29"/>
  <c r="V42" i="29"/>
  <c r="S171" i="29"/>
  <c r="S216" i="29" s="1"/>
  <c r="S169" i="29"/>
  <c r="V238" i="29"/>
  <c r="V14" i="30" s="1"/>
  <c r="V240" i="29"/>
  <c r="V16" i="30" s="1"/>
  <c r="V242" i="29"/>
  <c r="V19" i="30" s="1"/>
  <c r="V241" i="29"/>
  <c r="V18" i="30" s="1"/>
  <c r="V239" i="29"/>
  <c r="V15" i="30" s="1"/>
  <c r="V40" i="29"/>
  <c r="N47" i="28"/>
  <c r="P50" i="28"/>
  <c r="O49" i="28"/>
  <c r="O48" i="28"/>
  <c r="Y103" i="27"/>
  <c r="Y101" i="27" s="1"/>
  <c r="I68" i="27"/>
  <c r="I44" i="27" s="1"/>
  <c r="J56" i="27"/>
  <c r="N209" i="27"/>
  <c r="Z81" i="27"/>
  <c r="AA80" i="27" s="1"/>
  <c r="Z100" i="27"/>
  <c r="O216" i="27"/>
  <c r="O214" i="27"/>
  <c r="O204" i="27"/>
  <c r="O206" i="27"/>
  <c r="O217" i="27" s="1"/>
  <c r="O207" i="27"/>
  <c r="O218" i="27" s="1"/>
  <c r="O202" i="27"/>
  <c r="O200" i="27" s="1"/>
  <c r="P183" i="27"/>
  <c r="Y140" i="27"/>
  <c r="Y143" i="27" s="1"/>
  <c r="Y134" i="27"/>
  <c r="Y146" i="27" s="1"/>
  <c r="Y118" i="27"/>
  <c r="Y141" i="27" s="1"/>
  <c r="Q198" i="27"/>
  <c r="Q41" i="27"/>
  <c r="Q39" i="27"/>
  <c r="P45" i="24" s="1"/>
  <c r="R37" i="27"/>
  <c r="Q38" i="27"/>
  <c r="P44" i="24" s="1"/>
  <c r="Z111" i="27"/>
  <c r="Z84" i="27"/>
  <c r="AA83" i="27" s="1"/>
  <c r="P212" i="27"/>
  <c r="P213" i="27"/>
  <c r="P208" i="27"/>
  <c r="P219" i="27" s="1"/>
  <c r="P211" i="27"/>
  <c r="P203" i="27"/>
  <c r="P201" i="27"/>
  <c r="P199" i="27"/>
  <c r="P197" i="27"/>
  <c r="I135" i="27"/>
  <c r="I150" i="27" s="1"/>
  <c r="J114" i="27"/>
  <c r="H42" i="25" l="1"/>
  <c r="H42" i="32"/>
  <c r="U165" i="29"/>
  <c r="U171" i="29" s="1"/>
  <c r="U216" i="29" s="1"/>
  <c r="V164" i="29"/>
  <c r="V142" i="29"/>
  <c r="V143" i="29" s="1"/>
  <c r="V193" i="29" s="1"/>
  <c r="V194" i="29" s="1"/>
  <c r="U44" i="29"/>
  <c r="U46" i="29" s="1"/>
  <c r="U47" i="29" s="1"/>
  <c r="W215" i="29"/>
  <c r="W198" i="29"/>
  <c r="W199" i="29" s="1"/>
  <c r="S218" i="29"/>
  <c r="V234" i="29"/>
  <c r="V10" i="30" s="1"/>
  <c r="V141" i="29"/>
  <c r="V150" i="29" s="1"/>
  <c r="V152" i="29" s="1"/>
  <c r="V153" i="29" s="1"/>
  <c r="W40" i="29"/>
  <c r="T171" i="29"/>
  <c r="T216" i="29" s="1"/>
  <c r="T169" i="29"/>
  <c r="Y139" i="29"/>
  <c r="X56" i="29"/>
  <c r="X39" i="29"/>
  <c r="X38" i="29"/>
  <c r="Y167" i="29" s="1"/>
  <c r="Y35" i="29"/>
  <c r="X233" i="29"/>
  <c r="X192" i="29"/>
  <c r="X168" i="29"/>
  <c r="X149" i="29"/>
  <c r="X156" i="29" s="1"/>
  <c r="X163" i="29" s="1"/>
  <c r="X176" i="29" s="1"/>
  <c r="X235" i="29"/>
  <c r="X11" i="30" s="1"/>
  <c r="X151" i="29"/>
  <c r="W42" i="29"/>
  <c r="W166" i="29"/>
  <c r="W140" i="29"/>
  <c r="V41" i="29"/>
  <c r="V43" i="29"/>
  <c r="W241" i="29"/>
  <c r="W18" i="30" s="1"/>
  <c r="W239" i="29"/>
  <c r="W15" i="30" s="1"/>
  <c r="W240" i="29"/>
  <c r="W16" i="30" s="1"/>
  <c r="W242" i="29"/>
  <c r="W19" i="30" s="1"/>
  <c r="W238" i="29"/>
  <c r="W14" i="30" s="1"/>
  <c r="O47" i="28"/>
  <c r="Q50" i="28"/>
  <c r="P48" i="28"/>
  <c r="P49" i="28"/>
  <c r="J66" i="27"/>
  <c r="J54" i="27"/>
  <c r="Z107" i="27"/>
  <c r="Z103" i="27"/>
  <c r="Z101" i="27" s="1"/>
  <c r="AA81" i="27"/>
  <c r="AB80" i="27" s="1"/>
  <c r="AA100" i="27"/>
  <c r="O209" i="27"/>
  <c r="P216" i="27"/>
  <c r="P214" i="27"/>
  <c r="P204" i="27"/>
  <c r="P207" i="27"/>
  <c r="P218" i="27" s="1"/>
  <c r="P202" i="27"/>
  <c r="P200" i="27" s="1"/>
  <c r="P206" i="27"/>
  <c r="P217" i="27" s="1"/>
  <c r="AA111" i="27"/>
  <c r="AA84" i="27"/>
  <c r="AB83" i="27" s="1"/>
  <c r="J137" i="27"/>
  <c r="J148" i="27" s="1"/>
  <c r="J112" i="27"/>
  <c r="R198" i="27"/>
  <c r="S37" i="27"/>
  <c r="R41" i="27"/>
  <c r="R39" i="27"/>
  <c r="Q45" i="24" s="1"/>
  <c r="R38" i="27"/>
  <c r="Q44" i="24" s="1"/>
  <c r="Q212" i="27"/>
  <c r="Q213" i="27"/>
  <c r="Q211" i="27"/>
  <c r="Q208" i="27"/>
  <c r="Q219" i="27" s="1"/>
  <c r="Q203" i="27"/>
  <c r="Q201" i="27"/>
  <c r="Q199" i="27"/>
  <c r="Q197" i="27"/>
  <c r="Z140" i="27"/>
  <c r="Z143" i="27" s="1"/>
  <c r="Z134" i="27"/>
  <c r="Z146" i="27" s="1"/>
  <c r="Z118" i="27"/>
  <c r="Z141" i="27" s="1"/>
  <c r="U169" i="29" l="1"/>
  <c r="T218" i="29"/>
  <c r="U218" i="29"/>
  <c r="X40" i="29"/>
  <c r="X41" i="29" s="1"/>
  <c r="Z139" i="29"/>
  <c r="Y56" i="29"/>
  <c r="Y39" i="29"/>
  <c r="Z35" i="29"/>
  <c r="Y38" i="29"/>
  <c r="Z167" i="29" s="1"/>
  <c r="Y233" i="29"/>
  <c r="Y192" i="29"/>
  <c r="Y168" i="29"/>
  <c r="Y149" i="29"/>
  <c r="Y156" i="29" s="1"/>
  <c r="Y163" i="29" s="1"/>
  <c r="Y176" i="29" s="1"/>
  <c r="X166" i="29"/>
  <c r="X140" i="29"/>
  <c r="W41" i="29"/>
  <c r="W43" i="29"/>
  <c r="W164" i="29"/>
  <c r="W142" i="29"/>
  <c r="W143" i="29" s="1"/>
  <c r="W193" i="29" s="1"/>
  <c r="W194" i="29" s="1"/>
  <c r="V44" i="29"/>
  <c r="V46" i="29" s="1"/>
  <c r="V47" i="29" s="1"/>
  <c r="Y235" i="29"/>
  <c r="Y11" i="30" s="1"/>
  <c r="Y151" i="29"/>
  <c r="X42" i="29"/>
  <c r="V173" i="29"/>
  <c r="V174" i="29" s="1"/>
  <c r="V165" i="29"/>
  <c r="W234" i="29"/>
  <c r="W10" i="30" s="1"/>
  <c r="W141" i="29"/>
  <c r="W150" i="29" s="1"/>
  <c r="W152" i="29" s="1"/>
  <c r="W153" i="29" s="1"/>
  <c r="X198" i="29"/>
  <c r="X199" i="29" s="1"/>
  <c r="X215" i="29"/>
  <c r="X242" i="29"/>
  <c r="X19" i="30" s="1"/>
  <c r="X239" i="29"/>
  <c r="X15" i="30" s="1"/>
  <c r="X241" i="29"/>
  <c r="X18" i="30" s="1"/>
  <c r="X240" i="29"/>
  <c r="X16" i="30" s="1"/>
  <c r="X238" i="29"/>
  <c r="X14" i="30" s="1"/>
  <c r="P47" i="28"/>
  <c r="R50" i="28"/>
  <c r="Q48" i="28"/>
  <c r="Q49" i="28"/>
  <c r="K56" i="27"/>
  <c r="J68" i="27"/>
  <c r="J44" i="27" s="1"/>
  <c r="AA103" i="27"/>
  <c r="AA101" i="27" s="1"/>
  <c r="AA107" i="27"/>
  <c r="AB100" i="27"/>
  <c r="AB107" i="27" s="1"/>
  <c r="AB81" i="27"/>
  <c r="AC80" i="27" s="1"/>
  <c r="Q214" i="27"/>
  <c r="Q216" i="27"/>
  <c r="Q204" i="27"/>
  <c r="Q206" i="27"/>
  <c r="Q217" i="27" s="1"/>
  <c r="Q207" i="27"/>
  <c r="Q218" i="27" s="1"/>
  <c r="Q202" i="27"/>
  <c r="Q200" i="27" s="1"/>
  <c r="R213" i="27"/>
  <c r="R211" i="27"/>
  <c r="R208" i="27"/>
  <c r="R219" i="27" s="1"/>
  <c r="R212" i="27"/>
  <c r="R203" i="27"/>
  <c r="R201" i="27"/>
  <c r="R197" i="27"/>
  <c r="R199" i="27"/>
  <c r="J135" i="27"/>
  <c r="J150" i="27" s="1"/>
  <c r="K114" i="27"/>
  <c r="S198" i="27"/>
  <c r="T37" i="27"/>
  <c r="S41" i="27"/>
  <c r="S39" i="27"/>
  <c r="R45" i="24" s="1"/>
  <c r="S38" i="27"/>
  <c r="R44" i="24" s="1"/>
  <c r="AA140" i="27"/>
  <c r="AA143" i="27" s="1"/>
  <c r="AA134" i="27"/>
  <c r="AA146" i="27" s="1"/>
  <c r="AA118" i="27"/>
  <c r="AA141" i="27" s="1"/>
  <c r="P209" i="27"/>
  <c r="AB111" i="27"/>
  <c r="AB84" i="27"/>
  <c r="AC83" i="27" s="1"/>
  <c r="I42" i="25" l="1"/>
  <c r="I42" i="32"/>
  <c r="Y140" i="29"/>
  <c r="Y234" i="29" s="1"/>
  <c r="Y10" i="30" s="1"/>
  <c r="Y166" i="29"/>
  <c r="X43" i="29"/>
  <c r="Z235" i="29"/>
  <c r="Z11" i="30" s="1"/>
  <c r="Z151" i="29"/>
  <c r="Y42" i="29"/>
  <c r="Z233" i="29"/>
  <c r="Z192" i="29"/>
  <c r="Z168" i="29"/>
  <c r="Z149" i="29"/>
  <c r="Z156" i="29" s="1"/>
  <c r="Z163" i="29" s="1"/>
  <c r="Z176" i="29" s="1"/>
  <c r="X164" i="29"/>
  <c r="X142" i="29"/>
  <c r="X143" i="29" s="1"/>
  <c r="X193" i="29" s="1"/>
  <c r="X194" i="29" s="1"/>
  <c r="W44" i="29"/>
  <c r="W46" i="29" s="1"/>
  <c r="W47" i="29" s="1"/>
  <c r="AA139" i="29"/>
  <c r="Z56" i="29"/>
  <c r="Z39" i="29"/>
  <c r="Z38" i="29"/>
  <c r="AA167" i="29" s="1"/>
  <c r="AA35" i="29"/>
  <c r="V171" i="29"/>
  <c r="V218" i="29" s="1"/>
  <c r="V169" i="29"/>
  <c r="W173" i="29"/>
  <c r="W174" i="29" s="1"/>
  <c r="W165" i="29"/>
  <c r="X234" i="29"/>
  <c r="X10" i="30" s="1"/>
  <c r="X141" i="29"/>
  <c r="X150" i="29" s="1"/>
  <c r="X152" i="29" s="1"/>
  <c r="X153" i="29" s="1"/>
  <c r="Y198" i="29"/>
  <c r="Y199" i="29" s="1"/>
  <c r="Y215" i="29"/>
  <c r="Y40" i="29"/>
  <c r="Y164" i="29"/>
  <c r="Y142" i="29"/>
  <c r="Y143" i="29" s="1"/>
  <c r="Y193" i="29" s="1"/>
  <c r="Y194" i="29" s="1"/>
  <c r="X44" i="29"/>
  <c r="Y242" i="29"/>
  <c r="Y19" i="30" s="1"/>
  <c r="Y240" i="29"/>
  <c r="Y16" i="30" s="1"/>
  <c r="Y238" i="29"/>
  <c r="Y14" i="30" s="1"/>
  <c r="Y239" i="29"/>
  <c r="Y15" i="30" s="1"/>
  <c r="Y241" i="29"/>
  <c r="Y18" i="30" s="1"/>
  <c r="Q47" i="28"/>
  <c r="S50" i="28"/>
  <c r="R49" i="28"/>
  <c r="R48" i="28"/>
  <c r="AB103" i="27"/>
  <c r="AB101" i="27" s="1"/>
  <c r="K66" i="27"/>
  <c r="K54" i="27"/>
  <c r="AC100" i="27"/>
  <c r="AC81" i="27"/>
  <c r="AD80" i="27" s="1"/>
  <c r="AD100" i="27" s="1"/>
  <c r="AC111" i="27"/>
  <c r="AC84" i="27"/>
  <c r="AD83" i="27" s="1"/>
  <c r="S213" i="27"/>
  <c r="S212" i="27"/>
  <c r="S208" i="27"/>
  <c r="S219" i="27" s="1"/>
  <c r="S211" i="27"/>
  <c r="S203" i="27"/>
  <c r="S201" i="27"/>
  <c r="S199" i="27"/>
  <c r="S197" i="27"/>
  <c r="R216" i="27"/>
  <c r="R214" i="27"/>
  <c r="R204" i="27"/>
  <c r="R202" i="27"/>
  <c r="R200" i="27" s="1"/>
  <c r="R206" i="27"/>
  <c r="R217" i="27" s="1"/>
  <c r="R207" i="27"/>
  <c r="R218" i="27" s="1"/>
  <c r="Q209" i="27"/>
  <c r="T198" i="27"/>
  <c r="T41" i="27"/>
  <c r="T39" i="27"/>
  <c r="S45" i="24" s="1"/>
  <c r="T38" i="27"/>
  <c r="S44" i="24" s="1"/>
  <c r="U37" i="27"/>
  <c r="K137" i="27"/>
  <c r="K148" i="27" s="1"/>
  <c r="K112" i="27"/>
  <c r="AB140" i="27"/>
  <c r="AB143" i="27" s="1"/>
  <c r="AB134" i="27"/>
  <c r="AB146" i="27" s="1"/>
  <c r="AB118" i="27"/>
  <c r="AB141" i="27" s="1"/>
  <c r="X46" i="29" l="1"/>
  <c r="X47" i="29" s="1"/>
  <c r="Y141" i="29"/>
  <c r="Y150" i="29" s="1"/>
  <c r="Y152" i="29" s="1"/>
  <c r="Y153" i="29" s="1"/>
  <c r="V216" i="29"/>
  <c r="Z40" i="29"/>
  <c r="AA166" i="29" s="1"/>
  <c r="Y173" i="29"/>
  <c r="Y174" i="29" s="1"/>
  <c r="Y165" i="29"/>
  <c r="AA235" i="29"/>
  <c r="AA11" i="30" s="1"/>
  <c r="AA151" i="29"/>
  <c r="Z42" i="29"/>
  <c r="Z215" i="29"/>
  <c r="Z198" i="29"/>
  <c r="Z199" i="29" s="1"/>
  <c r="Z241" i="29"/>
  <c r="Z18" i="30" s="1"/>
  <c r="Z238" i="29"/>
  <c r="Z14" i="30" s="1"/>
  <c r="Z240" i="29"/>
  <c r="Z16" i="30" s="1"/>
  <c r="Z239" i="29"/>
  <c r="Z15" i="30" s="1"/>
  <c r="Z242" i="29"/>
  <c r="Z19" i="30" s="1"/>
  <c r="Z166" i="29"/>
  <c r="Z140" i="29"/>
  <c r="Y41" i="29"/>
  <c r="Y43" i="29"/>
  <c r="W171" i="29"/>
  <c r="W218" i="29" s="1"/>
  <c r="W169" i="29"/>
  <c r="AB139" i="29"/>
  <c r="AA56" i="29"/>
  <c r="AA38" i="29"/>
  <c r="AB167" i="29" s="1"/>
  <c r="AA39" i="29"/>
  <c r="AB35" i="29"/>
  <c r="AA233" i="29"/>
  <c r="AA192" i="29"/>
  <c r="AA168" i="29"/>
  <c r="AA149" i="29"/>
  <c r="AA156" i="29" s="1"/>
  <c r="AA163" i="29" s="1"/>
  <c r="AA176" i="29" s="1"/>
  <c r="X165" i="29"/>
  <c r="X173" i="29"/>
  <c r="X174" i="29" s="1"/>
  <c r="R47" i="28"/>
  <c r="T50" i="28"/>
  <c r="S49" i="28"/>
  <c r="S48" i="28"/>
  <c r="AD107" i="27"/>
  <c r="L56" i="27"/>
  <c r="K68" i="27"/>
  <c r="K44" i="27" s="1"/>
  <c r="AC107" i="27"/>
  <c r="AC103" i="27"/>
  <c r="AC101" i="27" s="1"/>
  <c r="AD103" i="27" s="1"/>
  <c r="AD101" i="27" s="1"/>
  <c r="AD81" i="27"/>
  <c r="AE80" i="27" s="1"/>
  <c r="AD111" i="27"/>
  <c r="AD84" i="27"/>
  <c r="AE83" i="27" s="1"/>
  <c r="T212" i="27"/>
  <c r="T213" i="27"/>
  <c r="T211" i="27"/>
  <c r="T208" i="27"/>
  <c r="T219" i="27" s="1"/>
  <c r="T203" i="27"/>
  <c r="T201" i="27"/>
  <c r="T199" i="27"/>
  <c r="T197" i="27"/>
  <c r="R209" i="27"/>
  <c r="S216" i="27"/>
  <c r="S214" i="27"/>
  <c r="S204" i="27"/>
  <c r="S202" i="27"/>
  <c r="S200" i="27" s="1"/>
  <c r="S206" i="27"/>
  <c r="S217" i="27" s="1"/>
  <c r="S207" i="27"/>
  <c r="S218" i="27" s="1"/>
  <c r="K135" i="27"/>
  <c r="K150" i="27" s="1"/>
  <c r="L114" i="27"/>
  <c r="U198" i="27"/>
  <c r="U41" i="27"/>
  <c r="U38" i="27"/>
  <c r="T44" i="24" s="1"/>
  <c r="V37" i="27"/>
  <c r="U39" i="27"/>
  <c r="T45" i="24" s="1"/>
  <c r="AC134" i="27"/>
  <c r="AC146" i="27" s="1"/>
  <c r="AC140" i="27"/>
  <c r="AC143" i="27" s="1"/>
  <c r="AC118" i="27"/>
  <c r="AC141" i="27" s="1"/>
  <c r="S47" i="28" l="1"/>
  <c r="J42" i="25"/>
  <c r="J42" i="32"/>
  <c r="W216" i="29"/>
  <c r="Z43" i="29"/>
  <c r="Z41" i="29"/>
  <c r="AA164" i="29" s="1"/>
  <c r="AA140" i="29"/>
  <c r="AA141" i="29" s="1"/>
  <c r="AA150" i="29" s="1"/>
  <c r="AA152" i="29" s="1"/>
  <c r="AA153" i="29" s="1"/>
  <c r="AA241" i="29"/>
  <c r="AA18" i="30" s="1"/>
  <c r="AA239" i="29"/>
  <c r="AA15" i="30" s="1"/>
  <c r="AA238" i="29"/>
  <c r="AA14" i="30" s="1"/>
  <c r="AA240" i="29"/>
  <c r="AA16" i="30" s="1"/>
  <c r="AA242" i="29"/>
  <c r="AA19" i="30" s="1"/>
  <c r="AA40" i="29"/>
  <c r="AA215" i="29"/>
  <c r="AA198" i="29"/>
  <c r="AA199" i="29" s="1"/>
  <c r="Z164" i="29"/>
  <c r="Z142" i="29"/>
  <c r="Z143" i="29" s="1"/>
  <c r="Z193" i="29" s="1"/>
  <c r="Z194" i="29" s="1"/>
  <c r="Y44" i="29"/>
  <c r="Y46" i="29" s="1"/>
  <c r="Y47" i="29" s="1"/>
  <c r="Y171" i="29"/>
  <c r="Y216" i="29" s="1"/>
  <c r="Y169" i="29"/>
  <c r="AB235" i="29"/>
  <c r="AB11" i="30" s="1"/>
  <c r="AB151" i="29"/>
  <c r="AA42" i="29"/>
  <c r="X171" i="29"/>
  <c r="X218" i="29" s="1"/>
  <c r="X169" i="29"/>
  <c r="Z234" i="29"/>
  <c r="Z10" i="30" s="1"/>
  <c r="Z141" i="29"/>
  <c r="Z150" i="29" s="1"/>
  <c r="Z152" i="29" s="1"/>
  <c r="Z153" i="29" s="1"/>
  <c r="AC139" i="29"/>
  <c r="AB56" i="29"/>
  <c r="AB39" i="29"/>
  <c r="AB38" i="29"/>
  <c r="AC167" i="29" s="1"/>
  <c r="AC35" i="29"/>
  <c r="AB233" i="29"/>
  <c r="AB192" i="29"/>
  <c r="AB168" i="29"/>
  <c r="AB149" i="29"/>
  <c r="AB156" i="29" s="1"/>
  <c r="AB163" i="29" s="1"/>
  <c r="AB176" i="29" s="1"/>
  <c r="U50" i="28"/>
  <c r="T48" i="28"/>
  <c r="T49" i="28"/>
  <c r="L66" i="27"/>
  <c r="L54" i="27"/>
  <c r="AE81" i="27"/>
  <c r="AF80" i="27" s="1"/>
  <c r="AE100" i="27"/>
  <c r="U212" i="27"/>
  <c r="U211" i="27"/>
  <c r="U208" i="27"/>
  <c r="U219" i="27" s="1"/>
  <c r="U213" i="27"/>
  <c r="U203" i="27"/>
  <c r="U201" i="27"/>
  <c r="U199" i="27"/>
  <c r="U197" i="27"/>
  <c r="S209" i="27"/>
  <c r="V198" i="27"/>
  <c r="W37" i="27"/>
  <c r="V41" i="27"/>
  <c r="V39" i="27"/>
  <c r="U45" i="24" s="1"/>
  <c r="V38" i="27"/>
  <c r="U44" i="24" s="1"/>
  <c r="L137" i="27"/>
  <c r="L148" i="27" s="1"/>
  <c r="L112" i="27"/>
  <c r="AE111" i="27"/>
  <c r="AE84" i="27"/>
  <c r="AF83" i="27" s="1"/>
  <c r="T216" i="27"/>
  <c r="T214" i="27"/>
  <c r="T204" i="27"/>
  <c r="T207" i="27"/>
  <c r="T218" i="27" s="1"/>
  <c r="T202" i="27"/>
  <c r="T200" i="27" s="1"/>
  <c r="T206" i="27"/>
  <c r="T217" i="27" s="1"/>
  <c r="AD140" i="27"/>
  <c r="AD143" i="27" s="1"/>
  <c r="AD134" i="27"/>
  <c r="AD146" i="27" s="1"/>
  <c r="AD118" i="27"/>
  <c r="AD141" i="27" s="1"/>
  <c r="AA234" i="29" l="1"/>
  <c r="AA10" i="30" s="1"/>
  <c r="Y218" i="29"/>
  <c r="Z44" i="29"/>
  <c r="Z46" i="29" s="1"/>
  <c r="Z47" i="29" s="1"/>
  <c r="AA142" i="29"/>
  <c r="AA143" i="29" s="1"/>
  <c r="AA193" i="29" s="1"/>
  <c r="AA194" i="29" s="1"/>
  <c r="X216" i="29"/>
  <c r="AB240" i="29"/>
  <c r="AB16" i="30" s="1"/>
  <c r="AB242" i="29"/>
  <c r="AB19" i="30" s="1"/>
  <c r="AB239" i="29"/>
  <c r="AB15" i="30" s="1"/>
  <c r="AB238" i="29"/>
  <c r="AB14" i="30" s="1"/>
  <c r="AB241" i="29"/>
  <c r="AB18" i="30" s="1"/>
  <c r="Z173" i="29"/>
  <c r="Z174" i="29" s="1"/>
  <c r="Z165" i="29"/>
  <c r="AD139" i="29"/>
  <c r="AC56" i="29"/>
  <c r="AC39" i="29"/>
  <c r="AD35" i="29"/>
  <c r="AC38" i="29"/>
  <c r="AD167" i="29" s="1"/>
  <c r="AC233" i="29"/>
  <c r="AC192" i="29"/>
  <c r="AC168" i="29"/>
  <c r="AC149" i="29"/>
  <c r="AC156" i="29" s="1"/>
  <c r="AC163" i="29" s="1"/>
  <c r="AC176" i="29" s="1"/>
  <c r="AB166" i="29"/>
  <c r="AB140" i="29"/>
  <c r="AA41" i="29"/>
  <c r="AA43" i="29"/>
  <c r="AC235" i="29"/>
  <c r="AC11" i="30" s="1"/>
  <c r="AC151" i="29"/>
  <c r="AB42" i="29"/>
  <c r="AB198" i="29"/>
  <c r="AB199" i="29" s="1"/>
  <c r="AB215" i="29"/>
  <c r="AB40" i="29"/>
  <c r="AA173" i="29"/>
  <c r="AA174" i="29" s="1"/>
  <c r="AA165" i="29"/>
  <c r="T47" i="28"/>
  <c r="V50" i="28"/>
  <c r="U48" i="28"/>
  <c r="U49" i="28"/>
  <c r="L68" i="27"/>
  <c r="L44" i="27" s="1"/>
  <c r="M56" i="27"/>
  <c r="AE103" i="27"/>
  <c r="AE101" i="27" s="1"/>
  <c r="AE107" i="27"/>
  <c r="AF100" i="27"/>
  <c r="AF81" i="27"/>
  <c r="AG80" i="27" s="1"/>
  <c r="W198" i="27"/>
  <c r="X37" i="27"/>
  <c r="W39" i="27"/>
  <c r="V45" i="24" s="1"/>
  <c r="W38" i="27"/>
  <c r="V44" i="24" s="1"/>
  <c r="W41" i="27"/>
  <c r="V213" i="27"/>
  <c r="V211" i="27"/>
  <c r="V208" i="27"/>
  <c r="V219" i="27" s="1"/>
  <c r="V212" i="27"/>
  <c r="V203" i="27"/>
  <c r="V201" i="27"/>
  <c r="V197" i="27"/>
  <c r="V199" i="27"/>
  <c r="T209" i="27"/>
  <c r="AE140" i="27"/>
  <c r="AE143" i="27" s="1"/>
  <c r="AE134" i="27"/>
  <c r="AE146" i="27" s="1"/>
  <c r="AE118" i="27"/>
  <c r="AE141" i="27" s="1"/>
  <c r="L135" i="27"/>
  <c r="L150" i="27" s="1"/>
  <c r="M114" i="27"/>
  <c r="AF111" i="27"/>
  <c r="AF84" i="27"/>
  <c r="AG83" i="27" s="1"/>
  <c r="U214" i="27"/>
  <c r="U216" i="27"/>
  <c r="U204" i="27"/>
  <c r="U207" i="27"/>
  <c r="U218" i="27" s="1"/>
  <c r="U202" i="27"/>
  <c r="U200" i="27" s="1"/>
  <c r="U206" i="27"/>
  <c r="U217" i="27" s="1"/>
  <c r="K42" i="25" l="1"/>
  <c r="K42" i="32"/>
  <c r="AC242" i="29"/>
  <c r="AC19" i="30" s="1"/>
  <c r="AC240" i="29"/>
  <c r="AC16" i="30" s="1"/>
  <c r="AC238" i="29"/>
  <c r="AC14" i="30" s="1"/>
  <c r="AC239" i="29"/>
  <c r="AC15" i="30" s="1"/>
  <c r="AC241" i="29"/>
  <c r="AC18" i="30" s="1"/>
  <c r="AD235" i="29"/>
  <c r="AD11" i="30" s="1"/>
  <c r="AD151" i="29"/>
  <c r="AC42" i="29"/>
  <c r="AD233" i="29"/>
  <c r="AD192" i="29"/>
  <c r="AD168" i="29"/>
  <c r="AD149" i="29"/>
  <c r="AD156" i="29" s="1"/>
  <c r="AD163" i="29" s="1"/>
  <c r="AD176" i="29" s="1"/>
  <c r="AC166" i="29"/>
  <c r="AC140" i="29"/>
  <c r="AB41" i="29"/>
  <c r="AB43" i="29"/>
  <c r="AB164" i="29"/>
  <c r="AB142" i="29"/>
  <c r="AB143" i="29" s="1"/>
  <c r="AB193" i="29" s="1"/>
  <c r="AB194" i="29" s="1"/>
  <c r="AA44" i="29"/>
  <c r="AA46" i="29" s="1"/>
  <c r="AA47" i="29" s="1"/>
  <c r="AE139" i="29"/>
  <c r="AD56" i="29"/>
  <c r="AD39" i="29"/>
  <c r="AD38" i="29"/>
  <c r="AE167" i="29" s="1"/>
  <c r="AE35" i="29"/>
  <c r="Z171" i="29"/>
  <c r="Z216" i="29" s="1"/>
  <c r="Z169" i="29"/>
  <c r="AA171" i="29"/>
  <c r="AA218" i="29" s="1"/>
  <c r="AA169" i="29"/>
  <c r="AB234" i="29"/>
  <c r="AB10" i="30" s="1"/>
  <c r="AB141" i="29"/>
  <c r="AB150" i="29" s="1"/>
  <c r="AB152" i="29" s="1"/>
  <c r="AB153" i="29" s="1"/>
  <c r="AC198" i="29"/>
  <c r="AC199" i="29" s="1"/>
  <c r="AC215" i="29"/>
  <c r="AC40" i="29"/>
  <c r="U47" i="28"/>
  <c r="W50" i="28"/>
  <c r="V49" i="28"/>
  <c r="V48" i="28"/>
  <c r="M66" i="27"/>
  <c r="M54" i="27"/>
  <c r="AG100" i="27"/>
  <c r="AG81" i="27"/>
  <c r="AH80" i="27" s="1"/>
  <c r="AF103" i="27"/>
  <c r="AF101" i="27" s="1"/>
  <c r="AF107" i="27"/>
  <c r="M137" i="27"/>
  <c r="M148" i="27" s="1"/>
  <c r="M112" i="27"/>
  <c r="X198" i="27"/>
  <c r="X41" i="27"/>
  <c r="X39" i="27"/>
  <c r="W45" i="24" s="1"/>
  <c r="X38" i="27"/>
  <c r="W44" i="24" s="1"/>
  <c r="Y37" i="27"/>
  <c r="W213" i="27"/>
  <c r="W211" i="27"/>
  <c r="W212" i="27"/>
  <c r="W208" i="27"/>
  <c r="W219" i="27" s="1"/>
  <c r="W203" i="27"/>
  <c r="W201" i="27"/>
  <c r="W199" i="27"/>
  <c r="W197" i="27"/>
  <c r="U209" i="27"/>
  <c r="AF140" i="27"/>
  <c r="AF143" i="27" s="1"/>
  <c r="AF134" i="27"/>
  <c r="AF146" i="27" s="1"/>
  <c r="AF118" i="27"/>
  <c r="AF141" i="27" s="1"/>
  <c r="AG111" i="27"/>
  <c r="AG84" i="27"/>
  <c r="AH83" i="27" s="1"/>
  <c r="V214" i="27"/>
  <c r="V216" i="27"/>
  <c r="V204" i="27"/>
  <c r="V207" i="27"/>
  <c r="V218" i="27" s="1"/>
  <c r="V206" i="27"/>
  <c r="V217" i="27" s="1"/>
  <c r="V202" i="27"/>
  <c r="V200" i="27" s="1"/>
  <c r="Z218" i="29" l="1"/>
  <c r="AD40" i="29"/>
  <c r="AD41" i="29" s="1"/>
  <c r="AD166" i="29"/>
  <c r="AD140" i="29"/>
  <c r="AC41" i="29"/>
  <c r="AC43" i="29"/>
  <c r="AC164" i="29"/>
  <c r="AC142" i="29"/>
  <c r="AC143" i="29" s="1"/>
  <c r="AC193" i="29" s="1"/>
  <c r="AC194" i="29" s="1"/>
  <c r="AB44" i="29"/>
  <c r="AB46" i="29" s="1"/>
  <c r="AB47" i="29" s="1"/>
  <c r="AA216" i="29"/>
  <c r="AF139" i="29"/>
  <c r="AE56" i="29"/>
  <c r="AE39" i="29"/>
  <c r="AE38" i="29"/>
  <c r="AF167" i="29" s="1"/>
  <c r="AF35" i="29"/>
  <c r="AE233" i="29"/>
  <c r="AE192" i="29"/>
  <c r="AE168" i="29"/>
  <c r="AE149" i="29"/>
  <c r="AE156" i="29" s="1"/>
  <c r="AE163" i="29" s="1"/>
  <c r="AE176" i="29" s="1"/>
  <c r="AB173" i="29"/>
  <c r="AB174" i="29" s="1"/>
  <c r="AB165" i="29"/>
  <c r="AE235" i="29"/>
  <c r="AE11" i="30" s="1"/>
  <c r="AE151" i="29"/>
  <c r="AD42" i="29"/>
  <c r="AD215" i="29"/>
  <c r="AD198" i="29"/>
  <c r="AD199" i="29" s="1"/>
  <c r="AD242" i="29"/>
  <c r="AD19" i="30" s="1"/>
  <c r="AD239" i="29"/>
  <c r="AD15" i="30" s="1"/>
  <c r="AD241" i="29"/>
  <c r="AD18" i="30" s="1"/>
  <c r="AD238" i="29"/>
  <c r="AD14" i="30" s="1"/>
  <c r="AD240" i="29"/>
  <c r="AD16" i="30" s="1"/>
  <c r="AC234" i="29"/>
  <c r="AC10" i="30" s="1"/>
  <c r="AC141" i="29"/>
  <c r="AC150" i="29" s="1"/>
  <c r="AC152" i="29" s="1"/>
  <c r="AC153" i="29" s="1"/>
  <c r="V47" i="28"/>
  <c r="X50" i="28"/>
  <c r="W49" i="28"/>
  <c r="W48" i="28"/>
  <c r="N56" i="27"/>
  <c r="M68" i="27"/>
  <c r="M44" i="27" s="1"/>
  <c r="AG103" i="27"/>
  <c r="AG101" i="27" s="1"/>
  <c r="AG107" i="27"/>
  <c r="AH100" i="27"/>
  <c r="AH107" i="27" s="1"/>
  <c r="AH81" i="27"/>
  <c r="AI80" i="27" s="1"/>
  <c r="V209" i="27"/>
  <c r="W216" i="27"/>
  <c r="W214" i="27"/>
  <c r="W204" i="27"/>
  <c r="W207" i="27"/>
  <c r="W218" i="27" s="1"/>
  <c r="W202" i="27"/>
  <c r="W200" i="27" s="1"/>
  <c r="W206" i="27"/>
  <c r="W217" i="27" s="1"/>
  <c r="Y198" i="27"/>
  <c r="Y38" i="27"/>
  <c r="X44" i="24" s="1"/>
  <c r="Y39" i="27"/>
  <c r="X45" i="24" s="1"/>
  <c r="Z37" i="27"/>
  <c r="Y41" i="27"/>
  <c r="X212" i="27"/>
  <c r="X213" i="27"/>
  <c r="X211" i="27"/>
  <c r="X208" i="27"/>
  <c r="X219" i="27" s="1"/>
  <c r="X203" i="27"/>
  <c r="X201" i="27"/>
  <c r="X199" i="27"/>
  <c r="X197" i="27"/>
  <c r="AH111" i="27"/>
  <c r="AH84" i="27"/>
  <c r="AI83" i="27" s="1"/>
  <c r="M135" i="27"/>
  <c r="M150" i="27" s="1"/>
  <c r="N114" i="27"/>
  <c r="AG134" i="27"/>
  <c r="AG146" i="27" s="1"/>
  <c r="AG140" i="27"/>
  <c r="AG143" i="27" s="1"/>
  <c r="AG118" i="27"/>
  <c r="AG141" i="27" s="1"/>
  <c r="L42" i="25" l="1"/>
  <c r="L42" i="32"/>
  <c r="AE140" i="29"/>
  <c r="AE234" i="29" s="1"/>
  <c r="AE10" i="30" s="1"/>
  <c r="AE166" i="29"/>
  <c r="AD43" i="29"/>
  <c r="AE241" i="29"/>
  <c r="AE18" i="30" s="1"/>
  <c r="AE239" i="29"/>
  <c r="AE15" i="30" s="1"/>
  <c r="AE238" i="29"/>
  <c r="AE14" i="30" s="1"/>
  <c r="AE240" i="29"/>
  <c r="AE16" i="30" s="1"/>
  <c r="AE242" i="29"/>
  <c r="AE19" i="30" s="1"/>
  <c r="AG139" i="29"/>
  <c r="AF56" i="29"/>
  <c r="AG35" i="29"/>
  <c r="AF39" i="29"/>
  <c r="AF38" i="29"/>
  <c r="AG167" i="29" s="1"/>
  <c r="AF233" i="29"/>
  <c r="AF192" i="29"/>
  <c r="AF168" i="29"/>
  <c r="AF149" i="29"/>
  <c r="AF156" i="29" s="1"/>
  <c r="AF163" i="29" s="1"/>
  <c r="AF176" i="29" s="1"/>
  <c r="AC173" i="29"/>
  <c r="AC174" i="29" s="1"/>
  <c r="AC165" i="29"/>
  <c r="AD164" i="29"/>
  <c r="AD142" i="29"/>
  <c r="AD143" i="29" s="1"/>
  <c r="AD193" i="29" s="1"/>
  <c r="AD194" i="29" s="1"/>
  <c r="AC44" i="29"/>
  <c r="AC46" i="29" s="1"/>
  <c r="AC47" i="29" s="1"/>
  <c r="AF235" i="29"/>
  <c r="AF11" i="30" s="1"/>
  <c r="AF151" i="29"/>
  <c r="AE42" i="29"/>
  <c r="AD234" i="29"/>
  <c r="AD10" i="30" s="1"/>
  <c r="AD141" i="29"/>
  <c r="AD150" i="29" s="1"/>
  <c r="AD152" i="29" s="1"/>
  <c r="AD153" i="29" s="1"/>
  <c r="AE164" i="29"/>
  <c r="AE142" i="29"/>
  <c r="AE143" i="29" s="1"/>
  <c r="AE193" i="29" s="1"/>
  <c r="AE194" i="29" s="1"/>
  <c r="AD44" i="29"/>
  <c r="AB171" i="29"/>
  <c r="AB216" i="29" s="1"/>
  <c r="AB169" i="29"/>
  <c r="AE215" i="29"/>
  <c r="AE198" i="29"/>
  <c r="AE199" i="29" s="1"/>
  <c r="AE40" i="29"/>
  <c r="W47" i="28"/>
  <c r="Y50" i="28"/>
  <c r="X48" i="28"/>
  <c r="X49" i="28"/>
  <c r="N66" i="27"/>
  <c r="N54" i="27"/>
  <c r="AH103" i="27"/>
  <c r="AH101" i="27" s="1"/>
  <c r="AI100" i="27"/>
  <c r="AI81" i="27"/>
  <c r="AJ80" i="27" s="1"/>
  <c r="AI111" i="27"/>
  <c r="AI84" i="27"/>
  <c r="AJ83" i="27" s="1"/>
  <c r="Z198" i="27"/>
  <c r="AA37" i="27"/>
  <c r="Z41" i="27"/>
  <c r="Z39" i="27"/>
  <c r="Y45" i="24" s="1"/>
  <c r="Z38" i="27"/>
  <c r="Y44" i="24" s="1"/>
  <c r="Y212" i="27"/>
  <c r="Y213" i="27"/>
  <c r="Y208" i="27"/>
  <c r="Y219" i="27" s="1"/>
  <c r="Y211" i="27"/>
  <c r="Y203" i="27"/>
  <c r="Y201" i="27"/>
  <c r="Y199" i="27"/>
  <c r="Y197" i="27"/>
  <c r="AH140" i="27"/>
  <c r="AH143" i="27" s="1"/>
  <c r="AH134" i="27"/>
  <c r="AH146" i="27" s="1"/>
  <c r="AH118" i="27"/>
  <c r="AH141" i="27" s="1"/>
  <c r="N137" i="27"/>
  <c r="N148" i="27" s="1"/>
  <c r="N112" i="27"/>
  <c r="X216" i="27"/>
  <c r="X214" i="27"/>
  <c r="X204" i="27"/>
  <c r="X206" i="27"/>
  <c r="X217" i="27" s="1"/>
  <c r="X202" i="27"/>
  <c r="X200" i="27" s="1"/>
  <c r="X207" i="27"/>
  <c r="X218" i="27" s="1"/>
  <c r="W209" i="27"/>
  <c r="AE141" i="29" l="1"/>
  <c r="AE150" i="29" s="1"/>
  <c r="AE152" i="29" s="1"/>
  <c r="AE153" i="29" s="1"/>
  <c r="AD46" i="29"/>
  <c r="AD47" i="29" s="1"/>
  <c r="AF40" i="29"/>
  <c r="AG166" i="29" s="1"/>
  <c r="AE173" i="29"/>
  <c r="AE174" i="29" s="1"/>
  <c r="AE165" i="29"/>
  <c r="AG235" i="29"/>
  <c r="AG11" i="30" s="1"/>
  <c r="AG151" i="29"/>
  <c r="AF42" i="29"/>
  <c r="AG233" i="29"/>
  <c r="AG192" i="29"/>
  <c r="AG168" i="29"/>
  <c r="AG149" i="29"/>
  <c r="AG156" i="29" s="1"/>
  <c r="AG163" i="29" s="1"/>
  <c r="AG176" i="29" s="1"/>
  <c r="AB218" i="29"/>
  <c r="AC171" i="29"/>
  <c r="AC218" i="29" s="1"/>
  <c r="AC169" i="29"/>
  <c r="AF198" i="29"/>
  <c r="AF199" i="29" s="1"/>
  <c r="AF215" i="29"/>
  <c r="AH139" i="29"/>
  <c r="AG56" i="29"/>
  <c r="AG39" i="29"/>
  <c r="AH35" i="29"/>
  <c r="AG38" i="29"/>
  <c r="AH167" i="29" s="1"/>
  <c r="AF166" i="29"/>
  <c r="AF140" i="29"/>
  <c r="AE41" i="29"/>
  <c r="AE43" i="29"/>
  <c r="AD173" i="29"/>
  <c r="AD174" i="29" s="1"/>
  <c r="AD165" i="29"/>
  <c r="AF241" i="29"/>
  <c r="AF18" i="30" s="1"/>
  <c r="AF238" i="29"/>
  <c r="AF14" i="30" s="1"/>
  <c r="AF240" i="29"/>
  <c r="AF16" i="30" s="1"/>
  <c r="AF242" i="29"/>
  <c r="AF19" i="30" s="1"/>
  <c r="AF239" i="29"/>
  <c r="AF15" i="30" s="1"/>
  <c r="X47" i="28"/>
  <c r="Z50" i="28"/>
  <c r="Y48" i="28"/>
  <c r="Y49" i="28"/>
  <c r="N68" i="27"/>
  <c r="N44" i="27" s="1"/>
  <c r="O56" i="27"/>
  <c r="AI103" i="27"/>
  <c r="AI101" i="27" s="1"/>
  <c r="AI107" i="27"/>
  <c r="AJ81" i="27"/>
  <c r="AK80" i="27" s="1"/>
  <c r="AJ100" i="27"/>
  <c r="AA198" i="27"/>
  <c r="AB37" i="27"/>
  <c r="AA39" i="27"/>
  <c r="Z45" i="24" s="1"/>
  <c r="AA41" i="27"/>
  <c r="AA38" i="27"/>
  <c r="Z44" i="24" s="1"/>
  <c r="AI140" i="27"/>
  <c r="AI143" i="27" s="1"/>
  <c r="AI134" i="27"/>
  <c r="AI146" i="27" s="1"/>
  <c r="AI118" i="27"/>
  <c r="AI141" i="27" s="1"/>
  <c r="N135" i="27"/>
  <c r="N150" i="27" s="1"/>
  <c r="O114" i="27"/>
  <c r="Y214" i="27"/>
  <c r="Y216" i="27"/>
  <c r="Y204" i="27"/>
  <c r="Y206" i="27"/>
  <c r="Y217" i="27" s="1"/>
  <c r="Y207" i="27"/>
  <c r="Y218" i="27" s="1"/>
  <c r="Y202" i="27"/>
  <c r="Y200" i="27" s="1"/>
  <c r="Z213" i="27"/>
  <c r="Z211" i="27"/>
  <c r="Z208" i="27"/>
  <c r="Z219" i="27" s="1"/>
  <c r="Z212" i="27"/>
  <c r="Z203" i="27"/>
  <c r="Z201" i="27"/>
  <c r="Z197" i="27"/>
  <c r="Z199" i="27"/>
  <c r="X209" i="27"/>
  <c r="AJ111" i="27"/>
  <c r="AJ84" i="27"/>
  <c r="AK83" i="27" s="1"/>
  <c r="M42" i="25" l="1"/>
  <c r="M42" i="32"/>
  <c r="AF41" i="29"/>
  <c r="AG164" i="29" s="1"/>
  <c r="AG140" i="29"/>
  <c r="AG234" i="29" s="1"/>
  <c r="AG10" i="30" s="1"/>
  <c r="AC216" i="29"/>
  <c r="AF43" i="29"/>
  <c r="AH235" i="29"/>
  <c r="AH11" i="30" s="1"/>
  <c r="AH151" i="29"/>
  <c r="AG42" i="29"/>
  <c r="AH233" i="29"/>
  <c r="AH192" i="29"/>
  <c r="AH168" i="29"/>
  <c r="AH149" i="29"/>
  <c r="AH156" i="29" s="1"/>
  <c r="AH163" i="29" s="1"/>
  <c r="AH176" i="29" s="1"/>
  <c r="AF164" i="29"/>
  <c r="AF142" i="29"/>
  <c r="AF143" i="29" s="1"/>
  <c r="AF193" i="29" s="1"/>
  <c r="AF194" i="29" s="1"/>
  <c r="AE44" i="29"/>
  <c r="AE46" i="29" s="1"/>
  <c r="AE47" i="29" s="1"/>
  <c r="AG242" i="29"/>
  <c r="AG19" i="30" s="1"/>
  <c r="AG240" i="29"/>
  <c r="AG16" i="30" s="1"/>
  <c r="AG238" i="29"/>
  <c r="AG14" i="30" s="1"/>
  <c r="AG241" i="29"/>
  <c r="AG18" i="30" s="1"/>
  <c r="AG239" i="29"/>
  <c r="AG15" i="30" s="1"/>
  <c r="AD171" i="29"/>
  <c r="AD218" i="29" s="1"/>
  <c r="AD169" i="29"/>
  <c r="AG40" i="29"/>
  <c r="AE171" i="29"/>
  <c r="AE218" i="29" s="1"/>
  <c r="AE169" i="29"/>
  <c r="AG198" i="29"/>
  <c r="AG199" i="29" s="1"/>
  <c r="AG215" i="29"/>
  <c r="AI139" i="29"/>
  <c r="AH56" i="29"/>
  <c r="AH39" i="29"/>
  <c r="AI35" i="29"/>
  <c r="AH38" i="29"/>
  <c r="AI167" i="29" s="1"/>
  <c r="AF234" i="29"/>
  <c r="AF10" i="30" s="1"/>
  <c r="AF141" i="29"/>
  <c r="AF150" i="29" s="1"/>
  <c r="AF152" i="29" s="1"/>
  <c r="AF153" i="29" s="1"/>
  <c r="Y47" i="28"/>
  <c r="AA50" i="28"/>
  <c r="Z49" i="28"/>
  <c r="Z48" i="28"/>
  <c r="O66" i="27"/>
  <c r="O54" i="27"/>
  <c r="AJ103" i="27"/>
  <c r="AJ101" i="27" s="1"/>
  <c r="AK100" i="27"/>
  <c r="AK107" i="27" s="1"/>
  <c r="AK81" i="27"/>
  <c r="AL80" i="27" s="1"/>
  <c r="AJ107" i="27"/>
  <c r="AJ140" i="27"/>
  <c r="AJ143" i="27" s="1"/>
  <c r="AJ134" i="27"/>
  <c r="AJ146" i="27" s="1"/>
  <c r="AJ118" i="27"/>
  <c r="AJ141" i="27" s="1"/>
  <c r="AA213" i="27"/>
  <c r="AA211" i="27"/>
  <c r="AA212" i="27"/>
  <c r="AA208" i="27"/>
  <c r="AA219" i="27" s="1"/>
  <c r="AA203" i="27"/>
  <c r="AA201" i="27"/>
  <c r="AA199" i="27"/>
  <c r="AA197" i="27"/>
  <c r="AB198" i="27"/>
  <c r="AB39" i="27"/>
  <c r="AA45" i="24" s="1"/>
  <c r="AB38" i="27"/>
  <c r="AA44" i="24" s="1"/>
  <c r="AC37" i="27"/>
  <c r="Z216" i="27"/>
  <c r="Z214" i="27"/>
  <c r="Z204" i="27"/>
  <c r="Z206" i="27"/>
  <c r="Z217" i="27" s="1"/>
  <c r="Z202" i="27"/>
  <c r="Z200" i="27" s="1"/>
  <c r="Z207" i="27"/>
  <c r="Z218" i="27" s="1"/>
  <c r="Y209" i="27"/>
  <c r="O137" i="27"/>
  <c r="O148" i="27" s="1"/>
  <c r="O112" i="27"/>
  <c r="AK111" i="27"/>
  <c r="AK84" i="27"/>
  <c r="AL83" i="27" s="1"/>
  <c r="AG141" i="29" l="1"/>
  <c r="AG150" i="29" s="1"/>
  <c r="AG152" i="29" s="1"/>
  <c r="AG153" i="29" s="1"/>
  <c r="AF44" i="29"/>
  <c r="AF46" i="29" s="1"/>
  <c r="AF47" i="29" s="1"/>
  <c r="AG142" i="29"/>
  <c r="AG143" i="29" s="1"/>
  <c r="AG193" i="29" s="1"/>
  <c r="AG194" i="29" s="1"/>
  <c r="AE216" i="29"/>
  <c r="AH40" i="29"/>
  <c r="AH41" i="29" s="1"/>
  <c r="AI235" i="29"/>
  <c r="AI11" i="30" s="1"/>
  <c r="AI151" i="29"/>
  <c r="AH42" i="29"/>
  <c r="AI233" i="29"/>
  <c r="AI192" i="29"/>
  <c r="AI168" i="29"/>
  <c r="AI149" i="29"/>
  <c r="AI156" i="29" s="1"/>
  <c r="AI163" i="29" s="1"/>
  <c r="AI176" i="29" s="1"/>
  <c r="AH215" i="29"/>
  <c r="AH198" i="29"/>
  <c r="AH199" i="29" s="1"/>
  <c r="AJ139" i="29"/>
  <c r="AI56" i="29"/>
  <c r="AI38" i="29"/>
  <c r="AJ167" i="29" s="1"/>
  <c r="AI39" i="29"/>
  <c r="AJ35" i="29"/>
  <c r="AH166" i="29"/>
  <c r="AH140" i="29"/>
  <c r="AG41" i="29"/>
  <c r="AG43" i="29"/>
  <c r="AH240" i="29"/>
  <c r="AH16" i="30" s="1"/>
  <c r="AH242" i="29"/>
  <c r="AH19" i="30" s="1"/>
  <c r="AH239" i="29"/>
  <c r="AH15" i="30" s="1"/>
  <c r="AH241" i="29"/>
  <c r="AH18" i="30" s="1"/>
  <c r="AH238" i="29"/>
  <c r="AH14" i="30" s="1"/>
  <c r="AG173" i="29"/>
  <c r="AG174" i="29" s="1"/>
  <c r="AG165" i="29"/>
  <c r="AD216" i="29"/>
  <c r="AF165" i="29"/>
  <c r="AF173" i="29"/>
  <c r="AF174" i="29" s="1"/>
  <c r="Z47" i="28"/>
  <c r="AB50" i="28"/>
  <c r="AA49" i="28"/>
  <c r="AA48" i="28"/>
  <c r="AK103" i="27"/>
  <c r="AK101" i="27" s="1"/>
  <c r="O68" i="27"/>
  <c r="O44" i="27" s="1"/>
  <c r="P56" i="27"/>
  <c r="AL100" i="27"/>
  <c r="AL81" i="27"/>
  <c r="AM80" i="27" s="1"/>
  <c r="Z209" i="27"/>
  <c r="AA216" i="27"/>
  <c r="AA214" i="27"/>
  <c r="AA204" i="27"/>
  <c r="AA207" i="27"/>
  <c r="AA218" i="27" s="1"/>
  <c r="AA202" i="27"/>
  <c r="AA200" i="27" s="1"/>
  <c r="AA206" i="27"/>
  <c r="AA217" i="27" s="1"/>
  <c r="AL111" i="27"/>
  <c r="AL84" i="27"/>
  <c r="AM83" i="27" s="1"/>
  <c r="O135" i="27"/>
  <c r="O150" i="27" s="1"/>
  <c r="P114" i="27"/>
  <c r="AC198" i="27"/>
  <c r="AC39" i="27"/>
  <c r="AB45" i="24" s="1"/>
  <c r="AD37" i="27"/>
  <c r="AC38" i="27"/>
  <c r="AB44" i="24" s="1"/>
  <c r="AK134" i="27"/>
  <c r="AK146" i="27" s="1"/>
  <c r="AK140" i="27"/>
  <c r="AK143" i="27" s="1"/>
  <c r="AK118" i="27"/>
  <c r="AK141" i="27" s="1"/>
  <c r="AB211" i="27"/>
  <c r="AB208" i="27"/>
  <c r="AB219" i="27" s="1"/>
  <c r="AB203" i="27"/>
  <c r="AB201" i="27"/>
  <c r="AB199" i="27"/>
  <c r="AB197" i="27"/>
  <c r="AB212" i="27" s="1"/>
  <c r="N42" i="25" l="1"/>
  <c r="N42" i="32"/>
  <c r="AI166" i="29"/>
  <c r="AI140" i="29"/>
  <c r="AI234" i="29" s="1"/>
  <c r="AI10" i="30" s="1"/>
  <c r="AH43" i="29"/>
  <c r="AI40" i="29"/>
  <c r="AJ166" i="29" s="1"/>
  <c r="AF171" i="29"/>
  <c r="AF216" i="29" s="1"/>
  <c r="AF169" i="29"/>
  <c r="AI164" i="29"/>
  <c r="AI142" i="29"/>
  <c r="AI143" i="29" s="1"/>
  <c r="AI193" i="29" s="1"/>
  <c r="AI194" i="29" s="1"/>
  <c r="AH44" i="29"/>
  <c r="AK139" i="29"/>
  <c r="AJ56" i="29"/>
  <c r="AJ38" i="29"/>
  <c r="AK167" i="29" s="1"/>
  <c r="AJ39" i="29"/>
  <c r="AK35" i="29"/>
  <c r="AJ233" i="29"/>
  <c r="AJ192" i="29"/>
  <c r="AJ168" i="29"/>
  <c r="AJ149" i="29"/>
  <c r="AJ156" i="29" s="1"/>
  <c r="AJ163" i="29" s="1"/>
  <c r="AJ176" i="29" s="1"/>
  <c r="AI215" i="29"/>
  <c r="AI198" i="29"/>
  <c r="AI199" i="29" s="1"/>
  <c r="AG171" i="29"/>
  <c r="AG218" i="29" s="1"/>
  <c r="AG169" i="29"/>
  <c r="AH164" i="29"/>
  <c r="AH142" i="29"/>
  <c r="AH143" i="29" s="1"/>
  <c r="AH193" i="29" s="1"/>
  <c r="AH194" i="29" s="1"/>
  <c r="AG44" i="29"/>
  <c r="AG46" i="29" s="1"/>
  <c r="AG47" i="29" s="1"/>
  <c r="AH234" i="29"/>
  <c r="AH10" i="30" s="1"/>
  <c r="AH141" i="29"/>
  <c r="AH150" i="29" s="1"/>
  <c r="AH152" i="29" s="1"/>
  <c r="AH153" i="29" s="1"/>
  <c r="AJ235" i="29"/>
  <c r="AJ11" i="30" s="1"/>
  <c r="AJ151" i="29"/>
  <c r="AI42" i="29"/>
  <c r="AI241" i="29"/>
  <c r="AI18" i="30" s="1"/>
  <c r="AI239" i="29"/>
  <c r="AI15" i="30" s="1"/>
  <c r="AI242" i="29"/>
  <c r="AI19" i="30" s="1"/>
  <c r="AI240" i="29"/>
  <c r="AI16" i="30" s="1"/>
  <c r="AI238" i="29"/>
  <c r="AI14" i="30" s="1"/>
  <c r="AA47" i="28"/>
  <c r="AC50" i="28"/>
  <c r="AB48" i="28"/>
  <c r="AB49" i="28"/>
  <c r="P54" i="27"/>
  <c r="P66" i="27"/>
  <c r="AM100" i="27"/>
  <c r="AM81" i="27"/>
  <c r="AN80" i="27" s="1"/>
  <c r="AN81" i="27" s="1"/>
  <c r="AL107" i="27"/>
  <c r="AL103" i="27"/>
  <c r="AL101" i="27" s="1"/>
  <c r="AC211" i="27"/>
  <c r="AC208" i="27"/>
  <c r="AC219" i="27" s="1"/>
  <c r="AC213" i="27"/>
  <c r="AC203" i="27"/>
  <c r="AC201" i="27"/>
  <c r="AC199" i="27"/>
  <c r="AC197" i="27"/>
  <c r="AC212" i="27" s="1"/>
  <c r="AL140" i="27"/>
  <c r="AL143" i="27" s="1"/>
  <c r="AL134" i="27"/>
  <c r="AL146" i="27" s="1"/>
  <c r="AL118" i="27"/>
  <c r="AL141" i="27" s="1"/>
  <c r="P137" i="27"/>
  <c r="P148" i="27" s="1"/>
  <c r="P112" i="27"/>
  <c r="AA209" i="27"/>
  <c r="AD198" i="27"/>
  <c r="AE37" i="27"/>
  <c r="AD39" i="27"/>
  <c r="AC45" i="24" s="1"/>
  <c r="AD38" i="27"/>
  <c r="AC44" i="24" s="1"/>
  <c r="AB216" i="27"/>
  <c r="AB214" i="27"/>
  <c r="AB204" i="27"/>
  <c r="AB202" i="27"/>
  <c r="AB200" i="27" s="1"/>
  <c r="AB206" i="27"/>
  <c r="AB217" i="27" s="1"/>
  <c r="AB207" i="27"/>
  <c r="AB218" i="27" s="1"/>
  <c r="AB213" i="27"/>
  <c r="AM111" i="27"/>
  <c r="AM84" i="27"/>
  <c r="AN83" i="27" s="1"/>
  <c r="AN109" i="27"/>
  <c r="AI43" i="29" l="1"/>
  <c r="AI141" i="29"/>
  <c r="AI150" i="29" s="1"/>
  <c r="AI152" i="29" s="1"/>
  <c r="AI153" i="29" s="1"/>
  <c r="AH46" i="29"/>
  <c r="AH47" i="29" s="1"/>
  <c r="AI41" i="29"/>
  <c r="AJ142" i="29" s="1"/>
  <c r="AJ143" i="29" s="1"/>
  <c r="AJ193" i="29" s="1"/>
  <c r="AJ194" i="29" s="1"/>
  <c r="AJ140" i="29"/>
  <c r="AJ234" i="29" s="1"/>
  <c r="AJ10" i="30" s="1"/>
  <c r="AG216" i="29"/>
  <c r="AF218" i="29"/>
  <c r="AJ40" i="29"/>
  <c r="AJ41" i="29" s="1"/>
  <c r="AH173" i="29"/>
  <c r="AH174" i="29" s="1"/>
  <c r="AH165" i="29"/>
  <c r="AJ198" i="29"/>
  <c r="AJ199" i="29" s="1"/>
  <c r="AJ215" i="29"/>
  <c r="AJ239" i="29"/>
  <c r="AJ15" i="30" s="1"/>
  <c r="AJ241" i="29"/>
  <c r="AJ18" i="30" s="1"/>
  <c r="AJ238" i="29"/>
  <c r="AJ14" i="30" s="1"/>
  <c r="AJ240" i="29"/>
  <c r="AJ16" i="30" s="1"/>
  <c r="AJ242" i="29"/>
  <c r="AJ19" i="30" s="1"/>
  <c r="AK235" i="29"/>
  <c r="AK11" i="30" s="1"/>
  <c r="AK151" i="29"/>
  <c r="AJ42" i="29"/>
  <c r="AL139" i="29"/>
  <c r="AK56" i="29"/>
  <c r="AK39" i="29"/>
  <c r="AL35" i="29"/>
  <c r="AK38" i="29"/>
  <c r="AL167" i="29" s="1"/>
  <c r="AK233" i="29"/>
  <c r="AK192" i="29"/>
  <c r="AK168" i="29"/>
  <c r="AK149" i="29"/>
  <c r="AK156" i="29" s="1"/>
  <c r="AK163" i="29" s="1"/>
  <c r="AK176" i="29" s="1"/>
  <c r="AI173" i="29"/>
  <c r="AI174" i="29" s="1"/>
  <c r="AI165" i="29"/>
  <c r="AB47" i="28"/>
  <c r="AD50" i="28"/>
  <c r="AC48" i="28"/>
  <c r="AC49" i="28"/>
  <c r="P68" i="27"/>
  <c r="P44" i="27" s="1"/>
  <c r="Q56" i="27"/>
  <c r="AY81" i="27"/>
  <c r="AS81" i="27"/>
  <c r="AQ81" i="27"/>
  <c r="AV81" i="27"/>
  <c r="AO81" i="27"/>
  <c r="AZ81" i="27"/>
  <c r="AN100" i="27"/>
  <c r="AU107" i="27" s="1"/>
  <c r="AX81" i="27"/>
  <c r="AU81" i="27"/>
  <c r="AW81" i="27"/>
  <c r="AR81" i="27"/>
  <c r="AP81" i="27"/>
  <c r="AT81" i="27"/>
  <c r="AM107" i="27"/>
  <c r="AM103" i="27"/>
  <c r="AM101" i="27" s="1"/>
  <c r="AM140" i="27"/>
  <c r="AM143" i="27" s="1"/>
  <c r="AM134" i="27"/>
  <c r="AM146" i="27" s="1"/>
  <c r="AM118" i="27"/>
  <c r="AM141" i="27" s="1"/>
  <c r="AP107" i="27"/>
  <c r="AB209" i="27"/>
  <c r="AB41" i="27" s="1"/>
  <c r="AE198" i="27"/>
  <c r="AF37" i="27"/>
  <c r="AE38" i="27"/>
  <c r="AD44" i="24" s="1"/>
  <c r="AE39" i="27"/>
  <c r="AD45" i="24" s="1"/>
  <c r="AC214" i="27"/>
  <c r="AC216" i="27"/>
  <c r="AC204" i="27"/>
  <c r="AC202" i="27"/>
  <c r="AC200" i="27" s="1"/>
  <c r="AC206" i="27"/>
  <c r="AC217" i="27" s="1"/>
  <c r="AC207" i="27"/>
  <c r="AC218" i="27" s="1"/>
  <c r="AN107" i="27"/>
  <c r="AN105" i="27"/>
  <c r="AD211" i="27"/>
  <c r="AD208" i="27"/>
  <c r="AD219" i="27" s="1"/>
  <c r="AD212" i="27"/>
  <c r="AD203" i="27"/>
  <c r="AD201" i="27"/>
  <c r="AD197" i="27"/>
  <c r="AD213" i="27" s="1"/>
  <c r="AD199" i="27"/>
  <c r="P135" i="27"/>
  <c r="P150" i="27" s="1"/>
  <c r="Q114" i="27"/>
  <c r="AN111" i="27"/>
  <c r="AS84" i="27"/>
  <c r="AP84" i="27"/>
  <c r="AZ84" i="27"/>
  <c r="BA83" i="27" s="1"/>
  <c r="BA111" i="27" s="1"/>
  <c r="AX84" i="27"/>
  <c r="AT84" i="27"/>
  <c r="AV84" i="27"/>
  <c r="AW84" i="27"/>
  <c r="AY84" i="27"/>
  <c r="AR84" i="27"/>
  <c r="AN84" i="27"/>
  <c r="AQ84" i="27"/>
  <c r="AU84" i="27"/>
  <c r="AO84" i="27"/>
  <c r="AY107" i="27" l="1"/>
  <c r="O42" i="25"/>
  <c r="O42" i="32"/>
  <c r="AZ107" i="27"/>
  <c r="AI44" i="29"/>
  <c r="AI46" i="29" s="1"/>
  <c r="AI47" i="29" s="1"/>
  <c r="AJ164" i="29"/>
  <c r="AJ173" i="29" s="1"/>
  <c r="AJ174" i="29" s="1"/>
  <c r="AJ141" i="29"/>
  <c r="AJ150" i="29" s="1"/>
  <c r="AJ152" i="29" s="1"/>
  <c r="AJ153" i="29" s="1"/>
  <c r="AJ43" i="29"/>
  <c r="AK140" i="29"/>
  <c r="AK234" i="29" s="1"/>
  <c r="AK10" i="30" s="1"/>
  <c r="AK166" i="29"/>
  <c r="AK164" i="29"/>
  <c r="AK142" i="29"/>
  <c r="AK143" i="29" s="1"/>
  <c r="AK193" i="29" s="1"/>
  <c r="AK194" i="29" s="1"/>
  <c r="AJ44" i="29"/>
  <c r="AL235" i="29"/>
  <c r="AL11" i="30" s="1"/>
  <c r="AL151" i="29"/>
  <c r="AK42" i="29"/>
  <c r="AL233" i="29"/>
  <c r="AL192" i="29"/>
  <c r="AL168" i="29"/>
  <c r="AL149" i="29"/>
  <c r="AL156" i="29" s="1"/>
  <c r="AL163" i="29" s="1"/>
  <c r="AL176" i="29" s="1"/>
  <c r="AH171" i="29"/>
  <c r="AH218" i="29" s="1"/>
  <c r="AH169" i="29"/>
  <c r="AK242" i="29"/>
  <c r="AK19" i="30" s="1"/>
  <c r="AK240" i="29"/>
  <c r="AK16" i="30" s="1"/>
  <c r="AK238" i="29"/>
  <c r="AK14" i="30" s="1"/>
  <c r="AK241" i="29"/>
  <c r="AK18" i="30" s="1"/>
  <c r="AK239" i="29"/>
  <c r="AK15" i="30" s="1"/>
  <c r="AM139" i="29"/>
  <c r="AL56" i="29"/>
  <c r="AL39" i="29"/>
  <c r="AM35" i="29"/>
  <c r="AL38" i="29"/>
  <c r="AM167" i="29" s="1"/>
  <c r="AI171" i="29"/>
  <c r="AI218" i="29" s="1"/>
  <c r="AI169" i="29"/>
  <c r="AK198" i="29"/>
  <c r="AK199" i="29" s="1"/>
  <c r="AK215" i="29"/>
  <c r="AK40" i="29"/>
  <c r="AC47" i="28"/>
  <c r="AS107" i="27"/>
  <c r="AE50" i="28"/>
  <c r="AD49" i="28"/>
  <c r="AD48" i="28"/>
  <c r="AQ107" i="27"/>
  <c r="AO107" i="27"/>
  <c r="AV107" i="27"/>
  <c r="AR107" i="27"/>
  <c r="AT107" i="27"/>
  <c r="AW107" i="27"/>
  <c r="Q66" i="27"/>
  <c r="Q54" i="27"/>
  <c r="BA84" i="27"/>
  <c r="BB83" i="27" s="1"/>
  <c r="BB111" i="27" s="1"/>
  <c r="BB134" i="27" s="1"/>
  <c r="BB146" i="27" s="1"/>
  <c r="AX107" i="27"/>
  <c r="AN103" i="27"/>
  <c r="AN101" i="27" s="1"/>
  <c r="AO103" i="27" s="1"/>
  <c r="AO101" i="27" s="1"/>
  <c r="BA134" i="27"/>
  <c r="BA146" i="27" s="1"/>
  <c r="BA140" i="27"/>
  <c r="AC209" i="27"/>
  <c r="AC41" i="27" s="1"/>
  <c r="AN140" i="27"/>
  <c r="AN134" i="27"/>
  <c r="AN146" i="27" s="1"/>
  <c r="AN120" i="27"/>
  <c r="AN144" i="27" s="1"/>
  <c r="Q137" i="27"/>
  <c r="Q148" i="27" s="1"/>
  <c r="Q112" i="27"/>
  <c r="AF198" i="27"/>
  <c r="AF39" i="27"/>
  <c r="AE45" i="24" s="1"/>
  <c r="AF38" i="27"/>
  <c r="AE44" i="24" s="1"/>
  <c r="AG37" i="27"/>
  <c r="AD216" i="27"/>
  <c r="AD214" i="27"/>
  <c r="AD204" i="27"/>
  <c r="AD202" i="27"/>
  <c r="AD200" i="27" s="1"/>
  <c r="AD207" i="27"/>
  <c r="AD218" i="27" s="1"/>
  <c r="AD206" i="27"/>
  <c r="AD217" i="27" s="1"/>
  <c r="AE211" i="27"/>
  <c r="AE212" i="27"/>
  <c r="AE208" i="27"/>
  <c r="AE219" i="27" s="1"/>
  <c r="AE203" i="27"/>
  <c r="AE201" i="27"/>
  <c r="AE199" i="27"/>
  <c r="AE197" i="27"/>
  <c r="AE213" i="27" s="1"/>
  <c r="AJ165" i="29" l="1"/>
  <c r="AJ169" i="29" s="1"/>
  <c r="AJ46" i="29"/>
  <c r="AJ47" i="29" s="1"/>
  <c r="AK141" i="29"/>
  <c r="AK150" i="29" s="1"/>
  <c r="AK152" i="29" s="1"/>
  <c r="AK153" i="29" s="1"/>
  <c r="AL215" i="29"/>
  <c r="AL198" i="29"/>
  <c r="AL199" i="29" s="1"/>
  <c r="AL238" i="29"/>
  <c r="AL14" i="30" s="1"/>
  <c r="AL240" i="29"/>
  <c r="AL16" i="30" s="1"/>
  <c r="AL242" i="29"/>
  <c r="AL19" i="30" s="1"/>
  <c r="AL239" i="29"/>
  <c r="AL15" i="30" s="1"/>
  <c r="AL241" i="29"/>
  <c r="AL18" i="30" s="1"/>
  <c r="AK173" i="29"/>
  <c r="AK174" i="29" s="1"/>
  <c r="AK165" i="29"/>
  <c r="AL166" i="29"/>
  <c r="AL140" i="29"/>
  <c r="AK41" i="29"/>
  <c r="AK43" i="29"/>
  <c r="AN139" i="29"/>
  <c r="AM56" i="29"/>
  <c r="AM39" i="29"/>
  <c r="AM38" i="29"/>
  <c r="AN167" i="29" s="1"/>
  <c r="AN35" i="29"/>
  <c r="AH216" i="29"/>
  <c r="AI216" i="29"/>
  <c r="AM235" i="29"/>
  <c r="AM11" i="30" s="1"/>
  <c r="AM151" i="29"/>
  <c r="AL42" i="29"/>
  <c r="AM233" i="29"/>
  <c r="AM168" i="29"/>
  <c r="AM192" i="29"/>
  <c r="AM149" i="29"/>
  <c r="AM156" i="29" s="1"/>
  <c r="AM163" i="29" s="1"/>
  <c r="AM176" i="29" s="1"/>
  <c r="AL40" i="29"/>
  <c r="BB140" i="27"/>
  <c r="BB143" i="27" s="1"/>
  <c r="AD47" i="28"/>
  <c r="AF50" i="28"/>
  <c r="AE49" i="28"/>
  <c r="AE48" i="28"/>
  <c r="BB84" i="27"/>
  <c r="BC83" i="27" s="1"/>
  <c r="BC111" i="27" s="1"/>
  <c r="Q68" i="27"/>
  <c r="Q44" i="27" s="1"/>
  <c r="R56" i="27"/>
  <c r="AO118" i="27"/>
  <c r="AO141" i="27" s="1"/>
  <c r="AV118" i="27"/>
  <c r="AV141" i="27" s="1"/>
  <c r="AT118" i="27"/>
  <c r="AT141" i="27" s="1"/>
  <c r="AP118" i="27"/>
  <c r="AP141" i="27" s="1"/>
  <c r="AR118" i="27"/>
  <c r="AR141" i="27" s="1"/>
  <c r="AN118" i="27"/>
  <c r="AN141" i="27" s="1"/>
  <c r="AW118" i="27"/>
  <c r="AW141" i="27" s="1"/>
  <c r="AQ118" i="27"/>
  <c r="AQ141" i="27" s="1"/>
  <c r="AY118" i="27"/>
  <c r="AY141" i="27" s="1"/>
  <c r="AX118" i="27"/>
  <c r="AX141" i="27" s="1"/>
  <c r="AU118" i="27"/>
  <c r="AU141" i="27" s="1"/>
  <c r="AS118" i="27"/>
  <c r="AS141" i="27" s="1"/>
  <c r="BB118" i="27"/>
  <c r="BB141" i="27" s="1"/>
  <c r="BA118" i="27"/>
  <c r="BA141" i="27" s="1"/>
  <c r="AZ118" i="27"/>
  <c r="AZ141" i="27" s="1"/>
  <c r="BC84" i="27"/>
  <c r="BD83" i="27" s="1"/>
  <c r="AD209" i="27"/>
  <c r="AD41" i="27" s="1"/>
  <c r="AE216" i="27"/>
  <c r="AE214" i="27"/>
  <c r="AE204" i="27"/>
  <c r="AE206" i="27"/>
  <c r="AE217" i="27" s="1"/>
  <c r="AE202" i="27"/>
  <c r="AE200" i="27" s="1"/>
  <c r="AE207" i="27"/>
  <c r="AE218" i="27" s="1"/>
  <c r="BA143" i="27"/>
  <c r="AQ143" i="27"/>
  <c r="AP143" i="27"/>
  <c r="AX143" i="27"/>
  <c r="AZ143" i="27"/>
  <c r="AO143" i="27"/>
  <c r="AW143" i="27"/>
  <c r="AR143" i="27"/>
  <c r="AN143" i="27"/>
  <c r="AS143" i="27"/>
  <c r="AY143" i="27"/>
  <c r="AV143" i="27"/>
  <c r="AT143" i="27"/>
  <c r="AU143" i="27"/>
  <c r="AG198" i="27"/>
  <c r="AG39" i="27"/>
  <c r="AF45" i="24" s="1"/>
  <c r="AG38" i="27"/>
  <c r="AF44" i="24" s="1"/>
  <c r="AH37" i="27"/>
  <c r="AP103" i="27"/>
  <c r="AP101" i="27" s="1"/>
  <c r="AF208" i="27"/>
  <c r="AF219" i="27" s="1"/>
  <c r="AF211" i="27"/>
  <c r="AF203" i="27"/>
  <c r="AF201" i="27"/>
  <c r="AF199" i="27"/>
  <c r="AF197" i="27"/>
  <c r="AF212" i="27" s="1"/>
  <c r="Q135" i="27"/>
  <c r="Q150" i="27" s="1"/>
  <c r="R114" i="27"/>
  <c r="P42" i="25" l="1"/>
  <c r="P42" i="32"/>
  <c r="AE47" i="28"/>
  <c r="AJ171" i="29"/>
  <c r="AJ218" i="29" s="1"/>
  <c r="AM40" i="29"/>
  <c r="AM41" i="29" s="1"/>
  <c r="AM166" i="29"/>
  <c r="AM140" i="29"/>
  <c r="AX41" i="29"/>
  <c r="AL41" i="29"/>
  <c r="AL43" i="29"/>
  <c r="AM241" i="29"/>
  <c r="AM18" i="30" s="1"/>
  <c r="AM239" i="29"/>
  <c r="AM15" i="30" s="1"/>
  <c r="AM240" i="29"/>
  <c r="AM16" i="30" s="1"/>
  <c r="AM242" i="29"/>
  <c r="AM19" i="30" s="1"/>
  <c r="AM238" i="29"/>
  <c r="AM14" i="30" s="1"/>
  <c r="AO139" i="29"/>
  <c r="AN56" i="29"/>
  <c r="AN39" i="29"/>
  <c r="AN38" i="29"/>
  <c r="AO167" i="29" s="1"/>
  <c r="AO35" i="29"/>
  <c r="AN233" i="29"/>
  <c r="AN192" i="29"/>
  <c r="AN168" i="29"/>
  <c r="AN149" i="29"/>
  <c r="AN156" i="29" s="1"/>
  <c r="AN163" i="29" s="1"/>
  <c r="AN176" i="29" s="1"/>
  <c r="AN235" i="29"/>
  <c r="AN11" i="30" s="1"/>
  <c r="AN151" i="29"/>
  <c r="AM42" i="29"/>
  <c r="AK171" i="29"/>
  <c r="AK216" i="29" s="1"/>
  <c r="AK169" i="29"/>
  <c r="AM215" i="29"/>
  <c r="AM198" i="29"/>
  <c r="AM199" i="29" s="1"/>
  <c r="AL164" i="29"/>
  <c r="AL142" i="29"/>
  <c r="AL143" i="29" s="1"/>
  <c r="AL193" i="29" s="1"/>
  <c r="AL194" i="29" s="1"/>
  <c r="AK44" i="29"/>
  <c r="AK46" i="29" s="1"/>
  <c r="AK47" i="29" s="1"/>
  <c r="AL234" i="29"/>
  <c r="AL10" i="30" s="1"/>
  <c r="AL141" i="29"/>
  <c r="AL150" i="29" s="1"/>
  <c r="AL152" i="29" s="1"/>
  <c r="AL153" i="29" s="1"/>
  <c r="AG50" i="28"/>
  <c r="AF48" i="28"/>
  <c r="AF49" i="28"/>
  <c r="R66" i="27"/>
  <c r="R54" i="27"/>
  <c r="BD111" i="27"/>
  <c r="BD118" i="27" s="1"/>
  <c r="BD141" i="27" s="1"/>
  <c r="BD84" i="27"/>
  <c r="BE83" i="27" s="1"/>
  <c r="BE84" i="27" s="1"/>
  <c r="BF83" i="27" s="1"/>
  <c r="BF111" i="27" s="1"/>
  <c r="BC134" i="27"/>
  <c r="BC146" i="27" s="1"/>
  <c r="BC140" i="27"/>
  <c r="BC118" i="27"/>
  <c r="BC141" i="27" s="1"/>
  <c r="AH198" i="27"/>
  <c r="AI37" i="27"/>
  <c r="AH39" i="27"/>
  <c r="AG45" i="24" s="1"/>
  <c r="AH38" i="27"/>
  <c r="AG44" i="24" s="1"/>
  <c r="AF216" i="27"/>
  <c r="AF214" i="27"/>
  <c r="AF204" i="27"/>
  <c r="AF206" i="27"/>
  <c r="AF217" i="27" s="1"/>
  <c r="AF207" i="27"/>
  <c r="AF218" i="27" s="1"/>
  <c r="AF202" i="27"/>
  <c r="AF200" i="27" s="1"/>
  <c r="AE209" i="27"/>
  <c r="AE41" i="27" s="1"/>
  <c r="R137" i="27"/>
  <c r="R148" i="27" s="1"/>
  <c r="R112" i="27"/>
  <c r="AF213" i="27"/>
  <c r="AQ103" i="27"/>
  <c r="AQ101" i="27" s="1"/>
  <c r="AG213" i="27"/>
  <c r="AG208" i="27"/>
  <c r="AG219" i="27" s="1"/>
  <c r="AG211" i="27"/>
  <c r="AG203" i="27"/>
  <c r="AG201" i="27"/>
  <c r="AG199" i="27"/>
  <c r="AG197" i="27"/>
  <c r="AG212" i="27" s="1"/>
  <c r="AJ216" i="29" l="1"/>
  <c r="AF47" i="28"/>
  <c r="AN166" i="29"/>
  <c r="AM43" i="29"/>
  <c r="AY41" i="29"/>
  <c r="AZ164" i="29" s="1"/>
  <c r="AN140" i="29"/>
  <c r="AN234" i="29" s="1"/>
  <c r="AN10" i="30" s="1"/>
  <c r="AK218" i="29"/>
  <c r="AN40" i="29"/>
  <c r="AN41" i="29" s="1"/>
  <c r="AL173" i="29"/>
  <c r="AL174" i="29" s="1"/>
  <c r="AL165" i="29"/>
  <c r="AN164" i="29"/>
  <c r="AN142" i="29"/>
  <c r="AN143" i="29" s="1"/>
  <c r="AN193" i="29" s="1"/>
  <c r="AN194" i="29" s="1"/>
  <c r="AM44" i="29"/>
  <c r="AN242" i="29"/>
  <c r="AN19" i="30" s="1"/>
  <c r="AN239" i="29"/>
  <c r="AN15" i="30" s="1"/>
  <c r="AN241" i="29"/>
  <c r="AN18" i="30" s="1"/>
  <c r="AN238" i="29"/>
  <c r="AN14" i="30" s="1"/>
  <c r="AN240" i="29"/>
  <c r="AN16" i="30" s="1"/>
  <c r="AM164" i="29"/>
  <c r="AM142" i="29"/>
  <c r="AM143" i="29" s="1"/>
  <c r="AM193" i="29" s="1"/>
  <c r="AM194" i="29" s="1"/>
  <c r="AL44" i="29"/>
  <c r="AL46" i="29" s="1"/>
  <c r="AL47" i="29" s="1"/>
  <c r="AP139" i="29"/>
  <c r="AO56" i="29"/>
  <c r="AO39" i="29"/>
  <c r="AP35" i="29"/>
  <c r="AO38" i="29"/>
  <c r="AP167" i="29" s="1"/>
  <c r="AO233" i="29"/>
  <c r="AO192" i="29"/>
  <c r="AO168" i="29"/>
  <c r="AO149" i="29"/>
  <c r="AO156" i="29" s="1"/>
  <c r="AO163" i="29" s="1"/>
  <c r="AO176" i="29" s="1"/>
  <c r="AY164" i="29"/>
  <c r="AY142" i="29"/>
  <c r="AY143" i="29" s="1"/>
  <c r="AY193" i="29" s="1"/>
  <c r="AY194" i="29" s="1"/>
  <c r="AO235" i="29"/>
  <c r="AO11" i="30" s="1"/>
  <c r="AO151" i="29"/>
  <c r="AN42" i="29"/>
  <c r="AM234" i="29"/>
  <c r="AM10" i="30" s="1"/>
  <c r="AM141" i="29"/>
  <c r="AM150" i="29" s="1"/>
  <c r="AM152" i="29" s="1"/>
  <c r="AM153" i="29" s="1"/>
  <c r="AN198" i="29"/>
  <c r="AN199" i="29" s="1"/>
  <c r="AN215" i="29"/>
  <c r="AH50" i="28"/>
  <c r="AG48" i="28"/>
  <c r="AG49" i="28"/>
  <c r="R68" i="27"/>
  <c r="R44" i="27" s="1"/>
  <c r="S56" i="27"/>
  <c r="BF140" i="27"/>
  <c r="BF134" i="27"/>
  <c r="BF146" i="27" s="1"/>
  <c r="BE111" i="27"/>
  <c r="BF84" i="27"/>
  <c r="BG83" i="27" s="1"/>
  <c r="BC143" i="27"/>
  <c r="BD140" i="27"/>
  <c r="BD143" i="27" s="1"/>
  <c r="BD134" i="27"/>
  <c r="BD146" i="27" s="1"/>
  <c r="AR103" i="27"/>
  <c r="AR101" i="27" s="1"/>
  <c r="R135" i="27"/>
  <c r="R150" i="27" s="1"/>
  <c r="S114" i="27"/>
  <c r="AI198" i="27"/>
  <c r="AJ37" i="27"/>
  <c r="AI39" i="27"/>
  <c r="AH45" i="24" s="1"/>
  <c r="AI38" i="27"/>
  <c r="AH44" i="24" s="1"/>
  <c r="AH213" i="27"/>
  <c r="AH211" i="27"/>
  <c r="AH208" i="27"/>
  <c r="AH219" i="27" s="1"/>
  <c r="AH212" i="27"/>
  <c r="AH203" i="27"/>
  <c r="AH201" i="27"/>
  <c r="AH197" i="27"/>
  <c r="AH199" i="27"/>
  <c r="AN98" i="27"/>
  <c r="AG214" i="27"/>
  <c r="AG216" i="27"/>
  <c r="AG204" i="27"/>
  <c r="AG202" i="27"/>
  <c r="AG200" i="27" s="1"/>
  <c r="AG207" i="27"/>
  <c r="AG218" i="27" s="1"/>
  <c r="AG206" i="27"/>
  <c r="AG217" i="27" s="1"/>
  <c r="AF209" i="27"/>
  <c r="AF41" i="27" s="1"/>
  <c r="Q42" i="25" l="1"/>
  <c r="Q42" i="32"/>
  <c r="AN141" i="29"/>
  <c r="AN150" i="29" s="1"/>
  <c r="AN152" i="29" s="1"/>
  <c r="AN153" i="29" s="1"/>
  <c r="AZ41" i="29"/>
  <c r="BA164" i="29" s="1"/>
  <c r="AO140" i="29"/>
  <c r="AO234" i="29" s="1"/>
  <c r="AO10" i="30" s="1"/>
  <c r="AM46" i="29"/>
  <c r="AM47" i="29" s="1"/>
  <c r="AN43" i="29"/>
  <c r="AO166" i="29"/>
  <c r="AZ142" i="29"/>
  <c r="AZ143" i="29" s="1"/>
  <c r="AZ193" i="29" s="1"/>
  <c r="AZ194" i="29" s="1"/>
  <c r="AO40" i="29"/>
  <c r="AO41" i="29" s="1"/>
  <c r="AO198" i="29"/>
  <c r="AO199" i="29" s="1"/>
  <c r="AO215" i="29"/>
  <c r="AO164" i="29"/>
  <c r="AO142" i="29"/>
  <c r="AO143" i="29" s="1"/>
  <c r="AO193" i="29" s="1"/>
  <c r="AO194" i="29" s="1"/>
  <c r="AN44" i="29"/>
  <c r="AO242" i="29"/>
  <c r="AO19" i="30" s="1"/>
  <c r="AO240" i="29"/>
  <c r="AO16" i="30" s="1"/>
  <c r="AO238" i="29"/>
  <c r="AO14" i="30" s="1"/>
  <c r="AO239" i="29"/>
  <c r="AO15" i="30" s="1"/>
  <c r="AO241" i="29"/>
  <c r="AO18" i="30" s="1"/>
  <c r="AZ165" i="29"/>
  <c r="AZ173" i="29"/>
  <c r="AZ174" i="29" s="1"/>
  <c r="AP235" i="29"/>
  <c r="AP11" i="30" s="1"/>
  <c r="AP151" i="29"/>
  <c r="AO42" i="29"/>
  <c r="AP233" i="29"/>
  <c r="AP192" i="29"/>
  <c r="AP168" i="29"/>
  <c r="AP149" i="29"/>
  <c r="AP156" i="29" s="1"/>
  <c r="AP163" i="29" s="1"/>
  <c r="AP176" i="29" s="1"/>
  <c r="AM173" i="29"/>
  <c r="AM174" i="29" s="1"/>
  <c r="AM165" i="29"/>
  <c r="AL171" i="29"/>
  <c r="AL218" i="29" s="1"/>
  <c r="AL169" i="29"/>
  <c r="AY173" i="29"/>
  <c r="AY174" i="29" s="1"/>
  <c r="AY165" i="29"/>
  <c r="AQ139" i="29"/>
  <c r="AP56" i="29"/>
  <c r="AP39" i="29"/>
  <c r="AQ35" i="29"/>
  <c r="AP38" i="29"/>
  <c r="AQ167" i="29" s="1"/>
  <c r="AN165" i="29"/>
  <c r="AN173" i="29"/>
  <c r="AN174" i="29" s="1"/>
  <c r="AG47" i="28"/>
  <c r="AI50" i="28"/>
  <c r="AH49" i="28"/>
  <c r="AH48" i="28"/>
  <c r="S66" i="27"/>
  <c r="S54" i="27"/>
  <c r="BE140" i="27"/>
  <c r="BE134" i="27"/>
  <c r="BE146" i="27" s="1"/>
  <c r="BF118" i="27"/>
  <c r="BF141" i="27" s="1"/>
  <c r="BE118" i="27"/>
  <c r="BE141" i="27" s="1"/>
  <c r="BG84" i="27"/>
  <c r="BH83" i="27" s="1"/>
  <c r="BG111" i="27"/>
  <c r="AH216" i="27"/>
  <c r="AH214" i="27"/>
  <c r="AH204" i="27"/>
  <c r="AH206" i="27"/>
  <c r="AH217" i="27" s="1"/>
  <c r="AH207" i="27"/>
  <c r="AH218" i="27" s="1"/>
  <c r="AH202" i="27"/>
  <c r="AH200" i="27" s="1"/>
  <c r="AJ198" i="27"/>
  <c r="AJ39" i="27"/>
  <c r="AI45" i="24" s="1"/>
  <c r="AJ38" i="27"/>
  <c r="AI44" i="24" s="1"/>
  <c r="AK37" i="27"/>
  <c r="AS103" i="27"/>
  <c r="AS101" i="27" s="1"/>
  <c r="AT103" i="27" s="1"/>
  <c r="AT101" i="27" s="1"/>
  <c r="AN94" i="27"/>
  <c r="AI211" i="27"/>
  <c r="AI208" i="27"/>
  <c r="AI219" i="27" s="1"/>
  <c r="AI203" i="27"/>
  <c r="AI201" i="27"/>
  <c r="AI199" i="27"/>
  <c r="AI197" i="27"/>
  <c r="AI213" i="27" s="1"/>
  <c r="AG209" i="27"/>
  <c r="AG41" i="27" s="1"/>
  <c r="S137" i="27"/>
  <c r="S148" i="27" s="1"/>
  <c r="S112" i="27"/>
  <c r="AN46" i="29" l="1"/>
  <c r="AN47" i="29" s="1"/>
  <c r="AO141" i="29"/>
  <c r="AO150" i="29" s="1"/>
  <c r="AO152" i="29" s="1"/>
  <c r="AO153" i="29" s="1"/>
  <c r="BA142" i="29"/>
  <c r="BA143" i="29" s="1"/>
  <c r="BA193" i="29" s="1"/>
  <c r="BA194" i="29" s="1"/>
  <c r="BA41" i="29"/>
  <c r="BB142" i="29" s="1"/>
  <c r="BB143" i="29" s="1"/>
  <c r="BB193" i="29" s="1"/>
  <c r="BB194" i="29" s="1"/>
  <c r="AP140" i="29"/>
  <c r="AP141" i="29" s="1"/>
  <c r="AP150" i="29" s="1"/>
  <c r="AP152" i="29" s="1"/>
  <c r="AP153" i="29" s="1"/>
  <c r="AO43" i="29"/>
  <c r="AP166" i="29"/>
  <c r="AP40" i="29"/>
  <c r="BB41" i="29" s="1"/>
  <c r="AN171" i="29"/>
  <c r="AN216" i="29" s="1"/>
  <c r="AN169" i="29"/>
  <c r="BA173" i="29"/>
  <c r="BA174" i="29" s="1"/>
  <c r="BA165" i="29"/>
  <c r="AQ235" i="29"/>
  <c r="AQ11" i="30" s="1"/>
  <c r="AQ151" i="29"/>
  <c r="AP42" i="29"/>
  <c r="AQ233" i="29"/>
  <c r="AQ192" i="29"/>
  <c r="AQ168" i="29"/>
  <c r="AQ149" i="29"/>
  <c r="AQ156" i="29" s="1"/>
  <c r="AQ163" i="29" s="1"/>
  <c r="AQ176" i="29" s="1"/>
  <c r="AL216" i="29"/>
  <c r="AM171" i="29"/>
  <c r="AM216" i="29" s="1"/>
  <c r="AM169" i="29"/>
  <c r="AP215" i="29"/>
  <c r="AP198" i="29"/>
  <c r="AP199" i="29" s="1"/>
  <c r="AO173" i="29"/>
  <c r="AO174" i="29" s="1"/>
  <c r="AO165" i="29"/>
  <c r="AP164" i="29"/>
  <c r="AP142" i="29"/>
  <c r="AP143" i="29" s="1"/>
  <c r="AP193" i="29" s="1"/>
  <c r="AP194" i="29" s="1"/>
  <c r="AO44" i="29"/>
  <c r="AR139" i="29"/>
  <c r="AQ56" i="29"/>
  <c r="AQ38" i="29"/>
  <c r="AR167" i="29" s="1"/>
  <c r="AQ39" i="29"/>
  <c r="AR35" i="29"/>
  <c r="AP241" i="29"/>
  <c r="AP18" i="30" s="1"/>
  <c r="AP238" i="29"/>
  <c r="AP14" i="30" s="1"/>
  <c r="AP240" i="29"/>
  <c r="AP16" i="30" s="1"/>
  <c r="AP242" i="29"/>
  <c r="AP19" i="30" s="1"/>
  <c r="AP239" i="29"/>
  <c r="AP15" i="30" s="1"/>
  <c r="AH47" i="28"/>
  <c r="AJ50" i="28"/>
  <c r="AI49" i="28"/>
  <c r="AI48" i="28"/>
  <c r="S68" i="27"/>
  <c r="S44" i="27" s="1"/>
  <c r="T56" i="27"/>
  <c r="BG118" i="27"/>
  <c r="BG141" i="27" s="1"/>
  <c r="BG140" i="27"/>
  <c r="BG143" i="27" s="1"/>
  <c r="BG134" i="27"/>
  <c r="BG146" i="27" s="1"/>
  <c r="BH111" i="27"/>
  <c r="BF143" i="27"/>
  <c r="BE143" i="27"/>
  <c r="BH84" i="27"/>
  <c r="BI83" i="27" s="1"/>
  <c r="AH209" i="27"/>
  <c r="AH41" i="27" s="1"/>
  <c r="AK198" i="27"/>
  <c r="AL37" i="27"/>
  <c r="AK39" i="27"/>
  <c r="AJ45" i="24" s="1"/>
  <c r="AK38" i="27"/>
  <c r="AJ44" i="24" s="1"/>
  <c r="AI216" i="27"/>
  <c r="AI214" i="27"/>
  <c r="AI204" i="27"/>
  <c r="AI202" i="27"/>
  <c r="AI200" i="27" s="1"/>
  <c r="AI206" i="27"/>
  <c r="AI217" i="27" s="1"/>
  <c r="AI207" i="27"/>
  <c r="AI218" i="27" s="1"/>
  <c r="S135" i="27"/>
  <c r="S150" i="27" s="1"/>
  <c r="T114" i="27"/>
  <c r="AJ211" i="27"/>
  <c r="AJ213" i="27"/>
  <c r="AJ208" i="27"/>
  <c r="AJ219" i="27" s="1"/>
  <c r="AJ203" i="27"/>
  <c r="AJ201" i="27"/>
  <c r="AJ199" i="27"/>
  <c r="AJ197" i="27"/>
  <c r="AJ212" i="27" s="1"/>
  <c r="AI212" i="27"/>
  <c r="AU103" i="27"/>
  <c r="AU101" i="27" s="1"/>
  <c r="R42" i="25" l="1"/>
  <c r="R42" i="32"/>
  <c r="AI47" i="28"/>
  <c r="BB164" i="29"/>
  <c r="BB173" i="29" s="1"/>
  <c r="BB174" i="29" s="1"/>
  <c r="AP234" i="29"/>
  <c r="AP10" i="30" s="1"/>
  <c r="AO46" i="29"/>
  <c r="AO47" i="29" s="1"/>
  <c r="AP41" i="29"/>
  <c r="AQ164" i="29" s="1"/>
  <c r="AQ140" i="29"/>
  <c r="AQ234" i="29" s="1"/>
  <c r="AQ10" i="30" s="1"/>
  <c r="AQ40" i="29"/>
  <c r="AR140" i="29" s="1"/>
  <c r="AP43" i="29"/>
  <c r="AQ166" i="29"/>
  <c r="AN218" i="29"/>
  <c r="AR233" i="29"/>
  <c r="AR192" i="29"/>
  <c r="AR168" i="29"/>
  <c r="AR149" i="29"/>
  <c r="AR156" i="29" s="1"/>
  <c r="AR163" i="29" s="1"/>
  <c r="AR176" i="29" s="1"/>
  <c r="AQ215" i="29"/>
  <c r="AQ198" i="29"/>
  <c r="AQ199" i="29" s="1"/>
  <c r="BC164" i="29"/>
  <c r="BC142" i="29"/>
  <c r="BC143" i="29" s="1"/>
  <c r="BC193" i="29" s="1"/>
  <c r="BC194" i="29" s="1"/>
  <c r="AS139" i="29"/>
  <c r="AR56" i="29"/>
  <c r="AS35" i="29"/>
  <c r="AR39" i="29"/>
  <c r="AR38" i="29"/>
  <c r="AS167" i="29" s="1"/>
  <c r="AQ241" i="29"/>
  <c r="AQ18" i="30" s="1"/>
  <c r="AQ239" i="29"/>
  <c r="AQ15" i="30" s="1"/>
  <c r="AQ238" i="29"/>
  <c r="AQ14" i="30" s="1"/>
  <c r="AQ240" i="29"/>
  <c r="AQ16" i="30" s="1"/>
  <c r="AQ242" i="29"/>
  <c r="AQ19" i="30" s="1"/>
  <c r="AR235" i="29"/>
  <c r="AR11" i="30" s="1"/>
  <c r="AR151" i="29"/>
  <c r="AQ42" i="29"/>
  <c r="AO171" i="29"/>
  <c r="AO218" i="29" s="1"/>
  <c r="AO169" i="29"/>
  <c r="AM218" i="29"/>
  <c r="AP173" i="29"/>
  <c r="AP174" i="29" s="1"/>
  <c r="AP165" i="29"/>
  <c r="AK50" i="28"/>
  <c r="AJ48" i="28"/>
  <c r="AJ49" i="28"/>
  <c r="T66" i="27"/>
  <c r="T54" i="27"/>
  <c r="AI209" i="27"/>
  <c r="AI41" i="27" s="1"/>
  <c r="BI111" i="27"/>
  <c r="BI84" i="27"/>
  <c r="BJ83" i="27" s="1"/>
  <c r="BJ84" i="27" s="1"/>
  <c r="BK83" i="27" s="1"/>
  <c r="BK111" i="27" s="1"/>
  <c r="BH140" i="27"/>
  <c r="BH143" i="27" s="1"/>
  <c r="BH134" i="27"/>
  <c r="BH146" i="27" s="1"/>
  <c r="BH118" i="27"/>
  <c r="BH141" i="27" s="1"/>
  <c r="AL198" i="27"/>
  <c r="AM37" i="27"/>
  <c r="AL39" i="27"/>
  <c r="AK45" i="24" s="1"/>
  <c r="AV103" i="27"/>
  <c r="AV101" i="27" s="1"/>
  <c r="AW103" i="27" s="1"/>
  <c r="AW101" i="27" s="1"/>
  <c r="AX103" i="27" s="1"/>
  <c r="AX101" i="27" s="1"/>
  <c r="T137" i="27"/>
  <c r="T148" i="27" s="1"/>
  <c r="T112" i="27"/>
  <c r="AJ216" i="27"/>
  <c r="AJ214" i="27"/>
  <c r="AJ204" i="27"/>
  <c r="AJ202" i="27"/>
  <c r="AJ200" i="27" s="1"/>
  <c r="AJ206" i="27"/>
  <c r="AJ217" i="27" s="1"/>
  <c r="AJ207" i="27"/>
  <c r="AJ218" i="27" s="1"/>
  <c r="AK211" i="27"/>
  <c r="AK208" i="27"/>
  <c r="AK219" i="27" s="1"/>
  <c r="AK203" i="27"/>
  <c r="AK201" i="27"/>
  <c r="AK199" i="27"/>
  <c r="AK197" i="27"/>
  <c r="AK213" i="27" s="1"/>
  <c r="BB165" i="29" l="1"/>
  <c r="BC41" i="29"/>
  <c r="BD164" i="29" s="1"/>
  <c r="AQ141" i="29"/>
  <c r="AQ150" i="29" s="1"/>
  <c r="AQ152" i="29" s="1"/>
  <c r="AQ153" i="29" s="1"/>
  <c r="AR166" i="29"/>
  <c r="AQ43" i="29"/>
  <c r="AP44" i="29"/>
  <c r="AP46" i="29" s="1"/>
  <c r="AP47" i="29" s="1"/>
  <c r="AQ41" i="29"/>
  <c r="AR164" i="29" s="1"/>
  <c r="AQ142" i="29"/>
  <c r="AQ143" i="29" s="1"/>
  <c r="AQ193" i="29" s="1"/>
  <c r="AQ194" i="29" s="1"/>
  <c r="AR40" i="29"/>
  <c r="BD41" i="29" s="1"/>
  <c r="AO216" i="29"/>
  <c r="AS235" i="29"/>
  <c r="AS11" i="30" s="1"/>
  <c r="AS151" i="29"/>
  <c r="AR42" i="29"/>
  <c r="AS233" i="29"/>
  <c r="AS192" i="29"/>
  <c r="AS168" i="29"/>
  <c r="AS149" i="29"/>
  <c r="AS156" i="29" s="1"/>
  <c r="AS163" i="29" s="1"/>
  <c r="AS176" i="29" s="1"/>
  <c r="AQ173" i="29"/>
  <c r="AQ174" i="29" s="1"/>
  <c r="AQ165" i="29"/>
  <c r="AR234" i="29"/>
  <c r="AR10" i="30" s="1"/>
  <c r="AR141" i="29"/>
  <c r="AR150" i="29" s="1"/>
  <c r="AR152" i="29" s="1"/>
  <c r="AR153" i="29" s="1"/>
  <c r="AT139" i="29"/>
  <c r="AS56" i="29"/>
  <c r="AS39" i="29"/>
  <c r="AT35" i="29"/>
  <c r="AS38" i="29"/>
  <c r="AT167" i="29" s="1"/>
  <c r="AR198" i="29"/>
  <c r="AR199" i="29" s="1"/>
  <c r="AR215" i="29"/>
  <c r="AP171" i="29"/>
  <c r="AP218" i="29" s="1"/>
  <c r="AP169" i="29"/>
  <c r="BC173" i="29"/>
  <c r="BC174" i="29" s="1"/>
  <c r="BC165" i="29"/>
  <c r="AR240" i="29"/>
  <c r="AR16" i="30" s="1"/>
  <c r="AR242" i="29"/>
  <c r="AR19" i="30" s="1"/>
  <c r="AR241" i="29"/>
  <c r="AR18" i="30" s="1"/>
  <c r="AR239" i="29"/>
  <c r="AR15" i="30" s="1"/>
  <c r="AR238" i="29"/>
  <c r="AR14" i="30" s="1"/>
  <c r="AJ47" i="28"/>
  <c r="AL50" i="28"/>
  <c r="AK48" i="28"/>
  <c r="AK49" i="28"/>
  <c r="U56" i="27"/>
  <c r="T68" i="27"/>
  <c r="T44" i="27" s="1"/>
  <c r="BK84" i="27"/>
  <c r="BL83" i="27" s="1"/>
  <c r="BL111" i="27" s="1"/>
  <c r="BL140" i="27" s="1"/>
  <c r="AY103" i="27"/>
  <c r="AY101" i="27" s="1"/>
  <c r="AZ103" i="27" s="1"/>
  <c r="AZ101" i="27" s="1"/>
  <c r="BJ111" i="27"/>
  <c r="BJ118" i="27" s="1"/>
  <c r="BJ141" i="27" s="1"/>
  <c r="BI134" i="27"/>
  <c r="BI146" i="27" s="1"/>
  <c r="BI140" i="27"/>
  <c r="BI118" i="27"/>
  <c r="BI141" i="27" s="1"/>
  <c r="BK134" i="27"/>
  <c r="BK146" i="27" s="1"/>
  <c r="BK140" i="27"/>
  <c r="AK212" i="27"/>
  <c r="AJ209" i="27"/>
  <c r="AJ41" i="27" s="1"/>
  <c r="AM198" i="27"/>
  <c r="AN37" i="27"/>
  <c r="AM38" i="27"/>
  <c r="AL44" i="24" s="1"/>
  <c r="AM39" i="27"/>
  <c r="AL45" i="24" s="1"/>
  <c r="AK214" i="27"/>
  <c r="AK216" i="27"/>
  <c r="AK204" i="27"/>
  <c r="AK207" i="27"/>
  <c r="AK218" i="27" s="1"/>
  <c r="AK206" i="27"/>
  <c r="AK217" i="27" s="1"/>
  <c r="AK202" i="27"/>
  <c r="AK200" i="27" s="1"/>
  <c r="T135" i="27"/>
  <c r="T150" i="27" s="1"/>
  <c r="U114" i="27"/>
  <c r="AL213" i="27"/>
  <c r="AL211" i="27"/>
  <c r="AL208" i="27"/>
  <c r="AL219" i="27" s="1"/>
  <c r="AL212" i="27"/>
  <c r="AL203" i="27"/>
  <c r="AL201" i="27"/>
  <c r="AL197" i="27"/>
  <c r="AL199" i="27"/>
  <c r="S42" i="25" l="1"/>
  <c r="S42" i="32"/>
  <c r="AT41" i="29"/>
  <c r="AU164" i="29" s="1"/>
  <c r="BD142" i="29"/>
  <c r="BD143" i="29" s="1"/>
  <c r="BD193" i="29" s="1"/>
  <c r="BD194" i="29" s="1"/>
  <c r="AQ44" i="29"/>
  <c r="AQ46" i="29" s="1"/>
  <c r="AQ47" i="29" s="1"/>
  <c r="AR41" i="29"/>
  <c r="AS164" i="29" s="1"/>
  <c r="AR142" i="29"/>
  <c r="AR143" i="29" s="1"/>
  <c r="AR193" i="29" s="1"/>
  <c r="AR194" i="29" s="1"/>
  <c r="AS140" i="29"/>
  <c r="AS234" i="29" s="1"/>
  <c r="AS10" i="30" s="1"/>
  <c r="AR43" i="29"/>
  <c r="AP216" i="29"/>
  <c r="AS166" i="29"/>
  <c r="AV41" i="29"/>
  <c r="AW164" i="29" s="1"/>
  <c r="AT235" i="29"/>
  <c r="AT11" i="30" s="1"/>
  <c r="AT151" i="29"/>
  <c r="AS42" i="29"/>
  <c r="AT192" i="29"/>
  <c r="AT168" i="29"/>
  <c r="AT233" i="29"/>
  <c r="AT149" i="29"/>
  <c r="AT156" i="29" s="1"/>
  <c r="AT163" i="29" s="1"/>
  <c r="AT176" i="29" s="1"/>
  <c r="AU139" i="29"/>
  <c r="AT56" i="29"/>
  <c r="AT39" i="29"/>
  <c r="AT38" i="29"/>
  <c r="AU167" i="29" s="1"/>
  <c r="AU35" i="29"/>
  <c r="BD165" i="29"/>
  <c r="BD173" i="29"/>
  <c r="BD174" i="29" s="1"/>
  <c r="AQ171" i="29"/>
  <c r="AQ218" i="29" s="1"/>
  <c r="AQ169" i="29"/>
  <c r="AR173" i="29"/>
  <c r="AR174" i="29" s="1"/>
  <c r="AR165" i="29"/>
  <c r="AS40" i="29"/>
  <c r="BE164" i="29"/>
  <c r="BE142" i="29"/>
  <c r="BE143" i="29" s="1"/>
  <c r="BE193" i="29" s="1"/>
  <c r="BE194" i="29" s="1"/>
  <c r="AS198" i="29"/>
  <c r="AS199" i="29" s="1"/>
  <c r="AS215" i="29"/>
  <c r="AS242" i="29"/>
  <c r="AS19" i="30" s="1"/>
  <c r="AS240" i="29"/>
  <c r="AS16" i="30" s="1"/>
  <c r="AS238" i="29"/>
  <c r="AS14" i="30" s="1"/>
  <c r="AS239" i="29"/>
  <c r="AS15" i="30" s="1"/>
  <c r="AS241" i="29"/>
  <c r="AS18" i="30" s="1"/>
  <c r="AK47" i="28"/>
  <c r="AM50" i="28"/>
  <c r="AL49" i="28"/>
  <c r="AL48" i="28"/>
  <c r="BL134" i="27"/>
  <c r="BL146" i="27" s="1"/>
  <c r="U66" i="27"/>
  <c r="U54" i="27"/>
  <c r="AK209" i="27"/>
  <c r="AK41" i="27" s="1"/>
  <c r="BL118" i="27"/>
  <c r="BL141" i="27" s="1"/>
  <c r="BL84" i="27"/>
  <c r="BM83" i="27" s="1"/>
  <c r="BM111" i="27" s="1"/>
  <c r="BJ140" i="27"/>
  <c r="BK143" i="27" s="1"/>
  <c r="BJ134" i="27"/>
  <c r="BJ146" i="27" s="1"/>
  <c r="BI143" i="27"/>
  <c r="BK118" i="27"/>
  <c r="BK141" i="27" s="1"/>
  <c r="AN198" i="27"/>
  <c r="AN38" i="27"/>
  <c r="AM44" i="24" s="1"/>
  <c r="AO37" i="27"/>
  <c r="AM211" i="27"/>
  <c r="AM212" i="27"/>
  <c r="AM208" i="27"/>
  <c r="AM219" i="27" s="1"/>
  <c r="AM203" i="27"/>
  <c r="AM201" i="27"/>
  <c r="AM199" i="27"/>
  <c r="AM197" i="27"/>
  <c r="AM213" i="27" s="1"/>
  <c r="AL214" i="27"/>
  <c r="AL216" i="27"/>
  <c r="AL204" i="27"/>
  <c r="AL207" i="27"/>
  <c r="AL218" i="27" s="1"/>
  <c r="AL202" i="27"/>
  <c r="AL200" i="27" s="1"/>
  <c r="AL206" i="27"/>
  <c r="AL217" i="27" s="1"/>
  <c r="U137" i="27"/>
  <c r="U148" i="27" s="1"/>
  <c r="U112" i="27"/>
  <c r="AU142" i="29" l="1"/>
  <c r="AU143" i="29" s="1"/>
  <c r="AU193" i="29" s="1"/>
  <c r="AU194" i="29" s="1"/>
  <c r="AS141" i="29"/>
  <c r="AS150" i="29" s="1"/>
  <c r="AS152" i="29" s="1"/>
  <c r="AS153" i="29" s="1"/>
  <c r="AW142" i="29"/>
  <c r="AW143" i="29" s="1"/>
  <c r="AW193" i="29" s="1"/>
  <c r="AW194" i="29" s="1"/>
  <c r="AR44" i="29"/>
  <c r="AR46" i="29" s="1"/>
  <c r="AR47" i="29" s="1"/>
  <c r="AS142" i="29"/>
  <c r="AS143" i="29" s="1"/>
  <c r="AS193" i="29" s="1"/>
  <c r="AS194" i="29" s="1"/>
  <c r="AQ216" i="29"/>
  <c r="AW173" i="29"/>
  <c r="AW174" i="29" s="1"/>
  <c r="AW165" i="29"/>
  <c r="AT166" i="29"/>
  <c r="AT140" i="29"/>
  <c r="BE41" i="29"/>
  <c r="AW41" i="29"/>
  <c r="AS41" i="29"/>
  <c r="AU41" i="29"/>
  <c r="AS43" i="29"/>
  <c r="BB43" i="29"/>
  <c r="CA43" i="29"/>
  <c r="AZ43" i="29"/>
  <c r="BG43" i="29"/>
  <c r="AT43" i="29"/>
  <c r="BS43" i="29"/>
  <c r="BY43" i="29"/>
  <c r="BT43" i="29"/>
  <c r="BQ43" i="29"/>
  <c r="BR43" i="29"/>
  <c r="BJ43" i="29"/>
  <c r="AV43" i="29"/>
  <c r="AX43" i="29"/>
  <c r="BX43" i="29"/>
  <c r="BO43" i="29"/>
  <c r="BC43" i="29"/>
  <c r="BP43" i="29"/>
  <c r="AU43" i="29"/>
  <c r="CC43" i="29"/>
  <c r="CD43" i="29"/>
  <c r="BA43" i="29"/>
  <c r="BL43" i="29"/>
  <c r="BI43" i="29"/>
  <c r="BU43" i="29"/>
  <c r="BH43" i="29"/>
  <c r="BV43" i="29"/>
  <c r="BN43" i="29"/>
  <c r="BK43" i="29"/>
  <c r="BF43" i="29"/>
  <c r="BW43" i="29"/>
  <c r="AY43" i="29"/>
  <c r="BE43" i="29"/>
  <c r="AW43" i="29"/>
  <c r="CB43" i="29"/>
  <c r="BD43" i="29"/>
  <c r="CF43" i="29"/>
  <c r="BZ43" i="29"/>
  <c r="CE43" i="29"/>
  <c r="BM43" i="29"/>
  <c r="AT215" i="29"/>
  <c r="AT198" i="29"/>
  <c r="AT199" i="29" s="1"/>
  <c r="AU173" i="29"/>
  <c r="AU174" i="29" s="1"/>
  <c r="AU165" i="29"/>
  <c r="AR171" i="29"/>
  <c r="AR216" i="29" s="1"/>
  <c r="AR169" i="29"/>
  <c r="AV139" i="29"/>
  <c r="AU56" i="29"/>
  <c r="AU39" i="29"/>
  <c r="AU38" i="29"/>
  <c r="AV167" i="29" s="1"/>
  <c r="AV35" i="29"/>
  <c r="AU233" i="29"/>
  <c r="AU192" i="29"/>
  <c r="AU168" i="29"/>
  <c r="AU149" i="29"/>
  <c r="AU156" i="29" s="1"/>
  <c r="AU163" i="29" s="1"/>
  <c r="AU176" i="29" s="1"/>
  <c r="AU235" i="29"/>
  <c r="AU11" i="30" s="1"/>
  <c r="AU166" i="29"/>
  <c r="AU151" i="29"/>
  <c r="AU152" i="29" s="1"/>
  <c r="AU153" i="29" s="1"/>
  <c r="AT42" i="29"/>
  <c r="AS173" i="29"/>
  <c r="AS174" i="29" s="1"/>
  <c r="AS165" i="29"/>
  <c r="AT242" i="29"/>
  <c r="AT19" i="30" s="1"/>
  <c r="AT239" i="29"/>
  <c r="AT15" i="30" s="1"/>
  <c r="AT241" i="29"/>
  <c r="AT18" i="30" s="1"/>
  <c r="AT240" i="29"/>
  <c r="AT16" i="30" s="1"/>
  <c r="AT238" i="29"/>
  <c r="AT14" i="30" s="1"/>
  <c r="BE173" i="29"/>
  <c r="BE174" i="29" s="1"/>
  <c r="BE165" i="29"/>
  <c r="AL47" i="28"/>
  <c r="AN50" i="28"/>
  <c r="AM49" i="28"/>
  <c r="AM48" i="28"/>
  <c r="U68" i="27"/>
  <c r="U44" i="27" s="1"/>
  <c r="V56" i="27"/>
  <c r="BM84" i="27"/>
  <c r="BN83" i="27" s="1"/>
  <c r="BN111" i="27" s="1"/>
  <c r="BN118" i="27" s="1"/>
  <c r="BN141" i="27" s="1"/>
  <c r="BM140" i="27"/>
  <c r="BM134" i="27"/>
  <c r="BM146" i="27" s="1"/>
  <c r="BM118" i="27"/>
  <c r="BM141" i="27" s="1"/>
  <c r="BL143" i="27"/>
  <c r="BJ143" i="27"/>
  <c r="AM216" i="27"/>
  <c r="AM214" i="27"/>
  <c r="AM204" i="27"/>
  <c r="AM202" i="27"/>
  <c r="AM200" i="27" s="1"/>
  <c r="AM206" i="27"/>
  <c r="AM217" i="27" s="1"/>
  <c r="AM207" i="27"/>
  <c r="AM218" i="27" s="1"/>
  <c r="AO198" i="27"/>
  <c r="AO39" i="27"/>
  <c r="AN45" i="24" s="1"/>
  <c r="AO38" i="27"/>
  <c r="AN44" i="24" s="1"/>
  <c r="AP37" i="27"/>
  <c r="AN212" i="27"/>
  <c r="AN211" i="27"/>
  <c r="AN208" i="27"/>
  <c r="AN219" i="27" s="1"/>
  <c r="AN203" i="27"/>
  <c r="AN201" i="27"/>
  <c r="AN199" i="27"/>
  <c r="AN197" i="27"/>
  <c r="AN213" i="27" s="1"/>
  <c r="U135" i="27"/>
  <c r="U150" i="27" s="1"/>
  <c r="V114" i="27"/>
  <c r="AL209" i="27"/>
  <c r="AL41" i="27" s="1"/>
  <c r="T42" i="25" l="1"/>
  <c r="T42" i="32"/>
  <c r="AU169" i="29"/>
  <c r="AU215" i="29"/>
  <c r="AU198" i="29"/>
  <c r="AU199" i="29" s="1"/>
  <c r="AR218" i="29"/>
  <c r="BF164" i="29"/>
  <c r="BF142" i="29"/>
  <c r="BV44" i="29"/>
  <c r="BV46" i="29" s="1"/>
  <c r="BV47" i="29" s="1"/>
  <c r="BU44" i="29"/>
  <c r="BU46" i="29" s="1"/>
  <c r="BU47" i="29" s="1"/>
  <c r="BP44" i="29"/>
  <c r="BP46" i="29" s="1"/>
  <c r="BP47" i="29" s="1"/>
  <c r="BO44" i="29"/>
  <c r="BO46" i="29" s="1"/>
  <c r="BO47" i="29" s="1"/>
  <c r="BN44" i="29"/>
  <c r="BN46" i="29" s="1"/>
  <c r="BN47" i="29" s="1"/>
  <c r="CA44" i="29"/>
  <c r="CA46" i="29" s="1"/>
  <c r="CA47" i="29" s="1"/>
  <c r="BZ44" i="29"/>
  <c r="BZ46" i="29" s="1"/>
  <c r="BZ47" i="29" s="1"/>
  <c r="BL44" i="29"/>
  <c r="BL46" i="29" s="1"/>
  <c r="BL47" i="29" s="1"/>
  <c r="BJ44" i="29"/>
  <c r="BJ46" i="29" s="1"/>
  <c r="BJ47" i="29" s="1"/>
  <c r="BH44" i="29"/>
  <c r="BH46" i="29" s="1"/>
  <c r="BH47" i="29" s="1"/>
  <c r="BE44" i="29"/>
  <c r="BE46" i="29" s="1"/>
  <c r="BE47" i="29" s="1"/>
  <c r="CB44" i="29"/>
  <c r="CB46" i="29" s="1"/>
  <c r="CB47" i="29" s="1"/>
  <c r="BY44" i="29"/>
  <c r="BY46" i="29" s="1"/>
  <c r="BY47" i="29" s="1"/>
  <c r="CF44" i="29"/>
  <c r="CF46" i="29" s="1"/>
  <c r="CF47" i="29" s="1"/>
  <c r="BW44" i="29"/>
  <c r="BW46" i="29" s="1"/>
  <c r="BW47" i="29" s="1"/>
  <c r="BQ44" i="29"/>
  <c r="BQ46" i="29" s="1"/>
  <c r="BQ47" i="29" s="1"/>
  <c r="CC44" i="29"/>
  <c r="CC46" i="29" s="1"/>
  <c r="CC47" i="29" s="1"/>
  <c r="CE44" i="29"/>
  <c r="CE46" i="29" s="1"/>
  <c r="CE47" i="29" s="1"/>
  <c r="BG44" i="29"/>
  <c r="BG46" i="29" s="1"/>
  <c r="BG47" i="29" s="1"/>
  <c r="BM44" i="29"/>
  <c r="BM46" i="29" s="1"/>
  <c r="BM47" i="29" s="1"/>
  <c r="BF44" i="29"/>
  <c r="BF46" i="29" s="1"/>
  <c r="BF47" i="29" s="1"/>
  <c r="BT44" i="29"/>
  <c r="BT46" i="29" s="1"/>
  <c r="BT47" i="29" s="1"/>
  <c r="CD44" i="29"/>
  <c r="CD46" i="29" s="1"/>
  <c r="CD47" i="29" s="1"/>
  <c r="BK44" i="29"/>
  <c r="BK46" i="29" s="1"/>
  <c r="BK47" i="29" s="1"/>
  <c r="BR44" i="29"/>
  <c r="BR46" i="29" s="1"/>
  <c r="BR47" i="29" s="1"/>
  <c r="BX44" i="29"/>
  <c r="BX46" i="29" s="1"/>
  <c r="BX47" i="29" s="1"/>
  <c r="BS44" i="29"/>
  <c r="BS46" i="29" s="1"/>
  <c r="BS47" i="29" s="1"/>
  <c r="BI44" i="29"/>
  <c r="BI46" i="29" s="1"/>
  <c r="BI47" i="29" s="1"/>
  <c r="AU241" i="29"/>
  <c r="AU18" i="30" s="1"/>
  <c r="AU239" i="29"/>
  <c r="AU15" i="30" s="1"/>
  <c r="AU238" i="29"/>
  <c r="AU14" i="30" s="1"/>
  <c r="AU240" i="29"/>
  <c r="AU16" i="30" s="1"/>
  <c r="AU242" i="29"/>
  <c r="AU19" i="30" s="1"/>
  <c r="AV164" i="29"/>
  <c r="AV142" i="29"/>
  <c r="AV143" i="29" s="1"/>
  <c r="AV193" i="29" s="1"/>
  <c r="AV194" i="29" s="1"/>
  <c r="AU44" i="29"/>
  <c r="AU46" i="29" s="1"/>
  <c r="AU47" i="29" s="1"/>
  <c r="AT234" i="29"/>
  <c r="AT10" i="30" s="1"/>
  <c r="AT141" i="29"/>
  <c r="C140" i="29"/>
  <c r="AW139" i="29"/>
  <c r="AV56" i="29"/>
  <c r="AV38" i="29"/>
  <c r="AW167" i="29" s="1"/>
  <c r="AV39" i="29"/>
  <c r="AW35" i="29"/>
  <c r="AV233" i="29"/>
  <c r="AV192" i="29"/>
  <c r="AV168" i="29"/>
  <c r="AV149" i="29"/>
  <c r="AV156" i="29" s="1"/>
  <c r="AV163" i="29" s="1"/>
  <c r="AV176" i="29" s="1"/>
  <c r="AT164" i="29"/>
  <c r="AT142" i="29"/>
  <c r="AT143" i="29" s="1"/>
  <c r="AT193" i="29" s="1"/>
  <c r="AT194" i="29" s="1"/>
  <c r="AS44" i="29"/>
  <c r="AS46" i="29" s="1"/>
  <c r="AS47" i="29" s="1"/>
  <c r="AZ44" i="29"/>
  <c r="AZ46" i="29" s="1"/>
  <c r="AZ47" i="29" s="1"/>
  <c r="BB44" i="29"/>
  <c r="BB46" i="29" s="1"/>
  <c r="BB47" i="29" s="1"/>
  <c r="AT44" i="29"/>
  <c r="AT46" i="29" s="1"/>
  <c r="AT47" i="29" s="1"/>
  <c r="AV44" i="29"/>
  <c r="AV46" i="29" s="1"/>
  <c r="AV47" i="29" s="1"/>
  <c r="BD44" i="29"/>
  <c r="BD46" i="29" s="1"/>
  <c r="BD47" i="29" s="1"/>
  <c r="BC44" i="29"/>
  <c r="BC46" i="29" s="1"/>
  <c r="BC47" i="29" s="1"/>
  <c r="BA44" i="29"/>
  <c r="BA46" i="29" s="1"/>
  <c r="BA47" i="29" s="1"/>
  <c r="AS171" i="29"/>
  <c r="AS218" i="29" s="1"/>
  <c r="AS169" i="29"/>
  <c r="AV235" i="29"/>
  <c r="AV11" i="30" s="1"/>
  <c r="AV166" i="29"/>
  <c r="AV151" i="29"/>
  <c r="AV152" i="29" s="1"/>
  <c r="AV153" i="29" s="1"/>
  <c r="AU42" i="29"/>
  <c r="AU171" i="29"/>
  <c r="AU218" i="29" s="1"/>
  <c r="AX164" i="29"/>
  <c r="AX142" i="29"/>
  <c r="AX143" i="29" s="1"/>
  <c r="AX193" i="29" s="1"/>
  <c r="AX194" i="29" s="1"/>
  <c r="AW44" i="29"/>
  <c r="AW46" i="29" s="1"/>
  <c r="AW47" i="29" s="1"/>
  <c r="AY44" i="29"/>
  <c r="AY46" i="29" s="1"/>
  <c r="AY47" i="29" s="1"/>
  <c r="AX44" i="29"/>
  <c r="AX46" i="29" s="1"/>
  <c r="AX47" i="29" s="1"/>
  <c r="AM47" i="28"/>
  <c r="AO50" i="28"/>
  <c r="AN48" i="28"/>
  <c r="AN49" i="28"/>
  <c r="V54" i="27"/>
  <c r="V66" i="27"/>
  <c r="BN84" i="27"/>
  <c r="BO83" i="27" s="1"/>
  <c r="BO111" i="27" s="1"/>
  <c r="BM143" i="27"/>
  <c r="AM209" i="27"/>
  <c r="AM41" i="27" s="1"/>
  <c r="BN140" i="27"/>
  <c r="BN134" i="27"/>
  <c r="BN146" i="27" s="1"/>
  <c r="AO208" i="27"/>
  <c r="AO219" i="27" s="1"/>
  <c r="AO211" i="27"/>
  <c r="AO203" i="27"/>
  <c r="AO201" i="27"/>
  <c r="AO199" i="27"/>
  <c r="AO197" i="27"/>
  <c r="AO212" i="27" s="1"/>
  <c r="V137" i="27"/>
  <c r="V148" i="27" s="1"/>
  <c r="V112" i="27"/>
  <c r="AN216" i="27"/>
  <c r="AN214" i="27"/>
  <c r="AN204" i="27"/>
  <c r="AN207" i="27"/>
  <c r="AN218" i="27" s="1"/>
  <c r="AN202" i="27"/>
  <c r="AN200" i="27" s="1"/>
  <c r="AN206" i="27"/>
  <c r="AN217" i="27" s="1"/>
  <c r="AP198" i="27"/>
  <c r="AQ37" i="27"/>
  <c r="AP39" i="27"/>
  <c r="AO45" i="24" s="1"/>
  <c r="AP38" i="27"/>
  <c r="AO44" i="24" s="1"/>
  <c r="D52" i="29" l="1"/>
  <c r="C53" i="29" s="1"/>
  <c r="F58" i="29" s="1"/>
  <c r="G5" i="30" s="1"/>
  <c r="G4" i="30" s="1"/>
  <c r="AU216" i="29"/>
  <c r="AS216" i="29"/>
  <c r="AV198" i="29"/>
  <c r="AV199" i="29" s="1"/>
  <c r="AV215" i="29"/>
  <c r="AW235" i="29"/>
  <c r="AW11" i="30" s="1"/>
  <c r="AW166" i="29"/>
  <c r="AW151" i="29"/>
  <c r="AW152" i="29" s="1"/>
  <c r="AW153" i="29" s="1"/>
  <c r="AV42" i="29"/>
  <c r="AT150" i="29"/>
  <c r="AT152" i="29" s="1"/>
  <c r="AT153" i="29" s="1"/>
  <c r="C141" i="29"/>
  <c r="AV165" i="29"/>
  <c r="AV169" i="29" s="1"/>
  <c r="AV173" i="29"/>
  <c r="AV174" i="29" s="1"/>
  <c r="BF143" i="29"/>
  <c r="C142" i="29"/>
  <c r="AV241" i="29"/>
  <c r="AV18" i="30" s="1"/>
  <c r="AV238" i="29"/>
  <c r="AV14" i="30" s="1"/>
  <c r="AV240" i="29"/>
  <c r="AV16" i="30" s="1"/>
  <c r="AV242" i="29"/>
  <c r="AV19" i="30" s="1"/>
  <c r="AV239" i="29"/>
  <c r="AV15" i="30" s="1"/>
  <c r="BF173" i="29"/>
  <c r="BF174" i="29" s="1"/>
  <c r="BF165" i="29"/>
  <c r="C164" i="29"/>
  <c r="AX173" i="29"/>
  <c r="AX174" i="29" s="1"/>
  <c r="AX165" i="29"/>
  <c r="AX139" i="29"/>
  <c r="AW56" i="29"/>
  <c r="AW39" i="29"/>
  <c r="AX35" i="29"/>
  <c r="AW38" i="29"/>
  <c r="AX167" i="29" s="1"/>
  <c r="AW233" i="29"/>
  <c r="AW192" i="29"/>
  <c r="AW168" i="29"/>
  <c r="AW149" i="29"/>
  <c r="AW156" i="29" s="1"/>
  <c r="AW163" i="29" s="1"/>
  <c r="AW176" i="29" s="1"/>
  <c r="AT173" i="29"/>
  <c r="AT174" i="29" s="1"/>
  <c r="AT165" i="29"/>
  <c r="AN47" i="28"/>
  <c r="AP50" i="28"/>
  <c r="AO48" i="28"/>
  <c r="AO49" i="28"/>
  <c r="BO84" i="27"/>
  <c r="BP83" i="27" s="1"/>
  <c r="BP111" i="27" s="1"/>
  <c r="W56" i="27"/>
  <c r="V68" i="27"/>
  <c r="V44" i="27" s="1"/>
  <c r="BN143" i="27"/>
  <c r="BO140" i="27"/>
  <c r="BO143" i="27" s="1"/>
  <c r="BO134" i="27"/>
  <c r="BO146" i="27" s="1"/>
  <c r="BO118" i="27"/>
  <c r="BO141" i="27" s="1"/>
  <c r="AQ198" i="27"/>
  <c r="AR37" i="27"/>
  <c r="AQ39" i="27"/>
  <c r="AP45" i="24" s="1"/>
  <c r="AQ38" i="27"/>
  <c r="AP44" i="24" s="1"/>
  <c r="AP211" i="27"/>
  <c r="AP208" i="27"/>
  <c r="AP219" i="27" s="1"/>
  <c r="AP203" i="27"/>
  <c r="AP201" i="27"/>
  <c r="AP197" i="27"/>
  <c r="AP212" i="27" s="1"/>
  <c r="AP199" i="27"/>
  <c r="V135" i="27"/>
  <c r="V150" i="27" s="1"/>
  <c r="W114" i="27"/>
  <c r="AO214" i="27"/>
  <c r="AO216" i="27"/>
  <c r="AO204" i="27"/>
  <c r="AO206" i="27"/>
  <c r="AO217" i="27" s="1"/>
  <c r="AO207" i="27"/>
  <c r="AO218" i="27" s="1"/>
  <c r="AO202" i="27"/>
  <c r="AO200" i="27" s="1"/>
  <c r="AN209" i="27"/>
  <c r="AN41" i="27" s="1"/>
  <c r="AO213" i="27"/>
  <c r="U42" i="25" l="1"/>
  <c r="U42" i="32"/>
  <c r="AT57" i="29"/>
  <c r="AU3" i="30" s="1"/>
  <c r="AU7" i="30" s="1"/>
  <c r="AU6" i="30" s="1"/>
  <c r="AN58" i="29"/>
  <c r="AO5" i="30" s="1"/>
  <c r="AO4" i="30" s="1"/>
  <c r="AH58" i="29"/>
  <c r="AI5" i="30" s="1"/>
  <c r="AI4" i="30" s="1"/>
  <c r="AB58" i="29"/>
  <c r="AC5" i="30" s="1"/>
  <c r="AC4" i="30" s="1"/>
  <c r="V57" i="29"/>
  <c r="W3" i="30" s="1"/>
  <c r="W7" i="30" s="1"/>
  <c r="W6" i="30" s="1"/>
  <c r="P58" i="29"/>
  <c r="Q5" i="30" s="1"/>
  <c r="Q4" i="30" s="1"/>
  <c r="L58" i="29"/>
  <c r="M5" i="30" s="1"/>
  <c r="M4" i="30" s="1"/>
  <c r="J58" i="29"/>
  <c r="K5" i="30" s="1"/>
  <c r="K4" i="30" s="1"/>
  <c r="H58" i="29"/>
  <c r="I5" i="30" s="1"/>
  <c r="I4" i="30" s="1"/>
  <c r="D58" i="29"/>
  <c r="E5" i="30" s="1"/>
  <c r="E4" i="30" s="1"/>
  <c r="AT58" i="29"/>
  <c r="AU5" i="30" s="1"/>
  <c r="AU4" i="30" s="1"/>
  <c r="AR57" i="29"/>
  <c r="AS3" i="30" s="1"/>
  <c r="AS7" i="30" s="1"/>
  <c r="AS6" i="30" s="1"/>
  <c r="AP58" i="29"/>
  <c r="AQ5" i="30" s="1"/>
  <c r="AQ4" i="30" s="1"/>
  <c r="AN57" i="29"/>
  <c r="AO3" i="30" s="1"/>
  <c r="AO7" i="30" s="1"/>
  <c r="AO6" i="30" s="1"/>
  <c r="AL57" i="29"/>
  <c r="AM3" i="30" s="1"/>
  <c r="AM7" i="30" s="1"/>
  <c r="AM6" i="30" s="1"/>
  <c r="AJ57" i="29"/>
  <c r="AK3" i="30" s="1"/>
  <c r="AK7" i="30" s="1"/>
  <c r="AK6" i="30" s="1"/>
  <c r="AH57" i="29"/>
  <c r="AI3" i="30" s="1"/>
  <c r="AI7" i="30" s="1"/>
  <c r="AI6" i="30" s="1"/>
  <c r="AF58" i="29"/>
  <c r="AG5" i="30" s="1"/>
  <c r="AG4" i="30" s="1"/>
  <c r="AD57" i="29"/>
  <c r="AE3" i="30" s="1"/>
  <c r="AE7" i="30" s="1"/>
  <c r="AE6" i="30" s="1"/>
  <c r="AB57" i="29"/>
  <c r="AC3" i="30" s="1"/>
  <c r="AC7" i="30" s="1"/>
  <c r="AC6" i="30" s="1"/>
  <c r="Z57" i="29"/>
  <c r="AA3" i="30" s="1"/>
  <c r="AA7" i="30" s="1"/>
  <c r="AA6" i="30" s="1"/>
  <c r="X57" i="29"/>
  <c r="Y3" i="30" s="1"/>
  <c r="Y7" i="30" s="1"/>
  <c r="Y6" i="30" s="1"/>
  <c r="V58" i="29"/>
  <c r="W5" i="30" s="1"/>
  <c r="W4" i="30" s="1"/>
  <c r="T57" i="29"/>
  <c r="U3" i="30" s="1"/>
  <c r="U7" i="30" s="1"/>
  <c r="U6" i="30" s="1"/>
  <c r="R57" i="29"/>
  <c r="S3" i="30" s="1"/>
  <c r="S7" i="30" s="1"/>
  <c r="S6" i="30" s="1"/>
  <c r="P57" i="29"/>
  <c r="Q3" i="30" s="1"/>
  <c r="Q7" i="30" s="1"/>
  <c r="Q6" i="30" s="1"/>
  <c r="N57" i="29"/>
  <c r="O3" i="30" s="1"/>
  <c r="O7" i="30" s="1"/>
  <c r="O6" i="30" s="1"/>
  <c r="L57" i="29"/>
  <c r="M3" i="30" s="1"/>
  <c r="M7" i="30" s="1"/>
  <c r="M6" i="30" s="1"/>
  <c r="J57" i="29"/>
  <c r="K3" i="30" s="1"/>
  <c r="K7" i="30" s="1"/>
  <c r="K6" i="30" s="1"/>
  <c r="H57" i="29"/>
  <c r="I3" i="30" s="1"/>
  <c r="I7" i="30" s="1"/>
  <c r="I6" i="30" s="1"/>
  <c r="F57" i="29"/>
  <c r="G3" i="30" s="1"/>
  <c r="G7" i="30" s="1"/>
  <c r="G6" i="30" s="1"/>
  <c r="D57" i="29"/>
  <c r="E3" i="30" s="1"/>
  <c r="E7" i="30" s="1"/>
  <c r="E6" i="30" s="1"/>
  <c r="AV57" i="29"/>
  <c r="AW3" i="30" s="1"/>
  <c r="AW7" i="30" s="1"/>
  <c r="AW6" i="30" s="1"/>
  <c r="AU58" i="29"/>
  <c r="AV5" i="30" s="1"/>
  <c r="AV4" i="30" s="1"/>
  <c r="AS57" i="29"/>
  <c r="AT3" i="30" s="1"/>
  <c r="AT7" i="30" s="1"/>
  <c r="AT6" i="30" s="1"/>
  <c r="AQ58" i="29"/>
  <c r="AR5" i="30" s="1"/>
  <c r="AR4" i="30" s="1"/>
  <c r="AO58" i="29"/>
  <c r="AP5" i="30" s="1"/>
  <c r="AP4" i="30" s="1"/>
  <c r="AM58" i="29"/>
  <c r="AN5" i="30" s="1"/>
  <c r="AN4" i="30" s="1"/>
  <c r="AK58" i="29"/>
  <c r="AL5" i="30" s="1"/>
  <c r="AL4" i="30" s="1"/>
  <c r="AI57" i="29"/>
  <c r="AJ3" i="30" s="1"/>
  <c r="AJ7" i="30" s="1"/>
  <c r="AJ6" i="30" s="1"/>
  <c r="AG57" i="29"/>
  <c r="AH3" i="30" s="1"/>
  <c r="AH7" i="30" s="1"/>
  <c r="AH6" i="30" s="1"/>
  <c r="AE57" i="29"/>
  <c r="AF3" i="30" s="1"/>
  <c r="AF7" i="30" s="1"/>
  <c r="AF6" i="30" s="1"/>
  <c r="AC57" i="29"/>
  <c r="AD3" i="30" s="1"/>
  <c r="AD7" i="30" s="1"/>
  <c r="AD6" i="30" s="1"/>
  <c r="AA57" i="29"/>
  <c r="AB3" i="30" s="1"/>
  <c r="AB7" i="30" s="1"/>
  <c r="AB6" i="30" s="1"/>
  <c r="Y58" i="29"/>
  <c r="Z5" i="30" s="1"/>
  <c r="Z4" i="30" s="1"/>
  <c r="W58" i="29"/>
  <c r="X5" i="30" s="1"/>
  <c r="X4" i="30" s="1"/>
  <c r="U57" i="29"/>
  <c r="V3" i="30" s="1"/>
  <c r="V7" i="30" s="1"/>
  <c r="V6" i="30" s="1"/>
  <c r="S57" i="29"/>
  <c r="T3" i="30" s="1"/>
  <c r="T7" i="30" s="1"/>
  <c r="T6" i="30" s="1"/>
  <c r="Q58" i="29"/>
  <c r="R5" i="30" s="1"/>
  <c r="R4" i="30" s="1"/>
  <c r="O58" i="29"/>
  <c r="P5" i="30" s="1"/>
  <c r="P4" i="30" s="1"/>
  <c r="M57" i="29"/>
  <c r="N3" i="30" s="1"/>
  <c r="N7" i="30" s="1"/>
  <c r="N6" i="30" s="1"/>
  <c r="K58" i="29"/>
  <c r="L5" i="30" s="1"/>
  <c r="L4" i="30" s="1"/>
  <c r="I58" i="29"/>
  <c r="J5" i="30" s="1"/>
  <c r="J4" i="30" s="1"/>
  <c r="G58" i="29"/>
  <c r="H5" i="30" s="1"/>
  <c r="H4" i="30" s="1"/>
  <c r="E57" i="29"/>
  <c r="F3" i="30" s="1"/>
  <c r="F7" i="30" s="1"/>
  <c r="F6" i="30" s="1"/>
  <c r="C58" i="29"/>
  <c r="D5" i="30" s="1"/>
  <c r="AP57" i="29"/>
  <c r="AQ3" i="30" s="1"/>
  <c r="AQ7" i="30" s="1"/>
  <c r="AQ6" i="30" s="1"/>
  <c r="AJ58" i="29"/>
  <c r="AK5" i="30" s="1"/>
  <c r="AK4" i="30" s="1"/>
  <c r="AD58" i="29"/>
  <c r="AE5" i="30" s="1"/>
  <c r="AE4" i="30" s="1"/>
  <c r="T58" i="29"/>
  <c r="U5" i="30" s="1"/>
  <c r="U4" i="30" s="1"/>
  <c r="AV58" i="29"/>
  <c r="AW5" i="30" s="1"/>
  <c r="AW4" i="30" s="1"/>
  <c r="AU57" i="29"/>
  <c r="AV3" i="30" s="1"/>
  <c r="AV7" i="30" s="1"/>
  <c r="AV6" i="30" s="1"/>
  <c r="AS58" i="29"/>
  <c r="AT5" i="30" s="1"/>
  <c r="AT4" i="30" s="1"/>
  <c r="AQ57" i="29"/>
  <c r="AR3" i="30" s="1"/>
  <c r="AR7" i="30" s="1"/>
  <c r="AR6" i="30" s="1"/>
  <c r="AO57" i="29"/>
  <c r="AP3" i="30" s="1"/>
  <c r="AP7" i="30" s="1"/>
  <c r="AP6" i="30" s="1"/>
  <c r="AM57" i="29"/>
  <c r="AN3" i="30" s="1"/>
  <c r="AN7" i="30" s="1"/>
  <c r="AN6" i="30" s="1"/>
  <c r="AK57" i="29"/>
  <c r="AL3" i="30" s="1"/>
  <c r="AL7" i="30" s="1"/>
  <c r="AL6" i="30" s="1"/>
  <c r="AI58" i="29"/>
  <c r="AJ5" i="30" s="1"/>
  <c r="AJ4" i="30" s="1"/>
  <c r="AG58" i="29"/>
  <c r="AH5" i="30" s="1"/>
  <c r="AH4" i="30" s="1"/>
  <c r="AE58" i="29"/>
  <c r="AF5" i="30" s="1"/>
  <c r="AF4" i="30" s="1"/>
  <c r="AC58" i="29"/>
  <c r="AD5" i="30" s="1"/>
  <c r="AD4" i="30" s="1"/>
  <c r="AA58" i="29"/>
  <c r="AB5" i="30" s="1"/>
  <c r="AB4" i="30" s="1"/>
  <c r="Y57" i="29"/>
  <c r="Z3" i="30" s="1"/>
  <c r="Z7" i="30" s="1"/>
  <c r="Z6" i="30" s="1"/>
  <c r="W57" i="29"/>
  <c r="X3" i="30" s="1"/>
  <c r="X7" i="30" s="1"/>
  <c r="X6" i="30" s="1"/>
  <c r="U58" i="29"/>
  <c r="V5" i="30" s="1"/>
  <c r="V4" i="30" s="1"/>
  <c r="S58" i="29"/>
  <c r="T5" i="30" s="1"/>
  <c r="T4" i="30" s="1"/>
  <c r="Q57" i="29"/>
  <c r="R3" i="30" s="1"/>
  <c r="R7" i="30" s="1"/>
  <c r="R6" i="30" s="1"/>
  <c r="O57" i="29"/>
  <c r="P3" i="30" s="1"/>
  <c r="P7" i="30" s="1"/>
  <c r="P6" i="30" s="1"/>
  <c r="M58" i="29"/>
  <c r="N5" i="30" s="1"/>
  <c r="N4" i="30" s="1"/>
  <c r="K57" i="29"/>
  <c r="L3" i="30" s="1"/>
  <c r="L7" i="30" s="1"/>
  <c r="L6" i="30" s="1"/>
  <c r="I57" i="29"/>
  <c r="J3" i="30" s="1"/>
  <c r="J7" i="30" s="1"/>
  <c r="J6" i="30" s="1"/>
  <c r="G57" i="29"/>
  <c r="H3" i="30" s="1"/>
  <c r="H7" i="30" s="1"/>
  <c r="H6" i="30" s="1"/>
  <c r="E58" i="29"/>
  <c r="F5" i="30" s="1"/>
  <c r="F4" i="30" s="1"/>
  <c r="C57" i="29"/>
  <c r="D3" i="30" s="1"/>
  <c r="D7" i="30" s="1"/>
  <c r="AR58" i="29"/>
  <c r="AS5" i="30" s="1"/>
  <c r="AS4" i="30" s="1"/>
  <c r="AL58" i="29"/>
  <c r="AM5" i="30" s="1"/>
  <c r="AM4" i="30" s="1"/>
  <c r="AF57" i="29"/>
  <c r="AG3" i="30" s="1"/>
  <c r="AG7" i="30" s="1"/>
  <c r="AG6" i="30" s="1"/>
  <c r="Z58" i="29"/>
  <c r="AA5" i="30" s="1"/>
  <c r="AA4" i="30" s="1"/>
  <c r="X58" i="29"/>
  <c r="Y5" i="30" s="1"/>
  <c r="Y4" i="30" s="1"/>
  <c r="R58" i="29"/>
  <c r="S5" i="30" s="1"/>
  <c r="S4" i="30" s="1"/>
  <c r="N58" i="29"/>
  <c r="O5" i="30" s="1"/>
  <c r="O4" i="30" s="1"/>
  <c r="G144" i="29"/>
  <c r="AW198" i="29"/>
  <c r="AW215" i="29"/>
  <c r="BF193" i="29"/>
  <c r="BF194" i="29" s="1"/>
  <c r="C143" i="29"/>
  <c r="AW242" i="29"/>
  <c r="AW19" i="30" s="1"/>
  <c r="AW240" i="29"/>
  <c r="AW16" i="30" s="1"/>
  <c r="AW238" i="29"/>
  <c r="AW14" i="30" s="1"/>
  <c r="AW239" i="29"/>
  <c r="AW15" i="30" s="1"/>
  <c r="AW241" i="29"/>
  <c r="AW18" i="30" s="1"/>
  <c r="AV171" i="29"/>
  <c r="AV218" i="29" s="1"/>
  <c r="AW58" i="29"/>
  <c r="AX5" i="30" s="1"/>
  <c r="AX4" i="30" s="1"/>
  <c r="AW57" i="29"/>
  <c r="AX3" i="30" s="1"/>
  <c r="AX7" i="30" s="1"/>
  <c r="AX6" i="30" s="1"/>
  <c r="AX235" i="29"/>
  <c r="AX11" i="30" s="1"/>
  <c r="AX166" i="29"/>
  <c r="AX151" i="29"/>
  <c r="AX152" i="29" s="1"/>
  <c r="AX153" i="29" s="1"/>
  <c r="AW42" i="29"/>
  <c r="AX233" i="29"/>
  <c r="AX192" i="29"/>
  <c r="AX168" i="29"/>
  <c r="AX169" i="29" s="1"/>
  <c r="AX149" i="29"/>
  <c r="AX156" i="29" s="1"/>
  <c r="AX163" i="29" s="1"/>
  <c r="AX176" i="29" s="1"/>
  <c r="C165" i="29"/>
  <c r="AT171" i="29"/>
  <c r="AT216" i="29" s="1"/>
  <c r="AT169" i="29"/>
  <c r="AW169" i="29"/>
  <c r="AW171" i="29"/>
  <c r="AW218" i="29" s="1"/>
  <c r="AY139" i="29"/>
  <c r="AX56" i="29"/>
  <c r="AX39" i="29"/>
  <c r="AX38" i="29"/>
  <c r="AY167" i="29" s="1"/>
  <c r="AY35" i="29"/>
  <c r="AO47" i="28"/>
  <c r="AQ50" i="28"/>
  <c r="AP49" i="28"/>
  <c r="AP48" i="28"/>
  <c r="BP84" i="27"/>
  <c r="BQ83" i="27" s="1"/>
  <c r="BQ111" i="27" s="1"/>
  <c r="W54" i="27"/>
  <c r="W66" i="27"/>
  <c r="BP134" i="27"/>
  <c r="BP146" i="27" s="1"/>
  <c r="BP140" i="27"/>
  <c r="BP143" i="27" s="1"/>
  <c r="BP118" i="27"/>
  <c r="BP141" i="27" s="1"/>
  <c r="W137" i="27"/>
  <c r="W148" i="27" s="1"/>
  <c r="W112" i="27"/>
  <c r="AO209" i="27"/>
  <c r="AO41" i="27" s="1"/>
  <c r="AP213" i="27"/>
  <c r="AR198" i="27"/>
  <c r="AR39" i="27"/>
  <c r="AQ45" i="24" s="1"/>
  <c r="AR38" i="27"/>
  <c r="AQ44" i="24" s="1"/>
  <c r="AS37" i="27"/>
  <c r="AP216" i="27"/>
  <c r="AP214" i="27"/>
  <c r="AP204" i="27"/>
  <c r="AP202" i="27"/>
  <c r="AP200" i="27" s="1"/>
  <c r="AP206" i="27"/>
  <c r="AP217" i="27" s="1"/>
  <c r="AP207" i="27"/>
  <c r="AP218" i="27" s="1"/>
  <c r="AQ211" i="27"/>
  <c r="AQ212" i="27"/>
  <c r="AQ208" i="27"/>
  <c r="AQ219" i="27" s="1"/>
  <c r="AQ203" i="27"/>
  <c r="AQ201" i="27"/>
  <c r="AQ199" i="27"/>
  <c r="AQ197" i="27"/>
  <c r="AQ213" i="27" s="1"/>
  <c r="AO158" i="29" l="1"/>
  <c r="E144" i="29"/>
  <c r="E177" i="29" s="1"/>
  <c r="E182" i="29" s="1"/>
  <c r="E183" i="29" s="1"/>
  <c r="AF158" i="29"/>
  <c r="AV144" i="29"/>
  <c r="AV237" i="29" s="1"/>
  <c r="AV13" i="30" s="1"/>
  <c r="AF144" i="29"/>
  <c r="AF145" i="29" s="1"/>
  <c r="AF178" i="29" s="1"/>
  <c r="Y158" i="29"/>
  <c r="AO144" i="29"/>
  <c r="AO177" i="29" s="1"/>
  <c r="AO182" i="29" s="1"/>
  <c r="AO183" i="29" s="1"/>
  <c r="P144" i="29"/>
  <c r="P237" i="29" s="1"/>
  <c r="P13" i="30" s="1"/>
  <c r="P158" i="29"/>
  <c r="X158" i="29"/>
  <c r="H144" i="29"/>
  <c r="H237" i="29" s="1"/>
  <c r="H13" i="30" s="1"/>
  <c r="Q158" i="29"/>
  <c r="AH60" i="29"/>
  <c r="AH62" i="29" s="1"/>
  <c r="AV158" i="29"/>
  <c r="AN144" i="29"/>
  <c r="AN237" i="29" s="1"/>
  <c r="AN13" i="30" s="1"/>
  <c r="AG144" i="29"/>
  <c r="AG145" i="29" s="1"/>
  <c r="Q144" i="29"/>
  <c r="Q237" i="29" s="1"/>
  <c r="Q13" i="30" s="1"/>
  <c r="H158" i="29"/>
  <c r="AN158" i="29"/>
  <c r="X144" i="29"/>
  <c r="X237" i="29" s="1"/>
  <c r="X13" i="30" s="1"/>
  <c r="I158" i="29"/>
  <c r="AK144" i="29"/>
  <c r="AK237" i="29" s="1"/>
  <c r="AK13" i="30" s="1"/>
  <c r="D59" i="29"/>
  <c r="D61" i="29" s="1"/>
  <c r="U59" i="29"/>
  <c r="U61" i="29" s="1"/>
  <c r="D144" i="29"/>
  <c r="D145" i="29" s="1"/>
  <c r="AR144" i="29"/>
  <c r="AR177" i="29" s="1"/>
  <c r="AR182" i="29" s="1"/>
  <c r="AR183" i="29" s="1"/>
  <c r="AB158" i="29"/>
  <c r="AP59" i="29"/>
  <c r="AP61" i="29" s="1"/>
  <c r="M60" i="29"/>
  <c r="M62" i="29" s="1"/>
  <c r="L144" i="29"/>
  <c r="L177" i="29" s="1"/>
  <c r="L182" i="29" s="1"/>
  <c r="L183" i="29" s="1"/>
  <c r="F144" i="29"/>
  <c r="F145" i="29" s="1"/>
  <c r="V144" i="29"/>
  <c r="V145" i="29" s="1"/>
  <c r="V178" i="29" s="1"/>
  <c r="AL158" i="29"/>
  <c r="S158" i="29"/>
  <c r="AI158" i="29"/>
  <c r="J158" i="29"/>
  <c r="Z158" i="29"/>
  <c r="AP158" i="29"/>
  <c r="O158" i="29"/>
  <c r="AE158" i="29"/>
  <c r="AU144" i="29"/>
  <c r="AU177" i="29" s="1"/>
  <c r="AU182" i="29" s="1"/>
  <c r="AU183" i="29" s="1"/>
  <c r="AI144" i="29"/>
  <c r="AI145" i="29" s="1"/>
  <c r="AI157" i="29" s="1"/>
  <c r="W158" i="29"/>
  <c r="AU158" i="29"/>
  <c r="I144" i="29"/>
  <c r="I237" i="29" s="1"/>
  <c r="I13" i="30" s="1"/>
  <c r="C59" i="29"/>
  <c r="C61" i="29" s="1"/>
  <c r="T59" i="29"/>
  <c r="T61" i="29" s="1"/>
  <c r="AK59" i="29"/>
  <c r="AK61" i="29" s="1"/>
  <c r="L60" i="29"/>
  <c r="L62" i="29" s="1"/>
  <c r="AC60" i="29"/>
  <c r="AC62" i="29" s="1"/>
  <c r="C60" i="29"/>
  <c r="C62" i="29" s="1"/>
  <c r="S59" i="29"/>
  <c r="S61" i="29" s="1"/>
  <c r="AJ59" i="29"/>
  <c r="AJ61" i="29" s="1"/>
  <c r="J59" i="29"/>
  <c r="J61" i="29" s="1"/>
  <c r="AB60" i="29"/>
  <c r="AB62" i="29" s="1"/>
  <c r="AS60" i="29"/>
  <c r="AS62" i="29" s="1"/>
  <c r="S60" i="29"/>
  <c r="S62" i="29" s="1"/>
  <c r="T158" i="29"/>
  <c r="AJ158" i="29"/>
  <c r="AI59" i="29"/>
  <c r="AI61" i="29" s="1"/>
  <c r="E59" i="29"/>
  <c r="E61" i="29" s="1"/>
  <c r="Z59" i="29"/>
  <c r="Z61" i="29" s="1"/>
  <c r="AR60" i="29"/>
  <c r="AR62" i="29" s="1"/>
  <c r="R60" i="29"/>
  <c r="R62" i="29" s="1"/>
  <c r="AI60" i="29"/>
  <c r="AI62" i="29" s="1"/>
  <c r="O144" i="29"/>
  <c r="O177" i="29" s="1"/>
  <c r="O182" i="29" s="1"/>
  <c r="O183" i="29" s="1"/>
  <c r="R158" i="29"/>
  <c r="AD144" i="29"/>
  <c r="AD237" i="29" s="1"/>
  <c r="AD13" i="30" s="1"/>
  <c r="F158" i="29"/>
  <c r="N158" i="29"/>
  <c r="V158" i="29"/>
  <c r="AD158" i="29"/>
  <c r="AL144" i="29"/>
  <c r="AL145" i="29" s="1"/>
  <c r="AL178" i="29" s="1"/>
  <c r="AT158" i="29"/>
  <c r="K158" i="29"/>
  <c r="W144" i="29"/>
  <c r="W145" i="29" s="1"/>
  <c r="W178" i="29" s="1"/>
  <c r="AQ144" i="29"/>
  <c r="AQ145" i="29" s="1"/>
  <c r="AQ178" i="29" s="1"/>
  <c r="AW144" i="29"/>
  <c r="AW237" i="29" s="1"/>
  <c r="AW13" i="30" s="1"/>
  <c r="N144" i="29"/>
  <c r="N145" i="29" s="1"/>
  <c r="N157" i="29" s="1"/>
  <c r="AH144" i="29"/>
  <c r="AH145" i="29" s="1"/>
  <c r="AH157" i="29" s="1"/>
  <c r="AT144" i="29"/>
  <c r="AT237" i="29" s="1"/>
  <c r="AT13" i="30" s="1"/>
  <c r="J144" i="29"/>
  <c r="J177" i="29" s="1"/>
  <c r="J182" i="29" s="1"/>
  <c r="J183" i="29" s="1"/>
  <c r="R144" i="29"/>
  <c r="R177" i="29" s="1"/>
  <c r="R182" i="29" s="1"/>
  <c r="R183" i="29" s="1"/>
  <c r="Z144" i="29"/>
  <c r="Z177" i="29" s="1"/>
  <c r="Z182" i="29" s="1"/>
  <c r="Z183" i="29" s="1"/>
  <c r="AH158" i="29"/>
  <c r="AP144" i="29"/>
  <c r="AP145" i="29" s="1"/>
  <c r="AP178" i="29" s="1"/>
  <c r="G158" i="29"/>
  <c r="G159" i="29" s="1"/>
  <c r="AA158" i="29"/>
  <c r="AM158" i="29"/>
  <c r="AW158" i="29"/>
  <c r="M144" i="29"/>
  <c r="M177" i="29" s="1"/>
  <c r="M182" i="29" s="1"/>
  <c r="M183" i="29" s="1"/>
  <c r="AE144" i="29"/>
  <c r="AE237" i="29" s="1"/>
  <c r="AE13" i="30" s="1"/>
  <c r="AQ158" i="29"/>
  <c r="Y144" i="29"/>
  <c r="Y145" i="29" s="1"/>
  <c r="Y157" i="29" s="1"/>
  <c r="AS144" i="29"/>
  <c r="AS177" i="29" s="1"/>
  <c r="AS182" i="29" s="1"/>
  <c r="AS183" i="29" s="1"/>
  <c r="S144" i="29"/>
  <c r="S145" i="29" s="1"/>
  <c r="S178" i="29" s="1"/>
  <c r="AG158" i="29"/>
  <c r="AM144" i="29"/>
  <c r="AM237" i="29" s="1"/>
  <c r="AM13" i="30" s="1"/>
  <c r="G59" i="29"/>
  <c r="G61" i="29" s="1"/>
  <c r="W59" i="29"/>
  <c r="W61" i="29" s="1"/>
  <c r="AM59" i="29"/>
  <c r="AM61" i="29" s="1"/>
  <c r="H59" i="29"/>
  <c r="H61" i="29" s="1"/>
  <c r="X59" i="29"/>
  <c r="X61" i="29" s="1"/>
  <c r="AN59" i="29"/>
  <c r="AN61" i="29" s="1"/>
  <c r="I59" i="29"/>
  <c r="I61" i="29" s="1"/>
  <c r="Y59" i="29"/>
  <c r="Y61" i="29" s="1"/>
  <c r="AO59" i="29"/>
  <c r="AO61" i="29" s="1"/>
  <c r="N59" i="29"/>
  <c r="N61" i="29" s="1"/>
  <c r="AD59" i="29"/>
  <c r="AD61" i="29" s="1"/>
  <c r="AT59" i="29"/>
  <c r="AT61" i="29" s="1"/>
  <c r="P60" i="29"/>
  <c r="P62" i="29" s="1"/>
  <c r="AF60" i="29"/>
  <c r="AF62" i="29" s="1"/>
  <c r="AV60" i="29"/>
  <c r="AV62" i="29" s="1"/>
  <c r="Q60" i="29"/>
  <c r="Q62" i="29" s="1"/>
  <c r="AG60" i="29"/>
  <c r="AG62" i="29" s="1"/>
  <c r="F60" i="29"/>
  <c r="F62" i="29" s="1"/>
  <c r="V60" i="29"/>
  <c r="V62" i="29" s="1"/>
  <c r="AL60" i="29"/>
  <c r="AL62" i="29" s="1"/>
  <c r="G60" i="29"/>
  <c r="G62" i="29" s="1"/>
  <c r="W60" i="29"/>
  <c r="W62" i="29" s="1"/>
  <c r="AM60" i="29"/>
  <c r="AM62" i="29" s="1"/>
  <c r="K144" i="29"/>
  <c r="K145" i="29" s="1"/>
  <c r="K178" i="29" s="1"/>
  <c r="AA144" i="29"/>
  <c r="AA145" i="29" s="1"/>
  <c r="AA157" i="29" s="1"/>
  <c r="K59" i="29"/>
  <c r="K61" i="29" s="1"/>
  <c r="AA59" i="29"/>
  <c r="AA61" i="29" s="1"/>
  <c r="AQ59" i="29"/>
  <c r="AQ61" i="29" s="1"/>
  <c r="L59" i="29"/>
  <c r="L61" i="29" s="1"/>
  <c r="AB59" i="29"/>
  <c r="AB61" i="29" s="1"/>
  <c r="AR59" i="29"/>
  <c r="AR61" i="29" s="1"/>
  <c r="M59" i="29"/>
  <c r="M61" i="29" s="1"/>
  <c r="AC59" i="29"/>
  <c r="AC61" i="29" s="1"/>
  <c r="AS59" i="29"/>
  <c r="AS61" i="29" s="1"/>
  <c r="R59" i="29"/>
  <c r="R61" i="29" s="1"/>
  <c r="AH59" i="29"/>
  <c r="AH61" i="29" s="1"/>
  <c r="D60" i="29"/>
  <c r="D62" i="29" s="1"/>
  <c r="T60" i="29"/>
  <c r="T62" i="29" s="1"/>
  <c r="AJ60" i="29"/>
  <c r="AJ62" i="29" s="1"/>
  <c r="E60" i="29"/>
  <c r="E62" i="29" s="1"/>
  <c r="U60" i="29"/>
  <c r="U62" i="29" s="1"/>
  <c r="AK60" i="29"/>
  <c r="AK62" i="29" s="1"/>
  <c r="J60" i="29"/>
  <c r="J62" i="29" s="1"/>
  <c r="Z60" i="29"/>
  <c r="Z62" i="29" s="1"/>
  <c r="AP60" i="29"/>
  <c r="AP62" i="29" s="1"/>
  <c r="K60" i="29"/>
  <c r="K62" i="29" s="1"/>
  <c r="AA60" i="29"/>
  <c r="AA62" i="29" s="1"/>
  <c r="AQ60" i="29"/>
  <c r="AQ62" i="29" s="1"/>
  <c r="L158" i="29"/>
  <c r="T144" i="29"/>
  <c r="T237" i="29" s="1"/>
  <c r="T13" i="30" s="1"/>
  <c r="AB144" i="29"/>
  <c r="AB237" i="29" s="1"/>
  <c r="AB13" i="30" s="1"/>
  <c r="AJ144" i="29"/>
  <c r="AJ237" i="29" s="1"/>
  <c r="AJ13" i="30" s="1"/>
  <c r="AR158" i="29"/>
  <c r="U144" i="29"/>
  <c r="U177" i="29" s="1"/>
  <c r="U182" i="29" s="1"/>
  <c r="U183" i="29" s="1"/>
  <c r="AC144" i="29"/>
  <c r="AC237" i="29" s="1"/>
  <c r="AC13" i="30" s="1"/>
  <c r="D158" i="29"/>
  <c r="O59" i="29"/>
  <c r="O61" i="29" s="1"/>
  <c r="AE59" i="29"/>
  <c r="AE61" i="29" s="1"/>
  <c r="AU59" i="29"/>
  <c r="AU61" i="29" s="1"/>
  <c r="P59" i="29"/>
  <c r="P61" i="29" s="1"/>
  <c r="AF59" i="29"/>
  <c r="AF61" i="29" s="1"/>
  <c r="AV59" i="29"/>
  <c r="AV61" i="29" s="1"/>
  <c r="Q59" i="29"/>
  <c r="Q61" i="29" s="1"/>
  <c r="AG59" i="29"/>
  <c r="AG61" i="29" s="1"/>
  <c r="F59" i="29"/>
  <c r="F61" i="29" s="1"/>
  <c r="V59" i="29"/>
  <c r="V61" i="29" s="1"/>
  <c r="AL59" i="29"/>
  <c r="AL61" i="29" s="1"/>
  <c r="H60" i="29"/>
  <c r="H62" i="29" s="1"/>
  <c r="X60" i="29"/>
  <c r="X62" i="29" s="1"/>
  <c r="AN60" i="29"/>
  <c r="AN62" i="29" s="1"/>
  <c r="I60" i="29"/>
  <c r="I62" i="29" s="1"/>
  <c r="Y60" i="29"/>
  <c r="Y62" i="29" s="1"/>
  <c r="AO60" i="29"/>
  <c r="AO62" i="29" s="1"/>
  <c r="N60" i="29"/>
  <c r="N62" i="29" s="1"/>
  <c r="AD60" i="29"/>
  <c r="AD62" i="29" s="1"/>
  <c r="AT60" i="29"/>
  <c r="AT62" i="29" s="1"/>
  <c r="O60" i="29"/>
  <c r="O62" i="29" s="1"/>
  <c r="AE60" i="29"/>
  <c r="AE62" i="29" s="1"/>
  <c r="AU60" i="29"/>
  <c r="AU62" i="29" s="1"/>
  <c r="E158" i="29"/>
  <c r="M158" i="29"/>
  <c r="U158" i="29"/>
  <c r="AC158" i="29"/>
  <c r="AK158" i="29"/>
  <c r="AS158" i="29"/>
  <c r="G145" i="29"/>
  <c r="G237" i="29"/>
  <c r="G13" i="30" s="1"/>
  <c r="G177" i="29"/>
  <c r="G182" i="29" s="1"/>
  <c r="G183" i="29" s="1"/>
  <c r="AX158" i="29"/>
  <c r="AX144" i="29"/>
  <c r="AX145" i="29" s="1"/>
  <c r="AT218" i="29"/>
  <c r="AW216" i="29"/>
  <c r="AY235" i="29"/>
  <c r="AY11" i="30" s="1"/>
  <c r="AY166" i="29"/>
  <c r="AY151" i="29"/>
  <c r="AY152" i="29" s="1"/>
  <c r="AY153" i="29" s="1"/>
  <c r="AX42" i="29"/>
  <c r="AV216" i="29"/>
  <c r="AW59" i="29"/>
  <c r="AW61" i="29" s="1"/>
  <c r="AX171" i="29"/>
  <c r="AX57" i="29"/>
  <c r="AY3" i="30" s="1"/>
  <c r="AY7" i="30" s="1"/>
  <c r="AY6" i="30" s="1"/>
  <c r="AX58" i="29"/>
  <c r="AY5" i="30" s="1"/>
  <c r="AY4" i="30" s="1"/>
  <c r="AX215" i="29"/>
  <c r="AX198" i="29"/>
  <c r="AX199" i="29" s="1"/>
  <c r="AZ139" i="29"/>
  <c r="AY56" i="29"/>
  <c r="AY38" i="29"/>
  <c r="AZ167" i="29" s="1"/>
  <c r="AY39" i="29"/>
  <c r="AZ35" i="29"/>
  <c r="AY233" i="29"/>
  <c r="AY192" i="29"/>
  <c r="AY168" i="29"/>
  <c r="AY149" i="29"/>
  <c r="AY156" i="29" s="1"/>
  <c r="AY163" i="29" s="1"/>
  <c r="AY176" i="29" s="1"/>
  <c r="AX240" i="29"/>
  <c r="AX16" i="30" s="1"/>
  <c r="C16" i="30" s="1"/>
  <c r="AX242" i="29"/>
  <c r="AX19" i="30" s="1"/>
  <c r="C19" i="30" s="1"/>
  <c r="AX239" i="29"/>
  <c r="AX15" i="30" s="1"/>
  <c r="C15" i="30" s="1"/>
  <c r="AX241" i="29"/>
  <c r="AX18" i="30" s="1"/>
  <c r="C18" i="30" s="1"/>
  <c r="AX238" i="29"/>
  <c r="AX14" i="30" s="1"/>
  <c r="C14" i="30" s="1"/>
  <c r="AW60" i="29"/>
  <c r="AW62" i="29" s="1"/>
  <c r="BQ84" i="27"/>
  <c r="BR83" i="27" s="1"/>
  <c r="BR111" i="27" s="1"/>
  <c r="AP47" i="28"/>
  <c r="AR50" i="28"/>
  <c r="AQ49" i="28"/>
  <c r="AQ48" i="28"/>
  <c r="W68" i="27"/>
  <c r="W44" i="27" s="1"/>
  <c r="X56" i="27"/>
  <c r="BR84" i="27"/>
  <c r="BS83" i="27" s="1"/>
  <c r="BQ134" i="27"/>
  <c r="BQ146" i="27" s="1"/>
  <c r="BQ140" i="27"/>
  <c r="BQ143" i="27" s="1"/>
  <c r="BQ118" i="27"/>
  <c r="BQ141" i="27" s="1"/>
  <c r="AQ216" i="27"/>
  <c r="AQ214" i="27"/>
  <c r="AQ204" i="27"/>
  <c r="AQ202" i="27"/>
  <c r="AQ200" i="27" s="1"/>
  <c r="AQ207" i="27"/>
  <c r="AQ218" i="27" s="1"/>
  <c r="AQ206" i="27"/>
  <c r="AQ217" i="27" s="1"/>
  <c r="AS198" i="27"/>
  <c r="AS39" i="27"/>
  <c r="AR45" i="24" s="1"/>
  <c r="AT37" i="27"/>
  <c r="AS38" i="27"/>
  <c r="AR44" i="24" s="1"/>
  <c r="AR211" i="27"/>
  <c r="AR208" i="27"/>
  <c r="AR219" i="27" s="1"/>
  <c r="AR203" i="27"/>
  <c r="AR201" i="27"/>
  <c r="AR199" i="27"/>
  <c r="AR197" i="27"/>
  <c r="AR212" i="27" s="1"/>
  <c r="W135" i="27"/>
  <c r="W150" i="27" s="1"/>
  <c r="X114" i="27"/>
  <c r="AP209" i="27"/>
  <c r="AP41" i="27" s="1"/>
  <c r="E159" i="29" l="1"/>
  <c r="AK159" i="29"/>
  <c r="E237" i="29"/>
  <c r="E13" i="30" s="1"/>
  <c r="AF237" i="29"/>
  <c r="AF13" i="30" s="1"/>
  <c r="E145" i="29"/>
  <c r="E157" i="29" s="1"/>
  <c r="AV177" i="29"/>
  <c r="AV182" i="29" s="1"/>
  <c r="AV183" i="29" s="1"/>
  <c r="AO145" i="29"/>
  <c r="AO178" i="29" s="1"/>
  <c r="P159" i="29"/>
  <c r="P145" i="29"/>
  <c r="P178" i="29" s="1"/>
  <c r="AF157" i="29"/>
  <c r="P177" i="29"/>
  <c r="P182" i="29" s="1"/>
  <c r="P183" i="29" s="1"/>
  <c r="AF159" i="29"/>
  <c r="AV145" i="29"/>
  <c r="AV178" i="29" s="1"/>
  <c r="AF177" i="29"/>
  <c r="AF182" i="29" s="1"/>
  <c r="AF183" i="29" s="1"/>
  <c r="AV159" i="29"/>
  <c r="V42" i="25"/>
  <c r="V42" i="32"/>
  <c r="AO159" i="29"/>
  <c r="H177" i="29"/>
  <c r="H182" i="29" s="1"/>
  <c r="H183" i="29" s="1"/>
  <c r="H145" i="29"/>
  <c r="H157" i="29" s="1"/>
  <c r="AO237" i="29"/>
  <c r="AO13" i="30" s="1"/>
  <c r="AN159" i="29"/>
  <c r="I177" i="29"/>
  <c r="I182" i="29" s="1"/>
  <c r="I183" i="29" s="1"/>
  <c r="Q159" i="29"/>
  <c r="Q145" i="29"/>
  <c r="Q157" i="29" s="1"/>
  <c r="H159" i="29"/>
  <c r="D177" i="29"/>
  <c r="D182" i="29" s="1"/>
  <c r="D183" i="29" s="1"/>
  <c r="D159" i="29"/>
  <c r="AS237" i="29"/>
  <c r="AS13" i="30" s="1"/>
  <c r="AK145" i="29"/>
  <c r="AK178" i="29" s="1"/>
  <c r="N237" i="29"/>
  <c r="N13" i="30" s="1"/>
  <c r="J237" i="29"/>
  <c r="J13" i="30" s="1"/>
  <c r="Q177" i="29"/>
  <c r="Q182" i="29" s="1"/>
  <c r="Q183" i="29" s="1"/>
  <c r="AA178" i="29"/>
  <c r="N178" i="29"/>
  <c r="AN177" i="29"/>
  <c r="AN182" i="29" s="1"/>
  <c r="AN183" i="29" s="1"/>
  <c r="V177" i="29"/>
  <c r="V182" i="29" s="1"/>
  <c r="V183" i="29" s="1"/>
  <c r="Z145" i="29"/>
  <c r="Z178" i="29" s="1"/>
  <c r="AG177" i="29"/>
  <c r="AG182" i="29" s="1"/>
  <c r="AG183" i="29" s="1"/>
  <c r="W157" i="29"/>
  <c r="AG237" i="29"/>
  <c r="AG13" i="30" s="1"/>
  <c r="X159" i="29"/>
  <c r="V237" i="29"/>
  <c r="V13" i="30" s="1"/>
  <c r="S157" i="29"/>
  <c r="V157" i="29"/>
  <c r="M145" i="29"/>
  <c r="M157" i="29" s="1"/>
  <c r="X177" i="29"/>
  <c r="X182" i="29" s="1"/>
  <c r="X183" i="29" s="1"/>
  <c r="R145" i="29"/>
  <c r="R178" i="29" s="1"/>
  <c r="V159" i="29"/>
  <c r="AD145" i="29"/>
  <c r="AD157" i="29" s="1"/>
  <c r="AS159" i="29"/>
  <c r="X145" i="29"/>
  <c r="X178" i="29" s="1"/>
  <c r="T159" i="29"/>
  <c r="S159" i="29"/>
  <c r="AH178" i="29"/>
  <c r="S237" i="29"/>
  <c r="S13" i="30" s="1"/>
  <c r="AD159" i="29"/>
  <c r="AE145" i="29"/>
  <c r="AE178" i="29" s="1"/>
  <c r="AE159" i="29"/>
  <c r="AN145" i="29"/>
  <c r="AN178" i="29" s="1"/>
  <c r="U237" i="29"/>
  <c r="U13" i="30" s="1"/>
  <c r="W177" i="29"/>
  <c r="W182" i="29" s="1"/>
  <c r="W183" i="29" s="1"/>
  <c r="AG159" i="29"/>
  <c r="Y178" i="29"/>
  <c r="AM177" i="29"/>
  <c r="AM182" i="29" s="1"/>
  <c r="AM183" i="29" s="1"/>
  <c r="O237" i="29"/>
  <c r="O13" i="30" s="1"/>
  <c r="L237" i="29"/>
  <c r="L13" i="30" s="1"/>
  <c r="L145" i="29"/>
  <c r="L178" i="29" s="1"/>
  <c r="D237" i="29"/>
  <c r="D13" i="30" s="1"/>
  <c r="AK177" i="29"/>
  <c r="AK182" i="29" s="1"/>
  <c r="AK183" i="29" s="1"/>
  <c r="J145" i="29"/>
  <c r="J178" i="29" s="1"/>
  <c r="J159" i="29"/>
  <c r="Y237" i="29"/>
  <c r="Y13" i="30" s="1"/>
  <c r="AP157" i="29"/>
  <c r="AW159" i="29"/>
  <c r="AR237" i="29"/>
  <c r="AR13" i="30" s="1"/>
  <c r="AM159" i="29"/>
  <c r="AI178" i="29"/>
  <c r="AP177" i="29"/>
  <c r="AP182" i="29" s="1"/>
  <c r="AP183" i="29" s="1"/>
  <c r="AM145" i="29"/>
  <c r="AM157" i="29" s="1"/>
  <c r="AP159" i="29"/>
  <c r="AU159" i="29"/>
  <c r="AJ145" i="29"/>
  <c r="AJ157" i="29" s="1"/>
  <c r="AP237" i="29"/>
  <c r="AP13" i="30" s="1"/>
  <c r="AU145" i="29"/>
  <c r="AU178" i="29" s="1"/>
  <c r="Y159" i="29"/>
  <c r="Y160" i="29" s="1"/>
  <c r="AW177" i="29"/>
  <c r="AW182" i="29" s="1"/>
  <c r="AW183" i="29" s="1"/>
  <c r="AJ177" i="29"/>
  <c r="AJ182" i="29" s="1"/>
  <c r="AJ183" i="29" s="1"/>
  <c r="AI237" i="29"/>
  <c r="AI13" i="30" s="1"/>
  <c r="O145" i="29"/>
  <c r="O178" i="29" s="1"/>
  <c r="AI177" i="29"/>
  <c r="AI182" i="29" s="1"/>
  <c r="AI183" i="29" s="1"/>
  <c r="Y177" i="29"/>
  <c r="Y182" i="29" s="1"/>
  <c r="Y183" i="29" s="1"/>
  <c r="AL157" i="29"/>
  <c r="AW145" i="29"/>
  <c r="AW157" i="29" s="1"/>
  <c r="AR145" i="29"/>
  <c r="AR157" i="29" s="1"/>
  <c r="AR159" i="29"/>
  <c r="L159" i="29"/>
  <c r="O159" i="29"/>
  <c r="AI159" i="29"/>
  <c r="AI160" i="29" s="1"/>
  <c r="F237" i="29"/>
  <c r="F13" i="30" s="1"/>
  <c r="F177" i="29"/>
  <c r="F182" i="29" s="1"/>
  <c r="F183" i="29" s="1"/>
  <c r="M159" i="29"/>
  <c r="AS145" i="29"/>
  <c r="AS157" i="29" s="1"/>
  <c r="M237" i="29"/>
  <c r="M13" i="30" s="1"/>
  <c r="AA237" i="29"/>
  <c r="AA13" i="30" s="1"/>
  <c r="N159" i="29"/>
  <c r="N160" i="29" s="1"/>
  <c r="F159" i="29"/>
  <c r="N177" i="29"/>
  <c r="N182" i="29" s="1"/>
  <c r="N183" i="29" s="1"/>
  <c r="R159" i="29"/>
  <c r="AA177" i="29"/>
  <c r="AA182" i="29" s="1"/>
  <c r="AA183" i="29" s="1"/>
  <c r="R237" i="29"/>
  <c r="R13" i="30" s="1"/>
  <c r="AB145" i="29"/>
  <c r="AB178" i="29" s="1"/>
  <c r="I159" i="29"/>
  <c r="Z159" i="29"/>
  <c r="I145" i="29"/>
  <c r="I157" i="29" s="1"/>
  <c r="AU237" i="29"/>
  <c r="AU13" i="30" s="1"/>
  <c r="AA159" i="29"/>
  <c r="AA160" i="29" s="1"/>
  <c r="AC159" i="29"/>
  <c r="AQ157" i="29"/>
  <c r="AC177" i="29"/>
  <c r="AC182" i="29" s="1"/>
  <c r="AC183" i="29" s="1"/>
  <c r="AQ159" i="29"/>
  <c r="T177" i="29"/>
  <c r="T182" i="29" s="1"/>
  <c r="T183" i="29" s="1"/>
  <c r="U145" i="29"/>
  <c r="U157" i="29" s="1"/>
  <c r="AL237" i="29"/>
  <c r="AL13" i="30" s="1"/>
  <c r="AT159" i="29"/>
  <c r="AT177" i="29"/>
  <c r="AT182" i="29" s="1"/>
  <c r="AT183" i="29" s="1"/>
  <c r="AL159" i="29"/>
  <c r="S177" i="29"/>
  <c r="S182" i="29" s="1"/>
  <c r="S183" i="29" s="1"/>
  <c r="AH159" i="29"/>
  <c r="AH160" i="29" s="1"/>
  <c r="AH237" i="29"/>
  <c r="AH13" i="30" s="1"/>
  <c r="AQ177" i="29"/>
  <c r="AQ182" i="29" s="1"/>
  <c r="AQ183" i="29" s="1"/>
  <c r="AL177" i="29"/>
  <c r="AL182" i="29" s="1"/>
  <c r="AL183" i="29" s="1"/>
  <c r="W237" i="29"/>
  <c r="W13" i="30" s="1"/>
  <c r="AB177" i="29"/>
  <c r="AB182" i="29" s="1"/>
  <c r="AB183" i="29" s="1"/>
  <c r="AC145" i="29"/>
  <c r="AC178" i="29" s="1"/>
  <c r="AQ237" i="29"/>
  <c r="AQ13" i="30" s="1"/>
  <c r="U159" i="29"/>
  <c r="AB159" i="29"/>
  <c r="AE177" i="29"/>
  <c r="AE182" i="29" s="1"/>
  <c r="AE183" i="29" s="1"/>
  <c r="Z237" i="29"/>
  <c r="Z13" i="30" s="1"/>
  <c r="AH177" i="29"/>
  <c r="AH182" i="29" s="1"/>
  <c r="AH183" i="29" s="1"/>
  <c r="AD177" i="29"/>
  <c r="AD182" i="29" s="1"/>
  <c r="AD183" i="29" s="1"/>
  <c r="AT145" i="29"/>
  <c r="AT178" i="29" s="1"/>
  <c r="W159" i="29"/>
  <c r="W160" i="29" s="1"/>
  <c r="T145" i="29"/>
  <c r="T178" i="29" s="1"/>
  <c r="K237" i="29"/>
  <c r="K13" i="30" s="1"/>
  <c r="K157" i="29"/>
  <c r="AJ159" i="29"/>
  <c r="K159" i="29"/>
  <c r="K177" i="29"/>
  <c r="K182" i="29" s="1"/>
  <c r="K183" i="29" s="1"/>
  <c r="AS178" i="29"/>
  <c r="AG178" i="29"/>
  <c r="G178" i="29"/>
  <c r="F178" i="29"/>
  <c r="AX177" i="29"/>
  <c r="AX182" i="29" s="1"/>
  <c r="AX183" i="29" s="1"/>
  <c r="F157" i="29"/>
  <c r="G157" i="29"/>
  <c r="G160" i="29" s="1"/>
  <c r="AG157" i="29"/>
  <c r="AX237" i="29"/>
  <c r="AX13" i="30" s="1"/>
  <c r="AX159" i="29"/>
  <c r="AX59" i="29"/>
  <c r="AX61" i="29" s="1"/>
  <c r="AY215" i="29"/>
  <c r="AY198" i="29"/>
  <c r="AY199" i="29" s="1"/>
  <c r="AY144" i="29"/>
  <c r="AX60" i="29"/>
  <c r="AX62" i="29" s="1"/>
  <c r="AZ235" i="29"/>
  <c r="AZ11" i="30" s="1"/>
  <c r="AZ166" i="29"/>
  <c r="AZ151" i="29"/>
  <c r="AZ152" i="29" s="1"/>
  <c r="AZ153" i="29" s="1"/>
  <c r="AY42" i="29"/>
  <c r="AY241" i="29"/>
  <c r="AY18" i="30" s="1"/>
  <c r="AY239" i="29"/>
  <c r="AY15" i="30" s="1"/>
  <c r="AY242" i="29"/>
  <c r="AY19" i="30" s="1"/>
  <c r="AY238" i="29"/>
  <c r="AY14" i="30" s="1"/>
  <c r="AY240" i="29"/>
  <c r="AY16" i="30" s="1"/>
  <c r="AY57" i="29"/>
  <c r="AZ3" i="30" s="1"/>
  <c r="AZ7" i="30" s="1"/>
  <c r="AZ6" i="30" s="1"/>
  <c r="AY58" i="29"/>
  <c r="AZ5" i="30" s="1"/>
  <c r="AZ4" i="30" s="1"/>
  <c r="AY158" i="29"/>
  <c r="AY169" i="29"/>
  <c r="AY171" i="29"/>
  <c r="AY218" i="29" s="1"/>
  <c r="BA139" i="29"/>
  <c r="AZ56" i="29"/>
  <c r="AZ38" i="29"/>
  <c r="BA167" i="29" s="1"/>
  <c r="BA35" i="29"/>
  <c r="AZ39" i="29"/>
  <c r="AZ233" i="29"/>
  <c r="AZ192" i="29"/>
  <c r="AZ149" i="29"/>
  <c r="AZ156" i="29" s="1"/>
  <c r="AZ163" i="29" s="1"/>
  <c r="AZ176" i="29" s="1"/>
  <c r="AZ168" i="29"/>
  <c r="D157" i="29"/>
  <c r="D178" i="29"/>
  <c r="AX178" i="29"/>
  <c r="AX157" i="29"/>
  <c r="AX216" i="29"/>
  <c r="AX218" i="29"/>
  <c r="AQ47" i="28"/>
  <c r="AS50" i="28"/>
  <c r="AR48" i="28"/>
  <c r="AR49" i="28"/>
  <c r="X54" i="27"/>
  <c r="X66" i="27"/>
  <c r="BS111" i="27"/>
  <c r="BS84" i="27"/>
  <c r="BT83" i="27" s="1"/>
  <c r="BR140" i="27"/>
  <c r="BR143" i="27" s="1"/>
  <c r="BR134" i="27"/>
  <c r="BR146" i="27" s="1"/>
  <c r="BR118" i="27"/>
  <c r="BR141" i="27" s="1"/>
  <c r="AS211" i="27"/>
  <c r="AS208" i="27"/>
  <c r="AS219" i="27" s="1"/>
  <c r="AS203" i="27"/>
  <c r="AS201" i="27"/>
  <c r="AS199" i="27"/>
  <c r="AS197" i="27"/>
  <c r="AS212" i="27" s="1"/>
  <c r="AR216" i="27"/>
  <c r="AR214" i="27"/>
  <c r="AR204" i="27"/>
  <c r="AR202" i="27"/>
  <c r="AR200" i="27" s="1"/>
  <c r="AR206" i="27"/>
  <c r="AR217" i="27" s="1"/>
  <c r="AR207" i="27"/>
  <c r="AR218" i="27" s="1"/>
  <c r="AR213" i="27"/>
  <c r="AQ209" i="27"/>
  <c r="AQ41" i="27" s="1"/>
  <c r="X137" i="27"/>
  <c r="X148" i="27" s="1"/>
  <c r="X112" i="27"/>
  <c r="AT198" i="27"/>
  <c r="AU37" i="27"/>
  <c r="AT39" i="27"/>
  <c r="AS45" i="24" s="1"/>
  <c r="AT38" i="27"/>
  <c r="AS44" i="24" s="1"/>
  <c r="E160" i="29" l="1"/>
  <c r="H178" i="29"/>
  <c r="AS160" i="29"/>
  <c r="E178" i="29"/>
  <c r="AO157" i="29"/>
  <c r="AO160" i="29" s="1"/>
  <c r="P157" i="29"/>
  <c r="P160" i="29" s="1"/>
  <c r="Q178" i="29"/>
  <c r="AV157" i="29"/>
  <c r="AV160" i="29" s="1"/>
  <c r="AF160" i="29"/>
  <c r="H160" i="29"/>
  <c r="V160" i="29"/>
  <c r="D160" i="29"/>
  <c r="Q160" i="29"/>
  <c r="O157" i="29"/>
  <c r="O160" i="29" s="1"/>
  <c r="AW178" i="29"/>
  <c r="AK157" i="29"/>
  <c r="AK160" i="29" s="1"/>
  <c r="AE157" i="29"/>
  <c r="AE160" i="29" s="1"/>
  <c r="M160" i="29"/>
  <c r="Z157" i="29"/>
  <c r="Z160" i="29" s="1"/>
  <c r="M178" i="29"/>
  <c r="AD178" i="29"/>
  <c r="AG160" i="29"/>
  <c r="AP160" i="29"/>
  <c r="S160" i="29"/>
  <c r="AM178" i="29"/>
  <c r="AW160" i="29"/>
  <c r="AJ178" i="29"/>
  <c r="AD160" i="29"/>
  <c r="X157" i="29"/>
  <c r="X160" i="29" s="1"/>
  <c r="L157" i="29"/>
  <c r="L160" i="29" s="1"/>
  <c r="AT157" i="29"/>
  <c r="AT160" i="29" s="1"/>
  <c r="AN157" i="29"/>
  <c r="AN160" i="29" s="1"/>
  <c r="AB157" i="29"/>
  <c r="AB160" i="29" s="1"/>
  <c r="R157" i="29"/>
  <c r="R160" i="29" s="1"/>
  <c r="AR178" i="29"/>
  <c r="J157" i="29"/>
  <c r="J160" i="29" s="1"/>
  <c r="I178" i="29"/>
  <c r="AM160" i="29"/>
  <c r="AJ160" i="29"/>
  <c r="AR160" i="29"/>
  <c r="AL160" i="29"/>
  <c r="U160" i="29"/>
  <c r="I160" i="29"/>
  <c r="AU157" i="29"/>
  <c r="AU160" i="29" s="1"/>
  <c r="U178" i="29"/>
  <c r="AC157" i="29"/>
  <c r="AC160" i="29" s="1"/>
  <c r="F160" i="29"/>
  <c r="K160" i="29"/>
  <c r="T157" i="29"/>
  <c r="T160" i="29" s="1"/>
  <c r="AQ160" i="29"/>
  <c r="AX160" i="29"/>
  <c r="AY59" i="29"/>
  <c r="AY61" i="29" s="1"/>
  <c r="AY216" i="29"/>
  <c r="AZ198" i="29"/>
  <c r="AZ199" i="29" s="1"/>
  <c r="AZ215" i="29"/>
  <c r="BA235" i="29"/>
  <c r="BA11" i="30" s="1"/>
  <c r="BA166" i="29"/>
  <c r="BA151" i="29"/>
  <c r="BA152" i="29" s="1"/>
  <c r="BA153" i="29" s="1"/>
  <c r="AZ42" i="29"/>
  <c r="BB139" i="29"/>
  <c r="BA56" i="29"/>
  <c r="BA39" i="29"/>
  <c r="BB35" i="29"/>
  <c r="BA38" i="29"/>
  <c r="BB167" i="29" s="1"/>
  <c r="AZ239" i="29"/>
  <c r="AZ15" i="30" s="1"/>
  <c r="AZ241" i="29"/>
  <c r="AZ18" i="30" s="1"/>
  <c r="AZ238" i="29"/>
  <c r="AZ14" i="30" s="1"/>
  <c r="AZ240" i="29"/>
  <c r="AZ16" i="30" s="1"/>
  <c r="AZ242" i="29"/>
  <c r="AZ19" i="30" s="1"/>
  <c r="AZ57" i="29"/>
  <c r="BA3" i="30" s="1"/>
  <c r="BA7" i="30" s="1"/>
  <c r="BA6" i="30" s="1"/>
  <c r="AZ58" i="29"/>
  <c r="BA5" i="30" s="1"/>
  <c r="BA4" i="30" s="1"/>
  <c r="AZ169" i="29"/>
  <c r="AZ171" i="29"/>
  <c r="AZ216" i="29" s="1"/>
  <c r="BA233" i="29"/>
  <c r="BA192" i="29"/>
  <c r="BA168" i="29"/>
  <c r="BA149" i="29"/>
  <c r="BA156" i="29" s="1"/>
  <c r="BA163" i="29" s="1"/>
  <c r="BA176" i="29" s="1"/>
  <c r="AZ144" i="29"/>
  <c r="AY60" i="29"/>
  <c r="AY62" i="29" s="1"/>
  <c r="AZ158" i="29"/>
  <c r="AY237" i="29"/>
  <c r="AY13" i="30" s="1"/>
  <c r="AY177" i="29"/>
  <c r="AY182" i="29" s="1"/>
  <c r="AY183" i="29" s="1"/>
  <c r="AY159" i="29"/>
  <c r="AY145" i="29"/>
  <c r="AR47" i="28"/>
  <c r="AT50" i="28"/>
  <c r="AS48" i="28"/>
  <c r="AS49" i="28"/>
  <c r="X68" i="27"/>
  <c r="X44" i="27" s="1"/>
  <c r="Y56" i="27"/>
  <c r="BS140" i="27"/>
  <c r="BS143" i="27" s="1"/>
  <c r="BS134" i="27"/>
  <c r="BS146" i="27" s="1"/>
  <c r="BS118" i="27"/>
  <c r="BS141" i="27" s="1"/>
  <c r="AR209" i="27"/>
  <c r="AR41" i="27" s="1"/>
  <c r="BT111" i="27"/>
  <c r="BT84" i="27"/>
  <c r="BU83" i="27" s="1"/>
  <c r="AS213" i="27"/>
  <c r="AU198" i="27"/>
  <c r="AV37" i="27"/>
  <c r="AU38" i="27"/>
  <c r="AT44" i="24" s="1"/>
  <c r="AU39" i="27"/>
  <c r="AT45" i="24" s="1"/>
  <c r="X135" i="27"/>
  <c r="X150" i="27" s="1"/>
  <c r="Y114" i="27"/>
  <c r="AS214" i="27"/>
  <c r="AS216" i="27"/>
  <c r="AS204" i="27"/>
  <c r="AS207" i="27"/>
  <c r="AS218" i="27" s="1"/>
  <c r="AS202" i="27"/>
  <c r="AS200" i="27" s="1"/>
  <c r="AS206" i="27"/>
  <c r="AS217" i="27" s="1"/>
  <c r="AT213" i="27"/>
  <c r="AT211" i="27"/>
  <c r="AT208" i="27"/>
  <c r="AT219" i="27" s="1"/>
  <c r="AT212" i="27"/>
  <c r="AT203" i="27"/>
  <c r="AT201" i="27"/>
  <c r="AT197" i="27"/>
  <c r="AT199" i="27"/>
  <c r="W42" i="25" l="1"/>
  <c r="W42" i="32"/>
  <c r="BA169" i="29"/>
  <c r="BA171" i="29"/>
  <c r="BA218" i="29" s="1"/>
  <c r="AZ60" i="29"/>
  <c r="AZ62" i="29" s="1"/>
  <c r="BA198" i="29"/>
  <c r="BA199" i="29" s="1"/>
  <c r="BA215" i="29"/>
  <c r="AZ218" i="29"/>
  <c r="BA58" i="29"/>
  <c r="BB5" i="30" s="1"/>
  <c r="BB4" i="30" s="1"/>
  <c r="BA57" i="29"/>
  <c r="BB3" i="30" s="1"/>
  <c r="BB7" i="30" s="1"/>
  <c r="BB6" i="30" s="1"/>
  <c r="AZ237" i="29"/>
  <c r="AZ13" i="30" s="1"/>
  <c r="AZ177" i="29"/>
  <c r="AZ182" i="29" s="1"/>
  <c r="AZ183" i="29" s="1"/>
  <c r="AZ159" i="29"/>
  <c r="AZ145" i="29"/>
  <c r="BA242" i="29"/>
  <c r="BA19" i="30" s="1"/>
  <c r="BA240" i="29"/>
  <c r="BA16" i="30" s="1"/>
  <c r="BA238" i="29"/>
  <c r="BA14" i="30" s="1"/>
  <c r="BA241" i="29"/>
  <c r="BA18" i="30" s="1"/>
  <c r="BA239" i="29"/>
  <c r="BA15" i="30" s="1"/>
  <c r="BA144" i="29"/>
  <c r="BB235" i="29"/>
  <c r="BB11" i="30" s="1"/>
  <c r="BB166" i="29"/>
  <c r="BB151" i="29"/>
  <c r="BB152" i="29" s="1"/>
  <c r="BB153" i="29" s="1"/>
  <c r="BA42" i="29"/>
  <c r="BB233" i="29"/>
  <c r="BB192" i="29"/>
  <c r="BB149" i="29"/>
  <c r="BB156" i="29" s="1"/>
  <c r="BB163" i="29" s="1"/>
  <c r="BB176" i="29" s="1"/>
  <c r="AY178" i="29"/>
  <c r="AY157" i="29"/>
  <c r="AY160" i="29" s="1"/>
  <c r="BA158" i="29"/>
  <c r="AZ59" i="29"/>
  <c r="AZ61" i="29" s="1"/>
  <c r="BC139" i="29"/>
  <c r="BB56" i="29"/>
  <c r="BB39" i="29"/>
  <c r="BC35" i="29"/>
  <c r="BB38" i="29"/>
  <c r="BC167" i="29" s="1"/>
  <c r="AS47" i="28"/>
  <c r="AU50" i="28"/>
  <c r="AT49" i="28"/>
  <c r="AT48" i="28"/>
  <c r="Y66" i="27"/>
  <c r="Y54" i="27"/>
  <c r="BT140" i="27"/>
  <c r="BT143" i="27" s="1"/>
  <c r="BT134" i="27"/>
  <c r="BT146" i="27" s="1"/>
  <c r="BT118" i="27"/>
  <c r="BT141" i="27" s="1"/>
  <c r="BU111" i="27"/>
  <c r="BU84" i="27"/>
  <c r="BV83" i="27" s="1"/>
  <c r="AT216" i="27"/>
  <c r="AT214" i="27"/>
  <c r="AT204" i="27"/>
  <c r="AT202" i="27"/>
  <c r="AT200" i="27" s="1"/>
  <c r="AT206" i="27"/>
  <c r="AT217" i="27" s="1"/>
  <c r="AT207" i="27"/>
  <c r="AT218" i="27" s="1"/>
  <c r="AV198" i="27"/>
  <c r="AV39" i="27"/>
  <c r="AU45" i="24" s="1"/>
  <c r="AV38" i="27"/>
  <c r="AU44" i="24" s="1"/>
  <c r="AW37" i="27"/>
  <c r="AU213" i="27"/>
  <c r="AU211" i="27"/>
  <c r="AU208" i="27"/>
  <c r="AU219" i="27" s="1"/>
  <c r="AU203" i="27"/>
  <c r="AU201" i="27"/>
  <c r="AU199" i="27"/>
  <c r="AU197" i="27"/>
  <c r="AU212" i="27" s="1"/>
  <c r="AS209" i="27"/>
  <c r="AS41" i="27" s="1"/>
  <c r="Y137" i="27"/>
  <c r="Y148" i="27" s="1"/>
  <c r="Y112" i="27"/>
  <c r="BA60" i="29" l="1"/>
  <c r="BA62" i="29" s="1"/>
  <c r="BB168" i="29"/>
  <c r="BB169" i="29" s="1"/>
  <c r="BB158" i="29"/>
  <c r="BA59" i="29"/>
  <c r="BA61" i="29" s="1"/>
  <c r="BA216" i="29"/>
  <c r="BB57" i="29"/>
  <c r="BC3" i="30" s="1"/>
  <c r="BC7" i="30" s="1"/>
  <c r="BC6" i="30" s="1"/>
  <c r="BB58" i="29"/>
  <c r="BC5" i="30" s="1"/>
  <c r="BC4" i="30" s="1"/>
  <c r="BB215" i="29"/>
  <c r="BB198" i="29"/>
  <c r="BB199" i="29" s="1"/>
  <c r="BA237" i="29"/>
  <c r="BA13" i="30" s="1"/>
  <c r="BA159" i="29"/>
  <c r="BA177" i="29"/>
  <c r="BA182" i="29" s="1"/>
  <c r="BA183" i="29" s="1"/>
  <c r="BA145" i="29"/>
  <c r="BB144" i="29"/>
  <c r="BC233" i="29"/>
  <c r="BC168" i="29"/>
  <c r="BC192" i="29"/>
  <c r="BC149" i="29"/>
  <c r="BC156" i="29" s="1"/>
  <c r="BC163" i="29" s="1"/>
  <c r="BC176" i="29" s="1"/>
  <c r="BB238" i="29"/>
  <c r="BB14" i="30" s="1"/>
  <c r="BB240" i="29"/>
  <c r="BB16" i="30" s="1"/>
  <c r="BB242" i="29"/>
  <c r="BB19" i="30" s="1"/>
  <c r="BB239" i="29"/>
  <c r="BB15" i="30" s="1"/>
  <c r="BB241" i="29"/>
  <c r="BB18" i="30" s="1"/>
  <c r="BC235" i="29"/>
  <c r="BC11" i="30" s="1"/>
  <c r="BC166" i="29"/>
  <c r="BC151" i="29"/>
  <c r="BC152" i="29" s="1"/>
  <c r="BC153" i="29" s="1"/>
  <c r="BB42" i="29"/>
  <c r="BD139" i="29"/>
  <c r="BC56" i="29"/>
  <c r="BC39" i="29"/>
  <c r="BC38" i="29"/>
  <c r="BD167" i="29" s="1"/>
  <c r="BD35" i="29"/>
  <c r="AZ178" i="29"/>
  <c r="AZ157" i="29"/>
  <c r="AZ160" i="29" s="1"/>
  <c r="AT47" i="28"/>
  <c r="AV50" i="28"/>
  <c r="AU49" i="28"/>
  <c r="AU48" i="28"/>
  <c r="Z56" i="27"/>
  <c r="Y68" i="27"/>
  <c r="Y44" i="27" s="1"/>
  <c r="BU140" i="27"/>
  <c r="BU143" i="27" s="1"/>
  <c r="BU134" i="27"/>
  <c r="BU146" i="27" s="1"/>
  <c r="BU118" i="27"/>
  <c r="BU141" i="27" s="1"/>
  <c r="BV111" i="27"/>
  <c r="BV84" i="27"/>
  <c r="BW83" i="27" s="1"/>
  <c r="Y135" i="27"/>
  <c r="Y150" i="27" s="1"/>
  <c r="Z114" i="27"/>
  <c r="AW198" i="27"/>
  <c r="AW38" i="27"/>
  <c r="AV44" i="24" s="1"/>
  <c r="AX37" i="27"/>
  <c r="AW39" i="27"/>
  <c r="AV45" i="24" s="1"/>
  <c r="AT209" i="27"/>
  <c r="AT41" i="27" s="1"/>
  <c r="AU216" i="27"/>
  <c r="AU214" i="27"/>
  <c r="AU204" i="27"/>
  <c r="AU202" i="27"/>
  <c r="AU200" i="27" s="1"/>
  <c r="AU207" i="27"/>
  <c r="AU218" i="27" s="1"/>
  <c r="AU206" i="27"/>
  <c r="AU217" i="27" s="1"/>
  <c r="AV212" i="27"/>
  <c r="AV208" i="27"/>
  <c r="AV219" i="27" s="1"/>
  <c r="AV211" i="27"/>
  <c r="AV203" i="27"/>
  <c r="AV201" i="27"/>
  <c r="AV199" i="27"/>
  <c r="AV197" i="27"/>
  <c r="AV213" i="27" s="1"/>
  <c r="X42" i="25" l="1"/>
  <c r="X42" i="32"/>
  <c r="BB171" i="29"/>
  <c r="BB218" i="29" s="1"/>
  <c r="BC57" i="29"/>
  <c r="BD3" i="30" s="1"/>
  <c r="BD7" i="30" s="1"/>
  <c r="BD6" i="30" s="1"/>
  <c r="BC58" i="29"/>
  <c r="BD5" i="30" s="1"/>
  <c r="BD4" i="30" s="1"/>
  <c r="BC241" i="29"/>
  <c r="BC18" i="30" s="1"/>
  <c r="BC239" i="29"/>
  <c r="BC15" i="30" s="1"/>
  <c r="BC240" i="29"/>
  <c r="BC16" i="30" s="1"/>
  <c r="BC242" i="29"/>
  <c r="BC19" i="30" s="1"/>
  <c r="BC238" i="29"/>
  <c r="BC14" i="30" s="1"/>
  <c r="BA178" i="29"/>
  <c r="BA157" i="29"/>
  <c r="BA160" i="29" s="1"/>
  <c r="BC158" i="29"/>
  <c r="BB59" i="29"/>
  <c r="BB61" i="29" s="1"/>
  <c r="BE139" i="29"/>
  <c r="BD56" i="29"/>
  <c r="BE35" i="29"/>
  <c r="BD39" i="29"/>
  <c r="BD38" i="29"/>
  <c r="BE167" i="29" s="1"/>
  <c r="BD233" i="29"/>
  <c r="BD192" i="29"/>
  <c r="BD168" i="29"/>
  <c r="BD149" i="29"/>
  <c r="BD156" i="29" s="1"/>
  <c r="BD163" i="29" s="1"/>
  <c r="BD176" i="29" s="1"/>
  <c r="BD235" i="29"/>
  <c r="BD11" i="30" s="1"/>
  <c r="BD166" i="29"/>
  <c r="BD151" i="29"/>
  <c r="BD152" i="29" s="1"/>
  <c r="BD153" i="29" s="1"/>
  <c r="BC42" i="29"/>
  <c r="BC215" i="29"/>
  <c r="BC198" i="29"/>
  <c r="BC199" i="29" s="1"/>
  <c r="BB237" i="29"/>
  <c r="BB13" i="30" s="1"/>
  <c r="BB177" i="29"/>
  <c r="BB182" i="29" s="1"/>
  <c r="BB183" i="29" s="1"/>
  <c r="BB159" i="29"/>
  <c r="BB145" i="29"/>
  <c r="BC169" i="29"/>
  <c r="BC171" i="29"/>
  <c r="BC216" i="29" s="1"/>
  <c r="BC144" i="29"/>
  <c r="BB60" i="29"/>
  <c r="BB62" i="29" s="1"/>
  <c r="AU47" i="28"/>
  <c r="AW50" i="28"/>
  <c r="AV48" i="28"/>
  <c r="AV49" i="28"/>
  <c r="Z66" i="27"/>
  <c r="Z54" i="27"/>
  <c r="BV134" i="27"/>
  <c r="BV146" i="27" s="1"/>
  <c r="BV140" i="27"/>
  <c r="BV143" i="27" s="1"/>
  <c r="BV118" i="27"/>
  <c r="BV141" i="27" s="1"/>
  <c r="BW111" i="27"/>
  <c r="BW84" i="27"/>
  <c r="BX83" i="27" s="1"/>
  <c r="AX198" i="27"/>
  <c r="AY37" i="27"/>
  <c r="AX39" i="27"/>
  <c r="AW45" i="24" s="1"/>
  <c r="AX38" i="27"/>
  <c r="AW44" i="24" s="1"/>
  <c r="AV216" i="27"/>
  <c r="AV214" i="27"/>
  <c r="AV204" i="27"/>
  <c r="AV206" i="27"/>
  <c r="AV217" i="27" s="1"/>
  <c r="AV202" i="27"/>
  <c r="AV200" i="27" s="1"/>
  <c r="AV207" i="27"/>
  <c r="AV218" i="27" s="1"/>
  <c r="AU209" i="27"/>
  <c r="AU41" i="27" s="1"/>
  <c r="AW208" i="27"/>
  <c r="AW219" i="27" s="1"/>
  <c r="AW211" i="27"/>
  <c r="AW203" i="27"/>
  <c r="AW201" i="27"/>
  <c r="AW199" i="27"/>
  <c r="AW197" i="27"/>
  <c r="AW212" i="27" s="1"/>
  <c r="Z137" i="27"/>
  <c r="Z148" i="27" s="1"/>
  <c r="Z112" i="27"/>
  <c r="BC60" i="29" l="1"/>
  <c r="BC62" i="29" s="1"/>
  <c r="BB216" i="29"/>
  <c r="BC218" i="29"/>
  <c r="BE235" i="29"/>
  <c r="BE11" i="30" s="1"/>
  <c r="BE166" i="29"/>
  <c r="BE151" i="29"/>
  <c r="BE152" i="29" s="1"/>
  <c r="BE153" i="29" s="1"/>
  <c r="BD42" i="29"/>
  <c r="BE233" i="29"/>
  <c r="BE192" i="29"/>
  <c r="BE168" i="29"/>
  <c r="BE149" i="29"/>
  <c r="BE156" i="29" s="1"/>
  <c r="BE163" i="29" s="1"/>
  <c r="BE176" i="29" s="1"/>
  <c r="BD169" i="29"/>
  <c r="BD171" i="29"/>
  <c r="BD216" i="29" s="1"/>
  <c r="BD198" i="29"/>
  <c r="BD199" i="29" s="1"/>
  <c r="BD215" i="29"/>
  <c r="BD144" i="29"/>
  <c r="BF139" i="29"/>
  <c r="BE56" i="29"/>
  <c r="BE39" i="29"/>
  <c r="BF35" i="29"/>
  <c r="BE38" i="29"/>
  <c r="BF167" i="29" s="1"/>
  <c r="BC237" i="29"/>
  <c r="BC13" i="30" s="1"/>
  <c r="BC177" i="29"/>
  <c r="BC182" i="29" s="1"/>
  <c r="BC183" i="29" s="1"/>
  <c r="BC145" i="29"/>
  <c r="BC159" i="29"/>
  <c r="BB178" i="29"/>
  <c r="BB157" i="29"/>
  <c r="BB160" i="29" s="1"/>
  <c r="BD242" i="29"/>
  <c r="BD19" i="30" s="1"/>
  <c r="BD239" i="29"/>
  <c r="BD15" i="30" s="1"/>
  <c r="BD241" i="29"/>
  <c r="BD18" i="30" s="1"/>
  <c r="BD240" i="29"/>
  <c r="BD16" i="30" s="1"/>
  <c r="BD238" i="29"/>
  <c r="BD14" i="30" s="1"/>
  <c r="BD57" i="29"/>
  <c r="BE3" i="30" s="1"/>
  <c r="BE7" i="30" s="1"/>
  <c r="BE6" i="30" s="1"/>
  <c r="BD58" i="29"/>
  <c r="BE5" i="30" s="1"/>
  <c r="BE4" i="30" s="1"/>
  <c r="BD158" i="29"/>
  <c r="BC59" i="29"/>
  <c r="BC61" i="29" s="1"/>
  <c r="AV47" i="28"/>
  <c r="AX50" i="28"/>
  <c r="AW48" i="28"/>
  <c r="AW49" i="28"/>
  <c r="Z68" i="27"/>
  <c r="Z44" i="27" s="1"/>
  <c r="AA56" i="27"/>
  <c r="BX111" i="27"/>
  <c r="BX84" i="27"/>
  <c r="BY83" i="27" s="1"/>
  <c r="BW140" i="27"/>
  <c r="BW143" i="27" s="1"/>
  <c r="BW134" i="27"/>
  <c r="BW146" i="27" s="1"/>
  <c r="BW118" i="27"/>
  <c r="BW141" i="27" s="1"/>
  <c r="Z135" i="27"/>
  <c r="Z150" i="27" s="1"/>
  <c r="AA114" i="27"/>
  <c r="AW213" i="27"/>
  <c r="AV209" i="27"/>
  <c r="AV41" i="27" s="1"/>
  <c r="AY198" i="27"/>
  <c r="AZ37" i="27"/>
  <c r="AY39" i="27"/>
  <c r="AX45" i="24" s="1"/>
  <c r="AY38" i="27"/>
  <c r="AX44" i="24" s="1"/>
  <c r="AW214" i="27"/>
  <c r="AW216" i="27"/>
  <c r="AW204" i="27"/>
  <c r="AW206" i="27"/>
  <c r="AW217" i="27" s="1"/>
  <c r="AW207" i="27"/>
  <c r="AW218" i="27" s="1"/>
  <c r="AW202" i="27"/>
  <c r="AW200" i="27" s="1"/>
  <c r="AX211" i="27"/>
  <c r="AX208" i="27"/>
  <c r="AX219" i="27" s="1"/>
  <c r="AX203" i="27"/>
  <c r="AX201" i="27"/>
  <c r="AX197" i="27"/>
  <c r="AX213" i="27" s="1"/>
  <c r="AX199" i="27"/>
  <c r="Y42" i="25" l="1"/>
  <c r="Y42" i="32"/>
  <c r="BD218" i="29"/>
  <c r="BE144" i="29"/>
  <c r="BD60" i="29"/>
  <c r="BD62" i="29" s="1"/>
  <c r="BE158" i="29"/>
  <c r="BD59" i="29"/>
  <c r="BD61" i="29" s="1"/>
  <c r="BE58" i="29"/>
  <c r="BF5" i="30" s="1"/>
  <c r="BF4" i="30" s="1"/>
  <c r="BE57" i="29"/>
  <c r="BF3" i="30" s="1"/>
  <c r="BF7" i="30" s="1"/>
  <c r="BF6" i="30" s="1"/>
  <c r="BE198" i="29"/>
  <c r="BE199" i="29" s="1"/>
  <c r="BE215" i="29"/>
  <c r="BF235" i="29"/>
  <c r="BF11" i="30" s="1"/>
  <c r="BF166" i="29"/>
  <c r="BF151" i="29"/>
  <c r="BF152" i="29" s="1"/>
  <c r="BF153" i="29" s="1"/>
  <c r="BE42" i="29"/>
  <c r="BF233" i="29"/>
  <c r="BF192" i="29"/>
  <c r="BF168" i="29"/>
  <c r="BF149" i="29"/>
  <c r="BF156" i="29" s="1"/>
  <c r="BF163" i="29" s="1"/>
  <c r="BF176" i="29" s="1"/>
  <c r="BD237" i="29"/>
  <c r="BD13" i="30" s="1"/>
  <c r="BD177" i="29"/>
  <c r="BD182" i="29" s="1"/>
  <c r="BD183" i="29" s="1"/>
  <c r="BD159" i="29"/>
  <c r="BD145" i="29"/>
  <c r="BE242" i="29"/>
  <c r="BE19" i="30" s="1"/>
  <c r="BE240" i="29"/>
  <c r="BE16" i="30" s="1"/>
  <c r="BE238" i="29"/>
  <c r="BE14" i="30" s="1"/>
  <c r="BE239" i="29"/>
  <c r="BE15" i="30" s="1"/>
  <c r="BE241" i="29"/>
  <c r="BE18" i="30" s="1"/>
  <c r="BC178" i="29"/>
  <c r="BC157" i="29"/>
  <c r="BC160" i="29" s="1"/>
  <c r="BG139" i="29"/>
  <c r="BF56" i="29"/>
  <c r="BF39" i="29"/>
  <c r="BF38" i="29"/>
  <c r="BG167" i="29" s="1"/>
  <c r="BG35" i="29"/>
  <c r="BE169" i="29"/>
  <c r="BE171" i="29"/>
  <c r="BE216" i="29" s="1"/>
  <c r="AW47" i="28"/>
  <c r="AY50" i="28"/>
  <c r="AX49" i="28"/>
  <c r="AX48" i="28"/>
  <c r="AA66" i="27"/>
  <c r="AA54" i="27"/>
  <c r="BX134" i="27"/>
  <c r="BX146" i="27" s="1"/>
  <c r="BX140" i="27"/>
  <c r="BX143" i="27" s="1"/>
  <c r="BX118" i="27"/>
  <c r="BX141" i="27" s="1"/>
  <c r="BY111" i="27"/>
  <c r="BY84" i="27"/>
  <c r="BZ83" i="27" s="1"/>
  <c r="AW209" i="27"/>
  <c r="AW41" i="27" s="1"/>
  <c r="AX214" i="27"/>
  <c r="AX216" i="27"/>
  <c r="AX204" i="27"/>
  <c r="AX207" i="27"/>
  <c r="AX218" i="27" s="1"/>
  <c r="AX202" i="27"/>
  <c r="AX200" i="27" s="1"/>
  <c r="AX206" i="27"/>
  <c r="AX217" i="27" s="1"/>
  <c r="AX212" i="27"/>
  <c r="AZ198" i="27"/>
  <c r="AZ39" i="27"/>
  <c r="AY45" i="24" s="1"/>
  <c r="AZ38" i="27"/>
  <c r="AY44" i="24" s="1"/>
  <c r="BA37" i="27"/>
  <c r="AY211" i="27"/>
  <c r="AY208" i="27"/>
  <c r="AY219" i="27" s="1"/>
  <c r="AY203" i="27"/>
  <c r="AY201" i="27"/>
  <c r="AY199" i="27"/>
  <c r="AY197" i="27"/>
  <c r="AY212" i="27" s="1"/>
  <c r="AA137" i="27"/>
  <c r="AA148" i="27" s="1"/>
  <c r="AA112" i="27"/>
  <c r="BF158" i="29" l="1"/>
  <c r="BH139" i="29"/>
  <c r="BG56" i="29"/>
  <c r="BG38" i="29"/>
  <c r="BH167" i="29" s="1"/>
  <c r="BG39" i="29"/>
  <c r="BH35" i="29"/>
  <c r="BG233" i="29"/>
  <c r="BG168" i="29"/>
  <c r="BG192" i="29"/>
  <c r="BG149" i="29"/>
  <c r="BG156" i="29" s="1"/>
  <c r="BG163" i="29" s="1"/>
  <c r="BG176" i="29" s="1"/>
  <c r="BG235" i="29"/>
  <c r="BG11" i="30" s="1"/>
  <c r="BG166" i="29"/>
  <c r="BG151" i="29"/>
  <c r="BG152" i="29" s="1"/>
  <c r="BG153" i="29" s="1"/>
  <c r="BF42" i="29"/>
  <c r="BE218" i="29"/>
  <c r="BF57" i="29"/>
  <c r="BG3" i="30" s="1"/>
  <c r="BG7" i="30" s="1"/>
  <c r="BG6" i="30" s="1"/>
  <c r="BF58" i="29"/>
  <c r="BG5" i="30" s="1"/>
  <c r="BG4" i="30" s="1"/>
  <c r="BF215" i="29"/>
  <c r="BF198" i="29"/>
  <c r="BF199" i="29" s="1"/>
  <c r="BF241" i="29"/>
  <c r="BF18" i="30" s="1"/>
  <c r="BF238" i="29"/>
  <c r="BF14" i="30" s="1"/>
  <c r="BF240" i="29"/>
  <c r="BF16" i="30" s="1"/>
  <c r="BF242" i="29"/>
  <c r="BF19" i="30" s="1"/>
  <c r="BF239" i="29"/>
  <c r="BF15" i="30" s="1"/>
  <c r="BE59" i="29"/>
  <c r="BE61" i="29" s="1"/>
  <c r="BD178" i="29"/>
  <c r="BD157" i="29"/>
  <c r="BD160" i="29" s="1"/>
  <c r="BF169" i="29"/>
  <c r="BF171" i="29"/>
  <c r="BF144" i="29"/>
  <c r="BE60" i="29"/>
  <c r="BE62" i="29" s="1"/>
  <c r="BE237" i="29"/>
  <c r="BE13" i="30" s="1"/>
  <c r="BE177" i="29"/>
  <c r="BE182" i="29" s="1"/>
  <c r="BE183" i="29" s="1"/>
  <c r="BE159" i="29"/>
  <c r="BE145" i="29"/>
  <c r="AX47" i="28"/>
  <c r="AZ50" i="28"/>
  <c r="AY49" i="28"/>
  <c r="AY48" i="28"/>
  <c r="AA68" i="27"/>
  <c r="AA44" i="27" s="1"/>
  <c r="AB56" i="27"/>
  <c r="BY140" i="27"/>
  <c r="BY143" i="27" s="1"/>
  <c r="BY134" i="27"/>
  <c r="BY146" i="27" s="1"/>
  <c r="BY118" i="27"/>
  <c r="BY141" i="27" s="1"/>
  <c r="BZ111" i="27"/>
  <c r="BZ84" i="27"/>
  <c r="CA83" i="27" s="1"/>
  <c r="AX209" i="27"/>
  <c r="AX41" i="27" s="1"/>
  <c r="AA135" i="27"/>
  <c r="AA150" i="27" s="1"/>
  <c r="AB114" i="27"/>
  <c r="AY213" i="27"/>
  <c r="BA198" i="27"/>
  <c r="BA38" i="27"/>
  <c r="AZ44" i="24" s="1"/>
  <c r="BA39" i="27"/>
  <c r="AZ45" i="24" s="1"/>
  <c r="BB37" i="27"/>
  <c r="AY216" i="27"/>
  <c r="AY214" i="27"/>
  <c r="AY204" i="27"/>
  <c r="AY207" i="27"/>
  <c r="AY218" i="27" s="1"/>
  <c r="AY206" i="27"/>
  <c r="AY217" i="27" s="1"/>
  <c r="AY202" i="27"/>
  <c r="AY200" i="27" s="1"/>
  <c r="AZ211" i="27"/>
  <c r="AZ213" i="27"/>
  <c r="AZ208" i="27"/>
  <c r="AZ219" i="27" s="1"/>
  <c r="AZ203" i="27"/>
  <c r="AZ201" i="27"/>
  <c r="AZ199" i="27"/>
  <c r="AZ197" i="27"/>
  <c r="AZ212" i="27" s="1"/>
  <c r="Z42" i="25" l="1"/>
  <c r="Z42" i="32"/>
  <c r="BE178" i="29"/>
  <c r="BE157" i="29"/>
  <c r="BE160" i="29" s="1"/>
  <c r="BG215" i="29"/>
  <c r="BG198" i="29"/>
  <c r="BG199" i="29" s="1"/>
  <c r="BF237" i="29"/>
  <c r="BF13" i="30" s="1"/>
  <c r="BF177" i="29"/>
  <c r="BF182" i="29" s="1"/>
  <c r="BF183" i="29" s="1"/>
  <c r="BF159" i="29"/>
  <c r="BF145" i="29"/>
  <c r="BG169" i="29"/>
  <c r="BG171" i="29"/>
  <c r="BG216" i="29" s="1"/>
  <c r="BH235" i="29"/>
  <c r="BH166" i="29"/>
  <c r="BH151" i="29"/>
  <c r="BH152" i="29" s="1"/>
  <c r="BH153" i="29" s="1"/>
  <c r="BG42" i="29"/>
  <c r="BG144" i="29"/>
  <c r="BF60" i="29"/>
  <c r="BF62" i="29" s="1"/>
  <c r="BG241" i="29"/>
  <c r="BG18" i="30" s="1"/>
  <c r="BG239" i="29"/>
  <c r="BG15" i="30" s="1"/>
  <c r="BG238" i="29"/>
  <c r="BG14" i="30" s="1"/>
  <c r="BG240" i="29"/>
  <c r="BG16" i="30" s="1"/>
  <c r="BG242" i="29"/>
  <c r="BG19" i="30" s="1"/>
  <c r="BG57" i="29"/>
  <c r="BG58" i="29"/>
  <c r="BG158" i="29"/>
  <c r="BF59" i="29"/>
  <c r="BF61" i="29" s="1"/>
  <c r="BI139" i="29"/>
  <c r="BH56" i="29"/>
  <c r="BH39" i="29"/>
  <c r="BH38" i="29"/>
  <c r="BI167" i="29" s="1"/>
  <c r="BI35" i="29"/>
  <c r="BH233" i="29"/>
  <c r="BH192" i="29"/>
  <c r="BH168" i="29"/>
  <c r="BH149" i="29"/>
  <c r="BH156" i="29" s="1"/>
  <c r="BH163" i="29" s="1"/>
  <c r="BH176" i="29" s="1"/>
  <c r="AY47" i="28"/>
  <c r="BA50" i="28"/>
  <c r="AZ48" i="28"/>
  <c r="AZ49" i="28"/>
  <c r="AB54" i="27"/>
  <c r="AB66" i="27"/>
  <c r="CA111" i="27"/>
  <c r="CA84" i="27"/>
  <c r="CB83" i="27" s="1"/>
  <c r="CB111" i="27" s="1"/>
  <c r="DF84" i="27"/>
  <c r="CU84" i="27"/>
  <c r="EO84" i="27"/>
  <c r="CZ84" i="27"/>
  <c r="DS84" i="27"/>
  <c r="CB84" i="27"/>
  <c r="ED84" i="27"/>
  <c r="EW84" i="27"/>
  <c r="ES84" i="27"/>
  <c r="BZ134" i="27"/>
  <c r="BZ146" i="27" s="1"/>
  <c r="BZ140" i="27"/>
  <c r="BZ143" i="27" s="1"/>
  <c r="BZ118" i="27"/>
  <c r="BZ141" i="27" s="1"/>
  <c r="AZ216" i="27"/>
  <c r="AZ214" i="27"/>
  <c r="AZ204" i="27"/>
  <c r="AZ202" i="27"/>
  <c r="AZ200" i="27" s="1"/>
  <c r="AZ207" i="27"/>
  <c r="AZ218" i="27" s="1"/>
  <c r="AZ206" i="27"/>
  <c r="AZ217" i="27" s="1"/>
  <c r="AY209" i="27"/>
  <c r="AY41" i="27" s="1"/>
  <c r="BB198" i="27"/>
  <c r="BC37" i="27"/>
  <c r="BB39" i="27"/>
  <c r="BA45" i="24" s="1"/>
  <c r="BB38" i="27"/>
  <c r="BA44" i="24" s="1"/>
  <c r="BA212" i="27"/>
  <c r="BA211" i="27"/>
  <c r="BA208" i="27"/>
  <c r="BA219" i="27" s="1"/>
  <c r="BA203" i="27"/>
  <c r="BA201" i="27"/>
  <c r="BA199" i="27"/>
  <c r="BA197" i="27"/>
  <c r="BA213" i="27" s="1"/>
  <c r="AB137" i="27"/>
  <c r="AB148" i="27" s="1"/>
  <c r="AB112" i="27"/>
  <c r="EE84" i="27" l="1"/>
  <c r="DR84" i="27"/>
  <c r="EZ84" i="27"/>
  <c r="CV84" i="27"/>
  <c r="DP84" i="27"/>
  <c r="DQ84" i="27"/>
  <c r="DV84" i="27"/>
  <c r="DH84" i="27"/>
  <c r="CM84" i="27"/>
  <c r="EN84" i="27"/>
  <c r="EL84" i="27"/>
  <c r="EQ84" i="27"/>
  <c r="FB84" i="27"/>
  <c r="CH84" i="27"/>
  <c r="CN84" i="27"/>
  <c r="DD84" i="27"/>
  <c r="EI84" i="27"/>
  <c r="DK84" i="27"/>
  <c r="DZ84" i="27"/>
  <c r="EH84" i="27"/>
  <c r="CF84" i="27"/>
  <c r="EV84" i="27"/>
  <c r="CO84" i="27"/>
  <c r="CL84" i="27"/>
  <c r="DL84" i="27"/>
  <c r="CD84" i="27"/>
  <c r="CR84" i="27"/>
  <c r="DB84" i="27"/>
  <c r="EM84" i="27"/>
  <c r="DA84" i="27"/>
  <c r="CX84" i="27"/>
  <c r="CE84" i="27"/>
  <c r="CJ84" i="27"/>
  <c r="CS84" i="27"/>
  <c r="DJ84" i="27"/>
  <c r="CC84" i="27"/>
  <c r="ET84" i="27"/>
  <c r="EJ84" i="27"/>
  <c r="CG84" i="27"/>
  <c r="EB84" i="27"/>
  <c r="CT84" i="27"/>
  <c r="EK84" i="27"/>
  <c r="EC84" i="27"/>
  <c r="DT84" i="27"/>
  <c r="CI84" i="27"/>
  <c r="EP84" i="27"/>
  <c r="CK84" i="27"/>
  <c r="CY84" i="27"/>
  <c r="EU84" i="27"/>
  <c r="CP84" i="27"/>
  <c r="EX84" i="27"/>
  <c r="CW84" i="27"/>
  <c r="DE84" i="27"/>
  <c r="FA84" i="27"/>
  <c r="EF84" i="27"/>
  <c r="EG84" i="27"/>
  <c r="ER84" i="27"/>
  <c r="DU84" i="27"/>
  <c r="DG84" i="27"/>
  <c r="EY84" i="27"/>
  <c r="DM84" i="27"/>
  <c r="DC84" i="27"/>
  <c r="DW84" i="27"/>
  <c r="EA84" i="27"/>
  <c r="DO84" i="27"/>
  <c r="DY84" i="27"/>
  <c r="DI84" i="27"/>
  <c r="CB140" i="27"/>
  <c r="CB134" i="27"/>
  <c r="CB146" i="27" s="1"/>
  <c r="CB120" i="27"/>
  <c r="CB144" i="27" s="1"/>
  <c r="DX84" i="27"/>
  <c r="DN84" i="27"/>
  <c r="CQ84" i="27"/>
  <c r="BG218" i="29"/>
  <c r="BH198" i="29"/>
  <c r="BH199" i="29" s="1"/>
  <c r="BH215" i="29"/>
  <c r="BF178" i="29"/>
  <c r="BF157" i="29"/>
  <c r="BF160" i="29" s="1"/>
  <c r="BH240" i="29"/>
  <c r="BH242" i="29"/>
  <c r="BH239" i="29"/>
  <c r="BH241" i="29"/>
  <c r="BH238" i="29"/>
  <c r="BH57" i="29"/>
  <c r="BH58" i="29"/>
  <c r="BH144" i="29"/>
  <c r="BG60" i="29"/>
  <c r="BG62" i="29" s="1"/>
  <c r="BJ139" i="29"/>
  <c r="BI56" i="29"/>
  <c r="BI39" i="29"/>
  <c r="BJ35" i="29"/>
  <c r="BI38" i="29"/>
  <c r="BJ167" i="29" s="1"/>
  <c r="BI233" i="29"/>
  <c r="BI192" i="29"/>
  <c r="BI168" i="29"/>
  <c r="BI149" i="29"/>
  <c r="BI156" i="29" s="1"/>
  <c r="BI163" i="29" s="1"/>
  <c r="BI176" i="29" s="1"/>
  <c r="BH158" i="29"/>
  <c r="BG59" i="29"/>
  <c r="BG61" i="29" s="1"/>
  <c r="BG237" i="29"/>
  <c r="BG13" i="30" s="1"/>
  <c r="BG177" i="29"/>
  <c r="BG182" i="29" s="1"/>
  <c r="BG183" i="29" s="1"/>
  <c r="BG145" i="29"/>
  <c r="BG159" i="29"/>
  <c r="BH169" i="29"/>
  <c r="BH171" i="29"/>
  <c r="BH216" i="29" s="1"/>
  <c r="BI235" i="29"/>
  <c r="BI166" i="29"/>
  <c r="BI151" i="29"/>
  <c r="BI152" i="29" s="1"/>
  <c r="BI153" i="29" s="1"/>
  <c r="BH42" i="29"/>
  <c r="AZ47" i="28"/>
  <c r="BB50" i="28"/>
  <c r="BA48" i="28"/>
  <c r="BA49" i="28"/>
  <c r="AC56" i="27"/>
  <c r="AB68" i="27"/>
  <c r="AB44" i="27" s="1"/>
  <c r="CA140" i="27"/>
  <c r="CA134" i="27"/>
  <c r="CA146" i="27" s="1"/>
  <c r="CA120" i="27"/>
  <c r="CA144" i="27" s="1"/>
  <c r="BC198" i="27"/>
  <c r="BD37" i="27"/>
  <c r="BC39" i="27"/>
  <c r="BB45" i="24" s="1"/>
  <c r="BC38" i="27"/>
  <c r="BB44" i="24" s="1"/>
  <c r="AZ209" i="27"/>
  <c r="AZ41" i="27" s="1"/>
  <c r="BA214" i="27"/>
  <c r="BA216" i="27"/>
  <c r="BA204" i="27"/>
  <c r="BA202" i="27"/>
  <c r="BA200" i="27" s="1"/>
  <c r="BA206" i="27"/>
  <c r="BA217" i="27" s="1"/>
  <c r="BA207" i="27"/>
  <c r="BA218" i="27" s="1"/>
  <c r="BB211" i="27"/>
  <c r="BB208" i="27"/>
  <c r="BB219" i="27" s="1"/>
  <c r="BB212" i="27"/>
  <c r="BB203" i="27"/>
  <c r="BB201" i="27"/>
  <c r="BB197" i="27"/>
  <c r="BB213" i="27" s="1"/>
  <c r="BB199" i="27"/>
  <c r="AB135" i="27"/>
  <c r="AB150" i="27" s="1"/>
  <c r="AC114" i="27"/>
  <c r="AA42" i="25" l="1"/>
  <c r="AA42" i="32"/>
  <c r="BH218" i="29"/>
  <c r="BG178" i="29"/>
  <c r="BG157" i="29"/>
  <c r="BG160" i="29" s="1"/>
  <c r="BI242" i="29"/>
  <c r="BI240" i="29"/>
  <c r="BI238" i="29"/>
  <c r="BI239" i="29"/>
  <c r="BI241" i="29"/>
  <c r="BI58" i="29"/>
  <c r="BI57" i="29"/>
  <c r="BH237" i="29"/>
  <c r="BH177" i="29"/>
  <c r="BH182" i="29" s="1"/>
  <c r="BH183" i="29" s="1"/>
  <c r="BH159" i="29"/>
  <c r="BH145" i="29"/>
  <c r="BJ235" i="29"/>
  <c r="BJ166" i="29"/>
  <c r="BJ151" i="29"/>
  <c r="BJ152" i="29" s="1"/>
  <c r="BJ153" i="29" s="1"/>
  <c r="BI42" i="29"/>
  <c r="BJ192" i="29"/>
  <c r="BJ233" i="29"/>
  <c r="BJ168" i="29"/>
  <c r="BJ149" i="29"/>
  <c r="BJ156" i="29" s="1"/>
  <c r="BJ163" i="29" s="1"/>
  <c r="BJ176" i="29" s="1"/>
  <c r="BI144" i="29"/>
  <c r="BH60" i="29"/>
  <c r="BH62" i="29" s="1"/>
  <c r="BI169" i="29"/>
  <c r="BI171" i="29"/>
  <c r="BI218" i="29" s="1"/>
  <c r="BK139" i="29"/>
  <c r="BJ56" i="29"/>
  <c r="BJ39" i="29"/>
  <c r="BK35" i="29"/>
  <c r="BJ38" i="29"/>
  <c r="BK167" i="29" s="1"/>
  <c r="BI158" i="29"/>
  <c r="BH59" i="29"/>
  <c r="BH61" i="29" s="1"/>
  <c r="BI198" i="29"/>
  <c r="BI199" i="29" s="1"/>
  <c r="BI215" i="29"/>
  <c r="BA47" i="28"/>
  <c r="BC50" i="28"/>
  <c r="BB49" i="28"/>
  <c r="BB48" i="28"/>
  <c r="CC118" i="27"/>
  <c r="CC141" i="27" s="1"/>
  <c r="EH118" i="27"/>
  <c r="EH141" i="27" s="1"/>
  <c r="EQ118" i="27"/>
  <c r="EQ141" i="27" s="1"/>
  <c r="AC66" i="27"/>
  <c r="AC54" i="27"/>
  <c r="EW118" i="27"/>
  <c r="EW141" i="27" s="1"/>
  <c r="DA118" i="27"/>
  <c r="DA141" i="27" s="1"/>
  <c r="EO118" i="27"/>
  <c r="EO141" i="27" s="1"/>
  <c r="CK118" i="27"/>
  <c r="CK141" i="27" s="1"/>
  <c r="CD118" i="27"/>
  <c r="CD141" i="27" s="1"/>
  <c r="CT118" i="27"/>
  <c r="CT141" i="27" s="1"/>
  <c r="EC118" i="27"/>
  <c r="EC141" i="27" s="1"/>
  <c r="ED118" i="27"/>
  <c r="ED141" i="27" s="1"/>
  <c r="FB118" i="27"/>
  <c r="FB141" i="27" s="1"/>
  <c r="CM118" i="27"/>
  <c r="CM141" i="27" s="1"/>
  <c r="CP118" i="27"/>
  <c r="CP141" i="27" s="1"/>
  <c r="DY118" i="27"/>
  <c r="DY141" i="27" s="1"/>
  <c r="EE118" i="27"/>
  <c r="EE141" i="27" s="1"/>
  <c r="CQ118" i="27"/>
  <c r="CQ141" i="27" s="1"/>
  <c r="CJ118" i="27"/>
  <c r="CJ141" i="27" s="1"/>
  <c r="CE118" i="27"/>
  <c r="CE141" i="27" s="1"/>
  <c r="BA209" i="27"/>
  <c r="BA41" i="27" s="1"/>
  <c r="DI118" i="27"/>
  <c r="DI141" i="27" s="1"/>
  <c r="FA118" i="27"/>
  <c r="FA141" i="27" s="1"/>
  <c r="ES118" i="27"/>
  <c r="ES141" i="27" s="1"/>
  <c r="DW118" i="27"/>
  <c r="DW141" i="27" s="1"/>
  <c r="CU118" i="27"/>
  <c r="CU141" i="27" s="1"/>
  <c r="DM118" i="27"/>
  <c r="DM141" i="27" s="1"/>
  <c r="EF118" i="27"/>
  <c r="EF141" i="27" s="1"/>
  <c r="EJ118" i="27"/>
  <c r="EJ141" i="27" s="1"/>
  <c r="EG118" i="27"/>
  <c r="EG141" i="27" s="1"/>
  <c r="EL118" i="27"/>
  <c r="EL141" i="27" s="1"/>
  <c r="DE118" i="27"/>
  <c r="DE141" i="27" s="1"/>
  <c r="DT118" i="27"/>
  <c r="DT141" i="27" s="1"/>
  <c r="CR118" i="27"/>
  <c r="CR141" i="27" s="1"/>
  <c r="CI118" i="27"/>
  <c r="CI141" i="27" s="1"/>
  <c r="CZ118" i="27"/>
  <c r="CZ141" i="27" s="1"/>
  <c r="ER118" i="27"/>
  <c r="ER141" i="27" s="1"/>
  <c r="DK118" i="27"/>
  <c r="DK141" i="27" s="1"/>
  <c r="EI118" i="27"/>
  <c r="EI141" i="27" s="1"/>
  <c r="EU118" i="27"/>
  <c r="EU141" i="27" s="1"/>
  <c r="DU118" i="27"/>
  <c r="DU141" i="27" s="1"/>
  <c r="CN118" i="27"/>
  <c r="CN141" i="27" s="1"/>
  <c r="EN118" i="27"/>
  <c r="EN141" i="27" s="1"/>
  <c r="CG118" i="27"/>
  <c r="CG141" i="27" s="1"/>
  <c r="CS118" i="27"/>
  <c r="CS141" i="27" s="1"/>
  <c r="DG118" i="27"/>
  <c r="DG141" i="27" s="1"/>
  <c r="ET118" i="27"/>
  <c r="ET141" i="27" s="1"/>
  <c r="DV118" i="27"/>
  <c r="DV141" i="27" s="1"/>
  <c r="EP118" i="27"/>
  <c r="EP141" i="27" s="1"/>
  <c r="EA118" i="27"/>
  <c r="EA141" i="27" s="1"/>
  <c r="CY118" i="27"/>
  <c r="CY141" i="27" s="1"/>
  <c r="EZ118" i="27"/>
  <c r="EZ141" i="27" s="1"/>
  <c r="EV118" i="27"/>
  <c r="EV141" i="27" s="1"/>
  <c r="DF118" i="27"/>
  <c r="DF141" i="27" s="1"/>
  <c r="CX118" i="27"/>
  <c r="CX141" i="27" s="1"/>
  <c r="DC118" i="27"/>
  <c r="DC141" i="27" s="1"/>
  <c r="DR118" i="27"/>
  <c r="DR141" i="27" s="1"/>
  <c r="DQ118" i="27"/>
  <c r="DQ141" i="27" s="1"/>
  <c r="DJ118" i="27"/>
  <c r="DJ141" i="27" s="1"/>
  <c r="DD118" i="27"/>
  <c r="DD141" i="27" s="1"/>
  <c r="CW118" i="27"/>
  <c r="CW141" i="27" s="1"/>
  <c r="CO118" i="27"/>
  <c r="CO141" i="27" s="1"/>
  <c r="EH143" i="27"/>
  <c r="EQ143" i="27"/>
  <c r="DN143" i="27"/>
  <c r="DK143" i="27"/>
  <c r="CC143" i="27"/>
  <c r="CO143" i="27"/>
  <c r="CX143" i="27"/>
  <c r="CZ143" i="27"/>
  <c r="CY143" i="27"/>
  <c r="CM143" i="27"/>
  <c r="CP143" i="27"/>
  <c r="CG143" i="27"/>
  <c r="DD143" i="27"/>
  <c r="CL143" i="27"/>
  <c r="DS143" i="27"/>
  <c r="CB143" i="27"/>
  <c r="CJ143" i="27"/>
  <c r="EG143" i="27"/>
  <c r="CK143" i="27"/>
  <c r="EP143" i="27"/>
  <c r="CI143" i="27"/>
  <c r="DX143" i="27"/>
  <c r="EJ143" i="27"/>
  <c r="DO143" i="27"/>
  <c r="DC143" i="27"/>
  <c r="DJ143" i="27"/>
  <c r="CR143" i="27"/>
  <c r="EB143" i="27"/>
  <c r="EX143" i="27"/>
  <c r="EC143" i="27"/>
  <c r="EU143" i="27"/>
  <c r="ET143" i="27"/>
  <c r="FA143" i="27"/>
  <c r="EF143" i="27"/>
  <c r="DQ143" i="27"/>
  <c r="CS143" i="27"/>
  <c r="EI143" i="27"/>
  <c r="CF143" i="27"/>
  <c r="CU143" i="27"/>
  <c r="CE143" i="27"/>
  <c r="DZ143" i="27"/>
  <c r="DF143" i="27"/>
  <c r="DH143" i="27"/>
  <c r="EV143" i="27"/>
  <c r="EW143" i="27"/>
  <c r="EZ143" i="27"/>
  <c r="CA143" i="27"/>
  <c r="EY143" i="27"/>
  <c r="FB143" i="27"/>
  <c r="DG143" i="27"/>
  <c r="DB143" i="27"/>
  <c r="DT143" i="27"/>
  <c r="CV143" i="27"/>
  <c r="DY143" i="27"/>
  <c r="DP143" i="27"/>
  <c r="DW143" i="27"/>
  <c r="DM143" i="27"/>
  <c r="CN143" i="27"/>
  <c r="EN143" i="27"/>
  <c r="CD143" i="27"/>
  <c r="CH143" i="27"/>
  <c r="EO143" i="27"/>
  <c r="DI143" i="27"/>
  <c r="EA143" i="27"/>
  <c r="DE143" i="27"/>
  <c r="CW143" i="27"/>
  <c r="DU143" i="27"/>
  <c r="DV143" i="27"/>
  <c r="DL143" i="27"/>
  <c r="DA143" i="27"/>
  <c r="DR143" i="27"/>
  <c r="CQ143" i="27"/>
  <c r="EK143" i="27"/>
  <c r="EM143" i="27"/>
  <c r="EL143" i="27"/>
  <c r="ED143" i="27"/>
  <c r="EE143" i="27"/>
  <c r="ES143" i="27"/>
  <c r="CT143" i="27"/>
  <c r="ER143" i="27"/>
  <c r="CL118" i="27"/>
  <c r="CL141" i="27" s="1"/>
  <c r="CH118" i="27"/>
  <c r="CH141" i="27" s="1"/>
  <c r="EX118" i="27"/>
  <c r="EX141" i="27" s="1"/>
  <c r="DH118" i="27"/>
  <c r="DH141" i="27" s="1"/>
  <c r="DX118" i="27"/>
  <c r="DX141" i="27" s="1"/>
  <c r="CV118" i="27"/>
  <c r="CV141" i="27" s="1"/>
  <c r="CB118" i="27"/>
  <c r="CB141" i="27" s="1"/>
  <c r="DO118" i="27"/>
  <c r="DO141" i="27" s="1"/>
  <c r="DP118" i="27"/>
  <c r="DP141" i="27" s="1"/>
  <c r="CA118" i="27"/>
  <c r="CA141" i="27" s="1"/>
  <c r="DN118" i="27"/>
  <c r="DN141" i="27" s="1"/>
  <c r="DS118" i="27"/>
  <c r="DS141" i="27" s="1"/>
  <c r="EY118" i="27"/>
  <c r="EY141" i="27" s="1"/>
  <c r="EB118" i="27"/>
  <c r="EB141" i="27" s="1"/>
  <c r="EK118" i="27"/>
  <c r="EK141" i="27" s="1"/>
  <c r="DB118" i="27"/>
  <c r="DB141" i="27" s="1"/>
  <c r="DZ118" i="27"/>
  <c r="DZ141" i="27" s="1"/>
  <c r="DL118" i="27"/>
  <c r="DL141" i="27" s="1"/>
  <c r="CF118" i="27"/>
  <c r="CF141" i="27" s="1"/>
  <c r="EM118" i="27"/>
  <c r="EM141" i="27" s="1"/>
  <c r="BD198" i="27"/>
  <c r="BD39" i="27"/>
  <c r="BC45" i="24" s="1"/>
  <c r="BD38" i="27"/>
  <c r="BC44" i="24" s="1"/>
  <c r="BE37" i="27"/>
  <c r="BC211" i="27"/>
  <c r="BC208" i="27"/>
  <c r="BC219" i="27" s="1"/>
  <c r="BC203" i="27"/>
  <c r="BC201" i="27"/>
  <c r="BC199" i="27"/>
  <c r="BC197" i="27"/>
  <c r="BC213" i="27" s="1"/>
  <c r="BB214" i="27"/>
  <c r="BB216" i="27"/>
  <c r="BB204" i="27"/>
  <c r="BB202" i="27"/>
  <c r="BB200" i="27" s="1"/>
  <c r="BB206" i="27"/>
  <c r="BB217" i="27" s="1"/>
  <c r="BB207" i="27"/>
  <c r="BB218" i="27" s="1"/>
  <c r="AC137" i="27"/>
  <c r="AC148" i="27" s="1"/>
  <c r="AC112" i="27"/>
  <c r="BI216" i="29" l="1"/>
  <c r="BJ144" i="29"/>
  <c r="BI60" i="29"/>
  <c r="BI62" i="29" s="1"/>
  <c r="BK235" i="29"/>
  <c r="BK166" i="29"/>
  <c r="BK151" i="29"/>
  <c r="BK152" i="29" s="1"/>
  <c r="BK153" i="29" s="1"/>
  <c r="BJ42" i="29"/>
  <c r="BK233" i="29"/>
  <c r="BK168" i="29"/>
  <c r="BK192" i="29"/>
  <c r="BK149" i="29"/>
  <c r="BK156" i="29" s="1"/>
  <c r="BK163" i="29" s="1"/>
  <c r="BK176" i="29" s="1"/>
  <c r="BL139" i="29"/>
  <c r="BK56" i="29"/>
  <c r="BK39" i="29"/>
  <c r="BK38" i="29"/>
  <c r="BL167" i="29" s="1"/>
  <c r="BL35" i="29"/>
  <c r="BJ169" i="29"/>
  <c r="BJ171" i="29"/>
  <c r="BJ218" i="29" s="1"/>
  <c r="BJ57" i="29"/>
  <c r="BJ58" i="29"/>
  <c r="BI237" i="29"/>
  <c r="BI177" i="29"/>
  <c r="BI182" i="29" s="1"/>
  <c r="BI183" i="29" s="1"/>
  <c r="BI159" i="29"/>
  <c r="BI145" i="29"/>
  <c r="BJ215" i="29"/>
  <c r="BJ198" i="29"/>
  <c r="BJ199" i="29" s="1"/>
  <c r="BJ242" i="29"/>
  <c r="BJ239" i="29"/>
  <c r="BJ241" i="29"/>
  <c r="BJ238" i="29"/>
  <c r="BJ240" i="29"/>
  <c r="BH157" i="29"/>
  <c r="BH160" i="29" s="1"/>
  <c r="BH178" i="29"/>
  <c r="BJ158" i="29"/>
  <c r="BI59" i="29"/>
  <c r="BI61" i="29" s="1"/>
  <c r="BB47" i="28"/>
  <c r="BD50" i="28"/>
  <c r="BC49" i="28"/>
  <c r="BC48" i="28"/>
  <c r="AC68" i="27"/>
  <c r="AC44" i="27" s="1"/>
  <c r="AD56" i="27"/>
  <c r="BB209" i="27"/>
  <c r="BB41" i="27" s="1"/>
  <c r="BD213" i="27"/>
  <c r="BD211" i="27"/>
  <c r="BD208" i="27"/>
  <c r="BD219" i="27" s="1"/>
  <c r="BD203" i="27"/>
  <c r="BD201" i="27"/>
  <c r="BD199" i="27"/>
  <c r="BD197" i="27"/>
  <c r="BD212" i="27" s="1"/>
  <c r="BC212" i="27"/>
  <c r="AC135" i="27"/>
  <c r="AC150" i="27" s="1"/>
  <c r="AD114" i="27"/>
  <c r="BC216" i="27"/>
  <c r="BC214" i="27"/>
  <c r="BC204" i="27"/>
  <c r="BC207" i="27"/>
  <c r="BC218" i="27" s="1"/>
  <c r="BC206" i="27"/>
  <c r="BC217" i="27" s="1"/>
  <c r="BC202" i="27"/>
  <c r="BC200" i="27" s="1"/>
  <c r="BE198" i="27"/>
  <c r="BE39" i="27"/>
  <c r="BD45" i="24" s="1"/>
  <c r="BF37" i="27"/>
  <c r="BE38" i="27"/>
  <c r="BD44" i="24" s="1"/>
  <c r="AB42" i="25" l="1"/>
  <c r="AB42" i="32"/>
  <c r="BJ216" i="29"/>
  <c r="BL235" i="29"/>
  <c r="BL166" i="29"/>
  <c r="BL151" i="29"/>
  <c r="BL152" i="29" s="1"/>
  <c r="BL153" i="29" s="1"/>
  <c r="BK42" i="29"/>
  <c r="BK144" i="29"/>
  <c r="BJ60" i="29"/>
  <c r="BJ62" i="29" s="1"/>
  <c r="BK215" i="29"/>
  <c r="BK198" i="29"/>
  <c r="BK199" i="29" s="1"/>
  <c r="BI178" i="29"/>
  <c r="BI157" i="29"/>
  <c r="BI160" i="29" s="1"/>
  <c r="BK158" i="29"/>
  <c r="BJ59" i="29"/>
  <c r="BJ61" i="29" s="1"/>
  <c r="BK57" i="29"/>
  <c r="BK58" i="29"/>
  <c r="BK169" i="29"/>
  <c r="BK171" i="29"/>
  <c r="BK218" i="29" s="1"/>
  <c r="BJ237" i="29"/>
  <c r="BJ177" i="29"/>
  <c r="BJ182" i="29" s="1"/>
  <c r="BJ183" i="29" s="1"/>
  <c r="BJ159" i="29"/>
  <c r="BJ145" i="29"/>
  <c r="BM139" i="29"/>
  <c r="BL56" i="29"/>
  <c r="BL39" i="29"/>
  <c r="BL38" i="29"/>
  <c r="BM167" i="29" s="1"/>
  <c r="BM35" i="29"/>
  <c r="BL233" i="29"/>
  <c r="BL192" i="29"/>
  <c r="BL168" i="29"/>
  <c r="BL149" i="29"/>
  <c r="BL156" i="29" s="1"/>
  <c r="BL163" i="29" s="1"/>
  <c r="BL176" i="29" s="1"/>
  <c r="BK241" i="29"/>
  <c r="BK239" i="29"/>
  <c r="BK238" i="29"/>
  <c r="BK240" i="29"/>
  <c r="BK242" i="29"/>
  <c r="BC47" i="28"/>
  <c r="BD48" i="28"/>
  <c r="BD49" i="28"/>
  <c r="AD54" i="27"/>
  <c r="AD66" i="27"/>
  <c r="BC209" i="27"/>
  <c r="BC41" i="27" s="1"/>
  <c r="AD137" i="27"/>
  <c r="AD148" i="27" s="1"/>
  <c r="AD112" i="27"/>
  <c r="BD216" i="27"/>
  <c r="BD214" i="27"/>
  <c r="BD204" i="27"/>
  <c r="BD206" i="27"/>
  <c r="BD217" i="27" s="1"/>
  <c r="BD202" i="27"/>
  <c r="BD200" i="27" s="1"/>
  <c r="BD207" i="27"/>
  <c r="BD218" i="27" s="1"/>
  <c r="BF198" i="27"/>
  <c r="BG37" i="27"/>
  <c r="BF39" i="27"/>
  <c r="BE45" i="24" s="1"/>
  <c r="BF38" i="27"/>
  <c r="BE44" i="24" s="1"/>
  <c r="BE212" i="27"/>
  <c r="BE213" i="27"/>
  <c r="BE208" i="27"/>
  <c r="BE219" i="27" s="1"/>
  <c r="BE211" i="27"/>
  <c r="BE203" i="27"/>
  <c r="BE201" i="27"/>
  <c r="BE199" i="27"/>
  <c r="BE197" i="27"/>
  <c r="BK216" i="29" l="1"/>
  <c r="BJ178" i="29"/>
  <c r="BJ157" i="29"/>
  <c r="BJ160" i="29" s="1"/>
  <c r="BL169" i="29"/>
  <c r="BL171" i="29"/>
  <c r="BL216" i="29" s="1"/>
  <c r="BM235" i="29"/>
  <c r="BM166" i="29"/>
  <c r="BM151" i="29"/>
  <c r="BM152" i="29" s="1"/>
  <c r="BM153" i="29" s="1"/>
  <c r="BL42" i="29"/>
  <c r="BL158" i="29"/>
  <c r="BK59" i="29"/>
  <c r="BK61" i="29" s="1"/>
  <c r="BK237" i="29"/>
  <c r="BK177" i="29"/>
  <c r="BK182" i="29" s="1"/>
  <c r="BK183" i="29" s="1"/>
  <c r="BK145" i="29"/>
  <c r="BK159" i="29"/>
  <c r="BL198" i="29"/>
  <c r="BL199" i="29" s="1"/>
  <c r="BL215" i="29"/>
  <c r="BL241" i="29"/>
  <c r="BL238" i="29"/>
  <c r="BL240" i="29"/>
  <c r="BL242" i="29"/>
  <c r="BL239" i="29"/>
  <c r="BL57" i="29"/>
  <c r="BL58" i="29"/>
  <c r="BN139" i="29"/>
  <c r="BM56" i="29"/>
  <c r="BM39" i="29"/>
  <c r="BN35" i="29"/>
  <c r="BM38" i="29"/>
  <c r="BN167" i="29" s="1"/>
  <c r="BM233" i="29"/>
  <c r="BM192" i="29"/>
  <c r="BM168" i="29"/>
  <c r="BM149" i="29"/>
  <c r="BM156" i="29" s="1"/>
  <c r="BM163" i="29" s="1"/>
  <c r="BM176" i="29" s="1"/>
  <c r="BL144" i="29"/>
  <c r="BK60" i="29"/>
  <c r="BK62" i="29" s="1"/>
  <c r="BD47" i="28"/>
  <c r="AD68" i="27"/>
  <c r="AD44" i="27" s="1"/>
  <c r="AE56" i="27"/>
  <c r="BD209" i="27"/>
  <c r="BD41" i="27" s="1"/>
  <c r="BE214" i="27"/>
  <c r="BE216" i="27"/>
  <c r="BE204" i="27"/>
  <c r="BE202" i="27"/>
  <c r="BE200" i="27" s="1"/>
  <c r="BE206" i="27"/>
  <c r="BE217" i="27" s="1"/>
  <c r="BE207" i="27"/>
  <c r="BE218" i="27" s="1"/>
  <c r="BG198" i="27"/>
  <c r="BH37" i="27"/>
  <c r="BG38" i="27"/>
  <c r="BF44" i="24" s="1"/>
  <c r="BG39" i="27"/>
  <c r="BF45" i="24" s="1"/>
  <c r="AD135" i="27"/>
  <c r="AD150" i="27" s="1"/>
  <c r="AE114" i="27"/>
  <c r="BF211" i="27"/>
  <c r="BF208" i="27"/>
  <c r="BF219" i="27" s="1"/>
  <c r="BF203" i="27"/>
  <c r="BF201" i="27"/>
  <c r="BF197" i="27"/>
  <c r="BF212" i="27" s="1"/>
  <c r="BF199" i="27"/>
  <c r="AC42" i="25" l="1"/>
  <c r="AC42" i="32"/>
  <c r="BL218" i="29"/>
  <c r="BL237" i="29"/>
  <c r="BL177" i="29"/>
  <c r="BL182" i="29" s="1"/>
  <c r="BL183" i="29" s="1"/>
  <c r="BL159" i="29"/>
  <c r="BL145" i="29"/>
  <c r="BM242" i="29"/>
  <c r="BM240" i="29"/>
  <c r="BM238" i="29"/>
  <c r="BM239" i="29"/>
  <c r="BM241" i="29"/>
  <c r="BM58" i="29"/>
  <c r="BM57" i="29"/>
  <c r="BM169" i="29"/>
  <c r="BM171" i="29"/>
  <c r="BM218" i="29" s="1"/>
  <c r="BO139" i="29"/>
  <c r="BN56" i="29"/>
  <c r="BN39" i="29"/>
  <c r="BN38" i="29"/>
  <c r="BO167" i="29" s="1"/>
  <c r="BO35" i="29"/>
  <c r="BM198" i="29"/>
  <c r="BM199" i="29" s="1"/>
  <c r="BM215" i="29"/>
  <c r="BM144" i="29"/>
  <c r="BL60" i="29"/>
  <c r="BL62" i="29" s="1"/>
  <c r="BK178" i="29"/>
  <c r="BK157" i="29"/>
  <c r="BK160" i="29" s="1"/>
  <c r="BM158" i="29"/>
  <c r="BL59" i="29"/>
  <c r="BL61" i="29" s="1"/>
  <c r="BN235" i="29"/>
  <c r="BN166" i="29"/>
  <c r="BN151" i="29"/>
  <c r="BN152" i="29" s="1"/>
  <c r="BN153" i="29" s="1"/>
  <c r="BM42" i="29"/>
  <c r="BN233" i="29"/>
  <c r="BN192" i="29"/>
  <c r="BN168" i="29"/>
  <c r="BN149" i="29"/>
  <c r="BN156" i="29" s="1"/>
  <c r="BN163" i="29" s="1"/>
  <c r="BN176" i="29" s="1"/>
  <c r="AE66" i="27"/>
  <c r="AE54" i="27"/>
  <c r="BH198" i="27"/>
  <c r="BH39" i="27"/>
  <c r="BG45" i="24" s="1"/>
  <c r="BH38" i="27"/>
  <c r="BG44" i="24" s="1"/>
  <c r="BI37" i="27"/>
  <c r="BF213" i="27"/>
  <c r="BG211" i="27"/>
  <c r="BG212" i="27"/>
  <c r="BG208" i="27"/>
  <c r="BG219" i="27" s="1"/>
  <c r="BG203" i="27"/>
  <c r="BG201" i="27"/>
  <c r="BG199" i="27"/>
  <c r="BG197" i="27"/>
  <c r="BG213" i="27" s="1"/>
  <c r="BE209" i="27"/>
  <c r="BE41" i="27" s="1"/>
  <c r="BF214" i="27"/>
  <c r="BF216" i="27"/>
  <c r="BF204" i="27"/>
  <c r="BF202" i="27"/>
  <c r="BF200" i="27" s="1"/>
  <c r="BF206" i="27"/>
  <c r="BF217" i="27" s="1"/>
  <c r="BF207" i="27"/>
  <c r="BF218" i="27" s="1"/>
  <c r="AE137" i="27"/>
  <c r="AE148" i="27" s="1"/>
  <c r="AE112" i="27"/>
  <c r="BM216" i="29" l="1"/>
  <c r="BM237" i="29"/>
  <c r="BM177" i="29"/>
  <c r="BM182" i="29" s="1"/>
  <c r="BM183" i="29" s="1"/>
  <c r="BM159" i="29"/>
  <c r="BM145" i="29"/>
  <c r="BP139" i="29"/>
  <c r="BO56" i="29"/>
  <c r="BO38" i="29"/>
  <c r="BP167" i="29" s="1"/>
  <c r="BO39" i="29"/>
  <c r="BP35" i="29"/>
  <c r="BO233" i="29"/>
  <c r="BO192" i="29"/>
  <c r="BO168" i="29"/>
  <c r="BO149" i="29"/>
  <c r="BO156" i="29" s="1"/>
  <c r="BO163" i="29" s="1"/>
  <c r="BO176" i="29" s="1"/>
  <c r="BL178" i="29"/>
  <c r="BL157" i="29"/>
  <c r="BL160" i="29" s="1"/>
  <c r="BO235" i="29"/>
  <c r="BO166" i="29"/>
  <c r="BO151" i="29"/>
  <c r="BO152" i="29" s="1"/>
  <c r="BO153" i="29" s="1"/>
  <c r="BN42" i="29"/>
  <c r="BN158" i="29"/>
  <c r="BM59" i="29"/>
  <c r="BM61" i="29" s="1"/>
  <c r="BN169" i="29"/>
  <c r="BN171" i="29"/>
  <c r="BN218" i="29" s="1"/>
  <c r="BN215" i="29"/>
  <c r="BN198" i="29"/>
  <c r="BN199" i="29" s="1"/>
  <c r="BN240" i="29"/>
  <c r="BN242" i="29"/>
  <c r="BN239" i="29"/>
  <c r="BN241" i="29"/>
  <c r="BN238" i="29"/>
  <c r="BN144" i="29"/>
  <c r="BM60" i="29"/>
  <c r="BM62" i="29" s="1"/>
  <c r="BN57" i="29"/>
  <c r="BN58" i="29"/>
  <c r="AE68" i="27"/>
  <c r="AE44" i="27" s="1"/>
  <c r="AF56" i="27"/>
  <c r="BF209" i="27"/>
  <c r="BF41" i="27" s="1"/>
  <c r="BG216" i="27"/>
  <c r="BG214" i="27"/>
  <c r="BG204" i="27"/>
  <c r="BG202" i="27"/>
  <c r="BG200" i="27" s="1"/>
  <c r="BG207" i="27"/>
  <c r="BG218" i="27" s="1"/>
  <c r="BG206" i="27"/>
  <c r="BG217" i="27" s="1"/>
  <c r="AE135" i="27"/>
  <c r="AE150" i="27" s="1"/>
  <c r="AF114" i="27"/>
  <c r="BH211" i="27"/>
  <c r="BH213" i="27"/>
  <c r="BH208" i="27"/>
  <c r="BH219" i="27" s="1"/>
  <c r="BH203" i="27"/>
  <c r="BH201" i="27"/>
  <c r="BH199" i="27"/>
  <c r="BH197" i="27"/>
  <c r="BH212" i="27" s="1"/>
  <c r="BI198" i="27"/>
  <c r="BI38" i="27"/>
  <c r="BH44" i="24" s="1"/>
  <c r="BJ37" i="27"/>
  <c r="BI39" i="27"/>
  <c r="BH45" i="24" s="1"/>
  <c r="AD42" i="25" l="1"/>
  <c r="AD42" i="32"/>
  <c r="BN216" i="29"/>
  <c r="BO169" i="29"/>
  <c r="BO171" i="29"/>
  <c r="BO218" i="29" s="1"/>
  <c r="BO158" i="29"/>
  <c r="BN59" i="29"/>
  <c r="BN61" i="29" s="1"/>
  <c r="BO215" i="29"/>
  <c r="BO198" i="29"/>
  <c r="BO199" i="29" s="1"/>
  <c r="BO241" i="29"/>
  <c r="BO239" i="29"/>
  <c r="BO242" i="29"/>
  <c r="BO240" i="29"/>
  <c r="BO238" i="29"/>
  <c r="BO57" i="29"/>
  <c r="BO58" i="29"/>
  <c r="BO144" i="29"/>
  <c r="BN60" i="29"/>
  <c r="BN62" i="29" s="1"/>
  <c r="BN237" i="29"/>
  <c r="BN177" i="29"/>
  <c r="BN182" i="29" s="1"/>
  <c r="BN183" i="29" s="1"/>
  <c r="BN159" i="29"/>
  <c r="BN145" i="29"/>
  <c r="BM178" i="29"/>
  <c r="BM157" i="29"/>
  <c r="BM160" i="29" s="1"/>
  <c r="BP235" i="29"/>
  <c r="C167" i="29"/>
  <c r="BP166" i="29"/>
  <c r="C166" i="29" s="1"/>
  <c r="BP151" i="29"/>
  <c r="BP152" i="29" s="1"/>
  <c r="BP153" i="29" s="1"/>
  <c r="BO42" i="29"/>
  <c r="BQ139" i="29"/>
  <c r="BP56" i="29"/>
  <c r="BQ35" i="29"/>
  <c r="BP38" i="29"/>
  <c r="BQ167" i="29" s="1"/>
  <c r="BP39" i="29"/>
  <c r="BP233" i="29"/>
  <c r="BP192" i="29"/>
  <c r="BP149" i="29"/>
  <c r="BP156" i="29" s="1"/>
  <c r="BP163" i="29" s="1"/>
  <c r="BP176" i="29" s="1"/>
  <c r="BP168" i="29"/>
  <c r="AF54" i="27"/>
  <c r="AF66" i="27"/>
  <c r="BJ198" i="27"/>
  <c r="BK37" i="27"/>
  <c r="BJ39" i="27"/>
  <c r="BI45" i="24" s="1"/>
  <c r="BJ38" i="27"/>
  <c r="BI44" i="24" s="1"/>
  <c r="BH216" i="27"/>
  <c r="BH214" i="27"/>
  <c r="BH204" i="27"/>
  <c r="BH206" i="27"/>
  <c r="BH217" i="27" s="1"/>
  <c r="BH207" i="27"/>
  <c r="BH218" i="27" s="1"/>
  <c r="BH202" i="27"/>
  <c r="BH200" i="27" s="1"/>
  <c r="AF137" i="27"/>
  <c r="AF148" i="27" s="1"/>
  <c r="AF112" i="27"/>
  <c r="BI211" i="27"/>
  <c r="BI208" i="27"/>
  <c r="BI219" i="27" s="1"/>
  <c r="BI203" i="27"/>
  <c r="BI201" i="27"/>
  <c r="BI199" i="27"/>
  <c r="BI197" i="27"/>
  <c r="BI213" i="27" s="1"/>
  <c r="BG209" i="27"/>
  <c r="BG41" i="27" s="1"/>
  <c r="BO216" i="29" l="1"/>
  <c r="BP169" i="29"/>
  <c r="BP171" i="29"/>
  <c r="BP216" i="29" s="1"/>
  <c r="C168" i="29"/>
  <c r="BQ233" i="29"/>
  <c r="BQ192" i="29"/>
  <c r="BQ168" i="29"/>
  <c r="BQ149" i="29"/>
  <c r="BQ156" i="29" s="1"/>
  <c r="BQ163" i="29" s="1"/>
  <c r="BQ176" i="29" s="1"/>
  <c r="BQ235" i="29"/>
  <c r="BQ166" i="29"/>
  <c r="BQ151" i="29"/>
  <c r="BQ152" i="29" s="1"/>
  <c r="BQ153" i="29" s="1"/>
  <c r="BP42" i="29"/>
  <c r="BN178" i="29"/>
  <c r="BN157" i="29"/>
  <c r="BN160" i="29" s="1"/>
  <c r="BO237" i="29"/>
  <c r="BO177" i="29"/>
  <c r="BO182" i="29" s="1"/>
  <c r="BO183" i="29" s="1"/>
  <c r="BO159" i="29"/>
  <c r="BO145" i="29"/>
  <c r="BP198" i="29"/>
  <c r="BP199" i="29" s="1"/>
  <c r="BP215" i="29"/>
  <c r="BR139" i="29"/>
  <c r="BQ56" i="29"/>
  <c r="BQ39" i="29"/>
  <c r="BR35" i="29"/>
  <c r="BQ38" i="29"/>
  <c r="BR167" i="29" s="1"/>
  <c r="BP144" i="29"/>
  <c r="BO60" i="29"/>
  <c r="BO62" i="29" s="1"/>
  <c r="BP242" i="29"/>
  <c r="BP239" i="29"/>
  <c r="BP241" i="29"/>
  <c r="BP238" i="29"/>
  <c r="BP240" i="29"/>
  <c r="BP57" i="29"/>
  <c r="BP58" i="29"/>
  <c r="C170" i="29"/>
  <c r="BP158" i="29"/>
  <c r="BO59" i="29"/>
  <c r="BO61" i="29" s="1"/>
  <c r="AG56" i="27"/>
  <c r="AF68" i="27"/>
  <c r="AF44" i="27" s="1"/>
  <c r="BI212" i="27"/>
  <c r="BI214" i="27"/>
  <c r="BI216" i="27"/>
  <c r="BI204" i="27"/>
  <c r="BI202" i="27"/>
  <c r="BI200" i="27" s="1"/>
  <c r="BI206" i="27"/>
  <c r="BI217" i="27" s="1"/>
  <c r="BI207" i="27"/>
  <c r="BI218" i="27" s="1"/>
  <c r="AF135" i="27"/>
  <c r="AF150" i="27" s="1"/>
  <c r="AG114" i="27"/>
  <c r="BK198" i="27"/>
  <c r="BL37" i="27"/>
  <c r="BK39" i="27"/>
  <c r="BJ45" i="24" s="1"/>
  <c r="BK38" i="27"/>
  <c r="BJ44" i="24" s="1"/>
  <c r="BH209" i="27"/>
  <c r="BH41" i="27" s="1"/>
  <c r="BJ211" i="27"/>
  <c r="BJ208" i="27"/>
  <c r="BJ219" i="27" s="1"/>
  <c r="BJ203" i="27"/>
  <c r="BJ201" i="27"/>
  <c r="BJ197" i="27"/>
  <c r="BJ213" i="27" s="1"/>
  <c r="BJ199" i="27"/>
  <c r="AE42" i="25" l="1"/>
  <c r="AE42" i="32"/>
  <c r="D8" i="30"/>
  <c r="K8" i="30"/>
  <c r="AP8" i="30"/>
  <c r="AA8" i="30"/>
  <c r="Y8" i="30"/>
  <c r="AQ8" i="30"/>
  <c r="AH8" i="30"/>
  <c r="AI8" i="30"/>
  <c r="N8" i="30"/>
  <c r="AL8" i="30"/>
  <c r="AF8" i="30"/>
  <c r="V8" i="30"/>
  <c r="S8" i="30"/>
  <c r="W8" i="30"/>
  <c r="AS8" i="30"/>
  <c r="AG8" i="30"/>
  <c r="AE8" i="30"/>
  <c r="AD8" i="30"/>
  <c r="AJ8" i="30"/>
  <c r="AU8" i="30"/>
  <c r="AC8" i="30"/>
  <c r="Z8" i="30"/>
  <c r="P8" i="30"/>
  <c r="AV8" i="30"/>
  <c r="Q8" i="30"/>
  <c r="H8" i="30"/>
  <c r="AO8" i="30"/>
  <c r="I8" i="30"/>
  <c r="O8" i="30"/>
  <c r="X8" i="30"/>
  <c r="M8" i="30"/>
  <c r="R8" i="30"/>
  <c r="AN8" i="30"/>
  <c r="T8" i="30"/>
  <c r="E8" i="30"/>
  <c r="J8" i="30"/>
  <c r="F8" i="30"/>
  <c r="AR8" i="30"/>
  <c r="U8" i="30"/>
  <c r="AK8" i="30"/>
  <c r="AM8" i="30"/>
  <c r="AW8" i="30"/>
  <c r="AX8" i="30"/>
  <c r="AB8" i="30"/>
  <c r="L8" i="30"/>
  <c r="AT8" i="30"/>
  <c r="AY8" i="30"/>
  <c r="AZ8" i="30"/>
  <c r="BA8" i="30"/>
  <c r="BB8" i="30"/>
  <c r="BC8" i="30"/>
  <c r="BD8" i="30"/>
  <c r="BE8" i="30"/>
  <c r="BF8" i="30"/>
  <c r="BG8" i="30"/>
  <c r="BM179" i="29"/>
  <c r="BM180" i="29" s="1"/>
  <c r="BP218" i="29"/>
  <c r="BQ169" i="29"/>
  <c r="BQ171" i="29"/>
  <c r="BQ216" i="29" s="1"/>
  <c r="BN179" i="29"/>
  <c r="BN180" i="29" s="1"/>
  <c r="BQ198" i="29"/>
  <c r="BQ199" i="29" s="1"/>
  <c r="BQ215" i="29"/>
  <c r="BQ144" i="29"/>
  <c r="BP60" i="29"/>
  <c r="BP62" i="29" s="1"/>
  <c r="BP237" i="29"/>
  <c r="BP177" i="29"/>
  <c r="BP182" i="29" s="1"/>
  <c r="BP183" i="29" s="1"/>
  <c r="BP159" i="29"/>
  <c r="BP145" i="29"/>
  <c r="C144" i="29"/>
  <c r="BQ58" i="29"/>
  <c r="BQ57" i="29"/>
  <c r="BO178" i="29"/>
  <c r="BO179" i="29" s="1"/>
  <c r="BO180" i="29" s="1"/>
  <c r="BO157" i="29"/>
  <c r="BO160" i="29" s="1"/>
  <c r="BQ242" i="29"/>
  <c r="BQ240" i="29"/>
  <c r="BQ238" i="29"/>
  <c r="BQ241" i="29"/>
  <c r="BQ239" i="29"/>
  <c r="BS139" i="29"/>
  <c r="BR39" i="29"/>
  <c r="BS35" i="29"/>
  <c r="BR38" i="29"/>
  <c r="BS167" i="29" s="1"/>
  <c r="CF179" i="29"/>
  <c r="CF180" i="29" s="1"/>
  <c r="CB179" i="29"/>
  <c r="CB180" i="29" s="1"/>
  <c r="CC179" i="29"/>
  <c r="CC180" i="29" s="1"/>
  <c r="BU179" i="29"/>
  <c r="BU180" i="29" s="1"/>
  <c r="BY179" i="29"/>
  <c r="BY180" i="29" s="1"/>
  <c r="BX179" i="29"/>
  <c r="BX180" i="29" s="1"/>
  <c r="BT179" i="29"/>
  <c r="BT180" i="29" s="1"/>
  <c r="BZ179" i="29"/>
  <c r="BZ180" i="29" s="1"/>
  <c r="CD179" i="29"/>
  <c r="CD180" i="29" s="1"/>
  <c r="BV179" i="29"/>
  <c r="BV180" i="29" s="1"/>
  <c r="CE179" i="29"/>
  <c r="CE180" i="29" s="1"/>
  <c r="CA179" i="29"/>
  <c r="CA180" i="29" s="1"/>
  <c r="BS179" i="29"/>
  <c r="BS180" i="29" s="1"/>
  <c r="BW179" i="29"/>
  <c r="BW180" i="29" s="1"/>
  <c r="O179" i="29"/>
  <c r="O180" i="29" s="1"/>
  <c r="AU179" i="29"/>
  <c r="AU180" i="29" s="1"/>
  <c r="AE179" i="29"/>
  <c r="AE180" i="29" s="1"/>
  <c r="Q179" i="29"/>
  <c r="Q180" i="29" s="1"/>
  <c r="V179" i="29"/>
  <c r="V180" i="29" s="1"/>
  <c r="P179" i="29"/>
  <c r="P180" i="29" s="1"/>
  <c r="AR179" i="29"/>
  <c r="AR180" i="29" s="1"/>
  <c r="K179" i="29"/>
  <c r="K180" i="29" s="1"/>
  <c r="AJ179" i="29"/>
  <c r="AJ180" i="29" s="1"/>
  <c r="J179" i="29"/>
  <c r="J180" i="29" s="1"/>
  <c r="H179" i="29"/>
  <c r="H180" i="29" s="1"/>
  <c r="T179" i="29"/>
  <c r="T180" i="29" s="1"/>
  <c r="AO179" i="29"/>
  <c r="AO180" i="29" s="1"/>
  <c r="W179" i="29"/>
  <c r="W180" i="29" s="1"/>
  <c r="G179" i="29"/>
  <c r="G180" i="29" s="1"/>
  <c r="AT179" i="29"/>
  <c r="AT180" i="29" s="1"/>
  <c r="N179" i="29"/>
  <c r="N180" i="29" s="1"/>
  <c r="L179" i="29"/>
  <c r="L180" i="29" s="1"/>
  <c r="AS179" i="29"/>
  <c r="AS180" i="29" s="1"/>
  <c r="AB179" i="29"/>
  <c r="AB180" i="29" s="1"/>
  <c r="AN179" i="29"/>
  <c r="AN180" i="29" s="1"/>
  <c r="AC179" i="29"/>
  <c r="AC180" i="29" s="1"/>
  <c r="AI179" i="29"/>
  <c r="AI180" i="29" s="1"/>
  <c r="AH179" i="29"/>
  <c r="AH180" i="29" s="1"/>
  <c r="AV179" i="29"/>
  <c r="AV180" i="29" s="1"/>
  <c r="AW179" i="29"/>
  <c r="AW180" i="29" s="1"/>
  <c r="E179" i="29"/>
  <c r="E180" i="29" s="1"/>
  <c r="AP179" i="29"/>
  <c r="AP180" i="29" s="1"/>
  <c r="Z179" i="29"/>
  <c r="Z180" i="29" s="1"/>
  <c r="AA179" i="29"/>
  <c r="AA180" i="29" s="1"/>
  <c r="I179" i="29"/>
  <c r="I180" i="29" s="1"/>
  <c r="F179" i="29"/>
  <c r="F180" i="29" s="1"/>
  <c r="S179" i="29"/>
  <c r="S180" i="29" s="1"/>
  <c r="M179" i="29"/>
  <c r="M180" i="29" s="1"/>
  <c r="AM179" i="29"/>
  <c r="AM180" i="29" s="1"/>
  <c r="U179" i="29"/>
  <c r="U180" i="29" s="1"/>
  <c r="AD179" i="29"/>
  <c r="AD180" i="29" s="1"/>
  <c r="AL179" i="29"/>
  <c r="AL180" i="29" s="1"/>
  <c r="AG179" i="29"/>
  <c r="AG180" i="29" s="1"/>
  <c r="AQ179" i="29"/>
  <c r="AQ180" i="29" s="1"/>
  <c r="X179" i="29"/>
  <c r="X180" i="29" s="1"/>
  <c r="R179" i="29"/>
  <c r="R180" i="29" s="1"/>
  <c r="AK179" i="29"/>
  <c r="AK180" i="29" s="1"/>
  <c r="Y179" i="29"/>
  <c r="Y180" i="29" s="1"/>
  <c r="AF179" i="29"/>
  <c r="AF180" i="29" s="1"/>
  <c r="D179" i="29"/>
  <c r="D180" i="29" s="1"/>
  <c r="AX179" i="29"/>
  <c r="AX180" i="29" s="1"/>
  <c r="AY179" i="29"/>
  <c r="AY180" i="29" s="1"/>
  <c r="AZ179" i="29"/>
  <c r="AZ180" i="29" s="1"/>
  <c r="BA179" i="29"/>
  <c r="BA180" i="29" s="1"/>
  <c r="BB179" i="29"/>
  <c r="BB180" i="29" s="1"/>
  <c r="BC179" i="29"/>
  <c r="BC180" i="29" s="1"/>
  <c r="BD179" i="29"/>
  <c r="BD180" i="29" s="1"/>
  <c r="BE179" i="29"/>
  <c r="BE180" i="29" s="1"/>
  <c r="BF179" i="29"/>
  <c r="BF180" i="29" s="1"/>
  <c r="BG179" i="29"/>
  <c r="BG180" i="29" s="1"/>
  <c r="BH179" i="29"/>
  <c r="BH180" i="29" s="1"/>
  <c r="BI179" i="29"/>
  <c r="BI180" i="29" s="1"/>
  <c r="BJ179" i="29"/>
  <c r="BJ180" i="29" s="1"/>
  <c r="BK179" i="29"/>
  <c r="BK180" i="29" s="1"/>
  <c r="BL179" i="29"/>
  <c r="BL180" i="29" s="1"/>
  <c r="BQ158" i="29"/>
  <c r="BP59" i="29"/>
  <c r="BP61" i="29" s="1"/>
  <c r="BR166" i="29"/>
  <c r="BR151" i="29"/>
  <c r="BR152" i="29" s="1"/>
  <c r="BR153" i="29" s="1"/>
  <c r="BQ42" i="29"/>
  <c r="BR192" i="29"/>
  <c r="BR168" i="29"/>
  <c r="BR149" i="29"/>
  <c r="BR156" i="29" s="1"/>
  <c r="BR163" i="29" s="1"/>
  <c r="BR176" i="29" s="1"/>
  <c r="AG54" i="27"/>
  <c r="AG66" i="27"/>
  <c r="BJ214" i="27"/>
  <c r="BJ216" i="27"/>
  <c r="BJ204" i="27"/>
  <c r="BJ207" i="27"/>
  <c r="BJ218" i="27" s="1"/>
  <c r="BJ202" i="27"/>
  <c r="BJ200" i="27" s="1"/>
  <c r="BJ206" i="27"/>
  <c r="BJ217" i="27" s="1"/>
  <c r="BJ212" i="27"/>
  <c r="BL198" i="27"/>
  <c r="BL39" i="27"/>
  <c r="BK45" i="24" s="1"/>
  <c r="BL38" i="27"/>
  <c r="BK44" i="24" s="1"/>
  <c r="BM37" i="27"/>
  <c r="BK213" i="27"/>
  <c r="BK211" i="27"/>
  <c r="BK212" i="27"/>
  <c r="BK208" i="27"/>
  <c r="BK219" i="27" s="1"/>
  <c r="BK203" i="27"/>
  <c r="BK201" i="27"/>
  <c r="BK199" i="27"/>
  <c r="BK197" i="27"/>
  <c r="AG137" i="27"/>
  <c r="AG148" i="27" s="1"/>
  <c r="AG112" i="27"/>
  <c r="BI209" i="27"/>
  <c r="BI41" i="27" s="1"/>
  <c r="BE17" i="30" l="1"/>
  <c r="BE20" i="30" s="1"/>
  <c r="BE21" i="30" s="1"/>
  <c r="BE22" i="30" s="1"/>
  <c r="BA17" i="30"/>
  <c r="BA20" i="30" s="1"/>
  <c r="BA21" i="30" s="1"/>
  <c r="BA22" i="30" s="1"/>
  <c r="AC17" i="30"/>
  <c r="AC20" i="30" s="1"/>
  <c r="AC21" i="30" s="1"/>
  <c r="AC22" i="30" s="1"/>
  <c r="AS17" i="30"/>
  <c r="AS20" i="30" s="1"/>
  <c r="AS21" i="30" s="1"/>
  <c r="AS22" i="30" s="1"/>
  <c r="AH17" i="30"/>
  <c r="AH20" i="30" s="1"/>
  <c r="AH21" i="30" s="1"/>
  <c r="AH22" i="30" s="1"/>
  <c r="AL17" i="30"/>
  <c r="AL20" i="30" s="1"/>
  <c r="AL21" i="30" s="1"/>
  <c r="AL22" i="30" s="1"/>
  <c r="X17" i="30"/>
  <c r="X20" i="30" s="1"/>
  <c r="X21" i="30" s="1"/>
  <c r="X22" i="30" s="1"/>
  <c r="V17" i="30"/>
  <c r="V20" i="30" s="1"/>
  <c r="V21" i="30" s="1"/>
  <c r="V22" i="30" s="1"/>
  <c r="L17" i="30"/>
  <c r="L20" i="30" s="1"/>
  <c r="L21" i="30" s="1"/>
  <c r="L22" i="30" s="1"/>
  <c r="T17" i="30"/>
  <c r="T20" i="30" s="1"/>
  <c r="T21" i="30" s="1"/>
  <c r="T22" i="30" s="1"/>
  <c r="K17" i="30"/>
  <c r="K20" i="30" s="1"/>
  <c r="K21" i="30" s="1"/>
  <c r="K22" i="30" s="1"/>
  <c r="AA17" i="30"/>
  <c r="AA20" i="30" s="1"/>
  <c r="AA21" i="30" s="1"/>
  <c r="AA22" i="30" s="1"/>
  <c r="Y17" i="30"/>
  <c r="Y20" i="30" s="1"/>
  <c r="Y21" i="30" s="1"/>
  <c r="Y22" i="30" s="1"/>
  <c r="BD17" i="30"/>
  <c r="BD20" i="30" s="1"/>
  <c r="BD21" i="30" s="1"/>
  <c r="BD22" i="30" s="1"/>
  <c r="AZ17" i="30"/>
  <c r="AZ20" i="30" s="1"/>
  <c r="AZ21" i="30" s="1"/>
  <c r="AZ22" i="30" s="1"/>
  <c r="U17" i="30"/>
  <c r="U20" i="30" s="1"/>
  <c r="U21" i="30" s="1"/>
  <c r="U22" i="30" s="1"/>
  <c r="AD17" i="30"/>
  <c r="AD20" i="30" s="1"/>
  <c r="AD21" i="30" s="1"/>
  <c r="AD22" i="30" s="1"/>
  <c r="I17" i="30"/>
  <c r="I20" i="30" s="1"/>
  <c r="I21" i="30" s="1"/>
  <c r="I22" i="30" s="1"/>
  <c r="AF17" i="30"/>
  <c r="AF20" i="30" s="1"/>
  <c r="AF21" i="30" s="1"/>
  <c r="AF22" i="30" s="1"/>
  <c r="O17" i="30"/>
  <c r="O20" i="30" s="1"/>
  <c r="O21" i="30" s="1"/>
  <c r="O22" i="30" s="1"/>
  <c r="Q17" i="30"/>
  <c r="Q20" i="30" s="1"/>
  <c r="Q21" i="30" s="1"/>
  <c r="Q22" i="30" s="1"/>
  <c r="N17" i="30"/>
  <c r="N20" i="30" s="1"/>
  <c r="N21" i="30" s="1"/>
  <c r="N22" i="30" s="1"/>
  <c r="AI17" i="30"/>
  <c r="AI20" i="30" s="1"/>
  <c r="AI21" i="30" s="1"/>
  <c r="AI22" i="30" s="1"/>
  <c r="AV17" i="30"/>
  <c r="AV20" i="30" s="1"/>
  <c r="AV21" i="30" s="1"/>
  <c r="AV22" i="30" s="1"/>
  <c r="AG17" i="30"/>
  <c r="AG20" i="30" s="1"/>
  <c r="AG21" i="30" s="1"/>
  <c r="AG22" i="30" s="1"/>
  <c r="AR17" i="30"/>
  <c r="AR20" i="30" s="1"/>
  <c r="AR21" i="30" s="1"/>
  <c r="AR22" i="30" s="1"/>
  <c r="BG17" i="30"/>
  <c r="BG20" i="30" s="1"/>
  <c r="BG21" i="30" s="1"/>
  <c r="BG22" i="30" s="1"/>
  <c r="BC17" i="30"/>
  <c r="BC20" i="30" s="1"/>
  <c r="BC21" i="30" s="1"/>
  <c r="BC22" i="30" s="1"/>
  <c r="AY17" i="30"/>
  <c r="AY20" i="30" s="1"/>
  <c r="AY21" i="30" s="1"/>
  <c r="AY22" i="30" s="1"/>
  <c r="AX17" i="30"/>
  <c r="AX20" i="30" s="1"/>
  <c r="AX21" i="30" s="1"/>
  <c r="AX22" i="30" s="1"/>
  <c r="S17" i="30"/>
  <c r="S20" i="30" s="1"/>
  <c r="S21" i="30" s="1"/>
  <c r="S22" i="30" s="1"/>
  <c r="AP17" i="30"/>
  <c r="AP20" i="30" s="1"/>
  <c r="AP21" i="30" s="1"/>
  <c r="AP22" i="30" s="1"/>
  <c r="AU17" i="30"/>
  <c r="AU20" i="30" s="1"/>
  <c r="AU21" i="30" s="1"/>
  <c r="AU22" i="30" s="1"/>
  <c r="W17" i="30"/>
  <c r="W20" i="30" s="1"/>
  <c r="W21" i="30" s="1"/>
  <c r="W22" i="30" s="1"/>
  <c r="P17" i="30"/>
  <c r="P20" i="30" s="1"/>
  <c r="P21" i="30" s="1"/>
  <c r="P22" i="30" s="1"/>
  <c r="R17" i="30"/>
  <c r="R20" i="30" s="1"/>
  <c r="R21" i="30" s="1"/>
  <c r="R22" i="30" s="1"/>
  <c r="AO17" i="30"/>
  <c r="AO20" i="30" s="1"/>
  <c r="AO21" i="30" s="1"/>
  <c r="AO22" i="30" s="1"/>
  <c r="AT17" i="30"/>
  <c r="AT20" i="30" s="1"/>
  <c r="AT21" i="30" s="1"/>
  <c r="AT22" i="30" s="1"/>
  <c r="H17" i="30"/>
  <c r="H20" i="30" s="1"/>
  <c r="H21" i="30" s="1"/>
  <c r="H22" i="30" s="1"/>
  <c r="AJ17" i="30"/>
  <c r="AJ20" i="30" s="1"/>
  <c r="AJ21" i="30" s="1"/>
  <c r="AJ22" i="30" s="1"/>
  <c r="BF17" i="30"/>
  <c r="BF20" i="30" s="1"/>
  <c r="BF21" i="30" s="1"/>
  <c r="BF22" i="30" s="1"/>
  <c r="BB17" i="30"/>
  <c r="BB20" i="30" s="1"/>
  <c r="BB21" i="30" s="1"/>
  <c r="BB22" i="30" s="1"/>
  <c r="M17" i="30"/>
  <c r="M20" i="30" s="1"/>
  <c r="M21" i="30" s="1"/>
  <c r="M22" i="30" s="1"/>
  <c r="E17" i="30"/>
  <c r="E20" i="30" s="1"/>
  <c r="E21" i="30" s="1"/>
  <c r="E22" i="30" s="1"/>
  <c r="AN17" i="30"/>
  <c r="AN20" i="30" s="1"/>
  <c r="AN21" i="30" s="1"/>
  <c r="AN22" i="30" s="1"/>
  <c r="AW17" i="30"/>
  <c r="AW20" i="30" s="1"/>
  <c r="AW21" i="30" s="1"/>
  <c r="AW22" i="30" s="1"/>
  <c r="Z17" i="30"/>
  <c r="Z20" i="30" s="1"/>
  <c r="Z21" i="30" s="1"/>
  <c r="Z22" i="30" s="1"/>
  <c r="J17" i="30"/>
  <c r="J20" i="30" s="1"/>
  <c r="J21" i="30" s="1"/>
  <c r="J22" i="30" s="1"/>
  <c r="AK17" i="30"/>
  <c r="AK20" i="30" s="1"/>
  <c r="AK21" i="30" s="1"/>
  <c r="AK22" i="30" s="1"/>
  <c r="AE17" i="30"/>
  <c r="AE20" i="30" s="1"/>
  <c r="AE21" i="30" s="1"/>
  <c r="AE22" i="30" s="1"/>
  <c r="AB17" i="30"/>
  <c r="AB20" i="30" s="1"/>
  <c r="AB21" i="30" s="1"/>
  <c r="AB22" i="30" s="1"/>
  <c r="F17" i="30"/>
  <c r="F20" i="30" s="1"/>
  <c r="F21" i="30" s="1"/>
  <c r="F22" i="30" s="1"/>
  <c r="AM17" i="30"/>
  <c r="AM20" i="30" s="1"/>
  <c r="AM21" i="30" s="1"/>
  <c r="AM22" i="30" s="1"/>
  <c r="AQ17" i="30"/>
  <c r="AQ20" i="30" s="1"/>
  <c r="AQ21" i="30" s="1"/>
  <c r="AQ22" i="30" s="1"/>
  <c r="BS166" i="29"/>
  <c r="BS151" i="29"/>
  <c r="BS152" i="29" s="1"/>
  <c r="BS153" i="29" s="1"/>
  <c r="BR42" i="29"/>
  <c r="BR158" i="29"/>
  <c r="BQ59" i="29"/>
  <c r="BQ61" i="29" s="1"/>
  <c r="BQ237" i="29"/>
  <c r="BQ177" i="29"/>
  <c r="BQ182" i="29" s="1"/>
  <c r="BQ183" i="29" s="1"/>
  <c r="BQ159" i="29"/>
  <c r="BQ145" i="29"/>
  <c r="BQ218" i="29"/>
  <c r="BR169" i="29"/>
  <c r="BR171" i="29"/>
  <c r="BR216" i="29" s="1"/>
  <c r="BT139" i="29"/>
  <c r="BS38" i="29"/>
  <c r="BT167" i="29" s="1"/>
  <c r="BS39" i="29"/>
  <c r="BT35" i="29"/>
  <c r="BR144" i="29"/>
  <c r="BQ60" i="29"/>
  <c r="BQ62" i="29" s="1"/>
  <c r="BR215" i="29"/>
  <c r="BR198" i="29"/>
  <c r="BR199" i="29" s="1"/>
  <c r="BS192" i="29"/>
  <c r="BS168" i="29"/>
  <c r="BS149" i="29"/>
  <c r="BS156" i="29" s="1"/>
  <c r="BS163" i="29" s="1"/>
  <c r="BS176" i="29" s="1"/>
  <c r="BP157" i="29"/>
  <c r="BP160" i="29" s="1"/>
  <c r="BP178" i="29"/>
  <c r="BP179" i="29" s="1"/>
  <c r="BP180" i="29" s="1"/>
  <c r="C145" i="29"/>
  <c r="AG68" i="27"/>
  <c r="AG44" i="27" s="1"/>
  <c r="AH56" i="27"/>
  <c r="BK216" i="27"/>
  <c r="BK214" i="27"/>
  <c r="BK204" i="27"/>
  <c r="BK207" i="27"/>
  <c r="BK218" i="27" s="1"/>
  <c r="BK206" i="27"/>
  <c r="BK217" i="27" s="1"/>
  <c r="BK202" i="27"/>
  <c r="BK200" i="27" s="1"/>
  <c r="BJ209" i="27"/>
  <c r="BJ41" i="27" s="1"/>
  <c r="AG135" i="27"/>
  <c r="AG150" i="27" s="1"/>
  <c r="AH114" i="27"/>
  <c r="BM198" i="27"/>
  <c r="BM38" i="27"/>
  <c r="BL44" i="24" s="1"/>
  <c r="BN37" i="27"/>
  <c r="BM39" i="27"/>
  <c r="BL45" i="24" s="1"/>
  <c r="BL213" i="27"/>
  <c r="BL208" i="27"/>
  <c r="BL219" i="27" s="1"/>
  <c r="BL211" i="27"/>
  <c r="BL203" i="27"/>
  <c r="BL201" i="27"/>
  <c r="BL199" i="27"/>
  <c r="BL197" i="27"/>
  <c r="BL212" i="27" s="1"/>
  <c r="AF42" i="25" l="1"/>
  <c r="AF42" i="32"/>
  <c r="BR218" i="29"/>
  <c r="BU139" i="29"/>
  <c r="BT38" i="29"/>
  <c r="BU167" i="29" s="1"/>
  <c r="BT39" i="29"/>
  <c r="BU35" i="29"/>
  <c r="BQ178" i="29"/>
  <c r="BQ179" i="29" s="1"/>
  <c r="BQ180" i="29" s="1"/>
  <c r="BQ157" i="29"/>
  <c r="BQ160" i="29" s="1"/>
  <c r="BS215" i="29"/>
  <c r="BS198" i="29"/>
  <c r="BS199" i="29" s="1"/>
  <c r="BS169" i="29"/>
  <c r="BS171" i="29"/>
  <c r="BS218" i="29" s="1"/>
  <c r="BT166" i="29"/>
  <c r="BT151" i="29"/>
  <c r="BT152" i="29" s="1"/>
  <c r="BT153" i="29" s="1"/>
  <c r="BS42" i="29"/>
  <c r="BR177" i="29"/>
  <c r="BR182" i="29" s="1"/>
  <c r="BR183" i="29" s="1"/>
  <c r="BR159" i="29"/>
  <c r="BR145" i="29"/>
  <c r="BT192" i="29"/>
  <c r="BT168" i="29"/>
  <c r="BT149" i="29"/>
  <c r="BT156" i="29" s="1"/>
  <c r="BT163" i="29" s="1"/>
  <c r="BT176" i="29" s="1"/>
  <c r="AH54" i="27"/>
  <c r="AH66" i="27"/>
  <c r="BK209" i="27"/>
  <c r="BK41" i="27" s="1"/>
  <c r="BL216" i="27"/>
  <c r="BL214" i="27"/>
  <c r="BL204" i="27"/>
  <c r="BL202" i="27"/>
  <c r="BL200" i="27" s="1"/>
  <c r="BL206" i="27"/>
  <c r="BL217" i="27" s="1"/>
  <c r="BL207" i="27"/>
  <c r="BL218" i="27" s="1"/>
  <c r="BM208" i="27"/>
  <c r="BM219" i="27" s="1"/>
  <c r="BM211" i="27"/>
  <c r="BM203" i="27"/>
  <c r="BM201" i="27"/>
  <c r="BM199" i="27"/>
  <c r="BM197" i="27"/>
  <c r="BM212" i="27" s="1"/>
  <c r="BN198" i="27"/>
  <c r="BO37" i="27"/>
  <c r="BN39" i="27"/>
  <c r="BM45" i="24" s="1"/>
  <c r="BN38" i="27"/>
  <c r="BM44" i="24" s="1"/>
  <c r="AH137" i="27"/>
  <c r="AH148" i="27" s="1"/>
  <c r="AH112" i="27"/>
  <c r="BR178" i="29" l="1"/>
  <c r="BR179" i="29" s="1"/>
  <c r="BR180" i="29" s="1"/>
  <c r="BR157" i="29"/>
  <c r="BR160" i="29" s="1"/>
  <c r="BV139" i="29"/>
  <c r="BU39" i="29"/>
  <c r="BU38" i="29"/>
  <c r="BV167" i="29" s="1"/>
  <c r="BV35" i="29"/>
  <c r="BS216" i="29"/>
  <c r="BU166" i="29"/>
  <c r="BU151" i="29"/>
  <c r="BU152" i="29" s="1"/>
  <c r="BU153" i="29" s="1"/>
  <c r="BT42" i="29"/>
  <c r="BT169" i="29"/>
  <c r="BT171" i="29"/>
  <c r="BT218" i="29" s="1"/>
  <c r="BT198" i="29"/>
  <c r="BT199" i="29" s="1"/>
  <c r="BT215" i="29"/>
  <c r="BU192" i="29"/>
  <c r="BU168" i="29"/>
  <c r="BU149" i="29"/>
  <c r="BU156" i="29" s="1"/>
  <c r="BU163" i="29" s="1"/>
  <c r="BU176" i="29" s="1"/>
  <c r="AI56" i="27"/>
  <c r="AH68" i="27"/>
  <c r="AH44" i="27" s="1"/>
  <c r="BL209" i="27"/>
  <c r="BL41" i="27" s="1"/>
  <c r="AH135" i="27"/>
  <c r="AH150" i="27" s="1"/>
  <c r="AI114" i="27"/>
  <c r="BM214" i="27"/>
  <c r="BM216" i="27"/>
  <c r="BM204" i="27"/>
  <c r="BM206" i="27"/>
  <c r="BM217" i="27" s="1"/>
  <c r="BM207" i="27"/>
  <c r="BM218" i="27" s="1"/>
  <c r="BM202" i="27"/>
  <c r="BM200" i="27" s="1"/>
  <c r="BO198" i="27"/>
  <c r="BP37" i="27"/>
  <c r="BO38" i="27"/>
  <c r="BN44" i="24" s="1"/>
  <c r="BO39" i="27"/>
  <c r="BN45" i="24" s="1"/>
  <c r="BM213" i="27"/>
  <c r="BN213" i="27"/>
  <c r="BN211" i="27"/>
  <c r="BN208" i="27"/>
  <c r="BN219" i="27" s="1"/>
  <c r="BN203" i="27"/>
  <c r="BN201" i="27"/>
  <c r="BN197" i="27"/>
  <c r="BN212" i="27" s="1"/>
  <c r="BN199" i="27"/>
  <c r="AG42" i="25" l="1"/>
  <c r="AG42" i="32"/>
  <c r="BT216" i="29"/>
  <c r="BU169" i="29"/>
  <c r="BU171" i="29"/>
  <c r="BU218" i="29" s="1"/>
  <c r="BU198" i="29"/>
  <c r="BU199" i="29" s="1"/>
  <c r="BU215" i="29"/>
  <c r="BV192" i="29"/>
  <c r="BV168" i="29"/>
  <c r="BV149" i="29"/>
  <c r="BV156" i="29" s="1"/>
  <c r="BV163" i="29" s="1"/>
  <c r="BV176" i="29" s="1"/>
  <c r="BW139" i="29"/>
  <c r="BV39" i="29"/>
  <c r="BW35" i="29"/>
  <c r="BV38" i="29"/>
  <c r="BW167" i="29" s="1"/>
  <c r="BV166" i="29"/>
  <c r="BV151" i="29"/>
  <c r="BV152" i="29" s="1"/>
  <c r="BV153" i="29" s="1"/>
  <c r="BU42" i="29"/>
  <c r="AI66" i="27"/>
  <c r="AI54" i="27"/>
  <c r="BM209" i="27"/>
  <c r="BM41" i="27" s="1"/>
  <c r="BP198" i="27"/>
  <c r="BP39" i="27"/>
  <c r="BO45" i="24" s="1"/>
  <c r="BP38" i="27"/>
  <c r="BO44" i="24" s="1"/>
  <c r="BQ37" i="27"/>
  <c r="BN214" i="27"/>
  <c r="BN216" i="27"/>
  <c r="BN204" i="27"/>
  <c r="BN207" i="27"/>
  <c r="BN218" i="27" s="1"/>
  <c r="BN202" i="27"/>
  <c r="BN200" i="27" s="1"/>
  <c r="BN206" i="27"/>
  <c r="BN217" i="27" s="1"/>
  <c r="BO211" i="27"/>
  <c r="BO208" i="27"/>
  <c r="BO219" i="27" s="1"/>
  <c r="BO203" i="27"/>
  <c r="BO201" i="27"/>
  <c r="BO199" i="27"/>
  <c r="BO197" i="27"/>
  <c r="BO213" i="27" s="1"/>
  <c r="AI137" i="27"/>
  <c r="AI148" i="27" s="1"/>
  <c r="AI112" i="27"/>
  <c r="BU216" i="29" l="1"/>
  <c r="BX139" i="29"/>
  <c r="BW38" i="29"/>
  <c r="BX167" i="29" s="1"/>
  <c r="BW39" i="29"/>
  <c r="BX35" i="29"/>
  <c r="BV169" i="29"/>
  <c r="BV171" i="29"/>
  <c r="BV216" i="29" s="1"/>
  <c r="BV215" i="29"/>
  <c r="BV198" i="29"/>
  <c r="BV199" i="29" s="1"/>
  <c r="BW192" i="29"/>
  <c r="BW168" i="29"/>
  <c r="BW149" i="29"/>
  <c r="BW156" i="29" s="1"/>
  <c r="BW163" i="29" s="1"/>
  <c r="BW176" i="29" s="1"/>
  <c r="BW166" i="29"/>
  <c r="BW151" i="29"/>
  <c r="BW152" i="29" s="1"/>
  <c r="BW153" i="29" s="1"/>
  <c r="BV42" i="29"/>
  <c r="AI68" i="27"/>
  <c r="AI44" i="27" s="1"/>
  <c r="AJ56" i="27"/>
  <c r="BO212" i="27"/>
  <c r="BO216" i="27"/>
  <c r="BO214" i="27"/>
  <c r="BO204" i="27"/>
  <c r="BO202" i="27"/>
  <c r="BO200" i="27" s="1"/>
  <c r="BO206" i="27"/>
  <c r="BO217" i="27" s="1"/>
  <c r="BO207" i="27"/>
  <c r="BO218" i="27" s="1"/>
  <c r="AI135" i="27"/>
  <c r="AI150" i="27" s="1"/>
  <c r="AJ114" i="27"/>
  <c r="BQ198" i="27"/>
  <c r="BQ39" i="27"/>
  <c r="BP45" i="24" s="1"/>
  <c r="BR37" i="27"/>
  <c r="BQ38" i="27"/>
  <c r="BP44" i="24" s="1"/>
  <c r="BN209" i="27"/>
  <c r="BN41" i="27" s="1"/>
  <c r="BP211" i="27"/>
  <c r="BP208" i="27"/>
  <c r="BP219" i="27" s="1"/>
  <c r="BP203" i="27"/>
  <c r="BP201" i="27"/>
  <c r="BP199" i="27"/>
  <c r="BP197" i="27"/>
  <c r="BP213" i="27" s="1"/>
  <c r="AH42" i="25" l="1"/>
  <c r="AH42" i="32"/>
  <c r="BW169" i="29"/>
  <c r="BW171" i="29"/>
  <c r="BW216" i="29" s="1"/>
  <c r="BV218" i="29"/>
  <c r="BY139" i="29"/>
  <c r="BX38" i="29"/>
  <c r="BY167" i="29" s="1"/>
  <c r="BY35" i="29"/>
  <c r="BX39" i="29"/>
  <c r="BX166" i="29"/>
  <c r="BX151" i="29"/>
  <c r="BX152" i="29" s="1"/>
  <c r="BX153" i="29" s="1"/>
  <c r="BW42" i="29"/>
  <c r="BW215" i="29"/>
  <c r="BW198" i="29"/>
  <c r="BW199" i="29" s="1"/>
  <c r="BX192" i="29"/>
  <c r="BX168" i="29"/>
  <c r="BX149" i="29"/>
  <c r="BX156" i="29" s="1"/>
  <c r="BX163" i="29" s="1"/>
  <c r="BX176" i="29" s="1"/>
  <c r="AJ66" i="27"/>
  <c r="AJ54" i="27"/>
  <c r="BR198" i="27"/>
  <c r="BS37" i="27"/>
  <c r="BR39" i="27"/>
  <c r="BQ45" i="24" s="1"/>
  <c r="BR38" i="27"/>
  <c r="BQ44" i="24" s="1"/>
  <c r="BP212" i="27"/>
  <c r="BP216" i="27"/>
  <c r="BP214" i="27"/>
  <c r="BP204" i="27"/>
  <c r="BP202" i="27"/>
  <c r="BP200" i="27" s="1"/>
  <c r="BP206" i="27"/>
  <c r="BP217" i="27" s="1"/>
  <c r="BP207" i="27"/>
  <c r="BP218" i="27" s="1"/>
  <c r="BQ211" i="27"/>
  <c r="BQ208" i="27"/>
  <c r="BQ219" i="27" s="1"/>
  <c r="BQ203" i="27"/>
  <c r="BQ201" i="27"/>
  <c r="BQ199" i="27"/>
  <c r="BQ197" i="27"/>
  <c r="BQ212" i="27" s="1"/>
  <c r="BO209" i="27"/>
  <c r="BO41" i="27" s="1"/>
  <c r="AJ137" i="27"/>
  <c r="AJ148" i="27" s="1"/>
  <c r="AJ112" i="27"/>
  <c r="BW218" i="29" l="1"/>
  <c r="BX198" i="29"/>
  <c r="BX199" i="29" s="1"/>
  <c r="BX215" i="29"/>
  <c r="BZ139" i="29"/>
  <c r="BY39" i="29"/>
  <c r="BZ35" i="29"/>
  <c r="BY38" i="29"/>
  <c r="BZ167" i="29" s="1"/>
  <c r="BY166" i="29"/>
  <c r="BY151" i="29"/>
  <c r="BY152" i="29" s="1"/>
  <c r="BY153" i="29" s="1"/>
  <c r="BX42" i="29"/>
  <c r="BY192" i="29"/>
  <c r="BY168" i="29"/>
  <c r="BY149" i="29"/>
  <c r="BY156" i="29" s="1"/>
  <c r="BY163" i="29" s="1"/>
  <c r="BY176" i="29" s="1"/>
  <c r="BX169" i="29"/>
  <c r="BX171" i="29"/>
  <c r="BX216" i="29" s="1"/>
  <c r="AK56" i="27"/>
  <c r="AJ68" i="27"/>
  <c r="AJ44" i="27" s="1"/>
  <c r="BP209" i="27"/>
  <c r="BP41" i="27" s="1"/>
  <c r="BQ213" i="27"/>
  <c r="BQ214" i="27"/>
  <c r="BQ216" i="27"/>
  <c r="BQ204" i="27"/>
  <c r="BQ207" i="27"/>
  <c r="BQ218" i="27" s="1"/>
  <c r="BQ202" i="27"/>
  <c r="BQ200" i="27" s="1"/>
  <c r="BQ206" i="27"/>
  <c r="BQ217" i="27" s="1"/>
  <c r="AJ135" i="27"/>
  <c r="AJ150" i="27" s="1"/>
  <c r="AK114" i="27"/>
  <c r="BS198" i="27"/>
  <c r="BT37" i="27"/>
  <c r="BS39" i="27"/>
  <c r="BR45" i="24" s="1"/>
  <c r="BS38" i="27"/>
  <c r="BR44" i="24" s="1"/>
  <c r="BR211" i="27"/>
  <c r="BR208" i="27"/>
  <c r="BR219" i="27" s="1"/>
  <c r="BR203" i="27"/>
  <c r="BR201" i="27"/>
  <c r="BR197" i="27"/>
  <c r="BR212" i="27" s="1"/>
  <c r="BR199" i="27"/>
  <c r="AI42" i="25" l="1"/>
  <c r="AI42" i="32"/>
  <c r="BX218" i="29"/>
  <c r="BY169" i="29"/>
  <c r="BY171" i="29"/>
  <c r="BY216" i="29" s="1"/>
  <c r="BY198" i="29"/>
  <c r="BY199" i="29" s="1"/>
  <c r="BY215" i="29"/>
  <c r="BZ168" i="29"/>
  <c r="BZ192" i="29"/>
  <c r="BZ149" i="29"/>
  <c r="BZ156" i="29" s="1"/>
  <c r="BZ163" i="29" s="1"/>
  <c r="BZ176" i="29" s="1"/>
  <c r="BZ166" i="29"/>
  <c r="BZ151" i="29"/>
  <c r="BZ152" i="29" s="1"/>
  <c r="BZ153" i="29" s="1"/>
  <c r="BY42" i="29"/>
  <c r="CA139" i="29"/>
  <c r="BZ39" i="29"/>
  <c r="BZ38" i="29"/>
  <c r="CA167" i="29" s="1"/>
  <c r="CA35" i="29"/>
  <c r="AK66" i="27"/>
  <c r="AK54" i="27"/>
  <c r="BR213" i="27"/>
  <c r="AL58" i="27"/>
  <c r="AL67" i="27" s="1"/>
  <c r="AL38" i="27" s="1"/>
  <c r="AK44" i="24" s="1"/>
  <c r="BR214" i="27"/>
  <c r="BR216" i="27"/>
  <c r="BR204" i="27"/>
  <c r="BR206" i="27"/>
  <c r="BR217" i="27" s="1"/>
  <c r="BR207" i="27"/>
  <c r="BR218" i="27" s="1"/>
  <c r="BR202" i="27"/>
  <c r="BR200" i="27" s="1"/>
  <c r="BT198" i="27"/>
  <c r="BT39" i="27"/>
  <c r="BS45" i="24" s="1"/>
  <c r="BT38" i="27"/>
  <c r="BS44" i="24" s="1"/>
  <c r="BU37" i="27"/>
  <c r="AK137" i="27"/>
  <c r="AK148" i="27" s="1"/>
  <c r="AK112" i="27"/>
  <c r="BQ209" i="27"/>
  <c r="BQ41" i="27" s="1"/>
  <c r="BS211" i="27"/>
  <c r="BS208" i="27"/>
  <c r="BS219" i="27" s="1"/>
  <c r="BS203" i="27"/>
  <c r="BS201" i="27"/>
  <c r="BS199" i="27"/>
  <c r="BS197" i="27"/>
  <c r="BS213" i="27" s="1"/>
  <c r="BY218" i="29" l="1"/>
  <c r="BZ215" i="29"/>
  <c r="BZ198" i="29"/>
  <c r="BZ199" i="29" s="1"/>
  <c r="CB139" i="29"/>
  <c r="CA38" i="29"/>
  <c r="CB167" i="29" s="1"/>
  <c r="CA39" i="29"/>
  <c r="CB35" i="29"/>
  <c r="BZ169" i="29"/>
  <c r="BZ171" i="29"/>
  <c r="BZ218" i="29" s="1"/>
  <c r="CA166" i="29"/>
  <c r="CA151" i="29"/>
  <c r="CA152" i="29" s="1"/>
  <c r="CA153" i="29" s="1"/>
  <c r="BZ42" i="29"/>
  <c r="CA192" i="29"/>
  <c r="CA168" i="29"/>
  <c r="CA149" i="29"/>
  <c r="CA156" i="29" s="1"/>
  <c r="CA163" i="29" s="1"/>
  <c r="CA176" i="29" s="1"/>
  <c r="AK68" i="27"/>
  <c r="AK44" i="27" s="1"/>
  <c r="AL56" i="27"/>
  <c r="AL66" i="27" s="1"/>
  <c r="BT211" i="27"/>
  <c r="BT208" i="27"/>
  <c r="BT219" i="27" s="1"/>
  <c r="BT203" i="27"/>
  <c r="BT201" i="27"/>
  <c r="BT199" i="27"/>
  <c r="BT197" i="27"/>
  <c r="BT212" i="27" s="1"/>
  <c r="BS216" i="27"/>
  <c r="BS214" i="27"/>
  <c r="BS204" i="27"/>
  <c r="BS207" i="27"/>
  <c r="BS218" i="27" s="1"/>
  <c r="BS206" i="27"/>
  <c r="BS217" i="27" s="1"/>
  <c r="BS202" i="27"/>
  <c r="BS200" i="27" s="1"/>
  <c r="BS212" i="27"/>
  <c r="BR209" i="27"/>
  <c r="BR41" i="27" s="1"/>
  <c r="AK135" i="27"/>
  <c r="AK150" i="27" s="1"/>
  <c r="AL114" i="27"/>
  <c r="BU198" i="27"/>
  <c r="BU39" i="27"/>
  <c r="BT45" i="24" s="1"/>
  <c r="BU38" i="27"/>
  <c r="BT44" i="24" s="1"/>
  <c r="BV37" i="27"/>
  <c r="AJ42" i="25" l="1"/>
  <c r="AJ42" i="32"/>
  <c r="BZ216" i="29"/>
  <c r="CB166" i="29"/>
  <c r="CB151" i="29"/>
  <c r="CB152" i="29" s="1"/>
  <c r="CB153" i="29" s="1"/>
  <c r="CA42" i="29"/>
  <c r="CA169" i="29"/>
  <c r="CA171" i="29"/>
  <c r="CA216" i="29" s="1"/>
  <c r="CA215" i="29"/>
  <c r="CA198" i="29"/>
  <c r="CA199" i="29" s="1"/>
  <c r="CB192" i="29"/>
  <c r="CB168" i="29"/>
  <c r="CB149" i="29"/>
  <c r="CB156" i="29" s="1"/>
  <c r="CB163" i="29" s="1"/>
  <c r="CB176" i="29" s="1"/>
  <c r="CC139" i="29"/>
  <c r="CB38" i="29"/>
  <c r="CC167" i="29" s="1"/>
  <c r="CB39" i="29"/>
  <c r="CC35" i="29"/>
  <c r="AL54" i="27"/>
  <c r="AL68" i="27" s="1"/>
  <c r="AL44" i="27" s="1"/>
  <c r="BV198" i="27"/>
  <c r="BW37" i="27"/>
  <c r="BV39" i="27"/>
  <c r="BV38" i="27"/>
  <c r="BU208" i="27"/>
  <c r="BU219" i="27" s="1"/>
  <c r="BU211" i="27"/>
  <c r="BU203" i="27"/>
  <c r="BU201" i="27"/>
  <c r="BU199" i="27"/>
  <c r="BU197" i="27"/>
  <c r="BU212" i="27" s="1"/>
  <c r="BS209" i="27"/>
  <c r="BS41" i="27" s="1"/>
  <c r="BT213" i="27"/>
  <c r="BT216" i="27"/>
  <c r="BT214" i="27"/>
  <c r="BT204" i="27"/>
  <c r="BT207" i="27"/>
  <c r="BT218" i="27" s="1"/>
  <c r="BT202" i="27"/>
  <c r="BT200" i="27" s="1"/>
  <c r="BT206" i="27"/>
  <c r="BT217" i="27" s="1"/>
  <c r="AL137" i="27"/>
  <c r="AL148" i="27" s="1"/>
  <c r="AL112" i="27"/>
  <c r="AK42" i="25" l="1"/>
  <c r="AK42" i="32"/>
  <c r="CA218" i="29"/>
  <c r="CC166" i="29"/>
  <c r="CC151" i="29"/>
  <c r="CC152" i="29" s="1"/>
  <c r="CC153" i="29" s="1"/>
  <c r="CB42" i="29"/>
  <c r="CB169" i="29"/>
  <c r="CB171" i="29"/>
  <c r="CB216" i="29" s="1"/>
  <c r="CB198" i="29"/>
  <c r="CB199" i="29" s="1"/>
  <c r="CB215" i="29"/>
  <c r="CC192" i="29"/>
  <c r="CC168" i="29"/>
  <c r="CC149" i="29"/>
  <c r="CC156" i="29" s="1"/>
  <c r="CC163" i="29" s="1"/>
  <c r="CC176" i="29" s="1"/>
  <c r="CD139" i="29"/>
  <c r="CC39" i="29"/>
  <c r="CC38" i="29"/>
  <c r="CD167" i="29" s="1"/>
  <c r="CD35" i="29"/>
  <c r="AM56" i="27"/>
  <c r="AM66" i="27" s="1"/>
  <c r="BU213" i="27"/>
  <c r="BT209" i="27"/>
  <c r="BT41" i="27" s="1"/>
  <c r="BW198" i="27"/>
  <c r="BX37" i="27"/>
  <c r="BW39" i="27"/>
  <c r="BW38" i="27"/>
  <c r="AL135" i="27"/>
  <c r="AL150" i="27" s="1"/>
  <c r="AM114" i="27"/>
  <c r="BU214" i="27"/>
  <c r="BU216" i="27"/>
  <c r="BU204" i="27"/>
  <c r="BU207" i="27"/>
  <c r="BU218" i="27" s="1"/>
  <c r="BU206" i="27"/>
  <c r="BU217" i="27" s="1"/>
  <c r="BU202" i="27"/>
  <c r="BU200" i="27" s="1"/>
  <c r="BV211" i="27"/>
  <c r="BV208" i="27"/>
  <c r="BV219" i="27" s="1"/>
  <c r="BV46" i="27" s="1"/>
  <c r="BU30" i="32" s="1"/>
  <c r="BV203" i="27"/>
  <c r="BV201" i="27"/>
  <c r="BV197" i="27"/>
  <c r="BV213" i="27" s="1"/>
  <c r="BV199" i="27"/>
  <c r="CB218" i="29" l="1"/>
  <c r="CD166" i="29"/>
  <c r="CD151" i="29"/>
  <c r="CD152" i="29" s="1"/>
  <c r="CD153" i="29" s="1"/>
  <c r="CC42" i="29"/>
  <c r="CC169" i="29"/>
  <c r="CC171" i="29"/>
  <c r="CC216" i="29" s="1"/>
  <c r="CC198" i="29"/>
  <c r="CC199" i="29" s="1"/>
  <c r="CC215" i="29"/>
  <c r="CD192" i="29"/>
  <c r="CD168" i="29"/>
  <c r="CD149" i="29"/>
  <c r="CD156" i="29" s="1"/>
  <c r="CD163" i="29" s="1"/>
  <c r="CD176" i="29" s="1"/>
  <c r="CE139" i="29"/>
  <c r="CD39" i="29"/>
  <c r="CD38" i="29"/>
  <c r="CE167" i="29" s="1"/>
  <c r="CE35" i="29"/>
  <c r="AM54" i="27"/>
  <c r="BU209" i="27"/>
  <c r="BU41" i="27" s="1"/>
  <c r="BV212" i="27"/>
  <c r="BV214" i="27"/>
  <c r="BV216" i="27"/>
  <c r="BV204" i="27"/>
  <c r="BV207" i="27"/>
  <c r="BV218" i="27" s="1"/>
  <c r="BV202" i="27"/>
  <c r="BV200" i="27" s="1"/>
  <c r="BV206" i="27"/>
  <c r="BV217" i="27" s="1"/>
  <c r="BW211" i="27"/>
  <c r="BW208" i="27"/>
  <c r="BW219" i="27" s="1"/>
  <c r="BW46" i="27" s="1"/>
  <c r="BV30" i="32" s="1"/>
  <c r="BW203" i="27"/>
  <c r="BW201" i="27"/>
  <c r="BW199" i="27"/>
  <c r="BW197" i="27"/>
  <c r="BW213" i="27" s="1"/>
  <c r="BX198" i="27"/>
  <c r="BX39" i="27"/>
  <c r="BX38" i="27"/>
  <c r="BY37" i="27"/>
  <c r="AM137" i="27"/>
  <c r="AM148" i="27" s="1"/>
  <c r="AM112" i="27"/>
  <c r="CC218" i="29" l="1"/>
  <c r="CE166" i="29"/>
  <c r="CE151" i="29"/>
  <c r="CE152" i="29" s="1"/>
  <c r="CE153" i="29" s="1"/>
  <c r="CD42" i="29"/>
  <c r="CD169" i="29"/>
  <c r="CD171" i="29"/>
  <c r="CD218" i="29" s="1"/>
  <c r="CD215" i="29"/>
  <c r="CD198" i="29"/>
  <c r="CD199" i="29" s="1"/>
  <c r="CE192" i="29"/>
  <c r="CE168" i="29"/>
  <c r="CE149" i="29"/>
  <c r="CE156" i="29" s="1"/>
  <c r="CE163" i="29" s="1"/>
  <c r="CE176" i="29" s="1"/>
  <c r="CF139" i="29"/>
  <c r="CE38" i="29"/>
  <c r="CF167" i="29" s="1"/>
  <c r="CE39" i="29"/>
  <c r="CF35" i="29"/>
  <c r="BV45" i="27"/>
  <c r="AM68" i="27"/>
  <c r="AM44" i="27" s="1"/>
  <c r="AN56" i="27"/>
  <c r="BW212" i="27"/>
  <c r="AM135" i="27"/>
  <c r="AM150" i="27" s="1"/>
  <c r="AN114" i="27"/>
  <c r="BY198" i="27"/>
  <c r="BZ37" i="27"/>
  <c r="BY39" i="27"/>
  <c r="BV209" i="27"/>
  <c r="BV41" i="27" s="1"/>
  <c r="BX211" i="27"/>
  <c r="BX208" i="27"/>
  <c r="BX219" i="27" s="1"/>
  <c r="BX46" i="27" s="1"/>
  <c r="BW30" i="32" s="1"/>
  <c r="BX203" i="27"/>
  <c r="BX201" i="27"/>
  <c r="BX199" i="27"/>
  <c r="BX197" i="27"/>
  <c r="BX212" i="27" s="1"/>
  <c r="BW216" i="27"/>
  <c r="BW214" i="27"/>
  <c r="BW204" i="27"/>
  <c r="BW207" i="27"/>
  <c r="BW218" i="27" s="1"/>
  <c r="BW202" i="27"/>
  <c r="BW200" i="27" s="1"/>
  <c r="BW206" i="27"/>
  <c r="BW217" i="27" s="1"/>
  <c r="BU6" i="25" l="1"/>
  <c r="BU4" i="25" s="1"/>
  <c r="BU6" i="32"/>
  <c r="BU4" i="32" s="1"/>
  <c r="AL42" i="25"/>
  <c r="AL42" i="32"/>
  <c r="CD216" i="29"/>
  <c r="CF38" i="29"/>
  <c r="CF42" i="29" s="1"/>
  <c r="CF39" i="29"/>
  <c r="CE169" i="29"/>
  <c r="CE171" i="29"/>
  <c r="CE216" i="29" s="1"/>
  <c r="CF166" i="29"/>
  <c r="CF151" i="29"/>
  <c r="CF152" i="29" s="1"/>
  <c r="CF153" i="29" s="1"/>
  <c r="CE42" i="29"/>
  <c r="CE215" i="29"/>
  <c r="CE198" i="29"/>
  <c r="CE199" i="29" s="1"/>
  <c r="CF192" i="29"/>
  <c r="CF149" i="29"/>
  <c r="CF156" i="29" s="1"/>
  <c r="CF163" i="29" s="1"/>
  <c r="CF176" i="29" s="1"/>
  <c r="CF168" i="29"/>
  <c r="BW45" i="27"/>
  <c r="AN66" i="27"/>
  <c r="AN54" i="27"/>
  <c r="BX213" i="27"/>
  <c r="BY211" i="27"/>
  <c r="BY208" i="27"/>
  <c r="BY219" i="27" s="1"/>
  <c r="BY203" i="27"/>
  <c r="BY201" i="27"/>
  <c r="BY199" i="27"/>
  <c r="BY197" i="27"/>
  <c r="BY213" i="27" s="1"/>
  <c r="BW209" i="27"/>
  <c r="BW41" i="27" s="1"/>
  <c r="BZ198" i="27"/>
  <c r="CA37" i="27"/>
  <c r="BZ39" i="27"/>
  <c r="AN137" i="27"/>
  <c r="AN148" i="27" s="1"/>
  <c r="AN116" i="27"/>
  <c r="AN138" i="27" s="1"/>
  <c r="AN149" i="27" s="1"/>
  <c r="AN39" i="27" s="1"/>
  <c r="AM45" i="24" s="1"/>
  <c r="BX216" i="27"/>
  <c r="BX214" i="27"/>
  <c r="BX204" i="27"/>
  <c r="BX206" i="27"/>
  <c r="BX217" i="27" s="1"/>
  <c r="BX202" i="27"/>
  <c r="BX200" i="27" s="1"/>
  <c r="BX207" i="27"/>
  <c r="BX218" i="27" s="1"/>
  <c r="BV6" i="25" l="1"/>
  <c r="BV4" i="25" s="1"/>
  <c r="BV6" i="32"/>
  <c r="BV4" i="32" s="1"/>
  <c r="CE218" i="29"/>
  <c r="CF198" i="29"/>
  <c r="CF199" i="29" s="1"/>
  <c r="CF215" i="29"/>
  <c r="CF169" i="29"/>
  <c r="CF171" i="29"/>
  <c r="CF218" i="29" s="1"/>
  <c r="BX45" i="27"/>
  <c r="AO56" i="27"/>
  <c r="AN68" i="27"/>
  <c r="AN44" i="27" s="1"/>
  <c r="BZ211" i="27"/>
  <c r="BZ208" i="27"/>
  <c r="BZ219" i="27" s="1"/>
  <c r="BZ203" i="27"/>
  <c r="BZ201" i="27"/>
  <c r="BZ197" i="27"/>
  <c r="BZ213" i="27" s="1"/>
  <c r="BZ199" i="27"/>
  <c r="BY214" i="27"/>
  <c r="BY216" i="27"/>
  <c r="BY204" i="27"/>
  <c r="BY206" i="27"/>
  <c r="BY217" i="27" s="1"/>
  <c r="BY207" i="27"/>
  <c r="BY218" i="27" s="1"/>
  <c r="BY202" i="27"/>
  <c r="BY200" i="27" s="1"/>
  <c r="BX209" i="27"/>
  <c r="BX41" i="27" s="1"/>
  <c r="AN112" i="27"/>
  <c r="BY212" i="27"/>
  <c r="CA198" i="27"/>
  <c r="CB37" i="27"/>
  <c r="CA38" i="27"/>
  <c r="AM42" i="25" l="1"/>
  <c r="AM42" i="32"/>
  <c r="BW6" i="25"/>
  <c r="BW4" i="25" s="1"/>
  <c r="BW6" i="32"/>
  <c r="BW4" i="32" s="1"/>
  <c r="D206" i="29"/>
  <c r="D202" i="29" s="1"/>
  <c r="D207" i="29" s="1"/>
  <c r="D208" i="29" s="1"/>
  <c r="D209" i="29" s="1"/>
  <c r="BF196" i="29" s="1"/>
  <c r="C206" i="29"/>
  <c r="C202" i="29" s="1"/>
  <c r="C207" i="29" s="1"/>
  <c r="C208" i="29" s="1"/>
  <c r="C209" i="29" s="1"/>
  <c r="CF216" i="29"/>
  <c r="BY45" i="27"/>
  <c r="AO66" i="27"/>
  <c r="AO54" i="27"/>
  <c r="BZ212" i="27"/>
  <c r="AN135" i="27"/>
  <c r="AN150" i="27" s="1"/>
  <c r="AO114" i="27"/>
  <c r="BY209" i="27"/>
  <c r="BY41" i="27" s="1"/>
  <c r="CA211" i="27"/>
  <c r="CA208" i="27"/>
  <c r="CA219" i="27" s="1"/>
  <c r="CA203" i="27"/>
  <c r="CA201" i="27"/>
  <c r="CA199" i="27"/>
  <c r="CA197" i="27"/>
  <c r="CA213" i="27" s="1"/>
  <c r="BZ214" i="27"/>
  <c r="BZ216" i="27"/>
  <c r="BZ45" i="27" s="1"/>
  <c r="BZ204" i="27"/>
  <c r="BZ206" i="27"/>
  <c r="BZ217" i="27" s="1"/>
  <c r="BZ202" i="27"/>
  <c r="BZ200" i="27" s="1"/>
  <c r="BZ207" i="27"/>
  <c r="BZ218" i="27" s="1"/>
  <c r="CB198" i="27"/>
  <c r="CB38" i="27"/>
  <c r="CC37" i="27"/>
  <c r="BY6" i="25" l="1"/>
  <c r="BY4" i="25" s="1"/>
  <c r="BY6" i="32"/>
  <c r="BY4" i="32" s="1"/>
  <c r="BX6" i="25"/>
  <c r="BX4" i="25" s="1"/>
  <c r="BX6" i="32"/>
  <c r="BX4" i="32" s="1"/>
  <c r="AW199" i="29"/>
  <c r="BF195" i="29"/>
  <c r="D210" i="29"/>
  <c r="D211" i="29" s="1"/>
  <c r="BF216" i="29"/>
  <c r="AP56" i="27"/>
  <c r="AO68" i="27"/>
  <c r="AO44" i="27" s="1"/>
  <c r="BZ209" i="27"/>
  <c r="BZ41" i="27" s="1"/>
  <c r="AO137" i="27"/>
  <c r="AO148" i="27" s="1"/>
  <c r="AO112" i="27"/>
  <c r="CA216" i="27"/>
  <c r="CA45" i="27" s="1"/>
  <c r="CA214" i="27"/>
  <c r="CA204" i="27"/>
  <c r="CA206" i="27"/>
  <c r="CA217" i="27" s="1"/>
  <c r="CA207" i="27"/>
  <c r="CA218" i="27" s="1"/>
  <c r="CA202" i="27"/>
  <c r="CA200" i="27" s="1"/>
  <c r="CA212" i="27"/>
  <c r="CC198" i="27"/>
  <c r="CC39" i="27"/>
  <c r="CD37" i="27"/>
  <c r="CC38" i="27"/>
  <c r="CB208" i="27"/>
  <c r="CB219" i="27" s="1"/>
  <c r="CB211" i="27"/>
  <c r="CB203" i="27"/>
  <c r="CB201" i="27"/>
  <c r="CB199" i="27"/>
  <c r="CB197" i="27"/>
  <c r="CB212" i="27" s="1"/>
  <c r="AN42" i="25" l="1"/>
  <c r="AN42" i="32"/>
  <c r="BZ6" i="25"/>
  <c r="BZ4" i="25" s="1"/>
  <c r="BZ6" i="32"/>
  <c r="BZ4" i="32" s="1"/>
  <c r="C210" i="29"/>
  <c r="C211" i="29" s="1"/>
  <c r="BF218" i="29"/>
  <c r="AP66" i="27"/>
  <c r="AP54" i="27"/>
  <c r="CB216" i="27"/>
  <c r="CB45" i="27" s="1"/>
  <c r="CB214" i="27"/>
  <c r="CB204" i="27"/>
  <c r="CB202" i="27"/>
  <c r="CB200" i="27" s="1"/>
  <c r="CB206" i="27"/>
  <c r="CB217" i="27" s="1"/>
  <c r="CB207" i="27"/>
  <c r="CB218" i="27" s="1"/>
  <c r="CD198" i="27"/>
  <c r="CE37" i="27"/>
  <c r="CD39" i="27"/>
  <c r="CD38" i="27"/>
  <c r="CB213" i="27"/>
  <c r="AO135" i="27"/>
  <c r="AO150" i="27" s="1"/>
  <c r="AP114" i="27"/>
  <c r="CC208" i="27"/>
  <c r="CC219" i="27" s="1"/>
  <c r="CC46" i="27" s="1"/>
  <c r="CB30" i="32" s="1"/>
  <c r="CC211" i="27"/>
  <c r="CC203" i="27"/>
  <c r="CC201" i="27"/>
  <c r="CC199" i="27"/>
  <c r="CC197" i="27"/>
  <c r="CC212" i="27" s="1"/>
  <c r="CA209" i="27"/>
  <c r="CA41" i="27" s="1"/>
  <c r="CA6" i="25" l="1"/>
  <c r="CA4" i="25" s="1"/>
  <c r="CA6" i="32"/>
  <c r="CA4" i="32" s="1"/>
  <c r="AP68" i="27"/>
  <c r="AP44" i="27" s="1"/>
  <c r="AQ56" i="27"/>
  <c r="CD211" i="27"/>
  <c r="CD208" i="27"/>
  <c r="CD219" i="27" s="1"/>
  <c r="CD46" i="27" s="1"/>
  <c r="CC30" i="32" s="1"/>
  <c r="CD203" i="27"/>
  <c r="CD201" i="27"/>
  <c r="CD197" i="27"/>
  <c r="CD213" i="27" s="1"/>
  <c r="CD199" i="27"/>
  <c r="CC214" i="27"/>
  <c r="CC216" i="27"/>
  <c r="CC45" i="27" s="1"/>
  <c r="CC204" i="27"/>
  <c r="CC207" i="27"/>
  <c r="CC218" i="27" s="1"/>
  <c r="CC202" i="27"/>
  <c r="CC200" i="27" s="1"/>
  <c r="CC206" i="27"/>
  <c r="CC217" i="27" s="1"/>
  <c r="CC213" i="27"/>
  <c r="AP137" i="27"/>
  <c r="AP148" i="27" s="1"/>
  <c r="AP112" i="27"/>
  <c r="CB209" i="27"/>
  <c r="CB41" i="27" s="1"/>
  <c r="CE198" i="27"/>
  <c r="CF37" i="27"/>
  <c r="CE39" i="27"/>
  <c r="CE38" i="27"/>
  <c r="CB6" i="25" l="1"/>
  <c r="CB4" i="25" s="1"/>
  <c r="CB6" i="32"/>
  <c r="CB4" i="32" s="1"/>
  <c r="AO42" i="25"/>
  <c r="AO42" i="32"/>
  <c r="AQ66" i="27"/>
  <c r="AQ54" i="27"/>
  <c r="CD212" i="27"/>
  <c r="AP135" i="27"/>
  <c r="AP150" i="27" s="1"/>
  <c r="AQ114" i="27"/>
  <c r="CD214" i="27"/>
  <c r="CD216" i="27"/>
  <c r="CD45" i="27" s="1"/>
  <c r="CD204" i="27"/>
  <c r="CD206" i="27"/>
  <c r="CD217" i="27" s="1"/>
  <c r="CD202" i="27"/>
  <c r="CD200" i="27" s="1"/>
  <c r="CD207" i="27"/>
  <c r="CD218" i="27" s="1"/>
  <c r="CF198" i="27"/>
  <c r="CF39" i="27"/>
  <c r="CF38" i="27"/>
  <c r="CG37" i="27"/>
  <c r="CE211" i="27"/>
  <c r="CE208" i="27"/>
  <c r="CE219" i="27" s="1"/>
  <c r="CE46" i="27" s="1"/>
  <c r="CD30" i="32" s="1"/>
  <c r="CE203" i="27"/>
  <c r="CE201" i="27"/>
  <c r="CE199" i="27"/>
  <c r="CE197" i="27"/>
  <c r="CE212" i="27" s="1"/>
  <c r="CC209" i="27"/>
  <c r="CC41" i="27" s="1"/>
  <c r="CC6" i="25" l="1"/>
  <c r="CC4" i="25" s="1"/>
  <c r="CC6" i="32"/>
  <c r="CC4" i="32" s="1"/>
  <c r="AR56" i="27"/>
  <c r="AQ68" i="27"/>
  <c r="AQ44" i="27" s="1"/>
  <c r="CE213" i="27"/>
  <c r="CF211" i="27"/>
  <c r="CF208" i="27"/>
  <c r="CF219" i="27" s="1"/>
  <c r="CF46" i="27" s="1"/>
  <c r="CE30" i="32" s="1"/>
  <c r="CF203" i="27"/>
  <c r="CF201" i="27"/>
  <c r="CF199" i="27"/>
  <c r="CF197" i="27"/>
  <c r="CF212" i="27" s="1"/>
  <c r="CG198" i="27"/>
  <c r="CG39" i="27"/>
  <c r="CG38" i="27"/>
  <c r="CH37" i="27"/>
  <c r="CE216" i="27"/>
  <c r="CE45" i="27" s="1"/>
  <c r="CE214" i="27"/>
  <c r="CE204" i="27"/>
  <c r="CE207" i="27"/>
  <c r="CE218" i="27" s="1"/>
  <c r="CE206" i="27"/>
  <c r="CE217" i="27" s="1"/>
  <c r="CE202" i="27"/>
  <c r="CE200" i="27" s="1"/>
  <c r="CD209" i="27"/>
  <c r="CD41" i="27" s="1"/>
  <c r="AQ137" i="27"/>
  <c r="AQ148" i="27" s="1"/>
  <c r="AQ112" i="27"/>
  <c r="CD6" i="25" l="1"/>
  <c r="CD4" i="25" s="1"/>
  <c r="CD6" i="32"/>
  <c r="CD4" i="32" s="1"/>
  <c r="AP42" i="25"/>
  <c r="AP42" i="32"/>
  <c r="AR54" i="27"/>
  <c r="AR66" i="27"/>
  <c r="CF213" i="27"/>
  <c r="CF216" i="27"/>
  <c r="CF45" i="27" s="1"/>
  <c r="CF214" i="27"/>
  <c r="CF204" i="27"/>
  <c r="CF206" i="27"/>
  <c r="CF217" i="27" s="1"/>
  <c r="CF202" i="27"/>
  <c r="CF200" i="27" s="1"/>
  <c r="CF207" i="27"/>
  <c r="CF218" i="27" s="1"/>
  <c r="AQ135" i="27"/>
  <c r="AQ150" i="27" s="1"/>
  <c r="AR114" i="27"/>
  <c r="CE209" i="27"/>
  <c r="CE41" i="27" s="1"/>
  <c r="CH198" i="27"/>
  <c r="CI37" i="27"/>
  <c r="CH39" i="27"/>
  <c r="CH38" i="27"/>
  <c r="CG211" i="27"/>
  <c r="CG208" i="27"/>
  <c r="CG219" i="27" s="1"/>
  <c r="CG46" i="27" s="1"/>
  <c r="CF30" i="32" s="1"/>
  <c r="CG203" i="27"/>
  <c r="CG201" i="27"/>
  <c r="CG199" i="27"/>
  <c r="CG197" i="27"/>
  <c r="CG212" i="27" s="1"/>
  <c r="CE6" i="25" l="1"/>
  <c r="CE4" i="25" s="1"/>
  <c r="CE6" i="32"/>
  <c r="CE4" i="32" s="1"/>
  <c r="AS56" i="27"/>
  <c r="AR68" i="27"/>
  <c r="AR44" i="27" s="1"/>
  <c r="CG213" i="27"/>
  <c r="CI198" i="27"/>
  <c r="CJ37" i="27"/>
  <c r="CI39" i="27"/>
  <c r="CI38" i="27"/>
  <c r="CG214" i="27"/>
  <c r="CG216" i="27"/>
  <c r="CG45" i="27" s="1"/>
  <c r="CG204" i="27"/>
  <c r="CG206" i="27"/>
  <c r="CG217" i="27" s="1"/>
  <c r="CG202" i="27"/>
  <c r="CG200" i="27" s="1"/>
  <c r="CG207" i="27"/>
  <c r="CG218" i="27" s="1"/>
  <c r="CH211" i="27"/>
  <c r="CH208" i="27"/>
  <c r="CH219" i="27" s="1"/>
  <c r="CH46" i="27" s="1"/>
  <c r="CG30" i="32" s="1"/>
  <c r="CH203" i="27"/>
  <c r="CH201" i="27"/>
  <c r="CH197" i="27"/>
  <c r="CH212" i="27" s="1"/>
  <c r="CH199" i="27"/>
  <c r="CF209" i="27"/>
  <c r="CF41" i="27" s="1"/>
  <c r="AR137" i="27"/>
  <c r="AR148" i="27" s="1"/>
  <c r="AR112" i="27"/>
  <c r="CF6" i="25" l="1"/>
  <c r="CF4" i="25" s="1"/>
  <c r="CF6" i="32"/>
  <c r="CF4" i="32" s="1"/>
  <c r="AQ42" i="25"/>
  <c r="AQ42" i="32"/>
  <c r="AS54" i="27"/>
  <c r="AS66" i="27"/>
  <c r="CG209" i="27"/>
  <c r="CG41" i="27" s="1"/>
  <c r="AR135" i="27"/>
  <c r="AR150" i="27" s="1"/>
  <c r="AS114" i="27"/>
  <c r="CJ198" i="27"/>
  <c r="CJ39" i="27"/>
  <c r="CJ38" i="27"/>
  <c r="CK37" i="27"/>
  <c r="CH213" i="27"/>
  <c r="CI211" i="27"/>
  <c r="CI208" i="27"/>
  <c r="CI219" i="27" s="1"/>
  <c r="CI46" i="27" s="1"/>
  <c r="CH30" i="32" s="1"/>
  <c r="CI203" i="27"/>
  <c r="CI201" i="27"/>
  <c r="CI199" i="27"/>
  <c r="CI197" i="27"/>
  <c r="CI213" i="27" s="1"/>
  <c r="CH214" i="27"/>
  <c r="CH216" i="27"/>
  <c r="CH45" i="27" s="1"/>
  <c r="CH204" i="27"/>
  <c r="CH206" i="27"/>
  <c r="CH217" i="27" s="1"/>
  <c r="CH207" i="27"/>
  <c r="CH218" i="27" s="1"/>
  <c r="CH202" i="27"/>
  <c r="CH200" i="27" s="1"/>
  <c r="CG6" i="25" l="1"/>
  <c r="CG4" i="25" s="1"/>
  <c r="CG6" i="32"/>
  <c r="CG4" i="32" s="1"/>
  <c r="AT56" i="27"/>
  <c r="AS68" i="27"/>
  <c r="AS44" i="27" s="1"/>
  <c r="CK198" i="27"/>
  <c r="CK38" i="27"/>
  <c r="CL37" i="27"/>
  <c r="CK39" i="27"/>
  <c r="CI216" i="27"/>
  <c r="CI45" i="27" s="1"/>
  <c r="CI214" i="27"/>
  <c r="CI204" i="27"/>
  <c r="CI206" i="27"/>
  <c r="CI217" i="27" s="1"/>
  <c r="CI202" i="27"/>
  <c r="CI200" i="27" s="1"/>
  <c r="CI207" i="27"/>
  <c r="CI218" i="27" s="1"/>
  <c r="CI212" i="27"/>
  <c r="CJ211" i="27"/>
  <c r="CJ208" i="27"/>
  <c r="CJ219" i="27" s="1"/>
  <c r="CJ46" i="27" s="1"/>
  <c r="CI30" i="32" s="1"/>
  <c r="CJ203" i="27"/>
  <c r="CJ201" i="27"/>
  <c r="CJ199" i="27"/>
  <c r="CJ197" i="27"/>
  <c r="CJ212" i="27" s="1"/>
  <c r="AS137" i="27"/>
  <c r="AS148" i="27" s="1"/>
  <c r="AS112" i="27"/>
  <c r="CH209" i="27"/>
  <c r="CH41" i="27" s="1"/>
  <c r="AR42" i="25" l="1"/>
  <c r="AR42" i="32"/>
  <c r="CH6" i="25"/>
  <c r="CH4" i="25" s="1"/>
  <c r="CH6" i="32"/>
  <c r="CH4" i="32" s="1"/>
  <c r="AT66" i="27"/>
  <c r="AT54" i="27"/>
  <c r="CJ213" i="27"/>
  <c r="AS135" i="27"/>
  <c r="AS150" i="27" s="1"/>
  <c r="AT114" i="27"/>
  <c r="CJ216" i="27"/>
  <c r="CJ45" i="27" s="1"/>
  <c r="CJ214" i="27"/>
  <c r="CJ204" i="27"/>
  <c r="CJ202" i="27"/>
  <c r="CJ200" i="27" s="1"/>
  <c r="CJ206" i="27"/>
  <c r="CJ217" i="27" s="1"/>
  <c r="CJ207" i="27"/>
  <c r="CJ218" i="27" s="1"/>
  <c r="CI209" i="27"/>
  <c r="CI41" i="27" s="1"/>
  <c r="CL198" i="27"/>
  <c r="CM37" i="27"/>
  <c r="CL39" i="27"/>
  <c r="CL38" i="27"/>
  <c r="CK208" i="27"/>
  <c r="CK219" i="27" s="1"/>
  <c r="CK46" i="27" s="1"/>
  <c r="CJ30" i="32" s="1"/>
  <c r="CK211" i="27"/>
  <c r="CK203" i="27"/>
  <c r="CK201" i="27"/>
  <c r="CK199" i="27"/>
  <c r="CK197" i="27"/>
  <c r="CK213" i="27" s="1"/>
  <c r="CI6" i="25" l="1"/>
  <c r="CI4" i="25" s="1"/>
  <c r="CI6" i="32"/>
  <c r="CI4" i="32" s="1"/>
  <c r="AT68" i="27"/>
  <c r="AT44" i="27" s="1"/>
  <c r="AU56" i="27"/>
  <c r="CJ209" i="27"/>
  <c r="CJ41" i="27" s="1"/>
  <c r="CK212" i="27"/>
  <c r="CM198" i="27"/>
  <c r="CN37" i="27"/>
  <c r="CM39" i="27"/>
  <c r="CM38" i="27"/>
  <c r="CK214" i="27"/>
  <c r="CK216" i="27"/>
  <c r="CK45" i="27" s="1"/>
  <c r="CK204" i="27"/>
  <c r="CK207" i="27"/>
  <c r="CK218" i="27" s="1"/>
  <c r="CK202" i="27"/>
  <c r="CK200" i="27" s="1"/>
  <c r="CK206" i="27"/>
  <c r="CK217" i="27" s="1"/>
  <c r="CL211" i="27"/>
  <c r="CL208" i="27"/>
  <c r="CL219" i="27" s="1"/>
  <c r="CL46" i="27" s="1"/>
  <c r="CK30" i="32" s="1"/>
  <c r="CL203" i="27"/>
  <c r="CL201" i="27"/>
  <c r="CL197" i="27"/>
  <c r="CL212" i="27" s="1"/>
  <c r="CL199" i="27"/>
  <c r="AT137" i="27"/>
  <c r="AT148" i="27" s="1"/>
  <c r="AT112" i="27"/>
  <c r="CJ6" i="25" l="1"/>
  <c r="CJ4" i="25" s="1"/>
  <c r="CJ6" i="32"/>
  <c r="CJ4" i="32" s="1"/>
  <c r="AS42" i="25"/>
  <c r="AS42" i="32"/>
  <c r="AU54" i="27"/>
  <c r="AU66" i="27"/>
  <c r="CL213" i="27"/>
  <c r="CL214" i="27"/>
  <c r="CL216" i="27"/>
  <c r="CL45" i="27" s="1"/>
  <c r="CL204" i="27"/>
  <c r="CL202" i="27"/>
  <c r="CL200" i="27" s="1"/>
  <c r="CL206" i="27"/>
  <c r="CL217" i="27" s="1"/>
  <c r="CL207" i="27"/>
  <c r="CL218" i="27" s="1"/>
  <c r="CK209" i="27"/>
  <c r="CK41" i="27" s="1"/>
  <c r="CN198" i="27"/>
  <c r="CN39" i="27"/>
  <c r="CN38" i="27"/>
  <c r="CO37" i="27"/>
  <c r="AT135" i="27"/>
  <c r="AT150" i="27" s="1"/>
  <c r="AU114" i="27"/>
  <c r="CM211" i="27"/>
  <c r="CM208" i="27"/>
  <c r="CM219" i="27" s="1"/>
  <c r="CM203" i="27"/>
  <c r="CM201" i="27"/>
  <c r="CM199" i="27"/>
  <c r="CM197" i="27"/>
  <c r="CM213" i="27" s="1"/>
  <c r="CK6" i="25" l="1"/>
  <c r="CK4" i="25" s="1"/>
  <c r="CK6" i="32"/>
  <c r="CK4" i="32" s="1"/>
  <c r="AV56" i="27"/>
  <c r="AU68" i="27"/>
  <c r="AU44" i="27" s="1"/>
  <c r="CM212" i="27"/>
  <c r="AU137" i="27"/>
  <c r="AU148" i="27" s="1"/>
  <c r="AU112" i="27"/>
  <c r="CL209" i="27"/>
  <c r="CL41" i="27" s="1"/>
  <c r="CO198" i="27"/>
  <c r="CO39" i="27"/>
  <c r="CP37" i="27"/>
  <c r="CO40" i="27"/>
  <c r="CO38" i="27"/>
  <c r="CM216" i="27"/>
  <c r="CM45" i="27" s="1"/>
  <c r="CM214" i="27"/>
  <c r="CM204" i="27"/>
  <c r="CM202" i="27"/>
  <c r="CM200" i="27" s="1"/>
  <c r="CM207" i="27"/>
  <c r="CM218" i="27" s="1"/>
  <c r="CM206" i="27"/>
  <c r="CM217" i="27" s="1"/>
  <c r="CN211" i="27"/>
  <c r="CN208" i="27"/>
  <c r="CN219" i="27" s="1"/>
  <c r="CN203" i="27"/>
  <c r="CN201" i="27"/>
  <c r="CN199" i="27"/>
  <c r="CN197" i="27"/>
  <c r="CN213" i="27" s="1"/>
  <c r="AT42" i="25" l="1"/>
  <c r="AT42" i="32"/>
  <c r="CL6" i="25"/>
  <c r="CL4" i="25" s="1"/>
  <c r="CL6" i="32"/>
  <c r="CL4" i="32" s="1"/>
  <c r="AV54" i="27"/>
  <c r="AV66" i="27"/>
  <c r="CN212" i="27"/>
  <c r="CO211" i="27"/>
  <c r="CO208" i="27"/>
  <c r="CO219" i="27" s="1"/>
  <c r="CO46" i="27" s="1"/>
  <c r="CN30" i="32" s="1"/>
  <c r="CN9" i="32" s="1"/>
  <c r="CO203" i="27"/>
  <c r="CO201" i="27"/>
  <c r="CO199" i="27"/>
  <c r="CO197" i="27"/>
  <c r="CO212" i="27" s="1"/>
  <c r="AU135" i="27"/>
  <c r="AU150" i="27" s="1"/>
  <c r="AV114" i="27"/>
  <c r="CM209" i="27"/>
  <c r="CM41" i="27" s="1"/>
  <c r="CP198" i="27"/>
  <c r="CQ37" i="27"/>
  <c r="CP40" i="27"/>
  <c r="CP39" i="27"/>
  <c r="CP38" i="27"/>
  <c r="CN216" i="27"/>
  <c r="CN45" i="27" s="1"/>
  <c r="CN214" i="27"/>
  <c r="CN204" i="27"/>
  <c r="CN202" i="27"/>
  <c r="CN200" i="27" s="1"/>
  <c r="CN206" i="27"/>
  <c r="CN217" i="27" s="1"/>
  <c r="CN207" i="27"/>
  <c r="CN218" i="27" s="1"/>
  <c r="CM6" i="25" l="1"/>
  <c r="CM4" i="25" s="1"/>
  <c r="CM6" i="32"/>
  <c r="CM4" i="32" s="1"/>
  <c r="AV68" i="27"/>
  <c r="AV44" i="27" s="1"/>
  <c r="AW56" i="27"/>
  <c r="CN209" i="27"/>
  <c r="CN41" i="27" s="1"/>
  <c r="CP211" i="27"/>
  <c r="CP208" i="27"/>
  <c r="CP219" i="27" s="1"/>
  <c r="CP46" i="27" s="1"/>
  <c r="CO30" i="32" s="1"/>
  <c r="CO9" i="32" s="1"/>
  <c r="CP203" i="27"/>
  <c r="CP201" i="27"/>
  <c r="CP197" i="27"/>
  <c r="CP212" i="27" s="1"/>
  <c r="CP199" i="27"/>
  <c r="CO213" i="27"/>
  <c r="CO214" i="27"/>
  <c r="CO216" i="27"/>
  <c r="CO45" i="27" s="1"/>
  <c r="CO204" i="27"/>
  <c r="CO202" i="27"/>
  <c r="CO200" i="27" s="1"/>
  <c r="CO206" i="27"/>
  <c r="CO217" i="27" s="1"/>
  <c r="CO207" i="27"/>
  <c r="CO218" i="27" s="1"/>
  <c r="AV137" i="27"/>
  <c r="AV148" i="27" s="1"/>
  <c r="AV112" i="27"/>
  <c r="CQ198" i="27"/>
  <c r="CR37" i="27"/>
  <c r="CQ39" i="27"/>
  <c r="CQ38" i="27"/>
  <c r="CQ40" i="27"/>
  <c r="AU42" i="25" l="1"/>
  <c r="AU42" i="32"/>
  <c r="CN6" i="25"/>
  <c r="CN4" i="25" s="1"/>
  <c r="CN6" i="32"/>
  <c r="CN4" i="32" s="1"/>
  <c r="AW54" i="27"/>
  <c r="AW66" i="27"/>
  <c r="CO209" i="27"/>
  <c r="CO41" i="27" s="1"/>
  <c r="CO42" i="27" s="1"/>
  <c r="CP213" i="27"/>
  <c r="CP214" i="27"/>
  <c r="CP216" i="27"/>
  <c r="CP45" i="27" s="1"/>
  <c r="CP204" i="27"/>
  <c r="CP207" i="27"/>
  <c r="CP218" i="27" s="1"/>
  <c r="CP206" i="27"/>
  <c r="CP217" i="27" s="1"/>
  <c r="CP202" i="27"/>
  <c r="CP200" i="27" s="1"/>
  <c r="CR198" i="27"/>
  <c r="CR40" i="27"/>
  <c r="CR39" i="27"/>
  <c r="CR38" i="27"/>
  <c r="CS37" i="27"/>
  <c r="CQ211" i="27"/>
  <c r="CQ208" i="27"/>
  <c r="CQ219" i="27" s="1"/>
  <c r="CQ46" i="27" s="1"/>
  <c r="CP30" i="32" s="1"/>
  <c r="CP9" i="32" s="1"/>
  <c r="CQ203" i="27"/>
  <c r="CQ201" i="27"/>
  <c r="CQ199" i="27"/>
  <c r="CQ197" i="27"/>
  <c r="CQ213" i="27" s="1"/>
  <c r="AV135" i="27"/>
  <c r="AV150" i="27" s="1"/>
  <c r="AW114" i="27"/>
  <c r="CN36" i="32" l="1"/>
  <c r="CN40" i="32"/>
  <c r="CN33" i="32"/>
  <c r="CO6" i="25"/>
  <c r="CO4" i="25" s="1"/>
  <c r="CO6" i="32"/>
  <c r="CO4" i="32" s="1"/>
  <c r="CP209" i="27"/>
  <c r="CP41" i="27" s="1"/>
  <c r="CP42" i="27" s="1"/>
  <c r="AW68" i="27"/>
  <c r="AW44" i="27" s="1"/>
  <c r="AX56" i="27"/>
  <c r="CQ212" i="27"/>
  <c r="CQ216" i="27"/>
  <c r="CQ45" i="27" s="1"/>
  <c r="CQ214" i="27"/>
  <c r="CQ204" i="27"/>
  <c r="CQ202" i="27"/>
  <c r="CQ200" i="27" s="1"/>
  <c r="CQ207" i="27"/>
  <c r="CQ218" i="27" s="1"/>
  <c r="CQ206" i="27"/>
  <c r="CQ217" i="27" s="1"/>
  <c r="AW137" i="27"/>
  <c r="AW148" i="27" s="1"/>
  <c r="AW112" i="27"/>
  <c r="CR211" i="27"/>
  <c r="CR208" i="27"/>
  <c r="CR219" i="27" s="1"/>
  <c r="CR46" i="27" s="1"/>
  <c r="CR203" i="27"/>
  <c r="CR201" i="27"/>
  <c r="CR199" i="27"/>
  <c r="CR197" i="27"/>
  <c r="CR212" i="27" s="1"/>
  <c r="CS198" i="27"/>
  <c r="CS40" i="27"/>
  <c r="CS39" i="27"/>
  <c r="CS38" i="27"/>
  <c r="CT37" i="27"/>
  <c r="AV42" i="25" l="1"/>
  <c r="AV42" i="32"/>
  <c r="CP6" i="25"/>
  <c r="CP4" i="25" s="1"/>
  <c r="CP6" i="32"/>
  <c r="CP4" i="32" s="1"/>
  <c r="CO40" i="32"/>
  <c r="CO33" i="32"/>
  <c r="CO36" i="32"/>
  <c r="AX66" i="27"/>
  <c r="AX54" i="27"/>
  <c r="CR216" i="27"/>
  <c r="CR45" i="27" s="1"/>
  <c r="CR214" i="27"/>
  <c r="CR204" i="27"/>
  <c r="CR202" i="27"/>
  <c r="CR200" i="27" s="1"/>
  <c r="CR207" i="27"/>
  <c r="CR218" i="27" s="1"/>
  <c r="CR206" i="27"/>
  <c r="CR217" i="27" s="1"/>
  <c r="CQ209" i="27"/>
  <c r="CQ41" i="27" s="1"/>
  <c r="CQ42" i="27" s="1"/>
  <c r="CR213" i="27"/>
  <c r="AW135" i="27"/>
  <c r="AW150" i="27" s="1"/>
  <c r="AX114" i="27"/>
  <c r="CT198" i="27"/>
  <c r="CU37" i="27"/>
  <c r="CT40" i="27"/>
  <c r="CT39" i="27"/>
  <c r="CT38" i="27"/>
  <c r="CS208" i="27"/>
  <c r="CS219" i="27" s="1"/>
  <c r="CS46" i="27" s="1"/>
  <c r="CS211" i="27"/>
  <c r="CS203" i="27"/>
  <c r="CS201" i="27"/>
  <c r="CS199" i="27"/>
  <c r="CS197" i="27"/>
  <c r="CS212" i="27" s="1"/>
  <c r="CQ6" i="25" l="1"/>
  <c r="CQ6" i="32"/>
  <c r="CP36" i="32"/>
  <c r="CP33" i="32"/>
  <c r="CP40" i="32"/>
  <c r="AX68" i="27"/>
  <c r="AX44" i="27" s="1"/>
  <c r="AY56" i="27"/>
  <c r="CT211" i="27"/>
  <c r="CT208" i="27"/>
  <c r="CT219" i="27" s="1"/>
  <c r="CT46" i="27" s="1"/>
  <c r="CT203" i="27"/>
  <c r="CT201" i="27"/>
  <c r="CT197" i="27"/>
  <c r="CT213" i="27" s="1"/>
  <c r="CT199" i="27"/>
  <c r="CU198" i="27"/>
  <c r="CV37" i="27"/>
  <c r="CU39" i="27"/>
  <c r="CU40" i="27"/>
  <c r="CU38" i="27"/>
  <c r="CR209" i="27"/>
  <c r="CR41" i="27" s="1"/>
  <c r="CR42" i="27" s="1"/>
  <c r="CS214" i="27"/>
  <c r="CS216" i="27"/>
  <c r="CS45" i="27" s="1"/>
  <c r="CS204" i="27"/>
  <c r="CS207" i="27"/>
  <c r="CS218" i="27" s="1"/>
  <c r="CS206" i="27"/>
  <c r="CS217" i="27" s="1"/>
  <c r="CS202" i="27"/>
  <c r="CS200" i="27" s="1"/>
  <c r="CS213" i="27"/>
  <c r="AX137" i="27"/>
  <c r="AX148" i="27" s="1"/>
  <c r="AX112" i="27"/>
  <c r="AW42" i="25" l="1"/>
  <c r="AW42" i="32"/>
  <c r="CR6" i="25"/>
  <c r="CR6" i="32"/>
  <c r="AY54" i="27"/>
  <c r="AY66" i="27"/>
  <c r="CT212" i="27"/>
  <c r="CU211" i="27"/>
  <c r="CU208" i="27"/>
  <c r="CU219" i="27" s="1"/>
  <c r="CU46" i="27" s="1"/>
  <c r="CU203" i="27"/>
  <c r="CU201" i="27"/>
  <c r="CU199" i="27"/>
  <c r="CU197" i="27"/>
  <c r="CU213" i="27" s="1"/>
  <c r="CT214" i="27"/>
  <c r="CT216" i="27"/>
  <c r="CT45" i="27" s="1"/>
  <c r="CT204" i="27"/>
  <c r="CT206" i="27"/>
  <c r="CT217" i="27" s="1"/>
  <c r="CT202" i="27"/>
  <c r="CT200" i="27" s="1"/>
  <c r="CT207" i="27"/>
  <c r="CT218" i="27" s="1"/>
  <c r="AX135" i="27"/>
  <c r="AX150" i="27" s="1"/>
  <c r="AY114" i="27"/>
  <c r="CS209" i="27"/>
  <c r="CS41" i="27" s="1"/>
  <c r="CS42" i="27" s="1"/>
  <c r="CV198" i="27"/>
  <c r="CV40" i="27"/>
  <c r="CV39" i="27"/>
  <c r="CV38" i="27"/>
  <c r="CW37" i="27"/>
  <c r="CS6" i="25" l="1"/>
  <c r="CS6" i="32"/>
  <c r="AZ56" i="27"/>
  <c r="AY68" i="27"/>
  <c r="AY44" i="27" s="1"/>
  <c r="CW198" i="27"/>
  <c r="CW38" i="27"/>
  <c r="CW40" i="27"/>
  <c r="CW39" i="27"/>
  <c r="CX37" i="27"/>
  <c r="CV211" i="27"/>
  <c r="CV201" i="27"/>
  <c r="CV199" i="27"/>
  <c r="CV197" i="27"/>
  <c r="CV212" i="27" s="1"/>
  <c r="CT209" i="27"/>
  <c r="CT41" i="27" s="1"/>
  <c r="CT42" i="27" s="1"/>
  <c r="CU216" i="27"/>
  <c r="CU45" i="27" s="1"/>
  <c r="CU214" i="27"/>
  <c r="CU204" i="27"/>
  <c r="CU207" i="27"/>
  <c r="CU218" i="27" s="1"/>
  <c r="CU202" i="27"/>
  <c r="CU200" i="27" s="1"/>
  <c r="CU206" i="27"/>
  <c r="CU217" i="27" s="1"/>
  <c r="CU212" i="27"/>
  <c r="AY137" i="27"/>
  <c r="AY148" i="27" s="1"/>
  <c r="AY112" i="27"/>
  <c r="AX42" i="25" l="1"/>
  <c r="AX42" i="32"/>
  <c r="CT6" i="25"/>
  <c r="CT6" i="32"/>
  <c r="AZ66" i="27"/>
  <c r="AZ54" i="27"/>
  <c r="CV213" i="27"/>
  <c r="AY135" i="27"/>
  <c r="AY150" i="27" s="1"/>
  <c r="AZ114" i="27"/>
  <c r="CX198" i="27"/>
  <c r="CY37" i="27"/>
  <c r="CX40" i="27"/>
  <c r="CX39" i="27"/>
  <c r="CX38" i="27"/>
  <c r="CV216" i="27"/>
  <c r="CV45" i="27" s="1"/>
  <c r="CV214" i="27"/>
  <c r="CV202" i="27"/>
  <c r="CV207" i="27"/>
  <c r="CV218" i="27" s="1"/>
  <c r="CU209" i="27"/>
  <c r="CU41" i="27" s="1"/>
  <c r="CU42" i="27" s="1"/>
  <c r="CV208" i="27"/>
  <c r="CV219" i="27" s="1"/>
  <c r="CV46" i="27" s="1"/>
  <c r="CW211" i="27"/>
  <c r="CW208" i="27"/>
  <c r="CW219" i="27" s="1"/>
  <c r="CW46" i="27" s="1"/>
  <c r="CW203" i="27"/>
  <c r="CW201" i="27"/>
  <c r="CW199" i="27"/>
  <c r="CW197" i="27"/>
  <c r="CW213" i="27" s="1"/>
  <c r="BA56" i="27" l="1"/>
  <c r="AZ68" i="27"/>
  <c r="AZ44" i="27" s="1"/>
  <c r="CW212" i="27"/>
  <c r="CV206" i="27"/>
  <c r="CV217" i="27" s="1"/>
  <c r="CX211" i="27"/>
  <c r="CX208" i="27"/>
  <c r="CX219" i="27" s="1"/>
  <c r="CX46" i="27" s="1"/>
  <c r="CX203" i="27"/>
  <c r="CX201" i="27"/>
  <c r="CX197" i="27"/>
  <c r="CX212" i="27" s="1"/>
  <c r="CX199" i="27"/>
  <c r="CW214" i="27"/>
  <c r="CW216" i="27"/>
  <c r="CW45" i="27" s="1"/>
  <c r="CW204" i="27"/>
  <c r="CW207" i="27"/>
  <c r="CW218" i="27" s="1"/>
  <c r="CW206" i="27"/>
  <c r="CW217" i="27" s="1"/>
  <c r="AZ137" i="27"/>
  <c r="AZ148" i="27" s="1"/>
  <c r="AZ112" i="27"/>
  <c r="CV203" i="27"/>
  <c r="CV204" i="27" s="1"/>
  <c r="CY198" i="27"/>
  <c r="CZ37" i="27"/>
  <c r="CY38" i="27"/>
  <c r="CY40" i="27"/>
  <c r="CY39" i="27"/>
  <c r="AY42" i="25" l="1"/>
  <c r="AY42" i="32"/>
  <c r="BA66" i="27"/>
  <c r="BA54" i="27"/>
  <c r="CV200" i="27"/>
  <c r="CW202" i="27" s="1"/>
  <c r="CW200" i="27" s="1"/>
  <c r="CX202" i="27" s="1"/>
  <c r="CX200" i="27" s="1"/>
  <c r="CX213" i="27"/>
  <c r="CV209" i="27"/>
  <c r="CV41" i="27" s="1"/>
  <c r="CV42" i="27" s="1"/>
  <c r="CW209" i="27"/>
  <c r="CW41" i="27" s="1"/>
  <c r="CW42" i="27" s="1"/>
  <c r="CZ198" i="27"/>
  <c r="CZ40" i="27"/>
  <c r="CZ39" i="27"/>
  <c r="CZ38" i="27"/>
  <c r="DA37" i="27"/>
  <c r="CY211" i="27"/>
  <c r="CY208" i="27"/>
  <c r="CY219" i="27" s="1"/>
  <c r="CY46" i="27" s="1"/>
  <c r="CY203" i="27"/>
  <c r="CY201" i="27"/>
  <c r="CY199" i="27"/>
  <c r="CY197" i="27"/>
  <c r="CY212" i="27" s="1"/>
  <c r="AZ135" i="27"/>
  <c r="AZ150" i="27" s="1"/>
  <c r="BA114" i="27"/>
  <c r="CX214" i="27"/>
  <c r="CX216" i="27"/>
  <c r="CX45" i="27" s="1"/>
  <c r="CX204" i="27"/>
  <c r="CX206" i="27"/>
  <c r="CX217" i="27" s="1"/>
  <c r="CX207" i="27"/>
  <c r="CX218" i="27" s="1"/>
  <c r="BA68" i="27" l="1"/>
  <c r="BA44" i="27" s="1"/>
  <c r="BB56" i="27"/>
  <c r="CY213" i="27"/>
  <c r="CX209" i="27"/>
  <c r="CX41" i="27" s="1"/>
  <c r="CX42" i="27" s="1"/>
  <c r="CZ211" i="27"/>
  <c r="CZ208" i="27"/>
  <c r="CZ219" i="27" s="1"/>
  <c r="CZ46" i="27" s="1"/>
  <c r="CZ203" i="27"/>
  <c r="CZ201" i="27"/>
  <c r="CZ199" i="27"/>
  <c r="CZ197" i="27"/>
  <c r="CZ212" i="27" s="1"/>
  <c r="CY216" i="27"/>
  <c r="CY45" i="27" s="1"/>
  <c r="CY214" i="27"/>
  <c r="CY204" i="27"/>
  <c r="CY202" i="27"/>
  <c r="CY200" i="27" s="1"/>
  <c r="CY207" i="27"/>
  <c r="CY218" i="27" s="1"/>
  <c r="CY206" i="27"/>
  <c r="CY217" i="27" s="1"/>
  <c r="BA112" i="27"/>
  <c r="BA137" i="27"/>
  <c r="BA148" i="27" s="1"/>
  <c r="DA198" i="27"/>
  <c r="DB37" i="27"/>
  <c r="DA40" i="27"/>
  <c r="DA39" i="27"/>
  <c r="DA38" i="27"/>
  <c r="AZ42" i="25" l="1"/>
  <c r="AZ42" i="32"/>
  <c r="BB66" i="27"/>
  <c r="BB54" i="27"/>
  <c r="CZ213" i="27"/>
  <c r="CY209" i="27"/>
  <c r="CY41" i="27" s="1"/>
  <c r="CY42" i="27" s="1"/>
  <c r="BA135" i="27"/>
  <c r="BA150" i="27" s="1"/>
  <c r="BB114" i="27"/>
  <c r="CZ216" i="27"/>
  <c r="CZ45" i="27" s="1"/>
  <c r="CZ214" i="27"/>
  <c r="CZ204" i="27"/>
  <c r="CZ207" i="27"/>
  <c r="CZ218" i="27" s="1"/>
  <c r="CZ202" i="27"/>
  <c r="CZ200" i="27" s="1"/>
  <c r="CZ206" i="27"/>
  <c r="CZ217" i="27" s="1"/>
  <c r="DA208" i="27"/>
  <c r="DA219" i="27" s="1"/>
  <c r="DA46" i="27" s="1"/>
  <c r="DA211" i="27"/>
  <c r="DA203" i="27"/>
  <c r="DA201" i="27"/>
  <c r="DA199" i="27"/>
  <c r="DA197" i="27"/>
  <c r="DA212" i="27" s="1"/>
  <c r="DB198" i="27"/>
  <c r="DC37" i="27"/>
  <c r="DB40" i="27"/>
  <c r="DB39" i="27"/>
  <c r="DB38" i="27"/>
  <c r="BC56" i="27" l="1"/>
  <c r="BB68" i="27"/>
  <c r="BB44" i="27" s="1"/>
  <c r="DA213" i="27"/>
  <c r="DB211" i="27"/>
  <c r="DB208" i="27"/>
  <c r="DB219" i="27" s="1"/>
  <c r="DB46" i="27" s="1"/>
  <c r="DB203" i="27"/>
  <c r="DB201" i="27"/>
  <c r="DB197" i="27"/>
  <c r="DB212" i="27" s="1"/>
  <c r="DB199" i="27"/>
  <c r="BB137" i="27"/>
  <c r="BB148" i="27" s="1"/>
  <c r="BB112" i="27"/>
  <c r="DC198" i="27"/>
  <c r="DD37" i="27"/>
  <c r="DC39" i="27"/>
  <c r="DC38" i="27"/>
  <c r="DC40" i="27"/>
  <c r="DA214" i="27"/>
  <c r="DA216" i="27"/>
  <c r="DA45" i="27" s="1"/>
  <c r="DA204" i="27"/>
  <c r="DA202" i="27"/>
  <c r="DA200" i="27" s="1"/>
  <c r="DA207" i="27"/>
  <c r="DA218" i="27" s="1"/>
  <c r="DA206" i="27"/>
  <c r="DA217" i="27" s="1"/>
  <c r="CZ209" i="27"/>
  <c r="CZ41" i="27" s="1"/>
  <c r="CZ42" i="27" s="1"/>
  <c r="BA42" i="25" l="1"/>
  <c r="BA42" i="32"/>
  <c r="BC66" i="27"/>
  <c r="BC54" i="27"/>
  <c r="DB213" i="27"/>
  <c r="DB214" i="27"/>
  <c r="DB216" i="27"/>
  <c r="DB45" i="27" s="1"/>
  <c r="DB204" i="27"/>
  <c r="DB202" i="27"/>
  <c r="DB200" i="27" s="1"/>
  <c r="DB206" i="27"/>
  <c r="DB217" i="27" s="1"/>
  <c r="DB207" i="27"/>
  <c r="DB218" i="27" s="1"/>
  <c r="DD198" i="27"/>
  <c r="DD40" i="27"/>
  <c r="DD39" i="27"/>
  <c r="DD38" i="27"/>
  <c r="DE37" i="27"/>
  <c r="DA209" i="27"/>
  <c r="DA41" i="27" s="1"/>
  <c r="DA42" i="27" s="1"/>
  <c r="DC211" i="27"/>
  <c r="DC208" i="27"/>
  <c r="DC219" i="27" s="1"/>
  <c r="DC46" i="27" s="1"/>
  <c r="DC203" i="27"/>
  <c r="DC201" i="27"/>
  <c r="DC199" i="27"/>
  <c r="DC197" i="27"/>
  <c r="DC212" i="27" s="1"/>
  <c r="BB135" i="27"/>
  <c r="BB150" i="27" s="1"/>
  <c r="BC114" i="27"/>
  <c r="BD56" i="27" l="1"/>
  <c r="BC68" i="27"/>
  <c r="BC44" i="27" s="1"/>
  <c r="DC213" i="27"/>
  <c r="DD211" i="27"/>
  <c r="DD208" i="27"/>
  <c r="DD219" i="27" s="1"/>
  <c r="DD46" i="27" s="1"/>
  <c r="DD203" i="27"/>
  <c r="DD201" i="27"/>
  <c r="DD199" i="27"/>
  <c r="DD197" i="27"/>
  <c r="DD212" i="27" s="1"/>
  <c r="DB209" i="27"/>
  <c r="DB41" i="27" s="1"/>
  <c r="DB42" i="27" s="1"/>
  <c r="DE198" i="27"/>
  <c r="DE40" i="27"/>
  <c r="DE39" i="27"/>
  <c r="DE38" i="27"/>
  <c r="DF37" i="27"/>
  <c r="DC216" i="27"/>
  <c r="DC45" i="27" s="1"/>
  <c r="DC214" i="27"/>
  <c r="DC204" i="27"/>
  <c r="DC207" i="27"/>
  <c r="DC218" i="27" s="1"/>
  <c r="DC202" i="27"/>
  <c r="DC200" i="27" s="1"/>
  <c r="DC206" i="27"/>
  <c r="DC217" i="27" s="1"/>
  <c r="BC137" i="27"/>
  <c r="BC148" i="27" s="1"/>
  <c r="BC112" i="27"/>
  <c r="BB42" i="25" l="1"/>
  <c r="BB42" i="32"/>
  <c r="BD66" i="27"/>
  <c r="BD54" i="27"/>
  <c r="DD213" i="27"/>
  <c r="BC135" i="27"/>
  <c r="BC150" i="27" s="1"/>
  <c r="BD114" i="27"/>
  <c r="DD216" i="27"/>
  <c r="DD45" i="27" s="1"/>
  <c r="DD214" i="27"/>
  <c r="DD204" i="27"/>
  <c r="DD202" i="27"/>
  <c r="DD200" i="27" s="1"/>
  <c r="DD207" i="27"/>
  <c r="DD218" i="27" s="1"/>
  <c r="DD206" i="27"/>
  <c r="DD217" i="27" s="1"/>
  <c r="DE211" i="27"/>
  <c r="DE208" i="27"/>
  <c r="DE219" i="27" s="1"/>
  <c r="DE46" i="27" s="1"/>
  <c r="DE203" i="27"/>
  <c r="DE201" i="27"/>
  <c r="DE199" i="27"/>
  <c r="DE197" i="27"/>
  <c r="DE212" i="27" s="1"/>
  <c r="DF198" i="27"/>
  <c r="DG37" i="27"/>
  <c r="DF40" i="27"/>
  <c r="DF39" i="27"/>
  <c r="DF38" i="27"/>
  <c r="DC209" i="27"/>
  <c r="DC41" i="27" s="1"/>
  <c r="DC42" i="27" s="1"/>
  <c r="BD68" i="27" l="1"/>
  <c r="BD44" i="27" s="1"/>
  <c r="BE56" i="27"/>
  <c r="CA183" i="27"/>
  <c r="DE213" i="27"/>
  <c r="DG198" i="27"/>
  <c r="DH37" i="27"/>
  <c r="DG39" i="27"/>
  <c r="DG38" i="27"/>
  <c r="DG40" i="27"/>
  <c r="DE214" i="27"/>
  <c r="DE216" i="27"/>
  <c r="DE45" i="27" s="1"/>
  <c r="DE204" i="27"/>
  <c r="DE206" i="27"/>
  <c r="DE217" i="27" s="1"/>
  <c r="DE202" i="27"/>
  <c r="DE200" i="27" s="1"/>
  <c r="DE207" i="27"/>
  <c r="DE218" i="27" s="1"/>
  <c r="DF211" i="27"/>
  <c r="DF208" i="27"/>
  <c r="DF219" i="27" s="1"/>
  <c r="DF46" i="27" s="1"/>
  <c r="DF203" i="27"/>
  <c r="DF201" i="27"/>
  <c r="DF197" i="27"/>
  <c r="DF212" i="27" s="1"/>
  <c r="DF199" i="27"/>
  <c r="DD209" i="27"/>
  <c r="DD41" i="27" s="1"/>
  <c r="DD42" i="27" s="1"/>
  <c r="BD137" i="27"/>
  <c r="BD148" i="27" s="1"/>
  <c r="BD112" i="27"/>
  <c r="BC42" i="25" l="1"/>
  <c r="BC42" i="32"/>
  <c r="BE66" i="27"/>
  <c r="BE54" i="27"/>
  <c r="DF213" i="27"/>
  <c r="BD135" i="27"/>
  <c r="BD150" i="27" s="1"/>
  <c r="BE114" i="27"/>
  <c r="DF214" i="27"/>
  <c r="DF216" i="27"/>
  <c r="DF45" i="27" s="1"/>
  <c r="DF204" i="27"/>
  <c r="DF206" i="27"/>
  <c r="DF217" i="27" s="1"/>
  <c r="DF202" i="27"/>
  <c r="DF200" i="27" s="1"/>
  <c r="DF207" i="27"/>
  <c r="DF218" i="27" s="1"/>
  <c r="DE209" i="27"/>
  <c r="DE41" i="27" s="1"/>
  <c r="DE42" i="27" s="1"/>
  <c r="DH198" i="27"/>
  <c r="DH40" i="27"/>
  <c r="DH39" i="27"/>
  <c r="DH38" i="27"/>
  <c r="DI37" i="27"/>
  <c r="DG211" i="27"/>
  <c r="DG208" i="27"/>
  <c r="DG219" i="27" s="1"/>
  <c r="DG46" i="27" s="1"/>
  <c r="DG203" i="27"/>
  <c r="DG201" i="27"/>
  <c r="DG199" i="27"/>
  <c r="DG197" i="27"/>
  <c r="DG212" i="27" s="1"/>
  <c r="BE68" i="27" l="1"/>
  <c r="BE44" i="27" s="1"/>
  <c r="BF56" i="27"/>
  <c r="DG213" i="27"/>
  <c r="DF209" i="27"/>
  <c r="DF41" i="27" s="1"/>
  <c r="DF42" i="27" s="1"/>
  <c r="DH211" i="27"/>
  <c r="DH208" i="27"/>
  <c r="DH219" i="27" s="1"/>
  <c r="DH46" i="27" s="1"/>
  <c r="DH203" i="27"/>
  <c r="DH201" i="27"/>
  <c r="DH199" i="27"/>
  <c r="DH197" i="27"/>
  <c r="DH213" i="27" s="1"/>
  <c r="DG216" i="27"/>
  <c r="DG45" i="27" s="1"/>
  <c r="DG214" i="27"/>
  <c r="DG204" i="27"/>
  <c r="DG207" i="27"/>
  <c r="DG218" i="27" s="1"/>
  <c r="DG202" i="27"/>
  <c r="DG200" i="27" s="1"/>
  <c r="DG206" i="27"/>
  <c r="DG217" i="27" s="1"/>
  <c r="BE112" i="27"/>
  <c r="BE137" i="27"/>
  <c r="BE148" i="27" s="1"/>
  <c r="DI198" i="27"/>
  <c r="DI38" i="27"/>
  <c r="DI40" i="27"/>
  <c r="DI39" i="27"/>
  <c r="DJ37" i="27"/>
  <c r="BD42" i="25" l="1"/>
  <c r="BD42" i="32"/>
  <c r="BF66" i="27"/>
  <c r="BF54" i="27"/>
  <c r="DH212" i="27"/>
  <c r="BE135" i="27"/>
  <c r="BE150" i="27" s="1"/>
  <c r="BF114" i="27"/>
  <c r="DH216" i="27"/>
  <c r="DH45" i="27" s="1"/>
  <c r="DH214" i="27"/>
  <c r="DH204" i="27"/>
  <c r="DH206" i="27"/>
  <c r="DH217" i="27" s="1"/>
  <c r="DH207" i="27"/>
  <c r="DH218" i="27" s="1"/>
  <c r="DH202" i="27"/>
  <c r="DH200" i="27" s="1"/>
  <c r="DJ198" i="27"/>
  <c r="DK37" i="27"/>
  <c r="DJ40" i="27"/>
  <c r="DJ39" i="27"/>
  <c r="DJ38" i="27"/>
  <c r="DI208" i="27"/>
  <c r="DI219" i="27" s="1"/>
  <c r="DI46" i="27" s="1"/>
  <c r="DI211" i="27"/>
  <c r="DI203" i="27"/>
  <c r="DI201" i="27"/>
  <c r="DI199" i="27"/>
  <c r="DI197" i="27"/>
  <c r="DI212" i="27" s="1"/>
  <c r="DG209" i="27"/>
  <c r="DG41" i="27" s="1"/>
  <c r="DG42" i="27" s="1"/>
  <c r="BG56" i="27" l="1"/>
  <c r="BF68" i="27"/>
  <c r="BF44" i="27" s="1"/>
  <c r="DI213" i="27"/>
  <c r="DH209" i="27"/>
  <c r="DH41" i="27" s="1"/>
  <c r="DH42" i="27" s="1"/>
  <c r="BF137" i="27"/>
  <c r="BF148" i="27" s="1"/>
  <c r="BF112" i="27"/>
  <c r="DK198" i="27"/>
  <c r="DL37" i="27"/>
  <c r="DK38" i="27"/>
  <c r="DK40" i="27"/>
  <c r="DK39" i="27"/>
  <c r="DI214" i="27"/>
  <c r="DI216" i="27"/>
  <c r="DI45" i="27" s="1"/>
  <c r="DI204" i="27"/>
  <c r="DI202" i="27"/>
  <c r="DI200" i="27" s="1"/>
  <c r="DI207" i="27"/>
  <c r="DI218" i="27" s="1"/>
  <c r="DI206" i="27"/>
  <c r="DI217" i="27" s="1"/>
  <c r="DJ211" i="27"/>
  <c r="DJ208" i="27"/>
  <c r="DJ219" i="27" s="1"/>
  <c r="DJ46" i="27" s="1"/>
  <c r="DJ203" i="27"/>
  <c r="DJ201" i="27"/>
  <c r="DJ197" i="27"/>
  <c r="DJ212" i="27" s="1"/>
  <c r="DJ199" i="27"/>
  <c r="BE42" i="25" l="1"/>
  <c r="BE42" i="32"/>
  <c r="BG66" i="27"/>
  <c r="BG54" i="27"/>
  <c r="DJ213" i="27"/>
  <c r="DK211" i="27"/>
  <c r="DK208" i="27"/>
  <c r="DK219" i="27" s="1"/>
  <c r="DK46" i="27" s="1"/>
  <c r="DK203" i="27"/>
  <c r="DK201" i="27"/>
  <c r="DK199" i="27"/>
  <c r="DK197" i="27"/>
  <c r="DK213" i="27" s="1"/>
  <c r="DL198" i="27"/>
  <c r="DL40" i="27"/>
  <c r="DL39" i="27"/>
  <c r="DL38" i="27"/>
  <c r="DM37" i="27"/>
  <c r="DJ214" i="27"/>
  <c r="DJ216" i="27"/>
  <c r="DJ45" i="27" s="1"/>
  <c r="DJ204" i="27"/>
  <c r="DJ202" i="27"/>
  <c r="DJ200" i="27" s="1"/>
  <c r="DJ206" i="27"/>
  <c r="DJ217" i="27" s="1"/>
  <c r="DJ207" i="27"/>
  <c r="DJ218" i="27" s="1"/>
  <c r="DI209" i="27"/>
  <c r="DI41" i="27" s="1"/>
  <c r="DI42" i="27" s="1"/>
  <c r="BF135" i="27"/>
  <c r="BF150" i="27" s="1"/>
  <c r="BG114" i="27"/>
  <c r="BH56" i="27" l="1"/>
  <c r="BG68" i="27"/>
  <c r="BG44" i="27" s="1"/>
  <c r="DK212" i="27"/>
  <c r="BG137" i="27"/>
  <c r="BG148" i="27" s="1"/>
  <c r="BG112" i="27"/>
  <c r="DM198" i="27"/>
  <c r="DN37" i="27"/>
  <c r="DM40" i="27"/>
  <c r="DM39" i="27"/>
  <c r="DM38" i="27"/>
  <c r="DK216" i="27"/>
  <c r="DK45" i="27" s="1"/>
  <c r="DK214" i="27"/>
  <c r="DK204" i="27"/>
  <c r="DK202" i="27"/>
  <c r="DK200" i="27" s="1"/>
  <c r="DK207" i="27"/>
  <c r="DK218" i="27" s="1"/>
  <c r="DK206" i="27"/>
  <c r="DK217" i="27" s="1"/>
  <c r="DJ209" i="27"/>
  <c r="DJ41" i="27" s="1"/>
  <c r="DJ42" i="27" s="1"/>
  <c r="DL211" i="27"/>
  <c r="DL208" i="27"/>
  <c r="DL219" i="27" s="1"/>
  <c r="DL46" i="27" s="1"/>
  <c r="DL203" i="27"/>
  <c r="DL201" i="27"/>
  <c r="DL199" i="27"/>
  <c r="DL197" i="27"/>
  <c r="DL213" i="27" s="1"/>
  <c r="BF42" i="25" l="1"/>
  <c r="BF42" i="32"/>
  <c r="BH54" i="27"/>
  <c r="BH66" i="27"/>
  <c r="DQ171" i="27"/>
  <c r="EC171" i="27"/>
  <c r="ED171" i="27"/>
  <c r="DI171" i="27"/>
  <c r="DY171" i="27"/>
  <c r="DU171" i="27"/>
  <c r="DD171" i="27"/>
  <c r="DT171" i="27"/>
  <c r="CT171" i="27"/>
  <c r="DF171" i="27"/>
  <c r="DE171" i="27"/>
  <c r="CU171" i="27"/>
  <c r="DS171" i="27"/>
  <c r="DV171" i="27"/>
  <c r="DO171" i="27"/>
  <c r="EE171" i="27"/>
  <c r="CP171" i="27"/>
  <c r="CY171" i="27"/>
  <c r="DX171" i="27"/>
  <c r="DM171" i="27"/>
  <c r="CR171" i="27"/>
  <c r="EK171" i="27"/>
  <c r="DR171" i="27"/>
  <c r="DK171" i="27"/>
  <c r="CW171" i="27"/>
  <c r="EI171" i="27"/>
  <c r="DW171" i="27"/>
  <c r="DN171" i="27"/>
  <c r="EB171" i="27"/>
  <c r="CX171" i="27"/>
  <c r="DB171" i="27"/>
  <c r="EH171" i="27"/>
  <c r="CV171" i="27"/>
  <c r="CQ171" i="27"/>
  <c r="DL171" i="27"/>
  <c r="DH171" i="27"/>
  <c r="EJ171" i="27"/>
  <c r="CS171" i="27"/>
  <c r="CZ171" i="27"/>
  <c r="DC171" i="27"/>
  <c r="EF171" i="27"/>
  <c r="DA171" i="27"/>
  <c r="EG171" i="27"/>
  <c r="DP171" i="27"/>
  <c r="EA171" i="27"/>
  <c r="DJ171" i="27"/>
  <c r="DZ171" i="27"/>
  <c r="DG171" i="27"/>
  <c r="DL212" i="27"/>
  <c r="DL216" i="27"/>
  <c r="DL45" i="27" s="1"/>
  <c r="DL214" i="27"/>
  <c r="DL204" i="27"/>
  <c r="DL206" i="27"/>
  <c r="DL217" i="27" s="1"/>
  <c r="DL202" i="27"/>
  <c r="DL200" i="27" s="1"/>
  <c r="DL207" i="27"/>
  <c r="DL218" i="27" s="1"/>
  <c r="DM211" i="27"/>
  <c r="DM208" i="27"/>
  <c r="DM219" i="27" s="1"/>
  <c r="DM46" i="27" s="1"/>
  <c r="DM203" i="27"/>
  <c r="DM201" i="27"/>
  <c r="DM199" i="27"/>
  <c r="DM197" i="27"/>
  <c r="DM212" i="27" s="1"/>
  <c r="DK209" i="27"/>
  <c r="DK41" i="27" s="1"/>
  <c r="DK42" i="27" s="1"/>
  <c r="BG135" i="27"/>
  <c r="BG150" i="27" s="1"/>
  <c r="BH114" i="27"/>
  <c r="DN198" i="27"/>
  <c r="DO37" i="27"/>
  <c r="DN40" i="27"/>
  <c r="DN39" i="27"/>
  <c r="DN38" i="27"/>
  <c r="BH68" i="27" l="1"/>
  <c r="BH44" i="27" s="1"/>
  <c r="BI56" i="27"/>
  <c r="EA176" i="27"/>
  <c r="EJ176" i="27"/>
  <c r="DH176" i="27"/>
  <c r="EH176" i="27"/>
  <c r="CX176" i="27"/>
  <c r="DN176" i="27"/>
  <c r="EI176" i="27"/>
  <c r="CY176" i="27"/>
  <c r="CP176" i="27"/>
  <c r="EE176" i="27"/>
  <c r="DV176" i="27"/>
  <c r="CU176" i="27"/>
  <c r="CT176" i="27"/>
  <c r="DD176" i="27"/>
  <c r="DY176" i="27"/>
  <c r="ED176" i="27"/>
  <c r="DA176" i="27"/>
  <c r="CZ176" i="27"/>
  <c r="CQ176" i="27"/>
  <c r="CW176" i="27"/>
  <c r="DR176" i="27"/>
  <c r="DX176" i="27"/>
  <c r="DE176" i="27"/>
  <c r="DT176" i="27"/>
  <c r="DG176" i="27"/>
  <c r="DW176" i="27"/>
  <c r="DL176" i="27"/>
  <c r="DK176" i="27"/>
  <c r="CR176" i="27"/>
  <c r="DS176" i="27"/>
  <c r="DU176" i="27"/>
  <c r="EC176" i="27"/>
  <c r="DQ176" i="27"/>
  <c r="DZ176" i="27"/>
  <c r="EG176" i="27"/>
  <c r="DJ176" i="27"/>
  <c r="DP176" i="27"/>
  <c r="EF176" i="27"/>
  <c r="DC176" i="27"/>
  <c r="CS176" i="27"/>
  <c r="CV176" i="27"/>
  <c r="DB176" i="27"/>
  <c r="EB176" i="27"/>
  <c r="EK176" i="27"/>
  <c r="DM176" i="27"/>
  <c r="DO176" i="27"/>
  <c r="DF176" i="27"/>
  <c r="DI176" i="27"/>
  <c r="DM213" i="27"/>
  <c r="DO198" i="27"/>
  <c r="DP37" i="27"/>
  <c r="DO39" i="27"/>
  <c r="DO40" i="27"/>
  <c r="DO38" i="27"/>
  <c r="DL209" i="27"/>
  <c r="DL41" i="27" s="1"/>
  <c r="DL42" i="27" s="1"/>
  <c r="DN211" i="27"/>
  <c r="DN208" i="27"/>
  <c r="DN219" i="27" s="1"/>
  <c r="DN46" i="27" s="1"/>
  <c r="DN203" i="27"/>
  <c r="DN201" i="27"/>
  <c r="DN197" i="27"/>
  <c r="DN212" i="27" s="1"/>
  <c r="DN199" i="27"/>
  <c r="BH137" i="27"/>
  <c r="BH148" i="27" s="1"/>
  <c r="BH112" i="27"/>
  <c r="DM214" i="27"/>
  <c r="DM216" i="27"/>
  <c r="DM45" i="27" s="1"/>
  <c r="DM204" i="27"/>
  <c r="DM207" i="27"/>
  <c r="DM218" i="27" s="1"/>
  <c r="DM202" i="27"/>
  <c r="DM200" i="27" s="1"/>
  <c r="DM206" i="27"/>
  <c r="DM217" i="27" s="1"/>
  <c r="BG42" i="25" l="1"/>
  <c r="BG42" i="32"/>
  <c r="BI66" i="27"/>
  <c r="BI54" i="27"/>
  <c r="DN213" i="27"/>
  <c r="DN214" i="27"/>
  <c r="DN216" i="27"/>
  <c r="DN45" i="27" s="1"/>
  <c r="DN204" i="27"/>
  <c r="DN202" i="27"/>
  <c r="DN200" i="27" s="1"/>
  <c r="DN206" i="27"/>
  <c r="DN217" i="27" s="1"/>
  <c r="DN207" i="27"/>
  <c r="DN218" i="27" s="1"/>
  <c r="DM209" i="27"/>
  <c r="DM41" i="27" s="1"/>
  <c r="DM42" i="27" s="1"/>
  <c r="DO211" i="27"/>
  <c r="DO208" i="27"/>
  <c r="DO219" i="27" s="1"/>
  <c r="DO46" i="27" s="1"/>
  <c r="DO203" i="27"/>
  <c r="DO201" i="27"/>
  <c r="DO199" i="27"/>
  <c r="DO197" i="27"/>
  <c r="DO212" i="27" s="1"/>
  <c r="BH135" i="27"/>
  <c r="BH150" i="27" s="1"/>
  <c r="BI114" i="27"/>
  <c r="DP198" i="27"/>
  <c r="DP40" i="27"/>
  <c r="DP39" i="27"/>
  <c r="DP38" i="27"/>
  <c r="DQ37" i="27"/>
  <c r="BI68" i="27" l="1"/>
  <c r="BI44" i="27" s="1"/>
  <c r="BJ56" i="27"/>
  <c r="DO213" i="27"/>
  <c r="DQ198" i="27"/>
  <c r="DQ40" i="27"/>
  <c r="DQ39" i="27"/>
  <c r="DQ38" i="27"/>
  <c r="DR37" i="27"/>
  <c r="DN209" i="27"/>
  <c r="DN41" i="27" s="1"/>
  <c r="DN42" i="27" s="1"/>
  <c r="DP211" i="27"/>
  <c r="DP208" i="27"/>
  <c r="DP219" i="27" s="1"/>
  <c r="DP46" i="27" s="1"/>
  <c r="DP203" i="27"/>
  <c r="DP201" i="27"/>
  <c r="DP199" i="27"/>
  <c r="DP197" i="27"/>
  <c r="DP213" i="27" s="1"/>
  <c r="BI112" i="27"/>
  <c r="BI137" i="27"/>
  <c r="BI148" i="27" s="1"/>
  <c r="DO216" i="27"/>
  <c r="DO45" i="27" s="1"/>
  <c r="DO214" i="27"/>
  <c r="DO204" i="27"/>
  <c r="DO206" i="27"/>
  <c r="DO217" i="27" s="1"/>
  <c r="DO202" i="27"/>
  <c r="DO200" i="27" s="1"/>
  <c r="DO207" i="27"/>
  <c r="DO218" i="27" s="1"/>
  <c r="BH42" i="25" l="1"/>
  <c r="BH42" i="32"/>
  <c r="BJ66" i="27"/>
  <c r="BJ54" i="27"/>
  <c r="DO209" i="27"/>
  <c r="DO41" i="27" s="1"/>
  <c r="DO42" i="27" s="1"/>
  <c r="DP212" i="27"/>
  <c r="BI135" i="27"/>
  <c r="BI150" i="27" s="1"/>
  <c r="BJ114" i="27"/>
  <c r="DR198" i="27"/>
  <c r="DS37" i="27"/>
  <c r="DR40" i="27"/>
  <c r="DR39" i="27"/>
  <c r="DR38" i="27"/>
  <c r="DP216" i="27"/>
  <c r="DP45" i="27" s="1"/>
  <c r="DP214" i="27"/>
  <c r="DP204" i="27"/>
  <c r="DP202" i="27"/>
  <c r="DP200" i="27" s="1"/>
  <c r="DP207" i="27"/>
  <c r="DP218" i="27" s="1"/>
  <c r="DP206" i="27"/>
  <c r="DP217" i="27" s="1"/>
  <c r="DQ208" i="27"/>
  <c r="DQ219" i="27" s="1"/>
  <c r="DQ46" i="27" s="1"/>
  <c r="DQ211" i="27"/>
  <c r="DQ203" i="27"/>
  <c r="DQ201" i="27"/>
  <c r="DQ199" i="27"/>
  <c r="DQ197" i="27"/>
  <c r="DQ212" i="27" s="1"/>
  <c r="BJ68" i="27" l="1"/>
  <c r="BJ44" i="27" s="1"/>
  <c r="BK56" i="27"/>
  <c r="DQ213" i="27"/>
  <c r="BJ137" i="27"/>
  <c r="BJ148" i="27" s="1"/>
  <c r="BJ112" i="27"/>
  <c r="DR211" i="27"/>
  <c r="DR208" i="27"/>
  <c r="DR219" i="27" s="1"/>
  <c r="DR46" i="27" s="1"/>
  <c r="DR203" i="27"/>
  <c r="DR201" i="27"/>
  <c r="DR197" i="27"/>
  <c r="DR212" i="27" s="1"/>
  <c r="DR199" i="27"/>
  <c r="DS198" i="27"/>
  <c r="DT37" i="27"/>
  <c r="DS39" i="27"/>
  <c r="DS38" i="27"/>
  <c r="DS40" i="27"/>
  <c r="DQ214" i="27"/>
  <c r="DQ216" i="27"/>
  <c r="DQ45" i="27" s="1"/>
  <c r="DQ204" i="27"/>
  <c r="DQ207" i="27"/>
  <c r="DQ218" i="27" s="1"/>
  <c r="DQ206" i="27"/>
  <c r="DQ217" i="27" s="1"/>
  <c r="DQ202" i="27"/>
  <c r="DQ200" i="27" s="1"/>
  <c r="DP209" i="27"/>
  <c r="DP41" i="27" s="1"/>
  <c r="DP42" i="27" s="1"/>
  <c r="BI42" i="25" l="1"/>
  <c r="BI42" i="32"/>
  <c r="BK66" i="27"/>
  <c r="BK54" i="27"/>
  <c r="DR213" i="27"/>
  <c r="DT198" i="27"/>
  <c r="DT40" i="27"/>
  <c r="DT39" i="27"/>
  <c r="DT38" i="27"/>
  <c r="DU37" i="27"/>
  <c r="DQ209" i="27"/>
  <c r="DQ41" i="27" s="1"/>
  <c r="DQ42" i="27" s="1"/>
  <c r="DS211" i="27"/>
  <c r="DS208" i="27"/>
  <c r="DS219" i="27" s="1"/>
  <c r="DS46" i="27" s="1"/>
  <c r="DS203" i="27"/>
  <c r="DS201" i="27"/>
  <c r="DS199" i="27"/>
  <c r="DS197" i="27"/>
  <c r="DS212" i="27" s="1"/>
  <c r="DR214" i="27"/>
  <c r="DR216" i="27"/>
  <c r="DR45" i="27" s="1"/>
  <c r="DR204" i="27"/>
  <c r="DR206" i="27"/>
  <c r="DR217" i="27" s="1"/>
  <c r="DR202" i="27"/>
  <c r="DR200" i="27" s="1"/>
  <c r="DR207" i="27"/>
  <c r="DR218" i="27" s="1"/>
  <c r="BJ135" i="27"/>
  <c r="BJ150" i="27" s="1"/>
  <c r="BK114" i="27"/>
  <c r="BL56" i="27" l="1"/>
  <c r="BK68" i="27"/>
  <c r="BK44" i="27" s="1"/>
  <c r="DS213" i="27"/>
  <c r="DR209" i="27"/>
  <c r="DR41" i="27" s="1"/>
  <c r="DR42" i="27" s="1"/>
  <c r="DU198" i="27"/>
  <c r="DU39" i="27"/>
  <c r="DU38" i="27"/>
  <c r="DV37" i="27"/>
  <c r="DU40" i="27"/>
  <c r="BK137" i="27"/>
  <c r="BK148" i="27" s="1"/>
  <c r="BK112" i="27"/>
  <c r="DS216" i="27"/>
  <c r="DS45" i="27" s="1"/>
  <c r="DS214" i="27"/>
  <c r="DS204" i="27"/>
  <c r="DS202" i="27"/>
  <c r="DS200" i="27" s="1"/>
  <c r="DS206" i="27"/>
  <c r="DS217" i="27" s="1"/>
  <c r="DS207" i="27"/>
  <c r="DS218" i="27" s="1"/>
  <c r="DT211" i="27"/>
  <c r="DT208" i="27"/>
  <c r="DT219" i="27" s="1"/>
  <c r="DT46" i="27" s="1"/>
  <c r="DT203" i="27"/>
  <c r="DT201" i="27"/>
  <c r="DT199" i="27"/>
  <c r="DT197" i="27"/>
  <c r="DT212" i="27" s="1"/>
  <c r="BJ42" i="25" l="1"/>
  <c r="BJ42" i="32"/>
  <c r="BL66" i="27"/>
  <c r="BL54" i="27"/>
  <c r="DT213" i="27"/>
  <c r="DT216" i="27"/>
  <c r="DT45" i="27" s="1"/>
  <c r="DT214" i="27"/>
  <c r="DT204" i="27"/>
  <c r="DT202" i="27"/>
  <c r="DT200" i="27" s="1"/>
  <c r="DT206" i="27"/>
  <c r="DT217" i="27" s="1"/>
  <c r="DT207" i="27"/>
  <c r="DT218" i="27" s="1"/>
  <c r="DV198" i="27"/>
  <c r="DW37" i="27"/>
  <c r="DV40" i="27"/>
  <c r="DV39" i="27"/>
  <c r="DV38" i="27"/>
  <c r="DU211" i="27"/>
  <c r="DU208" i="27"/>
  <c r="DU219" i="27" s="1"/>
  <c r="DU46" i="27" s="1"/>
  <c r="DU203" i="27"/>
  <c r="DU201" i="27"/>
  <c r="DU199" i="27"/>
  <c r="DU197" i="27"/>
  <c r="DU212" i="27" s="1"/>
  <c r="DS209" i="27"/>
  <c r="DS41" i="27" s="1"/>
  <c r="DS42" i="27" s="1"/>
  <c r="BK135" i="27"/>
  <c r="BK150" i="27" s="1"/>
  <c r="BL114" i="27"/>
  <c r="BM56" i="27" l="1"/>
  <c r="BL68" i="27"/>
  <c r="BL44" i="27" s="1"/>
  <c r="DU213" i="27"/>
  <c r="DT209" i="27"/>
  <c r="DT41" i="27" s="1"/>
  <c r="DT42" i="27" s="1"/>
  <c r="BL137" i="27"/>
  <c r="BL148" i="27" s="1"/>
  <c r="BL112" i="27"/>
  <c r="DU214" i="27"/>
  <c r="DU216" i="27"/>
  <c r="DU45" i="27" s="1"/>
  <c r="DU204" i="27"/>
  <c r="DU207" i="27"/>
  <c r="DU218" i="27" s="1"/>
  <c r="DU202" i="27"/>
  <c r="DU200" i="27" s="1"/>
  <c r="DU206" i="27"/>
  <c r="DU217" i="27" s="1"/>
  <c r="DV211" i="27"/>
  <c r="DV208" i="27"/>
  <c r="DV219" i="27" s="1"/>
  <c r="DV46" i="27" s="1"/>
  <c r="DV203" i="27"/>
  <c r="DV201" i="27"/>
  <c r="DV197" i="27"/>
  <c r="DV213" i="27" s="1"/>
  <c r="DV199" i="27"/>
  <c r="DW198" i="27"/>
  <c r="DX37" i="27"/>
  <c r="DW39" i="27"/>
  <c r="DW40" i="27"/>
  <c r="DW38" i="27"/>
  <c r="BK42" i="25" l="1"/>
  <c r="BK42" i="32"/>
  <c r="BM54" i="27"/>
  <c r="BM66" i="27"/>
  <c r="DV212" i="27"/>
  <c r="DV214" i="27"/>
  <c r="DV216" i="27"/>
  <c r="DV45" i="27" s="1"/>
  <c r="DV204" i="27"/>
  <c r="DV202" i="27"/>
  <c r="DV200" i="27" s="1"/>
  <c r="DV207" i="27"/>
  <c r="DV218" i="27" s="1"/>
  <c r="DV206" i="27"/>
  <c r="DV217" i="27" s="1"/>
  <c r="DW211" i="27"/>
  <c r="DW208" i="27"/>
  <c r="DW219" i="27" s="1"/>
  <c r="DW46" i="27" s="1"/>
  <c r="DW203" i="27"/>
  <c r="DW201" i="27"/>
  <c r="DW199" i="27"/>
  <c r="DW197" i="27"/>
  <c r="DW213" i="27" s="1"/>
  <c r="BL135" i="27"/>
  <c r="BL150" i="27" s="1"/>
  <c r="BM114" i="27"/>
  <c r="DX198" i="27"/>
  <c r="DX40" i="27"/>
  <c r="DX39" i="27"/>
  <c r="DX38" i="27"/>
  <c r="DY37" i="27"/>
  <c r="DU209" i="27"/>
  <c r="DU41" i="27" s="1"/>
  <c r="DU42" i="27" s="1"/>
  <c r="BM68" i="27" l="1"/>
  <c r="BM44" i="27" s="1"/>
  <c r="BN56" i="27"/>
  <c r="DW212" i="27"/>
  <c r="DY198" i="27"/>
  <c r="DY40" i="27"/>
  <c r="DZ37" i="27"/>
  <c r="DY39" i="27"/>
  <c r="DY38" i="27"/>
  <c r="DX211" i="27"/>
  <c r="DX208" i="27"/>
  <c r="DX219" i="27" s="1"/>
  <c r="DX46" i="27" s="1"/>
  <c r="DX203" i="27"/>
  <c r="DX201" i="27"/>
  <c r="DX199" i="27"/>
  <c r="DX197" i="27"/>
  <c r="DX212" i="27" s="1"/>
  <c r="DW216" i="27"/>
  <c r="DW45" i="27" s="1"/>
  <c r="DW214" i="27"/>
  <c r="DW204" i="27"/>
  <c r="DW207" i="27"/>
  <c r="DW218" i="27" s="1"/>
  <c r="DW202" i="27"/>
  <c r="DW200" i="27" s="1"/>
  <c r="DW206" i="27"/>
  <c r="DW217" i="27" s="1"/>
  <c r="BM137" i="27"/>
  <c r="BM148" i="27" s="1"/>
  <c r="BM112" i="27"/>
  <c r="DV209" i="27"/>
  <c r="DV41" i="27" s="1"/>
  <c r="DV42" i="27" s="1"/>
  <c r="BL42" i="25" l="1"/>
  <c r="BL42" i="32"/>
  <c r="BN54" i="27"/>
  <c r="BN66" i="27"/>
  <c r="DX213" i="27"/>
  <c r="BM135" i="27"/>
  <c r="BM150" i="27" s="1"/>
  <c r="BN114" i="27"/>
  <c r="DY208" i="27"/>
  <c r="DY219" i="27" s="1"/>
  <c r="DY46" i="27" s="1"/>
  <c r="DY211" i="27"/>
  <c r="DY203" i="27"/>
  <c r="DY201" i="27"/>
  <c r="DY199" i="27"/>
  <c r="DY197" i="27"/>
  <c r="DY212" i="27" s="1"/>
  <c r="DW209" i="27"/>
  <c r="DW41" i="27" s="1"/>
  <c r="DW42" i="27" s="1"/>
  <c r="DX216" i="27"/>
  <c r="DX45" i="27" s="1"/>
  <c r="DX214" i="27"/>
  <c r="DX204" i="27"/>
  <c r="DX207" i="27"/>
  <c r="DX218" i="27" s="1"/>
  <c r="DX206" i="27"/>
  <c r="DX217" i="27" s="1"/>
  <c r="DX202" i="27"/>
  <c r="DX200" i="27" s="1"/>
  <c r="DZ198" i="27"/>
  <c r="EA37" i="27"/>
  <c r="DZ40" i="27"/>
  <c r="DZ39" i="27"/>
  <c r="DZ38" i="27"/>
  <c r="BO56" i="27" l="1"/>
  <c r="BN68" i="27"/>
  <c r="BN44" i="27" s="1"/>
  <c r="DY213" i="27"/>
  <c r="EA198" i="27"/>
  <c r="EB37" i="27"/>
  <c r="EA38" i="27"/>
  <c r="EA40" i="27"/>
  <c r="EA39" i="27"/>
  <c r="BN137" i="27"/>
  <c r="BN148" i="27" s="1"/>
  <c r="BN112" i="27"/>
  <c r="DZ211" i="27"/>
  <c r="DZ208" i="27"/>
  <c r="DZ219" i="27" s="1"/>
  <c r="DZ46" i="27" s="1"/>
  <c r="DZ203" i="27"/>
  <c r="DZ201" i="27"/>
  <c r="DZ197" i="27"/>
  <c r="DZ212" i="27" s="1"/>
  <c r="DZ199" i="27"/>
  <c r="DX209" i="27"/>
  <c r="DX41" i="27" s="1"/>
  <c r="DX42" i="27" s="1"/>
  <c r="DY214" i="27"/>
  <c r="DY216" i="27"/>
  <c r="DY45" i="27" s="1"/>
  <c r="DY204" i="27"/>
  <c r="DY206" i="27"/>
  <c r="DY217" i="27" s="1"/>
  <c r="DY202" i="27"/>
  <c r="DY200" i="27" s="1"/>
  <c r="DY207" i="27"/>
  <c r="DY218" i="27" s="1"/>
  <c r="BM42" i="25" l="1"/>
  <c r="BM42" i="32"/>
  <c r="BO54" i="27"/>
  <c r="BO66" i="27"/>
  <c r="DZ213" i="27"/>
  <c r="DY209" i="27"/>
  <c r="DY41" i="27" s="1"/>
  <c r="DY42" i="27" s="1"/>
  <c r="EB198" i="27"/>
  <c r="EB40" i="27"/>
  <c r="EB39" i="27"/>
  <c r="EB38" i="27"/>
  <c r="EC37" i="27"/>
  <c r="BN135" i="27"/>
  <c r="BN150" i="27" s="1"/>
  <c r="BO114" i="27"/>
  <c r="DZ214" i="27"/>
  <c r="DZ216" i="27"/>
  <c r="DZ45" i="27" s="1"/>
  <c r="DZ204" i="27"/>
  <c r="DZ206" i="27"/>
  <c r="DZ217" i="27" s="1"/>
  <c r="DZ202" i="27"/>
  <c r="DZ200" i="27" s="1"/>
  <c r="DZ207" i="27"/>
  <c r="DZ218" i="27" s="1"/>
  <c r="EA211" i="27"/>
  <c r="EA208" i="27"/>
  <c r="EA219" i="27" s="1"/>
  <c r="EA46" i="27" s="1"/>
  <c r="EA203" i="27"/>
  <c r="EA201" i="27"/>
  <c r="EA199" i="27"/>
  <c r="EA197" i="27"/>
  <c r="EA213" i="27" s="1"/>
  <c r="BO68" i="27" l="1"/>
  <c r="BO44" i="27" s="1"/>
  <c r="BP56" i="27"/>
  <c r="CA175" i="27"/>
  <c r="EA212" i="27"/>
  <c r="DZ209" i="27"/>
  <c r="DZ41" i="27" s="1"/>
  <c r="DZ42" i="27" s="1"/>
  <c r="BO137" i="27"/>
  <c r="BO148" i="27" s="1"/>
  <c r="BO112" i="27"/>
  <c r="EC198" i="27"/>
  <c r="EC40" i="27"/>
  <c r="EC39" i="27"/>
  <c r="EC38" i="27"/>
  <c r="ED37" i="27"/>
  <c r="EA216" i="27"/>
  <c r="EA45" i="27" s="1"/>
  <c r="EA214" i="27"/>
  <c r="EA204" i="27"/>
  <c r="EA202" i="27"/>
  <c r="EA200" i="27" s="1"/>
  <c r="EA207" i="27"/>
  <c r="EA218" i="27" s="1"/>
  <c r="EA206" i="27"/>
  <c r="EA217" i="27" s="1"/>
  <c r="EB211" i="27"/>
  <c r="EB208" i="27"/>
  <c r="EB219" i="27" s="1"/>
  <c r="EB46" i="27" s="1"/>
  <c r="EB203" i="27"/>
  <c r="EB201" i="27"/>
  <c r="EB199" i="27"/>
  <c r="EB197" i="27"/>
  <c r="EB213" i="27" s="1"/>
  <c r="BN42" i="25" l="1"/>
  <c r="BN42" i="32"/>
  <c r="BP66" i="27"/>
  <c r="BP54" i="27"/>
  <c r="CA190" i="27"/>
  <c r="EB212" i="27"/>
  <c r="EB216" i="27"/>
  <c r="EB45" i="27" s="1"/>
  <c r="EB214" i="27"/>
  <c r="EB204" i="27"/>
  <c r="EB206" i="27"/>
  <c r="EB217" i="27" s="1"/>
  <c r="EB202" i="27"/>
  <c r="EB200" i="27" s="1"/>
  <c r="EB207" i="27"/>
  <c r="EB218" i="27" s="1"/>
  <c r="EA209" i="27"/>
  <c r="EA41" i="27" s="1"/>
  <c r="EA42" i="27" s="1"/>
  <c r="ED198" i="27"/>
  <c r="EE37" i="27"/>
  <c r="ED40" i="27"/>
  <c r="ED39" i="27"/>
  <c r="ED38" i="27"/>
  <c r="EC211" i="27"/>
  <c r="EC208" i="27"/>
  <c r="EC219" i="27" s="1"/>
  <c r="EC46" i="27" s="1"/>
  <c r="EC203" i="27"/>
  <c r="EC201" i="27"/>
  <c r="EC199" i="27"/>
  <c r="EC197" i="27"/>
  <c r="EC213" i="27" s="1"/>
  <c r="BO135" i="27"/>
  <c r="BO150" i="27" s="1"/>
  <c r="BP114" i="27"/>
  <c r="BP68" i="27" l="1"/>
  <c r="BP44" i="27" s="1"/>
  <c r="BQ56" i="27"/>
  <c r="EC212" i="27"/>
  <c r="EE198" i="27"/>
  <c r="EF37" i="27"/>
  <c r="EE39" i="27"/>
  <c r="EE38" i="27"/>
  <c r="EE40" i="27"/>
  <c r="EC214" i="27"/>
  <c r="EC216" i="27"/>
  <c r="EC45" i="27" s="1"/>
  <c r="EC204" i="27"/>
  <c r="EC206" i="27"/>
  <c r="EC217" i="27" s="1"/>
  <c r="EC202" i="27"/>
  <c r="EC200" i="27" s="1"/>
  <c r="EC207" i="27"/>
  <c r="EC218" i="27" s="1"/>
  <c r="ED211" i="27"/>
  <c r="ED208" i="27"/>
  <c r="ED219" i="27" s="1"/>
  <c r="ED46" i="27" s="1"/>
  <c r="ED203" i="27"/>
  <c r="ED201" i="27"/>
  <c r="ED197" i="27"/>
  <c r="ED212" i="27" s="1"/>
  <c r="ED199" i="27"/>
  <c r="EB209" i="27"/>
  <c r="EB41" i="27" s="1"/>
  <c r="EB42" i="27" s="1"/>
  <c r="BP137" i="27"/>
  <c r="BP148" i="27" s="1"/>
  <c r="BP112" i="27"/>
  <c r="BO42" i="25" l="1"/>
  <c r="BO42" i="32"/>
  <c r="BQ54" i="27"/>
  <c r="BQ66" i="27"/>
  <c r="ED213" i="27"/>
  <c r="EC209" i="27"/>
  <c r="EC41" i="27" s="1"/>
  <c r="EC42" i="27" s="1"/>
  <c r="BP135" i="27"/>
  <c r="BP150" i="27" s="1"/>
  <c r="BQ114" i="27"/>
  <c r="ED214" i="27"/>
  <c r="ED216" i="27"/>
  <c r="ED45" i="27" s="1"/>
  <c r="ED204" i="27"/>
  <c r="ED207" i="27"/>
  <c r="ED218" i="27" s="1"/>
  <c r="ED206" i="27"/>
  <c r="ED217" i="27" s="1"/>
  <c r="ED202" i="27"/>
  <c r="ED200" i="27" s="1"/>
  <c r="EF198" i="27"/>
  <c r="EF40" i="27"/>
  <c r="EF39" i="27"/>
  <c r="EF38" i="27"/>
  <c r="EG37" i="27"/>
  <c r="EE211" i="27"/>
  <c r="EE208" i="27"/>
  <c r="EE219" i="27" s="1"/>
  <c r="EE46" i="27" s="1"/>
  <c r="EE203" i="27"/>
  <c r="EE201" i="27"/>
  <c r="EE199" i="27"/>
  <c r="EE197" i="27"/>
  <c r="EE212" i="27" s="1"/>
  <c r="BR56" i="27" l="1"/>
  <c r="BQ68" i="27"/>
  <c r="BQ44" i="27" s="1"/>
  <c r="EE213" i="27"/>
  <c r="EG198" i="27"/>
  <c r="EG39" i="27"/>
  <c r="EG40" i="27"/>
  <c r="EH37" i="27"/>
  <c r="EG38" i="27"/>
  <c r="ED209" i="27"/>
  <c r="ED41" i="27" s="1"/>
  <c r="ED42" i="27" s="1"/>
  <c r="BQ112" i="27"/>
  <c r="BQ137" i="27"/>
  <c r="BQ148" i="27" s="1"/>
  <c r="EE216" i="27"/>
  <c r="EE45" i="27" s="1"/>
  <c r="EE214" i="27"/>
  <c r="EE204" i="27"/>
  <c r="EE202" i="27"/>
  <c r="EE200" i="27" s="1"/>
  <c r="EE206" i="27"/>
  <c r="EE217" i="27" s="1"/>
  <c r="EE207" i="27"/>
  <c r="EE218" i="27" s="1"/>
  <c r="EF211" i="27"/>
  <c r="EF208" i="27"/>
  <c r="EF219" i="27" s="1"/>
  <c r="EF46" i="27" s="1"/>
  <c r="EF203" i="27"/>
  <c r="EF201" i="27"/>
  <c r="EF199" i="27"/>
  <c r="EF197" i="27"/>
  <c r="EF213" i="27" s="1"/>
  <c r="BP42" i="25" l="1"/>
  <c r="BP42" i="32"/>
  <c r="BR66" i="27"/>
  <c r="BR54" i="27"/>
  <c r="EF212" i="27"/>
  <c r="EE209" i="27"/>
  <c r="EE41" i="27" s="1"/>
  <c r="EE42" i="27" s="1"/>
  <c r="BQ135" i="27"/>
  <c r="BQ150" i="27" s="1"/>
  <c r="BR114" i="27"/>
  <c r="EH198" i="27"/>
  <c r="EI37" i="27"/>
  <c r="EH40" i="27"/>
  <c r="EH39" i="27"/>
  <c r="EH38" i="27"/>
  <c r="EG208" i="27"/>
  <c r="EG219" i="27" s="1"/>
  <c r="EG46" i="27" s="1"/>
  <c r="EG211" i="27"/>
  <c r="EG203" i="27"/>
  <c r="EG201" i="27"/>
  <c r="EG199" i="27"/>
  <c r="EG197" i="27"/>
  <c r="EG212" i="27" s="1"/>
  <c r="EF216" i="27"/>
  <c r="EF45" i="27" s="1"/>
  <c r="EF214" i="27"/>
  <c r="EF204" i="27"/>
  <c r="EF202" i="27"/>
  <c r="EF200" i="27" s="1"/>
  <c r="EF207" i="27"/>
  <c r="EF218" i="27" s="1"/>
  <c r="EF206" i="27"/>
  <c r="EF217" i="27" s="1"/>
  <c r="BS56" i="27" l="1"/>
  <c r="BR68" i="27"/>
  <c r="BR44" i="27" s="1"/>
  <c r="EG213" i="27"/>
  <c r="EF209" i="27"/>
  <c r="EF41" i="27" s="1"/>
  <c r="EF42" i="27" s="1"/>
  <c r="EI198" i="27"/>
  <c r="EJ37" i="27"/>
  <c r="EI39" i="27"/>
  <c r="EI40" i="27"/>
  <c r="EI38" i="27"/>
  <c r="EG214" i="27"/>
  <c r="EG216" i="27"/>
  <c r="EG45" i="27" s="1"/>
  <c r="EG204" i="27"/>
  <c r="EG207" i="27"/>
  <c r="EG218" i="27" s="1"/>
  <c r="EG202" i="27"/>
  <c r="EG200" i="27" s="1"/>
  <c r="EG206" i="27"/>
  <c r="EG217" i="27" s="1"/>
  <c r="EH211" i="27"/>
  <c r="EH208" i="27"/>
  <c r="EH219" i="27" s="1"/>
  <c r="EH46" i="27" s="1"/>
  <c r="EH203" i="27"/>
  <c r="EH201" i="27"/>
  <c r="EH197" i="27"/>
  <c r="EH212" i="27" s="1"/>
  <c r="EH199" i="27"/>
  <c r="BR137" i="27"/>
  <c r="BR148" i="27" s="1"/>
  <c r="BR112" i="27"/>
  <c r="BQ42" i="25" l="1"/>
  <c r="BQ42" i="32"/>
  <c r="BS54" i="27"/>
  <c r="BS66" i="27"/>
  <c r="EH213" i="27"/>
  <c r="EI211" i="27"/>
  <c r="EI201" i="27"/>
  <c r="EI199" i="27"/>
  <c r="EI208" i="27" s="1"/>
  <c r="EI219" i="27" s="1"/>
  <c r="EI46" i="27" s="1"/>
  <c r="EI197" i="27"/>
  <c r="EI213" i="27" s="1"/>
  <c r="EH214" i="27"/>
  <c r="EH216" i="27"/>
  <c r="EH45" i="27" s="1"/>
  <c r="EH204" i="27"/>
  <c r="EH207" i="27"/>
  <c r="EH218" i="27" s="1"/>
  <c r="EH202" i="27"/>
  <c r="EH200" i="27" s="1"/>
  <c r="EH206" i="27"/>
  <c r="EH217" i="27" s="1"/>
  <c r="EG209" i="27"/>
  <c r="EG41" i="27" s="1"/>
  <c r="EG42" i="27" s="1"/>
  <c r="BR135" i="27"/>
  <c r="BR150" i="27" s="1"/>
  <c r="BS114" i="27"/>
  <c r="EJ198" i="27"/>
  <c r="EJ40" i="27"/>
  <c r="EJ39" i="27"/>
  <c r="EJ38" i="27"/>
  <c r="EK37" i="27"/>
  <c r="EI212" i="27" l="1"/>
  <c r="BS68" i="27"/>
  <c r="BS44" i="27" s="1"/>
  <c r="BT56" i="27"/>
  <c r="EI216" i="27"/>
  <c r="EI45" i="27" s="1"/>
  <c r="EI214" i="27"/>
  <c r="EI207" i="27"/>
  <c r="EI218" i="27" s="1"/>
  <c r="EI206" i="27"/>
  <c r="EI217" i="27" s="1"/>
  <c r="EI202" i="27"/>
  <c r="EH209" i="27"/>
  <c r="EH41" i="27" s="1"/>
  <c r="EH42" i="27" s="1"/>
  <c r="EJ212" i="27"/>
  <c r="EJ211" i="27"/>
  <c r="EJ213" i="27"/>
  <c r="EJ201" i="27"/>
  <c r="EJ199" i="27"/>
  <c r="EJ208" i="27" s="1"/>
  <c r="EJ219" i="27" s="1"/>
  <c r="EJ46" i="27" s="1"/>
  <c r="EJ197" i="27"/>
  <c r="BS137" i="27"/>
  <c r="BS148" i="27" s="1"/>
  <c r="BS112" i="27"/>
  <c r="EK198" i="27"/>
  <c r="EK41" i="27"/>
  <c r="EK38" i="27"/>
  <c r="EK39" i="27"/>
  <c r="EL37" i="27"/>
  <c r="EK40" i="27"/>
  <c r="BR42" i="25" l="1"/>
  <c r="BR42" i="32"/>
  <c r="BT66" i="27"/>
  <c r="BT54" i="27"/>
  <c r="EK42" i="27"/>
  <c r="EI203" i="27"/>
  <c r="EI204" i="27" s="1"/>
  <c r="EI209" i="27"/>
  <c r="EI41" i="27" s="1"/>
  <c r="EI42" i="27" s="1"/>
  <c r="EJ216" i="27"/>
  <c r="EJ45" i="27" s="1"/>
  <c r="EJ214" i="27"/>
  <c r="EJ207" i="27"/>
  <c r="EJ218" i="27" s="1"/>
  <c r="EJ206" i="27"/>
  <c r="EJ217" i="27" s="1"/>
  <c r="EL198" i="27"/>
  <c r="EM37" i="27"/>
  <c r="EL41" i="27"/>
  <c r="EL40" i="27"/>
  <c r="EL39" i="27"/>
  <c r="EL38" i="27"/>
  <c r="EK212" i="27"/>
  <c r="EK211" i="27"/>
  <c r="EK208" i="27"/>
  <c r="EK219" i="27" s="1"/>
  <c r="EK46" i="27" s="1"/>
  <c r="EK213" i="27"/>
  <c r="EK203" i="27"/>
  <c r="EK201" i="27"/>
  <c r="EK199" i="27"/>
  <c r="EK197" i="27"/>
  <c r="BS135" i="27"/>
  <c r="BS150" i="27" s="1"/>
  <c r="BT114" i="27"/>
  <c r="BT68" i="27" l="1"/>
  <c r="BT44" i="27" s="1"/>
  <c r="BU56" i="27"/>
  <c r="EI200" i="27"/>
  <c r="EJ202" i="27" s="1"/>
  <c r="EL42" i="27"/>
  <c r="EK214" i="27"/>
  <c r="EK216" i="27"/>
  <c r="EK45" i="27" s="1"/>
  <c r="EK204" i="27"/>
  <c r="EK206" i="27"/>
  <c r="EK217" i="27" s="1"/>
  <c r="EK207" i="27"/>
  <c r="EK218" i="27" s="1"/>
  <c r="BT137" i="27"/>
  <c r="BT148" i="27" s="1"/>
  <c r="BT112" i="27"/>
  <c r="EJ209" i="27"/>
  <c r="EJ41" i="27" s="1"/>
  <c r="EJ42" i="27" s="1"/>
  <c r="EM198" i="27"/>
  <c r="EN37" i="27"/>
  <c r="EM39" i="27"/>
  <c r="EM38" i="27"/>
  <c r="EM41" i="27"/>
  <c r="EM40" i="27"/>
  <c r="EL213" i="27"/>
  <c r="EL211" i="27"/>
  <c r="EL208" i="27"/>
  <c r="EL219" i="27" s="1"/>
  <c r="EL46" i="27" s="1"/>
  <c r="EL212" i="27"/>
  <c r="EL203" i="27"/>
  <c r="EL201" i="27"/>
  <c r="EL197" i="27"/>
  <c r="EL199" i="27"/>
  <c r="EJ203" i="27" l="1"/>
  <c r="EJ204" i="27" s="1"/>
  <c r="BS42" i="25"/>
  <c r="BS42" i="32"/>
  <c r="BU66" i="27"/>
  <c r="BU54" i="27"/>
  <c r="EK209" i="27"/>
  <c r="EL214" i="27"/>
  <c r="EL216" i="27"/>
  <c r="EL45" i="27" s="1"/>
  <c r="EL204" i="27"/>
  <c r="EL207" i="27"/>
  <c r="EL218" i="27" s="1"/>
  <c r="EL206" i="27"/>
  <c r="EL217" i="27" s="1"/>
  <c r="EN198" i="27"/>
  <c r="EN41" i="27"/>
  <c r="EN40" i="27"/>
  <c r="EN39" i="27"/>
  <c r="EN38" i="27"/>
  <c r="EO37" i="27"/>
  <c r="EM213" i="27"/>
  <c r="EM211" i="27"/>
  <c r="EM212" i="27"/>
  <c r="EM208" i="27"/>
  <c r="EM219" i="27" s="1"/>
  <c r="EM46" i="27" s="1"/>
  <c r="EM203" i="27"/>
  <c r="EM201" i="27"/>
  <c r="EM199" i="27"/>
  <c r="EM197" i="27"/>
  <c r="EM42" i="27"/>
  <c r="BT135" i="27"/>
  <c r="BT150" i="27" s="1"/>
  <c r="BU114" i="27"/>
  <c r="EJ200" i="27" l="1"/>
  <c r="BU68" i="27"/>
  <c r="BU44" i="27" s="1"/>
  <c r="BV56" i="27"/>
  <c r="EN42" i="27"/>
  <c r="EL209" i="27"/>
  <c r="EM216" i="27"/>
  <c r="EM45" i="27" s="1"/>
  <c r="EM214" i="27"/>
  <c r="EM204" i="27"/>
  <c r="EM207" i="27"/>
  <c r="EM218" i="27" s="1"/>
  <c r="EM206" i="27"/>
  <c r="EM217" i="27" s="1"/>
  <c r="EN212" i="27"/>
  <c r="EN213" i="27"/>
  <c r="EN211" i="27"/>
  <c r="EN208" i="27"/>
  <c r="EN219" i="27" s="1"/>
  <c r="EN46" i="27" s="1"/>
  <c r="EN203" i="27"/>
  <c r="EN201" i="27"/>
  <c r="EN199" i="27"/>
  <c r="EN197" i="27"/>
  <c r="BU137" i="27"/>
  <c r="BU148" i="27" s="1"/>
  <c r="BU112" i="27"/>
  <c r="EO198" i="27"/>
  <c r="EO40" i="27"/>
  <c r="EO38" i="27"/>
  <c r="EP37" i="27"/>
  <c r="EO41" i="27"/>
  <c r="EO39" i="27"/>
  <c r="EK202" i="27" l="1"/>
  <c r="EK200" i="27" s="1"/>
  <c r="EL202" i="27" s="1"/>
  <c r="EL200" i="27" s="1"/>
  <c r="BT42" i="25"/>
  <c r="BT42" i="32"/>
  <c r="BV54" i="27"/>
  <c r="BV66" i="27"/>
  <c r="EO42" i="27"/>
  <c r="BU135" i="27"/>
  <c r="BU150" i="27" s="1"/>
  <c r="BV114" i="27"/>
  <c r="EO212" i="27"/>
  <c r="EO213" i="27"/>
  <c r="EO208" i="27"/>
  <c r="EO219" i="27" s="1"/>
  <c r="EO46" i="27" s="1"/>
  <c r="EO211" i="27"/>
  <c r="EO203" i="27"/>
  <c r="EO201" i="27"/>
  <c r="EO199" i="27"/>
  <c r="EO197" i="27"/>
  <c r="EP198" i="27"/>
  <c r="EQ37" i="27"/>
  <c r="EP41" i="27"/>
  <c r="EP40" i="27"/>
  <c r="EP39" i="27"/>
  <c r="EP38" i="27"/>
  <c r="EM209" i="27"/>
  <c r="EN216" i="27"/>
  <c r="EN45" i="27" s="1"/>
  <c r="EN214" i="27"/>
  <c r="EN204" i="27"/>
  <c r="EN207" i="27"/>
  <c r="EN218" i="27" s="1"/>
  <c r="EN206" i="27"/>
  <c r="EN217" i="27" s="1"/>
  <c r="EM202" i="27" l="1"/>
  <c r="EM200" i="27" s="1"/>
  <c r="EN202" i="27" s="1"/>
  <c r="EN200" i="27" s="1"/>
  <c r="EO202" i="27" s="1"/>
  <c r="EO200" i="27" s="1"/>
  <c r="BV68" i="27"/>
  <c r="BV44" i="27" s="1"/>
  <c r="BW56" i="27"/>
  <c r="CO163" i="27"/>
  <c r="CO165" i="27" s="1"/>
  <c r="EP213" i="27"/>
  <c r="EP211" i="27"/>
  <c r="EP208" i="27"/>
  <c r="EP219" i="27" s="1"/>
  <c r="EP46" i="27" s="1"/>
  <c r="EP212" i="27"/>
  <c r="EP203" i="27"/>
  <c r="EP201" i="27"/>
  <c r="EP197" i="27"/>
  <c r="EP199" i="27"/>
  <c r="EN209" i="27"/>
  <c r="EO214" i="27"/>
  <c r="EO216" i="27"/>
  <c r="EO45" i="27" s="1"/>
  <c r="EO204" i="27"/>
  <c r="EO206" i="27"/>
  <c r="EO217" i="27" s="1"/>
  <c r="EO207" i="27"/>
  <c r="EO218" i="27" s="1"/>
  <c r="BV137" i="27"/>
  <c r="BV148" i="27" s="1"/>
  <c r="BV112" i="27"/>
  <c r="EP42" i="27"/>
  <c r="EQ198" i="27"/>
  <c r="ER37" i="27"/>
  <c r="EQ39" i="27"/>
  <c r="EQ41" i="27"/>
  <c r="EQ40" i="27"/>
  <c r="EQ38" i="27"/>
  <c r="BU42" i="25" l="1"/>
  <c r="BU42" i="32"/>
  <c r="BW54" i="27"/>
  <c r="BW66" i="27"/>
  <c r="CP163" i="27"/>
  <c r="CP165" i="27" s="1"/>
  <c r="EP214" i="27"/>
  <c r="EP216" i="27"/>
  <c r="EP45" i="27" s="1"/>
  <c r="EP204" i="27"/>
  <c r="EP207" i="27"/>
  <c r="EP218" i="27" s="1"/>
  <c r="EP206" i="27"/>
  <c r="EP217" i="27" s="1"/>
  <c r="EP202" i="27"/>
  <c r="EP200" i="27" s="1"/>
  <c r="EQ42" i="27"/>
  <c r="EQ213" i="27"/>
  <c r="EQ211" i="27"/>
  <c r="EQ212" i="27"/>
  <c r="EQ208" i="27"/>
  <c r="EQ219" i="27" s="1"/>
  <c r="EQ46" i="27" s="1"/>
  <c r="EQ203" i="27"/>
  <c r="EQ201" i="27"/>
  <c r="EQ199" i="27"/>
  <c r="EQ197" i="27"/>
  <c r="EO209" i="27"/>
  <c r="BV135" i="27"/>
  <c r="BV150" i="27" s="1"/>
  <c r="BW114" i="27"/>
  <c r="ER198" i="27"/>
  <c r="ER41" i="27"/>
  <c r="ER40" i="27"/>
  <c r="ER39" i="27"/>
  <c r="ER38" i="27"/>
  <c r="ES37" i="27"/>
  <c r="BX56" i="27" l="1"/>
  <c r="BW68" i="27"/>
  <c r="BW44" i="27" s="1"/>
  <c r="CQ163" i="27"/>
  <c r="CQ165" i="27" s="1"/>
  <c r="ER42" i="27"/>
  <c r="ES198" i="27"/>
  <c r="ES41" i="27"/>
  <c r="ES39" i="27"/>
  <c r="ET37" i="27"/>
  <c r="ES40" i="27"/>
  <c r="ES38" i="27"/>
  <c r="ER212" i="27"/>
  <c r="ER211" i="27"/>
  <c r="ER213" i="27"/>
  <c r="ER208" i="27"/>
  <c r="ER219" i="27" s="1"/>
  <c r="ER46" i="27" s="1"/>
  <c r="ER203" i="27"/>
  <c r="ER201" i="27"/>
  <c r="ER199" i="27"/>
  <c r="ER197" i="27"/>
  <c r="EP209" i="27"/>
  <c r="BW137" i="27"/>
  <c r="BW148" i="27" s="1"/>
  <c r="BW112" i="27"/>
  <c r="EQ216" i="27"/>
  <c r="EQ45" i="27" s="1"/>
  <c r="EQ214" i="27"/>
  <c r="EQ204" i="27"/>
  <c r="EQ202" i="27"/>
  <c r="EQ200" i="27" s="1"/>
  <c r="EQ206" i="27"/>
  <c r="EQ217" i="27" s="1"/>
  <c r="EQ207" i="27"/>
  <c r="EQ218" i="27" s="1"/>
  <c r="BV42" i="25" l="1"/>
  <c r="BV42" i="32"/>
  <c r="BX66" i="27"/>
  <c r="BX54" i="27"/>
  <c r="CR163" i="27"/>
  <c r="CR165" i="27" s="1"/>
  <c r="EQ209" i="27"/>
  <c r="ES42" i="27"/>
  <c r="ET198" i="27"/>
  <c r="EU37" i="27"/>
  <c r="ET41" i="27"/>
  <c r="ET40" i="27"/>
  <c r="ET39" i="27"/>
  <c r="ET38" i="27"/>
  <c r="BW135" i="27"/>
  <c r="BW150" i="27" s="1"/>
  <c r="BX114" i="27"/>
  <c r="ER216" i="27"/>
  <c r="ER45" i="27" s="1"/>
  <c r="ER214" i="27"/>
  <c r="ER204" i="27"/>
  <c r="ER206" i="27"/>
  <c r="ER217" i="27" s="1"/>
  <c r="ER207" i="27"/>
  <c r="ER218" i="27" s="1"/>
  <c r="ER202" i="27"/>
  <c r="ER200" i="27" s="1"/>
  <c r="ES212" i="27"/>
  <c r="ES211" i="27"/>
  <c r="ES208" i="27"/>
  <c r="ES219" i="27" s="1"/>
  <c r="ES46" i="27" s="1"/>
  <c r="ES213" i="27"/>
  <c r="ES203" i="27"/>
  <c r="ES201" i="27"/>
  <c r="ES199" i="27"/>
  <c r="ES197" i="27"/>
  <c r="BX68" i="27" l="1"/>
  <c r="BX44" i="27" s="1"/>
  <c r="BY56" i="27"/>
  <c r="CS163" i="27"/>
  <c r="CS165" i="27" s="1"/>
  <c r="ER209" i="27"/>
  <c r="ET42" i="27"/>
  <c r="EU198" i="27"/>
  <c r="EV37" i="27"/>
  <c r="EU39" i="27"/>
  <c r="EU38" i="27"/>
  <c r="EU41" i="27"/>
  <c r="EU40" i="27"/>
  <c r="BX137" i="27"/>
  <c r="BX148" i="27" s="1"/>
  <c r="BX112" i="27"/>
  <c r="ES214" i="27"/>
  <c r="ES216" i="27"/>
  <c r="ES45" i="27" s="1"/>
  <c r="ES204" i="27"/>
  <c r="ES202" i="27"/>
  <c r="ES200" i="27" s="1"/>
  <c r="ES206" i="27"/>
  <c r="ES217" i="27" s="1"/>
  <c r="ES207" i="27"/>
  <c r="ES218" i="27" s="1"/>
  <c r="ET213" i="27"/>
  <c r="ET211" i="27"/>
  <c r="ET208" i="27"/>
  <c r="ET219" i="27" s="1"/>
  <c r="ET46" i="27" s="1"/>
  <c r="ET212" i="27"/>
  <c r="ET203" i="27"/>
  <c r="ET201" i="27"/>
  <c r="ET197" i="27"/>
  <c r="ET199" i="27"/>
  <c r="BW42" i="25" l="1"/>
  <c r="BW42" i="32"/>
  <c r="BY58" i="27"/>
  <c r="BY67" i="27" s="1"/>
  <c r="BY46" i="27" s="1"/>
  <c r="BX30" i="32" s="1"/>
  <c r="BY66" i="27"/>
  <c r="CT163" i="27"/>
  <c r="CT165" i="27" s="1"/>
  <c r="ES209" i="27"/>
  <c r="EU213" i="27"/>
  <c r="EU211" i="27"/>
  <c r="EU212" i="27"/>
  <c r="EU208" i="27"/>
  <c r="EU219" i="27" s="1"/>
  <c r="EU46" i="27" s="1"/>
  <c r="EU203" i="27"/>
  <c r="EU201" i="27"/>
  <c r="EU199" i="27"/>
  <c r="EU197" i="27"/>
  <c r="BX135" i="27"/>
  <c r="BX150" i="27" s="1"/>
  <c r="BY114" i="27"/>
  <c r="EU42" i="27"/>
  <c r="EV198" i="27"/>
  <c r="EV41" i="27"/>
  <c r="EV40" i="27"/>
  <c r="EV39" i="27"/>
  <c r="EV38" i="27"/>
  <c r="EW37" i="27"/>
  <c r="ET214" i="27"/>
  <c r="ET216" i="27"/>
  <c r="ET45" i="27" s="1"/>
  <c r="ET204" i="27"/>
  <c r="ET202" i="27"/>
  <c r="ET200" i="27" s="1"/>
  <c r="ET207" i="27"/>
  <c r="ET218" i="27" s="1"/>
  <c r="ET206" i="27"/>
  <c r="ET217" i="27" s="1"/>
  <c r="BY54" i="27" l="1"/>
  <c r="BY68" i="27" s="1"/>
  <c r="BY44" i="27" s="1"/>
  <c r="BY38" i="27"/>
  <c r="CU163" i="27"/>
  <c r="CU165" i="27" s="1"/>
  <c r="EV42" i="27"/>
  <c r="EV212" i="27"/>
  <c r="EV213" i="27"/>
  <c r="EV211" i="27"/>
  <c r="EV208" i="27"/>
  <c r="EV219" i="27" s="1"/>
  <c r="EV46" i="27" s="1"/>
  <c r="EV203" i="27"/>
  <c r="EV201" i="27"/>
  <c r="EV199" i="27"/>
  <c r="EV197" i="27"/>
  <c r="ET209" i="27"/>
  <c r="EU216" i="27"/>
  <c r="EU45" i="27" s="1"/>
  <c r="EU214" i="27"/>
  <c r="EU204" i="27"/>
  <c r="EU207" i="27"/>
  <c r="EU218" i="27" s="1"/>
  <c r="EU202" i="27"/>
  <c r="EU200" i="27" s="1"/>
  <c r="EU206" i="27"/>
  <c r="EU217" i="27" s="1"/>
  <c r="BY112" i="27"/>
  <c r="BY137" i="27"/>
  <c r="BY148" i="27" s="1"/>
  <c r="EW198" i="27"/>
  <c r="EW40" i="27"/>
  <c r="EW38" i="27"/>
  <c r="EX37" i="27"/>
  <c r="EW41" i="27"/>
  <c r="EW39" i="27"/>
  <c r="BX42" i="25" l="1"/>
  <c r="BX42" i="32"/>
  <c r="BZ56" i="27"/>
  <c r="CV163" i="27"/>
  <c r="CV165" i="27" s="1"/>
  <c r="EW42" i="27"/>
  <c r="EX198" i="27"/>
  <c r="EY37" i="27"/>
  <c r="EX41" i="27"/>
  <c r="EX40" i="27"/>
  <c r="EX39" i="27"/>
  <c r="EX38" i="27"/>
  <c r="BY135" i="27"/>
  <c r="BY150" i="27" s="1"/>
  <c r="BZ114" i="27"/>
  <c r="EU209" i="27"/>
  <c r="EV216" i="27"/>
  <c r="EV45" i="27" s="1"/>
  <c r="EV214" i="27"/>
  <c r="EV204" i="27"/>
  <c r="EV207" i="27"/>
  <c r="EV218" i="27" s="1"/>
  <c r="EV206" i="27"/>
  <c r="EV217" i="27" s="1"/>
  <c r="EV202" i="27"/>
  <c r="EV200" i="27" s="1"/>
  <c r="EW212" i="27"/>
  <c r="EW213" i="27"/>
  <c r="EW208" i="27"/>
  <c r="EW219" i="27" s="1"/>
  <c r="EW46" i="27" s="1"/>
  <c r="EW211" i="27"/>
  <c r="EW203" i="27"/>
  <c r="EW201" i="27"/>
  <c r="EW199" i="27"/>
  <c r="EW197" i="27"/>
  <c r="BZ66" i="27" l="1"/>
  <c r="BZ58" i="27"/>
  <c r="BZ67" i="27" s="1"/>
  <c r="CW163" i="27"/>
  <c r="CW165" i="27" s="1"/>
  <c r="EV209" i="27"/>
  <c r="BZ137" i="27"/>
  <c r="BZ148" i="27" s="1"/>
  <c r="BZ112" i="27"/>
  <c r="EW214" i="27"/>
  <c r="EW216" i="27"/>
  <c r="EW45" i="27" s="1"/>
  <c r="EW204" i="27"/>
  <c r="EW206" i="27"/>
  <c r="EW217" i="27" s="1"/>
  <c r="EW202" i="27"/>
  <c r="EW200" i="27" s="1"/>
  <c r="EW207" i="27"/>
  <c r="EW218" i="27" s="1"/>
  <c r="EX42" i="27"/>
  <c r="EY198" i="27"/>
  <c r="EZ37" i="27"/>
  <c r="EY38" i="27"/>
  <c r="EY41" i="27"/>
  <c r="EY40" i="27"/>
  <c r="EY39" i="27"/>
  <c r="EX213" i="27"/>
  <c r="EX211" i="27"/>
  <c r="EX208" i="27"/>
  <c r="EX219" i="27" s="1"/>
  <c r="EX46" i="27" s="1"/>
  <c r="EX212" i="27"/>
  <c r="EX203" i="27"/>
  <c r="EX201" i="27"/>
  <c r="EX197" i="27"/>
  <c r="EX199" i="27"/>
  <c r="BZ54" i="27" l="1"/>
  <c r="BZ46" i="27"/>
  <c r="BY30" i="32" s="1"/>
  <c r="BZ38" i="27"/>
  <c r="CX163" i="27"/>
  <c r="CX165" i="27" s="1"/>
  <c r="EY42" i="27"/>
  <c r="EW209" i="27"/>
  <c r="EZ198" i="27"/>
  <c r="EZ41" i="27"/>
  <c r="EZ40" i="27"/>
  <c r="EZ39" i="27"/>
  <c r="EZ38" i="27"/>
  <c r="FA37" i="27"/>
  <c r="BZ135" i="27"/>
  <c r="BZ150" i="27" s="1"/>
  <c r="CA114" i="27"/>
  <c r="CA116" i="27" s="1"/>
  <c r="CA138" i="27" s="1"/>
  <c r="CA149" i="27" s="1"/>
  <c r="EX214" i="27"/>
  <c r="EX216" i="27"/>
  <c r="EX45" i="27" s="1"/>
  <c r="EX204" i="27"/>
  <c r="EX206" i="27"/>
  <c r="EX217" i="27" s="1"/>
  <c r="EX202" i="27"/>
  <c r="EX200" i="27" s="1"/>
  <c r="EX207" i="27"/>
  <c r="EX218" i="27" s="1"/>
  <c r="EY213" i="27"/>
  <c r="EY211" i="27"/>
  <c r="EY212" i="27"/>
  <c r="EY208" i="27"/>
  <c r="EY219" i="27" s="1"/>
  <c r="EY46" i="27" s="1"/>
  <c r="EY203" i="27"/>
  <c r="EY201" i="27"/>
  <c r="EY199" i="27"/>
  <c r="EY197" i="27"/>
  <c r="BZ68" i="27" l="1"/>
  <c r="BZ44" i="27" s="1"/>
  <c r="CA56" i="27"/>
  <c r="CA39" i="27"/>
  <c r="CA46" i="27"/>
  <c r="BZ30" i="32" s="1"/>
  <c r="CY163" i="27"/>
  <c r="CY165" i="27" s="1"/>
  <c r="FA198" i="27"/>
  <c r="FA41" i="27"/>
  <c r="FA39" i="27"/>
  <c r="FA40" i="27"/>
  <c r="FA38" i="27"/>
  <c r="FB37" i="27"/>
  <c r="EY216" i="27"/>
  <c r="EY45" i="27" s="1"/>
  <c r="EY214" i="27"/>
  <c r="EY204" i="27"/>
  <c r="EY206" i="27"/>
  <c r="EY217" i="27" s="1"/>
  <c r="EY202" i="27"/>
  <c r="EY200" i="27" s="1"/>
  <c r="EY207" i="27"/>
  <c r="EY218" i="27" s="1"/>
  <c r="CA137" i="27"/>
  <c r="CA148" i="27" s="1"/>
  <c r="CA112" i="27"/>
  <c r="EX209" i="27"/>
  <c r="EZ42" i="27"/>
  <c r="EZ212" i="27"/>
  <c r="EZ211" i="27"/>
  <c r="EZ213" i="27"/>
  <c r="EZ203" i="27"/>
  <c r="EZ208" i="27"/>
  <c r="EZ219" i="27" s="1"/>
  <c r="EZ46" i="27" s="1"/>
  <c r="EZ201" i="27"/>
  <c r="EZ199" i="27"/>
  <c r="EZ197" i="27"/>
  <c r="CA66" i="27" l="1"/>
  <c r="CA54" i="27"/>
  <c r="BY42" i="32"/>
  <c r="BY42" i="25"/>
  <c r="CZ163" i="27"/>
  <c r="CZ165" i="27" s="1"/>
  <c r="CA135" i="27"/>
  <c r="CA150" i="27" s="1"/>
  <c r="CB114" i="27"/>
  <c r="CB116" i="27" s="1"/>
  <c r="CB138" i="27" s="1"/>
  <c r="CB149" i="27" s="1"/>
  <c r="EZ216" i="27"/>
  <c r="EZ45" i="27" s="1"/>
  <c r="EZ214" i="27"/>
  <c r="EZ204" i="27"/>
  <c r="EZ206" i="27"/>
  <c r="EZ217" i="27" s="1"/>
  <c r="EZ202" i="27"/>
  <c r="EZ200" i="27" s="1"/>
  <c r="EZ207" i="27"/>
  <c r="EZ218" i="27" s="1"/>
  <c r="FB198" i="27"/>
  <c r="FC37" i="27"/>
  <c r="FB41" i="27"/>
  <c r="FB40" i="27"/>
  <c r="FB39" i="27"/>
  <c r="FB38" i="27"/>
  <c r="EY209" i="27"/>
  <c r="FA42" i="27"/>
  <c r="FA212" i="27"/>
  <c r="FA211" i="27"/>
  <c r="FA208" i="27"/>
  <c r="FA219" i="27" s="1"/>
  <c r="FA46" i="27" s="1"/>
  <c r="FA213" i="27"/>
  <c r="FA203" i="27"/>
  <c r="FA201" i="27"/>
  <c r="FA199" i="27"/>
  <c r="FA197" i="27"/>
  <c r="CB56" i="27" l="1"/>
  <c r="CA68" i="27"/>
  <c r="CA44" i="27" s="1"/>
  <c r="CB46" i="27"/>
  <c r="CA30" i="32" s="1"/>
  <c r="CB39" i="27"/>
  <c r="DA163" i="27"/>
  <c r="DA165" i="27" s="1"/>
  <c r="EZ209" i="27"/>
  <c r="FB42" i="27"/>
  <c r="FB213" i="27"/>
  <c r="FB211" i="27"/>
  <c r="FB208" i="27"/>
  <c r="FB219" i="27" s="1"/>
  <c r="FB46" i="27" s="1"/>
  <c r="FB212" i="27"/>
  <c r="FB203" i="27"/>
  <c r="FB201" i="27"/>
  <c r="FB197" i="27"/>
  <c r="FB199" i="27"/>
  <c r="FA214" i="27"/>
  <c r="FA216" i="27"/>
  <c r="FA45" i="27" s="1"/>
  <c r="FA204" i="27"/>
  <c r="FA202" i="27"/>
  <c r="FA200" i="27" s="1"/>
  <c r="FA207" i="27"/>
  <c r="FA218" i="27" s="1"/>
  <c r="FA206" i="27"/>
  <c r="FA217" i="27" s="1"/>
  <c r="CB137" i="27"/>
  <c r="CB148" i="27" s="1"/>
  <c r="CB112" i="27"/>
  <c r="FC198" i="27"/>
  <c r="FD37" i="27"/>
  <c r="FC41" i="27"/>
  <c r="FC40" i="27"/>
  <c r="FC39" i="27"/>
  <c r="FC38" i="27"/>
  <c r="BZ42" i="25" l="1"/>
  <c r="BZ42" i="32"/>
  <c r="CB66" i="27"/>
  <c r="CB54" i="27"/>
  <c r="DB163" i="27"/>
  <c r="DB165" i="27" s="1"/>
  <c r="FC42" i="27"/>
  <c r="FC213" i="27"/>
  <c r="FC211" i="27"/>
  <c r="FC212" i="27"/>
  <c r="FC208" i="27"/>
  <c r="FC219" i="27" s="1"/>
  <c r="FC46" i="27" s="1"/>
  <c r="FC203" i="27"/>
  <c r="FC201" i="27"/>
  <c r="FC199" i="27"/>
  <c r="FC197" i="27"/>
  <c r="FB214" i="27"/>
  <c r="FB216" i="27"/>
  <c r="FB45" i="27" s="1"/>
  <c r="FB204" i="27"/>
  <c r="FB207" i="27"/>
  <c r="FB218" i="27" s="1"/>
  <c r="FB202" i="27"/>
  <c r="FB200" i="27" s="1"/>
  <c r="FB206" i="27"/>
  <c r="FB217" i="27" s="1"/>
  <c r="CB135" i="27"/>
  <c r="CB150" i="27" s="1"/>
  <c r="CC114" i="27"/>
  <c r="FA209" i="27"/>
  <c r="FD198" i="27"/>
  <c r="FD41" i="27"/>
  <c r="FD40" i="27"/>
  <c r="FD39" i="27"/>
  <c r="FD38" i="27"/>
  <c r="FE37" i="27"/>
  <c r="CC56" i="27" l="1"/>
  <c r="CB68" i="27"/>
  <c r="CB44" i="27" s="1"/>
  <c r="DC163" i="27"/>
  <c r="DC165" i="27" s="1"/>
  <c r="CC137" i="27"/>
  <c r="CC148" i="27" s="1"/>
  <c r="CC112" i="27"/>
  <c r="FE198" i="27"/>
  <c r="FE39" i="27"/>
  <c r="FF37" i="27"/>
  <c r="FE41" i="27"/>
  <c r="FE40" i="27"/>
  <c r="FE38" i="27"/>
  <c r="FB209" i="27"/>
  <c r="FD42" i="27"/>
  <c r="FD212" i="27"/>
  <c r="FD213" i="27"/>
  <c r="FD211" i="27"/>
  <c r="FD208" i="27"/>
  <c r="FD219" i="27" s="1"/>
  <c r="FD46" i="27" s="1"/>
  <c r="FD203" i="27"/>
  <c r="FD201" i="27"/>
  <c r="FD199" i="27"/>
  <c r="FD197" i="27"/>
  <c r="FC216" i="27"/>
  <c r="FC45" i="27" s="1"/>
  <c r="FC214" i="27"/>
  <c r="FC204" i="27"/>
  <c r="FC206" i="27"/>
  <c r="FC217" i="27" s="1"/>
  <c r="FC207" i="27"/>
  <c r="FC218" i="27" s="1"/>
  <c r="FC202" i="27"/>
  <c r="FC200" i="27" s="1"/>
  <c r="CA42" i="25" l="1"/>
  <c r="CA42" i="32"/>
  <c r="CC66" i="27"/>
  <c r="CC54" i="27"/>
  <c r="FE42" i="27"/>
  <c r="DD163" i="27"/>
  <c r="DD165" i="27" s="1"/>
  <c r="FC209" i="27"/>
  <c r="FE212" i="27"/>
  <c r="FE213" i="27"/>
  <c r="FE208" i="27"/>
  <c r="FE219" i="27" s="1"/>
  <c r="FE46" i="27" s="1"/>
  <c r="FE211" i="27"/>
  <c r="FE203" i="27"/>
  <c r="FE201" i="27"/>
  <c r="FE199" i="27"/>
  <c r="FE197" i="27"/>
  <c r="CC135" i="27"/>
  <c r="CC150" i="27" s="1"/>
  <c r="CD114" i="27"/>
  <c r="FD216" i="27"/>
  <c r="FD45" i="27" s="1"/>
  <c r="FD214" i="27"/>
  <c r="FD204" i="27"/>
  <c r="FD207" i="27"/>
  <c r="FD218" i="27" s="1"/>
  <c r="FD202" i="27"/>
  <c r="FD200" i="27" s="1"/>
  <c r="FD206" i="27"/>
  <c r="FD217" i="27" s="1"/>
  <c r="FF198" i="27"/>
  <c r="FG37" i="27"/>
  <c r="FF41" i="27"/>
  <c r="FF40" i="27"/>
  <c r="FF39" i="27"/>
  <c r="FF38" i="27"/>
  <c r="CD56" i="27" l="1"/>
  <c r="CC68" i="27"/>
  <c r="CC44" i="27" s="1"/>
  <c r="DE163" i="27"/>
  <c r="DE165" i="27" s="1"/>
  <c r="FF213" i="27"/>
  <c r="FF211" i="27"/>
  <c r="FF208" i="27"/>
  <c r="FF219" i="27" s="1"/>
  <c r="FF46" i="27" s="1"/>
  <c r="FF212" i="27"/>
  <c r="FF203" i="27"/>
  <c r="FF201" i="27"/>
  <c r="FF197" i="27"/>
  <c r="FF199" i="27"/>
  <c r="CD137" i="27"/>
  <c r="CD148" i="27" s="1"/>
  <c r="CD112" i="27"/>
  <c r="FF42" i="27"/>
  <c r="FG198" i="27"/>
  <c r="FH37" i="27"/>
  <c r="FG38" i="27"/>
  <c r="FG41" i="27"/>
  <c r="FG40" i="27"/>
  <c r="FG39" i="27"/>
  <c r="FE214" i="27"/>
  <c r="FE216" i="27"/>
  <c r="FE45" i="27" s="1"/>
  <c r="FE204" i="27"/>
  <c r="FE202" i="27"/>
  <c r="FE200" i="27" s="1"/>
  <c r="FE206" i="27"/>
  <c r="FE217" i="27" s="1"/>
  <c r="FE207" i="27"/>
  <c r="FE218" i="27" s="1"/>
  <c r="FD209" i="27"/>
  <c r="CB42" i="25" l="1"/>
  <c r="CB42" i="32"/>
  <c r="CD54" i="27"/>
  <c r="CD66" i="27"/>
  <c r="DF163" i="27"/>
  <c r="DF165" i="27" s="1"/>
  <c r="FE209" i="27"/>
  <c r="FG42" i="27"/>
  <c r="FF214" i="27"/>
  <c r="FF216" i="27"/>
  <c r="FF45" i="27" s="1"/>
  <c r="FF204" i="27"/>
  <c r="FF202" i="27"/>
  <c r="FF200" i="27" s="1"/>
  <c r="FF207" i="27"/>
  <c r="FF218" i="27" s="1"/>
  <c r="FF206" i="27"/>
  <c r="FF217" i="27" s="1"/>
  <c r="FH198" i="27"/>
  <c r="FH41" i="27"/>
  <c r="FH40" i="27"/>
  <c r="FH39" i="27"/>
  <c r="FH38" i="27"/>
  <c r="FI37" i="27"/>
  <c r="FG213" i="27"/>
  <c r="FG211" i="27"/>
  <c r="FG212" i="27"/>
  <c r="FG208" i="27"/>
  <c r="FG219" i="27" s="1"/>
  <c r="FG46" i="27" s="1"/>
  <c r="FG203" i="27"/>
  <c r="FG201" i="27"/>
  <c r="FG199" i="27"/>
  <c r="FG197" i="27"/>
  <c r="CD135" i="27"/>
  <c r="CD150" i="27" s="1"/>
  <c r="CE114" i="27"/>
  <c r="CE56" i="27" l="1"/>
  <c r="CD68" i="27"/>
  <c r="CD44" i="27" s="1"/>
  <c r="DG163" i="27"/>
  <c r="DG165" i="27" s="1"/>
  <c r="FH212" i="27"/>
  <c r="FH211" i="27"/>
  <c r="FH213" i="27"/>
  <c r="FH203" i="27"/>
  <c r="FH208" i="27"/>
  <c r="FH219" i="27" s="1"/>
  <c r="FH46" i="27" s="1"/>
  <c r="FH201" i="27"/>
  <c r="FH199" i="27"/>
  <c r="FH197" i="27"/>
  <c r="FF209" i="27"/>
  <c r="FG216" i="27"/>
  <c r="FG45" i="27" s="1"/>
  <c r="FG214" i="27"/>
  <c r="FG204" i="27"/>
  <c r="FG206" i="27"/>
  <c r="FG217" i="27" s="1"/>
  <c r="FG207" i="27"/>
  <c r="FG218" i="27" s="1"/>
  <c r="FG202" i="27"/>
  <c r="FG200" i="27" s="1"/>
  <c r="FI198" i="27"/>
  <c r="FI41" i="27"/>
  <c r="FI40" i="27"/>
  <c r="FI38" i="27"/>
  <c r="FJ37" i="27"/>
  <c r="FI39" i="27"/>
  <c r="CE137" i="27"/>
  <c r="CE148" i="27" s="1"/>
  <c r="CE112" i="27"/>
  <c r="FH42" i="27"/>
  <c r="CC42" i="25" l="1"/>
  <c r="CC42" i="32"/>
  <c r="CE66" i="27"/>
  <c r="CE54" i="27"/>
  <c r="DH163" i="27"/>
  <c r="DH165" i="27" s="1"/>
  <c r="FI42" i="27"/>
  <c r="FG209" i="27"/>
  <c r="CE135" i="27"/>
  <c r="CE150" i="27" s="1"/>
  <c r="CF114" i="27"/>
  <c r="FH216" i="27"/>
  <c r="FH45" i="27" s="1"/>
  <c r="FH214" i="27"/>
  <c r="FH204" i="27"/>
  <c r="FH206" i="27"/>
  <c r="FH217" i="27" s="1"/>
  <c r="FH202" i="27"/>
  <c r="FH200" i="27" s="1"/>
  <c r="FH207" i="27"/>
  <c r="FH218" i="27" s="1"/>
  <c r="FJ198" i="27"/>
  <c r="FK37" i="27"/>
  <c r="FJ41" i="27"/>
  <c r="FJ40" i="27"/>
  <c r="FJ39" i="27"/>
  <c r="FJ38" i="27"/>
  <c r="FI212" i="27"/>
  <c r="FI211" i="27"/>
  <c r="FI208" i="27"/>
  <c r="FI219" i="27" s="1"/>
  <c r="FI46" i="27" s="1"/>
  <c r="FI213" i="27"/>
  <c r="FI203" i="27"/>
  <c r="FI201" i="27"/>
  <c r="FI199" i="27"/>
  <c r="FI197" i="27"/>
  <c r="CE68" i="27" l="1"/>
  <c r="CE44" i="27" s="1"/>
  <c r="CF56" i="27"/>
  <c r="DI163" i="27"/>
  <c r="DI165" i="27" s="1"/>
  <c r="FH209" i="27"/>
  <c r="CF137" i="27"/>
  <c r="CF148" i="27" s="1"/>
  <c r="CF112" i="27"/>
  <c r="FK198" i="27"/>
  <c r="FL37" i="27"/>
  <c r="FK41" i="27"/>
  <c r="FK40" i="27"/>
  <c r="FK39" i="27"/>
  <c r="FK38" i="27"/>
  <c r="FJ42" i="27"/>
  <c r="FI214" i="27"/>
  <c r="FI216" i="27"/>
  <c r="FI45" i="27" s="1"/>
  <c r="FI204" i="27"/>
  <c r="FI202" i="27"/>
  <c r="FI200" i="27" s="1"/>
  <c r="FI207" i="27"/>
  <c r="FI218" i="27" s="1"/>
  <c r="FI206" i="27"/>
  <c r="FI217" i="27" s="1"/>
  <c r="FJ213" i="27"/>
  <c r="FJ211" i="27"/>
  <c r="FJ208" i="27"/>
  <c r="FJ219" i="27" s="1"/>
  <c r="FJ46" i="27" s="1"/>
  <c r="FJ212" i="27"/>
  <c r="FJ203" i="27"/>
  <c r="FJ201" i="27"/>
  <c r="FJ197" i="27"/>
  <c r="FJ199" i="27"/>
  <c r="CF66" i="27" l="1"/>
  <c r="CF54" i="27"/>
  <c r="CD42" i="25"/>
  <c r="CD42" i="32"/>
  <c r="DJ163" i="27"/>
  <c r="DJ165" i="27" s="1"/>
  <c r="FK213" i="27"/>
  <c r="FK211" i="27"/>
  <c r="FK212" i="27"/>
  <c r="FK208" i="27"/>
  <c r="FK219" i="27" s="1"/>
  <c r="FK46" i="27" s="1"/>
  <c r="FK203" i="27"/>
  <c r="FK201" i="27"/>
  <c r="FK199" i="27"/>
  <c r="FK197" i="27"/>
  <c r="FJ214" i="27"/>
  <c r="FJ216" i="27"/>
  <c r="FJ45" i="27" s="1"/>
  <c r="FJ204" i="27"/>
  <c r="FJ206" i="27"/>
  <c r="FJ217" i="27" s="1"/>
  <c r="FJ207" i="27"/>
  <c r="FJ218" i="27" s="1"/>
  <c r="FJ202" i="27"/>
  <c r="FJ200" i="27" s="1"/>
  <c r="CF135" i="27"/>
  <c r="CF150" i="27" s="1"/>
  <c r="CG114" i="27"/>
  <c r="FI209" i="27"/>
  <c r="FK42" i="27"/>
  <c r="FL198" i="27"/>
  <c r="FL41" i="27"/>
  <c r="FL40" i="27"/>
  <c r="FL39" i="27"/>
  <c r="FL38" i="27"/>
  <c r="FM37" i="27"/>
  <c r="CG56" i="27" l="1"/>
  <c r="CF68" i="27"/>
  <c r="CF44" i="27" s="1"/>
  <c r="DK163" i="27"/>
  <c r="DK165" i="27" s="1"/>
  <c r="FL42" i="27"/>
  <c r="FM198" i="27"/>
  <c r="FM41" i="27"/>
  <c r="FM40" i="27"/>
  <c r="FM38" i="27"/>
  <c r="FM39" i="27"/>
  <c r="FN37" i="27"/>
  <c r="FJ209" i="27"/>
  <c r="CG112" i="27"/>
  <c r="CG137" i="27"/>
  <c r="CG148" i="27" s="1"/>
  <c r="FK216" i="27"/>
  <c r="FK45" i="27" s="1"/>
  <c r="FK214" i="27"/>
  <c r="FK204" i="27"/>
  <c r="FK206" i="27"/>
  <c r="FK217" i="27" s="1"/>
  <c r="FK207" i="27"/>
  <c r="FK218" i="27" s="1"/>
  <c r="FK202" i="27"/>
  <c r="FK200" i="27" s="1"/>
  <c r="FL212" i="27"/>
  <c r="FL213" i="27"/>
  <c r="FL211" i="27"/>
  <c r="FL208" i="27"/>
  <c r="FL219" i="27" s="1"/>
  <c r="FL46" i="27" s="1"/>
  <c r="FL203" i="27"/>
  <c r="FL201" i="27"/>
  <c r="FL199" i="27"/>
  <c r="FL197" i="27"/>
  <c r="CE42" i="25" l="1"/>
  <c r="CE42" i="32"/>
  <c r="CG54" i="27"/>
  <c r="CG66" i="27"/>
  <c r="DL163" i="27"/>
  <c r="DL165" i="27" s="1"/>
  <c r="FK209" i="27"/>
  <c r="CG135" i="27"/>
  <c r="CG150" i="27" s="1"/>
  <c r="CH114" i="27"/>
  <c r="FM42" i="27"/>
  <c r="FN198" i="27"/>
  <c r="FO37" i="27"/>
  <c r="FN41" i="27"/>
  <c r="FN40" i="27"/>
  <c r="FN39" i="27"/>
  <c r="FN38" i="27"/>
  <c r="FL216" i="27"/>
  <c r="FL45" i="27" s="1"/>
  <c r="FL214" i="27"/>
  <c r="FL204" i="27"/>
  <c r="FL206" i="27"/>
  <c r="FL217" i="27" s="1"/>
  <c r="FL207" i="27"/>
  <c r="FL218" i="27" s="1"/>
  <c r="FL202" i="27"/>
  <c r="FL200" i="27" s="1"/>
  <c r="FM212" i="27"/>
  <c r="FM213" i="27"/>
  <c r="FM208" i="27"/>
  <c r="FM219" i="27" s="1"/>
  <c r="FM46" i="27" s="1"/>
  <c r="FM211" i="27"/>
  <c r="FM203" i="27"/>
  <c r="FM201" i="27"/>
  <c r="FM199" i="27"/>
  <c r="FM197" i="27"/>
  <c r="CH56" i="27" l="1"/>
  <c r="CG68" i="27"/>
  <c r="CG44" i="27" s="1"/>
  <c r="DM163" i="27"/>
  <c r="DM165" i="27" s="1"/>
  <c r="FN42" i="27"/>
  <c r="FM214" i="27"/>
  <c r="FM216" i="27"/>
  <c r="FM45" i="27" s="1"/>
  <c r="FM204" i="27"/>
  <c r="FM206" i="27"/>
  <c r="FM217" i="27" s="1"/>
  <c r="FM207" i="27"/>
  <c r="FM218" i="27" s="1"/>
  <c r="FM202" i="27"/>
  <c r="FM200" i="27" s="1"/>
  <c r="FL209" i="27"/>
  <c r="FN213" i="27"/>
  <c r="FN211" i="27"/>
  <c r="FN208" i="27"/>
  <c r="FN219" i="27" s="1"/>
  <c r="FN46" i="27" s="1"/>
  <c r="FN212" i="27"/>
  <c r="FN203" i="27"/>
  <c r="FN201" i="27"/>
  <c r="FN197" i="27"/>
  <c r="FN199" i="27"/>
  <c r="CH137" i="27"/>
  <c r="CH148" i="27" s="1"/>
  <c r="CH112" i="27"/>
  <c r="FP37" i="27"/>
  <c r="FO38" i="27"/>
  <c r="FO41" i="27"/>
  <c r="FO40" i="27"/>
  <c r="FO39" i="27"/>
  <c r="CF42" i="25" l="1"/>
  <c r="CF42" i="32"/>
  <c r="CH66" i="27"/>
  <c r="CH54" i="27"/>
  <c r="DN163" i="27"/>
  <c r="DN165" i="27" s="1"/>
  <c r="FM209" i="27"/>
  <c r="FP41" i="27"/>
  <c r="FP40" i="27"/>
  <c r="FP39" i="27"/>
  <c r="FP38" i="27"/>
  <c r="FQ37" i="27"/>
  <c r="CH135" i="27"/>
  <c r="CH150" i="27" s="1"/>
  <c r="CI114" i="27"/>
  <c r="FO42" i="27"/>
  <c r="FN214" i="27"/>
  <c r="FN216" i="27"/>
  <c r="FN45" i="27" s="1"/>
  <c r="FN204" i="27"/>
  <c r="FN207" i="27"/>
  <c r="FN218" i="27" s="1"/>
  <c r="FN206" i="27"/>
  <c r="FN217" i="27" s="1"/>
  <c r="FN202" i="27"/>
  <c r="FN200" i="27" s="1"/>
  <c r="CH68" i="27" l="1"/>
  <c r="CH44" i="27" s="1"/>
  <c r="CI56" i="27"/>
  <c r="DO163" i="27"/>
  <c r="DO165" i="27" s="1"/>
  <c r="FP42" i="27"/>
  <c r="FN209" i="27"/>
  <c r="CI137" i="27"/>
  <c r="CI148" i="27" s="1"/>
  <c r="CI112" i="27"/>
  <c r="FQ40" i="27"/>
  <c r="FR37" i="27"/>
  <c r="FQ41" i="27"/>
  <c r="FQ39" i="27"/>
  <c r="FQ38" i="27"/>
  <c r="CI66" i="27" l="1"/>
  <c r="CI54" i="27"/>
  <c r="CG42" i="25"/>
  <c r="CG42" i="32"/>
  <c r="DP163" i="27"/>
  <c r="DP165" i="27" s="1"/>
  <c r="CI135" i="27"/>
  <c r="CI150" i="27" s="1"/>
  <c r="CJ114" i="27"/>
  <c r="FS37" i="27"/>
  <c r="FR41" i="27"/>
  <c r="FR40" i="27"/>
  <c r="FR39" i="27"/>
  <c r="FR38" i="27"/>
  <c r="FQ42" i="27"/>
  <c r="CI68" i="27" l="1"/>
  <c r="CI44" i="27" s="1"/>
  <c r="CJ56" i="27"/>
  <c r="DQ163" i="27"/>
  <c r="DQ165" i="27" s="1"/>
  <c r="FR42" i="27"/>
  <c r="FT37" i="27"/>
  <c r="FS38" i="27"/>
  <c r="FS41" i="27"/>
  <c r="FS40" i="27"/>
  <c r="FS39" i="27"/>
  <c r="CJ137" i="27"/>
  <c r="CJ148" i="27" s="1"/>
  <c r="CJ112" i="27"/>
  <c r="CJ54" i="27" l="1"/>
  <c r="CJ66" i="27"/>
  <c r="CH42" i="25"/>
  <c r="CH42" i="32"/>
  <c r="DR163" i="27"/>
  <c r="DR165" i="27" s="1"/>
  <c r="FS42" i="27"/>
  <c r="CJ135" i="27"/>
  <c r="CJ150" i="27" s="1"/>
  <c r="CK114" i="27"/>
  <c r="FT41" i="27"/>
  <c r="FT40" i="27"/>
  <c r="FT39" i="27"/>
  <c r="FT38" i="27"/>
  <c r="FU37" i="27"/>
  <c r="CJ68" i="27" l="1"/>
  <c r="CJ44" i="27" s="1"/>
  <c r="CK56" i="27"/>
  <c r="DS163" i="27"/>
  <c r="DS165" i="27" s="1"/>
  <c r="FT42" i="27"/>
  <c r="FU41" i="27"/>
  <c r="FU39" i="27"/>
  <c r="FU38" i="27"/>
  <c r="FV37" i="27"/>
  <c r="FU40" i="27"/>
  <c r="CK112" i="27"/>
  <c r="CK137" i="27"/>
  <c r="CK148" i="27" s="1"/>
  <c r="CK54" i="27" l="1"/>
  <c r="CK66" i="27"/>
  <c r="CI42" i="25"/>
  <c r="CI42" i="32"/>
  <c r="DT163" i="27"/>
  <c r="DT165" i="27" s="1"/>
  <c r="CK135" i="27"/>
  <c r="CK150" i="27" s="1"/>
  <c r="CL114" i="27"/>
  <c r="FW37" i="27"/>
  <c r="FV41" i="27"/>
  <c r="FV40" i="27"/>
  <c r="FV39" i="27"/>
  <c r="FV38" i="27"/>
  <c r="FU42" i="27"/>
  <c r="CK68" i="27" l="1"/>
  <c r="CK44" i="27" s="1"/>
  <c r="CL56" i="27"/>
  <c r="DU163" i="27"/>
  <c r="DU165" i="27" s="1"/>
  <c r="FV42" i="27"/>
  <c r="CL137" i="27"/>
  <c r="CL148" i="27" s="1"/>
  <c r="CL112" i="27"/>
  <c r="FX37" i="27"/>
  <c r="FW41" i="27"/>
  <c r="FW40" i="27"/>
  <c r="FW39" i="27"/>
  <c r="FW38" i="27"/>
  <c r="CL66" i="27" l="1"/>
  <c r="CL54" i="27"/>
  <c r="CJ42" i="25"/>
  <c r="CJ42" i="32"/>
  <c r="DV163" i="27"/>
  <c r="DV165" i="27" s="1"/>
  <c r="FW42" i="27"/>
  <c r="FX41" i="27"/>
  <c r="FX40" i="27"/>
  <c r="FX39" i="27"/>
  <c r="FX38" i="27"/>
  <c r="FY37" i="27"/>
  <c r="CL135" i="27"/>
  <c r="CL150" i="27" s="1"/>
  <c r="CM114" i="27"/>
  <c r="CL68" i="27" l="1"/>
  <c r="CL44" i="27" s="1"/>
  <c r="CM56" i="27"/>
  <c r="DW163" i="27"/>
  <c r="DW165" i="27" s="1"/>
  <c r="FX42" i="27"/>
  <c r="CM137" i="27"/>
  <c r="CM148" i="27" s="1"/>
  <c r="CM112" i="27"/>
  <c r="FY40" i="27"/>
  <c r="FY38" i="27"/>
  <c r="FY39" i="27"/>
  <c r="FZ37" i="27"/>
  <c r="FY41" i="27"/>
  <c r="CM66" i="27" l="1"/>
  <c r="CM54" i="27"/>
  <c r="CK42" i="25"/>
  <c r="CK42" i="32"/>
  <c r="DX163" i="27"/>
  <c r="DX165" i="27" s="1"/>
  <c r="FY42" i="27"/>
  <c r="GA37" i="27"/>
  <c r="FZ41" i="27"/>
  <c r="FZ40" i="27"/>
  <c r="FZ39" i="27"/>
  <c r="FZ38" i="27"/>
  <c r="CM135" i="27"/>
  <c r="CM150" i="27" s="1"/>
  <c r="CN114" i="27"/>
  <c r="CM68" i="27" l="1"/>
  <c r="CM44" i="27" s="1"/>
  <c r="CN56" i="27"/>
  <c r="DY163" i="27"/>
  <c r="DY165" i="27" s="1"/>
  <c r="FZ42" i="27"/>
  <c r="CN137" i="27"/>
  <c r="CN148" i="27" s="1"/>
  <c r="CN112" i="27"/>
  <c r="GB37" i="27"/>
  <c r="GA38" i="27"/>
  <c r="GA41" i="27"/>
  <c r="GA40" i="27"/>
  <c r="GA39" i="27"/>
  <c r="CN54" i="27" l="1"/>
  <c r="CN66" i="27"/>
  <c r="CL42" i="25"/>
  <c r="CL42" i="32"/>
  <c r="DZ163" i="27"/>
  <c r="DZ165" i="27" s="1"/>
  <c r="CN135" i="27"/>
  <c r="CN150" i="27" s="1"/>
  <c r="CO114" i="27"/>
  <c r="GA42" i="27"/>
  <c r="GB41" i="27"/>
  <c r="GB40" i="27"/>
  <c r="GB39" i="27"/>
  <c r="GB38" i="27"/>
  <c r="GC37" i="27"/>
  <c r="CO56" i="27" l="1"/>
  <c r="CN68" i="27"/>
  <c r="CN44" i="27" s="1"/>
  <c r="EA163" i="27"/>
  <c r="EA165" i="27" s="1"/>
  <c r="CO137" i="27"/>
  <c r="CO148" i="27" s="1"/>
  <c r="CO112" i="27"/>
  <c r="GC41" i="27"/>
  <c r="GC40" i="27"/>
  <c r="GC38" i="27"/>
  <c r="GD37" i="27"/>
  <c r="GC39" i="27"/>
  <c r="GB42" i="27"/>
  <c r="CM42" i="25" l="1"/>
  <c r="CM42" i="32"/>
  <c r="CO66" i="27"/>
  <c r="CO54" i="27"/>
  <c r="EB163" i="27"/>
  <c r="EB165" i="27" s="1"/>
  <c r="GE37" i="27"/>
  <c r="GD41" i="27"/>
  <c r="GD40" i="27"/>
  <c r="GD39" i="27"/>
  <c r="GD38" i="27"/>
  <c r="CO135" i="27"/>
  <c r="CO150" i="27" s="1"/>
  <c r="CP114" i="27"/>
  <c r="GC42" i="27"/>
  <c r="CP56" i="27" l="1"/>
  <c r="CO68" i="27"/>
  <c r="CO44" i="27" s="1"/>
  <c r="EC163" i="27"/>
  <c r="EC165" i="27" s="1"/>
  <c r="GD42" i="27"/>
  <c r="CP137" i="27"/>
  <c r="CP148" i="27" s="1"/>
  <c r="CP112" i="27"/>
  <c r="GF37" i="27"/>
  <c r="GE38" i="27"/>
  <c r="GE41" i="27"/>
  <c r="GE40" i="27"/>
  <c r="GE39" i="27"/>
  <c r="CN42" i="32" l="1"/>
  <c r="CN42" i="25"/>
  <c r="CP66" i="27"/>
  <c r="CP54" i="27"/>
  <c r="ED163" i="27"/>
  <c r="ED165" i="27" s="1"/>
  <c r="GE42" i="27"/>
  <c r="CP135" i="27"/>
  <c r="CP150" i="27" s="1"/>
  <c r="CQ114" i="27"/>
  <c r="GF41" i="27"/>
  <c r="GF40" i="27"/>
  <c r="GF39" i="27"/>
  <c r="GF38" i="27"/>
  <c r="CQ56" i="27" l="1"/>
  <c r="CP68" i="27"/>
  <c r="CP44" i="27" s="1"/>
  <c r="EE163" i="27"/>
  <c r="EE165" i="27" s="1"/>
  <c r="CQ137" i="27"/>
  <c r="CQ148" i="27" s="1"/>
  <c r="CQ112" i="27"/>
  <c r="GF42" i="27"/>
  <c r="CO42" i="25" l="1"/>
  <c r="CO42" i="32"/>
  <c r="CQ66" i="27"/>
  <c r="CQ54" i="27"/>
  <c r="EF163" i="27"/>
  <c r="EF165" i="27" s="1"/>
  <c r="CQ135" i="27"/>
  <c r="CQ150" i="27" s="1"/>
  <c r="CR114" i="27"/>
  <c r="CQ68" i="27" l="1"/>
  <c r="CQ44" i="27" s="1"/>
  <c r="CR56" i="27"/>
  <c r="EG163" i="27"/>
  <c r="EG165" i="27" s="1"/>
  <c r="CR137" i="27"/>
  <c r="CR148" i="27" s="1"/>
  <c r="CR112" i="27"/>
  <c r="CR54" i="27" l="1"/>
  <c r="CR66" i="27"/>
  <c r="CP42" i="25"/>
  <c r="CP42" i="32"/>
  <c r="EH163" i="27"/>
  <c r="EH165" i="27" s="1"/>
  <c r="CR135" i="27"/>
  <c r="CR150" i="27" s="1"/>
  <c r="CS114" i="27"/>
  <c r="CR68" i="27" l="1"/>
  <c r="CR44" i="27" s="1"/>
  <c r="CS56" i="27"/>
  <c r="EI163" i="27"/>
  <c r="EI165" i="27" s="1"/>
  <c r="CS112" i="27"/>
  <c r="CS137" i="27"/>
  <c r="CS148" i="27" s="1"/>
  <c r="CS66" i="27" l="1"/>
  <c r="CS54" i="27"/>
  <c r="EJ163" i="27"/>
  <c r="EJ165" i="27" s="1"/>
  <c r="CS135" i="27"/>
  <c r="CS150" i="27" s="1"/>
  <c r="CT114" i="27"/>
  <c r="CS68" i="27" l="1"/>
  <c r="CS44" i="27" s="1"/>
  <c r="CT56" i="27"/>
  <c r="EK163" i="27"/>
  <c r="EK165" i="27" s="1"/>
  <c r="CT137" i="27"/>
  <c r="CT148" i="27" s="1"/>
  <c r="CT112" i="27"/>
  <c r="CT66" i="27" l="1"/>
  <c r="CT54" i="27"/>
  <c r="CT135" i="27"/>
  <c r="CT150" i="27" s="1"/>
  <c r="CU114" i="27"/>
  <c r="CT68" i="27" l="1"/>
  <c r="CT44" i="27" s="1"/>
  <c r="CU56" i="27"/>
  <c r="CU137" i="27"/>
  <c r="CU148" i="27" s="1"/>
  <c r="CU112" i="27"/>
  <c r="CU54" i="27" l="1"/>
  <c r="CU66" i="27"/>
  <c r="CU135" i="27"/>
  <c r="CU150" i="27" s="1"/>
  <c r="CV114" i="27"/>
  <c r="CU68" i="27" l="1"/>
  <c r="CU44" i="27" s="1"/>
  <c r="CV56" i="27"/>
  <c r="CV137" i="27"/>
  <c r="CV148" i="27" s="1"/>
  <c r="CV112" i="27"/>
  <c r="CV54" i="27" l="1"/>
  <c r="CV66" i="27"/>
  <c r="CV135" i="27"/>
  <c r="CV150" i="27" s="1"/>
  <c r="CW114" i="27"/>
  <c r="CV68" i="27" l="1"/>
  <c r="CV44" i="27" s="1"/>
  <c r="CW56" i="27"/>
  <c r="CW112" i="27"/>
  <c r="CW137" i="27"/>
  <c r="CW148" i="27" s="1"/>
  <c r="CW54" i="27" l="1"/>
  <c r="CW66" i="27"/>
  <c r="CW135" i="27"/>
  <c r="CW150" i="27" s="1"/>
  <c r="CX114" i="27"/>
  <c r="CW68" i="27" l="1"/>
  <c r="CW44" i="27" s="1"/>
  <c r="CX56" i="27"/>
  <c r="CX137" i="27"/>
  <c r="CX148" i="27" s="1"/>
  <c r="CX112" i="27"/>
  <c r="CX54" i="27" l="1"/>
  <c r="CX66" i="27"/>
  <c r="CX135" i="27"/>
  <c r="CX150" i="27" s="1"/>
  <c r="CY114" i="27"/>
  <c r="CX68" i="27" l="1"/>
  <c r="CX44" i="27" s="1"/>
  <c r="CY56" i="27"/>
  <c r="CY137" i="27"/>
  <c r="CY148" i="27" s="1"/>
  <c r="CY112" i="27"/>
  <c r="CY54" i="27" l="1"/>
  <c r="CY66" i="27"/>
  <c r="CY135" i="27"/>
  <c r="CY150" i="27" s="1"/>
  <c r="CZ114" i="27"/>
  <c r="CY68" i="27" l="1"/>
  <c r="CY44" i="27" s="1"/>
  <c r="CZ56" i="27"/>
  <c r="CZ137" i="27"/>
  <c r="CZ148" i="27" s="1"/>
  <c r="CZ112" i="27"/>
  <c r="CZ54" i="27" l="1"/>
  <c r="CZ66" i="27"/>
  <c r="CZ135" i="27"/>
  <c r="CZ150" i="27" s="1"/>
  <c r="DA114" i="27"/>
  <c r="CZ68" i="27" l="1"/>
  <c r="CZ44" i="27" s="1"/>
  <c r="DA56" i="27"/>
  <c r="DA112" i="27"/>
  <c r="DA137" i="27"/>
  <c r="DA148" i="27" s="1"/>
  <c r="DA66" i="27" l="1"/>
  <c r="DA54" i="27"/>
  <c r="DA135" i="27"/>
  <c r="DA150" i="27" s="1"/>
  <c r="DB114" i="27"/>
  <c r="DA68" i="27" l="1"/>
  <c r="DA44" i="27" s="1"/>
  <c r="DB56" i="27"/>
  <c r="DB137" i="27"/>
  <c r="DB148" i="27" s="1"/>
  <c r="DB112" i="27"/>
  <c r="DB54" i="27" l="1"/>
  <c r="DB66" i="27"/>
  <c r="DB135" i="27"/>
  <c r="DB150" i="27" s="1"/>
  <c r="DC114" i="27"/>
  <c r="DB68" i="27" l="1"/>
  <c r="DB44" i="27" s="1"/>
  <c r="DC56" i="27"/>
  <c r="DC137" i="27"/>
  <c r="DC148" i="27" s="1"/>
  <c r="DC112" i="27"/>
  <c r="DC54" i="27" l="1"/>
  <c r="DC66" i="27"/>
  <c r="DC135" i="27"/>
  <c r="DC150" i="27" s="1"/>
  <c r="DD114" i="27"/>
  <c r="DC68" i="27" l="1"/>
  <c r="DC44" i="27" s="1"/>
  <c r="DD56" i="27"/>
  <c r="DD137" i="27"/>
  <c r="DD148" i="27" s="1"/>
  <c r="DD112" i="27"/>
  <c r="DD54" i="27" l="1"/>
  <c r="DD66" i="27"/>
  <c r="DD135" i="27"/>
  <c r="DD150" i="27" s="1"/>
  <c r="DE114" i="27"/>
  <c r="DD68" i="27" l="1"/>
  <c r="DD44" i="27" s="1"/>
  <c r="DE56" i="27"/>
  <c r="DE137" i="27"/>
  <c r="DE148" i="27" s="1"/>
  <c r="DE112" i="27"/>
  <c r="DE66" i="27" l="1"/>
  <c r="DE54" i="27"/>
  <c r="DE135" i="27"/>
  <c r="DE150" i="27" s="1"/>
  <c r="DF114" i="27"/>
  <c r="DF56" i="27" l="1"/>
  <c r="DE68" i="27"/>
  <c r="DE44" i="27" s="1"/>
  <c r="DF137" i="27"/>
  <c r="DF148" i="27" s="1"/>
  <c r="DF112" i="27"/>
  <c r="DF66" i="27" l="1"/>
  <c r="DF54" i="27"/>
  <c r="DF135" i="27"/>
  <c r="DF150" i="27" s="1"/>
  <c r="DG114" i="27"/>
  <c r="DF68" i="27" l="1"/>
  <c r="DF44" i="27" s="1"/>
  <c r="DG56" i="27"/>
  <c r="DG137" i="27"/>
  <c r="DG148" i="27" s="1"/>
  <c r="DG112" i="27"/>
  <c r="DG66" i="27" l="1"/>
  <c r="DG54" i="27"/>
  <c r="DG135" i="27"/>
  <c r="DG150" i="27" s="1"/>
  <c r="DH114" i="27"/>
  <c r="DG68" i="27" l="1"/>
  <c r="DG44" i="27" s="1"/>
  <c r="DH56" i="27"/>
  <c r="DH137" i="27"/>
  <c r="DH148" i="27" s="1"/>
  <c r="DH112" i="27"/>
  <c r="DH66" i="27" l="1"/>
  <c r="DH54" i="27"/>
  <c r="DH135" i="27"/>
  <c r="DH150" i="27" s="1"/>
  <c r="DI114" i="27"/>
  <c r="DH68" i="27" l="1"/>
  <c r="DH44" i="27" s="1"/>
  <c r="DI56" i="27"/>
  <c r="DI112" i="27"/>
  <c r="DI137" i="27"/>
  <c r="DI148" i="27" s="1"/>
  <c r="DI66" i="27" l="1"/>
  <c r="DI54" i="27"/>
  <c r="DI135" i="27"/>
  <c r="DI150" i="27" s="1"/>
  <c r="DJ114" i="27"/>
  <c r="DI68" i="27" l="1"/>
  <c r="DI44" i="27" s="1"/>
  <c r="DJ56" i="27"/>
  <c r="DJ137" i="27"/>
  <c r="DJ148" i="27" s="1"/>
  <c r="DJ112" i="27"/>
  <c r="DJ54" i="27" l="1"/>
  <c r="DJ66" i="27"/>
  <c r="DJ135" i="27"/>
  <c r="DJ150" i="27" s="1"/>
  <c r="DK114" i="27"/>
  <c r="DJ68" i="27" l="1"/>
  <c r="DJ44" i="27" s="1"/>
  <c r="DK56" i="27"/>
  <c r="DK137" i="27"/>
  <c r="DK148" i="27" s="1"/>
  <c r="DK112" i="27"/>
  <c r="DK54" i="27" l="1"/>
  <c r="DK66" i="27"/>
  <c r="DK135" i="27"/>
  <c r="DK150" i="27" s="1"/>
  <c r="DL114" i="27"/>
  <c r="DK68" i="27" l="1"/>
  <c r="DK44" i="27" s="1"/>
  <c r="DL56" i="27"/>
  <c r="DL137" i="27"/>
  <c r="DL148" i="27" s="1"/>
  <c r="DL112" i="27"/>
  <c r="DL54" i="27" l="1"/>
  <c r="DL66" i="27"/>
  <c r="DL135" i="27"/>
  <c r="DL150" i="27" s="1"/>
  <c r="DM114" i="27"/>
  <c r="DL68" i="27" l="1"/>
  <c r="DL44" i="27" s="1"/>
  <c r="DM56" i="27"/>
  <c r="DM112" i="27"/>
  <c r="DM137" i="27"/>
  <c r="DM148" i="27" s="1"/>
  <c r="DM54" i="27" l="1"/>
  <c r="DM66" i="27"/>
  <c r="DM135" i="27"/>
  <c r="DM150" i="27" s="1"/>
  <c r="DN114" i="27"/>
  <c r="DM68" i="27" l="1"/>
  <c r="DM44" i="27" s="1"/>
  <c r="DN56" i="27"/>
  <c r="DN137" i="27"/>
  <c r="DN148" i="27" s="1"/>
  <c r="DN112" i="27"/>
  <c r="DN66" i="27" l="1"/>
  <c r="DN54" i="27"/>
  <c r="DN135" i="27"/>
  <c r="DN150" i="27" s="1"/>
  <c r="DO114" i="27"/>
  <c r="DO56" i="27" l="1"/>
  <c r="DN68" i="27"/>
  <c r="DN44" i="27" s="1"/>
  <c r="DO137" i="27"/>
  <c r="DO148" i="27" s="1"/>
  <c r="DO112" i="27"/>
  <c r="DO66" i="27" l="1"/>
  <c r="DO54" i="27"/>
  <c r="DO135" i="27"/>
  <c r="DO150" i="27" s="1"/>
  <c r="DP114" i="27"/>
  <c r="DP56" i="27" l="1"/>
  <c r="DO68" i="27"/>
  <c r="DO44" i="27" s="1"/>
  <c r="DP137" i="27"/>
  <c r="DP148" i="27" s="1"/>
  <c r="DP112" i="27"/>
  <c r="DP66" i="27" l="1"/>
  <c r="DP54" i="27"/>
  <c r="DP135" i="27"/>
  <c r="DP150" i="27" s="1"/>
  <c r="DQ114" i="27"/>
  <c r="DP68" i="27" l="1"/>
  <c r="DP44" i="27" s="1"/>
  <c r="DQ56" i="27"/>
  <c r="DQ112" i="27"/>
  <c r="DQ137" i="27"/>
  <c r="DQ148" i="27" s="1"/>
  <c r="DQ66" i="27" l="1"/>
  <c r="DQ54" i="27"/>
  <c r="DQ135" i="27"/>
  <c r="DQ150" i="27" s="1"/>
  <c r="DR114" i="27"/>
  <c r="DQ68" i="27" l="1"/>
  <c r="DQ44" i="27" s="1"/>
  <c r="DR56" i="27"/>
  <c r="DR137" i="27"/>
  <c r="DR148" i="27" s="1"/>
  <c r="DR112" i="27"/>
  <c r="DR66" i="27" l="1"/>
  <c r="DR54" i="27"/>
  <c r="DR135" i="27"/>
  <c r="DR150" i="27" s="1"/>
  <c r="DS114" i="27"/>
  <c r="DR68" i="27" l="1"/>
  <c r="DR44" i="27" s="1"/>
  <c r="DS56" i="27"/>
  <c r="DS137" i="27"/>
  <c r="DS148" i="27" s="1"/>
  <c r="DS112" i="27"/>
  <c r="DS66" i="27" l="1"/>
  <c r="DS54" i="27"/>
  <c r="DS135" i="27"/>
  <c r="DS150" i="27" s="1"/>
  <c r="DT114" i="27"/>
  <c r="DS68" i="27" l="1"/>
  <c r="DS44" i="27" s="1"/>
  <c r="DT56" i="27"/>
  <c r="DT137" i="27"/>
  <c r="DT148" i="27" s="1"/>
  <c r="DT112" i="27"/>
  <c r="DT54" i="27" l="1"/>
  <c r="DT66" i="27"/>
  <c r="DT135" i="27"/>
  <c r="DT150" i="27" s="1"/>
  <c r="DU114" i="27"/>
  <c r="DT68" i="27" l="1"/>
  <c r="DT44" i="27" s="1"/>
  <c r="DU56" i="27"/>
  <c r="DU137" i="27"/>
  <c r="DU148" i="27" s="1"/>
  <c r="DU112" i="27"/>
  <c r="DU66" i="27" l="1"/>
  <c r="DU54" i="27"/>
  <c r="DU135" i="27"/>
  <c r="DU150" i="27" s="1"/>
  <c r="DV114" i="27"/>
  <c r="DV56" i="27" l="1"/>
  <c r="DU68" i="27"/>
  <c r="DU44" i="27" s="1"/>
  <c r="DV137" i="27"/>
  <c r="DV148" i="27" s="1"/>
  <c r="DV112" i="27"/>
  <c r="DV54" i="27" l="1"/>
  <c r="DV66" i="27"/>
  <c r="DV135" i="27"/>
  <c r="DV150" i="27" s="1"/>
  <c r="DW114" i="27"/>
  <c r="DV68" i="27" l="1"/>
  <c r="DV44" i="27" s="1"/>
  <c r="DW56" i="27"/>
  <c r="DW137" i="27"/>
  <c r="DW148" i="27" s="1"/>
  <c r="DW112" i="27"/>
  <c r="DW54" i="27" l="1"/>
  <c r="DW66" i="27"/>
  <c r="DW135" i="27"/>
  <c r="DW150" i="27" s="1"/>
  <c r="DX114" i="27"/>
  <c r="DW68" i="27" l="1"/>
  <c r="DW44" i="27" s="1"/>
  <c r="DX56" i="27"/>
  <c r="DX137" i="27"/>
  <c r="DX148" i="27" s="1"/>
  <c r="DX112" i="27"/>
  <c r="DX66" i="27" l="1"/>
  <c r="DX54" i="27"/>
  <c r="DX135" i="27"/>
  <c r="DX150" i="27" s="1"/>
  <c r="DY114" i="27"/>
  <c r="DY56" i="27" l="1"/>
  <c r="DX68" i="27"/>
  <c r="DX44" i="27" s="1"/>
  <c r="DY112" i="27"/>
  <c r="DY137" i="27"/>
  <c r="DY148" i="27" s="1"/>
  <c r="DY66" i="27" l="1"/>
  <c r="DY54" i="27"/>
  <c r="DY68" i="27" s="1"/>
  <c r="DY44" i="27" s="1"/>
  <c r="DY135" i="27"/>
  <c r="DY150" i="27" s="1"/>
  <c r="DZ114" i="27"/>
  <c r="DZ137" i="27" l="1"/>
  <c r="DZ148" i="27" s="1"/>
  <c r="DZ112" i="27"/>
  <c r="DZ135" i="27" l="1"/>
  <c r="DZ150" i="27" s="1"/>
  <c r="EA114" i="27"/>
  <c r="EA137" i="27" l="1"/>
  <c r="EA148" i="27" s="1"/>
  <c r="EA112" i="27"/>
  <c r="EA135" i="27" l="1"/>
  <c r="EA150" i="27" s="1"/>
  <c r="EB114" i="27"/>
  <c r="EB137" i="27" l="1"/>
  <c r="EB148" i="27" s="1"/>
  <c r="EB112" i="27"/>
  <c r="EB135" i="27" l="1"/>
  <c r="EB150" i="27" s="1"/>
  <c r="EC114" i="27"/>
  <c r="EC112" i="27" l="1"/>
  <c r="EC137" i="27"/>
  <c r="EC148" i="27" s="1"/>
  <c r="EC135" i="27" l="1"/>
  <c r="EC150" i="27" s="1"/>
  <c r="ED114" i="27"/>
  <c r="ED137" i="27" l="1"/>
  <c r="ED148" i="27" s="1"/>
  <c r="ED112" i="27"/>
  <c r="ED135" i="27" l="1"/>
  <c r="ED150" i="27" s="1"/>
  <c r="EE114" i="27"/>
  <c r="EE137" i="27" l="1"/>
  <c r="EE148" i="27" s="1"/>
  <c r="EE112" i="27"/>
  <c r="EE135" i="27" l="1"/>
  <c r="EE150" i="27" s="1"/>
  <c r="EF114" i="27"/>
  <c r="EF137" i="27" l="1"/>
  <c r="EF148" i="27" s="1"/>
  <c r="EF112" i="27"/>
  <c r="EF135" i="27" l="1"/>
  <c r="EF150" i="27" s="1"/>
  <c r="EG114" i="27"/>
  <c r="EG112" i="27" l="1"/>
  <c r="EG137" i="27"/>
  <c r="EG148" i="27" s="1"/>
  <c r="EG135" i="27" l="1"/>
  <c r="EG150" i="27" s="1"/>
  <c r="EH114" i="27"/>
  <c r="EH137" i="27" l="1"/>
  <c r="EH148" i="27" s="1"/>
  <c r="EH112" i="27"/>
  <c r="EH135" i="27" l="1"/>
  <c r="EH150" i="27" s="1"/>
  <c r="EI114" i="27"/>
  <c r="EI137" i="27" l="1"/>
  <c r="EI148" i="27" s="1"/>
  <c r="EI112" i="27"/>
  <c r="EI135" i="27" l="1"/>
  <c r="EI150" i="27" s="1"/>
  <c r="EJ114" i="27"/>
  <c r="EJ137" i="27" l="1"/>
  <c r="EJ148" i="27" s="1"/>
  <c r="EJ112" i="27"/>
  <c r="EJ135" i="27" l="1"/>
  <c r="EJ150" i="27" s="1"/>
  <c r="EK114" i="27"/>
  <c r="EK137" i="27" l="1"/>
  <c r="EK148" i="27" s="1"/>
  <c r="EK112" i="27"/>
  <c r="EK135" i="27" l="1"/>
  <c r="EK150" i="27" s="1"/>
  <c r="EL114" i="27"/>
  <c r="EL137" i="27" l="1"/>
  <c r="EL148" i="27" s="1"/>
  <c r="EL112" i="27"/>
  <c r="EL135" i="27" l="1"/>
  <c r="EL150" i="27" s="1"/>
  <c r="EL43" i="27" s="1"/>
  <c r="EM114" i="27"/>
  <c r="EM137" i="27" l="1"/>
  <c r="EM148" i="27" s="1"/>
  <c r="EM112" i="27"/>
  <c r="EM135" i="27" l="1"/>
  <c r="EM150" i="27" s="1"/>
  <c r="EM43" i="27" s="1"/>
  <c r="EN114" i="27"/>
  <c r="EN137" i="27" l="1"/>
  <c r="EN148" i="27" s="1"/>
  <c r="EN112" i="27"/>
  <c r="EN135" i="27" l="1"/>
  <c r="EN150" i="27" s="1"/>
  <c r="EN43" i="27" s="1"/>
  <c r="EO114" i="27"/>
  <c r="EO112" i="27" l="1"/>
  <c r="EO137" i="27"/>
  <c r="EO148" i="27" s="1"/>
  <c r="EO135" i="27" l="1"/>
  <c r="EO150" i="27" s="1"/>
  <c r="EO43" i="27" s="1"/>
  <c r="EP114" i="27"/>
  <c r="EP137" i="27" l="1"/>
  <c r="EP148" i="27" s="1"/>
  <c r="EP112" i="27"/>
  <c r="EP135" i="27" l="1"/>
  <c r="EP150" i="27" s="1"/>
  <c r="EP43" i="27" s="1"/>
  <c r="EQ114" i="27"/>
  <c r="EQ137" i="27" l="1"/>
  <c r="EQ148" i="27" s="1"/>
  <c r="EQ112" i="27"/>
  <c r="EQ135" i="27" l="1"/>
  <c r="EQ150" i="27" s="1"/>
  <c r="EQ43" i="27" s="1"/>
  <c r="ER114" i="27"/>
  <c r="ER137" i="27" l="1"/>
  <c r="ER148" i="27" s="1"/>
  <c r="ER112" i="27"/>
  <c r="ER135" i="27" l="1"/>
  <c r="ER150" i="27" s="1"/>
  <c r="ER43" i="27" s="1"/>
  <c r="ES114" i="27"/>
  <c r="ES112" i="27" l="1"/>
  <c r="ES137" i="27"/>
  <c r="ES148" i="27" s="1"/>
  <c r="ES135" i="27" l="1"/>
  <c r="ES150" i="27" s="1"/>
  <c r="ES43" i="27" s="1"/>
  <c r="ET114" i="27"/>
  <c r="ET137" i="27" l="1"/>
  <c r="ET148" i="27" s="1"/>
  <c r="ET112" i="27"/>
  <c r="ET135" i="27" l="1"/>
  <c r="ET150" i="27" s="1"/>
  <c r="ET43" i="27" s="1"/>
  <c r="EU114" i="27"/>
  <c r="EU137" i="27" l="1"/>
  <c r="EU148" i="27" s="1"/>
  <c r="EU112" i="27"/>
  <c r="EU135" i="27" l="1"/>
  <c r="EU150" i="27" s="1"/>
  <c r="EU43" i="27" s="1"/>
  <c r="EV114" i="27"/>
  <c r="EV137" i="27" l="1"/>
  <c r="EV148" i="27" s="1"/>
  <c r="EV112" i="27"/>
  <c r="EV135" i="27" l="1"/>
  <c r="EV150" i="27" s="1"/>
  <c r="EV43" i="27" s="1"/>
  <c r="EW114" i="27"/>
  <c r="EW112" i="27" l="1"/>
  <c r="EW137" i="27"/>
  <c r="EW148" i="27" s="1"/>
  <c r="EW135" i="27" l="1"/>
  <c r="EW150" i="27" s="1"/>
  <c r="EW43" i="27" s="1"/>
  <c r="EX114" i="27"/>
  <c r="EX137" i="27" l="1"/>
  <c r="EX148" i="27" s="1"/>
  <c r="EX112" i="27"/>
  <c r="EX135" i="27" l="1"/>
  <c r="EX150" i="27" s="1"/>
  <c r="EX43" i="27" s="1"/>
  <c r="EY114" i="27"/>
  <c r="EY137" i="27" l="1"/>
  <c r="EY148" i="27" s="1"/>
  <c r="EY112" i="27"/>
  <c r="EY135" i="27" l="1"/>
  <c r="EY150" i="27" s="1"/>
  <c r="EY43" i="27" s="1"/>
  <c r="EZ114" i="27"/>
  <c r="EZ137" i="27" l="1"/>
  <c r="EZ148" i="27" s="1"/>
  <c r="EZ112" i="27"/>
  <c r="EZ135" i="27" l="1"/>
  <c r="EZ150" i="27" s="1"/>
  <c r="EZ43" i="27" s="1"/>
  <c r="FA114" i="27"/>
  <c r="FA137" i="27" l="1"/>
  <c r="FA148" i="27" s="1"/>
  <c r="FA112" i="27"/>
  <c r="FA135" i="27" l="1"/>
  <c r="FA150" i="27" s="1"/>
  <c r="FA43" i="27" s="1"/>
  <c r="FB114" i="27"/>
  <c r="FB137" i="27" l="1"/>
  <c r="FB148" i="27" s="1"/>
  <c r="FB112" i="27"/>
  <c r="FB135" i="27" s="1"/>
  <c r="FB150" i="27" s="1"/>
  <c r="FB43" i="27" s="1"/>
  <c r="C16" i="20" l="1"/>
  <c r="CH3" i="25" l="1"/>
  <c r="CI3" i="25"/>
  <c r="CJ3" i="25"/>
  <c r="CK3" i="25"/>
  <c r="CL3" i="25"/>
  <c r="CM3" i="25"/>
  <c r="CN3" i="25"/>
  <c r="CO3" i="25"/>
  <c r="CP3" i="25"/>
  <c r="CQ3" i="25"/>
  <c r="CR3" i="25"/>
  <c r="CS3" i="25"/>
  <c r="CT3" i="25"/>
  <c r="D3" i="25"/>
  <c r="BM159" i="27" l="1"/>
  <c r="AW159" i="27"/>
  <c r="BS159" i="27"/>
  <c r="BO159" i="27"/>
  <c r="BK159" i="27"/>
  <c r="BG159" i="27"/>
  <c r="BC159" i="27"/>
  <c r="AY159" i="27"/>
  <c r="AU159" i="27"/>
  <c r="BR159" i="27"/>
  <c r="BN159" i="27"/>
  <c r="BJ159" i="27"/>
  <c r="BF159" i="27"/>
  <c r="BB159" i="27"/>
  <c r="AX159" i="27"/>
  <c r="AT159" i="27"/>
  <c r="BU159" i="27"/>
  <c r="BE159" i="27"/>
  <c r="BT159" i="27"/>
  <c r="BP159" i="27"/>
  <c r="BD159" i="27"/>
  <c r="AZ159" i="27"/>
  <c r="C26" i="22"/>
  <c r="D106" i="20"/>
  <c r="E21" i="32" s="1"/>
  <c r="E106" i="20"/>
  <c r="F106" i="20"/>
  <c r="G106" i="20"/>
  <c r="H106" i="20"/>
  <c r="I106" i="20"/>
  <c r="J106" i="20"/>
  <c r="K106" i="20"/>
  <c r="L106" i="20"/>
  <c r="M106" i="20"/>
  <c r="N106" i="20"/>
  <c r="O106" i="20"/>
  <c r="P106" i="20"/>
  <c r="Q106" i="20"/>
  <c r="R106" i="20"/>
  <c r="S106" i="20"/>
  <c r="T106" i="20"/>
  <c r="U106" i="20"/>
  <c r="V106" i="20"/>
  <c r="W106" i="20"/>
  <c r="X21" i="32" s="1"/>
  <c r="X106" i="20"/>
  <c r="Y21" i="32" s="1"/>
  <c r="Y106" i="20"/>
  <c r="Z21" i="32" s="1"/>
  <c r="Z106" i="20"/>
  <c r="AA21" i="32" s="1"/>
  <c r="AA106" i="20"/>
  <c r="AB21" i="32" s="1"/>
  <c r="AB106" i="20"/>
  <c r="AC21" i="32" s="1"/>
  <c r="AC106" i="20"/>
  <c r="AD21" i="32" s="1"/>
  <c r="AD106" i="20"/>
  <c r="AE21" i="32" s="1"/>
  <c r="AE106" i="20"/>
  <c r="AF21" i="32" s="1"/>
  <c r="AF106" i="20"/>
  <c r="AG21" i="32" s="1"/>
  <c r="AG106" i="20"/>
  <c r="AH21" i="32" s="1"/>
  <c r="AH106" i="20"/>
  <c r="AI21" i="32" s="1"/>
  <c r="AI106" i="20"/>
  <c r="AJ21" i="32" s="1"/>
  <c r="AJ106" i="20"/>
  <c r="AK21" i="32" s="1"/>
  <c r="AK106" i="20"/>
  <c r="AL21" i="32" s="1"/>
  <c r="AL106" i="20"/>
  <c r="AM21" i="32" s="1"/>
  <c r="AM106" i="20"/>
  <c r="AN21" i="32" s="1"/>
  <c r="AN106" i="20"/>
  <c r="AO21" i="32" s="1"/>
  <c r="AO106" i="20"/>
  <c r="AP21" i="32" s="1"/>
  <c r="AP106" i="20"/>
  <c r="AQ21" i="32" s="1"/>
  <c r="AQ106" i="20"/>
  <c r="AR21" i="32" s="1"/>
  <c r="C106" i="20"/>
  <c r="D95" i="20"/>
  <c r="E11" i="32" s="1"/>
  <c r="E95" i="20"/>
  <c r="F11" i="32" s="1"/>
  <c r="F95" i="20"/>
  <c r="G11" i="32" s="1"/>
  <c r="G95" i="20"/>
  <c r="H11" i="32" s="1"/>
  <c r="H95" i="20"/>
  <c r="I11" i="32" s="1"/>
  <c r="I95" i="20"/>
  <c r="J11" i="32" s="1"/>
  <c r="J95" i="20"/>
  <c r="K11" i="32" s="1"/>
  <c r="K95" i="20"/>
  <c r="L11" i="32" s="1"/>
  <c r="L95" i="20"/>
  <c r="M11" i="32" s="1"/>
  <c r="M95" i="20"/>
  <c r="N11" i="32" s="1"/>
  <c r="N95" i="20"/>
  <c r="O11" i="32" s="1"/>
  <c r="O95" i="20"/>
  <c r="P11" i="32" s="1"/>
  <c r="P95" i="20"/>
  <c r="Q11" i="32" s="1"/>
  <c r="Q95" i="20"/>
  <c r="R11" i="32" s="1"/>
  <c r="R95" i="20"/>
  <c r="S11" i="32" s="1"/>
  <c r="S95" i="20"/>
  <c r="T11" i="32" s="1"/>
  <c r="T95" i="20"/>
  <c r="U11" i="32" s="1"/>
  <c r="U95" i="20"/>
  <c r="V11" i="32" s="1"/>
  <c r="V95" i="20"/>
  <c r="W11" i="32" s="1"/>
  <c r="W95" i="20"/>
  <c r="X11" i="32" s="1"/>
  <c r="X95" i="20"/>
  <c r="Y11" i="32" s="1"/>
  <c r="Y95" i="20"/>
  <c r="Z11" i="32" s="1"/>
  <c r="Z95" i="20"/>
  <c r="AA11" i="32" s="1"/>
  <c r="AA95" i="20"/>
  <c r="AB11" i="32" s="1"/>
  <c r="AB95" i="20"/>
  <c r="AC11" i="32" s="1"/>
  <c r="AC95" i="20"/>
  <c r="AD11" i="32" s="1"/>
  <c r="AD95" i="20"/>
  <c r="AE11" i="32" s="1"/>
  <c r="AE95" i="20"/>
  <c r="AF11" i="32" s="1"/>
  <c r="AF95" i="20"/>
  <c r="AG11" i="32" s="1"/>
  <c r="AG95" i="20"/>
  <c r="AH11" i="32" s="1"/>
  <c r="AH95" i="20"/>
  <c r="AI11" i="32" s="1"/>
  <c r="AI95" i="20"/>
  <c r="AJ11" i="32" s="1"/>
  <c r="AJ95" i="20"/>
  <c r="AK11" i="32" s="1"/>
  <c r="AK95" i="20"/>
  <c r="AL11" i="32" s="1"/>
  <c r="AL95" i="20"/>
  <c r="AM11" i="32" s="1"/>
  <c r="AM95" i="20"/>
  <c r="AN11" i="32" s="1"/>
  <c r="AN95" i="20"/>
  <c r="AO11" i="32" s="1"/>
  <c r="AO95" i="20"/>
  <c r="AP11" i="32" s="1"/>
  <c r="AP95" i="20"/>
  <c r="AQ11" i="32" s="1"/>
  <c r="AQ95" i="20"/>
  <c r="AR11" i="32" s="1"/>
  <c r="D96" i="20"/>
  <c r="E12" i="32" s="1"/>
  <c r="E96" i="20"/>
  <c r="F12" i="32" s="1"/>
  <c r="F96" i="20"/>
  <c r="G12" i="32" s="1"/>
  <c r="G96" i="20"/>
  <c r="H12" i="32" s="1"/>
  <c r="H96" i="20"/>
  <c r="I12" i="32" s="1"/>
  <c r="I96" i="20"/>
  <c r="J12" i="32" s="1"/>
  <c r="J96" i="20"/>
  <c r="K12" i="32" s="1"/>
  <c r="K96" i="20"/>
  <c r="L12" i="32" s="1"/>
  <c r="L96" i="20"/>
  <c r="M12" i="32" s="1"/>
  <c r="M96" i="20"/>
  <c r="N12" i="32" s="1"/>
  <c r="N96" i="20"/>
  <c r="O12" i="32" s="1"/>
  <c r="O96" i="20"/>
  <c r="P12" i="32" s="1"/>
  <c r="P96" i="20"/>
  <c r="Q12" i="32" s="1"/>
  <c r="Q96" i="20"/>
  <c r="R12" i="32" s="1"/>
  <c r="R96" i="20"/>
  <c r="S12" i="32" s="1"/>
  <c r="S96" i="20"/>
  <c r="T12" i="32" s="1"/>
  <c r="T96" i="20"/>
  <c r="U12" i="32" s="1"/>
  <c r="U96" i="20"/>
  <c r="V12" i="32" s="1"/>
  <c r="V96" i="20"/>
  <c r="W12" i="32" s="1"/>
  <c r="W96" i="20"/>
  <c r="X12" i="32" s="1"/>
  <c r="X96" i="20"/>
  <c r="Y12" i="32" s="1"/>
  <c r="Y96" i="20"/>
  <c r="Z12" i="32" s="1"/>
  <c r="Z96" i="20"/>
  <c r="AA12" i="32" s="1"/>
  <c r="AA96" i="20"/>
  <c r="AB12" i="32" s="1"/>
  <c r="AB96" i="20"/>
  <c r="AC12" i="32" s="1"/>
  <c r="AC96" i="20"/>
  <c r="AD12" i="32" s="1"/>
  <c r="AD96" i="20"/>
  <c r="AE12" i="32" s="1"/>
  <c r="AE96" i="20"/>
  <c r="AF12" i="32" s="1"/>
  <c r="AF96" i="20"/>
  <c r="AG12" i="32" s="1"/>
  <c r="AG96" i="20"/>
  <c r="AH12" i="32" s="1"/>
  <c r="AH96" i="20"/>
  <c r="AI12" i="32" s="1"/>
  <c r="AI96" i="20"/>
  <c r="AJ12" i="32" s="1"/>
  <c r="AJ96" i="20"/>
  <c r="AK12" i="32" s="1"/>
  <c r="AK96" i="20"/>
  <c r="AL12" i="32" s="1"/>
  <c r="AL96" i="20"/>
  <c r="AM12" i="32" s="1"/>
  <c r="AM96" i="20"/>
  <c r="AN12" i="32" s="1"/>
  <c r="AN96" i="20"/>
  <c r="AO12" i="32" s="1"/>
  <c r="AO96" i="20"/>
  <c r="AP12" i="32" s="1"/>
  <c r="AP96" i="20"/>
  <c r="AQ12" i="32" s="1"/>
  <c r="AQ96" i="20"/>
  <c r="AR12" i="32" s="1"/>
  <c r="D97" i="20"/>
  <c r="E13" i="32" s="1"/>
  <c r="E97" i="20"/>
  <c r="F13" i="32" s="1"/>
  <c r="F97" i="20"/>
  <c r="G13" i="32" s="1"/>
  <c r="G97" i="20"/>
  <c r="H13" i="32" s="1"/>
  <c r="H97" i="20"/>
  <c r="I13" i="32" s="1"/>
  <c r="I97" i="20"/>
  <c r="J13" i="32" s="1"/>
  <c r="J97" i="20"/>
  <c r="K13" i="32" s="1"/>
  <c r="K97" i="20"/>
  <c r="L13" i="32" s="1"/>
  <c r="L97" i="20"/>
  <c r="M13" i="32" s="1"/>
  <c r="M97" i="20"/>
  <c r="N13" i="32" s="1"/>
  <c r="N97" i="20"/>
  <c r="O13" i="32" s="1"/>
  <c r="O97" i="20"/>
  <c r="P13" i="32" s="1"/>
  <c r="P97" i="20"/>
  <c r="Q13" i="32" s="1"/>
  <c r="Q97" i="20"/>
  <c r="R13" i="32" s="1"/>
  <c r="R97" i="20"/>
  <c r="S13" i="32" s="1"/>
  <c r="S97" i="20"/>
  <c r="T13" i="32" s="1"/>
  <c r="T97" i="20"/>
  <c r="U13" i="32" s="1"/>
  <c r="U97" i="20"/>
  <c r="V13" i="32" s="1"/>
  <c r="V97" i="20"/>
  <c r="W13" i="32" s="1"/>
  <c r="W97" i="20"/>
  <c r="X13" i="32" s="1"/>
  <c r="X97" i="20"/>
  <c r="Y13" i="32" s="1"/>
  <c r="Y97" i="20"/>
  <c r="Z13" i="32" s="1"/>
  <c r="Z97" i="20"/>
  <c r="AA13" i="32" s="1"/>
  <c r="AA97" i="20"/>
  <c r="AB13" i="32" s="1"/>
  <c r="AB97" i="20"/>
  <c r="AC13" i="32" s="1"/>
  <c r="AC97" i="20"/>
  <c r="AD13" i="32" s="1"/>
  <c r="AD97" i="20"/>
  <c r="AE13" i="32" s="1"/>
  <c r="AE97" i="20"/>
  <c r="AF13" i="32" s="1"/>
  <c r="AF97" i="20"/>
  <c r="AG13" i="32" s="1"/>
  <c r="AG97" i="20"/>
  <c r="AH13" i="32" s="1"/>
  <c r="AH97" i="20"/>
  <c r="AI13" i="32" s="1"/>
  <c r="AI97" i="20"/>
  <c r="AJ13" i="32" s="1"/>
  <c r="AJ97" i="20"/>
  <c r="AK13" i="32" s="1"/>
  <c r="AK97" i="20"/>
  <c r="AL13" i="32" s="1"/>
  <c r="AL97" i="20"/>
  <c r="AM13" i="32" s="1"/>
  <c r="AM97" i="20"/>
  <c r="AN13" i="32" s="1"/>
  <c r="AN97" i="20"/>
  <c r="AO13" i="32" s="1"/>
  <c r="AO97" i="20"/>
  <c r="AP13" i="32" s="1"/>
  <c r="AP97" i="20"/>
  <c r="AQ13" i="32" s="1"/>
  <c r="AQ97" i="20"/>
  <c r="AR13" i="32" s="1"/>
  <c r="D98" i="20"/>
  <c r="E14" i="32" s="1"/>
  <c r="E98" i="20"/>
  <c r="F14" i="32" s="1"/>
  <c r="F98" i="20"/>
  <c r="G14" i="32" s="1"/>
  <c r="G98" i="20"/>
  <c r="H14" i="32" s="1"/>
  <c r="H98" i="20"/>
  <c r="I14" i="32" s="1"/>
  <c r="I98" i="20"/>
  <c r="J14" i="32" s="1"/>
  <c r="J98" i="20"/>
  <c r="K14" i="32" s="1"/>
  <c r="K98" i="20"/>
  <c r="L14" i="32" s="1"/>
  <c r="L98" i="20"/>
  <c r="M14" i="32" s="1"/>
  <c r="M98" i="20"/>
  <c r="N14" i="32" s="1"/>
  <c r="N98" i="20"/>
  <c r="O14" i="32" s="1"/>
  <c r="O98" i="20"/>
  <c r="P14" i="32" s="1"/>
  <c r="P98" i="20"/>
  <c r="Q14" i="32" s="1"/>
  <c r="Q98" i="20"/>
  <c r="R14" i="32" s="1"/>
  <c r="R98" i="20"/>
  <c r="S14" i="32" s="1"/>
  <c r="S98" i="20"/>
  <c r="T14" i="32" s="1"/>
  <c r="T98" i="20"/>
  <c r="U14" i="32" s="1"/>
  <c r="U98" i="20"/>
  <c r="V14" i="32" s="1"/>
  <c r="V98" i="20"/>
  <c r="W14" i="32" s="1"/>
  <c r="W98" i="20"/>
  <c r="X14" i="32" s="1"/>
  <c r="X98" i="20"/>
  <c r="Y14" i="32" s="1"/>
  <c r="Y98" i="20"/>
  <c r="Z14" i="32" s="1"/>
  <c r="Z98" i="20"/>
  <c r="AA14" i="32" s="1"/>
  <c r="AA98" i="20"/>
  <c r="AB14" i="32" s="1"/>
  <c r="AB98" i="20"/>
  <c r="AC14" i="32" s="1"/>
  <c r="AC98" i="20"/>
  <c r="AD14" i="32" s="1"/>
  <c r="AD98" i="20"/>
  <c r="AE14" i="32" s="1"/>
  <c r="AE98" i="20"/>
  <c r="AF14" i="32" s="1"/>
  <c r="AF98" i="20"/>
  <c r="AG14" i="32" s="1"/>
  <c r="AG98" i="20"/>
  <c r="AH14" i="32" s="1"/>
  <c r="AH98" i="20"/>
  <c r="AI14" i="32" s="1"/>
  <c r="AI98" i="20"/>
  <c r="AJ14" i="32" s="1"/>
  <c r="AJ98" i="20"/>
  <c r="AK14" i="32" s="1"/>
  <c r="AK98" i="20"/>
  <c r="AL14" i="32" s="1"/>
  <c r="AL98" i="20"/>
  <c r="AM14" i="32" s="1"/>
  <c r="AM98" i="20"/>
  <c r="AN14" i="32" s="1"/>
  <c r="AN98" i="20"/>
  <c r="AO14" i="32" s="1"/>
  <c r="AO98" i="20"/>
  <c r="AP14" i="32" s="1"/>
  <c r="AP98" i="20"/>
  <c r="AQ14" i="32" s="1"/>
  <c r="AQ98" i="20"/>
  <c r="AR14" i="32" s="1"/>
  <c r="D99" i="20"/>
  <c r="E15" i="32" s="1"/>
  <c r="E99" i="20"/>
  <c r="F15" i="32" s="1"/>
  <c r="F99" i="20"/>
  <c r="G15" i="32" s="1"/>
  <c r="G99" i="20"/>
  <c r="H15" i="32" s="1"/>
  <c r="H99" i="20"/>
  <c r="I15" i="32" s="1"/>
  <c r="I99" i="20"/>
  <c r="J15" i="32" s="1"/>
  <c r="J99" i="20"/>
  <c r="K15" i="32" s="1"/>
  <c r="K99" i="20"/>
  <c r="L15" i="32" s="1"/>
  <c r="L99" i="20"/>
  <c r="M15" i="32" s="1"/>
  <c r="M99" i="20"/>
  <c r="N15" i="32" s="1"/>
  <c r="N99" i="20"/>
  <c r="O15" i="32" s="1"/>
  <c r="O99" i="20"/>
  <c r="P15" i="32" s="1"/>
  <c r="P99" i="20"/>
  <c r="Q15" i="32" s="1"/>
  <c r="Q99" i="20"/>
  <c r="R15" i="32" s="1"/>
  <c r="R99" i="20"/>
  <c r="S15" i="32" s="1"/>
  <c r="S99" i="20"/>
  <c r="T15" i="32" s="1"/>
  <c r="T99" i="20"/>
  <c r="U15" i="32" s="1"/>
  <c r="U99" i="20"/>
  <c r="V15" i="32" s="1"/>
  <c r="V99" i="20"/>
  <c r="W15" i="32" s="1"/>
  <c r="W99" i="20"/>
  <c r="X15" i="32" s="1"/>
  <c r="X99" i="20"/>
  <c r="Y15" i="32" s="1"/>
  <c r="Y99" i="20"/>
  <c r="Z15" i="32" s="1"/>
  <c r="Z99" i="20"/>
  <c r="AA15" i="32" s="1"/>
  <c r="AA99" i="20"/>
  <c r="AB15" i="32" s="1"/>
  <c r="AB99" i="20"/>
  <c r="AC15" i="32" s="1"/>
  <c r="AC99" i="20"/>
  <c r="AD15" i="32" s="1"/>
  <c r="AD99" i="20"/>
  <c r="AE15" i="32" s="1"/>
  <c r="AE99" i="20"/>
  <c r="AF15" i="32" s="1"/>
  <c r="AF99" i="20"/>
  <c r="AG15" i="32" s="1"/>
  <c r="AG99" i="20"/>
  <c r="AH15" i="32" s="1"/>
  <c r="AH99" i="20"/>
  <c r="AI15" i="32" s="1"/>
  <c r="AI99" i="20"/>
  <c r="AJ15" i="32" s="1"/>
  <c r="AJ99" i="20"/>
  <c r="AK15" i="32" s="1"/>
  <c r="AK99" i="20"/>
  <c r="AL15" i="32" s="1"/>
  <c r="AL99" i="20"/>
  <c r="AM15" i="32" s="1"/>
  <c r="AM99" i="20"/>
  <c r="AN15" i="32" s="1"/>
  <c r="AN99" i="20"/>
  <c r="AO15" i="32" s="1"/>
  <c r="AO99" i="20"/>
  <c r="AP15" i="32" s="1"/>
  <c r="AP99" i="20"/>
  <c r="AQ15" i="32" s="1"/>
  <c r="AQ99" i="20"/>
  <c r="AR15" i="32" s="1"/>
  <c r="D100" i="20"/>
  <c r="E16" i="32" s="1"/>
  <c r="E100" i="20"/>
  <c r="F16" i="32" s="1"/>
  <c r="F100" i="20"/>
  <c r="G16" i="32" s="1"/>
  <c r="G100" i="20"/>
  <c r="H16" i="32" s="1"/>
  <c r="H100" i="20"/>
  <c r="I16" i="32" s="1"/>
  <c r="I100" i="20"/>
  <c r="J16" i="32" s="1"/>
  <c r="J100" i="20"/>
  <c r="K16" i="32" s="1"/>
  <c r="K100" i="20"/>
  <c r="L16" i="32" s="1"/>
  <c r="L100" i="20"/>
  <c r="M16" i="32" s="1"/>
  <c r="M100" i="20"/>
  <c r="N16" i="32" s="1"/>
  <c r="N100" i="20"/>
  <c r="O16" i="32" s="1"/>
  <c r="O100" i="20"/>
  <c r="P16" i="32" s="1"/>
  <c r="P100" i="20"/>
  <c r="Q16" i="32" s="1"/>
  <c r="Q100" i="20"/>
  <c r="R16" i="32" s="1"/>
  <c r="R100" i="20"/>
  <c r="S16" i="32" s="1"/>
  <c r="S100" i="20"/>
  <c r="T16" i="32" s="1"/>
  <c r="T100" i="20"/>
  <c r="U16" i="32" s="1"/>
  <c r="U100" i="20"/>
  <c r="V16" i="32" s="1"/>
  <c r="V100" i="20"/>
  <c r="W16" i="32" s="1"/>
  <c r="W100" i="20"/>
  <c r="X16" i="32" s="1"/>
  <c r="X100" i="20"/>
  <c r="Y16" i="32" s="1"/>
  <c r="Y100" i="20"/>
  <c r="Z16" i="32" s="1"/>
  <c r="Z100" i="20"/>
  <c r="AA16" i="32" s="1"/>
  <c r="AA100" i="20"/>
  <c r="AB16" i="32" s="1"/>
  <c r="AB100" i="20"/>
  <c r="AC16" i="32" s="1"/>
  <c r="AC100" i="20"/>
  <c r="AD16" i="32" s="1"/>
  <c r="AD100" i="20"/>
  <c r="AE16" i="32" s="1"/>
  <c r="AE100" i="20"/>
  <c r="AF16" i="32" s="1"/>
  <c r="AF100" i="20"/>
  <c r="AG16" i="32" s="1"/>
  <c r="AG100" i="20"/>
  <c r="AH16" i="32" s="1"/>
  <c r="AH100" i="20"/>
  <c r="AI16" i="32" s="1"/>
  <c r="AI100" i="20"/>
  <c r="AJ16" i="32" s="1"/>
  <c r="AJ100" i="20"/>
  <c r="AK16" i="32" s="1"/>
  <c r="AK100" i="20"/>
  <c r="AL16" i="32" s="1"/>
  <c r="AL100" i="20"/>
  <c r="AM16" i="32" s="1"/>
  <c r="AM100" i="20"/>
  <c r="AN16" i="32" s="1"/>
  <c r="AN100" i="20"/>
  <c r="AO16" i="32" s="1"/>
  <c r="AO100" i="20"/>
  <c r="AP16" i="32" s="1"/>
  <c r="AP100" i="20"/>
  <c r="AQ16" i="32" s="1"/>
  <c r="AQ100" i="20"/>
  <c r="AR16" i="32" s="1"/>
  <c r="D101" i="20"/>
  <c r="E17" i="32" s="1"/>
  <c r="E101" i="20"/>
  <c r="F17" i="32" s="1"/>
  <c r="F101" i="20"/>
  <c r="G17" i="32" s="1"/>
  <c r="G101" i="20"/>
  <c r="H17" i="32" s="1"/>
  <c r="H101" i="20"/>
  <c r="I17" i="32" s="1"/>
  <c r="I101" i="20"/>
  <c r="J17" i="32" s="1"/>
  <c r="J101" i="20"/>
  <c r="K17" i="32" s="1"/>
  <c r="K101" i="20"/>
  <c r="L17" i="32" s="1"/>
  <c r="L101" i="20"/>
  <c r="M17" i="32" s="1"/>
  <c r="M101" i="20"/>
  <c r="N17" i="32" s="1"/>
  <c r="N101" i="20"/>
  <c r="O17" i="32" s="1"/>
  <c r="O101" i="20"/>
  <c r="P17" i="32" s="1"/>
  <c r="P101" i="20"/>
  <c r="Q17" i="32" s="1"/>
  <c r="Q101" i="20"/>
  <c r="R17" i="32" s="1"/>
  <c r="R101" i="20"/>
  <c r="S17" i="32" s="1"/>
  <c r="S101" i="20"/>
  <c r="T17" i="32" s="1"/>
  <c r="T101" i="20"/>
  <c r="U17" i="32" s="1"/>
  <c r="U101" i="20"/>
  <c r="V17" i="32" s="1"/>
  <c r="V101" i="20"/>
  <c r="W17" i="32" s="1"/>
  <c r="W101" i="20"/>
  <c r="X17" i="32" s="1"/>
  <c r="X101" i="20"/>
  <c r="Y17" i="32" s="1"/>
  <c r="Y101" i="20"/>
  <c r="Z17" i="32" s="1"/>
  <c r="Z101" i="20"/>
  <c r="AA17" i="32" s="1"/>
  <c r="AA101" i="20"/>
  <c r="AB17" i="32" s="1"/>
  <c r="AB101" i="20"/>
  <c r="AC17" i="32" s="1"/>
  <c r="AC101" i="20"/>
  <c r="AD17" i="32" s="1"/>
  <c r="AD101" i="20"/>
  <c r="AE17" i="32" s="1"/>
  <c r="AE101" i="20"/>
  <c r="AF17" i="32" s="1"/>
  <c r="AF101" i="20"/>
  <c r="AG17" i="32" s="1"/>
  <c r="AG101" i="20"/>
  <c r="AH17" i="32" s="1"/>
  <c r="AH101" i="20"/>
  <c r="AI17" i="32" s="1"/>
  <c r="AI101" i="20"/>
  <c r="AJ17" i="32" s="1"/>
  <c r="AJ101" i="20"/>
  <c r="AK17" i="32" s="1"/>
  <c r="AK101" i="20"/>
  <c r="AL17" i="32" s="1"/>
  <c r="AL101" i="20"/>
  <c r="AM17" i="32" s="1"/>
  <c r="AM101" i="20"/>
  <c r="AN17" i="32" s="1"/>
  <c r="AN101" i="20"/>
  <c r="AO17" i="32" s="1"/>
  <c r="AO101" i="20"/>
  <c r="AP17" i="32" s="1"/>
  <c r="AP101" i="20"/>
  <c r="AQ17" i="32" s="1"/>
  <c r="AQ101" i="20"/>
  <c r="AR17" i="32" s="1"/>
  <c r="D102" i="20"/>
  <c r="E18" i="32" s="1"/>
  <c r="E102" i="20"/>
  <c r="F18" i="32" s="1"/>
  <c r="F102" i="20"/>
  <c r="G18" i="32" s="1"/>
  <c r="G102" i="20"/>
  <c r="H18" i="32" s="1"/>
  <c r="H102" i="20"/>
  <c r="I18" i="32" s="1"/>
  <c r="I102" i="20"/>
  <c r="J18" i="32" s="1"/>
  <c r="J102" i="20"/>
  <c r="K18" i="32" s="1"/>
  <c r="K102" i="20"/>
  <c r="L18" i="32" s="1"/>
  <c r="L102" i="20"/>
  <c r="M18" i="32" s="1"/>
  <c r="M102" i="20"/>
  <c r="N18" i="32" s="1"/>
  <c r="N102" i="20"/>
  <c r="O18" i="32" s="1"/>
  <c r="O102" i="20"/>
  <c r="P18" i="32" s="1"/>
  <c r="P102" i="20"/>
  <c r="Q18" i="32" s="1"/>
  <c r="Q102" i="20"/>
  <c r="R18" i="32" s="1"/>
  <c r="R102" i="20"/>
  <c r="S18" i="32" s="1"/>
  <c r="S102" i="20"/>
  <c r="T18" i="32" s="1"/>
  <c r="T102" i="20"/>
  <c r="U18" i="32" s="1"/>
  <c r="U102" i="20"/>
  <c r="V18" i="32" s="1"/>
  <c r="V102" i="20"/>
  <c r="W18" i="32" s="1"/>
  <c r="W102" i="20"/>
  <c r="X18" i="32" s="1"/>
  <c r="X102" i="20"/>
  <c r="Y18" i="32" s="1"/>
  <c r="Y102" i="20"/>
  <c r="Z18" i="32" s="1"/>
  <c r="Z102" i="20"/>
  <c r="AA18" i="32" s="1"/>
  <c r="AA102" i="20"/>
  <c r="AB18" i="32" s="1"/>
  <c r="AB102" i="20"/>
  <c r="AC18" i="32" s="1"/>
  <c r="AC102" i="20"/>
  <c r="AD18" i="32" s="1"/>
  <c r="AD102" i="20"/>
  <c r="AE18" i="32" s="1"/>
  <c r="AE102" i="20"/>
  <c r="AF18" i="32" s="1"/>
  <c r="AF102" i="20"/>
  <c r="AG18" i="32" s="1"/>
  <c r="AG102" i="20"/>
  <c r="AH18" i="32" s="1"/>
  <c r="AH102" i="20"/>
  <c r="AI18" i="32" s="1"/>
  <c r="AI102" i="20"/>
  <c r="AJ18" i="32" s="1"/>
  <c r="AJ102" i="20"/>
  <c r="AK18" i="32" s="1"/>
  <c r="AK102" i="20"/>
  <c r="AL18" i="32" s="1"/>
  <c r="AL102" i="20"/>
  <c r="AM18" i="32" s="1"/>
  <c r="AM102" i="20"/>
  <c r="AN18" i="32" s="1"/>
  <c r="AN102" i="20"/>
  <c r="AO18" i="32" s="1"/>
  <c r="AO102" i="20"/>
  <c r="AP18" i="32" s="1"/>
  <c r="AP102" i="20"/>
  <c r="AQ18" i="32" s="1"/>
  <c r="AQ102" i="20"/>
  <c r="AR18" i="32" s="1"/>
  <c r="D103" i="20"/>
  <c r="E19" i="32" s="1"/>
  <c r="E103" i="20"/>
  <c r="F19" i="32" s="1"/>
  <c r="F103" i="20"/>
  <c r="G19" i="32" s="1"/>
  <c r="G103" i="20"/>
  <c r="H19" i="32" s="1"/>
  <c r="H103" i="20"/>
  <c r="I19" i="32" s="1"/>
  <c r="I103" i="20"/>
  <c r="J19" i="32" s="1"/>
  <c r="J103" i="20"/>
  <c r="K19" i="32" s="1"/>
  <c r="K103" i="20"/>
  <c r="L19" i="32" s="1"/>
  <c r="L103" i="20"/>
  <c r="M19" i="32" s="1"/>
  <c r="M103" i="20"/>
  <c r="N19" i="32" s="1"/>
  <c r="N103" i="20"/>
  <c r="O19" i="32" s="1"/>
  <c r="O103" i="20"/>
  <c r="P19" i="32" s="1"/>
  <c r="P103" i="20"/>
  <c r="Q19" i="32" s="1"/>
  <c r="Q103" i="20"/>
  <c r="R19" i="32" s="1"/>
  <c r="R103" i="20"/>
  <c r="S19" i="32" s="1"/>
  <c r="S103" i="20"/>
  <c r="T19" i="32" s="1"/>
  <c r="T103" i="20"/>
  <c r="U19" i="32" s="1"/>
  <c r="U103" i="20"/>
  <c r="V19" i="32" s="1"/>
  <c r="V103" i="20"/>
  <c r="W19" i="32" s="1"/>
  <c r="W103" i="20"/>
  <c r="X19" i="32" s="1"/>
  <c r="X103" i="20"/>
  <c r="Y19" i="32" s="1"/>
  <c r="Y103" i="20"/>
  <c r="Z19" i="32" s="1"/>
  <c r="Z103" i="20"/>
  <c r="AA19" i="32" s="1"/>
  <c r="AA103" i="20"/>
  <c r="AB19" i="32" s="1"/>
  <c r="AB103" i="20"/>
  <c r="AC19" i="32" s="1"/>
  <c r="AC103" i="20"/>
  <c r="AD19" i="32" s="1"/>
  <c r="AD103" i="20"/>
  <c r="AE19" i="32" s="1"/>
  <c r="AE103" i="20"/>
  <c r="AF19" i="32" s="1"/>
  <c r="AF103" i="20"/>
  <c r="AG19" i="32" s="1"/>
  <c r="AG103" i="20"/>
  <c r="AH19" i="32" s="1"/>
  <c r="AH103" i="20"/>
  <c r="AI19" i="32" s="1"/>
  <c r="AI103" i="20"/>
  <c r="AJ19" i="32" s="1"/>
  <c r="AJ103" i="20"/>
  <c r="AK19" i="32" s="1"/>
  <c r="AK103" i="20"/>
  <c r="AL19" i="32" s="1"/>
  <c r="AL103" i="20"/>
  <c r="AM19" i="32" s="1"/>
  <c r="AM103" i="20"/>
  <c r="AN19" i="32" s="1"/>
  <c r="AN103" i="20"/>
  <c r="AO19" i="32" s="1"/>
  <c r="AO103" i="20"/>
  <c r="AP19" i="32" s="1"/>
  <c r="AP103" i="20"/>
  <c r="AQ19" i="32" s="1"/>
  <c r="AQ103" i="20"/>
  <c r="AR19" i="32" s="1"/>
  <c r="D104" i="20"/>
  <c r="E20" i="32" s="1"/>
  <c r="E104" i="20"/>
  <c r="F20" i="32" s="1"/>
  <c r="F104" i="20"/>
  <c r="G20" i="32" s="1"/>
  <c r="G104" i="20"/>
  <c r="H20" i="32" s="1"/>
  <c r="H104" i="20"/>
  <c r="I20" i="32" s="1"/>
  <c r="I104" i="20"/>
  <c r="J20" i="32" s="1"/>
  <c r="J104" i="20"/>
  <c r="K20" i="32" s="1"/>
  <c r="K104" i="20"/>
  <c r="L20" i="32" s="1"/>
  <c r="L104" i="20"/>
  <c r="M20" i="32" s="1"/>
  <c r="M104" i="20"/>
  <c r="N20" i="32" s="1"/>
  <c r="N104" i="20"/>
  <c r="O20" i="32" s="1"/>
  <c r="O104" i="20"/>
  <c r="P20" i="32" s="1"/>
  <c r="P104" i="20"/>
  <c r="Q20" i="32" s="1"/>
  <c r="Q104" i="20"/>
  <c r="R20" i="32" s="1"/>
  <c r="R104" i="20"/>
  <c r="S20" i="32" s="1"/>
  <c r="S104" i="20"/>
  <c r="T20" i="32" s="1"/>
  <c r="T104" i="20"/>
  <c r="U20" i="32" s="1"/>
  <c r="U104" i="20"/>
  <c r="V20" i="32" s="1"/>
  <c r="V104" i="20"/>
  <c r="W20" i="32" s="1"/>
  <c r="W104" i="20"/>
  <c r="X20" i="32" s="1"/>
  <c r="X104" i="20"/>
  <c r="Y20" i="32" s="1"/>
  <c r="Y104" i="20"/>
  <c r="Z20" i="32" s="1"/>
  <c r="Z104" i="20"/>
  <c r="AA20" i="32" s="1"/>
  <c r="AA104" i="20"/>
  <c r="AB20" i="32" s="1"/>
  <c r="AB104" i="20"/>
  <c r="AC20" i="32" s="1"/>
  <c r="AC104" i="20"/>
  <c r="AD20" i="32" s="1"/>
  <c r="AD104" i="20"/>
  <c r="AE20" i="32" s="1"/>
  <c r="AE104" i="20"/>
  <c r="AF20" i="32" s="1"/>
  <c r="AF104" i="20"/>
  <c r="AG20" i="32" s="1"/>
  <c r="AG104" i="20"/>
  <c r="AH20" i="32" s="1"/>
  <c r="AH104" i="20"/>
  <c r="AI20" i="32" s="1"/>
  <c r="AI104" i="20"/>
  <c r="AJ20" i="32" s="1"/>
  <c r="AJ104" i="20"/>
  <c r="AK20" i="32" s="1"/>
  <c r="AK104" i="20"/>
  <c r="AL20" i="32" s="1"/>
  <c r="AL104" i="20"/>
  <c r="AM20" i="32" s="1"/>
  <c r="AM104" i="20"/>
  <c r="AN20" i="32" s="1"/>
  <c r="AN104" i="20"/>
  <c r="AO20" i="32" s="1"/>
  <c r="AO104" i="20"/>
  <c r="AP20" i="32" s="1"/>
  <c r="AP104" i="20"/>
  <c r="AQ20" i="32" s="1"/>
  <c r="AQ104" i="20"/>
  <c r="AR20" i="32" s="1"/>
  <c r="C96" i="20"/>
  <c r="D12" i="32" s="1"/>
  <c r="C97" i="20"/>
  <c r="D13" i="32" s="1"/>
  <c r="C98" i="20"/>
  <c r="D14" i="32" s="1"/>
  <c r="C99" i="20"/>
  <c r="D15" i="32" s="1"/>
  <c r="C100" i="20"/>
  <c r="D16" i="32" s="1"/>
  <c r="C101" i="20"/>
  <c r="D17" i="32" s="1"/>
  <c r="C102" i="20"/>
  <c r="D18" i="32" s="1"/>
  <c r="C103" i="20"/>
  <c r="D19" i="32" s="1"/>
  <c r="C104" i="20"/>
  <c r="D20" i="32" s="1"/>
  <c r="C95" i="20"/>
  <c r="D11" i="32" s="1"/>
  <c r="J90" i="20"/>
  <c r="K90" i="20"/>
  <c r="L90" i="20"/>
  <c r="M90" i="20"/>
  <c r="N90" i="20"/>
  <c r="O90" i="20"/>
  <c r="P90" i="20"/>
  <c r="Q90" i="20"/>
  <c r="R90" i="20"/>
  <c r="S90" i="20"/>
  <c r="T90" i="20"/>
  <c r="U90" i="20"/>
  <c r="V90" i="20"/>
  <c r="W90" i="20"/>
  <c r="X90" i="20"/>
  <c r="Y90" i="20"/>
  <c r="Z90" i="20"/>
  <c r="AA90" i="20"/>
  <c r="AB90" i="20"/>
  <c r="AC90" i="20"/>
  <c r="AD90" i="20"/>
  <c r="AE90" i="20"/>
  <c r="AF90" i="20"/>
  <c r="AG90" i="20"/>
  <c r="AH90" i="20"/>
  <c r="AI90" i="20"/>
  <c r="AJ90" i="20"/>
  <c r="AK90" i="20"/>
  <c r="AL90" i="20"/>
  <c r="AM90" i="20"/>
  <c r="AN90" i="20"/>
  <c r="AO90" i="20"/>
  <c r="AP90" i="20"/>
  <c r="AQ90" i="20"/>
  <c r="J91" i="20"/>
  <c r="K25" i="24" s="1"/>
  <c r="K91" i="20"/>
  <c r="L25" i="24" s="1"/>
  <c r="L91" i="20"/>
  <c r="M25" i="24" s="1"/>
  <c r="M91" i="20"/>
  <c r="N25" i="24" s="1"/>
  <c r="N91" i="20"/>
  <c r="O25" i="24" s="1"/>
  <c r="O91" i="20"/>
  <c r="P25" i="24" s="1"/>
  <c r="P91" i="20"/>
  <c r="Q25" i="24" s="1"/>
  <c r="Q91" i="20"/>
  <c r="R25" i="24" s="1"/>
  <c r="R91" i="20"/>
  <c r="S25" i="24" s="1"/>
  <c r="S91" i="20"/>
  <c r="T25" i="24" s="1"/>
  <c r="T91" i="20"/>
  <c r="U25" i="24" s="1"/>
  <c r="U91" i="20"/>
  <c r="V25" i="24" s="1"/>
  <c r="V91" i="20"/>
  <c r="W25" i="24" s="1"/>
  <c r="W91" i="20"/>
  <c r="X25" i="24" s="1"/>
  <c r="X91" i="20"/>
  <c r="Y25" i="24" s="1"/>
  <c r="Y91" i="20"/>
  <c r="Z25" i="24" s="1"/>
  <c r="Z91" i="20"/>
  <c r="AA25" i="24" s="1"/>
  <c r="AA91" i="20"/>
  <c r="AB25" i="24" s="1"/>
  <c r="AB91" i="20"/>
  <c r="AC25" i="24" s="1"/>
  <c r="AC91" i="20"/>
  <c r="AD25" i="24" s="1"/>
  <c r="AD91" i="20"/>
  <c r="AE25" i="24" s="1"/>
  <c r="AE91" i="20"/>
  <c r="AF25" i="24" s="1"/>
  <c r="AF91" i="20"/>
  <c r="AG25" i="24" s="1"/>
  <c r="AG91" i="20"/>
  <c r="AH25" i="24" s="1"/>
  <c r="AH91" i="20"/>
  <c r="AI25" i="24" s="1"/>
  <c r="AI91" i="20"/>
  <c r="AJ25" i="24" s="1"/>
  <c r="AJ91" i="20"/>
  <c r="AK25" i="24" s="1"/>
  <c r="AK91" i="20"/>
  <c r="AL25" i="24" s="1"/>
  <c r="AL91" i="20"/>
  <c r="AM25" i="24" s="1"/>
  <c r="AM91" i="20"/>
  <c r="AN25" i="24" s="1"/>
  <c r="AN91" i="20"/>
  <c r="AO25" i="24" s="1"/>
  <c r="AO91" i="20"/>
  <c r="AP25" i="24" s="1"/>
  <c r="AP91" i="20"/>
  <c r="AQ25" i="24" s="1"/>
  <c r="AQ91" i="20"/>
  <c r="AR25" i="24" s="1"/>
  <c r="J92" i="20"/>
  <c r="K26" i="24" s="1"/>
  <c r="K92" i="20"/>
  <c r="L26" i="24" s="1"/>
  <c r="L92" i="20"/>
  <c r="M26" i="24" s="1"/>
  <c r="M92" i="20"/>
  <c r="N26" i="24" s="1"/>
  <c r="N92" i="20"/>
  <c r="O26" i="24" s="1"/>
  <c r="O92" i="20"/>
  <c r="P26" i="24" s="1"/>
  <c r="P92" i="20"/>
  <c r="Q26" i="24" s="1"/>
  <c r="Q92" i="20"/>
  <c r="R26" i="24" s="1"/>
  <c r="R92" i="20"/>
  <c r="S26" i="24" s="1"/>
  <c r="S92" i="20"/>
  <c r="T26" i="24" s="1"/>
  <c r="T92" i="20"/>
  <c r="U26" i="24" s="1"/>
  <c r="U92" i="20"/>
  <c r="V26" i="24" s="1"/>
  <c r="V92" i="20"/>
  <c r="W26" i="24" s="1"/>
  <c r="W92" i="20"/>
  <c r="X26" i="24" s="1"/>
  <c r="X92" i="20"/>
  <c r="Y26" i="24" s="1"/>
  <c r="Y92" i="20"/>
  <c r="Z26" i="24" s="1"/>
  <c r="Z92" i="20"/>
  <c r="AA26" i="24" s="1"/>
  <c r="AA92" i="20"/>
  <c r="AB26" i="24" s="1"/>
  <c r="AB92" i="20"/>
  <c r="AC26" i="24" s="1"/>
  <c r="AC92" i="20"/>
  <c r="AD26" i="24" s="1"/>
  <c r="AD92" i="20"/>
  <c r="AE26" i="24" s="1"/>
  <c r="AE92" i="20"/>
  <c r="AF26" i="24" s="1"/>
  <c r="AF92" i="20"/>
  <c r="AG26" i="24" s="1"/>
  <c r="AG92" i="20"/>
  <c r="AH26" i="24" s="1"/>
  <c r="AH92" i="20"/>
  <c r="AI26" i="24" s="1"/>
  <c r="AI92" i="20"/>
  <c r="AJ26" i="24" s="1"/>
  <c r="AJ92" i="20"/>
  <c r="AK26" i="24" s="1"/>
  <c r="AK92" i="20"/>
  <c r="AL26" i="24" s="1"/>
  <c r="AL92" i="20"/>
  <c r="AM26" i="24" s="1"/>
  <c r="AM92" i="20"/>
  <c r="AN26" i="24" s="1"/>
  <c r="AN92" i="20"/>
  <c r="AO26" i="24" s="1"/>
  <c r="AO92" i="20"/>
  <c r="AP26" i="24" s="1"/>
  <c r="AP92" i="20"/>
  <c r="AQ26" i="24" s="1"/>
  <c r="AQ92" i="20"/>
  <c r="AR26" i="24" s="1"/>
  <c r="D90" i="20"/>
  <c r="E90" i="20"/>
  <c r="F90" i="20"/>
  <c r="G90" i="20"/>
  <c r="H90" i="20"/>
  <c r="I90" i="20"/>
  <c r="D91" i="20"/>
  <c r="E25" i="24" s="1"/>
  <c r="E91" i="20"/>
  <c r="F25" i="24" s="1"/>
  <c r="F91" i="20"/>
  <c r="G25" i="24" s="1"/>
  <c r="G91" i="20"/>
  <c r="H25" i="24" s="1"/>
  <c r="H91" i="20"/>
  <c r="I25" i="24" s="1"/>
  <c r="I91" i="20"/>
  <c r="J25" i="24" s="1"/>
  <c r="D92" i="20"/>
  <c r="E26" i="24" s="1"/>
  <c r="E92" i="20"/>
  <c r="F26" i="24" s="1"/>
  <c r="F92" i="20"/>
  <c r="G26" i="24" s="1"/>
  <c r="G92" i="20"/>
  <c r="H26" i="24" s="1"/>
  <c r="H92" i="20"/>
  <c r="I26" i="24" s="1"/>
  <c r="I92" i="20"/>
  <c r="J26" i="24" s="1"/>
  <c r="C91" i="20"/>
  <c r="C92" i="20"/>
  <c r="D26" i="24" s="1"/>
  <c r="U21" i="32" l="1"/>
  <c r="U21" i="25"/>
  <c r="M21" i="32"/>
  <c r="M21" i="25"/>
  <c r="I21" i="32"/>
  <c r="I21" i="25"/>
  <c r="T21" i="32"/>
  <c r="T21" i="25"/>
  <c r="P21" i="32"/>
  <c r="P21" i="25"/>
  <c r="L21" i="32"/>
  <c r="L21" i="25"/>
  <c r="H21" i="32"/>
  <c r="H21" i="25"/>
  <c r="W21" i="32"/>
  <c r="W21" i="25"/>
  <c r="S21" i="32"/>
  <c r="S21" i="25"/>
  <c r="O21" i="32"/>
  <c r="O21" i="25"/>
  <c r="K21" i="32"/>
  <c r="K21" i="25"/>
  <c r="G21" i="32"/>
  <c r="G21" i="25"/>
  <c r="D21" i="32"/>
  <c r="D21" i="25"/>
  <c r="Q21" i="32"/>
  <c r="Q21" i="25"/>
  <c r="E21" i="25"/>
  <c r="V21" i="32"/>
  <c r="V21" i="25"/>
  <c r="R21" i="32"/>
  <c r="R21" i="25"/>
  <c r="N21" i="32"/>
  <c r="N21" i="25"/>
  <c r="J21" i="32"/>
  <c r="J21" i="25"/>
  <c r="F21" i="32"/>
  <c r="F21" i="25"/>
  <c r="D25" i="24"/>
  <c r="D10" i="32"/>
  <c r="AI10" i="32"/>
  <c r="O10" i="32"/>
  <c r="H10" i="32"/>
  <c r="AR10" i="32"/>
  <c r="AN10" i="32"/>
  <c r="AJ10" i="32"/>
  <c r="AF10" i="32"/>
  <c r="AB10" i="32"/>
  <c r="X10" i="32"/>
  <c r="T10" i="32"/>
  <c r="P10" i="32"/>
  <c r="L10" i="32"/>
  <c r="W10" i="32"/>
  <c r="AM10" i="32"/>
  <c r="AE10" i="32"/>
  <c r="S10" i="32"/>
  <c r="F10" i="32"/>
  <c r="AP10" i="32"/>
  <c r="AL10" i="32"/>
  <c r="AH10" i="32"/>
  <c r="AD10" i="32"/>
  <c r="Z10" i="32"/>
  <c r="V10" i="32"/>
  <c r="R10" i="32"/>
  <c r="N10" i="32"/>
  <c r="G10" i="32"/>
  <c r="AQ10" i="32"/>
  <c r="AA10" i="32"/>
  <c r="K10" i="32"/>
  <c r="J10" i="32"/>
  <c r="I10" i="32"/>
  <c r="E10" i="32"/>
  <c r="AO10" i="32"/>
  <c r="AK10" i="32"/>
  <c r="AG10" i="32"/>
  <c r="AC10" i="32"/>
  <c r="Y10" i="32"/>
  <c r="U10" i="32"/>
  <c r="Q10" i="32"/>
  <c r="M10" i="32"/>
  <c r="H10" i="25"/>
  <c r="H24" i="24"/>
  <c r="H23" i="24" s="1"/>
  <c r="AR10" i="25"/>
  <c r="AR24" i="24"/>
  <c r="AR23" i="24" s="1"/>
  <c r="AN10" i="25"/>
  <c r="AN24" i="24"/>
  <c r="AN23" i="24" s="1"/>
  <c r="AJ10" i="25"/>
  <c r="AJ24" i="24"/>
  <c r="AJ23" i="24" s="1"/>
  <c r="AF10" i="25"/>
  <c r="AF24" i="24"/>
  <c r="AF23" i="24" s="1"/>
  <c r="AB10" i="25"/>
  <c r="AB24" i="24"/>
  <c r="AB23" i="24" s="1"/>
  <c r="X10" i="25"/>
  <c r="X24" i="24"/>
  <c r="X23" i="24" s="1"/>
  <c r="T10" i="25"/>
  <c r="T24" i="24"/>
  <c r="T23" i="24" s="1"/>
  <c r="P10" i="25"/>
  <c r="P24" i="24"/>
  <c r="P23" i="24" s="1"/>
  <c r="L10" i="25"/>
  <c r="L24" i="24"/>
  <c r="L23" i="24" s="1"/>
  <c r="D19" i="25"/>
  <c r="D36" i="24"/>
  <c r="D15" i="25"/>
  <c r="D32" i="24"/>
  <c r="AR20" i="25"/>
  <c r="AR37" i="24"/>
  <c r="AN20" i="25"/>
  <c r="AN37" i="24"/>
  <c r="AJ20" i="25"/>
  <c r="AJ37" i="24"/>
  <c r="AF20" i="25"/>
  <c r="AF37" i="24"/>
  <c r="AB20" i="25"/>
  <c r="AB37" i="24"/>
  <c r="X20" i="25"/>
  <c r="X37" i="24"/>
  <c r="T20" i="25"/>
  <c r="T37" i="24"/>
  <c r="P20" i="25"/>
  <c r="P37" i="24"/>
  <c r="L20" i="25"/>
  <c r="L37" i="24"/>
  <c r="H20" i="25"/>
  <c r="H37" i="24"/>
  <c r="AR19" i="25"/>
  <c r="AR36" i="24"/>
  <c r="AN19" i="25"/>
  <c r="AN36" i="24"/>
  <c r="AJ19" i="25"/>
  <c r="AJ36" i="24"/>
  <c r="AF19" i="25"/>
  <c r="AF36" i="24"/>
  <c r="AB19" i="25"/>
  <c r="AB36" i="24"/>
  <c r="X19" i="25"/>
  <c r="X36" i="24"/>
  <c r="T19" i="25"/>
  <c r="T36" i="24"/>
  <c r="P19" i="25"/>
  <c r="P36" i="24"/>
  <c r="L19" i="25"/>
  <c r="L36" i="24"/>
  <c r="H19" i="25"/>
  <c r="H36" i="24"/>
  <c r="AR18" i="25"/>
  <c r="AR35" i="24"/>
  <c r="AN18" i="25"/>
  <c r="AN35" i="24"/>
  <c r="AJ18" i="25"/>
  <c r="AJ35" i="24"/>
  <c r="AF18" i="25"/>
  <c r="AF35" i="24"/>
  <c r="AB18" i="25"/>
  <c r="AB35" i="24"/>
  <c r="X18" i="25"/>
  <c r="X35" i="24"/>
  <c r="T18" i="25"/>
  <c r="T35" i="24"/>
  <c r="P18" i="25"/>
  <c r="P35" i="24"/>
  <c r="L18" i="25"/>
  <c r="L35" i="24"/>
  <c r="H18" i="25"/>
  <c r="H35" i="24"/>
  <c r="AR17" i="25"/>
  <c r="AR34" i="24"/>
  <c r="AN17" i="25"/>
  <c r="AN34" i="24"/>
  <c r="AJ17" i="25"/>
  <c r="AJ34" i="24"/>
  <c r="AF17" i="25"/>
  <c r="AF34" i="24"/>
  <c r="AB17" i="25"/>
  <c r="AB34" i="24"/>
  <c r="X17" i="25"/>
  <c r="X34" i="24"/>
  <c r="T17" i="25"/>
  <c r="T34" i="24"/>
  <c r="P17" i="25"/>
  <c r="P34" i="24"/>
  <c r="L17" i="25"/>
  <c r="L34" i="24"/>
  <c r="H17" i="25"/>
  <c r="H34" i="24"/>
  <c r="AR16" i="25"/>
  <c r="AR33" i="24"/>
  <c r="AN16" i="25"/>
  <c r="AN33" i="24"/>
  <c r="AJ16" i="25"/>
  <c r="AJ33" i="24"/>
  <c r="AF16" i="25"/>
  <c r="AF33" i="24"/>
  <c r="AB16" i="25"/>
  <c r="AB33" i="24"/>
  <c r="X16" i="25"/>
  <c r="X33" i="24"/>
  <c r="T16" i="25"/>
  <c r="T33" i="24"/>
  <c r="P16" i="25"/>
  <c r="P33" i="24"/>
  <c r="L16" i="25"/>
  <c r="L33" i="24"/>
  <c r="H16" i="25"/>
  <c r="H33" i="24"/>
  <c r="AR15" i="25"/>
  <c r="AR32" i="24"/>
  <c r="AN15" i="25"/>
  <c r="AN32" i="24"/>
  <c r="AJ15" i="25"/>
  <c r="AJ32" i="24"/>
  <c r="AF15" i="25"/>
  <c r="AF32" i="24"/>
  <c r="AB15" i="25"/>
  <c r="AB32" i="24"/>
  <c r="X15" i="25"/>
  <c r="X32" i="24"/>
  <c r="T15" i="25"/>
  <c r="T32" i="24"/>
  <c r="P15" i="25"/>
  <c r="P32" i="24"/>
  <c r="L15" i="25"/>
  <c r="L32" i="24"/>
  <c r="H15" i="25"/>
  <c r="H32" i="24"/>
  <c r="AR14" i="25"/>
  <c r="AR31" i="24"/>
  <c r="AN14" i="25"/>
  <c r="AN31" i="24"/>
  <c r="AJ14" i="25"/>
  <c r="AJ31" i="24"/>
  <c r="AF14" i="25"/>
  <c r="AF31" i="24"/>
  <c r="AB14" i="25"/>
  <c r="AB31" i="24"/>
  <c r="X14" i="25"/>
  <c r="X31" i="24"/>
  <c r="T14" i="25"/>
  <c r="T31" i="24"/>
  <c r="P14" i="25"/>
  <c r="P31" i="24"/>
  <c r="L14" i="25"/>
  <c r="L31" i="24"/>
  <c r="H14" i="25"/>
  <c r="H31" i="24"/>
  <c r="AR13" i="25"/>
  <c r="AR30" i="24"/>
  <c r="AN13" i="25"/>
  <c r="AN30" i="24"/>
  <c r="AJ13" i="25"/>
  <c r="AJ30" i="24"/>
  <c r="AF13" i="25"/>
  <c r="AF30" i="24"/>
  <c r="AB13" i="25"/>
  <c r="AB30" i="24"/>
  <c r="X13" i="25"/>
  <c r="X30" i="24"/>
  <c r="T13" i="25"/>
  <c r="T30" i="24"/>
  <c r="P13" i="25"/>
  <c r="P30" i="24"/>
  <c r="L13" i="25"/>
  <c r="L30" i="24"/>
  <c r="H13" i="25"/>
  <c r="H30" i="24"/>
  <c r="AR12" i="25"/>
  <c r="AR29" i="24"/>
  <c r="AN12" i="25"/>
  <c r="AN29" i="24"/>
  <c r="AJ12" i="25"/>
  <c r="AJ29" i="24"/>
  <c r="AF12" i="25"/>
  <c r="AF29" i="24"/>
  <c r="AB12" i="25"/>
  <c r="AB29" i="24"/>
  <c r="X12" i="25"/>
  <c r="X29" i="24"/>
  <c r="T29" i="24"/>
  <c r="T12" i="25"/>
  <c r="P12" i="25"/>
  <c r="P29" i="24"/>
  <c r="L12" i="25"/>
  <c r="L29" i="24"/>
  <c r="H12" i="25"/>
  <c r="H29" i="24"/>
  <c r="AR11" i="25"/>
  <c r="AR28" i="24"/>
  <c r="AR27" i="24" s="1"/>
  <c r="AN11" i="25"/>
  <c r="AN28" i="24"/>
  <c r="AN27" i="24" s="1"/>
  <c r="AJ11" i="25"/>
  <c r="AJ28" i="24"/>
  <c r="AJ27" i="24" s="1"/>
  <c r="AF11" i="25"/>
  <c r="AF28" i="24"/>
  <c r="AF27" i="24" s="1"/>
  <c r="AB11" i="25"/>
  <c r="AB28" i="24"/>
  <c r="AB27" i="24" s="1"/>
  <c r="X11" i="25"/>
  <c r="X28" i="24"/>
  <c r="X27" i="24" s="1"/>
  <c r="T11" i="25"/>
  <c r="T28" i="24"/>
  <c r="P11" i="25"/>
  <c r="P28" i="24"/>
  <c r="P27" i="24" s="1"/>
  <c r="L11" i="25"/>
  <c r="L28" i="24"/>
  <c r="L27" i="24" s="1"/>
  <c r="H11" i="25"/>
  <c r="H28" i="24"/>
  <c r="H27" i="24" s="1"/>
  <c r="I159" i="27" s="1"/>
  <c r="D47" i="24"/>
  <c r="AO21" i="25"/>
  <c r="AO47" i="24"/>
  <c r="AK21" i="25"/>
  <c r="AK47" i="24"/>
  <c r="AG21" i="25"/>
  <c r="AG47" i="24"/>
  <c r="AC21" i="25"/>
  <c r="AC47" i="24"/>
  <c r="Y21" i="25"/>
  <c r="Y47" i="24"/>
  <c r="U47" i="24"/>
  <c r="Q47" i="24"/>
  <c r="M47" i="24"/>
  <c r="I47" i="24"/>
  <c r="E47" i="24"/>
  <c r="G10" i="25"/>
  <c r="G24" i="24"/>
  <c r="G23" i="24" s="1"/>
  <c r="AQ10" i="25"/>
  <c r="AQ24" i="24"/>
  <c r="AQ23" i="24" s="1"/>
  <c r="AM10" i="25"/>
  <c r="AM24" i="24"/>
  <c r="AM23" i="24" s="1"/>
  <c r="AI10" i="25"/>
  <c r="AI24" i="24"/>
  <c r="AI23" i="24" s="1"/>
  <c r="AE10" i="25"/>
  <c r="AE24" i="24"/>
  <c r="AE23" i="24" s="1"/>
  <c r="AA10" i="25"/>
  <c r="AA24" i="24"/>
  <c r="AA23" i="24" s="1"/>
  <c r="W10" i="25"/>
  <c r="W24" i="24"/>
  <c r="W23" i="24" s="1"/>
  <c r="S10" i="25"/>
  <c r="S24" i="24"/>
  <c r="S23" i="24" s="1"/>
  <c r="O10" i="25"/>
  <c r="O24" i="24"/>
  <c r="O23" i="24" s="1"/>
  <c r="K10" i="25"/>
  <c r="K24" i="24"/>
  <c r="K23" i="24" s="1"/>
  <c r="D18" i="25"/>
  <c r="D35" i="24"/>
  <c r="D14" i="25"/>
  <c r="D31" i="24"/>
  <c r="AQ20" i="25"/>
  <c r="AQ37" i="24"/>
  <c r="AM20" i="25"/>
  <c r="AM37" i="24"/>
  <c r="AI20" i="25"/>
  <c r="AI37" i="24"/>
  <c r="AE20" i="25"/>
  <c r="AE37" i="24"/>
  <c r="AA20" i="25"/>
  <c r="AA37" i="24"/>
  <c r="W20" i="25"/>
  <c r="W37" i="24"/>
  <c r="S20" i="25"/>
  <c r="S37" i="24"/>
  <c r="O20" i="25"/>
  <c r="O37" i="24"/>
  <c r="K20" i="25"/>
  <c r="K37" i="24"/>
  <c r="G20" i="25"/>
  <c r="G37" i="24"/>
  <c r="AQ19" i="25"/>
  <c r="AQ36" i="24"/>
  <c r="AM19" i="25"/>
  <c r="AM36" i="24"/>
  <c r="AI19" i="25"/>
  <c r="AI36" i="24"/>
  <c r="AE19" i="25"/>
  <c r="AE36" i="24"/>
  <c r="AA36" i="24"/>
  <c r="AA19" i="25"/>
  <c r="W19" i="25"/>
  <c r="W36" i="24"/>
  <c r="S19" i="25"/>
  <c r="S36" i="24"/>
  <c r="O19" i="25"/>
  <c r="O36" i="24"/>
  <c r="K36" i="24"/>
  <c r="K19" i="25"/>
  <c r="G19" i="25"/>
  <c r="G36" i="24"/>
  <c r="AQ18" i="25"/>
  <c r="AQ35" i="24"/>
  <c r="AM18" i="25"/>
  <c r="AM35" i="24"/>
  <c r="AI18" i="25"/>
  <c r="AI35" i="24"/>
  <c r="AE18" i="25"/>
  <c r="AE35" i="24"/>
  <c r="AA18" i="25"/>
  <c r="AA35" i="24"/>
  <c r="W18" i="25"/>
  <c r="W35" i="24"/>
  <c r="S18" i="25"/>
  <c r="S35" i="24"/>
  <c r="O18" i="25"/>
  <c r="O35" i="24"/>
  <c r="K18" i="25"/>
  <c r="K35" i="24"/>
  <c r="G18" i="25"/>
  <c r="G35" i="24"/>
  <c r="AQ17" i="25"/>
  <c r="AQ34" i="24"/>
  <c r="AM17" i="25"/>
  <c r="AM34" i="24"/>
  <c r="AI17" i="25"/>
  <c r="AI34" i="24"/>
  <c r="AE17" i="25"/>
  <c r="AE34" i="24"/>
  <c r="AA17" i="25"/>
  <c r="AA34" i="24"/>
  <c r="W34" i="24"/>
  <c r="W17" i="25"/>
  <c r="S17" i="25"/>
  <c r="S34" i="24"/>
  <c r="O17" i="25"/>
  <c r="O34" i="24"/>
  <c r="K17" i="25"/>
  <c r="K34" i="24"/>
  <c r="G17" i="25"/>
  <c r="G34" i="24"/>
  <c r="AQ16" i="25"/>
  <c r="AQ33" i="24"/>
  <c r="AM16" i="25"/>
  <c r="AM33" i="24"/>
  <c r="AI16" i="25"/>
  <c r="AI33" i="24"/>
  <c r="AE16" i="25"/>
  <c r="AE33" i="24"/>
  <c r="AA16" i="25"/>
  <c r="AA33" i="24"/>
  <c r="W16" i="25"/>
  <c r="W33" i="24"/>
  <c r="S16" i="25"/>
  <c r="S33" i="24"/>
  <c r="O16" i="25"/>
  <c r="O33" i="24"/>
  <c r="K16" i="25"/>
  <c r="K33" i="24"/>
  <c r="G16" i="25"/>
  <c r="G33" i="24"/>
  <c r="AQ15" i="25"/>
  <c r="AQ32" i="24"/>
  <c r="AM32" i="24"/>
  <c r="AM15" i="25"/>
  <c r="AI15" i="25"/>
  <c r="AI32" i="24"/>
  <c r="AE15" i="25"/>
  <c r="AE32" i="24"/>
  <c r="AA15" i="25"/>
  <c r="AA32" i="24"/>
  <c r="W15" i="25"/>
  <c r="W32" i="24"/>
  <c r="S15" i="25"/>
  <c r="S32" i="24"/>
  <c r="O15" i="25"/>
  <c r="O32" i="24"/>
  <c r="K15" i="25"/>
  <c r="K32" i="24"/>
  <c r="G15" i="25"/>
  <c r="G32" i="24"/>
  <c r="AQ14" i="25"/>
  <c r="AQ31" i="24"/>
  <c r="AM14" i="25"/>
  <c r="AM31" i="24"/>
  <c r="AI14" i="25"/>
  <c r="AI31" i="24"/>
  <c r="AE14" i="25"/>
  <c r="AE31" i="24"/>
  <c r="AA14" i="25"/>
  <c r="AA31" i="24"/>
  <c r="W14" i="25"/>
  <c r="W31" i="24"/>
  <c r="S14" i="25"/>
  <c r="S31" i="24"/>
  <c r="O14" i="25"/>
  <c r="O31" i="24"/>
  <c r="K14" i="25"/>
  <c r="K31" i="24"/>
  <c r="G14" i="25"/>
  <c r="G31" i="24"/>
  <c r="AQ13" i="25"/>
  <c r="AQ30" i="24"/>
  <c r="AM13" i="25"/>
  <c r="AM30" i="24"/>
  <c r="AI13" i="25"/>
  <c r="AI30" i="24"/>
  <c r="AE13" i="25"/>
  <c r="AE30" i="24"/>
  <c r="AA13" i="25"/>
  <c r="AA30" i="24"/>
  <c r="W30" i="24"/>
  <c r="W13" i="25"/>
  <c r="S13" i="25"/>
  <c r="S30" i="24"/>
  <c r="O13" i="25"/>
  <c r="O30" i="24"/>
  <c r="K13" i="25"/>
  <c r="K30" i="24"/>
  <c r="G13" i="25"/>
  <c r="G30" i="24"/>
  <c r="AQ12" i="25"/>
  <c r="AQ29" i="24"/>
  <c r="AM12" i="25"/>
  <c r="AM29" i="24"/>
  <c r="AI12" i="25"/>
  <c r="AI29" i="24"/>
  <c r="AE12" i="25"/>
  <c r="AE29" i="24"/>
  <c r="AA12" i="25"/>
  <c r="AA29" i="24"/>
  <c r="W12" i="25"/>
  <c r="W29" i="24"/>
  <c r="S12" i="25"/>
  <c r="S29" i="24"/>
  <c r="O12" i="25"/>
  <c r="O29" i="24"/>
  <c r="K12" i="25"/>
  <c r="K29" i="24"/>
  <c r="G12" i="25"/>
  <c r="G29" i="24"/>
  <c r="AQ11" i="25"/>
  <c r="AQ28" i="24"/>
  <c r="AQ27" i="24" s="1"/>
  <c r="AM11" i="25"/>
  <c r="AM28" i="24"/>
  <c r="AI11" i="25"/>
  <c r="AI28" i="24"/>
  <c r="AI27" i="24" s="1"/>
  <c r="AE11" i="25"/>
  <c r="AE28" i="24"/>
  <c r="AE27" i="24" s="1"/>
  <c r="AA11" i="25"/>
  <c r="AA28" i="24"/>
  <c r="AA27" i="24" s="1"/>
  <c r="W11" i="25"/>
  <c r="W28" i="24"/>
  <c r="S11" i="25"/>
  <c r="S28" i="24"/>
  <c r="S27" i="24" s="1"/>
  <c r="O11" i="25"/>
  <c r="O28" i="24"/>
  <c r="O27" i="24" s="1"/>
  <c r="K11" i="25"/>
  <c r="K28" i="24"/>
  <c r="K27" i="24" s="1"/>
  <c r="G28" i="24"/>
  <c r="G11" i="25"/>
  <c r="AR21" i="25"/>
  <c r="AR47" i="24"/>
  <c r="AN21" i="25"/>
  <c r="AN47" i="24"/>
  <c r="AJ21" i="25"/>
  <c r="AJ47" i="24"/>
  <c r="AF47" i="24"/>
  <c r="AF21" i="25"/>
  <c r="AB21" i="25"/>
  <c r="AB47" i="24"/>
  <c r="X47" i="24"/>
  <c r="X21" i="25"/>
  <c r="T47" i="24"/>
  <c r="P47" i="24"/>
  <c r="L47" i="24"/>
  <c r="H47" i="24"/>
  <c r="J10" i="25"/>
  <c r="J24" i="24"/>
  <c r="J23" i="24" s="1"/>
  <c r="F10" i="25"/>
  <c r="F24" i="24"/>
  <c r="F23" i="24" s="1"/>
  <c r="AP10" i="25"/>
  <c r="AP24" i="24"/>
  <c r="AP23" i="24" s="1"/>
  <c r="AL10" i="25"/>
  <c r="AL24" i="24"/>
  <c r="AL23" i="24" s="1"/>
  <c r="AH10" i="25"/>
  <c r="AH24" i="24"/>
  <c r="AH23" i="24" s="1"/>
  <c r="AD10" i="25"/>
  <c r="AD24" i="24"/>
  <c r="AD23" i="24" s="1"/>
  <c r="Z10" i="25"/>
  <c r="Z24" i="24"/>
  <c r="Z23" i="24" s="1"/>
  <c r="V10" i="25"/>
  <c r="V24" i="24"/>
  <c r="V23" i="24" s="1"/>
  <c r="R10" i="25"/>
  <c r="R24" i="24"/>
  <c r="R23" i="24" s="1"/>
  <c r="N10" i="25"/>
  <c r="N24" i="24"/>
  <c r="N23" i="24" s="1"/>
  <c r="D11" i="25"/>
  <c r="D28" i="24"/>
  <c r="D17" i="25"/>
  <c r="D34" i="24"/>
  <c r="D30" i="24"/>
  <c r="D13" i="25"/>
  <c r="AP20" i="25"/>
  <c r="AP37" i="24"/>
  <c r="AL20" i="25"/>
  <c r="AL37" i="24"/>
  <c r="AH20" i="25"/>
  <c r="AH37" i="24"/>
  <c r="AD20" i="25"/>
  <c r="AD37" i="24"/>
  <c r="Z20" i="25"/>
  <c r="Z37" i="24"/>
  <c r="V20" i="25"/>
  <c r="V37" i="24"/>
  <c r="R20" i="25"/>
  <c r="R37" i="24"/>
  <c r="N20" i="25"/>
  <c r="N37" i="24"/>
  <c r="J20" i="25"/>
  <c r="J37" i="24"/>
  <c r="F20" i="25"/>
  <c r="F37" i="24"/>
  <c r="AP19" i="25"/>
  <c r="AP36" i="24"/>
  <c r="AL19" i="25"/>
  <c r="AL36" i="24"/>
  <c r="AH19" i="25"/>
  <c r="AH36" i="24"/>
  <c r="AD19" i="25"/>
  <c r="AD36" i="24"/>
  <c r="Z19" i="25"/>
  <c r="Z36" i="24"/>
  <c r="V19" i="25"/>
  <c r="V36" i="24"/>
  <c r="R19" i="25"/>
  <c r="R36" i="24"/>
  <c r="N19" i="25"/>
  <c r="N36" i="24"/>
  <c r="J19" i="25"/>
  <c r="J36" i="24"/>
  <c r="F19" i="25"/>
  <c r="F36" i="24"/>
  <c r="AP18" i="25"/>
  <c r="AP35" i="24"/>
  <c r="AL18" i="25"/>
  <c r="AL35" i="24"/>
  <c r="AH18" i="25"/>
  <c r="AH35" i="24"/>
  <c r="AD18" i="25"/>
  <c r="AD35" i="24"/>
  <c r="Z18" i="25"/>
  <c r="Z35" i="24"/>
  <c r="V18" i="25"/>
  <c r="V35" i="24"/>
  <c r="R18" i="25"/>
  <c r="R35" i="24"/>
  <c r="N18" i="25"/>
  <c r="N35" i="24"/>
  <c r="J18" i="25"/>
  <c r="J35" i="24"/>
  <c r="F18" i="25"/>
  <c r="F35" i="24"/>
  <c r="AP17" i="25"/>
  <c r="AP34" i="24"/>
  <c r="AL17" i="25"/>
  <c r="AL34" i="24"/>
  <c r="AH17" i="25"/>
  <c r="AH34" i="24"/>
  <c r="AD17" i="25"/>
  <c r="AD34" i="24"/>
  <c r="Z17" i="25"/>
  <c r="Z34" i="24"/>
  <c r="V17" i="25"/>
  <c r="V34" i="24"/>
  <c r="R17" i="25"/>
  <c r="R34" i="24"/>
  <c r="N17" i="25"/>
  <c r="N34" i="24"/>
  <c r="J17" i="25"/>
  <c r="J34" i="24"/>
  <c r="F17" i="25"/>
  <c r="F34" i="24"/>
  <c r="AP16" i="25"/>
  <c r="AP33" i="24"/>
  <c r="AL16" i="25"/>
  <c r="AL33" i="24"/>
  <c r="AH16" i="25"/>
  <c r="AH33" i="24"/>
  <c r="AD16" i="25"/>
  <c r="AD33" i="24"/>
  <c r="Z16" i="25"/>
  <c r="Z33" i="24"/>
  <c r="V16" i="25"/>
  <c r="V33" i="24"/>
  <c r="R16" i="25"/>
  <c r="R33" i="24"/>
  <c r="N16" i="25"/>
  <c r="N33" i="24"/>
  <c r="J16" i="25"/>
  <c r="J33" i="24"/>
  <c r="F16" i="25"/>
  <c r="F33" i="24"/>
  <c r="AP15" i="25"/>
  <c r="AP32" i="24"/>
  <c r="AL15" i="25"/>
  <c r="AL32" i="24"/>
  <c r="AH15" i="25"/>
  <c r="AH32" i="24"/>
  <c r="AD15" i="25"/>
  <c r="AD32" i="24"/>
  <c r="Z15" i="25"/>
  <c r="Z32" i="24"/>
  <c r="V15" i="25"/>
  <c r="V32" i="24"/>
  <c r="R15" i="25"/>
  <c r="R32" i="24"/>
  <c r="N15" i="25"/>
  <c r="N32" i="24"/>
  <c r="J15" i="25"/>
  <c r="J32" i="24"/>
  <c r="F15" i="25"/>
  <c r="F32" i="24"/>
  <c r="AP14" i="25"/>
  <c r="AP31" i="24"/>
  <c r="AL14" i="25"/>
  <c r="AL31" i="24"/>
  <c r="AH14" i="25"/>
  <c r="AH31" i="24"/>
  <c r="AD14" i="25"/>
  <c r="AD31" i="24"/>
  <c r="Z14" i="25"/>
  <c r="Z31" i="24"/>
  <c r="V14" i="25"/>
  <c r="V31" i="24"/>
  <c r="R14" i="25"/>
  <c r="R31" i="24"/>
  <c r="N14" i="25"/>
  <c r="N31" i="24"/>
  <c r="J14" i="25"/>
  <c r="J31" i="24"/>
  <c r="F14" i="25"/>
  <c r="F31" i="24"/>
  <c r="AP13" i="25"/>
  <c r="AP30" i="24"/>
  <c r="AL13" i="25"/>
  <c r="AL30" i="24"/>
  <c r="AH13" i="25"/>
  <c r="AH30" i="24"/>
  <c r="AD13" i="25"/>
  <c r="AD30" i="24"/>
  <c r="Z13" i="25"/>
  <c r="Z30" i="24"/>
  <c r="V13" i="25"/>
  <c r="V30" i="24"/>
  <c r="R13" i="25"/>
  <c r="R30" i="24"/>
  <c r="N13" i="25"/>
  <c r="N30" i="24"/>
  <c r="J13" i="25"/>
  <c r="J30" i="24"/>
  <c r="F13" i="25"/>
  <c r="F30" i="24"/>
  <c r="AP12" i="25"/>
  <c r="AP29" i="24"/>
  <c r="AL12" i="25"/>
  <c r="AL29" i="24"/>
  <c r="AH12" i="25"/>
  <c r="AH29" i="24"/>
  <c r="AD12" i="25"/>
  <c r="AD29" i="24"/>
  <c r="Z12" i="25"/>
  <c r="Z29" i="24"/>
  <c r="V12" i="25"/>
  <c r="V29" i="24"/>
  <c r="R12" i="25"/>
  <c r="R29" i="24"/>
  <c r="N12" i="25"/>
  <c r="N29" i="24"/>
  <c r="J12" i="25"/>
  <c r="J29" i="24"/>
  <c r="F12" i="25"/>
  <c r="F29" i="24"/>
  <c r="AP11" i="25"/>
  <c r="AP28" i="24"/>
  <c r="AL11" i="25"/>
  <c r="AL28" i="24"/>
  <c r="AH11" i="25"/>
  <c r="AH28" i="24"/>
  <c r="AH27" i="24" s="1"/>
  <c r="AD11" i="25"/>
  <c r="AD28" i="24"/>
  <c r="Z11" i="25"/>
  <c r="Z28" i="24"/>
  <c r="V11" i="25"/>
  <c r="V28" i="24"/>
  <c r="V27" i="24" s="1"/>
  <c r="R11" i="25"/>
  <c r="R28" i="24"/>
  <c r="N11" i="25"/>
  <c r="N28" i="24"/>
  <c r="N27" i="24" s="1"/>
  <c r="J11" i="25"/>
  <c r="J28" i="24"/>
  <c r="F11" i="25"/>
  <c r="F28" i="24"/>
  <c r="AQ21" i="25"/>
  <c r="AQ47" i="24"/>
  <c r="AM21" i="25"/>
  <c r="AM47" i="24"/>
  <c r="AI21" i="25"/>
  <c r="AI47" i="24"/>
  <c r="AE21" i="25"/>
  <c r="AE47" i="24"/>
  <c r="AA21" i="25"/>
  <c r="AA47" i="24"/>
  <c r="W47" i="24"/>
  <c r="S47" i="24"/>
  <c r="O47" i="24"/>
  <c r="K47" i="24"/>
  <c r="G47" i="24"/>
  <c r="D10" i="25"/>
  <c r="D24" i="24"/>
  <c r="D23" i="24" s="1"/>
  <c r="I10" i="25"/>
  <c r="I24" i="24"/>
  <c r="I23" i="24" s="1"/>
  <c r="E10" i="25"/>
  <c r="E24" i="24"/>
  <c r="E23" i="24" s="1"/>
  <c r="AO10" i="25"/>
  <c r="AO24" i="24"/>
  <c r="AO23" i="24" s="1"/>
  <c r="AK10" i="25"/>
  <c r="AK24" i="24"/>
  <c r="AK23" i="24" s="1"/>
  <c r="AG10" i="25"/>
  <c r="AG24" i="24"/>
  <c r="AG23" i="24" s="1"/>
  <c r="AC10" i="25"/>
  <c r="AC24" i="24"/>
  <c r="AC23" i="24" s="1"/>
  <c r="Y10" i="25"/>
  <c r="Y24" i="24"/>
  <c r="Y23" i="24" s="1"/>
  <c r="U10" i="25"/>
  <c r="U24" i="24"/>
  <c r="U23" i="24" s="1"/>
  <c r="Q10" i="25"/>
  <c r="Q24" i="24"/>
  <c r="Q23" i="24" s="1"/>
  <c r="M10" i="25"/>
  <c r="M24" i="24"/>
  <c r="M23" i="24" s="1"/>
  <c r="D20" i="25"/>
  <c r="D37" i="24"/>
  <c r="D16" i="25"/>
  <c r="D33" i="24"/>
  <c r="D12" i="25"/>
  <c r="D29" i="24"/>
  <c r="AO20" i="25"/>
  <c r="AO37" i="24"/>
  <c r="AK20" i="25"/>
  <c r="AK37" i="24"/>
  <c r="AG20" i="25"/>
  <c r="AG37" i="24"/>
  <c r="AC20" i="25"/>
  <c r="AC37" i="24"/>
  <c r="Y20" i="25"/>
  <c r="Y37" i="24"/>
  <c r="U20" i="25"/>
  <c r="U37" i="24"/>
  <c r="Q20" i="25"/>
  <c r="Q37" i="24"/>
  <c r="M20" i="25"/>
  <c r="M37" i="24"/>
  <c r="I37" i="24"/>
  <c r="I20" i="25"/>
  <c r="E20" i="25"/>
  <c r="E37" i="24"/>
  <c r="AO19" i="25"/>
  <c r="AO36" i="24"/>
  <c r="AK19" i="25"/>
  <c r="AK36" i="24"/>
  <c r="AG19" i="25"/>
  <c r="AG36" i="24"/>
  <c r="AC19" i="25"/>
  <c r="AC36" i="24"/>
  <c r="Y19" i="25"/>
  <c r="Y36" i="24"/>
  <c r="U19" i="25"/>
  <c r="U36" i="24"/>
  <c r="Q19" i="25"/>
  <c r="Q36" i="24"/>
  <c r="M19" i="25"/>
  <c r="M36" i="24"/>
  <c r="I19" i="25"/>
  <c r="I36" i="24"/>
  <c r="E19" i="25"/>
  <c r="E36" i="24"/>
  <c r="AO35" i="24"/>
  <c r="AO18" i="25"/>
  <c r="AK18" i="25"/>
  <c r="AK35" i="24"/>
  <c r="AG18" i="25"/>
  <c r="AG35" i="24"/>
  <c r="AC18" i="25"/>
  <c r="AC35" i="24"/>
  <c r="Y18" i="25"/>
  <c r="Y35" i="24"/>
  <c r="U18" i="25"/>
  <c r="U35" i="24"/>
  <c r="Q18" i="25"/>
  <c r="Q35" i="24"/>
  <c r="M18" i="25"/>
  <c r="M35" i="24"/>
  <c r="I18" i="25"/>
  <c r="I35" i="24"/>
  <c r="E18" i="25"/>
  <c r="E35" i="24"/>
  <c r="AO17" i="25"/>
  <c r="AO34" i="24"/>
  <c r="AK17" i="25"/>
  <c r="AK34" i="24"/>
  <c r="AG17" i="25"/>
  <c r="AG34" i="24"/>
  <c r="AC17" i="25"/>
  <c r="AC34" i="24"/>
  <c r="Y17" i="25"/>
  <c r="Y34" i="24"/>
  <c r="U17" i="25"/>
  <c r="U34" i="24"/>
  <c r="Q17" i="25"/>
  <c r="Q34" i="24"/>
  <c r="M17" i="25"/>
  <c r="M34" i="24"/>
  <c r="I17" i="25"/>
  <c r="I34" i="24"/>
  <c r="E17" i="25"/>
  <c r="E34" i="24"/>
  <c r="AO16" i="25"/>
  <c r="AO33" i="24"/>
  <c r="AK16" i="25"/>
  <c r="AK33" i="24"/>
  <c r="AG16" i="25"/>
  <c r="AG33" i="24"/>
  <c r="AC16" i="25"/>
  <c r="AC33" i="24"/>
  <c r="Y16" i="25"/>
  <c r="Y33" i="24"/>
  <c r="U16" i="25"/>
  <c r="U33" i="24"/>
  <c r="Q16" i="25"/>
  <c r="Q33" i="24"/>
  <c r="M16" i="25"/>
  <c r="M33" i="24"/>
  <c r="I16" i="25"/>
  <c r="I33" i="24"/>
  <c r="E16" i="25"/>
  <c r="E33" i="24"/>
  <c r="AO15" i="25"/>
  <c r="AO32" i="24"/>
  <c r="AK15" i="25"/>
  <c r="AK32" i="24"/>
  <c r="AG15" i="25"/>
  <c r="AG32" i="24"/>
  <c r="AC15" i="25"/>
  <c r="AC32" i="24"/>
  <c r="Y15" i="25"/>
  <c r="Y32" i="24"/>
  <c r="U15" i="25"/>
  <c r="U32" i="24"/>
  <c r="Q15" i="25"/>
  <c r="Q32" i="24"/>
  <c r="M15" i="25"/>
  <c r="M32" i="24"/>
  <c r="I15" i="25"/>
  <c r="I32" i="24"/>
  <c r="E15" i="25"/>
  <c r="E32" i="24"/>
  <c r="AO14" i="25"/>
  <c r="AO31" i="24"/>
  <c r="AK14" i="25"/>
  <c r="AK31" i="24"/>
  <c r="AG14" i="25"/>
  <c r="AG31" i="24"/>
  <c r="AC14" i="25"/>
  <c r="AC31" i="24"/>
  <c r="Y14" i="25"/>
  <c r="Y31" i="24"/>
  <c r="U14" i="25"/>
  <c r="U31" i="24"/>
  <c r="Q14" i="25"/>
  <c r="Q31" i="24"/>
  <c r="M14" i="25"/>
  <c r="M31" i="24"/>
  <c r="I14" i="25"/>
  <c r="I31" i="24"/>
  <c r="E14" i="25"/>
  <c r="E31" i="24"/>
  <c r="AO13" i="25"/>
  <c r="AO30" i="24"/>
  <c r="AK13" i="25"/>
  <c r="AK30" i="24"/>
  <c r="AG13" i="25"/>
  <c r="AG30" i="24"/>
  <c r="AC13" i="25"/>
  <c r="AC30" i="24"/>
  <c r="Y13" i="25"/>
  <c r="Y30" i="24"/>
  <c r="U13" i="25"/>
  <c r="U30" i="24"/>
  <c r="Q13" i="25"/>
  <c r="Q30" i="24"/>
  <c r="M13" i="25"/>
  <c r="M30" i="24"/>
  <c r="I13" i="25"/>
  <c r="I30" i="24"/>
  <c r="E13" i="25"/>
  <c r="E30" i="24"/>
  <c r="AO12" i="25"/>
  <c r="AO29" i="24"/>
  <c r="AK12" i="25"/>
  <c r="AK29" i="24"/>
  <c r="AG12" i="25"/>
  <c r="AG29" i="24"/>
  <c r="AC12" i="25"/>
  <c r="AC29" i="24"/>
  <c r="Y12" i="25"/>
  <c r="Y29" i="24"/>
  <c r="U12" i="25"/>
  <c r="U29" i="24"/>
  <c r="Q12" i="25"/>
  <c r="Q29" i="24"/>
  <c r="M12" i="25"/>
  <c r="M29" i="24"/>
  <c r="I12" i="25"/>
  <c r="I29" i="24"/>
  <c r="E12" i="25"/>
  <c r="E29" i="24"/>
  <c r="AO11" i="25"/>
  <c r="AO28" i="24"/>
  <c r="AK11" i="25"/>
  <c r="AK28" i="24"/>
  <c r="AG11" i="25"/>
  <c r="AG28" i="24"/>
  <c r="AG27" i="24" s="1"/>
  <c r="AC11" i="25"/>
  <c r="AC28" i="24"/>
  <c r="Y11" i="25"/>
  <c r="Y28" i="24"/>
  <c r="U11" i="25"/>
  <c r="U28" i="24"/>
  <c r="Q11" i="25"/>
  <c r="Q28" i="24"/>
  <c r="M11" i="25"/>
  <c r="M28" i="24"/>
  <c r="I11" i="25"/>
  <c r="I28" i="24"/>
  <c r="I27" i="24" s="1"/>
  <c r="E11" i="25"/>
  <c r="E28" i="24"/>
  <c r="AP21" i="25"/>
  <c r="AP47" i="24"/>
  <c r="AL21" i="25"/>
  <c r="AL47" i="24"/>
  <c r="AH21" i="25"/>
  <c r="AH47" i="24"/>
  <c r="AD21" i="25"/>
  <c r="AD47" i="24"/>
  <c r="Z21" i="25"/>
  <c r="Z47" i="24"/>
  <c r="V47" i="24"/>
  <c r="R47" i="24"/>
  <c r="N47" i="24"/>
  <c r="J47" i="24"/>
  <c r="F47" i="24"/>
  <c r="C89" i="20"/>
  <c r="B32" i="28" s="1"/>
  <c r="H89" i="20"/>
  <c r="G32" i="28" s="1"/>
  <c r="D89" i="20"/>
  <c r="C32" i="28" s="1"/>
  <c r="AN89" i="20"/>
  <c r="AM32" i="28" s="1"/>
  <c r="AJ89" i="20"/>
  <c r="AI32" i="28" s="1"/>
  <c r="AF89" i="20"/>
  <c r="AE32" i="28" s="1"/>
  <c r="AB89" i="20"/>
  <c r="AA32" i="28" s="1"/>
  <c r="X89" i="20"/>
  <c r="W32" i="28" s="1"/>
  <c r="T89" i="20"/>
  <c r="S32" i="28" s="1"/>
  <c r="P89" i="20"/>
  <c r="O32" i="28" s="1"/>
  <c r="L89" i="20"/>
  <c r="K32" i="28" s="1"/>
  <c r="AO94" i="20"/>
  <c r="AN33" i="28" s="1"/>
  <c r="AK94" i="20"/>
  <c r="AJ33" i="28" s="1"/>
  <c r="AG94" i="20"/>
  <c r="AF33" i="28" s="1"/>
  <c r="AC94" i="20"/>
  <c r="AB33" i="28" s="1"/>
  <c r="Y94" i="20"/>
  <c r="X33" i="28" s="1"/>
  <c r="U94" i="20"/>
  <c r="T33" i="28" s="1"/>
  <c r="Q94" i="20"/>
  <c r="P33" i="28" s="1"/>
  <c r="M94" i="20"/>
  <c r="L33" i="28" s="1"/>
  <c r="I94" i="20"/>
  <c r="H33" i="28" s="1"/>
  <c r="E94" i="20"/>
  <c r="D33" i="28" s="1"/>
  <c r="G89" i="20"/>
  <c r="F32" i="28" s="1"/>
  <c r="AQ89" i="20"/>
  <c r="AP32" i="28" s="1"/>
  <c r="AM89" i="20"/>
  <c r="AL32" i="28" s="1"/>
  <c r="AI89" i="20"/>
  <c r="AH32" i="28" s="1"/>
  <c r="AE89" i="20"/>
  <c r="AD32" i="28" s="1"/>
  <c r="AA89" i="20"/>
  <c r="Z32" i="28" s="1"/>
  <c r="W89" i="20"/>
  <c r="V32" i="28" s="1"/>
  <c r="S89" i="20"/>
  <c r="R32" i="28" s="1"/>
  <c r="O89" i="20"/>
  <c r="N32" i="28" s="1"/>
  <c r="K89" i="20"/>
  <c r="J32" i="28" s="1"/>
  <c r="C94" i="20"/>
  <c r="B33" i="28" s="1"/>
  <c r="AN94" i="20"/>
  <c r="AM33" i="28" s="1"/>
  <c r="AJ94" i="20"/>
  <c r="AI33" i="28" s="1"/>
  <c r="AF94" i="20"/>
  <c r="AE33" i="28" s="1"/>
  <c r="AB94" i="20"/>
  <c r="AA33" i="28" s="1"/>
  <c r="X94" i="20"/>
  <c r="W33" i="28" s="1"/>
  <c r="T94" i="20"/>
  <c r="S33" i="28" s="1"/>
  <c r="P94" i="20"/>
  <c r="O33" i="28" s="1"/>
  <c r="L94" i="20"/>
  <c r="K33" i="28" s="1"/>
  <c r="H94" i="20"/>
  <c r="G33" i="28" s="1"/>
  <c r="D94" i="20"/>
  <c r="C33" i="28" s="1"/>
  <c r="F89" i="20"/>
  <c r="E32" i="28" s="1"/>
  <c r="AP89" i="20"/>
  <c r="AO32" i="28" s="1"/>
  <c r="AL89" i="20"/>
  <c r="AK32" i="28" s="1"/>
  <c r="AH89" i="20"/>
  <c r="AG32" i="28" s="1"/>
  <c r="AD89" i="20"/>
  <c r="AC32" i="28" s="1"/>
  <c r="Z89" i="20"/>
  <c r="Y32" i="28" s="1"/>
  <c r="V89" i="20"/>
  <c r="U32" i="28" s="1"/>
  <c r="R89" i="20"/>
  <c r="Q32" i="28" s="1"/>
  <c r="N89" i="20"/>
  <c r="M32" i="28" s="1"/>
  <c r="J89" i="20"/>
  <c r="I32" i="28" s="1"/>
  <c r="AQ94" i="20"/>
  <c r="AP33" i="28" s="1"/>
  <c r="AM94" i="20"/>
  <c r="AL33" i="28" s="1"/>
  <c r="AI94" i="20"/>
  <c r="AH33" i="28" s="1"/>
  <c r="AE94" i="20"/>
  <c r="AD33" i="28" s="1"/>
  <c r="AA94" i="20"/>
  <c r="Z33" i="28" s="1"/>
  <c r="W94" i="20"/>
  <c r="V33" i="28" s="1"/>
  <c r="S94" i="20"/>
  <c r="R33" i="28" s="1"/>
  <c r="O94" i="20"/>
  <c r="N33" i="28" s="1"/>
  <c r="K94" i="20"/>
  <c r="J33" i="28" s="1"/>
  <c r="G94" i="20"/>
  <c r="F33" i="28" s="1"/>
  <c r="I89" i="20"/>
  <c r="H32" i="28" s="1"/>
  <c r="E89" i="20"/>
  <c r="D32" i="28" s="1"/>
  <c r="AO89" i="20"/>
  <c r="AN32" i="28" s="1"/>
  <c r="AK89" i="20"/>
  <c r="AJ32" i="28" s="1"/>
  <c r="AG89" i="20"/>
  <c r="AF32" i="28" s="1"/>
  <c r="AC89" i="20"/>
  <c r="AB32" i="28" s="1"/>
  <c r="Y89" i="20"/>
  <c r="X32" i="28" s="1"/>
  <c r="U89" i="20"/>
  <c r="T32" i="28" s="1"/>
  <c r="Q89" i="20"/>
  <c r="P32" i="28" s="1"/>
  <c r="M89" i="20"/>
  <c r="L32" i="28" s="1"/>
  <c r="AP94" i="20"/>
  <c r="AO33" i="28" s="1"/>
  <c r="AL94" i="20"/>
  <c r="AK33" i="28" s="1"/>
  <c r="AH94" i="20"/>
  <c r="AG33" i="28" s="1"/>
  <c r="AD94" i="20"/>
  <c r="AC33" i="28" s="1"/>
  <c r="Z94" i="20"/>
  <c r="Y33" i="28" s="1"/>
  <c r="V94" i="20"/>
  <c r="U33" i="28" s="1"/>
  <c r="R94" i="20"/>
  <c r="Q33" i="28" s="1"/>
  <c r="N94" i="20"/>
  <c r="M33" i="28" s="1"/>
  <c r="J94" i="20"/>
  <c r="I33" i="28" s="1"/>
  <c r="F94" i="20"/>
  <c r="E33" i="28" s="1"/>
  <c r="BA159" i="27"/>
  <c r="BH159" i="27"/>
  <c r="BI159" i="27"/>
  <c r="BL159" i="27"/>
  <c r="BQ159" i="27"/>
  <c r="AV159" i="27"/>
  <c r="CG193" i="20"/>
  <c r="CG194" i="20" s="1"/>
  <c r="CH193" i="20"/>
  <c r="CI193" i="20"/>
  <c r="CI194" i="20" s="1"/>
  <c r="CJ193" i="20"/>
  <c r="CH194" i="20"/>
  <c r="CJ194" i="20"/>
  <c r="D126" i="20"/>
  <c r="D127" i="20"/>
  <c r="D128" i="20"/>
  <c r="D129" i="20"/>
  <c r="D130" i="20"/>
  <c r="D131" i="20"/>
  <c r="D132" i="20"/>
  <c r="D133" i="20"/>
  <c r="D134" i="20"/>
  <c r="D136" i="20"/>
  <c r="D125" i="20"/>
  <c r="D122" i="20"/>
  <c r="D123" i="20"/>
  <c r="D121" i="20"/>
  <c r="AU140" i="20"/>
  <c r="AU141" i="20" s="1"/>
  <c r="AU150" i="20" s="1"/>
  <c r="AV140" i="20"/>
  <c r="AV141" i="20" s="1"/>
  <c r="AV150" i="20" s="1"/>
  <c r="AW140" i="20"/>
  <c r="AX140" i="20"/>
  <c r="AX141" i="20" s="1"/>
  <c r="AX150" i="20" s="1"/>
  <c r="AY140" i="20"/>
  <c r="AY141" i="20" s="1"/>
  <c r="AY150" i="20" s="1"/>
  <c r="AZ140" i="20"/>
  <c r="AZ141" i="20" s="1"/>
  <c r="AZ150" i="20" s="1"/>
  <c r="BA140" i="20"/>
  <c r="BB140" i="20"/>
  <c r="BB141" i="20" s="1"/>
  <c r="BB150" i="20" s="1"/>
  <c r="BC140" i="20"/>
  <c r="BC141" i="20" s="1"/>
  <c r="BC150" i="20" s="1"/>
  <c r="BD140" i="20"/>
  <c r="BD141" i="20" s="1"/>
  <c r="BD150" i="20" s="1"/>
  <c r="BE140" i="20"/>
  <c r="BE141" i="20" s="1"/>
  <c r="BE150" i="20" s="1"/>
  <c r="BF140" i="20"/>
  <c r="BF141" i="20" s="1"/>
  <c r="BF150" i="20" s="1"/>
  <c r="BG140" i="20"/>
  <c r="BG141" i="20" s="1"/>
  <c r="BG150" i="20" s="1"/>
  <c r="BH140" i="20"/>
  <c r="BH141" i="20" s="1"/>
  <c r="BH150" i="20" s="1"/>
  <c r="BI140" i="20"/>
  <c r="BI141" i="20" s="1"/>
  <c r="BI150" i="20" s="1"/>
  <c r="BJ140" i="20"/>
  <c r="BJ141" i="20" s="1"/>
  <c r="BJ150" i="20" s="1"/>
  <c r="BK140" i="20"/>
  <c r="BK141" i="20" s="1"/>
  <c r="BK150" i="20" s="1"/>
  <c r="BL140" i="20"/>
  <c r="BL141" i="20" s="1"/>
  <c r="BL150" i="20" s="1"/>
  <c r="BM140" i="20"/>
  <c r="BM141" i="20" s="1"/>
  <c r="BM150" i="20" s="1"/>
  <c r="BN140" i="20"/>
  <c r="BN141" i="20" s="1"/>
  <c r="BN150" i="20" s="1"/>
  <c r="BO140" i="20"/>
  <c r="BO141" i="20" s="1"/>
  <c r="BO150" i="20" s="1"/>
  <c r="BP140" i="20"/>
  <c r="BP141" i="20" s="1"/>
  <c r="BP150" i="20" s="1"/>
  <c r="BQ140" i="20"/>
  <c r="BR140" i="20"/>
  <c r="BR141" i="20" s="1"/>
  <c r="BR150" i="20" s="1"/>
  <c r="BS140" i="20"/>
  <c r="BS141" i="20" s="1"/>
  <c r="BS150" i="20" s="1"/>
  <c r="BT140" i="20"/>
  <c r="BT141" i="20" s="1"/>
  <c r="BT150" i="20" s="1"/>
  <c r="BU140" i="20"/>
  <c r="BU141" i="20" s="1"/>
  <c r="BU150" i="20" s="1"/>
  <c r="BV140" i="20"/>
  <c r="BV141" i="20" s="1"/>
  <c r="BV150" i="20" s="1"/>
  <c r="BW140" i="20"/>
  <c r="BW141" i="20" s="1"/>
  <c r="BW150" i="20" s="1"/>
  <c r="BX140" i="20"/>
  <c r="BX141" i="20" s="1"/>
  <c r="BX150" i="20" s="1"/>
  <c r="BY140" i="20"/>
  <c r="BY141" i="20" s="1"/>
  <c r="BY150" i="20" s="1"/>
  <c r="BZ140" i="20"/>
  <c r="BZ141" i="20" s="1"/>
  <c r="BZ150" i="20" s="1"/>
  <c r="CA140" i="20"/>
  <c r="CA141" i="20" s="1"/>
  <c r="CA150" i="20" s="1"/>
  <c r="CB140" i="20"/>
  <c r="CB141" i="20" s="1"/>
  <c r="CB150" i="20" s="1"/>
  <c r="CC140" i="20"/>
  <c r="CC141" i="20" s="1"/>
  <c r="CC150" i="20" s="1"/>
  <c r="CD140" i="20"/>
  <c r="CD141" i="20" s="1"/>
  <c r="CD150" i="20" s="1"/>
  <c r="CE140" i="20"/>
  <c r="CE141" i="20" s="1"/>
  <c r="CE150" i="20" s="1"/>
  <c r="CF140" i="20"/>
  <c r="CF141" i="20" s="1"/>
  <c r="CF150" i="20" s="1"/>
  <c r="AW141" i="20"/>
  <c r="AW150" i="20" s="1"/>
  <c r="BA141" i="20"/>
  <c r="BA150" i="20" s="1"/>
  <c r="BQ141" i="20"/>
  <c r="BQ150" i="20" s="1"/>
  <c r="BS144" i="20"/>
  <c r="BS177" i="20" s="1"/>
  <c r="BS182" i="20" s="1"/>
  <c r="BS183" i="20" s="1"/>
  <c r="BT144" i="20"/>
  <c r="BT177" i="20" s="1"/>
  <c r="BT182" i="20" s="1"/>
  <c r="BT183" i="20" s="1"/>
  <c r="BU144" i="20"/>
  <c r="BV144" i="20"/>
  <c r="BW144" i="20"/>
  <c r="BX144" i="20"/>
  <c r="BY144" i="20"/>
  <c r="BZ144" i="20"/>
  <c r="CA144" i="20"/>
  <c r="CB144" i="20"/>
  <c r="CC144" i="20"/>
  <c r="CD144" i="20"/>
  <c r="CE144" i="20"/>
  <c r="CF144" i="20"/>
  <c r="BT145" i="20"/>
  <c r="D10" i="27"/>
  <c r="M27" i="24" l="1"/>
  <c r="Y27" i="24"/>
  <c r="AK27" i="24"/>
  <c r="E27" i="24"/>
  <c r="F159" i="27" s="1"/>
  <c r="Q27" i="24"/>
  <c r="Q38" i="24" s="1"/>
  <c r="AC27" i="24"/>
  <c r="AL27" i="24"/>
  <c r="F27" i="24"/>
  <c r="AD27" i="24"/>
  <c r="AP27" i="24"/>
  <c r="AQ159" i="27" s="1"/>
  <c r="CI28" i="25"/>
  <c r="CI28" i="32"/>
  <c r="CH28" i="25"/>
  <c r="CH28" i="32"/>
  <c r="CG28" i="25"/>
  <c r="CG28" i="32"/>
  <c r="CJ28" i="25"/>
  <c r="CJ28" i="32"/>
  <c r="V38" i="24"/>
  <c r="AO27" i="24"/>
  <c r="AO38" i="24" s="1"/>
  <c r="AM27" i="24"/>
  <c r="AN159" i="27" s="1"/>
  <c r="T27" i="24"/>
  <c r="T38" i="24" s="1"/>
  <c r="I38" i="24"/>
  <c r="Y38" i="24"/>
  <c r="U27" i="24"/>
  <c r="U38" i="24" s="1"/>
  <c r="R27" i="24"/>
  <c r="J27" i="24"/>
  <c r="K159" i="27" s="1"/>
  <c r="Z27" i="24"/>
  <c r="Z38" i="24" s="1"/>
  <c r="W27" i="24"/>
  <c r="W38" i="24" s="1"/>
  <c r="AG38" i="24"/>
  <c r="R38" i="24"/>
  <c r="AH38" i="24"/>
  <c r="AP38" i="24"/>
  <c r="J38" i="24"/>
  <c r="O38" i="24"/>
  <c r="AE38" i="24"/>
  <c r="L38" i="24"/>
  <c r="AB38" i="24"/>
  <c r="AJ38" i="24"/>
  <c r="AR38" i="24"/>
  <c r="BS145" i="20"/>
  <c r="BS157" i="20" s="1"/>
  <c r="M38" i="24"/>
  <c r="AC38" i="24"/>
  <c r="AK38" i="24"/>
  <c r="E38" i="24"/>
  <c r="N38" i="24"/>
  <c r="AD38" i="24"/>
  <c r="AL38" i="24"/>
  <c r="F38" i="24"/>
  <c r="K38" i="24"/>
  <c r="S38" i="24"/>
  <c r="AA38" i="24"/>
  <c r="AI38" i="24"/>
  <c r="AQ38" i="24"/>
  <c r="P38" i="24"/>
  <c r="X38" i="24"/>
  <c r="AF38" i="24"/>
  <c r="AN38" i="24"/>
  <c r="H38" i="24"/>
  <c r="G27" i="24"/>
  <c r="G38" i="24" s="1"/>
  <c r="N159" i="27"/>
  <c r="Z159" i="27"/>
  <c r="AH159" i="27"/>
  <c r="AP159" i="27"/>
  <c r="W159" i="27"/>
  <c r="AE159" i="27"/>
  <c r="J159" i="27"/>
  <c r="V159" i="27"/>
  <c r="AD159" i="27"/>
  <c r="AL159" i="27"/>
  <c r="AI159" i="27"/>
  <c r="S159" i="27"/>
  <c r="CE145" i="20"/>
  <c r="CE177" i="20"/>
  <c r="CE182" i="20" s="1"/>
  <c r="CE183" i="20" s="1"/>
  <c r="BS178" i="20"/>
  <c r="CC145" i="20"/>
  <c r="CC177" i="20"/>
  <c r="CC182" i="20" s="1"/>
  <c r="CC183" i="20" s="1"/>
  <c r="BY145" i="20"/>
  <c r="BY177" i="20"/>
  <c r="BY182" i="20" s="1"/>
  <c r="BY183" i="20" s="1"/>
  <c r="BU145" i="20"/>
  <c r="BU177" i="20"/>
  <c r="BU182" i="20" s="1"/>
  <c r="BU183" i="20" s="1"/>
  <c r="CF145" i="20"/>
  <c r="CF177" i="20"/>
  <c r="CF182" i="20" s="1"/>
  <c r="CF183" i="20" s="1"/>
  <c r="CB145" i="20"/>
  <c r="CB177" i="20"/>
  <c r="CB182" i="20" s="1"/>
  <c r="CB183" i="20" s="1"/>
  <c r="BX145" i="20"/>
  <c r="BX177" i="20"/>
  <c r="BX182" i="20" s="1"/>
  <c r="BX183" i="20" s="1"/>
  <c r="L10" i="27"/>
  <c r="H10" i="27"/>
  <c r="BW145" i="20"/>
  <c r="BW177" i="20"/>
  <c r="BW182" i="20" s="1"/>
  <c r="BW183" i="20" s="1"/>
  <c r="CA145" i="20"/>
  <c r="CA177" i="20"/>
  <c r="CA182" i="20" s="1"/>
  <c r="CA183" i="20" s="1"/>
  <c r="BT157" i="20"/>
  <c r="BT178" i="20"/>
  <c r="CD145" i="20"/>
  <c r="CD177" i="20"/>
  <c r="CD182" i="20" s="1"/>
  <c r="CD183" i="20" s="1"/>
  <c r="BZ145" i="20"/>
  <c r="BZ177" i="20"/>
  <c r="BZ182" i="20" s="1"/>
  <c r="BZ183" i="20" s="1"/>
  <c r="BV145" i="20"/>
  <c r="BV177" i="20"/>
  <c r="BV182" i="20" s="1"/>
  <c r="BV183" i="20" s="1"/>
  <c r="G159" i="27"/>
  <c r="AM159" i="27"/>
  <c r="P159" i="27"/>
  <c r="M159" i="27"/>
  <c r="L159" i="27"/>
  <c r="T159" i="27"/>
  <c r="AJ159" i="27"/>
  <c r="AR159" i="27"/>
  <c r="Q159" i="27"/>
  <c r="AO159" i="27"/>
  <c r="D27" i="24"/>
  <c r="D203" i="20"/>
  <c r="C203" i="20"/>
  <c r="E188" i="20" s="1"/>
  <c r="C124" i="20"/>
  <c r="CD158" i="20"/>
  <c r="BV158" i="20"/>
  <c r="BY158" i="20"/>
  <c r="CF158" i="20"/>
  <c r="CB158" i="20"/>
  <c r="BX158" i="20"/>
  <c r="BT158" i="20"/>
  <c r="BZ158" i="20"/>
  <c r="CC158" i="20"/>
  <c r="BU158" i="20"/>
  <c r="CE158" i="20"/>
  <c r="CA158" i="20"/>
  <c r="BW158" i="20"/>
  <c r="BS158" i="20"/>
  <c r="D135" i="20"/>
  <c r="D137" i="20" s="1"/>
  <c r="D167" i="20" s="1"/>
  <c r="D151" i="20"/>
  <c r="X159" i="27" l="1"/>
  <c r="M16" i="27"/>
  <c r="M17" i="27" s="1"/>
  <c r="AM38" i="24"/>
  <c r="AA159" i="27"/>
  <c r="H159" i="27"/>
  <c r="AB159" i="27"/>
  <c r="CD157" i="20"/>
  <c r="CD178" i="20"/>
  <c r="CA157" i="20"/>
  <c r="CA178" i="20"/>
  <c r="BX157" i="20"/>
  <c r="BX178" i="20"/>
  <c r="BY157" i="20"/>
  <c r="BY178" i="20"/>
  <c r="D204" i="20"/>
  <c r="AF159" i="27"/>
  <c r="R159" i="27"/>
  <c r="BZ157" i="20"/>
  <c r="BZ178" i="20"/>
  <c r="BW157" i="20"/>
  <c r="BW178" i="20"/>
  <c r="BV157" i="20"/>
  <c r="BV178" i="20"/>
  <c r="CF157" i="20"/>
  <c r="CF178" i="20"/>
  <c r="F77" i="27"/>
  <c r="E77" i="27"/>
  <c r="L77" i="27"/>
  <c r="G77" i="27"/>
  <c r="I77" i="27"/>
  <c r="H77" i="27"/>
  <c r="J77" i="27"/>
  <c r="M77" i="27"/>
  <c r="N75" i="27" s="1"/>
  <c r="N76" i="27" s="1"/>
  <c r="K77" i="27"/>
  <c r="BA80" i="27"/>
  <c r="CB157" i="20"/>
  <c r="CB178" i="20"/>
  <c r="BU157" i="20"/>
  <c r="BU178" i="20"/>
  <c r="CC157" i="20"/>
  <c r="CC178" i="20"/>
  <c r="CE157" i="20"/>
  <c r="CE178" i="20"/>
  <c r="O159" i="27"/>
  <c r="AK159" i="27"/>
  <c r="AC159" i="27"/>
  <c r="Y159" i="27"/>
  <c r="U159" i="27"/>
  <c r="AG159" i="27"/>
  <c r="E159" i="27"/>
  <c r="D38" i="24"/>
  <c r="AS159" i="27"/>
  <c r="D205" i="20"/>
  <c r="C204" i="20"/>
  <c r="C205" i="20"/>
  <c r="CF159" i="20"/>
  <c r="CF160" i="20" s="1"/>
  <c r="CD159" i="20"/>
  <c r="CA159" i="20"/>
  <c r="BT159" i="20"/>
  <c r="BY159" i="20"/>
  <c r="CE159" i="20"/>
  <c r="BS159" i="20"/>
  <c r="BU159" i="20"/>
  <c r="BX159" i="20"/>
  <c r="BW159" i="20"/>
  <c r="CC159" i="20"/>
  <c r="BZ159" i="20"/>
  <c r="CB159" i="20"/>
  <c r="BV159" i="20"/>
  <c r="D174" i="27" l="1"/>
  <c r="EK174" i="27" s="1"/>
  <c r="D182" i="27"/>
  <c r="CB160" i="20"/>
  <c r="BZ31" i="28"/>
  <c r="BX160" i="20"/>
  <c r="BV31" i="28"/>
  <c r="BY160" i="20"/>
  <c r="BW31" i="28"/>
  <c r="BZ160" i="20"/>
  <c r="BX31" i="28"/>
  <c r="BU160" i="20"/>
  <c r="BS31" i="28"/>
  <c r="BT160" i="20"/>
  <c r="BR31" i="28"/>
  <c r="N89" i="27"/>
  <c r="N78" i="27"/>
  <c r="O78" i="27"/>
  <c r="P76" i="27" s="1"/>
  <c r="P89" i="27" s="1"/>
  <c r="EB174" i="27"/>
  <c r="CS174" i="27"/>
  <c r="CO174" i="27"/>
  <c r="DK174" i="27"/>
  <c r="DZ174" i="27"/>
  <c r="DH174" i="27"/>
  <c r="DN174" i="27"/>
  <c r="DQ174" i="27"/>
  <c r="DV174" i="27"/>
  <c r="DA174" i="27"/>
  <c r="CY174" i="27"/>
  <c r="EF174" i="27"/>
  <c r="DB174" i="27"/>
  <c r="DP174" i="27"/>
  <c r="DX174" i="27"/>
  <c r="CT174" i="27"/>
  <c r="ED174" i="27"/>
  <c r="DJ174" i="27"/>
  <c r="DM174" i="27"/>
  <c r="EG174" i="27"/>
  <c r="DF174" i="27"/>
  <c r="DE174" i="27"/>
  <c r="CP174" i="27"/>
  <c r="CZ174" i="27"/>
  <c r="CC160" i="20"/>
  <c r="CA31" i="28"/>
  <c r="BS160" i="20"/>
  <c r="BQ31" i="28"/>
  <c r="CA160" i="20"/>
  <c r="BY31" i="28"/>
  <c r="BV160" i="20"/>
  <c r="BT31" i="28"/>
  <c r="BW160" i="20"/>
  <c r="BU31" i="28"/>
  <c r="CE160" i="20"/>
  <c r="CC31" i="28"/>
  <c r="CD160" i="20"/>
  <c r="CB31" i="28"/>
  <c r="BA100" i="27"/>
  <c r="BA81" i="27"/>
  <c r="BB80" i="27" s="1"/>
  <c r="BB100" i="27" s="1"/>
  <c r="N77" i="27"/>
  <c r="O75" i="27" s="1"/>
  <c r="CH218" i="20"/>
  <c r="CI218" i="20"/>
  <c r="CJ218" i="20"/>
  <c r="CK218" i="20"/>
  <c r="CH216" i="20"/>
  <c r="CI216" i="20"/>
  <c r="CJ216" i="20"/>
  <c r="CK216" i="20"/>
  <c r="CG192" i="20"/>
  <c r="CH192" i="20"/>
  <c r="CI192" i="20"/>
  <c r="CJ192" i="20"/>
  <c r="CK215" i="20"/>
  <c r="CJ29" i="25" l="1"/>
  <c r="CJ29" i="32"/>
  <c r="CJ9" i="32" s="1"/>
  <c r="CI29" i="25"/>
  <c r="CI29" i="32"/>
  <c r="CI9" i="32" s="1"/>
  <c r="CH29" i="25"/>
  <c r="CH29" i="32"/>
  <c r="CH9" i="32" s="1"/>
  <c r="CK29" i="25"/>
  <c r="CK29" i="32"/>
  <c r="CK9" i="32" s="1"/>
  <c r="CR174" i="27"/>
  <c r="DS174" i="27"/>
  <c r="CW174" i="27"/>
  <c r="CX174" i="27"/>
  <c r="DC174" i="27"/>
  <c r="DO174" i="27"/>
  <c r="EE174" i="27"/>
  <c r="EA174" i="27"/>
  <c r="DW174" i="27"/>
  <c r="DY174" i="27"/>
  <c r="CQ174" i="27"/>
  <c r="DT174" i="27"/>
  <c r="DI174" i="27"/>
  <c r="EJ174" i="27"/>
  <c r="DG174" i="27"/>
  <c r="EH174" i="27"/>
  <c r="DU174" i="27"/>
  <c r="EC174" i="27"/>
  <c r="DL174" i="27"/>
  <c r="CU174" i="27"/>
  <c r="CV174" i="27"/>
  <c r="DD174" i="27"/>
  <c r="EI174" i="27"/>
  <c r="DR174" i="27"/>
  <c r="BB107" i="27"/>
  <c r="S78" i="27"/>
  <c r="T76" i="27" s="1"/>
  <c r="T89" i="27" s="1"/>
  <c r="T96" i="27" s="1"/>
  <c r="CG215" i="20"/>
  <c r="CG198" i="20"/>
  <c r="O77" i="27"/>
  <c r="P75" i="27" s="1"/>
  <c r="P77" i="27" s="1"/>
  <c r="Q75" i="27" s="1"/>
  <c r="Q77" i="27" s="1"/>
  <c r="R75" i="27" s="1"/>
  <c r="CH215" i="20"/>
  <c r="CH198" i="20"/>
  <c r="Q78" i="27"/>
  <c r="N96" i="27"/>
  <c r="O96" i="27"/>
  <c r="P96" i="27"/>
  <c r="Q96" i="27"/>
  <c r="R96" i="27"/>
  <c r="S96" i="27"/>
  <c r="N92" i="27"/>
  <c r="N90" i="27" s="1"/>
  <c r="O92" i="27" s="1"/>
  <c r="O90" i="27" s="1"/>
  <c r="P92" i="27" s="1"/>
  <c r="P90" i="27" s="1"/>
  <c r="Q92" i="27" s="1"/>
  <c r="Q90" i="27" s="1"/>
  <c r="BB81" i="27"/>
  <c r="BC80" i="27" s="1"/>
  <c r="P78" i="27"/>
  <c r="CJ215" i="20"/>
  <c r="CJ198" i="20"/>
  <c r="CI215" i="20"/>
  <c r="CI198" i="20"/>
  <c r="BA107" i="27"/>
  <c r="BA103" i="27"/>
  <c r="BA101" i="27" s="1"/>
  <c r="BB103" i="27" s="1"/>
  <c r="BB101" i="27" s="1"/>
  <c r="R78" i="27"/>
  <c r="BY164" i="20"/>
  <c r="BY173" i="20" s="1"/>
  <c r="BY174" i="20" s="1"/>
  <c r="BU164" i="20"/>
  <c r="BU173" i="20" s="1"/>
  <c r="BU174" i="20" s="1"/>
  <c r="CF164" i="20"/>
  <c r="CF165" i="20" s="1"/>
  <c r="CF25" i="32" s="1"/>
  <c r="CE164" i="20"/>
  <c r="CE165" i="20" s="1"/>
  <c r="CE25" i="32" s="1"/>
  <c r="BS164" i="20"/>
  <c r="BS165" i="20" s="1"/>
  <c r="BS25" i="32" s="1"/>
  <c r="CA164" i="20"/>
  <c r="CA173" i="20" s="1"/>
  <c r="CA174" i="20" s="1"/>
  <c r="BW164" i="20"/>
  <c r="BW165" i="20" s="1"/>
  <c r="BW25" i="32" s="1"/>
  <c r="CD164" i="20"/>
  <c r="CD165" i="20" s="1"/>
  <c r="CD25" i="32" s="1"/>
  <c r="BZ164" i="20"/>
  <c r="BZ165" i="20" s="1"/>
  <c r="BZ25" i="32" s="1"/>
  <c r="BV164" i="20"/>
  <c r="BV165" i="20" s="1"/>
  <c r="BV25" i="32" s="1"/>
  <c r="CG216" i="20"/>
  <c r="CB142" i="20"/>
  <c r="CB143" i="20" s="1"/>
  <c r="CB193" i="20" s="1"/>
  <c r="CB194" i="20" s="1"/>
  <c r="CB28" i="32" s="1"/>
  <c r="CB164" i="20"/>
  <c r="BX142" i="20"/>
  <c r="BX143" i="20" s="1"/>
  <c r="BX193" i="20" s="1"/>
  <c r="BX194" i="20" s="1"/>
  <c r="BX28" i="32" s="1"/>
  <c r="BX164" i="20"/>
  <c r="BT142" i="20"/>
  <c r="BT6" i="24" s="1"/>
  <c r="BT8" i="24" s="1"/>
  <c r="BT15" i="24" s="1"/>
  <c r="BT164" i="20"/>
  <c r="CC142" i="20"/>
  <c r="CC143" i="20" s="1"/>
  <c r="CC193" i="20" s="1"/>
  <c r="CC194" i="20" s="1"/>
  <c r="CC28" i="32" s="1"/>
  <c r="CC164" i="20"/>
  <c r="CA142" i="20"/>
  <c r="CA143" i="20" s="1"/>
  <c r="CA193" i="20" s="1"/>
  <c r="CA194" i="20" s="1"/>
  <c r="CA28" i="32" s="1"/>
  <c r="BY142" i="20"/>
  <c r="BY143" i="20" s="1"/>
  <c r="BY193" i="20" s="1"/>
  <c r="BY194" i="20" s="1"/>
  <c r="BY28" i="32" s="1"/>
  <c r="BU142" i="20"/>
  <c r="BU143" i="20" s="1"/>
  <c r="BU193" i="20" s="1"/>
  <c r="BU194" i="20" s="1"/>
  <c r="BU28" i="32" s="1"/>
  <c r="CF142" i="20"/>
  <c r="CF143" i="20" s="1"/>
  <c r="CF193" i="20" s="1"/>
  <c r="CF194" i="20" s="1"/>
  <c r="CF28" i="32" s="1"/>
  <c r="BS142" i="20"/>
  <c r="BS6" i="24" s="1"/>
  <c r="BS8" i="24" s="1"/>
  <c r="BS15" i="24" s="1"/>
  <c r="CE142" i="20"/>
  <c r="CE143" i="20" s="1"/>
  <c r="CE193" i="20" s="1"/>
  <c r="CE194" i="20" s="1"/>
  <c r="CE28" i="32" s="1"/>
  <c r="BW142" i="20"/>
  <c r="BW143" i="20" s="1"/>
  <c r="BW193" i="20" s="1"/>
  <c r="BW194" i="20" s="1"/>
  <c r="BW28" i="32" s="1"/>
  <c r="CD142" i="20"/>
  <c r="CD143" i="20" s="1"/>
  <c r="CD193" i="20" s="1"/>
  <c r="CD194" i="20" s="1"/>
  <c r="CD28" i="32" s="1"/>
  <c r="BZ142" i="20"/>
  <c r="BZ143" i="20" s="1"/>
  <c r="BZ193" i="20" s="1"/>
  <c r="BZ194" i="20" s="1"/>
  <c r="BZ28" i="32" s="1"/>
  <c r="BV142" i="20"/>
  <c r="BV143" i="20" s="1"/>
  <c r="BV193" i="20" s="1"/>
  <c r="BV194" i="20" s="1"/>
  <c r="BV28" i="32" s="1"/>
  <c r="CG218" i="20"/>
  <c r="CG29" i="32" s="1"/>
  <c r="CK40" i="32" l="1"/>
  <c r="CK36" i="32"/>
  <c r="CK33" i="32"/>
  <c r="CI33" i="32"/>
  <c r="CI36" i="32"/>
  <c r="CI40" i="32"/>
  <c r="CJ36" i="32"/>
  <c r="CJ40" i="32"/>
  <c r="CJ33" i="32"/>
  <c r="CH40" i="32"/>
  <c r="CH33" i="32"/>
  <c r="CH36" i="32"/>
  <c r="BZ28" i="25"/>
  <c r="CA28" i="25"/>
  <c r="CD25" i="25"/>
  <c r="BW25" i="25"/>
  <c r="CF25" i="25"/>
  <c r="CB28" i="25"/>
  <c r="CG29" i="25"/>
  <c r="CG9" i="32"/>
  <c r="BU28" i="25"/>
  <c r="CC28" i="25"/>
  <c r="BX28" i="25"/>
  <c r="BV25" i="25"/>
  <c r="CE25" i="25"/>
  <c r="CD28" i="25"/>
  <c r="CF28" i="25"/>
  <c r="BW28" i="25"/>
  <c r="BV28" i="25"/>
  <c r="CE28" i="25"/>
  <c r="BY28" i="25"/>
  <c r="BZ25" i="25"/>
  <c r="BS25" i="25"/>
  <c r="BW173" i="20"/>
  <c r="BW174" i="20" s="1"/>
  <c r="T78" i="27"/>
  <c r="U76" i="27" s="1"/>
  <c r="U78" i="27" s="1"/>
  <c r="V76" i="27" s="1"/>
  <c r="R77" i="27"/>
  <c r="S75" i="27" s="1"/>
  <c r="S77" i="27" s="1"/>
  <c r="T75" i="27" s="1"/>
  <c r="R92" i="27"/>
  <c r="R90" i="27" s="1"/>
  <c r="S92" i="27" s="1"/>
  <c r="S90" i="27" s="1"/>
  <c r="T92" i="27" s="1"/>
  <c r="T90" i="27" s="1"/>
  <c r="BC100" i="27"/>
  <c r="BC103" i="27" s="1"/>
  <c r="BC101" i="27" s="1"/>
  <c r="BC81" i="27"/>
  <c r="BD80" i="27" s="1"/>
  <c r="CF173" i="20"/>
  <c r="CF174" i="20" s="1"/>
  <c r="BY165" i="20"/>
  <c r="BY25" i="32" s="1"/>
  <c r="BZ173" i="20"/>
  <c r="BZ174" i="20" s="1"/>
  <c r="BS173" i="20"/>
  <c r="BS174" i="20" s="1"/>
  <c r="BS143" i="20"/>
  <c r="BS193" i="20" s="1"/>
  <c r="BS194" i="20" s="1"/>
  <c r="BS28" i="32" s="1"/>
  <c r="BT143" i="20"/>
  <c r="BT193" i="20" s="1"/>
  <c r="BT194" i="20" s="1"/>
  <c r="BT28" i="32" s="1"/>
  <c r="BU165" i="20"/>
  <c r="BU25" i="32" s="1"/>
  <c r="CD173" i="20"/>
  <c r="CD174" i="20" s="1"/>
  <c r="BV173" i="20"/>
  <c r="BV174" i="20" s="1"/>
  <c r="CE173" i="20"/>
  <c r="CE174" i="20" s="1"/>
  <c r="CA165" i="20"/>
  <c r="CA25" i="32" s="1"/>
  <c r="BX165" i="20"/>
  <c r="BX25" i="32" s="1"/>
  <c r="BX173" i="20"/>
  <c r="BX174" i="20" s="1"/>
  <c r="CC173" i="20"/>
  <c r="CC174" i="20" s="1"/>
  <c r="CC165" i="20"/>
  <c r="CC25" i="32" s="1"/>
  <c r="BT165" i="20"/>
  <c r="BT25" i="32" s="1"/>
  <c r="BT173" i="20"/>
  <c r="BT174" i="20" s="1"/>
  <c r="CB165" i="20"/>
  <c r="CB25" i="32" s="1"/>
  <c r="CB173" i="20"/>
  <c r="CB174" i="20" s="1"/>
  <c r="BT28" i="25" l="1"/>
  <c r="BY25" i="25"/>
  <c r="BS28" i="25"/>
  <c r="CB25" i="25"/>
  <c r="BX25" i="25"/>
  <c r="CG36" i="32"/>
  <c r="CG40" i="32"/>
  <c r="CG33" i="32"/>
  <c r="BT25" i="25"/>
  <c r="CC25" i="25"/>
  <c r="CA25" i="25"/>
  <c r="BU25" i="25"/>
  <c r="U89" i="27"/>
  <c r="U92" i="27" s="1"/>
  <c r="U90" i="27" s="1"/>
  <c r="BS19" i="24"/>
  <c r="BT19" i="24"/>
  <c r="BR43" i="28" s="1"/>
  <c r="T77" i="27"/>
  <c r="U75" i="27" s="1"/>
  <c r="U77" i="27" s="1"/>
  <c r="V75" i="27" s="1"/>
  <c r="BD81" i="27"/>
  <c r="BE80" i="27" s="1"/>
  <c r="BD100" i="27"/>
  <c r="BD107" i="27" s="1"/>
  <c r="BC107" i="27"/>
  <c r="V89" i="27"/>
  <c r="V78" i="27"/>
  <c r="W76" i="27" s="1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AL12" i="22"/>
  <c r="AM12" i="22"/>
  <c r="AN12" i="22"/>
  <c r="AO12" i="22"/>
  <c r="AP12" i="22"/>
  <c r="AQ12" i="22"/>
  <c r="AR12" i="22"/>
  <c r="AS12" i="22"/>
  <c r="AT12" i="22"/>
  <c r="AU12" i="22"/>
  <c r="AV12" i="22"/>
  <c r="AW12" i="22"/>
  <c r="AX12" i="22"/>
  <c r="AY12" i="22"/>
  <c r="AZ12" i="22"/>
  <c r="BA12" i="22"/>
  <c r="BB12" i="22"/>
  <c r="BC12" i="22"/>
  <c r="BD12" i="22"/>
  <c r="BE12" i="22"/>
  <c r="BF12" i="22"/>
  <c r="BG12" i="22"/>
  <c r="D12" i="22"/>
  <c r="D235" i="20"/>
  <c r="D23" i="32" s="1"/>
  <c r="U96" i="27" l="1"/>
  <c r="D11" i="24"/>
  <c r="D23" i="25"/>
  <c r="BQ43" i="28"/>
  <c r="V77" i="27"/>
  <c r="W75" i="27" s="1"/>
  <c r="W77" i="27" s="1"/>
  <c r="X75" i="27" s="1"/>
  <c r="X77" i="27" s="1"/>
  <c r="Y75" i="27" s="1"/>
  <c r="Y77" i="27" s="1"/>
  <c r="Z75" i="27" s="1"/>
  <c r="BD103" i="27"/>
  <c r="BD101" i="27" s="1"/>
  <c r="V96" i="27"/>
  <c r="W89" i="27"/>
  <c r="W78" i="27"/>
  <c r="X76" i="27" s="1"/>
  <c r="BE100" i="27"/>
  <c r="BE81" i="27"/>
  <c r="BF80" i="27" s="1"/>
  <c r="V92" i="27"/>
  <c r="V90" i="27" s="1"/>
  <c r="C12" i="22"/>
  <c r="D11" i="22"/>
  <c r="D2" i="22"/>
  <c r="Z77" i="27" l="1"/>
  <c r="AA75" i="27" s="1"/>
  <c r="BF81" i="27"/>
  <c r="BG80" i="27" s="1"/>
  <c r="BF100" i="27"/>
  <c r="BF107" i="27" s="1"/>
  <c r="X89" i="27"/>
  <c r="X78" i="27"/>
  <c r="Y76" i="27" s="1"/>
  <c r="BE107" i="27"/>
  <c r="BE103" i="27"/>
  <c r="BE101" i="27" s="1"/>
  <c r="BF103" i="27" s="1"/>
  <c r="BF101" i="27" s="1"/>
  <c r="W92" i="27"/>
  <c r="W90" i="27" s="1"/>
  <c r="W96" i="27"/>
  <c r="E2" i="22"/>
  <c r="X92" i="27" l="1"/>
  <c r="X90" i="27" s="1"/>
  <c r="X96" i="27"/>
  <c r="BG100" i="27"/>
  <c r="BG103" i="27" s="1"/>
  <c r="BG101" i="27" s="1"/>
  <c r="BG81" i="27"/>
  <c r="BH80" i="27" s="1"/>
  <c r="Y89" i="27"/>
  <c r="Y78" i="27"/>
  <c r="Z76" i="27" s="1"/>
  <c r="AA77" i="27"/>
  <c r="AB75" i="27" s="1"/>
  <c r="AB77" i="27" s="1"/>
  <c r="AC75" i="27" s="1"/>
  <c r="AC77" i="27" s="1"/>
  <c r="AD75" i="27" s="1"/>
  <c r="AD77" i="27" s="1"/>
  <c r="AE75" i="27" s="1"/>
  <c r="AE77" i="27" s="1"/>
  <c r="AF75" i="27" s="1"/>
  <c r="AF77" i="27" s="1"/>
  <c r="AG75" i="27" s="1"/>
  <c r="AG77" i="27" s="1"/>
  <c r="AH75" i="27" s="1"/>
  <c r="AH77" i="27" s="1"/>
  <c r="AI75" i="27" s="1"/>
  <c r="AI77" i="27" s="1"/>
  <c r="AJ75" i="27" s="1"/>
  <c r="AJ77" i="27" s="1"/>
  <c r="AK75" i="27" s="1"/>
  <c r="AK77" i="27" s="1"/>
  <c r="AL75" i="27" s="1"/>
  <c r="AL77" i="27" s="1"/>
  <c r="AM75" i="27" s="1"/>
  <c r="AM77" i="27" s="1"/>
  <c r="AN75" i="27" s="1"/>
  <c r="AN77" i="27" s="1"/>
  <c r="AO75" i="27" s="1"/>
  <c r="AO77" i="27" s="1"/>
  <c r="AP75" i="27" s="1"/>
  <c r="AP77" i="27" s="1"/>
  <c r="AQ75" i="27" s="1"/>
  <c r="AQ77" i="27" s="1"/>
  <c r="AR75" i="27" s="1"/>
  <c r="AR77" i="27" s="1"/>
  <c r="AS75" i="27" s="1"/>
  <c r="AS77" i="27" s="1"/>
  <c r="AT75" i="27" s="1"/>
  <c r="AT77" i="27" s="1"/>
  <c r="AU75" i="27" s="1"/>
  <c r="AU77" i="27" s="1"/>
  <c r="AV75" i="27" s="1"/>
  <c r="AV77" i="27" s="1"/>
  <c r="AW75" i="27" s="1"/>
  <c r="AW77" i="27" s="1"/>
  <c r="AX75" i="27" s="1"/>
  <c r="AX77" i="27" s="1"/>
  <c r="AY75" i="27" s="1"/>
  <c r="AY77" i="27" s="1"/>
  <c r="AZ75" i="27" s="1"/>
  <c r="AZ77" i="27" s="1"/>
  <c r="BA75" i="27" s="1"/>
  <c r="BA77" i="27" s="1"/>
  <c r="BB75" i="27" s="1"/>
  <c r="BB77" i="27" s="1"/>
  <c r="BC75" i="27" s="1"/>
  <c r="BC77" i="27" s="1"/>
  <c r="BD75" i="27" s="1"/>
  <c r="BD77" i="27" s="1"/>
  <c r="BE75" i="27" s="1"/>
  <c r="BE77" i="27" s="1"/>
  <c r="BF75" i="27" s="1"/>
  <c r="BF77" i="27" s="1"/>
  <c r="BG75" i="27" s="1"/>
  <c r="BG77" i="27" s="1"/>
  <c r="BH75" i="27" s="1"/>
  <c r="BH77" i="27" s="1"/>
  <c r="BI75" i="27" s="1"/>
  <c r="BI77" i="27" s="1"/>
  <c r="BJ75" i="27" s="1"/>
  <c r="BJ77" i="27" s="1"/>
  <c r="BK75" i="27" s="1"/>
  <c r="BK77" i="27" s="1"/>
  <c r="BL75" i="27" s="1"/>
  <c r="BL77" i="27" s="1"/>
  <c r="BM75" i="27" s="1"/>
  <c r="BM77" i="27" s="1"/>
  <c r="BN75" i="27" s="1"/>
  <c r="BN77" i="27" s="1"/>
  <c r="BO75" i="27" s="1"/>
  <c r="BO77" i="27" s="1"/>
  <c r="BP75" i="27" s="1"/>
  <c r="BP77" i="27" s="1"/>
  <c r="BQ75" i="27" s="1"/>
  <c r="BQ77" i="27" s="1"/>
  <c r="BR75" i="27" s="1"/>
  <c r="BR77" i="27" s="1"/>
  <c r="BS75" i="27" s="1"/>
  <c r="BS77" i="27" s="1"/>
  <c r="BT75" i="27" s="1"/>
  <c r="BT77" i="27" s="1"/>
  <c r="BU75" i="27" s="1"/>
  <c r="BU77" i="27" s="1"/>
  <c r="BV75" i="27" s="1"/>
  <c r="BV77" i="27" s="1"/>
  <c r="BW75" i="27" s="1"/>
  <c r="BW77" i="27" s="1"/>
  <c r="BX75" i="27" s="1"/>
  <c r="BX77" i="27" s="1"/>
  <c r="BY75" i="27" s="1"/>
  <c r="BY77" i="27" s="1"/>
  <c r="BZ75" i="27" s="1"/>
  <c r="BZ77" i="27" s="1"/>
  <c r="CA75" i="27" s="1"/>
  <c r="CA77" i="27" s="1"/>
  <c r="CB75" i="27" s="1"/>
  <c r="F2" i="22"/>
  <c r="CB77" i="27" l="1"/>
  <c r="CC75" i="27" s="1"/>
  <c r="CC77" i="27" s="1"/>
  <c r="CD75" i="27" s="1"/>
  <c r="CD77" i="27" s="1"/>
  <c r="CE75" i="27" s="1"/>
  <c r="CE77" i="27" s="1"/>
  <c r="CF75" i="27" s="1"/>
  <c r="CF77" i="27" s="1"/>
  <c r="CG75" i="27" s="1"/>
  <c r="CG77" i="27" s="1"/>
  <c r="CH75" i="27" s="1"/>
  <c r="CH77" i="27" s="1"/>
  <c r="CI75" i="27" s="1"/>
  <c r="CI77" i="27" s="1"/>
  <c r="CJ75" i="27" s="1"/>
  <c r="CJ77" i="27" s="1"/>
  <c r="CK75" i="27" s="1"/>
  <c r="CK77" i="27" s="1"/>
  <c r="CL75" i="27" s="1"/>
  <c r="CL77" i="27" s="1"/>
  <c r="CM75" i="27" s="1"/>
  <c r="CM77" i="27" s="1"/>
  <c r="CN75" i="27" s="1"/>
  <c r="CN77" i="27" s="1"/>
  <c r="CO75" i="27" s="1"/>
  <c r="CO77" i="27" s="1"/>
  <c r="CP75" i="27" s="1"/>
  <c r="CP77" i="27" s="1"/>
  <c r="CQ75" i="27" s="1"/>
  <c r="CQ77" i="27" s="1"/>
  <c r="CR75" i="27" s="1"/>
  <c r="CR77" i="27" s="1"/>
  <c r="CS75" i="27" s="1"/>
  <c r="CS77" i="27" s="1"/>
  <c r="CT75" i="27" s="1"/>
  <c r="CT77" i="27" s="1"/>
  <c r="CU75" i="27" s="1"/>
  <c r="CU77" i="27" s="1"/>
  <c r="CV75" i="27" s="1"/>
  <c r="CV77" i="27" s="1"/>
  <c r="CW75" i="27" s="1"/>
  <c r="CW77" i="27" s="1"/>
  <c r="CX75" i="27" s="1"/>
  <c r="CX77" i="27" s="1"/>
  <c r="CY75" i="27" s="1"/>
  <c r="CY77" i="27" s="1"/>
  <c r="CZ75" i="27" s="1"/>
  <c r="CZ77" i="27" s="1"/>
  <c r="DA75" i="27" s="1"/>
  <c r="DA77" i="27" s="1"/>
  <c r="DB75" i="27" s="1"/>
  <c r="DB77" i="27" s="1"/>
  <c r="DC75" i="27" s="1"/>
  <c r="DC77" i="27" s="1"/>
  <c r="DD75" i="27" s="1"/>
  <c r="DD77" i="27" s="1"/>
  <c r="DE75" i="27" s="1"/>
  <c r="DE77" i="27" s="1"/>
  <c r="DF75" i="27" s="1"/>
  <c r="DF77" i="27" s="1"/>
  <c r="DG75" i="27" s="1"/>
  <c r="DG77" i="27" s="1"/>
  <c r="DH75" i="27" s="1"/>
  <c r="DH77" i="27" s="1"/>
  <c r="DI75" i="27" s="1"/>
  <c r="DI77" i="27" s="1"/>
  <c r="DJ75" i="27" s="1"/>
  <c r="DJ77" i="27" s="1"/>
  <c r="DK75" i="27" s="1"/>
  <c r="DK77" i="27" s="1"/>
  <c r="DL75" i="27" s="1"/>
  <c r="DL77" i="27" s="1"/>
  <c r="DM75" i="27" s="1"/>
  <c r="DM77" i="27" s="1"/>
  <c r="DN75" i="27" s="1"/>
  <c r="DN77" i="27" s="1"/>
  <c r="DO75" i="27" s="1"/>
  <c r="DO77" i="27" s="1"/>
  <c r="DP75" i="27" s="1"/>
  <c r="DP77" i="27" s="1"/>
  <c r="DQ75" i="27" s="1"/>
  <c r="DQ77" i="27" s="1"/>
  <c r="DR75" i="27" s="1"/>
  <c r="DR77" i="27" s="1"/>
  <c r="DS75" i="27" s="1"/>
  <c r="DS77" i="27" s="1"/>
  <c r="DT75" i="27" s="1"/>
  <c r="DT77" i="27" s="1"/>
  <c r="DU75" i="27" s="1"/>
  <c r="DU77" i="27" s="1"/>
  <c r="DV75" i="27" s="1"/>
  <c r="DV77" i="27" s="1"/>
  <c r="DW75" i="27" s="1"/>
  <c r="DW77" i="27" s="1"/>
  <c r="DX75" i="27" s="1"/>
  <c r="DX77" i="27" s="1"/>
  <c r="DY75" i="27" s="1"/>
  <c r="BG107" i="27"/>
  <c r="Y96" i="27"/>
  <c r="Z89" i="27"/>
  <c r="Z96" i="27" s="1"/>
  <c r="Y92" i="27"/>
  <c r="Y90" i="27" s="1"/>
  <c r="Z78" i="27"/>
  <c r="AA76" i="27" s="1"/>
  <c r="BH100" i="27"/>
  <c r="BH81" i="27"/>
  <c r="BI80" i="27" s="1"/>
  <c r="G2" i="22"/>
  <c r="EA77" i="27" l="1"/>
  <c r="EC77" i="27"/>
  <c r="ED77" i="27"/>
  <c r="EB77" i="27"/>
  <c r="ET77" i="27"/>
  <c r="FB77" i="27"/>
  <c r="EM77" i="27"/>
  <c r="EG77" i="27"/>
  <c r="EK77" i="27"/>
  <c r="EV77" i="27"/>
  <c r="EU77" i="27"/>
  <c r="EO77" i="27"/>
  <c r="EZ77" i="27"/>
  <c r="EP77" i="27"/>
  <c r="EX77" i="27"/>
  <c r="EY77" i="27"/>
  <c r="EN77" i="27"/>
  <c r="EQ77" i="27"/>
  <c r="EH77" i="27"/>
  <c r="DZ77" i="27"/>
  <c r="EW77" i="27"/>
  <c r="FA77" i="27"/>
  <c r="EI77" i="27"/>
  <c r="ES77" i="27"/>
  <c r="EE77" i="27"/>
  <c r="EJ77" i="27"/>
  <c r="ER77" i="27"/>
  <c r="EL77" i="27"/>
  <c r="EF77" i="27"/>
  <c r="DY77" i="27"/>
  <c r="Z92" i="27"/>
  <c r="Z90" i="27" s="1"/>
  <c r="AA89" i="27"/>
  <c r="AA78" i="27"/>
  <c r="AB76" i="27" s="1"/>
  <c r="BH103" i="27"/>
  <c r="BH101" i="27" s="1"/>
  <c r="BH107" i="27"/>
  <c r="BI100" i="27"/>
  <c r="BI107" i="27" s="1"/>
  <c r="BI81" i="27"/>
  <c r="BJ80" i="27" s="1"/>
  <c r="H2" i="22"/>
  <c r="AB89" i="27" l="1"/>
  <c r="AB78" i="27"/>
  <c r="AC76" i="27" s="1"/>
  <c r="BI103" i="27"/>
  <c r="BI101" i="27" s="1"/>
  <c r="AA92" i="27"/>
  <c r="AA90" i="27" s="1"/>
  <c r="AA96" i="27"/>
  <c r="BJ100" i="27"/>
  <c r="BJ107" i="27" s="1"/>
  <c r="BJ81" i="27"/>
  <c r="BK80" i="27" s="1"/>
  <c r="I2" i="22"/>
  <c r="BK100" i="27" l="1"/>
  <c r="BK81" i="27"/>
  <c r="BL80" i="27" s="1"/>
  <c r="BJ103" i="27"/>
  <c r="BJ101" i="27" s="1"/>
  <c r="AC89" i="27"/>
  <c r="AC78" i="27"/>
  <c r="AD76" i="27" s="1"/>
  <c r="AB96" i="27"/>
  <c r="AB92" i="27"/>
  <c r="AB90" i="27" s="1"/>
  <c r="J2" i="22"/>
  <c r="BL81" i="27" l="1"/>
  <c r="BM80" i="27" s="1"/>
  <c r="BL100" i="27"/>
  <c r="AC96" i="27"/>
  <c r="AC92" i="27"/>
  <c r="AC90" i="27" s="1"/>
  <c r="AD89" i="27"/>
  <c r="AD78" i="27"/>
  <c r="AE76" i="27" s="1"/>
  <c r="BK103" i="27"/>
  <c r="BK101" i="27" s="1"/>
  <c r="BK107" i="27"/>
  <c r="K2" i="22"/>
  <c r="AD96" i="27" l="1"/>
  <c r="AD92" i="27"/>
  <c r="AD90" i="27" s="1"/>
  <c r="BM100" i="27"/>
  <c r="BM107" i="27" s="1"/>
  <c r="BM81" i="27"/>
  <c r="BN80" i="27" s="1"/>
  <c r="AE89" i="27"/>
  <c r="AE78" i="27"/>
  <c r="AF76" i="27" s="1"/>
  <c r="BL107" i="27"/>
  <c r="BL103" i="27"/>
  <c r="BL101" i="27" s="1"/>
  <c r="BM103" i="27" s="1"/>
  <c r="BM101" i="27" s="1"/>
  <c r="L2" i="22"/>
  <c r="BN100" i="27" l="1"/>
  <c r="BN81" i="27"/>
  <c r="BO80" i="27" s="1"/>
  <c r="AF89" i="27"/>
  <c r="AF78" i="27"/>
  <c r="AG76" i="27" s="1"/>
  <c r="AE96" i="27"/>
  <c r="AE92" i="27"/>
  <c r="AE90" i="27" s="1"/>
  <c r="M2" i="22"/>
  <c r="AG89" i="27" l="1"/>
  <c r="AG78" i="27"/>
  <c r="AH76" i="27" s="1"/>
  <c r="AF92" i="27"/>
  <c r="AF90" i="27" s="1"/>
  <c r="AF96" i="27"/>
  <c r="BO100" i="27"/>
  <c r="BO81" i="27"/>
  <c r="BP80" i="27" s="1"/>
  <c r="BN107" i="27"/>
  <c r="BN103" i="27"/>
  <c r="BN101" i="27" s="1"/>
  <c r="N2" i="22"/>
  <c r="BP100" i="27" l="1"/>
  <c r="BP81" i="27"/>
  <c r="BQ80" i="27" s="1"/>
  <c r="AH89" i="27"/>
  <c r="AH78" i="27"/>
  <c r="AI76" i="27" s="1"/>
  <c r="BO107" i="27"/>
  <c r="BO103" i="27"/>
  <c r="BO101" i="27" s="1"/>
  <c r="AG96" i="27"/>
  <c r="AG92" i="27"/>
  <c r="AG90" i="27" s="1"/>
  <c r="O2" i="22"/>
  <c r="AI89" i="27" l="1"/>
  <c r="AI78" i="27"/>
  <c r="AJ76" i="27" s="1"/>
  <c r="AH96" i="27"/>
  <c r="AH92" i="27"/>
  <c r="AH90" i="27" s="1"/>
  <c r="BQ100" i="27"/>
  <c r="BQ107" i="27" s="1"/>
  <c r="BQ81" i="27"/>
  <c r="BR80" i="27" s="1"/>
  <c r="BP107" i="27"/>
  <c r="BP103" i="27"/>
  <c r="BP101" i="27" s="1"/>
  <c r="P2" i="22"/>
  <c r="BQ103" i="27" l="1"/>
  <c r="BQ101" i="27" s="1"/>
  <c r="BR100" i="27"/>
  <c r="BR81" i="27"/>
  <c r="BS80" i="27" s="1"/>
  <c r="AJ89" i="27"/>
  <c r="AJ78" i="27"/>
  <c r="AK76" i="27" s="1"/>
  <c r="AI96" i="27"/>
  <c r="AI92" i="27"/>
  <c r="AI90" i="27" s="1"/>
  <c r="Q2" i="22"/>
  <c r="AK89" i="27" l="1"/>
  <c r="AK78" i="27"/>
  <c r="AL76" i="27" s="1"/>
  <c r="AJ92" i="27"/>
  <c r="AJ90" i="27" s="1"/>
  <c r="AJ96" i="27"/>
  <c r="BS100" i="27"/>
  <c r="BS81" i="27"/>
  <c r="BT80" i="27" s="1"/>
  <c r="BR107" i="27"/>
  <c r="BR103" i="27"/>
  <c r="BR101" i="27" s="1"/>
  <c r="R2" i="22"/>
  <c r="AL89" i="27" l="1"/>
  <c r="AL78" i="27"/>
  <c r="AM76" i="27" s="1"/>
  <c r="BT100" i="27"/>
  <c r="BT81" i="27"/>
  <c r="BU80" i="27" s="1"/>
  <c r="BS107" i="27"/>
  <c r="BS103" i="27"/>
  <c r="BS101" i="27" s="1"/>
  <c r="AK92" i="27"/>
  <c r="AK90" i="27" s="1"/>
  <c r="AK96" i="27"/>
  <c r="S2" i="22"/>
  <c r="BU100" i="27" l="1"/>
  <c r="BU81" i="27"/>
  <c r="BV80" i="27" s="1"/>
  <c r="BT107" i="27"/>
  <c r="BT103" i="27"/>
  <c r="BT101" i="27" s="1"/>
  <c r="AM89" i="27"/>
  <c r="AM78" i="27"/>
  <c r="AN76" i="27" s="1"/>
  <c r="AL92" i="27"/>
  <c r="AL90" i="27" s="1"/>
  <c r="AL96" i="27"/>
  <c r="T2" i="22"/>
  <c r="BV100" i="27" l="1"/>
  <c r="BV81" i="27"/>
  <c r="BW80" i="27" s="1"/>
  <c r="AN89" i="27"/>
  <c r="AT78" i="27"/>
  <c r="AQ78" i="27"/>
  <c r="AY78" i="27"/>
  <c r="AR78" i="27"/>
  <c r="AO78" i="27"/>
  <c r="AS78" i="27"/>
  <c r="AN78" i="27"/>
  <c r="AZ78" i="27"/>
  <c r="BA76" i="27" s="1"/>
  <c r="AX78" i="27"/>
  <c r="AU78" i="27"/>
  <c r="AW78" i="27"/>
  <c r="AV78" i="27"/>
  <c r="AP78" i="27"/>
  <c r="AM92" i="27"/>
  <c r="AM90" i="27" s="1"/>
  <c r="AM96" i="27"/>
  <c r="BU107" i="27"/>
  <c r="BU103" i="27"/>
  <c r="BU101" i="27" s="1"/>
  <c r="U2" i="22"/>
  <c r="BV107" i="27" l="1"/>
  <c r="BV103" i="27"/>
  <c r="BV101" i="27" s="1"/>
  <c r="BA89" i="27"/>
  <c r="BA96" i="27" s="1"/>
  <c r="BA78" i="27"/>
  <c r="BB76" i="27" s="1"/>
  <c r="AN92" i="27"/>
  <c r="AN90" i="27" s="1"/>
  <c r="AO92" i="27" s="1"/>
  <c r="AO90" i="27" s="1"/>
  <c r="AS96" i="27"/>
  <c r="AZ96" i="27"/>
  <c r="AU96" i="27"/>
  <c r="AV96" i="27"/>
  <c r="AR96" i="27"/>
  <c r="AX96" i="27"/>
  <c r="AY96" i="27"/>
  <c r="AP96" i="27"/>
  <c r="AT96" i="27"/>
  <c r="AW96" i="27"/>
  <c r="AO96" i="27"/>
  <c r="AQ96" i="27"/>
  <c r="AN96" i="27"/>
  <c r="BW100" i="27"/>
  <c r="BW107" i="27" s="1"/>
  <c r="BW81" i="27"/>
  <c r="BX80" i="27" s="1"/>
  <c r="V2" i="22"/>
  <c r="AP92" i="27" l="1"/>
  <c r="AP90" i="27" s="1"/>
  <c r="AQ92" i="27" s="1"/>
  <c r="AQ90" i="27" s="1"/>
  <c r="AR92" i="27" s="1"/>
  <c r="AR90" i="27" s="1"/>
  <c r="BB89" i="27"/>
  <c r="BB96" i="27" s="1"/>
  <c r="BB78" i="27"/>
  <c r="BC76" i="27" s="1"/>
  <c r="BX100" i="27"/>
  <c r="BX81" i="27"/>
  <c r="BY80" i="27" s="1"/>
  <c r="BW103" i="27"/>
  <c r="BW101" i="27" s="1"/>
  <c r="W2" i="22"/>
  <c r="BC78" i="27" l="1"/>
  <c r="BD76" i="27" s="1"/>
  <c r="BC89" i="27"/>
  <c r="BC96" i="27" s="1"/>
  <c r="BX103" i="27"/>
  <c r="BX101" i="27" s="1"/>
  <c r="BX107" i="27"/>
  <c r="BY100" i="27"/>
  <c r="BY81" i="27"/>
  <c r="BZ80" i="27" s="1"/>
  <c r="AS92" i="27"/>
  <c r="AS90" i="27" s="1"/>
  <c r="X2" i="22"/>
  <c r="AT92" i="27" l="1"/>
  <c r="AT90" i="27" s="1"/>
  <c r="AU92" i="27" s="1"/>
  <c r="AU90" i="27" s="1"/>
  <c r="AV92" i="27" s="1"/>
  <c r="AV90" i="27" s="1"/>
  <c r="BZ100" i="27"/>
  <c r="BZ107" i="27" s="1"/>
  <c r="BZ81" i="27"/>
  <c r="CA80" i="27" s="1"/>
  <c r="BY107" i="27"/>
  <c r="BY103" i="27"/>
  <c r="BY101" i="27" s="1"/>
  <c r="BZ103" i="27" s="1"/>
  <c r="BZ101" i="27" s="1"/>
  <c r="BD89" i="27"/>
  <c r="BD96" i="27" s="1"/>
  <c r="BD78" i="27"/>
  <c r="BE76" i="27" s="1"/>
  <c r="Y2" i="22"/>
  <c r="BE89" i="27" l="1"/>
  <c r="BE96" i="27" s="1"/>
  <c r="BE78" i="27"/>
  <c r="BF76" i="27" s="1"/>
  <c r="AW92" i="27"/>
  <c r="AW90" i="27" s="1"/>
  <c r="AX92" i="27" s="1"/>
  <c r="AX90" i="27" s="1"/>
  <c r="AY92" i="27" s="1"/>
  <c r="AY90" i="27" s="1"/>
  <c r="AZ92" i="27" s="1"/>
  <c r="AZ90" i="27" s="1"/>
  <c r="BA92" i="27" s="1"/>
  <c r="BA90" i="27" s="1"/>
  <c r="BB92" i="27" s="1"/>
  <c r="BB90" i="27" s="1"/>
  <c r="BC92" i="27" s="1"/>
  <c r="BC90" i="27" s="1"/>
  <c r="BD92" i="27" s="1"/>
  <c r="BD90" i="27" s="1"/>
  <c r="CA100" i="27"/>
  <c r="CA81" i="27"/>
  <c r="CB80" i="27" s="1"/>
  <c r="CB100" i="27" s="1"/>
  <c r="Z2" i="22"/>
  <c r="CO81" i="27" l="1"/>
  <c r="EV81" i="27"/>
  <c r="CH81" i="27"/>
  <c r="DJ81" i="27"/>
  <c r="DH81" i="27"/>
  <c r="DU81" i="27"/>
  <c r="CG81" i="27"/>
  <c r="DA81" i="27"/>
  <c r="ED81" i="27"/>
  <c r="DX81" i="27"/>
  <c r="ER81" i="27"/>
  <c r="EI81" i="27"/>
  <c r="CY81" i="27"/>
  <c r="CD81" i="27"/>
  <c r="DW81" i="27"/>
  <c r="CF81" i="27"/>
  <c r="CT81" i="27"/>
  <c r="CC81" i="27"/>
  <c r="DS81" i="27"/>
  <c r="EH81" i="27"/>
  <c r="DC81" i="27"/>
  <c r="CR81" i="27"/>
  <c r="CS81" i="27"/>
  <c r="EW81" i="27"/>
  <c r="CV81" i="27"/>
  <c r="DQ81" i="27"/>
  <c r="DP81" i="27"/>
  <c r="CL81" i="27"/>
  <c r="DD81" i="27"/>
  <c r="CU81" i="27"/>
  <c r="DG81" i="27"/>
  <c r="EJ81" i="27"/>
  <c r="ES81" i="27"/>
  <c r="DI81" i="27"/>
  <c r="DR81" i="27"/>
  <c r="CI81" i="27"/>
  <c r="CB81" i="27"/>
  <c r="ET81" i="27"/>
  <c r="EL81" i="27"/>
  <c r="EA81" i="27"/>
  <c r="EC81" i="27"/>
  <c r="EZ81" i="27"/>
  <c r="EG81" i="27"/>
  <c r="DV81" i="27"/>
  <c r="CP81" i="27"/>
  <c r="DB81" i="27"/>
  <c r="DK81" i="27"/>
  <c r="EK81" i="27"/>
  <c r="EN81" i="27"/>
  <c r="DF81" i="27"/>
  <c r="DZ81" i="27"/>
  <c r="CZ81" i="27"/>
  <c r="CK81" i="27"/>
  <c r="CX81" i="27"/>
  <c r="EB81" i="27"/>
  <c r="EU81" i="27"/>
  <c r="EY81" i="27"/>
  <c r="DY81" i="27"/>
  <c r="CN81" i="27"/>
  <c r="EF81" i="27"/>
  <c r="DE81" i="27"/>
  <c r="EP81" i="27"/>
  <c r="EX81" i="27"/>
  <c r="CJ81" i="27"/>
  <c r="EM81" i="27"/>
  <c r="DM81" i="27"/>
  <c r="DT81" i="27"/>
  <c r="FB81" i="27"/>
  <c r="DN81" i="27"/>
  <c r="EQ81" i="27"/>
  <c r="FA81" i="27"/>
  <c r="CE81" i="27"/>
  <c r="CM81" i="27"/>
  <c r="EO81" i="27"/>
  <c r="EE81" i="27"/>
  <c r="CQ81" i="27"/>
  <c r="DL81" i="27"/>
  <c r="CB109" i="27"/>
  <c r="CW81" i="27"/>
  <c r="DO81" i="27"/>
  <c r="BE92" i="27"/>
  <c r="BE90" i="27" s="1"/>
  <c r="CA109" i="27"/>
  <c r="CA103" i="27"/>
  <c r="CA105" i="27" s="1"/>
  <c r="CA101" i="27" s="1"/>
  <c r="CB103" i="27" s="1"/>
  <c r="BF89" i="27"/>
  <c r="BF96" i="27" s="1"/>
  <c r="BF78" i="27"/>
  <c r="BG76" i="27" s="1"/>
  <c r="AA2" i="22"/>
  <c r="CT107" i="27" l="1"/>
  <c r="CB105" i="27"/>
  <c r="CB101" i="27" s="1"/>
  <c r="CC103" i="27" s="1"/>
  <c r="CC101" i="27" s="1"/>
  <c r="CD103" i="27" s="1"/>
  <c r="CD101" i="27" s="1"/>
  <c r="CE103" i="27" s="1"/>
  <c r="CE101" i="27" s="1"/>
  <c r="CF103" i="27" s="1"/>
  <c r="CF101" i="27" s="1"/>
  <c r="CG103" i="27" s="1"/>
  <c r="CG101" i="27" s="1"/>
  <c r="CH103" i="27" s="1"/>
  <c r="CH101" i="27" s="1"/>
  <c r="CI103" i="27" s="1"/>
  <c r="CI101" i="27" s="1"/>
  <c r="CJ103" i="27" s="1"/>
  <c r="CJ101" i="27" s="1"/>
  <c r="CK103" i="27" s="1"/>
  <c r="CK101" i="27" s="1"/>
  <c r="CL103" i="27" s="1"/>
  <c r="CL101" i="27" s="1"/>
  <c r="CM103" i="27" s="1"/>
  <c r="CM101" i="27" s="1"/>
  <c r="CN103" i="27" s="1"/>
  <c r="CN101" i="27" s="1"/>
  <c r="CO103" i="27" s="1"/>
  <c r="CO101" i="27" s="1"/>
  <c r="CP103" i="27" s="1"/>
  <c r="CP101" i="27" s="1"/>
  <c r="CQ103" i="27" s="1"/>
  <c r="CQ101" i="27" s="1"/>
  <c r="CR103" i="27" s="1"/>
  <c r="CR101" i="27" s="1"/>
  <c r="CS103" i="27" s="1"/>
  <c r="CS101" i="27" s="1"/>
  <c r="CT103" i="27" s="1"/>
  <c r="CT101" i="27" s="1"/>
  <c r="CU103" i="27" s="1"/>
  <c r="CU101" i="27" s="1"/>
  <c r="CV103" i="27" s="1"/>
  <c r="CV101" i="27" s="1"/>
  <c r="CW103" i="27" s="1"/>
  <c r="CW101" i="27" s="1"/>
  <c r="CX103" i="27" s="1"/>
  <c r="CX101" i="27" s="1"/>
  <c r="CY103" i="27" s="1"/>
  <c r="CY101" i="27" s="1"/>
  <c r="CZ103" i="27" s="1"/>
  <c r="CZ101" i="27" s="1"/>
  <c r="DA103" i="27" s="1"/>
  <c r="DA101" i="27" s="1"/>
  <c r="DB103" i="27" s="1"/>
  <c r="DB101" i="27" s="1"/>
  <c r="DC103" i="27" s="1"/>
  <c r="DC101" i="27" s="1"/>
  <c r="DD103" i="27" s="1"/>
  <c r="DD101" i="27" s="1"/>
  <c r="DE103" i="27" s="1"/>
  <c r="DE101" i="27" s="1"/>
  <c r="DF103" i="27" s="1"/>
  <c r="DF101" i="27" s="1"/>
  <c r="DG103" i="27" s="1"/>
  <c r="DG101" i="27" s="1"/>
  <c r="DH103" i="27" s="1"/>
  <c r="DH101" i="27" s="1"/>
  <c r="DI103" i="27" s="1"/>
  <c r="DI101" i="27" s="1"/>
  <c r="DJ103" i="27" s="1"/>
  <c r="DJ101" i="27" s="1"/>
  <c r="DK103" i="27" s="1"/>
  <c r="DK101" i="27" s="1"/>
  <c r="DL103" i="27" s="1"/>
  <c r="DL101" i="27" s="1"/>
  <c r="DM103" i="27" s="1"/>
  <c r="DM101" i="27" s="1"/>
  <c r="DN103" i="27" s="1"/>
  <c r="DN101" i="27" s="1"/>
  <c r="DO103" i="27" s="1"/>
  <c r="DO101" i="27" s="1"/>
  <c r="DP103" i="27" s="1"/>
  <c r="DP101" i="27" s="1"/>
  <c r="DQ103" i="27" s="1"/>
  <c r="DQ101" i="27" s="1"/>
  <c r="DR103" i="27" s="1"/>
  <c r="DR101" i="27" s="1"/>
  <c r="DS103" i="27" s="1"/>
  <c r="DS101" i="27" s="1"/>
  <c r="DT103" i="27" s="1"/>
  <c r="DT101" i="27" s="1"/>
  <c r="DU103" i="27" s="1"/>
  <c r="DU101" i="27" s="1"/>
  <c r="DV103" i="27" s="1"/>
  <c r="DV101" i="27" s="1"/>
  <c r="DW103" i="27" s="1"/>
  <c r="DW101" i="27" s="1"/>
  <c r="DX103" i="27" s="1"/>
  <c r="DX101" i="27" s="1"/>
  <c r="DY103" i="27" s="1"/>
  <c r="DY101" i="27" s="1"/>
  <c r="DZ103" i="27" s="1"/>
  <c r="DZ101" i="27" s="1"/>
  <c r="EA103" i="27" s="1"/>
  <c r="EA101" i="27" s="1"/>
  <c r="EB103" i="27" s="1"/>
  <c r="EB101" i="27" s="1"/>
  <c r="EC103" i="27" s="1"/>
  <c r="EC101" i="27" s="1"/>
  <c r="ED103" i="27" s="1"/>
  <c r="ED101" i="27" s="1"/>
  <c r="EE103" i="27" s="1"/>
  <c r="EE101" i="27" s="1"/>
  <c r="EF103" i="27" s="1"/>
  <c r="EF101" i="27" s="1"/>
  <c r="EG103" i="27" s="1"/>
  <c r="EG101" i="27" s="1"/>
  <c r="EH103" i="27" s="1"/>
  <c r="EH101" i="27" s="1"/>
  <c r="EI103" i="27" s="1"/>
  <c r="EI101" i="27" s="1"/>
  <c r="EJ103" i="27" s="1"/>
  <c r="EJ101" i="27" s="1"/>
  <c r="EK103" i="27" s="1"/>
  <c r="EK101" i="27" s="1"/>
  <c r="EL103" i="27" s="1"/>
  <c r="EL101" i="27" s="1"/>
  <c r="EM103" i="27" s="1"/>
  <c r="EM101" i="27" s="1"/>
  <c r="EN103" i="27" s="1"/>
  <c r="EN101" i="27" s="1"/>
  <c r="EO103" i="27" s="1"/>
  <c r="EO101" i="27" s="1"/>
  <c r="EP103" i="27" s="1"/>
  <c r="EP101" i="27" s="1"/>
  <c r="EQ103" i="27" s="1"/>
  <c r="EQ101" i="27" s="1"/>
  <c r="ER103" i="27" s="1"/>
  <c r="ER101" i="27" s="1"/>
  <c r="ES103" i="27" s="1"/>
  <c r="ES101" i="27" s="1"/>
  <c r="ET103" i="27" s="1"/>
  <c r="ET101" i="27" s="1"/>
  <c r="EU103" i="27" s="1"/>
  <c r="EU101" i="27" s="1"/>
  <c r="EV103" i="27" s="1"/>
  <c r="EV101" i="27" s="1"/>
  <c r="EW103" i="27" s="1"/>
  <c r="EW101" i="27" s="1"/>
  <c r="EX103" i="27" s="1"/>
  <c r="EX101" i="27" s="1"/>
  <c r="EY103" i="27" s="1"/>
  <c r="EY101" i="27" s="1"/>
  <c r="EZ103" i="27" s="1"/>
  <c r="EZ101" i="27" s="1"/>
  <c r="FA103" i="27" s="1"/>
  <c r="FA101" i="27" s="1"/>
  <c r="FB103" i="27" s="1"/>
  <c r="FB101" i="27" s="1"/>
  <c r="DZ107" i="27"/>
  <c r="CD107" i="27"/>
  <c r="EK107" i="27"/>
  <c r="DX107" i="27"/>
  <c r="EI107" i="27"/>
  <c r="CN107" i="27"/>
  <c r="EA107" i="27"/>
  <c r="CE107" i="27"/>
  <c r="CU107" i="27"/>
  <c r="EP107" i="27"/>
  <c r="CC107" i="27"/>
  <c r="EX107" i="27"/>
  <c r="DJ107" i="27"/>
  <c r="EL107" i="27"/>
  <c r="FA107" i="27"/>
  <c r="EO107" i="27"/>
  <c r="EZ107" i="27"/>
  <c r="EF107" i="27"/>
  <c r="ED107" i="27"/>
  <c r="EV107" i="27"/>
  <c r="EE107" i="27"/>
  <c r="DN107" i="27"/>
  <c r="EJ107" i="27"/>
  <c r="DY107" i="27"/>
  <c r="DQ107" i="27"/>
  <c r="DU107" i="27"/>
  <c r="DB107" i="27"/>
  <c r="CO107" i="27"/>
  <c r="CQ107" i="27"/>
  <c r="CZ107" i="27"/>
  <c r="DF107" i="27"/>
  <c r="DW107" i="27"/>
  <c r="EU107" i="27"/>
  <c r="EQ107" i="27"/>
  <c r="DP107" i="27"/>
  <c r="CG107" i="27"/>
  <c r="EW107" i="27"/>
  <c r="CW107" i="27"/>
  <c r="DC107" i="27"/>
  <c r="ER107" i="27"/>
  <c r="EG107" i="27"/>
  <c r="CV107" i="27"/>
  <c r="CI107" i="27"/>
  <c r="DG107" i="27"/>
  <c r="DI107" i="27"/>
  <c r="EM107" i="27"/>
  <c r="CM107" i="27"/>
  <c r="ET107" i="27"/>
  <c r="CH107" i="27"/>
  <c r="DK107" i="27"/>
  <c r="CK107" i="27"/>
  <c r="DT107" i="27"/>
  <c r="EY107" i="27"/>
  <c r="DM107" i="27"/>
  <c r="CX107" i="27"/>
  <c r="DS107" i="27"/>
  <c r="EH107" i="27"/>
  <c r="CY107" i="27"/>
  <c r="DV107" i="27"/>
  <c r="DA107" i="27"/>
  <c r="DO107" i="27"/>
  <c r="CL107" i="27"/>
  <c r="CA107" i="27"/>
  <c r="BG89" i="27"/>
  <c r="BG96" i="27" s="1"/>
  <c r="BG78" i="27"/>
  <c r="BH76" i="27" s="1"/>
  <c r="CP107" i="27"/>
  <c r="CJ107" i="27"/>
  <c r="CF107" i="27"/>
  <c r="DL107" i="27"/>
  <c r="DD107" i="27"/>
  <c r="CR107" i="27"/>
  <c r="DR107" i="27"/>
  <c r="EN107" i="27"/>
  <c r="ES107" i="27"/>
  <c r="CS107" i="27"/>
  <c r="DH107" i="27"/>
  <c r="EB107" i="27"/>
  <c r="EC107" i="27"/>
  <c r="FB107" i="27"/>
  <c r="CB107" i="27"/>
  <c r="DE107" i="27"/>
  <c r="BF92" i="27"/>
  <c r="BF90" i="27" s="1"/>
  <c r="AB2" i="22"/>
  <c r="BG92" i="27" l="1"/>
  <c r="BG90" i="27" s="1"/>
  <c r="BH89" i="27"/>
  <c r="BH96" i="27" s="1"/>
  <c r="BH78" i="27"/>
  <c r="BI76" i="27" s="1"/>
  <c r="AC2" i="22"/>
  <c r="BH92" i="27" l="1"/>
  <c r="BH90" i="27" s="1"/>
  <c r="BI89" i="27"/>
  <c r="BI96" i="27" s="1"/>
  <c r="BI78" i="27"/>
  <c r="BJ76" i="27" s="1"/>
  <c r="AD2" i="22"/>
  <c r="BI92" i="27" l="1"/>
  <c r="BI90" i="27" s="1"/>
  <c r="BJ89" i="27"/>
  <c r="BJ96" i="27" s="1"/>
  <c r="BJ78" i="27"/>
  <c r="BK76" i="27" s="1"/>
  <c r="AE2" i="22"/>
  <c r="BJ92" i="27" l="1"/>
  <c r="BJ90" i="27" s="1"/>
  <c r="BK89" i="27"/>
  <c r="BK78" i="27"/>
  <c r="BL76" i="27" s="1"/>
  <c r="AF2" i="22"/>
  <c r="BL89" i="27" l="1"/>
  <c r="BL78" i="27"/>
  <c r="BM76" i="27" s="1"/>
  <c r="BK96" i="27"/>
  <c r="BK92" i="27"/>
  <c r="BK90" i="27" s="1"/>
  <c r="AG2" i="22"/>
  <c r="BM89" i="27" l="1"/>
  <c r="BM78" i="27"/>
  <c r="BN76" i="27" s="1"/>
  <c r="BL92" i="27"/>
  <c r="BL90" i="27" s="1"/>
  <c r="BL96" i="27"/>
  <c r="AH2" i="22"/>
  <c r="BN89" i="27" l="1"/>
  <c r="BN96" i="27" s="1"/>
  <c r="BN78" i="27"/>
  <c r="BO76" i="27" s="1"/>
  <c r="BM96" i="27"/>
  <c r="BM92" i="27"/>
  <c r="BM90" i="27" s="1"/>
  <c r="BN92" i="27" s="1"/>
  <c r="BN90" i="27" s="1"/>
  <c r="AI2" i="22"/>
  <c r="BO89" i="27" l="1"/>
  <c r="BO78" i="27"/>
  <c r="BP76" i="27" s="1"/>
  <c r="AJ2" i="22"/>
  <c r="BP89" i="27" l="1"/>
  <c r="BP78" i="27"/>
  <c r="BQ76" i="27" s="1"/>
  <c r="BO96" i="27"/>
  <c r="BO92" i="27"/>
  <c r="BO90" i="27" s="1"/>
  <c r="AK2" i="22"/>
  <c r="BQ89" i="27" l="1"/>
  <c r="BQ78" i="27"/>
  <c r="BR76" i="27" s="1"/>
  <c r="BP96" i="27"/>
  <c r="BP92" i="27"/>
  <c r="BP90" i="27" s="1"/>
  <c r="AL2" i="22"/>
  <c r="BR89" i="27" l="1"/>
  <c r="BR78" i="27"/>
  <c r="BS76" i="27" s="1"/>
  <c r="BQ96" i="27"/>
  <c r="BQ92" i="27"/>
  <c r="BQ90" i="27" s="1"/>
  <c r="AM2" i="22"/>
  <c r="BS89" i="27" l="1"/>
  <c r="BS78" i="27"/>
  <c r="BT76" i="27" s="1"/>
  <c r="BR96" i="27"/>
  <c r="BR92" i="27"/>
  <c r="BR90" i="27" s="1"/>
  <c r="AN2" i="22"/>
  <c r="BT89" i="27" l="1"/>
  <c r="BT78" i="27"/>
  <c r="BU76" i="27" s="1"/>
  <c r="BS96" i="27"/>
  <c r="BS92" i="27"/>
  <c r="BS90" i="27" s="1"/>
  <c r="AO2" i="22"/>
  <c r="BU89" i="27" l="1"/>
  <c r="BU78" i="27"/>
  <c r="BV76" i="27" s="1"/>
  <c r="BT96" i="27"/>
  <c r="BT92" i="27"/>
  <c r="BT90" i="27" s="1"/>
  <c r="AP2" i="22"/>
  <c r="BV89" i="27" l="1"/>
  <c r="BV78" i="27"/>
  <c r="BW76" i="27" s="1"/>
  <c r="BU96" i="27"/>
  <c r="BU92" i="27"/>
  <c r="BU90" i="27" s="1"/>
  <c r="AQ2" i="22"/>
  <c r="BW89" i="27" l="1"/>
  <c r="BW78" i="27"/>
  <c r="BX76" i="27" s="1"/>
  <c r="BV96" i="27"/>
  <c r="BV92" i="27"/>
  <c r="BV90" i="27" s="1"/>
  <c r="AR2" i="22"/>
  <c r="BX89" i="27" l="1"/>
  <c r="BX78" i="27"/>
  <c r="BY76" i="27" s="1"/>
  <c r="BW96" i="27"/>
  <c r="BW92" i="27"/>
  <c r="BW90" i="27" s="1"/>
  <c r="AS2" i="22"/>
  <c r="BY89" i="27" l="1"/>
  <c r="BY78" i="27"/>
  <c r="BZ76" i="27" s="1"/>
  <c r="BX96" i="27"/>
  <c r="BX92" i="27"/>
  <c r="BX90" i="27" s="1"/>
  <c r="AT2" i="22"/>
  <c r="BY96" i="27" l="1"/>
  <c r="BY92" i="27"/>
  <c r="BY90" i="27" s="1"/>
  <c r="BZ89" i="27"/>
  <c r="BZ78" i="27"/>
  <c r="CA76" i="27" s="1"/>
  <c r="AU2" i="22"/>
  <c r="CA89" i="27" l="1"/>
  <c r="CA78" i="27"/>
  <c r="CB76" i="27" s="1"/>
  <c r="CB89" i="27" s="1"/>
  <c r="CB98" i="27" s="1"/>
  <c r="DN78" i="27"/>
  <c r="CD78" i="27"/>
  <c r="DP78" i="27"/>
  <c r="DM78" i="27"/>
  <c r="EL78" i="27"/>
  <c r="CB78" i="27"/>
  <c r="CQ78" i="27"/>
  <c r="EY78" i="27"/>
  <c r="DL78" i="27"/>
  <c r="EE78" i="27"/>
  <c r="CY78" i="27"/>
  <c r="CE78" i="27"/>
  <c r="DC78" i="27"/>
  <c r="EH78" i="27"/>
  <c r="EK78" i="27"/>
  <c r="CW78" i="27"/>
  <c r="FA78" i="27"/>
  <c r="DE78" i="27"/>
  <c r="DJ78" i="27"/>
  <c r="DO78" i="27"/>
  <c r="DS78" i="27"/>
  <c r="DX78" i="27"/>
  <c r="DW78" i="27"/>
  <c r="EF78" i="27"/>
  <c r="EN78" i="27"/>
  <c r="ET78" i="27"/>
  <c r="ES78" i="27"/>
  <c r="DZ78" i="27"/>
  <c r="BZ96" i="27"/>
  <c r="BZ92" i="27"/>
  <c r="BZ90" i="27" s="1"/>
  <c r="AV2" i="22"/>
  <c r="CK78" i="27" l="1"/>
  <c r="EQ78" i="27"/>
  <c r="EG78" i="27"/>
  <c r="DQ78" i="27"/>
  <c r="FB78" i="27"/>
  <c r="EX78" i="27"/>
  <c r="CU78" i="27"/>
  <c r="EV78" i="27"/>
  <c r="CN78" i="27"/>
  <c r="DA78" i="27"/>
  <c r="EC78" i="27"/>
  <c r="CM78" i="27"/>
  <c r="CO78" i="27"/>
  <c r="CH78" i="27"/>
  <c r="EU78" i="27"/>
  <c r="DT78" i="27"/>
  <c r="DI78" i="27"/>
  <c r="EI78" i="27"/>
  <c r="EA78" i="27"/>
  <c r="EZ78" i="27"/>
  <c r="CR78" i="27"/>
  <c r="CZ78" i="27"/>
  <c r="DG78" i="27"/>
  <c r="DR78" i="27"/>
  <c r="DD78" i="27"/>
  <c r="CC78" i="27"/>
  <c r="CS78" i="27"/>
  <c r="ED78" i="27"/>
  <c r="DK78" i="27"/>
  <c r="EP78" i="27"/>
  <c r="ER78" i="27"/>
  <c r="EW78" i="27"/>
  <c r="CV78" i="27"/>
  <c r="EM78" i="27"/>
  <c r="DU78" i="27"/>
  <c r="CL78" i="27"/>
  <c r="CT78" i="27"/>
  <c r="EB78" i="27"/>
  <c r="CX78" i="27"/>
  <c r="CP78" i="27"/>
  <c r="DY78" i="27"/>
  <c r="DH78" i="27"/>
  <c r="EO78" i="27"/>
  <c r="DB78" i="27"/>
  <c r="EJ78" i="27"/>
  <c r="DV78" i="27"/>
  <c r="CF78" i="27"/>
  <c r="CJ78" i="27"/>
  <c r="CI78" i="27"/>
  <c r="DF78" i="27"/>
  <c r="CG78" i="27"/>
  <c r="CA98" i="27"/>
  <c r="CA96" i="27" s="1"/>
  <c r="CA92" i="27"/>
  <c r="CA94" i="27" s="1"/>
  <c r="CA90" i="27" s="1"/>
  <c r="CB92" i="27" s="1"/>
  <c r="AW2" i="22"/>
  <c r="CB94" i="27" l="1"/>
  <c r="CB90" i="27" s="1"/>
  <c r="CC92" i="27" s="1"/>
  <c r="CC90" i="27" s="1"/>
  <c r="CD92" i="27" s="1"/>
  <c r="CD90" i="27" s="1"/>
  <c r="CE92" i="27" s="1"/>
  <c r="CE90" i="27" s="1"/>
  <c r="CF92" i="27" s="1"/>
  <c r="CF90" i="27" s="1"/>
  <c r="CG92" i="27" s="1"/>
  <c r="CG90" i="27" s="1"/>
  <c r="CH92" i="27" s="1"/>
  <c r="CH90" i="27" s="1"/>
  <c r="CI92" i="27" s="1"/>
  <c r="CI90" i="27" s="1"/>
  <c r="CJ92" i="27" s="1"/>
  <c r="CJ90" i="27" s="1"/>
  <c r="CK92" i="27" s="1"/>
  <c r="CK90" i="27" s="1"/>
  <c r="CL92" i="27" s="1"/>
  <c r="CL90" i="27" s="1"/>
  <c r="CM92" i="27" s="1"/>
  <c r="CM90" i="27" s="1"/>
  <c r="CN92" i="27" s="1"/>
  <c r="CN90" i="27" s="1"/>
  <c r="CO92" i="27" s="1"/>
  <c r="CO90" i="27" s="1"/>
  <c r="CP92" i="27" s="1"/>
  <c r="CP90" i="27" s="1"/>
  <c r="CQ92" i="27" s="1"/>
  <c r="CQ90" i="27" s="1"/>
  <c r="CR92" i="27" s="1"/>
  <c r="CR90" i="27" s="1"/>
  <c r="CS92" i="27" s="1"/>
  <c r="CS90" i="27" s="1"/>
  <c r="CT92" i="27" s="1"/>
  <c r="CT90" i="27" s="1"/>
  <c r="CU92" i="27" s="1"/>
  <c r="CU90" i="27" s="1"/>
  <c r="CV92" i="27" s="1"/>
  <c r="CV90" i="27" s="1"/>
  <c r="CW92" i="27" s="1"/>
  <c r="CW90" i="27" s="1"/>
  <c r="CX92" i="27" s="1"/>
  <c r="CX90" i="27" s="1"/>
  <c r="CY92" i="27" s="1"/>
  <c r="CY90" i="27" s="1"/>
  <c r="CZ92" i="27" s="1"/>
  <c r="CZ90" i="27" s="1"/>
  <c r="DA92" i="27" s="1"/>
  <c r="DA90" i="27" s="1"/>
  <c r="DB92" i="27" s="1"/>
  <c r="DB90" i="27" s="1"/>
  <c r="DC92" i="27" s="1"/>
  <c r="DC90" i="27" s="1"/>
  <c r="DD92" i="27" s="1"/>
  <c r="DD90" i="27" s="1"/>
  <c r="DE92" i="27" s="1"/>
  <c r="DE90" i="27" s="1"/>
  <c r="DF92" i="27" s="1"/>
  <c r="DF90" i="27" s="1"/>
  <c r="DG92" i="27" s="1"/>
  <c r="DG90" i="27" s="1"/>
  <c r="DH92" i="27" s="1"/>
  <c r="DH90" i="27" s="1"/>
  <c r="DI92" i="27" s="1"/>
  <c r="DI90" i="27" s="1"/>
  <c r="DJ92" i="27" s="1"/>
  <c r="DJ90" i="27" s="1"/>
  <c r="DK92" i="27" s="1"/>
  <c r="DK90" i="27" s="1"/>
  <c r="DL92" i="27" s="1"/>
  <c r="DL90" i="27" s="1"/>
  <c r="DM92" i="27" s="1"/>
  <c r="DM90" i="27" s="1"/>
  <c r="DN92" i="27" s="1"/>
  <c r="DN90" i="27" s="1"/>
  <c r="DO92" i="27" s="1"/>
  <c r="DO90" i="27" s="1"/>
  <c r="DP92" i="27" s="1"/>
  <c r="DP90" i="27" s="1"/>
  <c r="DQ92" i="27" s="1"/>
  <c r="DQ90" i="27" s="1"/>
  <c r="DR92" i="27" s="1"/>
  <c r="DR90" i="27" s="1"/>
  <c r="DS92" i="27" s="1"/>
  <c r="DS90" i="27" s="1"/>
  <c r="DT92" i="27" s="1"/>
  <c r="DT90" i="27" s="1"/>
  <c r="DU92" i="27" s="1"/>
  <c r="DU90" i="27" s="1"/>
  <c r="DV92" i="27" s="1"/>
  <c r="DV90" i="27" s="1"/>
  <c r="DW92" i="27" s="1"/>
  <c r="DW90" i="27" s="1"/>
  <c r="DX92" i="27" s="1"/>
  <c r="DX90" i="27" s="1"/>
  <c r="DY92" i="27" s="1"/>
  <c r="DY90" i="27" s="1"/>
  <c r="DZ92" i="27" s="1"/>
  <c r="DZ90" i="27" s="1"/>
  <c r="EA92" i="27" s="1"/>
  <c r="EA90" i="27" s="1"/>
  <c r="EB92" i="27" s="1"/>
  <c r="EB90" i="27" s="1"/>
  <c r="EC92" i="27" s="1"/>
  <c r="EC90" i="27" s="1"/>
  <c r="ED92" i="27" s="1"/>
  <c r="ED90" i="27" s="1"/>
  <c r="EE92" i="27" s="1"/>
  <c r="EE90" i="27" s="1"/>
  <c r="EF92" i="27" s="1"/>
  <c r="EF90" i="27" s="1"/>
  <c r="EG92" i="27" s="1"/>
  <c r="EG90" i="27" s="1"/>
  <c r="EH92" i="27" s="1"/>
  <c r="EH90" i="27" s="1"/>
  <c r="EI92" i="27" s="1"/>
  <c r="EI90" i="27" s="1"/>
  <c r="EJ92" i="27" s="1"/>
  <c r="EJ90" i="27" s="1"/>
  <c r="EK92" i="27" s="1"/>
  <c r="EK90" i="27" s="1"/>
  <c r="EL92" i="27" s="1"/>
  <c r="EL90" i="27" s="1"/>
  <c r="EM92" i="27" s="1"/>
  <c r="EM90" i="27" s="1"/>
  <c r="EN92" i="27" s="1"/>
  <c r="EN90" i="27" s="1"/>
  <c r="EO92" i="27" s="1"/>
  <c r="EO90" i="27" s="1"/>
  <c r="EP92" i="27" s="1"/>
  <c r="EP90" i="27" s="1"/>
  <c r="EQ92" i="27" s="1"/>
  <c r="EQ90" i="27" s="1"/>
  <c r="ER92" i="27" s="1"/>
  <c r="ER90" i="27" s="1"/>
  <c r="ES92" i="27" s="1"/>
  <c r="ES90" i="27" s="1"/>
  <c r="ET92" i="27" s="1"/>
  <c r="ET90" i="27" s="1"/>
  <c r="EU92" i="27" s="1"/>
  <c r="EU90" i="27" s="1"/>
  <c r="EV92" i="27" s="1"/>
  <c r="EV90" i="27" s="1"/>
  <c r="EW92" i="27" s="1"/>
  <c r="EW90" i="27" s="1"/>
  <c r="EX92" i="27" s="1"/>
  <c r="EX90" i="27" s="1"/>
  <c r="EY92" i="27" s="1"/>
  <c r="EY90" i="27" s="1"/>
  <c r="EZ92" i="27" s="1"/>
  <c r="EZ90" i="27" s="1"/>
  <c r="FA92" i="27" s="1"/>
  <c r="FA90" i="27" s="1"/>
  <c r="FB92" i="27" s="1"/>
  <c r="FB90" i="27" s="1"/>
  <c r="CD96" i="27"/>
  <c r="DF96" i="27"/>
  <c r="EV96" i="27"/>
  <c r="EP96" i="27"/>
  <c r="ED96" i="27"/>
  <c r="DZ96" i="27"/>
  <c r="CH96" i="27"/>
  <c r="CE96" i="27"/>
  <c r="DD96" i="27"/>
  <c r="DP96" i="27"/>
  <c r="DI96" i="27"/>
  <c r="CQ96" i="27"/>
  <c r="DC96" i="27"/>
  <c r="CJ96" i="27"/>
  <c r="CM96" i="27"/>
  <c r="CC96" i="27"/>
  <c r="DG96" i="27"/>
  <c r="CU96" i="27"/>
  <c r="DU96" i="27"/>
  <c r="CN96" i="27"/>
  <c r="DM96" i="27"/>
  <c r="EE96" i="27"/>
  <c r="FA96" i="27"/>
  <c r="EZ96" i="27"/>
  <c r="DK96" i="27"/>
  <c r="EM96" i="27"/>
  <c r="CK96" i="27"/>
  <c r="DA96" i="27"/>
  <c r="DR96" i="27"/>
  <c r="EO96" i="27"/>
  <c r="ET96" i="27"/>
  <c r="CS96" i="27"/>
  <c r="EA96" i="27"/>
  <c r="DH96" i="27"/>
  <c r="CO96" i="27"/>
  <c r="CL96" i="27"/>
  <c r="EG96" i="27"/>
  <c r="ES96" i="27"/>
  <c r="DL96" i="27"/>
  <c r="CF96" i="27"/>
  <c r="DO96" i="27"/>
  <c r="CY96" i="27"/>
  <c r="CG96" i="27"/>
  <c r="DT96" i="27"/>
  <c r="ER96" i="27"/>
  <c r="EB96" i="27"/>
  <c r="DS96" i="27"/>
  <c r="EU96" i="27"/>
  <c r="CX96" i="27"/>
  <c r="DW96" i="27"/>
  <c r="CZ96" i="27"/>
  <c r="DX96" i="27"/>
  <c r="EW96" i="27"/>
  <c r="EQ96" i="27"/>
  <c r="EF96" i="27"/>
  <c r="DB96" i="27"/>
  <c r="CV96" i="27"/>
  <c r="EL96" i="27"/>
  <c r="DY96" i="27"/>
  <c r="CT96" i="27"/>
  <c r="CP96" i="27"/>
  <c r="DQ96" i="27"/>
  <c r="DN96" i="27"/>
  <c r="DV96" i="27"/>
  <c r="EN96" i="27"/>
  <c r="EC96" i="27"/>
  <c r="EH96" i="27"/>
  <c r="EI96" i="27"/>
  <c r="EY96" i="27"/>
  <c r="DJ96" i="27"/>
  <c r="EK96" i="27"/>
  <c r="DE96" i="27"/>
  <c r="FB96" i="27"/>
  <c r="CB96" i="27"/>
  <c r="EX96" i="27"/>
  <c r="CR96" i="27"/>
  <c r="EJ96" i="27"/>
  <c r="CW96" i="27"/>
  <c r="CI96" i="27"/>
  <c r="AX2" i="22"/>
  <c r="AY2" i="22" l="1"/>
  <c r="AZ2" i="22" l="1"/>
  <c r="BA2" i="22" l="1"/>
  <c r="BB2" i="22" l="1"/>
  <c r="BC2" i="22" l="1"/>
  <c r="BD2" i="22" l="1"/>
  <c r="BE2" i="22" l="1"/>
  <c r="BF2" i="22" l="1"/>
  <c r="BG2" i="22" l="1"/>
  <c r="C14" i="20" l="1"/>
  <c r="C15" i="20" l="1"/>
  <c r="D16" i="20" s="1"/>
  <c r="CH199" i="20"/>
  <c r="CI199" i="20"/>
  <c r="CJ199" i="20"/>
  <c r="CG199" i="20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Z9" i="22"/>
  <c r="AA9" i="22"/>
  <c r="AB9" i="22"/>
  <c r="AC9" i="22"/>
  <c r="AD9" i="22"/>
  <c r="AE9" i="22"/>
  <c r="AF9" i="22"/>
  <c r="AG9" i="22"/>
  <c r="AH9" i="22"/>
  <c r="AI9" i="22"/>
  <c r="AJ9" i="22"/>
  <c r="AK9" i="22"/>
  <c r="AL9" i="22"/>
  <c r="AM9" i="22"/>
  <c r="AN9" i="22"/>
  <c r="AO9" i="22"/>
  <c r="AP9" i="22"/>
  <c r="AQ9" i="22"/>
  <c r="AR9" i="22"/>
  <c r="AS9" i="22"/>
  <c r="AT9" i="22"/>
  <c r="AU9" i="22"/>
  <c r="AV9" i="22"/>
  <c r="AZ9" i="22"/>
  <c r="BA9" i="22"/>
  <c r="BB9" i="22"/>
  <c r="BC9" i="22"/>
  <c r="BD9" i="22"/>
  <c r="BE9" i="22"/>
  <c r="BF9" i="22"/>
  <c r="BG9" i="22"/>
  <c r="D9" i="22"/>
  <c r="D139" i="20" l="1"/>
  <c r="D149" i="20" s="1"/>
  <c r="D156" i="20" s="1"/>
  <c r="D163" i="20" s="1"/>
  <c r="D176" i="20" s="1"/>
  <c r="BP234" i="20" l="1"/>
  <c r="BP22" i="32" s="1"/>
  <c r="BH234" i="20"/>
  <c r="BH22" i="32" s="1"/>
  <c r="AZ234" i="20"/>
  <c r="AZ22" i="32" s="1"/>
  <c r="AV234" i="20"/>
  <c r="AV22" i="32" s="1"/>
  <c r="BK234" i="20"/>
  <c r="BK22" i="32" s="1"/>
  <c r="BG234" i="20"/>
  <c r="BG22" i="32" s="1"/>
  <c r="AY234" i="20"/>
  <c r="AY22" i="32" s="1"/>
  <c r="BQ234" i="20"/>
  <c r="BQ22" i="32" s="1"/>
  <c r="BM234" i="20"/>
  <c r="BM22" i="32" s="1"/>
  <c r="BI234" i="20"/>
  <c r="BI22" i="32" s="1"/>
  <c r="BE234" i="20"/>
  <c r="BE22" i="32" s="1"/>
  <c r="BA234" i="20"/>
  <c r="BA22" i="32" s="1"/>
  <c r="AW234" i="20"/>
  <c r="AW22" i="32" s="1"/>
  <c r="BL234" i="20"/>
  <c r="BL22" i="32" s="1"/>
  <c r="BD234" i="20"/>
  <c r="BD22" i="32" s="1"/>
  <c r="BO234" i="20"/>
  <c r="BO22" i="32" s="1"/>
  <c r="BC234" i="20"/>
  <c r="BC22" i="32" s="1"/>
  <c r="AU234" i="20"/>
  <c r="AU22" i="32" s="1"/>
  <c r="BJ234" i="20"/>
  <c r="BJ22" i="32" s="1"/>
  <c r="BF234" i="20"/>
  <c r="BF22" i="32" s="1"/>
  <c r="BB234" i="20"/>
  <c r="BB22" i="32" s="1"/>
  <c r="AX234" i="20"/>
  <c r="AX22" i="32" s="1"/>
  <c r="D233" i="20"/>
  <c r="D4" i="24"/>
  <c r="BN234" i="20"/>
  <c r="BN22" i="32" s="1"/>
  <c r="D168" i="20"/>
  <c r="D192" i="20"/>
  <c r="D26" i="25" l="1"/>
  <c r="D26" i="32"/>
  <c r="BF22" i="25"/>
  <c r="BF10" i="24"/>
  <c r="BA22" i="25"/>
  <c r="BA10" i="24"/>
  <c r="BQ22" i="25"/>
  <c r="BQ10" i="24"/>
  <c r="AV22" i="25"/>
  <c r="AV10" i="24"/>
  <c r="BO10" i="24"/>
  <c r="BO22" i="25"/>
  <c r="BJ22" i="25"/>
  <c r="BJ10" i="24"/>
  <c r="BD22" i="25"/>
  <c r="BD10" i="24"/>
  <c r="BE22" i="25"/>
  <c r="BE10" i="24"/>
  <c r="AY10" i="24"/>
  <c r="AY22" i="25"/>
  <c r="AZ10" i="24"/>
  <c r="AZ22" i="25"/>
  <c r="BH10" i="24"/>
  <c r="BH22" i="25"/>
  <c r="AX22" i="25"/>
  <c r="AX10" i="24"/>
  <c r="AU22" i="25"/>
  <c r="AU10" i="24"/>
  <c r="BL22" i="25"/>
  <c r="BL10" i="24"/>
  <c r="BI22" i="25"/>
  <c r="BI10" i="24"/>
  <c r="BG10" i="24"/>
  <c r="BG22" i="25"/>
  <c r="BN22" i="25"/>
  <c r="BN10" i="24"/>
  <c r="BB22" i="25"/>
  <c r="BB10" i="24"/>
  <c r="BC22" i="25"/>
  <c r="BC10" i="24"/>
  <c r="AW22" i="25"/>
  <c r="AW10" i="24"/>
  <c r="BM22" i="25"/>
  <c r="BM10" i="24"/>
  <c r="BK22" i="25"/>
  <c r="BK10" i="24"/>
  <c r="BP10" i="24"/>
  <c r="BP22" i="25"/>
  <c r="D215" i="20"/>
  <c r="D198" i="20"/>
  <c r="D199" i="20" s="1"/>
  <c r="AX10" i="22"/>
  <c r="BF10" i="22"/>
  <c r="BC10" i="22"/>
  <c r="BD10" i="22"/>
  <c r="AW10" i="22"/>
  <c r="BE10" i="22"/>
  <c r="AY10" i="22"/>
  <c r="AZ10" i="22"/>
  <c r="D242" i="20"/>
  <c r="D13" i="24" s="1"/>
  <c r="D238" i="20"/>
  <c r="D14" i="22" s="1"/>
  <c r="D241" i="20"/>
  <c r="D7" i="24" s="1"/>
  <c r="D239" i="20"/>
  <c r="D15" i="22" s="1"/>
  <c r="D240" i="20"/>
  <c r="D16" i="22" s="1"/>
  <c r="BB10" i="22"/>
  <c r="AU10" i="22"/>
  <c r="BA10" i="22"/>
  <c r="BG10" i="22"/>
  <c r="AV10" i="22"/>
  <c r="C84" i="20"/>
  <c r="D84" i="20" s="1"/>
  <c r="E84" i="20" s="1"/>
  <c r="F84" i="20" s="1"/>
  <c r="G84" i="20" s="1"/>
  <c r="H84" i="20" s="1"/>
  <c r="I84" i="20" s="1"/>
  <c r="J84" i="20" s="1"/>
  <c r="K84" i="20" s="1"/>
  <c r="L84" i="20" s="1"/>
  <c r="M84" i="20" s="1"/>
  <c r="N84" i="20" s="1"/>
  <c r="O84" i="20" s="1"/>
  <c r="P84" i="20" s="1"/>
  <c r="Q84" i="20" s="1"/>
  <c r="R84" i="20" s="1"/>
  <c r="S84" i="20" s="1"/>
  <c r="T84" i="20" s="1"/>
  <c r="U84" i="20" s="1"/>
  <c r="V84" i="20" s="1"/>
  <c r="W84" i="20" s="1"/>
  <c r="X84" i="20" s="1"/>
  <c r="Y84" i="20" s="1"/>
  <c r="Z84" i="20" s="1"/>
  <c r="AA84" i="20" s="1"/>
  <c r="AB84" i="20" s="1"/>
  <c r="AC84" i="20" s="1"/>
  <c r="AD84" i="20" s="1"/>
  <c r="AE84" i="20" s="1"/>
  <c r="AF84" i="20" s="1"/>
  <c r="AG84" i="20" s="1"/>
  <c r="AH84" i="20" s="1"/>
  <c r="AI84" i="20" s="1"/>
  <c r="AJ84" i="20" s="1"/>
  <c r="AK84" i="20" s="1"/>
  <c r="AL84" i="20" s="1"/>
  <c r="AM84" i="20" s="1"/>
  <c r="AN84" i="20" s="1"/>
  <c r="AO84" i="20" s="1"/>
  <c r="AP84" i="20" s="1"/>
  <c r="AQ84" i="20" s="1"/>
  <c r="D19" i="22" l="1"/>
  <c r="D18" i="22"/>
  <c r="AX52" i="20"/>
  <c r="AY52" i="20"/>
  <c r="AZ52" i="20"/>
  <c r="BA52" i="20"/>
  <c r="BB52" i="20"/>
  <c r="BC52" i="20"/>
  <c r="BD52" i="20"/>
  <c r="BE52" i="20"/>
  <c r="BF52" i="20"/>
  <c r="BG52" i="20"/>
  <c r="BH52" i="20"/>
  <c r="BI52" i="20"/>
  <c r="BJ52" i="20"/>
  <c r="BK52" i="20"/>
  <c r="BL52" i="20"/>
  <c r="BM52" i="20"/>
  <c r="BN52" i="20"/>
  <c r="BO52" i="20"/>
  <c r="BP52" i="20"/>
  <c r="BQ52" i="20"/>
  <c r="D7" i="25" l="1"/>
  <c r="D7" i="32"/>
  <c r="C42" i="20"/>
  <c r="B28" i="28" s="1"/>
  <c r="B29" i="28" s="1"/>
  <c r="C40" i="20" l="1"/>
  <c r="D35" i="20"/>
  <c r="E3" i="32" s="1"/>
  <c r="C22" i="28" l="1"/>
  <c r="C20" i="28" s="1"/>
  <c r="D38" i="20"/>
  <c r="E167" i="20" s="1"/>
  <c r="D39" i="20"/>
  <c r="C41" i="20"/>
  <c r="D5" i="32" s="1"/>
  <c r="D166" i="20"/>
  <c r="B26" i="28"/>
  <c r="C21" i="28"/>
  <c r="D56" i="20"/>
  <c r="E3" i="25"/>
  <c r="BI142" i="20"/>
  <c r="BI6" i="24" s="1"/>
  <c r="BI164" i="20"/>
  <c r="BQ142" i="20"/>
  <c r="BQ6" i="24" s="1"/>
  <c r="BQ164" i="20"/>
  <c r="BM142" i="20"/>
  <c r="BM6" i="24" s="1"/>
  <c r="BM164" i="20"/>
  <c r="BL142" i="20"/>
  <c r="BL6" i="24" s="1"/>
  <c r="BL164" i="20"/>
  <c r="BJ142" i="20"/>
  <c r="BJ6" i="24" s="1"/>
  <c r="BJ164" i="20"/>
  <c r="BR142" i="20"/>
  <c r="BR6" i="24" s="1"/>
  <c r="BR8" i="24" s="1"/>
  <c r="BR15" i="24" s="1"/>
  <c r="BR164" i="20"/>
  <c r="BN142" i="20"/>
  <c r="BN6" i="24" s="1"/>
  <c r="BN164" i="20"/>
  <c r="BH142" i="20"/>
  <c r="BH6" i="24" s="1"/>
  <c r="BH164" i="20"/>
  <c r="BP142" i="20"/>
  <c r="BP6" i="24" s="1"/>
  <c r="BP164" i="20"/>
  <c r="BK142" i="20"/>
  <c r="BK6" i="24" s="1"/>
  <c r="BK164" i="20"/>
  <c r="BG142" i="20"/>
  <c r="BG6" i="24" s="1"/>
  <c r="BG164" i="20"/>
  <c r="BO142" i="20"/>
  <c r="BO6" i="24" s="1"/>
  <c r="BO164" i="20"/>
  <c r="D140" i="20"/>
  <c r="D141" i="20" s="1"/>
  <c r="D150" i="20" s="1"/>
  <c r="D152" i="20" s="1"/>
  <c r="E35" i="20"/>
  <c r="F3" i="32" s="1"/>
  <c r="E139" i="20"/>
  <c r="E4" i="24" s="1"/>
  <c r="C43" i="20"/>
  <c r="C44" i="20" l="1"/>
  <c r="D5" i="25"/>
  <c r="C25" i="28"/>
  <c r="D40" i="20"/>
  <c r="D22" i="28"/>
  <c r="D21" i="28" s="1"/>
  <c r="E38" i="20"/>
  <c r="E39" i="20"/>
  <c r="C24" i="28"/>
  <c r="E151" i="20"/>
  <c r="E235" i="20"/>
  <c r="E23" i="32" s="1"/>
  <c r="D42" i="20"/>
  <c r="C28" i="28" s="1"/>
  <c r="C29" i="28" s="1"/>
  <c r="BG143" i="20"/>
  <c r="BG193" i="20" s="1"/>
  <c r="BG194" i="20" s="1"/>
  <c r="BG28" i="32" s="1"/>
  <c r="BP143" i="20"/>
  <c r="BP193" i="20" s="1"/>
  <c r="BP194" i="20" s="1"/>
  <c r="BP28" i="32" s="1"/>
  <c r="BN143" i="20"/>
  <c r="BN193" i="20" s="1"/>
  <c r="BN194" i="20" s="1"/>
  <c r="BN28" i="32" s="1"/>
  <c r="BJ143" i="20"/>
  <c r="BJ193" i="20" s="1"/>
  <c r="BJ194" i="20" s="1"/>
  <c r="BJ28" i="32" s="1"/>
  <c r="BM143" i="20"/>
  <c r="BM193" i="20" s="1"/>
  <c r="BM194" i="20" s="1"/>
  <c r="BM28" i="32" s="1"/>
  <c r="BI143" i="20"/>
  <c r="BI193" i="20" s="1"/>
  <c r="BI194" i="20" s="1"/>
  <c r="BI28" i="32" s="1"/>
  <c r="BO143" i="20"/>
  <c r="BO193" i="20" s="1"/>
  <c r="BO194" i="20" s="1"/>
  <c r="BO28" i="32" s="1"/>
  <c r="BK143" i="20"/>
  <c r="BK193" i="20" s="1"/>
  <c r="BK194" i="20" s="1"/>
  <c r="BK28" i="32" s="1"/>
  <c r="BH143" i="20"/>
  <c r="BH193" i="20" s="1"/>
  <c r="BH194" i="20" s="1"/>
  <c r="BH28" i="32" s="1"/>
  <c r="BR143" i="20"/>
  <c r="BR193" i="20" s="1"/>
  <c r="BR194" i="20" s="1"/>
  <c r="BR28" i="32" s="1"/>
  <c r="BL143" i="20"/>
  <c r="BL193" i="20" s="1"/>
  <c r="BL194" i="20" s="1"/>
  <c r="BL28" i="32" s="1"/>
  <c r="BQ143" i="20"/>
  <c r="BQ193" i="20" s="1"/>
  <c r="BQ194" i="20" s="1"/>
  <c r="BQ28" i="32" s="1"/>
  <c r="B27" i="28"/>
  <c r="B39" i="28" s="1"/>
  <c r="D164" i="20"/>
  <c r="D165" i="20" s="1"/>
  <c r="D25" i="32" s="1"/>
  <c r="D142" i="20"/>
  <c r="D153" i="20"/>
  <c r="B30" i="28"/>
  <c r="D20" i="28"/>
  <c r="E56" i="20"/>
  <c r="F3" i="25"/>
  <c r="BH165" i="20"/>
  <c r="BH25" i="32" s="1"/>
  <c r="BH173" i="20"/>
  <c r="BH174" i="20" s="1"/>
  <c r="BR173" i="20"/>
  <c r="BR174" i="20" s="1"/>
  <c r="BR165" i="20"/>
  <c r="BR25" i="32" s="1"/>
  <c r="E149" i="20"/>
  <c r="E156" i="20" s="1"/>
  <c r="E163" i="20" s="1"/>
  <c r="E176" i="20" s="1"/>
  <c r="E168" i="20"/>
  <c r="BG173" i="20"/>
  <c r="BG174" i="20" s="1"/>
  <c r="BG165" i="20"/>
  <c r="BG25" i="32" s="1"/>
  <c r="BL165" i="20"/>
  <c r="BL25" i="32" s="1"/>
  <c r="BL173" i="20"/>
  <c r="BL174" i="20" s="1"/>
  <c r="BQ173" i="20"/>
  <c r="BQ174" i="20" s="1"/>
  <c r="BQ165" i="20"/>
  <c r="BQ25" i="32" s="1"/>
  <c r="BP165" i="20"/>
  <c r="BP25" i="32" s="1"/>
  <c r="BP173" i="20"/>
  <c r="BP174" i="20" s="1"/>
  <c r="BN173" i="20"/>
  <c r="BN174" i="20" s="1"/>
  <c r="BN165" i="20"/>
  <c r="BN25" i="32" s="1"/>
  <c r="BJ173" i="20"/>
  <c r="BJ174" i="20" s="1"/>
  <c r="BJ165" i="20"/>
  <c r="BJ25" i="32" s="1"/>
  <c r="BO173" i="20"/>
  <c r="BO174" i="20" s="1"/>
  <c r="BO165" i="20"/>
  <c r="BO25" i="32" s="1"/>
  <c r="BK173" i="20"/>
  <c r="BK174" i="20" s="1"/>
  <c r="BK165" i="20"/>
  <c r="BK25" i="32" s="1"/>
  <c r="BM173" i="20"/>
  <c r="BM174" i="20" s="1"/>
  <c r="BM165" i="20"/>
  <c r="BM25" i="32" s="1"/>
  <c r="BI173" i="20"/>
  <c r="BI174" i="20" s="1"/>
  <c r="BI165" i="20"/>
  <c r="BI25" i="32" s="1"/>
  <c r="C46" i="20"/>
  <c r="C47" i="20" s="1"/>
  <c r="D234" i="20"/>
  <c r="D22" i="32" s="1"/>
  <c r="E233" i="20"/>
  <c r="E192" i="20"/>
  <c r="F35" i="20"/>
  <c r="G3" i="32" s="1"/>
  <c r="F139" i="20"/>
  <c r="F4" i="24" s="1"/>
  <c r="D24" i="20"/>
  <c r="E24" i="20"/>
  <c r="F24" i="20"/>
  <c r="C24" i="20"/>
  <c r="G21" i="20"/>
  <c r="D21" i="20"/>
  <c r="E21" i="20"/>
  <c r="S36" i="20" s="1"/>
  <c r="R23" i="28" s="1"/>
  <c r="F21" i="20"/>
  <c r="C21" i="20"/>
  <c r="C19" i="20"/>
  <c r="M1" i="20" s="1"/>
  <c r="N1" i="20" s="1"/>
  <c r="O1" i="20" s="1"/>
  <c r="P1" i="20" s="1"/>
  <c r="Q1" i="20" s="1"/>
  <c r="R1" i="20" s="1"/>
  <c r="S1" i="20" s="1"/>
  <c r="T1" i="20" s="1"/>
  <c r="U1" i="20" s="1"/>
  <c r="R36" i="20" l="1"/>
  <c r="Q23" i="28" s="1"/>
  <c r="E26" i="25"/>
  <c r="E26" i="32"/>
  <c r="BO25" i="25"/>
  <c r="BL28" i="25"/>
  <c r="BO28" i="25"/>
  <c r="BN28" i="25"/>
  <c r="BM25" i="25"/>
  <c r="BN25" i="25"/>
  <c r="BG25" i="25"/>
  <c r="BR25" i="25"/>
  <c r="BK28" i="25"/>
  <c r="BI25" i="25"/>
  <c r="BK25" i="25"/>
  <c r="BJ25" i="25"/>
  <c r="BR28" i="25"/>
  <c r="BI28" i="25"/>
  <c r="BP28" i="25"/>
  <c r="BQ25" i="25"/>
  <c r="BQ28" i="25"/>
  <c r="BJ28" i="25"/>
  <c r="BP25" i="25"/>
  <c r="BL25" i="25"/>
  <c r="BH25" i="25"/>
  <c r="BH28" i="25"/>
  <c r="BM28" i="25"/>
  <c r="BG28" i="25"/>
  <c r="E42" i="20"/>
  <c r="D28" i="28" s="1"/>
  <c r="D29" i="28" s="1"/>
  <c r="F167" i="20"/>
  <c r="E11" i="24"/>
  <c r="E23" i="25"/>
  <c r="D18" i="24"/>
  <c r="D25" i="25"/>
  <c r="D10" i="24"/>
  <c r="D22" i="25"/>
  <c r="BR19" i="24"/>
  <c r="BP43" i="28" s="1"/>
  <c r="BP19" i="24"/>
  <c r="BN43" i="28" s="1"/>
  <c r="BH19" i="24"/>
  <c r="BF43" i="28" s="1"/>
  <c r="BM19" i="24"/>
  <c r="BK43" i="28" s="1"/>
  <c r="BG19" i="24"/>
  <c r="BE43" i="28" s="1"/>
  <c r="BQ19" i="24"/>
  <c r="BO43" i="28" s="1"/>
  <c r="BJ19" i="24"/>
  <c r="BH43" i="28" s="1"/>
  <c r="BI19" i="24"/>
  <c r="BG43" i="28" s="1"/>
  <c r="BK19" i="24"/>
  <c r="BI43" i="28" s="1"/>
  <c r="BL19" i="24"/>
  <c r="BJ43" i="28" s="1"/>
  <c r="BO19" i="24"/>
  <c r="BM43" i="28" s="1"/>
  <c r="BN19" i="24"/>
  <c r="BL43" i="28" s="1"/>
  <c r="D169" i="20"/>
  <c r="D17" i="24"/>
  <c r="D6" i="24"/>
  <c r="D8" i="24" s="1"/>
  <c r="D24" i="28"/>
  <c r="F151" i="20"/>
  <c r="F235" i="20"/>
  <c r="F23" i="32" s="1"/>
  <c r="D41" i="20"/>
  <c r="C26" i="28"/>
  <c r="E140" i="20"/>
  <c r="D43" i="20"/>
  <c r="D46" i="20" s="1"/>
  <c r="D47" i="20" s="1"/>
  <c r="E166" i="20"/>
  <c r="E22" i="28"/>
  <c r="F38" i="20"/>
  <c r="G167" i="20" s="1"/>
  <c r="G35" i="20"/>
  <c r="H3" i="32" s="1"/>
  <c r="F39" i="20"/>
  <c r="E11" i="22"/>
  <c r="D25" i="28"/>
  <c r="E40" i="20"/>
  <c r="D143" i="20"/>
  <c r="D193" i="20" s="1"/>
  <c r="D194" i="20" s="1"/>
  <c r="D28" i="32" s="1"/>
  <c r="C18" i="20"/>
  <c r="D173" i="20"/>
  <c r="D174" i="20" s="1"/>
  <c r="D171" i="20"/>
  <c r="D27" i="32" s="1"/>
  <c r="E21" i="28"/>
  <c r="E20" i="28"/>
  <c r="F56" i="20"/>
  <c r="G3" i="25"/>
  <c r="E215" i="20"/>
  <c r="E198" i="20"/>
  <c r="E199" i="20" s="1"/>
  <c r="F149" i="20"/>
  <c r="F156" i="20" s="1"/>
  <c r="F163" i="20" s="1"/>
  <c r="F176" i="20" s="1"/>
  <c r="E239" i="20"/>
  <c r="E15" i="22" s="1"/>
  <c r="E240" i="20"/>
  <c r="E16" i="22" s="1"/>
  <c r="E241" i="20"/>
  <c r="E7" i="24" s="1"/>
  <c r="E242" i="20"/>
  <c r="E13" i="24" s="1"/>
  <c r="E238" i="20"/>
  <c r="E14" i="22" s="1"/>
  <c r="F233" i="20"/>
  <c r="D10" i="22"/>
  <c r="F192" i="20"/>
  <c r="F22" i="28"/>
  <c r="G139" i="20"/>
  <c r="G4" i="24" s="1"/>
  <c r="C26" i="20"/>
  <c r="F26" i="20"/>
  <c r="D19" i="20"/>
  <c r="D18" i="20" s="1"/>
  <c r="E26" i="20"/>
  <c r="D26" i="20"/>
  <c r="D27" i="25" l="1"/>
  <c r="D28" i="25"/>
  <c r="E5" i="25"/>
  <c r="E5" i="32"/>
  <c r="F11" i="24"/>
  <c r="F23" i="25"/>
  <c r="D19" i="24"/>
  <c r="B43" i="28" s="1"/>
  <c r="D26" i="28"/>
  <c r="F166" i="20"/>
  <c r="F140" i="20"/>
  <c r="E41" i="20"/>
  <c r="E141" i="20"/>
  <c r="E150" i="20" s="1"/>
  <c r="E152" i="20" s="1"/>
  <c r="E234" i="20"/>
  <c r="E22" i="32" s="1"/>
  <c r="F11" i="22"/>
  <c r="E25" i="28"/>
  <c r="F40" i="20"/>
  <c r="F43" i="20" s="1"/>
  <c r="F46" i="20" s="1"/>
  <c r="F47" i="20" s="1"/>
  <c r="E43" i="20"/>
  <c r="E46" i="20" s="1"/>
  <c r="E47" i="20" s="1"/>
  <c r="G39" i="20"/>
  <c r="F25" i="28" s="1"/>
  <c r="E24" i="28"/>
  <c r="G151" i="20"/>
  <c r="G235" i="20"/>
  <c r="G23" i="32" s="1"/>
  <c r="F42" i="20"/>
  <c r="E28" i="28" s="1"/>
  <c r="E29" i="28" s="1"/>
  <c r="E164" i="20"/>
  <c r="C27" i="28"/>
  <c r="E142" i="20"/>
  <c r="E6" i="24" s="1"/>
  <c r="E8" i="24" s="1"/>
  <c r="D44" i="20"/>
  <c r="G38" i="20"/>
  <c r="D216" i="20"/>
  <c r="D51" i="24" s="1"/>
  <c r="D218" i="20"/>
  <c r="D29" i="32" s="1"/>
  <c r="B42" i="28"/>
  <c r="F20" i="28"/>
  <c r="F21" i="28"/>
  <c r="G56" i="20"/>
  <c r="H3" i="25"/>
  <c r="F215" i="20"/>
  <c r="F198" i="20"/>
  <c r="F199" i="20" s="1"/>
  <c r="G149" i="20"/>
  <c r="G156" i="20" s="1"/>
  <c r="G163" i="20" s="1"/>
  <c r="G176" i="20" s="1"/>
  <c r="G168" i="20"/>
  <c r="E18" i="22"/>
  <c r="E19" i="22"/>
  <c r="F242" i="20"/>
  <c r="F13" i="24" s="1"/>
  <c r="F238" i="20"/>
  <c r="F14" i="22" s="1"/>
  <c r="F240" i="20"/>
  <c r="F16" i="22" s="1"/>
  <c r="F239" i="20"/>
  <c r="F15" i="22" s="1"/>
  <c r="F241" i="20"/>
  <c r="F7" i="24" s="1"/>
  <c r="G233" i="20"/>
  <c r="G192" i="20"/>
  <c r="H35" i="20"/>
  <c r="H139" i="20"/>
  <c r="H4" i="24" s="1"/>
  <c r="E19" i="20"/>
  <c r="E18" i="20" s="1"/>
  <c r="E7" i="32" l="1"/>
  <c r="H38" i="20"/>
  <c r="I167" i="20" s="1"/>
  <c r="I3" i="32"/>
  <c r="G26" i="25"/>
  <c r="G26" i="32"/>
  <c r="F5" i="25"/>
  <c r="F5" i="32"/>
  <c r="E7" i="25"/>
  <c r="H235" i="20"/>
  <c r="H23" i="32" s="1"/>
  <c r="H167" i="20"/>
  <c r="G11" i="24"/>
  <c r="G23" i="25"/>
  <c r="E10" i="24"/>
  <c r="E22" i="25"/>
  <c r="D41" i="24"/>
  <c r="B35" i="28" s="1"/>
  <c r="D29" i="25"/>
  <c r="D27" i="28"/>
  <c r="D39" i="28" s="1"/>
  <c r="F142" i="20"/>
  <c r="F6" i="24" s="1"/>
  <c r="F8" i="24" s="1"/>
  <c r="F164" i="20"/>
  <c r="E44" i="20"/>
  <c r="C39" i="28"/>
  <c r="E10" i="22"/>
  <c r="E143" i="20"/>
  <c r="E193" i="20" s="1"/>
  <c r="E194" i="20" s="1"/>
  <c r="E28" i="32" s="1"/>
  <c r="G11" i="22"/>
  <c r="F41" i="20"/>
  <c r="E26" i="28"/>
  <c r="G140" i="20"/>
  <c r="G166" i="20"/>
  <c r="F141" i="20"/>
  <c r="F150" i="20" s="1"/>
  <c r="F152" i="20" s="1"/>
  <c r="F234" i="20"/>
  <c r="F22" i="32" s="1"/>
  <c r="E173" i="20"/>
  <c r="E174" i="20" s="1"/>
  <c r="E165" i="20"/>
  <c r="E25" i="32" s="1"/>
  <c r="C30" i="28"/>
  <c r="E153" i="20"/>
  <c r="H151" i="20"/>
  <c r="G42" i="20"/>
  <c r="F28" i="28" s="1"/>
  <c r="F29" i="28" s="1"/>
  <c r="F24" i="28"/>
  <c r="G40" i="20"/>
  <c r="G41" i="20" s="1"/>
  <c r="H5" i="32" s="1"/>
  <c r="D20" i="24"/>
  <c r="G22" i="28"/>
  <c r="G21" i="28" s="1"/>
  <c r="H39" i="20"/>
  <c r="G20" i="28"/>
  <c r="G215" i="20"/>
  <c r="G198" i="20"/>
  <c r="G199" i="20" s="1"/>
  <c r="H56" i="20"/>
  <c r="I3" i="25"/>
  <c r="H149" i="20"/>
  <c r="H156" i="20" s="1"/>
  <c r="H163" i="20" s="1"/>
  <c r="H176" i="20" s="1"/>
  <c r="H168" i="20"/>
  <c r="F18" i="22"/>
  <c r="F19" i="22"/>
  <c r="G241" i="20"/>
  <c r="G7" i="24" s="1"/>
  <c r="G238" i="20"/>
  <c r="G14" i="22" s="1"/>
  <c r="G242" i="20"/>
  <c r="G13" i="24" s="1"/>
  <c r="G239" i="20"/>
  <c r="G15" i="22" s="1"/>
  <c r="G240" i="20"/>
  <c r="G16" i="22" s="1"/>
  <c r="H233" i="20"/>
  <c r="H192" i="20"/>
  <c r="I35" i="20"/>
  <c r="I139" i="20"/>
  <c r="I4" i="24" s="1"/>
  <c r="F19" i="20"/>
  <c r="F18" i="20" s="1"/>
  <c r="I38" i="20" l="1"/>
  <c r="J167" i="20" s="1"/>
  <c r="J3" i="32"/>
  <c r="F7" i="32"/>
  <c r="H26" i="25"/>
  <c r="H26" i="32"/>
  <c r="H5" i="25"/>
  <c r="G5" i="25"/>
  <c r="G5" i="32"/>
  <c r="H11" i="24"/>
  <c r="E25" i="25"/>
  <c r="F7" i="25"/>
  <c r="H11" i="22"/>
  <c r="H23" i="25"/>
  <c r="B44" i="28"/>
  <c r="F10" i="24"/>
  <c r="F22" i="25"/>
  <c r="E19" i="24"/>
  <c r="C43" i="28" s="1"/>
  <c r="E28" i="25"/>
  <c r="E169" i="20"/>
  <c r="E17" i="24"/>
  <c r="E18" i="24"/>
  <c r="D30" i="28"/>
  <c r="F153" i="20"/>
  <c r="G142" i="20"/>
  <c r="G6" i="24" s="1"/>
  <c r="G8" i="24" s="1"/>
  <c r="E27" i="28"/>
  <c r="E39" i="28" s="1"/>
  <c r="G164" i="20"/>
  <c r="E171" i="20"/>
  <c r="E27" i="32" s="1"/>
  <c r="F173" i="20"/>
  <c r="F174" i="20" s="1"/>
  <c r="F165" i="20"/>
  <c r="F25" i="32" s="1"/>
  <c r="G141" i="20"/>
  <c r="G150" i="20" s="1"/>
  <c r="G152" i="20" s="1"/>
  <c r="G234" i="20"/>
  <c r="G22" i="32" s="1"/>
  <c r="F143" i="20"/>
  <c r="F193" i="20" s="1"/>
  <c r="F194" i="20" s="1"/>
  <c r="F28" i="32" s="1"/>
  <c r="F10" i="22"/>
  <c r="F44" i="20"/>
  <c r="G43" i="20"/>
  <c r="H166" i="20"/>
  <c r="F26" i="28"/>
  <c r="H140" i="20"/>
  <c r="H234" i="20" s="1"/>
  <c r="H22" i="32" s="1"/>
  <c r="H164" i="20"/>
  <c r="G44" i="20"/>
  <c r="F27" i="28"/>
  <c r="H142" i="20"/>
  <c r="H6" i="24" s="1"/>
  <c r="H22" i="28"/>
  <c r="H21" i="28" s="1"/>
  <c r="I39" i="20"/>
  <c r="G25" i="28"/>
  <c r="H40" i="20"/>
  <c r="H41" i="20" s="1"/>
  <c r="I5" i="32" s="1"/>
  <c r="G24" i="28"/>
  <c r="I151" i="20"/>
  <c r="I235" i="20"/>
  <c r="I23" i="32" s="1"/>
  <c r="H42" i="20"/>
  <c r="G28" i="28" s="1"/>
  <c r="G29" i="28" s="1"/>
  <c r="H215" i="20"/>
  <c r="H198" i="20"/>
  <c r="H199" i="20" s="1"/>
  <c r="I56" i="20"/>
  <c r="J3" i="25"/>
  <c r="I149" i="20"/>
  <c r="I156" i="20" s="1"/>
  <c r="I163" i="20" s="1"/>
  <c r="I176" i="20" s="1"/>
  <c r="I168" i="20"/>
  <c r="G18" i="22"/>
  <c r="G19" i="22"/>
  <c r="H240" i="20"/>
  <c r="H16" i="22" s="1"/>
  <c r="H239" i="20"/>
  <c r="H15" i="22" s="1"/>
  <c r="H241" i="20"/>
  <c r="H7" i="24" s="1"/>
  <c r="H242" i="20"/>
  <c r="H13" i="24" s="1"/>
  <c r="H238" i="20"/>
  <c r="H14" i="22" s="1"/>
  <c r="I233" i="20"/>
  <c r="I192" i="20"/>
  <c r="J35" i="20"/>
  <c r="J139" i="20"/>
  <c r="J4" i="24" s="1"/>
  <c r="G19" i="20"/>
  <c r="G18" i="20" s="1"/>
  <c r="I42" i="20" l="1"/>
  <c r="H28" i="28" s="1"/>
  <c r="H29" i="28" s="1"/>
  <c r="J38" i="20"/>
  <c r="K167" i="20" s="1"/>
  <c r="K3" i="32"/>
  <c r="G7" i="25"/>
  <c r="G7" i="32"/>
  <c r="I26" i="25"/>
  <c r="I26" i="32"/>
  <c r="E27" i="25"/>
  <c r="I5" i="25"/>
  <c r="F25" i="25"/>
  <c r="H8" i="24"/>
  <c r="F168" i="20"/>
  <c r="H10" i="24"/>
  <c r="H22" i="25"/>
  <c r="I11" i="24"/>
  <c r="I23" i="25"/>
  <c r="F19" i="24"/>
  <c r="D43" i="28" s="1"/>
  <c r="F28" i="25"/>
  <c r="G10" i="24"/>
  <c r="G22" i="25"/>
  <c r="E20" i="24"/>
  <c r="H20" i="28"/>
  <c r="H141" i="20"/>
  <c r="H150" i="20" s="1"/>
  <c r="F39" i="28"/>
  <c r="E218" i="20"/>
  <c r="E29" i="32" s="1"/>
  <c r="G46" i="20"/>
  <c r="G47" i="20" s="1"/>
  <c r="E216" i="20"/>
  <c r="E51" i="24" s="1"/>
  <c r="C42" i="28"/>
  <c r="G143" i="20"/>
  <c r="G193" i="20" s="1"/>
  <c r="G194" i="20" s="1"/>
  <c r="G28" i="32" s="1"/>
  <c r="G10" i="22"/>
  <c r="G165" i="20"/>
  <c r="G25" i="32" s="1"/>
  <c r="G173" i="20"/>
  <c r="G174" i="20" s="1"/>
  <c r="G153" i="20"/>
  <c r="E30" i="28"/>
  <c r="H143" i="20"/>
  <c r="H193" i="20" s="1"/>
  <c r="H194" i="20" s="1"/>
  <c r="H28" i="32" s="1"/>
  <c r="H165" i="20"/>
  <c r="H25" i="32" s="1"/>
  <c r="H173" i="20"/>
  <c r="H174" i="20" s="1"/>
  <c r="H10" i="22"/>
  <c r="G27" i="28"/>
  <c r="I142" i="20"/>
  <c r="I6" i="24" s="1"/>
  <c r="I164" i="20"/>
  <c r="H44" i="20"/>
  <c r="I22" i="28"/>
  <c r="I20" i="28" s="1"/>
  <c r="J39" i="20"/>
  <c r="I11" i="22"/>
  <c r="I166" i="20"/>
  <c r="H43" i="20"/>
  <c r="I140" i="20"/>
  <c r="G26" i="28"/>
  <c r="H25" i="28"/>
  <c r="I40" i="20"/>
  <c r="I41" i="20" s="1"/>
  <c r="J5" i="32" s="1"/>
  <c r="H24" i="28"/>
  <c r="J151" i="20"/>
  <c r="J235" i="20"/>
  <c r="J23" i="32" s="1"/>
  <c r="H19" i="22"/>
  <c r="I215" i="20"/>
  <c r="I198" i="20"/>
  <c r="I199" i="20" s="1"/>
  <c r="J56" i="20"/>
  <c r="K3" i="25"/>
  <c r="J149" i="20"/>
  <c r="J156" i="20" s="1"/>
  <c r="J163" i="20" s="1"/>
  <c r="J176" i="20" s="1"/>
  <c r="J168" i="20"/>
  <c r="H18" i="22"/>
  <c r="I239" i="20"/>
  <c r="I15" i="22" s="1"/>
  <c r="I240" i="20"/>
  <c r="I16" i="22" s="1"/>
  <c r="I241" i="20"/>
  <c r="I7" i="24" s="1"/>
  <c r="I242" i="20"/>
  <c r="I13" i="24" s="1"/>
  <c r="I238" i="20"/>
  <c r="I14" i="22" s="1"/>
  <c r="J233" i="20"/>
  <c r="J192" i="20"/>
  <c r="K35" i="20"/>
  <c r="K139" i="20"/>
  <c r="K4" i="24" s="1"/>
  <c r="H19" i="20"/>
  <c r="H18" i="20" s="1"/>
  <c r="H7" i="32" l="1"/>
  <c r="K38" i="20"/>
  <c r="L167" i="20" s="1"/>
  <c r="L3" i="32"/>
  <c r="J26" i="25"/>
  <c r="J26" i="32"/>
  <c r="F26" i="25"/>
  <c r="F26" i="32"/>
  <c r="J5" i="25"/>
  <c r="G25" i="25"/>
  <c r="E29" i="25"/>
  <c r="H25" i="25"/>
  <c r="H152" i="20"/>
  <c r="H153" i="20" s="1"/>
  <c r="F17" i="24"/>
  <c r="I8" i="24"/>
  <c r="F171" i="20"/>
  <c r="F27" i="32" s="1"/>
  <c r="F18" i="24"/>
  <c r="F169" i="20"/>
  <c r="H7" i="25"/>
  <c r="H19" i="24"/>
  <c r="F43" i="28" s="1"/>
  <c r="H28" i="25"/>
  <c r="J11" i="24"/>
  <c r="J23" i="25"/>
  <c r="G19" i="24"/>
  <c r="E43" i="28" s="1"/>
  <c r="G28" i="25"/>
  <c r="H169" i="20"/>
  <c r="H18" i="24"/>
  <c r="H17" i="24"/>
  <c r="E41" i="24"/>
  <c r="C44" i="28" s="1"/>
  <c r="G169" i="20"/>
  <c r="G17" i="24"/>
  <c r="G18" i="24"/>
  <c r="I21" i="28"/>
  <c r="G171" i="20"/>
  <c r="G27" i="32" s="1"/>
  <c r="H171" i="20"/>
  <c r="H27" i="32" s="1"/>
  <c r="H46" i="20"/>
  <c r="H47" i="20" s="1"/>
  <c r="I173" i="20"/>
  <c r="I174" i="20" s="1"/>
  <c r="I165" i="20"/>
  <c r="I25" i="32" s="1"/>
  <c r="I143" i="20"/>
  <c r="I193" i="20" s="1"/>
  <c r="I194" i="20" s="1"/>
  <c r="I28" i="32" s="1"/>
  <c r="H27" i="28"/>
  <c r="H39" i="28" s="1"/>
  <c r="J164" i="20"/>
  <c r="J142" i="20"/>
  <c r="J6" i="24" s="1"/>
  <c r="I44" i="20"/>
  <c r="G39" i="28"/>
  <c r="J22" i="28"/>
  <c r="J20" i="28" s="1"/>
  <c r="K39" i="20"/>
  <c r="I141" i="20"/>
  <c r="I234" i="20"/>
  <c r="I22" i="32" s="1"/>
  <c r="I24" i="28"/>
  <c r="K151" i="20"/>
  <c r="K235" i="20"/>
  <c r="K23" i="32" s="1"/>
  <c r="J42" i="20"/>
  <c r="I28" i="28" s="1"/>
  <c r="I29" i="28" s="1"/>
  <c r="I25" i="28"/>
  <c r="J40" i="20"/>
  <c r="J41" i="20" s="1"/>
  <c r="K5" i="32" s="1"/>
  <c r="J11" i="22"/>
  <c r="J140" i="20"/>
  <c r="J166" i="20"/>
  <c r="H26" i="28"/>
  <c r="I43" i="20"/>
  <c r="K56" i="20"/>
  <c r="L3" i="25"/>
  <c r="J215" i="20"/>
  <c r="J198" i="20"/>
  <c r="J199" i="20" s="1"/>
  <c r="K149" i="20"/>
  <c r="K156" i="20" s="1"/>
  <c r="K163" i="20" s="1"/>
  <c r="K176" i="20" s="1"/>
  <c r="K168" i="20"/>
  <c r="I19" i="22"/>
  <c r="I18" i="22"/>
  <c r="J239" i="20"/>
  <c r="J15" i="22" s="1"/>
  <c r="J241" i="20"/>
  <c r="J7" i="24" s="1"/>
  <c r="J242" i="20"/>
  <c r="J13" i="24" s="1"/>
  <c r="J240" i="20"/>
  <c r="J16" i="22" s="1"/>
  <c r="J238" i="20"/>
  <c r="J14" i="22" s="1"/>
  <c r="K233" i="20"/>
  <c r="K192" i="20"/>
  <c r="L35" i="20"/>
  <c r="L139" i="20"/>
  <c r="L4" i="24" s="1"/>
  <c r="I19" i="20"/>
  <c r="I18" i="20" s="1"/>
  <c r="K42" i="20" l="1"/>
  <c r="J28" i="28" s="1"/>
  <c r="J29" i="28" s="1"/>
  <c r="K26" i="25"/>
  <c r="K26" i="32"/>
  <c r="L38" i="20"/>
  <c r="M167" i="20" s="1"/>
  <c r="M3" i="32"/>
  <c r="I7" i="25"/>
  <c r="I7" i="32"/>
  <c r="I25" i="25"/>
  <c r="G27" i="25"/>
  <c r="F27" i="25"/>
  <c r="K5" i="25"/>
  <c r="H27" i="25"/>
  <c r="F30" i="28"/>
  <c r="F20" i="24"/>
  <c r="F216" i="20"/>
  <c r="F51" i="24" s="1"/>
  <c r="F218" i="20"/>
  <c r="F29" i="32" s="1"/>
  <c r="J8" i="24"/>
  <c r="K11" i="24"/>
  <c r="K23" i="25"/>
  <c r="I10" i="24"/>
  <c r="I22" i="25"/>
  <c r="I19" i="24"/>
  <c r="G43" i="28" s="1"/>
  <c r="I28" i="25"/>
  <c r="G20" i="24"/>
  <c r="H20" i="24"/>
  <c r="I169" i="20"/>
  <c r="I17" i="24"/>
  <c r="I18" i="24"/>
  <c r="C35" i="28"/>
  <c r="G216" i="20"/>
  <c r="G51" i="24" s="1"/>
  <c r="F42" i="28"/>
  <c r="E42" i="28"/>
  <c r="G218" i="20"/>
  <c r="G29" i="32" s="1"/>
  <c r="D42" i="28"/>
  <c r="H216" i="20"/>
  <c r="H51" i="24" s="1"/>
  <c r="H218" i="20"/>
  <c r="H29" i="32" s="1"/>
  <c r="J173" i="20"/>
  <c r="J174" i="20" s="1"/>
  <c r="J165" i="20"/>
  <c r="J25" i="32" s="1"/>
  <c r="I46" i="20"/>
  <c r="I47" i="20" s="1"/>
  <c r="I171" i="20"/>
  <c r="I27" i="32" s="1"/>
  <c r="J143" i="20"/>
  <c r="J193" i="20" s="1"/>
  <c r="J194" i="20" s="1"/>
  <c r="J28" i="32" s="1"/>
  <c r="J43" i="20"/>
  <c r="K22" i="28"/>
  <c r="K21" i="28" s="1"/>
  <c r="L39" i="20"/>
  <c r="J21" i="28"/>
  <c r="J141" i="20"/>
  <c r="J150" i="20" s="1"/>
  <c r="J152" i="20" s="1"/>
  <c r="J234" i="20"/>
  <c r="J22" i="32" s="1"/>
  <c r="I10" i="22"/>
  <c r="K166" i="20"/>
  <c r="I26" i="28"/>
  <c r="K140" i="20"/>
  <c r="K11" i="22"/>
  <c r="J24" i="28"/>
  <c r="L151" i="20"/>
  <c r="L235" i="20"/>
  <c r="L23" i="32" s="1"/>
  <c r="I150" i="20"/>
  <c r="I152" i="20" s="1"/>
  <c r="J25" i="28"/>
  <c r="K40" i="20"/>
  <c r="K41" i="20" s="1"/>
  <c r="L5" i="32" s="1"/>
  <c r="K215" i="20"/>
  <c r="K198" i="20"/>
  <c r="K199" i="20" s="1"/>
  <c r="L56" i="20"/>
  <c r="M3" i="25"/>
  <c r="L149" i="20"/>
  <c r="L156" i="20" s="1"/>
  <c r="L163" i="20" s="1"/>
  <c r="L176" i="20" s="1"/>
  <c r="L168" i="20"/>
  <c r="J18" i="22"/>
  <c r="J19" i="22"/>
  <c r="K242" i="20"/>
  <c r="K13" i="24" s="1"/>
  <c r="K238" i="20"/>
  <c r="K14" i="22" s="1"/>
  <c r="K239" i="20"/>
  <c r="K15" i="22" s="1"/>
  <c r="K240" i="20"/>
  <c r="K16" i="22" s="1"/>
  <c r="K241" i="20"/>
  <c r="K7" i="24" s="1"/>
  <c r="L233" i="20"/>
  <c r="L192" i="20"/>
  <c r="M35" i="20"/>
  <c r="M139" i="20"/>
  <c r="M4" i="24" s="1"/>
  <c r="J19" i="20"/>
  <c r="J18" i="20" s="1"/>
  <c r="M38" i="20" l="1"/>
  <c r="N167" i="20" s="1"/>
  <c r="N3" i="32"/>
  <c r="J7" i="32"/>
  <c r="L26" i="25"/>
  <c r="L26" i="32"/>
  <c r="J25" i="25"/>
  <c r="I27" i="25"/>
  <c r="F29" i="25"/>
  <c r="L5" i="25"/>
  <c r="F41" i="24"/>
  <c r="D44" i="28" s="1"/>
  <c r="J7" i="25"/>
  <c r="L11" i="24"/>
  <c r="L23" i="25"/>
  <c r="G41" i="24"/>
  <c r="E44" i="28" s="1"/>
  <c r="G29" i="25"/>
  <c r="J10" i="24"/>
  <c r="J22" i="25"/>
  <c r="H41" i="24"/>
  <c r="H29" i="25"/>
  <c r="J19" i="24"/>
  <c r="H43" i="28" s="1"/>
  <c r="J28" i="25"/>
  <c r="I20" i="24"/>
  <c r="J169" i="20"/>
  <c r="J17" i="24"/>
  <c r="J18" i="24"/>
  <c r="K20" i="28"/>
  <c r="G42" i="28"/>
  <c r="I216" i="20"/>
  <c r="I51" i="24" s="1"/>
  <c r="I218" i="20"/>
  <c r="I29" i="32" s="1"/>
  <c r="J171" i="20"/>
  <c r="J27" i="32" s="1"/>
  <c r="J27" i="28"/>
  <c r="L142" i="20"/>
  <c r="L6" i="24" s="1"/>
  <c r="L164" i="20"/>
  <c r="I27" i="28"/>
  <c r="K142" i="20"/>
  <c r="K6" i="24" s="1"/>
  <c r="K8" i="24" s="1"/>
  <c r="K164" i="20"/>
  <c r="K44" i="20"/>
  <c r="J44" i="20"/>
  <c r="J46" i="20" s="1"/>
  <c r="J47" i="20" s="1"/>
  <c r="L22" i="28"/>
  <c r="L20" i="28" s="1"/>
  <c r="M39" i="20"/>
  <c r="L166" i="20"/>
  <c r="J26" i="28"/>
  <c r="L140" i="20"/>
  <c r="K43" i="20"/>
  <c r="J10" i="22"/>
  <c r="G30" i="28"/>
  <c r="I153" i="20"/>
  <c r="L11" i="22"/>
  <c r="K141" i="20"/>
  <c r="K234" i="20"/>
  <c r="K22" i="32" s="1"/>
  <c r="K24" i="28"/>
  <c r="M151" i="20"/>
  <c r="M235" i="20"/>
  <c r="M23" i="32" s="1"/>
  <c r="L42" i="20"/>
  <c r="K28" i="28" s="1"/>
  <c r="K29" i="28" s="1"/>
  <c r="H30" i="28"/>
  <c r="J153" i="20"/>
  <c r="K25" i="28"/>
  <c r="L40" i="20"/>
  <c r="L41" i="20" s="1"/>
  <c r="M5" i="32" s="1"/>
  <c r="M56" i="20"/>
  <c r="N3" i="25"/>
  <c r="L215" i="20"/>
  <c r="L198" i="20"/>
  <c r="L199" i="20" s="1"/>
  <c r="M149" i="20"/>
  <c r="M156" i="20" s="1"/>
  <c r="M163" i="20" s="1"/>
  <c r="M176" i="20" s="1"/>
  <c r="M168" i="20"/>
  <c r="K18" i="22"/>
  <c r="K19" i="22"/>
  <c r="L241" i="20"/>
  <c r="L7" i="24" s="1"/>
  <c r="L242" i="20"/>
  <c r="L13" i="24" s="1"/>
  <c r="L240" i="20"/>
  <c r="L16" i="22" s="1"/>
  <c r="L238" i="20"/>
  <c r="L14" i="22" s="1"/>
  <c r="L239" i="20"/>
  <c r="L15" i="22" s="1"/>
  <c r="M233" i="20"/>
  <c r="M192" i="20"/>
  <c r="N35" i="20"/>
  <c r="N139" i="20"/>
  <c r="N4" i="24" s="1"/>
  <c r="K19" i="20"/>
  <c r="K18" i="20" s="1"/>
  <c r="K7" i="32" l="1"/>
  <c r="M42" i="20"/>
  <c r="L28" i="28" s="1"/>
  <c r="L29" i="28" s="1"/>
  <c r="M26" i="25"/>
  <c r="M26" i="32"/>
  <c r="N38" i="20"/>
  <c r="O167" i="20" s="1"/>
  <c r="O3" i="32"/>
  <c r="M5" i="25"/>
  <c r="J27" i="25"/>
  <c r="D35" i="28"/>
  <c r="L8" i="24"/>
  <c r="K7" i="25"/>
  <c r="K10" i="24"/>
  <c r="K22" i="25"/>
  <c r="M11" i="24"/>
  <c r="M23" i="25"/>
  <c r="I41" i="24"/>
  <c r="I29" i="25"/>
  <c r="J20" i="24"/>
  <c r="E35" i="28"/>
  <c r="F44" i="28"/>
  <c r="F35" i="28"/>
  <c r="H42" i="28"/>
  <c r="K46" i="20"/>
  <c r="K47" i="20" s="1"/>
  <c r="L44" i="20"/>
  <c r="J216" i="20"/>
  <c r="J51" i="24" s="1"/>
  <c r="J218" i="20"/>
  <c r="J29" i="32" s="1"/>
  <c r="K143" i="20"/>
  <c r="K193" i="20" s="1"/>
  <c r="K194" i="20" s="1"/>
  <c r="K28" i="32" s="1"/>
  <c r="L173" i="20"/>
  <c r="L174" i="20" s="1"/>
  <c r="L165" i="20"/>
  <c r="L25" i="32" s="1"/>
  <c r="L143" i="20"/>
  <c r="L193" i="20" s="1"/>
  <c r="L194" i="20" s="1"/>
  <c r="L28" i="32" s="1"/>
  <c r="J39" i="28"/>
  <c r="I39" i="28"/>
  <c r="L43" i="20"/>
  <c r="K165" i="20"/>
  <c r="K25" i="32" s="1"/>
  <c r="K173" i="20"/>
  <c r="K174" i="20" s="1"/>
  <c r="M22" i="28"/>
  <c r="M21" i="28" s="1"/>
  <c r="N39" i="20"/>
  <c r="K10" i="22"/>
  <c r="M11" i="22"/>
  <c r="K150" i="20"/>
  <c r="K152" i="20" s="1"/>
  <c r="L21" i="28"/>
  <c r="L25" i="28"/>
  <c r="M40" i="20"/>
  <c r="M41" i="20" s="1"/>
  <c r="N5" i="32" s="1"/>
  <c r="L141" i="20"/>
  <c r="L150" i="20" s="1"/>
  <c r="L152" i="20" s="1"/>
  <c r="L234" i="20"/>
  <c r="L22" i="32" s="1"/>
  <c r="M166" i="20"/>
  <c r="K26" i="28"/>
  <c r="M140" i="20"/>
  <c r="L24" i="28"/>
  <c r="N151" i="20"/>
  <c r="N235" i="20"/>
  <c r="N23" i="32" s="1"/>
  <c r="N56" i="20"/>
  <c r="O3" i="25"/>
  <c r="M215" i="20"/>
  <c r="M198" i="20"/>
  <c r="M199" i="20" s="1"/>
  <c r="N149" i="20"/>
  <c r="N156" i="20" s="1"/>
  <c r="N163" i="20" s="1"/>
  <c r="N176" i="20" s="1"/>
  <c r="N168" i="20"/>
  <c r="L19" i="22"/>
  <c r="L18" i="22"/>
  <c r="L7" i="32" s="1"/>
  <c r="M239" i="20"/>
  <c r="M15" i="22" s="1"/>
  <c r="M240" i="20"/>
  <c r="M16" i="22" s="1"/>
  <c r="M241" i="20"/>
  <c r="M7" i="24" s="1"/>
  <c r="M242" i="20"/>
  <c r="M13" i="24" s="1"/>
  <c r="M238" i="20"/>
  <c r="M14" i="22" s="1"/>
  <c r="N233" i="20"/>
  <c r="N192" i="20"/>
  <c r="O35" i="20"/>
  <c r="O139" i="20"/>
  <c r="O4" i="24" s="1"/>
  <c r="N26" i="25" l="1"/>
  <c r="N26" i="32"/>
  <c r="O38" i="20"/>
  <c r="P167" i="20" s="1"/>
  <c r="P3" i="32"/>
  <c r="L25" i="25"/>
  <c r="N5" i="25"/>
  <c r="K25" i="25"/>
  <c r="L7" i="25"/>
  <c r="N11" i="24"/>
  <c r="N23" i="25"/>
  <c r="L10" i="24"/>
  <c r="L22" i="25"/>
  <c r="K19" i="24"/>
  <c r="I43" i="28" s="1"/>
  <c r="K28" i="25"/>
  <c r="L19" i="24"/>
  <c r="J43" i="28" s="1"/>
  <c r="L28" i="25"/>
  <c r="J41" i="24"/>
  <c r="J29" i="25"/>
  <c r="L169" i="20"/>
  <c r="L17" i="24"/>
  <c r="L18" i="24"/>
  <c r="K169" i="20"/>
  <c r="K17" i="24"/>
  <c r="K18" i="24"/>
  <c r="M20" i="28"/>
  <c r="L46" i="20"/>
  <c r="L47" i="20" s="1"/>
  <c r="M44" i="20"/>
  <c r="G44" i="28"/>
  <c r="G35" i="28"/>
  <c r="K171" i="20"/>
  <c r="K27" i="32" s="1"/>
  <c r="L171" i="20"/>
  <c r="L27" i="32" s="1"/>
  <c r="K27" i="28"/>
  <c r="M164" i="20"/>
  <c r="M142" i="20"/>
  <c r="M6" i="24" s="1"/>
  <c r="M8" i="24" s="1"/>
  <c r="M43" i="20"/>
  <c r="N11" i="22"/>
  <c r="L10" i="22"/>
  <c r="M25" i="28"/>
  <c r="N40" i="20"/>
  <c r="N41" i="20" s="1"/>
  <c r="O5" i="32" s="1"/>
  <c r="N22" i="28"/>
  <c r="N21" i="28" s="1"/>
  <c r="O39" i="20"/>
  <c r="N166" i="20"/>
  <c r="N140" i="20"/>
  <c r="L26" i="28"/>
  <c r="M141" i="20"/>
  <c r="M234" i="20"/>
  <c r="M22" i="32" s="1"/>
  <c r="L153" i="20"/>
  <c r="J30" i="28"/>
  <c r="K153" i="20"/>
  <c r="I30" i="28"/>
  <c r="M24" i="28"/>
  <c r="O151" i="20"/>
  <c r="O235" i="20"/>
  <c r="O23" i="32" s="1"/>
  <c r="N42" i="20"/>
  <c r="M28" i="28" s="1"/>
  <c r="M29" i="28" s="1"/>
  <c r="O56" i="20"/>
  <c r="P3" i="25"/>
  <c r="N215" i="20"/>
  <c r="N198" i="20"/>
  <c r="N199" i="20" s="1"/>
  <c r="O149" i="20"/>
  <c r="O156" i="20" s="1"/>
  <c r="O163" i="20" s="1"/>
  <c r="O176" i="20" s="1"/>
  <c r="O168" i="20"/>
  <c r="M18" i="22"/>
  <c r="M19" i="22"/>
  <c r="N240" i="20"/>
  <c r="N16" i="22" s="1"/>
  <c r="N241" i="20"/>
  <c r="N7" i="24" s="1"/>
  <c r="N242" i="20"/>
  <c r="N13" i="24" s="1"/>
  <c r="N238" i="20"/>
  <c r="N14" i="22" s="1"/>
  <c r="N239" i="20"/>
  <c r="N15" i="22" s="1"/>
  <c r="O233" i="20"/>
  <c r="O192" i="20"/>
  <c r="P35" i="20"/>
  <c r="P139" i="20"/>
  <c r="P4" i="24" s="1"/>
  <c r="N20" i="28" l="1"/>
  <c r="P38" i="20"/>
  <c r="Q167" i="20" s="1"/>
  <c r="Q3" i="32"/>
  <c r="M7" i="25"/>
  <c r="M7" i="32"/>
  <c r="O26" i="25"/>
  <c r="O26" i="32"/>
  <c r="O42" i="20"/>
  <c r="N28" i="28" s="1"/>
  <c r="N29" i="28" s="1"/>
  <c r="K27" i="25"/>
  <c r="O5" i="25"/>
  <c r="L27" i="25"/>
  <c r="O11" i="24"/>
  <c r="O23" i="25"/>
  <c r="M10" i="24"/>
  <c r="M22" i="25"/>
  <c r="K20" i="24"/>
  <c r="L20" i="24"/>
  <c r="J42" i="28"/>
  <c r="N44" i="20"/>
  <c r="M46" i="20"/>
  <c r="M47" i="20" s="1"/>
  <c r="H44" i="28"/>
  <c r="H35" i="28"/>
  <c r="K39" i="28"/>
  <c r="M173" i="20"/>
  <c r="M174" i="20" s="1"/>
  <c r="M165" i="20"/>
  <c r="M25" i="32" s="1"/>
  <c r="L216" i="20"/>
  <c r="L51" i="24" s="1"/>
  <c r="L218" i="20"/>
  <c r="L29" i="32" s="1"/>
  <c r="K218" i="20"/>
  <c r="K29" i="32" s="1"/>
  <c r="L27" i="28"/>
  <c r="N164" i="20"/>
  <c r="N142" i="20"/>
  <c r="N6" i="24" s="1"/>
  <c r="N8" i="24" s="1"/>
  <c r="I42" i="28"/>
  <c r="M143" i="20"/>
  <c r="M193" i="20" s="1"/>
  <c r="M194" i="20" s="1"/>
  <c r="M28" i="32" s="1"/>
  <c r="K216" i="20"/>
  <c r="K51" i="24" s="1"/>
  <c r="M150" i="20"/>
  <c r="M152" i="20" s="1"/>
  <c r="N25" i="28"/>
  <c r="O40" i="20"/>
  <c r="O41" i="20" s="1"/>
  <c r="P5" i="32" s="1"/>
  <c r="O22" i="28"/>
  <c r="O20" i="28" s="1"/>
  <c r="P39" i="20"/>
  <c r="N141" i="20"/>
  <c r="N150" i="20" s="1"/>
  <c r="N152" i="20" s="1"/>
  <c r="N234" i="20"/>
  <c r="N22" i="32" s="1"/>
  <c r="M10" i="22"/>
  <c r="O166" i="20"/>
  <c r="O140" i="20"/>
  <c r="M26" i="28"/>
  <c r="N43" i="20"/>
  <c r="O11" i="22"/>
  <c r="N24" i="28"/>
  <c r="P151" i="20"/>
  <c r="P235" i="20"/>
  <c r="P23" i="32" s="1"/>
  <c r="O215" i="20"/>
  <c r="O198" i="20"/>
  <c r="O199" i="20" s="1"/>
  <c r="P56" i="20"/>
  <c r="Q3" i="25"/>
  <c r="P149" i="20"/>
  <c r="P156" i="20" s="1"/>
  <c r="P163" i="20" s="1"/>
  <c r="P176" i="20" s="1"/>
  <c r="P168" i="20"/>
  <c r="N18" i="22"/>
  <c r="O239" i="20"/>
  <c r="O15" i="22" s="1"/>
  <c r="O240" i="20"/>
  <c r="O16" i="22" s="1"/>
  <c r="O238" i="20"/>
  <c r="O14" i="22" s="1"/>
  <c r="O241" i="20"/>
  <c r="O7" i="24" s="1"/>
  <c r="O242" i="20"/>
  <c r="O13" i="24" s="1"/>
  <c r="N19" i="22"/>
  <c r="P233" i="20"/>
  <c r="P192" i="20"/>
  <c r="Q35" i="20"/>
  <c r="Q139" i="20"/>
  <c r="Q4" i="24" s="1"/>
  <c r="N7" i="32" l="1"/>
  <c r="P26" i="25"/>
  <c r="P26" i="32"/>
  <c r="Q38" i="20"/>
  <c r="R167" i="20" s="1"/>
  <c r="R3" i="32"/>
  <c r="M25" i="25"/>
  <c r="P5" i="25"/>
  <c r="N7" i="25"/>
  <c r="P11" i="24"/>
  <c r="P23" i="25"/>
  <c r="L41" i="24"/>
  <c r="L29" i="25"/>
  <c r="N10" i="24"/>
  <c r="N22" i="25"/>
  <c r="M19" i="24"/>
  <c r="K43" i="28" s="1"/>
  <c r="M28" i="25"/>
  <c r="K41" i="24"/>
  <c r="I44" i="28" s="1"/>
  <c r="K29" i="25"/>
  <c r="M169" i="20"/>
  <c r="M17" i="24"/>
  <c r="M18" i="24"/>
  <c r="O21" i="28"/>
  <c r="O44" i="20"/>
  <c r="O142" i="20"/>
  <c r="O6" i="24" s="1"/>
  <c r="O8" i="24" s="1"/>
  <c r="N46" i="20"/>
  <c r="N47" i="20" s="1"/>
  <c r="M27" i="28"/>
  <c r="M39" i="28" s="1"/>
  <c r="O164" i="20"/>
  <c r="O173" i="20" s="1"/>
  <c r="O174" i="20" s="1"/>
  <c r="L39" i="28"/>
  <c r="N27" i="28"/>
  <c r="N143" i="20"/>
  <c r="N193" i="20" s="1"/>
  <c r="N194" i="20" s="1"/>
  <c r="N28" i="32" s="1"/>
  <c r="M171" i="20"/>
  <c r="M27" i="32" s="1"/>
  <c r="N173" i="20"/>
  <c r="N174" i="20" s="1"/>
  <c r="N165" i="20"/>
  <c r="N25" i="32" s="1"/>
  <c r="P22" i="28"/>
  <c r="P21" i="28" s="1"/>
  <c r="Q39" i="20"/>
  <c r="O25" i="28"/>
  <c r="P40" i="20"/>
  <c r="P41" i="20" s="1"/>
  <c r="Q5" i="32" s="1"/>
  <c r="P11" i="22"/>
  <c r="O141" i="20"/>
  <c r="O234" i="20"/>
  <c r="O22" i="32" s="1"/>
  <c r="N10" i="22"/>
  <c r="M153" i="20"/>
  <c r="K30" i="28"/>
  <c r="L30" i="28"/>
  <c r="N153" i="20"/>
  <c r="P166" i="20"/>
  <c r="P140" i="20"/>
  <c r="N26" i="28"/>
  <c r="O43" i="20"/>
  <c r="O24" i="28"/>
  <c r="Q151" i="20"/>
  <c r="Q235" i="20"/>
  <c r="Q23" i="32" s="1"/>
  <c r="P42" i="20"/>
  <c r="O28" i="28" s="1"/>
  <c r="O29" i="28" s="1"/>
  <c r="Q56" i="20"/>
  <c r="R3" i="25"/>
  <c r="P215" i="20"/>
  <c r="P198" i="20"/>
  <c r="P199" i="20" s="1"/>
  <c r="Q149" i="20"/>
  <c r="Q156" i="20" s="1"/>
  <c r="Q163" i="20" s="1"/>
  <c r="Q176" i="20" s="1"/>
  <c r="Q168" i="20"/>
  <c r="O19" i="22"/>
  <c r="O18" i="22"/>
  <c r="P242" i="20"/>
  <c r="P13" i="24" s="1"/>
  <c r="P238" i="20"/>
  <c r="P14" i="22" s="1"/>
  <c r="P239" i="20"/>
  <c r="P15" i="22" s="1"/>
  <c r="P241" i="20"/>
  <c r="P7" i="24" s="1"/>
  <c r="P240" i="20"/>
  <c r="P16" i="22" s="1"/>
  <c r="Q233" i="20"/>
  <c r="Q192" i="20"/>
  <c r="R35" i="20"/>
  <c r="R139" i="20"/>
  <c r="R4" i="24" s="1"/>
  <c r="O7" i="32" l="1"/>
  <c r="Q42" i="20"/>
  <c r="P28" i="28" s="1"/>
  <c r="P29" i="28" s="1"/>
  <c r="R38" i="20"/>
  <c r="S167" i="20" s="1"/>
  <c r="S3" i="32"/>
  <c r="Q26" i="25"/>
  <c r="Q26" i="32"/>
  <c r="Q5" i="25"/>
  <c r="N25" i="25"/>
  <c r="M27" i="25"/>
  <c r="O7" i="25"/>
  <c r="Q11" i="24"/>
  <c r="Q23" i="25"/>
  <c r="O10" i="24"/>
  <c r="O22" i="25"/>
  <c r="N19" i="24"/>
  <c r="L43" i="28" s="1"/>
  <c r="N28" i="25"/>
  <c r="N169" i="20"/>
  <c r="N17" i="24"/>
  <c r="N18" i="24"/>
  <c r="M20" i="24"/>
  <c r="O143" i="20"/>
  <c r="O193" i="20" s="1"/>
  <c r="O194" i="20" s="1"/>
  <c r="O28" i="32" s="1"/>
  <c r="O165" i="20"/>
  <c r="O25" i="32" s="1"/>
  <c r="N39" i="28"/>
  <c r="M216" i="20"/>
  <c r="M51" i="24" s="1"/>
  <c r="O46" i="20"/>
  <c r="O47" i="20" s="1"/>
  <c r="P142" i="20"/>
  <c r="P6" i="24" s="1"/>
  <c r="P8" i="24" s="1"/>
  <c r="P164" i="20"/>
  <c r="P173" i="20" s="1"/>
  <c r="P174" i="20" s="1"/>
  <c r="M218" i="20"/>
  <c r="M29" i="32" s="1"/>
  <c r="I35" i="28"/>
  <c r="N171" i="20"/>
  <c r="N27" i="32" s="1"/>
  <c r="K42" i="28"/>
  <c r="J44" i="28"/>
  <c r="J35" i="28"/>
  <c r="P141" i="20"/>
  <c r="P150" i="20" s="1"/>
  <c r="P152" i="20" s="1"/>
  <c r="P234" i="20"/>
  <c r="P22" i="32" s="1"/>
  <c r="Q166" i="20"/>
  <c r="Q140" i="20"/>
  <c r="O26" i="28"/>
  <c r="P43" i="20"/>
  <c r="P20" i="28"/>
  <c r="O150" i="20"/>
  <c r="O152" i="20" s="1"/>
  <c r="P25" i="28"/>
  <c r="Q40" i="20"/>
  <c r="Q41" i="20" s="1"/>
  <c r="R5" i="32" s="1"/>
  <c r="Q22" i="28"/>
  <c r="Q20" i="28" s="1"/>
  <c r="R39" i="20"/>
  <c r="Q11" i="22"/>
  <c r="P24" i="28"/>
  <c r="R235" i="20"/>
  <c r="R23" i="32" s="1"/>
  <c r="R151" i="20"/>
  <c r="O10" i="22"/>
  <c r="Q215" i="20"/>
  <c r="Q198" i="20"/>
  <c r="Q199" i="20" s="1"/>
  <c r="R56" i="20"/>
  <c r="S3" i="25"/>
  <c r="R149" i="20"/>
  <c r="R156" i="20" s="1"/>
  <c r="R163" i="20" s="1"/>
  <c r="R176" i="20" s="1"/>
  <c r="R168" i="20"/>
  <c r="P18" i="22"/>
  <c r="P7" i="32" s="1"/>
  <c r="P19" i="22"/>
  <c r="Q239" i="20"/>
  <c r="Q15" i="22" s="1"/>
  <c r="Q238" i="20"/>
  <c r="Q14" i="22" s="1"/>
  <c r="Q242" i="20"/>
  <c r="Q13" i="24" s="1"/>
  <c r="Q240" i="20"/>
  <c r="Q16" i="22" s="1"/>
  <c r="Q241" i="20"/>
  <c r="Q7" i="24" s="1"/>
  <c r="R233" i="20"/>
  <c r="R192" i="20"/>
  <c r="S35" i="20"/>
  <c r="S139" i="20"/>
  <c r="S4" i="24" s="1"/>
  <c r="S38" i="20" l="1"/>
  <c r="T167" i="20" s="1"/>
  <c r="T3" i="32"/>
  <c r="R26" i="25"/>
  <c r="R26" i="32"/>
  <c r="M29" i="25"/>
  <c r="R5" i="25"/>
  <c r="N27" i="25"/>
  <c r="O25" i="25"/>
  <c r="O28" i="25"/>
  <c r="Q21" i="28"/>
  <c r="P7" i="25"/>
  <c r="P10" i="24"/>
  <c r="P22" i="25"/>
  <c r="R11" i="24"/>
  <c r="R23" i="25"/>
  <c r="N20" i="24"/>
  <c r="O169" i="20"/>
  <c r="O17" i="24"/>
  <c r="O18" i="24"/>
  <c r="M41" i="24"/>
  <c r="K44" i="28" s="1"/>
  <c r="O19" i="24"/>
  <c r="M43" i="28" s="1"/>
  <c r="O171" i="20"/>
  <c r="O27" i="32" s="1"/>
  <c r="P143" i="20"/>
  <c r="P193" i="20" s="1"/>
  <c r="P194" i="20" s="1"/>
  <c r="P28" i="32" s="1"/>
  <c r="P165" i="20"/>
  <c r="P25" i="32" s="1"/>
  <c r="N218" i="20"/>
  <c r="N29" i="32" s="1"/>
  <c r="N216" i="20"/>
  <c r="N51" i="24" s="1"/>
  <c r="L42" i="28"/>
  <c r="R22" i="28"/>
  <c r="R21" i="28" s="1"/>
  <c r="S39" i="20"/>
  <c r="M30" i="28"/>
  <c r="O153" i="20"/>
  <c r="Q141" i="20"/>
  <c r="Q234" i="20"/>
  <c r="Q22" i="32" s="1"/>
  <c r="P26" i="28"/>
  <c r="R140" i="20"/>
  <c r="Q44" i="20"/>
  <c r="R166" i="20"/>
  <c r="Q43" i="20"/>
  <c r="Q25" i="28"/>
  <c r="R40" i="20"/>
  <c r="R41" i="20" s="1"/>
  <c r="S5" i="32" s="1"/>
  <c r="P10" i="22"/>
  <c r="R11" i="22"/>
  <c r="Q24" i="28"/>
  <c r="S235" i="20"/>
  <c r="S23" i="32" s="1"/>
  <c r="S151" i="20"/>
  <c r="R42" i="20"/>
  <c r="Q28" i="28" s="1"/>
  <c r="Q29" i="28" s="1"/>
  <c r="Q142" i="20"/>
  <c r="Q6" i="24" s="1"/>
  <c r="Q8" i="24" s="1"/>
  <c r="Q164" i="20"/>
  <c r="O27" i="28"/>
  <c r="P44" i="20"/>
  <c r="P46" i="20" s="1"/>
  <c r="P47" i="20" s="1"/>
  <c r="N30" i="28"/>
  <c r="P153" i="20"/>
  <c r="S56" i="20"/>
  <c r="T3" i="25"/>
  <c r="R215" i="20"/>
  <c r="R198" i="20"/>
  <c r="R199" i="20" s="1"/>
  <c r="S149" i="20"/>
  <c r="S156" i="20" s="1"/>
  <c r="S163" i="20" s="1"/>
  <c r="S176" i="20" s="1"/>
  <c r="S168" i="20"/>
  <c r="Q18" i="22"/>
  <c r="Q19" i="22"/>
  <c r="R242" i="20"/>
  <c r="R13" i="24" s="1"/>
  <c r="R239" i="20"/>
  <c r="R15" i="22" s="1"/>
  <c r="R238" i="20"/>
  <c r="R14" i="22" s="1"/>
  <c r="R240" i="20"/>
  <c r="R16" i="22" s="1"/>
  <c r="R241" i="20"/>
  <c r="R7" i="24" s="1"/>
  <c r="S233" i="20"/>
  <c r="S192" i="20"/>
  <c r="T35" i="20"/>
  <c r="T139" i="20"/>
  <c r="T4" i="24" s="1"/>
  <c r="Q7" i="32" l="1"/>
  <c r="T38" i="20"/>
  <c r="U167" i="20" s="1"/>
  <c r="U3" i="32"/>
  <c r="S26" i="25"/>
  <c r="S26" i="32"/>
  <c r="P25" i="25"/>
  <c r="P28" i="25"/>
  <c r="S5" i="25"/>
  <c r="Q7" i="25"/>
  <c r="Q10" i="24"/>
  <c r="Q22" i="25"/>
  <c r="N41" i="24"/>
  <c r="L44" i="28" s="1"/>
  <c r="N29" i="25"/>
  <c r="S11" i="24"/>
  <c r="S23" i="25"/>
  <c r="O218" i="20"/>
  <c r="O29" i="32" s="1"/>
  <c r="O27" i="25"/>
  <c r="K35" i="28"/>
  <c r="P17" i="24"/>
  <c r="P18" i="24"/>
  <c r="O20" i="24"/>
  <c r="P19" i="24"/>
  <c r="N43" i="28" s="1"/>
  <c r="M42" i="28"/>
  <c r="O216" i="20"/>
  <c r="O51" i="24" s="1"/>
  <c r="P169" i="20"/>
  <c r="R20" i="28"/>
  <c r="P171" i="20"/>
  <c r="P27" i="32" s="1"/>
  <c r="O39" i="28"/>
  <c r="S166" i="20"/>
  <c r="S140" i="20"/>
  <c r="Q26" i="28"/>
  <c r="R43" i="20"/>
  <c r="R164" i="20"/>
  <c r="P27" i="28"/>
  <c r="P39" i="28" s="1"/>
  <c r="R142" i="20"/>
  <c r="R6" i="24" s="1"/>
  <c r="R8" i="24" s="1"/>
  <c r="Q150" i="20"/>
  <c r="Q152" i="20" s="1"/>
  <c r="R24" i="28"/>
  <c r="T235" i="20"/>
  <c r="T23" i="32" s="1"/>
  <c r="T151" i="20"/>
  <c r="S42" i="20"/>
  <c r="R28" i="28" s="1"/>
  <c r="R29" i="28" s="1"/>
  <c r="Q143" i="20"/>
  <c r="S22" i="28"/>
  <c r="S20" i="28" s="1"/>
  <c r="T39" i="20"/>
  <c r="Q46" i="20"/>
  <c r="Q47" i="20" s="1"/>
  <c r="Q10" i="22"/>
  <c r="R25" i="28"/>
  <c r="S40" i="20"/>
  <c r="S41" i="20" s="1"/>
  <c r="T5" i="32" s="1"/>
  <c r="Q173" i="20"/>
  <c r="Q174" i="20" s="1"/>
  <c r="Q165" i="20"/>
  <c r="Q25" i="32" s="1"/>
  <c r="S11" i="22"/>
  <c r="R141" i="20"/>
  <c r="R150" i="20" s="1"/>
  <c r="R152" i="20" s="1"/>
  <c r="R234" i="20"/>
  <c r="R22" i="32" s="1"/>
  <c r="S215" i="20"/>
  <c r="S198" i="20"/>
  <c r="S199" i="20" s="1"/>
  <c r="T56" i="20"/>
  <c r="U3" i="25"/>
  <c r="T149" i="20"/>
  <c r="T156" i="20" s="1"/>
  <c r="T163" i="20" s="1"/>
  <c r="T176" i="20" s="1"/>
  <c r="T168" i="20"/>
  <c r="R19" i="22"/>
  <c r="R18" i="22"/>
  <c r="S241" i="20"/>
  <c r="S7" i="24" s="1"/>
  <c r="S239" i="20"/>
  <c r="S15" i="22" s="1"/>
  <c r="S242" i="20"/>
  <c r="S13" i="24" s="1"/>
  <c r="S238" i="20"/>
  <c r="S14" i="22" s="1"/>
  <c r="S240" i="20"/>
  <c r="S16" i="22" s="1"/>
  <c r="T233" i="20"/>
  <c r="T192" i="20"/>
  <c r="U35" i="20"/>
  <c r="U139" i="20"/>
  <c r="U4" i="24" s="1"/>
  <c r="U38" i="20" l="1"/>
  <c r="V167" i="20" s="1"/>
  <c r="V3" i="32"/>
  <c r="R7" i="32"/>
  <c r="T26" i="25"/>
  <c r="T26" i="32"/>
  <c r="Q25" i="25"/>
  <c r="T5" i="25"/>
  <c r="R7" i="25"/>
  <c r="S21" i="28"/>
  <c r="P216" i="20"/>
  <c r="P51" i="24" s="1"/>
  <c r="P27" i="25"/>
  <c r="R10" i="24"/>
  <c r="R22" i="25"/>
  <c r="T11" i="24"/>
  <c r="T23" i="25"/>
  <c r="O41" i="24"/>
  <c r="M35" i="28" s="1"/>
  <c r="O29" i="25"/>
  <c r="N42" i="28"/>
  <c r="Q169" i="20"/>
  <c r="Q17" i="24"/>
  <c r="Q18" i="24"/>
  <c r="P20" i="24"/>
  <c r="P218" i="20"/>
  <c r="P29" i="32" s="1"/>
  <c r="L35" i="28"/>
  <c r="S24" i="28"/>
  <c r="U235" i="20"/>
  <c r="U23" i="32" s="1"/>
  <c r="U151" i="20"/>
  <c r="T42" i="20"/>
  <c r="S28" i="28" s="1"/>
  <c r="S29" i="28" s="1"/>
  <c r="R10" i="22"/>
  <c r="Q171" i="20"/>
  <c r="Q27" i="32" s="1"/>
  <c r="T166" i="20"/>
  <c r="R26" i="28"/>
  <c r="T140" i="20"/>
  <c r="S43" i="20"/>
  <c r="S25" i="28"/>
  <c r="T40" i="20"/>
  <c r="T41" i="20" s="1"/>
  <c r="U5" i="32" s="1"/>
  <c r="T11" i="22"/>
  <c r="Q153" i="20"/>
  <c r="O30" i="28"/>
  <c r="T22" i="28"/>
  <c r="T20" i="28" s="1"/>
  <c r="U39" i="20"/>
  <c r="Q193" i="20"/>
  <c r="Q194" i="20" s="1"/>
  <c r="Q28" i="32" s="1"/>
  <c r="R143" i="20"/>
  <c r="R193" i="20" s="1"/>
  <c r="R194" i="20" s="1"/>
  <c r="R28" i="32" s="1"/>
  <c r="Q27" i="28"/>
  <c r="S164" i="20"/>
  <c r="S142" i="20"/>
  <c r="S6" i="24" s="1"/>
  <c r="S8" i="24" s="1"/>
  <c r="R44" i="20"/>
  <c r="R46" i="20" s="1"/>
  <c r="R47" i="20" s="1"/>
  <c r="R153" i="20"/>
  <c r="P30" i="28"/>
  <c r="R165" i="20"/>
  <c r="R25" i="32" s="1"/>
  <c r="R173" i="20"/>
  <c r="R174" i="20" s="1"/>
  <c r="S141" i="20"/>
  <c r="S150" i="20" s="1"/>
  <c r="S152" i="20" s="1"/>
  <c r="S234" i="20"/>
  <c r="S22" i="32" s="1"/>
  <c r="T215" i="20"/>
  <c r="T198" i="20"/>
  <c r="T199" i="20" s="1"/>
  <c r="U56" i="20"/>
  <c r="V3" i="25"/>
  <c r="U149" i="20"/>
  <c r="U156" i="20" s="1"/>
  <c r="U163" i="20" s="1"/>
  <c r="U176" i="20" s="1"/>
  <c r="U168" i="20"/>
  <c r="S19" i="22"/>
  <c r="S18" i="22"/>
  <c r="T240" i="20"/>
  <c r="T16" i="22" s="1"/>
  <c r="T241" i="20"/>
  <c r="T7" i="24" s="1"/>
  <c r="T239" i="20"/>
  <c r="T15" i="22" s="1"/>
  <c r="T242" i="20"/>
  <c r="T13" i="24" s="1"/>
  <c r="T238" i="20"/>
  <c r="T14" i="22" s="1"/>
  <c r="U233" i="20"/>
  <c r="U192" i="20"/>
  <c r="V35" i="20"/>
  <c r="V139" i="20"/>
  <c r="V4" i="24" s="1"/>
  <c r="V38" i="20" l="1"/>
  <c r="W167" i="20" s="1"/>
  <c r="W3" i="32"/>
  <c r="S7" i="25"/>
  <c r="S7" i="32"/>
  <c r="U26" i="25"/>
  <c r="U26" i="32"/>
  <c r="U5" i="25"/>
  <c r="R25" i="25"/>
  <c r="Q27" i="25"/>
  <c r="T21" i="28"/>
  <c r="M44" i="28"/>
  <c r="U11" i="24"/>
  <c r="U23" i="25"/>
  <c r="Q19" i="24"/>
  <c r="Q20" i="24" s="1"/>
  <c r="Q28" i="25"/>
  <c r="S10" i="24"/>
  <c r="S22" i="25"/>
  <c r="P41" i="24"/>
  <c r="N44" i="28" s="1"/>
  <c r="P29" i="25"/>
  <c r="R19" i="24"/>
  <c r="P43" i="28" s="1"/>
  <c r="R28" i="25"/>
  <c r="R169" i="20"/>
  <c r="R17" i="24"/>
  <c r="R18" i="24"/>
  <c r="S153" i="20"/>
  <c r="Q30" i="28"/>
  <c r="Q39" i="28"/>
  <c r="R171" i="20"/>
  <c r="R27" i="32" s="1"/>
  <c r="T24" i="28"/>
  <c r="V235" i="20"/>
  <c r="V23" i="32" s="1"/>
  <c r="V151" i="20"/>
  <c r="U42" i="20"/>
  <c r="T28" i="28" s="1"/>
  <c r="T29" i="28" s="1"/>
  <c r="T141" i="20"/>
  <c r="T150" i="20" s="1"/>
  <c r="T152" i="20" s="1"/>
  <c r="T234" i="20"/>
  <c r="T22" i="32" s="1"/>
  <c r="Q216" i="20"/>
  <c r="Q51" i="24" s="1"/>
  <c r="U22" i="28"/>
  <c r="U21" i="28" s="1"/>
  <c r="V39" i="20"/>
  <c r="S10" i="22"/>
  <c r="S44" i="20"/>
  <c r="S46" i="20" s="1"/>
  <c r="S47" i="20" s="1"/>
  <c r="S165" i="20"/>
  <c r="S25" i="32" s="1"/>
  <c r="S173" i="20"/>
  <c r="S174" i="20" s="1"/>
  <c r="R27" i="28"/>
  <c r="T142" i="20"/>
  <c r="T6" i="24" s="1"/>
  <c r="T8" i="24" s="1"/>
  <c r="T164" i="20"/>
  <c r="S143" i="20"/>
  <c r="S193" i="20" s="1"/>
  <c r="S194" i="20" s="1"/>
  <c r="S28" i="32" s="1"/>
  <c r="T25" i="28"/>
  <c r="U40" i="20"/>
  <c r="U41" i="20" s="1"/>
  <c r="V5" i="32" s="1"/>
  <c r="U166" i="20"/>
  <c r="U140" i="20"/>
  <c r="S26" i="28"/>
  <c r="T43" i="20"/>
  <c r="Q218" i="20"/>
  <c r="Q29" i="32" s="1"/>
  <c r="U11" i="22"/>
  <c r="V56" i="20"/>
  <c r="W3" i="25"/>
  <c r="U215" i="20"/>
  <c r="U198" i="20"/>
  <c r="U199" i="20" s="1"/>
  <c r="V149" i="20"/>
  <c r="V156" i="20" s="1"/>
  <c r="V163" i="20" s="1"/>
  <c r="V176" i="20" s="1"/>
  <c r="V168" i="20"/>
  <c r="T18" i="22"/>
  <c r="T19" i="22"/>
  <c r="U239" i="20"/>
  <c r="U15" i="22" s="1"/>
  <c r="U238" i="20"/>
  <c r="U14" i="22" s="1"/>
  <c r="U240" i="20"/>
  <c r="U16" i="22" s="1"/>
  <c r="U241" i="20"/>
  <c r="U7" i="24" s="1"/>
  <c r="U242" i="20"/>
  <c r="U13" i="24" s="1"/>
  <c r="V233" i="20"/>
  <c r="V192" i="20"/>
  <c r="W35" i="20"/>
  <c r="W139" i="20"/>
  <c r="W4" i="24" s="1"/>
  <c r="W38" i="20" l="1"/>
  <c r="X167" i="20" s="1"/>
  <c r="X3" i="32"/>
  <c r="T7" i="32"/>
  <c r="V26" i="25"/>
  <c r="V26" i="32"/>
  <c r="R27" i="25"/>
  <c r="V5" i="25"/>
  <c r="S25" i="25"/>
  <c r="U20" i="28"/>
  <c r="T7" i="25"/>
  <c r="N35" i="28"/>
  <c r="Q41" i="24"/>
  <c r="O44" i="28" s="1"/>
  <c r="Q29" i="25"/>
  <c r="S19" i="24"/>
  <c r="Q43" i="28" s="1"/>
  <c r="S28" i="25"/>
  <c r="O43" i="28"/>
  <c r="T10" i="24"/>
  <c r="T22" i="25"/>
  <c r="V11" i="24"/>
  <c r="V23" i="25"/>
  <c r="R20" i="24"/>
  <c r="S169" i="20"/>
  <c r="S17" i="24"/>
  <c r="S18" i="24"/>
  <c r="U164" i="20"/>
  <c r="S27" i="28"/>
  <c r="S39" i="28" s="1"/>
  <c r="U142" i="20"/>
  <c r="U6" i="24" s="1"/>
  <c r="U8" i="24" s="1"/>
  <c r="T143" i="20"/>
  <c r="T193" i="20" s="1"/>
  <c r="T194" i="20" s="1"/>
  <c r="T28" i="32" s="1"/>
  <c r="U25" i="28"/>
  <c r="V40" i="20"/>
  <c r="V41" i="20" s="1"/>
  <c r="W5" i="32" s="1"/>
  <c r="V22" i="28"/>
  <c r="V21" i="28" s="1"/>
  <c r="W39" i="20"/>
  <c r="T44" i="20"/>
  <c r="T46" i="20" s="1"/>
  <c r="T47" i="20" s="1"/>
  <c r="U24" i="28"/>
  <c r="W235" i="20"/>
  <c r="W23" i="32" s="1"/>
  <c r="W151" i="20"/>
  <c r="V42" i="20"/>
  <c r="U28" i="28" s="1"/>
  <c r="U29" i="28" s="1"/>
  <c r="T10" i="22"/>
  <c r="V11" i="22"/>
  <c r="V166" i="20"/>
  <c r="T26" i="28"/>
  <c r="V140" i="20"/>
  <c r="U43" i="20"/>
  <c r="S171" i="20"/>
  <c r="S27" i="32" s="1"/>
  <c r="T153" i="20"/>
  <c r="R30" i="28"/>
  <c r="R216" i="20"/>
  <c r="R51" i="24" s="1"/>
  <c r="R39" i="28"/>
  <c r="U141" i="20"/>
  <c r="U150" i="20" s="1"/>
  <c r="U152" i="20" s="1"/>
  <c r="U234" i="20"/>
  <c r="U22" i="32" s="1"/>
  <c r="O42" i="28"/>
  <c r="T165" i="20"/>
  <c r="T25" i="32" s="1"/>
  <c r="T173" i="20"/>
  <c r="T174" i="20" s="1"/>
  <c r="R218" i="20"/>
  <c r="R29" i="32" s="1"/>
  <c r="V215" i="20"/>
  <c r="V198" i="20"/>
  <c r="V199" i="20" s="1"/>
  <c r="W56" i="20"/>
  <c r="X3" i="25"/>
  <c r="W149" i="20"/>
  <c r="W156" i="20" s="1"/>
  <c r="W163" i="20" s="1"/>
  <c r="W176" i="20" s="1"/>
  <c r="W168" i="20"/>
  <c r="U18" i="22"/>
  <c r="V242" i="20"/>
  <c r="V13" i="24" s="1"/>
  <c r="V239" i="20"/>
  <c r="V15" i="22" s="1"/>
  <c r="V238" i="20"/>
  <c r="V14" i="22" s="1"/>
  <c r="V240" i="20"/>
  <c r="V16" i="22" s="1"/>
  <c r="V241" i="20"/>
  <c r="V7" i="24" s="1"/>
  <c r="U19" i="22"/>
  <c r="W233" i="20"/>
  <c r="W192" i="20"/>
  <c r="X35" i="20"/>
  <c r="X139" i="20"/>
  <c r="X4" i="24" s="1"/>
  <c r="U7" i="32" l="1"/>
  <c r="W26" i="25"/>
  <c r="W26" i="32"/>
  <c r="X38" i="20"/>
  <c r="Y167" i="20" s="1"/>
  <c r="Y3" i="32"/>
  <c r="W5" i="25"/>
  <c r="T25" i="25"/>
  <c r="S27" i="25"/>
  <c r="U7" i="25"/>
  <c r="W11" i="24"/>
  <c r="W23" i="25"/>
  <c r="R41" i="24"/>
  <c r="R29" i="25"/>
  <c r="U10" i="24"/>
  <c r="U22" i="25"/>
  <c r="T19" i="24"/>
  <c r="R43" i="28" s="1"/>
  <c r="T28" i="25"/>
  <c r="S20" i="24"/>
  <c r="T169" i="20"/>
  <c r="T18" i="24"/>
  <c r="T17" i="24"/>
  <c r="V20" i="28"/>
  <c r="P42" i="28"/>
  <c r="U153" i="20"/>
  <c r="S30" i="28"/>
  <c r="V141" i="20"/>
  <c r="V150" i="20" s="1"/>
  <c r="V152" i="20" s="1"/>
  <c r="V234" i="20"/>
  <c r="V22" i="32" s="1"/>
  <c r="W22" i="28"/>
  <c r="W20" i="28" s="1"/>
  <c r="X39" i="20"/>
  <c r="S218" i="20"/>
  <c r="S29" i="32" s="1"/>
  <c r="V164" i="20"/>
  <c r="T27" i="28"/>
  <c r="T39" i="28" s="1"/>
  <c r="V142" i="20"/>
  <c r="V6" i="24" s="1"/>
  <c r="V8" i="24" s="1"/>
  <c r="W11" i="22"/>
  <c r="U44" i="20"/>
  <c r="U46" i="20" s="1"/>
  <c r="U47" i="20" s="1"/>
  <c r="V25" i="28"/>
  <c r="W40" i="20"/>
  <c r="W41" i="20" s="1"/>
  <c r="X5" i="32" s="1"/>
  <c r="U165" i="20"/>
  <c r="U25" i="32" s="1"/>
  <c r="U173" i="20"/>
  <c r="U174" i="20" s="1"/>
  <c r="T171" i="20"/>
  <c r="T27" i="32" s="1"/>
  <c r="O35" i="28"/>
  <c r="S216" i="20"/>
  <c r="S51" i="24" s="1"/>
  <c r="V24" i="28"/>
  <c r="X151" i="20"/>
  <c r="X235" i="20"/>
  <c r="X23" i="32" s="1"/>
  <c r="W42" i="20"/>
  <c r="V28" i="28" s="1"/>
  <c r="V29" i="28" s="1"/>
  <c r="U10" i="22"/>
  <c r="Q42" i="28"/>
  <c r="W166" i="20"/>
  <c r="U26" i="28"/>
  <c r="W140" i="20"/>
  <c r="V43" i="20"/>
  <c r="V44" i="20"/>
  <c r="U143" i="20"/>
  <c r="X56" i="20"/>
  <c r="Y3" i="25"/>
  <c r="W215" i="20"/>
  <c r="W198" i="20"/>
  <c r="W199" i="20" s="1"/>
  <c r="X149" i="20"/>
  <c r="X156" i="20" s="1"/>
  <c r="X163" i="20" s="1"/>
  <c r="X176" i="20" s="1"/>
  <c r="X168" i="20"/>
  <c r="V19" i="22"/>
  <c r="V18" i="22"/>
  <c r="W241" i="20"/>
  <c r="W7" i="24" s="1"/>
  <c r="W242" i="20"/>
  <c r="W13" i="24" s="1"/>
  <c r="W238" i="20"/>
  <c r="W14" i="22" s="1"/>
  <c r="W239" i="20"/>
  <c r="W15" i="22" s="1"/>
  <c r="W240" i="20"/>
  <c r="W16" i="22" s="1"/>
  <c r="X233" i="20"/>
  <c r="X192" i="20"/>
  <c r="Y35" i="20"/>
  <c r="Y139" i="20"/>
  <c r="Y4" i="24" s="1"/>
  <c r="V7" i="32" l="1"/>
  <c r="W21" i="28"/>
  <c r="Y38" i="20"/>
  <c r="Z167" i="20" s="1"/>
  <c r="Z3" i="32"/>
  <c r="X26" i="25"/>
  <c r="X26" i="32"/>
  <c r="U25" i="25"/>
  <c r="X5" i="25"/>
  <c r="T27" i="25"/>
  <c r="V7" i="25"/>
  <c r="V10" i="24"/>
  <c r="V22" i="25"/>
  <c r="X11" i="24"/>
  <c r="X23" i="25"/>
  <c r="S41" i="24"/>
  <c r="Q35" i="28" s="1"/>
  <c r="S29" i="25"/>
  <c r="U169" i="20"/>
  <c r="U17" i="24"/>
  <c r="U18" i="24"/>
  <c r="T20" i="24"/>
  <c r="V46" i="20"/>
  <c r="V47" i="20" s="1"/>
  <c r="T216" i="20"/>
  <c r="T51" i="24" s="1"/>
  <c r="U193" i="20"/>
  <c r="U194" i="20" s="1"/>
  <c r="U28" i="32" s="1"/>
  <c r="P44" i="28"/>
  <c r="P35" i="28"/>
  <c r="U171" i="20"/>
  <c r="U27" i="32" s="1"/>
  <c r="W164" i="20"/>
  <c r="U27" i="28"/>
  <c r="W142" i="20"/>
  <c r="W6" i="24" s="1"/>
  <c r="W8" i="24" s="1"/>
  <c r="W44" i="20"/>
  <c r="X140" i="20"/>
  <c r="X166" i="20"/>
  <c r="V26" i="28"/>
  <c r="W43" i="20"/>
  <c r="V143" i="20"/>
  <c r="V193" i="20" s="1"/>
  <c r="V194" i="20" s="1"/>
  <c r="V28" i="32" s="1"/>
  <c r="X22" i="28"/>
  <c r="X20" i="28" s="1"/>
  <c r="Y39" i="20"/>
  <c r="W25" i="28"/>
  <c r="X40" i="20"/>
  <c r="X41" i="20" s="1"/>
  <c r="Y5" i="32" s="1"/>
  <c r="X11" i="22"/>
  <c r="V165" i="20"/>
  <c r="V25" i="32" s="1"/>
  <c r="V173" i="20"/>
  <c r="V174" i="20" s="1"/>
  <c r="W24" i="28"/>
  <c r="Y151" i="20"/>
  <c r="Y235" i="20"/>
  <c r="Y23" i="32" s="1"/>
  <c r="X42" i="20"/>
  <c r="W28" i="28" s="1"/>
  <c r="W29" i="28" s="1"/>
  <c r="V10" i="22"/>
  <c r="W141" i="20"/>
  <c r="W150" i="20" s="1"/>
  <c r="W152" i="20" s="1"/>
  <c r="W234" i="20"/>
  <c r="W22" i="32" s="1"/>
  <c r="T218" i="20"/>
  <c r="T29" i="32" s="1"/>
  <c r="V153" i="20"/>
  <c r="T30" i="28"/>
  <c r="Y56" i="20"/>
  <c r="Z3" i="25"/>
  <c r="X215" i="20"/>
  <c r="X198" i="20"/>
  <c r="X199" i="20" s="1"/>
  <c r="Y149" i="20"/>
  <c r="Y156" i="20" s="1"/>
  <c r="Y163" i="20" s="1"/>
  <c r="Y176" i="20" s="1"/>
  <c r="Y168" i="20"/>
  <c r="W19" i="22"/>
  <c r="W18" i="22"/>
  <c r="X240" i="20"/>
  <c r="X16" i="22" s="1"/>
  <c r="X242" i="20"/>
  <c r="X13" i="24" s="1"/>
  <c r="X241" i="20"/>
  <c r="X7" i="24" s="1"/>
  <c r="X238" i="20"/>
  <c r="X14" i="22" s="1"/>
  <c r="X239" i="20"/>
  <c r="X15" i="22" s="1"/>
  <c r="Y233" i="20"/>
  <c r="Y192" i="20"/>
  <c r="Z35" i="20"/>
  <c r="Z139" i="20"/>
  <c r="Z4" i="24" s="1"/>
  <c r="Q44" i="28" l="1"/>
  <c r="Z38" i="20"/>
  <c r="AA167" i="20" s="1"/>
  <c r="AA3" i="32"/>
  <c r="W7" i="25"/>
  <c r="W7" i="32"/>
  <c r="Y26" i="25"/>
  <c r="Y26" i="32"/>
  <c r="V25" i="25"/>
  <c r="U27" i="25"/>
  <c r="Y5" i="25"/>
  <c r="X21" i="28"/>
  <c r="Y11" i="24"/>
  <c r="Y23" i="25"/>
  <c r="U19" i="24"/>
  <c r="U20" i="24" s="1"/>
  <c r="U28" i="25"/>
  <c r="W10" i="24"/>
  <c r="W22" i="25"/>
  <c r="T41" i="24"/>
  <c r="R44" i="28" s="1"/>
  <c r="T29" i="25"/>
  <c r="V19" i="24"/>
  <c r="T43" i="28" s="1"/>
  <c r="V28" i="25"/>
  <c r="V169" i="20"/>
  <c r="V17" i="24"/>
  <c r="V18" i="24"/>
  <c r="U218" i="20"/>
  <c r="U29" i="32" s="1"/>
  <c r="U216" i="20"/>
  <c r="U51" i="24" s="1"/>
  <c r="W46" i="20"/>
  <c r="W47" i="20" s="1"/>
  <c r="R42" i="28"/>
  <c r="Y11" i="22"/>
  <c r="X25" i="28"/>
  <c r="Y40" i="20"/>
  <c r="Y41" i="20" s="1"/>
  <c r="Z5" i="32" s="1"/>
  <c r="X141" i="20"/>
  <c r="X150" i="20" s="1"/>
  <c r="X152" i="20" s="1"/>
  <c r="X234" i="20"/>
  <c r="X22" i="32" s="1"/>
  <c r="W165" i="20"/>
  <c r="W25" i="32" s="1"/>
  <c r="W173" i="20"/>
  <c r="W174" i="20" s="1"/>
  <c r="X24" i="28"/>
  <c r="Z151" i="20"/>
  <c r="Z235" i="20"/>
  <c r="Z23" i="32" s="1"/>
  <c r="Y42" i="20"/>
  <c r="X28" i="28" s="1"/>
  <c r="X29" i="28" s="1"/>
  <c r="X164" i="20"/>
  <c r="V27" i="28"/>
  <c r="X142" i="20"/>
  <c r="X6" i="24" s="1"/>
  <c r="X8" i="24" s="1"/>
  <c r="S42" i="28"/>
  <c r="W153" i="20"/>
  <c r="U30" i="28"/>
  <c r="V171" i="20"/>
  <c r="V27" i="32" s="1"/>
  <c r="W143" i="20"/>
  <c r="W193" i="20" s="1"/>
  <c r="W194" i="20" s="1"/>
  <c r="W28" i="32" s="1"/>
  <c r="U39" i="28"/>
  <c r="W26" i="28"/>
  <c r="Y140" i="20"/>
  <c r="Y166" i="20"/>
  <c r="X43" i="20"/>
  <c r="Y22" i="28"/>
  <c r="Y20" i="28" s="1"/>
  <c r="Z39" i="20"/>
  <c r="W10" i="22"/>
  <c r="Z56" i="20"/>
  <c r="AA3" i="25"/>
  <c r="Y215" i="20"/>
  <c r="Y198" i="20"/>
  <c r="Y199" i="20" s="1"/>
  <c r="Z149" i="20"/>
  <c r="Z156" i="20" s="1"/>
  <c r="Z163" i="20" s="1"/>
  <c r="Z176" i="20" s="1"/>
  <c r="Z168" i="20"/>
  <c r="X19" i="22"/>
  <c r="Y239" i="20"/>
  <c r="Y15" i="22" s="1"/>
  <c r="Y238" i="20"/>
  <c r="Y14" i="22" s="1"/>
  <c r="Y240" i="20"/>
  <c r="Y16" i="22" s="1"/>
  <c r="Y241" i="20"/>
  <c r="Y7" i="24" s="1"/>
  <c r="Y242" i="20"/>
  <c r="Y13" i="24" s="1"/>
  <c r="X18" i="22"/>
  <c r="X7" i="32" s="1"/>
  <c r="Z233" i="20"/>
  <c r="Z192" i="20"/>
  <c r="AA35" i="20"/>
  <c r="AA139" i="20"/>
  <c r="AA4" i="24" s="1"/>
  <c r="Z26" i="25" l="1"/>
  <c r="Z26" i="32"/>
  <c r="AA38" i="20"/>
  <c r="AB167" i="20" s="1"/>
  <c r="AB3" i="32"/>
  <c r="Z5" i="25"/>
  <c r="V27" i="25"/>
  <c r="W25" i="25"/>
  <c r="U29" i="25"/>
  <c r="X7" i="25"/>
  <c r="S43" i="28"/>
  <c r="W19" i="24"/>
  <c r="U43" i="28" s="1"/>
  <c r="W28" i="25"/>
  <c r="X10" i="24"/>
  <c r="X22" i="25"/>
  <c r="Z11" i="24"/>
  <c r="Z23" i="25"/>
  <c r="V20" i="24"/>
  <c r="W169" i="20"/>
  <c r="W17" i="24"/>
  <c r="W18" i="24"/>
  <c r="U41" i="24"/>
  <c r="S44" i="28" s="1"/>
  <c r="V216" i="20"/>
  <c r="V51" i="24" s="1"/>
  <c r="R35" i="28"/>
  <c r="Z22" i="28"/>
  <c r="Z20" i="28" s="1"/>
  <c r="AA39" i="20"/>
  <c r="Y141" i="20"/>
  <c r="Y150" i="20" s="1"/>
  <c r="Y152" i="20" s="1"/>
  <c r="Y234" i="20"/>
  <c r="Y22" i="32" s="1"/>
  <c r="X143" i="20"/>
  <c r="X193" i="20" s="1"/>
  <c r="X194" i="20" s="1"/>
  <c r="X28" i="32" s="1"/>
  <c r="X10" i="22"/>
  <c r="Y21" i="28"/>
  <c r="X153" i="20"/>
  <c r="V30" i="28"/>
  <c r="Y25" i="28"/>
  <c r="Z40" i="20"/>
  <c r="Z41" i="20" s="1"/>
  <c r="AA5" i="32" s="1"/>
  <c r="Z140" i="20"/>
  <c r="Z166" i="20"/>
  <c r="X26" i="28"/>
  <c r="Y43" i="20"/>
  <c r="Y24" i="28"/>
  <c r="AA151" i="20"/>
  <c r="AA235" i="20"/>
  <c r="AA23" i="32" s="1"/>
  <c r="Z42" i="20"/>
  <c r="Y28" i="28" s="1"/>
  <c r="Y29" i="28" s="1"/>
  <c r="Y142" i="20"/>
  <c r="Y6" i="24" s="1"/>
  <c r="Y8" i="24" s="1"/>
  <c r="W27" i="28"/>
  <c r="Y164" i="20"/>
  <c r="X44" i="20"/>
  <c r="X46" i="20" s="1"/>
  <c r="X47" i="20" s="1"/>
  <c r="V218" i="20"/>
  <c r="V29" i="32" s="1"/>
  <c r="Z11" i="22"/>
  <c r="W171" i="20"/>
  <c r="W27" i="32" s="1"/>
  <c r="V39" i="28"/>
  <c r="X173" i="20"/>
  <c r="X174" i="20" s="1"/>
  <c r="X165" i="20"/>
  <c r="X25" i="32" s="1"/>
  <c r="Z215" i="20"/>
  <c r="Z198" i="20"/>
  <c r="Z199" i="20" s="1"/>
  <c r="AA56" i="20"/>
  <c r="AB3" i="25"/>
  <c r="AA149" i="20"/>
  <c r="AA156" i="20" s="1"/>
  <c r="AA163" i="20" s="1"/>
  <c r="AA176" i="20" s="1"/>
  <c r="AA168" i="20"/>
  <c r="Y18" i="22"/>
  <c r="Y19" i="22"/>
  <c r="Z242" i="20"/>
  <c r="Z13" i="24" s="1"/>
  <c r="Z239" i="20"/>
  <c r="Z15" i="22" s="1"/>
  <c r="Z240" i="20"/>
  <c r="Z16" i="22" s="1"/>
  <c r="Z241" i="20"/>
  <c r="Z7" i="24" s="1"/>
  <c r="Z238" i="20"/>
  <c r="Z14" i="22" s="1"/>
  <c r="AA233" i="20"/>
  <c r="AA192" i="20"/>
  <c r="AB35" i="20"/>
  <c r="AB139" i="20"/>
  <c r="AB4" i="24" s="1"/>
  <c r="Y7" i="32" l="1"/>
  <c r="AB38" i="20"/>
  <c r="AC167" i="20" s="1"/>
  <c r="AC3" i="32"/>
  <c r="AA26" i="25"/>
  <c r="AA26" i="32"/>
  <c r="X25" i="25"/>
  <c r="W27" i="25"/>
  <c r="AA5" i="25"/>
  <c r="Y7" i="25"/>
  <c r="V41" i="24"/>
  <c r="T44" i="28" s="1"/>
  <c r="V29" i="25"/>
  <c r="X19" i="24"/>
  <c r="V43" i="28" s="1"/>
  <c r="X28" i="25"/>
  <c r="AA11" i="24"/>
  <c r="AA23" i="25"/>
  <c r="Y10" i="24"/>
  <c r="Y22" i="25"/>
  <c r="W20" i="24"/>
  <c r="X169" i="20"/>
  <c r="X18" i="24"/>
  <c r="X17" i="24"/>
  <c r="S35" i="28"/>
  <c r="T42" i="28"/>
  <c r="X171" i="20"/>
  <c r="X27" i="32" s="1"/>
  <c r="Z141" i="20"/>
  <c r="Z150" i="20" s="1"/>
  <c r="Z152" i="20" s="1"/>
  <c r="Z234" i="20"/>
  <c r="Z22" i="32" s="1"/>
  <c r="Z24" i="28"/>
  <c r="AB151" i="20"/>
  <c r="AB235" i="20"/>
  <c r="AB23" i="32" s="1"/>
  <c r="AA42" i="20"/>
  <c r="Z28" i="28" s="1"/>
  <c r="Z29" i="28" s="1"/>
  <c r="W218" i="20"/>
  <c r="W29" i="32" s="1"/>
  <c r="Y143" i="20"/>
  <c r="Y193" i="20" s="1"/>
  <c r="Y194" i="20" s="1"/>
  <c r="Y28" i="32" s="1"/>
  <c r="X27" i="28"/>
  <c r="X39" i="28" s="1"/>
  <c r="Z142" i="20"/>
  <c r="Z6" i="24" s="1"/>
  <c r="Z8" i="24" s="1"/>
  <c r="Z164" i="20"/>
  <c r="Y44" i="20"/>
  <c r="Y46" i="20" s="1"/>
  <c r="Y47" i="20" s="1"/>
  <c r="Y10" i="22"/>
  <c r="AA22" i="28"/>
  <c r="AA20" i="28" s="1"/>
  <c r="AB39" i="20"/>
  <c r="Z21" i="28"/>
  <c r="W216" i="20"/>
  <c r="W51" i="24" s="1"/>
  <c r="Y173" i="20"/>
  <c r="Y174" i="20" s="1"/>
  <c r="Y165" i="20"/>
  <c r="Y25" i="32" s="1"/>
  <c r="W30" i="28"/>
  <c r="Y153" i="20"/>
  <c r="U42" i="28"/>
  <c r="W39" i="28"/>
  <c r="AA11" i="22"/>
  <c r="Y26" i="28"/>
  <c r="AA166" i="20"/>
  <c r="AA140" i="20"/>
  <c r="Z43" i="20"/>
  <c r="Z25" i="28"/>
  <c r="AA40" i="20"/>
  <c r="AA41" i="20" s="1"/>
  <c r="AB5" i="32" s="1"/>
  <c r="AA215" i="20"/>
  <c r="AA198" i="20"/>
  <c r="AA199" i="20" s="1"/>
  <c r="AB56" i="20"/>
  <c r="AC3" i="25"/>
  <c r="AB149" i="20"/>
  <c r="AB156" i="20" s="1"/>
  <c r="AB163" i="20" s="1"/>
  <c r="AB176" i="20" s="1"/>
  <c r="AB168" i="20"/>
  <c r="Z18" i="22"/>
  <c r="Z19" i="22"/>
  <c r="AA241" i="20"/>
  <c r="AA7" i="24" s="1"/>
  <c r="AA242" i="20"/>
  <c r="AA13" i="24" s="1"/>
  <c r="AA238" i="20"/>
  <c r="AA14" i="22" s="1"/>
  <c r="AA239" i="20"/>
  <c r="AA15" i="22" s="1"/>
  <c r="AA240" i="20"/>
  <c r="AA16" i="22" s="1"/>
  <c r="AB233" i="20"/>
  <c r="AB192" i="20"/>
  <c r="AC35" i="20"/>
  <c r="AC139" i="20"/>
  <c r="AC4" i="24" s="1"/>
  <c r="Z7" i="32" l="1"/>
  <c r="AB26" i="25"/>
  <c r="AB26" i="32"/>
  <c r="AC38" i="20"/>
  <c r="AD167" i="20" s="1"/>
  <c r="AD3" i="32"/>
  <c r="AB5" i="25"/>
  <c r="Y25" i="25"/>
  <c r="X27" i="25"/>
  <c r="Z7" i="25"/>
  <c r="Y19" i="24"/>
  <c r="W43" i="28" s="1"/>
  <c r="Y28" i="25"/>
  <c r="AB11" i="24"/>
  <c r="AB23" i="25"/>
  <c r="Z10" i="24"/>
  <c r="Z22" i="25"/>
  <c r="W41" i="24"/>
  <c r="U44" i="28" s="1"/>
  <c r="W29" i="25"/>
  <c r="X20" i="24"/>
  <c r="Y169" i="20"/>
  <c r="Y17" i="24"/>
  <c r="Y18" i="24"/>
  <c r="T35" i="28"/>
  <c r="AA21" i="28"/>
  <c r="X218" i="20"/>
  <c r="X29" i="32" s="1"/>
  <c r="AB22" i="28"/>
  <c r="AC39" i="20"/>
  <c r="Y27" i="28"/>
  <c r="Y39" i="28" s="1"/>
  <c r="AA164" i="20"/>
  <c r="AA142" i="20"/>
  <c r="AA6" i="24" s="1"/>
  <c r="AA8" i="24" s="1"/>
  <c r="Z44" i="20"/>
  <c r="Z46" i="20" s="1"/>
  <c r="Z47" i="20" s="1"/>
  <c r="AA24" i="28"/>
  <c r="AC151" i="20"/>
  <c r="AC235" i="20"/>
  <c r="AC23" i="32" s="1"/>
  <c r="AB42" i="20"/>
  <c r="AA28" i="28" s="1"/>
  <c r="AA29" i="28" s="1"/>
  <c r="AA141" i="20"/>
  <c r="AA150" i="20" s="1"/>
  <c r="AA152" i="20" s="1"/>
  <c r="AA234" i="20"/>
  <c r="AA22" i="32" s="1"/>
  <c r="AB11" i="22"/>
  <c r="Z10" i="22"/>
  <c r="Z173" i="20"/>
  <c r="Z174" i="20" s="1"/>
  <c r="Z165" i="20"/>
  <c r="Z25" i="32" s="1"/>
  <c r="Z153" i="20"/>
  <c r="X30" i="28"/>
  <c r="V42" i="28"/>
  <c r="AB166" i="20"/>
  <c r="AB140" i="20"/>
  <c r="Z26" i="28"/>
  <c r="AA43" i="20"/>
  <c r="Y171" i="20"/>
  <c r="Y27" i="32" s="1"/>
  <c r="AA25" i="28"/>
  <c r="AB40" i="20"/>
  <c r="AB41" i="20" s="1"/>
  <c r="AC5" i="32" s="1"/>
  <c r="Z143" i="20"/>
  <c r="Z193" i="20" s="1"/>
  <c r="Z194" i="20" s="1"/>
  <c r="Z28" i="32" s="1"/>
  <c r="X216" i="20"/>
  <c r="X51" i="24" s="1"/>
  <c r="AB20" i="28"/>
  <c r="AB21" i="28"/>
  <c r="AB215" i="20"/>
  <c r="AB198" i="20"/>
  <c r="AB199" i="20" s="1"/>
  <c r="AC56" i="20"/>
  <c r="AD3" i="25"/>
  <c r="AC149" i="20"/>
  <c r="AC156" i="20" s="1"/>
  <c r="AC163" i="20" s="1"/>
  <c r="AC176" i="20" s="1"/>
  <c r="AC168" i="20"/>
  <c r="AA18" i="22"/>
  <c r="AA19" i="22"/>
  <c r="AB240" i="20"/>
  <c r="AB16" i="22" s="1"/>
  <c r="AB242" i="20"/>
  <c r="AB13" i="24" s="1"/>
  <c r="AB238" i="20"/>
  <c r="AB14" i="22" s="1"/>
  <c r="AB239" i="20"/>
  <c r="AB15" i="22" s="1"/>
  <c r="AB241" i="20"/>
  <c r="AB7" i="24" s="1"/>
  <c r="AC233" i="20"/>
  <c r="AC192" i="20"/>
  <c r="AD35" i="20"/>
  <c r="AD139" i="20"/>
  <c r="AD4" i="24" s="1"/>
  <c r="AC26" i="25" l="1"/>
  <c r="AC26" i="32"/>
  <c r="AD38" i="20"/>
  <c r="AE167" i="20" s="1"/>
  <c r="AE3" i="32"/>
  <c r="AA7" i="32"/>
  <c r="AC5" i="25"/>
  <c r="Y27" i="25"/>
  <c r="Z25" i="25"/>
  <c r="X29" i="25"/>
  <c r="AA7" i="25"/>
  <c r="Z19" i="24"/>
  <c r="X43" i="28" s="1"/>
  <c r="Z28" i="25"/>
  <c r="AA10" i="24"/>
  <c r="AA22" i="25"/>
  <c r="AC11" i="24"/>
  <c r="AC23" i="25"/>
  <c r="Z169" i="20"/>
  <c r="Z17" i="24"/>
  <c r="Z18" i="24"/>
  <c r="X41" i="24"/>
  <c r="V44" i="28" s="1"/>
  <c r="Y20" i="24"/>
  <c r="Y216" i="20"/>
  <c r="Y51" i="24" s="1"/>
  <c r="U35" i="28"/>
  <c r="Z27" i="28"/>
  <c r="Z39" i="28" s="1"/>
  <c r="AB142" i="20"/>
  <c r="AB6" i="24" s="1"/>
  <c r="AB8" i="24" s="1"/>
  <c r="AB164" i="20"/>
  <c r="AA44" i="20"/>
  <c r="AA46" i="20" s="1"/>
  <c r="AA47" i="20" s="1"/>
  <c r="AC166" i="20"/>
  <c r="AA26" i="28"/>
  <c r="AC140" i="20"/>
  <c r="AB43" i="20"/>
  <c r="W42" i="28"/>
  <c r="AB141" i="20"/>
  <c r="AB150" i="20" s="1"/>
  <c r="AB152" i="20" s="1"/>
  <c r="AB234" i="20"/>
  <c r="AB22" i="32" s="1"/>
  <c r="AC11" i="22"/>
  <c r="AB25" i="28"/>
  <c r="AC40" i="20"/>
  <c r="AC41" i="20" s="1"/>
  <c r="AD5" i="32" s="1"/>
  <c r="AC22" i="28"/>
  <c r="AC20" i="28" s="1"/>
  <c r="AD39" i="20"/>
  <c r="Z171" i="20"/>
  <c r="Z27" i="32" s="1"/>
  <c r="AA10" i="22"/>
  <c r="AA143" i="20"/>
  <c r="AA193" i="20" s="1"/>
  <c r="AA194" i="20" s="1"/>
  <c r="AA28" i="32" s="1"/>
  <c r="AB24" i="28"/>
  <c r="AD235" i="20"/>
  <c r="AD23" i="32" s="1"/>
  <c r="AD151" i="20"/>
  <c r="AC42" i="20"/>
  <c r="AB28" i="28" s="1"/>
  <c r="AB29" i="28" s="1"/>
  <c r="Y218" i="20"/>
  <c r="Y29" i="32" s="1"/>
  <c r="AA153" i="20"/>
  <c r="Y30" i="28"/>
  <c r="AA173" i="20"/>
  <c r="AA174" i="20" s="1"/>
  <c r="AA165" i="20"/>
  <c r="AA25" i="32" s="1"/>
  <c r="AC21" i="28"/>
  <c r="AD56" i="20"/>
  <c r="AE3" i="25"/>
  <c r="AC215" i="20"/>
  <c r="AC198" i="20"/>
  <c r="AC199" i="20" s="1"/>
  <c r="AD149" i="20"/>
  <c r="AD156" i="20" s="1"/>
  <c r="AD163" i="20" s="1"/>
  <c r="AD176" i="20" s="1"/>
  <c r="AD168" i="20"/>
  <c r="AB19" i="22"/>
  <c r="AB18" i="22"/>
  <c r="AC239" i="20"/>
  <c r="AC15" i="22" s="1"/>
  <c r="AC238" i="20"/>
  <c r="AC14" i="22" s="1"/>
  <c r="AC240" i="20"/>
  <c r="AC16" i="22" s="1"/>
  <c r="AC241" i="20"/>
  <c r="AC7" i="24" s="1"/>
  <c r="AC242" i="20"/>
  <c r="AC13" i="24" s="1"/>
  <c r="AD233" i="20"/>
  <c r="AD192" i="20"/>
  <c r="AE35" i="20"/>
  <c r="AE139" i="20"/>
  <c r="AE4" i="24" s="1"/>
  <c r="AE38" i="20" l="1"/>
  <c r="AF167" i="20" s="1"/>
  <c r="AF3" i="32"/>
  <c r="AB7" i="32"/>
  <c r="AD26" i="25"/>
  <c r="AD26" i="32"/>
  <c r="AD5" i="25"/>
  <c r="Z27" i="25"/>
  <c r="AA25" i="25"/>
  <c r="AB7" i="25"/>
  <c r="Y41" i="24"/>
  <c r="W44" i="28" s="1"/>
  <c r="Y29" i="25"/>
  <c r="AD11" i="24"/>
  <c r="AD23" i="25"/>
  <c r="AA19" i="24"/>
  <c r="Y43" i="28" s="1"/>
  <c r="AA28" i="25"/>
  <c r="AB10" i="24"/>
  <c r="AB22" i="25"/>
  <c r="Z20" i="24"/>
  <c r="V35" i="28"/>
  <c r="AA169" i="20"/>
  <c r="AA17" i="24"/>
  <c r="AA18" i="24"/>
  <c r="Z218" i="20"/>
  <c r="Z29" i="32" s="1"/>
  <c r="AC25" i="28"/>
  <c r="AD40" i="20"/>
  <c r="AD41" i="20" s="1"/>
  <c r="AE5" i="32" s="1"/>
  <c r="AD166" i="20"/>
  <c r="AD140" i="20"/>
  <c r="AB26" i="28"/>
  <c r="AC43" i="20"/>
  <c r="AB153" i="20"/>
  <c r="Z30" i="28"/>
  <c r="AA27" i="28"/>
  <c r="AA39" i="28" s="1"/>
  <c r="AC142" i="20"/>
  <c r="AC6" i="24" s="1"/>
  <c r="AC8" i="24" s="1"/>
  <c r="AC164" i="20"/>
  <c r="AB44" i="20"/>
  <c r="AB46" i="20" s="1"/>
  <c r="AB47" i="20" s="1"/>
  <c r="AB143" i="20"/>
  <c r="AB193" i="20" s="1"/>
  <c r="AB194" i="20" s="1"/>
  <c r="AB28" i="32" s="1"/>
  <c r="AC24" i="28"/>
  <c r="AE235" i="20"/>
  <c r="AE23" i="32" s="1"/>
  <c r="AE151" i="20"/>
  <c r="AD42" i="20"/>
  <c r="AC28" i="28" s="1"/>
  <c r="AC29" i="28" s="1"/>
  <c r="AC141" i="20"/>
  <c r="AC150" i="20" s="1"/>
  <c r="AC152" i="20" s="1"/>
  <c r="AC234" i="20"/>
  <c r="AC22" i="32" s="1"/>
  <c r="AD22" i="28"/>
  <c r="AD21" i="28" s="1"/>
  <c r="AE39" i="20"/>
  <c r="X42" i="28"/>
  <c r="AA171" i="20"/>
  <c r="AA27" i="32" s="1"/>
  <c r="AD11" i="22"/>
  <c r="Z216" i="20"/>
  <c r="Z51" i="24" s="1"/>
  <c r="AB10" i="22"/>
  <c r="AB165" i="20"/>
  <c r="AB25" i="32" s="1"/>
  <c r="AB173" i="20"/>
  <c r="AB174" i="20" s="1"/>
  <c r="AD215" i="20"/>
  <c r="AD198" i="20"/>
  <c r="AD199" i="20" s="1"/>
  <c r="AE56" i="20"/>
  <c r="AF3" i="25"/>
  <c r="AE149" i="20"/>
  <c r="AE156" i="20" s="1"/>
  <c r="AE163" i="20" s="1"/>
  <c r="AE176" i="20" s="1"/>
  <c r="AE168" i="20"/>
  <c r="AC19" i="22"/>
  <c r="AC18" i="22"/>
  <c r="AC7" i="32" s="1"/>
  <c r="AD242" i="20"/>
  <c r="AD13" i="24" s="1"/>
  <c r="AD238" i="20"/>
  <c r="AD14" i="22" s="1"/>
  <c r="AD240" i="20"/>
  <c r="AD16" i="22" s="1"/>
  <c r="AD241" i="20"/>
  <c r="AD7" i="24" s="1"/>
  <c r="AD239" i="20"/>
  <c r="AD15" i="22" s="1"/>
  <c r="AE233" i="20"/>
  <c r="AE192" i="20"/>
  <c r="AF35" i="20"/>
  <c r="AF139" i="20"/>
  <c r="AF4" i="24" s="1"/>
  <c r="AF38" i="20" l="1"/>
  <c r="AG167" i="20" s="1"/>
  <c r="AG3" i="32"/>
  <c r="AE26" i="25"/>
  <c r="AE26" i="32"/>
  <c r="Z29" i="25"/>
  <c r="AB25" i="25"/>
  <c r="AA27" i="25"/>
  <c r="AE5" i="25"/>
  <c r="AD20" i="28"/>
  <c r="AC7" i="25"/>
  <c r="AC10" i="24"/>
  <c r="AC22" i="25"/>
  <c r="AE11" i="24"/>
  <c r="AE23" i="25"/>
  <c r="AB19" i="24"/>
  <c r="Z43" i="28" s="1"/>
  <c r="AB28" i="25"/>
  <c r="AA20" i="24"/>
  <c r="Z41" i="24"/>
  <c r="X44" i="28" s="1"/>
  <c r="AB169" i="20"/>
  <c r="AB17" i="24"/>
  <c r="AB18" i="24"/>
  <c r="AA216" i="20"/>
  <c r="AA51" i="24" s="1"/>
  <c r="AA218" i="20"/>
  <c r="AA29" i="32" s="1"/>
  <c r="AD25" i="28"/>
  <c r="AE40" i="20"/>
  <c r="AE41" i="20" s="1"/>
  <c r="AF5" i="32" s="1"/>
  <c r="AC153" i="20"/>
  <c r="AA30" i="28"/>
  <c r="AE11" i="22"/>
  <c r="AC143" i="20"/>
  <c r="AC193" i="20" s="1"/>
  <c r="AC194" i="20" s="1"/>
  <c r="AC28" i="32" s="1"/>
  <c r="AD141" i="20"/>
  <c r="AD150" i="20" s="1"/>
  <c r="AD152" i="20" s="1"/>
  <c r="AD234" i="20"/>
  <c r="AD22" i="32" s="1"/>
  <c r="AB171" i="20"/>
  <c r="AB27" i="32" s="1"/>
  <c r="AE140" i="20"/>
  <c r="AE166" i="20"/>
  <c r="AC26" i="28"/>
  <c r="AD43" i="20"/>
  <c r="W35" i="28"/>
  <c r="AD24" i="28"/>
  <c r="AF151" i="20"/>
  <c r="AF235" i="20"/>
  <c r="AF23" i="32" s="1"/>
  <c r="AE42" i="20"/>
  <c r="AD28" i="28" s="1"/>
  <c r="AD29" i="28" s="1"/>
  <c r="AE22" i="28"/>
  <c r="AE20" i="28" s="1"/>
  <c r="AF39" i="20"/>
  <c r="AC10" i="22"/>
  <c r="AC165" i="20"/>
  <c r="AC25" i="32" s="1"/>
  <c r="AC173" i="20"/>
  <c r="AC174" i="20" s="1"/>
  <c r="AD164" i="20"/>
  <c r="AB27" i="28"/>
  <c r="AB39" i="28" s="1"/>
  <c r="AD142" i="20"/>
  <c r="AD6" i="24" s="1"/>
  <c r="AD8" i="24" s="1"/>
  <c r="AC44" i="20"/>
  <c r="AC46" i="20" s="1"/>
  <c r="AC47" i="20" s="1"/>
  <c r="AF56" i="20"/>
  <c r="AG3" i="25"/>
  <c r="AE215" i="20"/>
  <c r="AE198" i="20"/>
  <c r="AE199" i="20" s="1"/>
  <c r="AF149" i="20"/>
  <c r="AF156" i="20" s="1"/>
  <c r="AF163" i="20" s="1"/>
  <c r="AF176" i="20" s="1"/>
  <c r="AF168" i="20"/>
  <c r="AD19" i="22"/>
  <c r="AD18" i="22"/>
  <c r="AE241" i="20"/>
  <c r="AE7" i="24" s="1"/>
  <c r="AE239" i="20"/>
  <c r="AE15" i="22" s="1"/>
  <c r="AE240" i="20"/>
  <c r="AE16" i="22" s="1"/>
  <c r="AE242" i="20"/>
  <c r="AE13" i="24" s="1"/>
  <c r="AE238" i="20"/>
  <c r="AE14" i="22" s="1"/>
  <c r="AF233" i="20"/>
  <c r="AF192" i="20"/>
  <c r="AG35" i="20"/>
  <c r="AG139" i="20"/>
  <c r="AG4" i="24" s="1"/>
  <c r="AF26" i="25" l="1"/>
  <c r="AF26" i="32"/>
  <c r="AD7" i="32"/>
  <c r="AG38" i="20"/>
  <c r="AH167" i="20" s="1"/>
  <c r="AH3" i="32"/>
  <c r="AB27" i="25"/>
  <c r="AF5" i="25"/>
  <c r="AA29" i="25"/>
  <c r="AC25" i="25"/>
  <c r="AE21" i="28"/>
  <c r="AD7" i="25"/>
  <c r="AD10" i="24"/>
  <c r="AD22" i="25"/>
  <c r="AF11" i="24"/>
  <c r="AF23" i="25"/>
  <c r="AC19" i="24"/>
  <c r="AA43" i="28" s="1"/>
  <c r="AC28" i="25"/>
  <c r="AB20" i="24"/>
  <c r="AC169" i="20"/>
  <c r="AC17" i="24"/>
  <c r="AC18" i="24"/>
  <c r="AA41" i="24"/>
  <c r="Y44" i="28" s="1"/>
  <c r="X35" i="28"/>
  <c r="Y42" i="28"/>
  <c r="AB216" i="20"/>
  <c r="AB51" i="24" s="1"/>
  <c r="AB218" i="20"/>
  <c r="AB29" i="32" s="1"/>
  <c r="AC171" i="20"/>
  <c r="AC27" i="32" s="1"/>
  <c r="AD10" i="22"/>
  <c r="AD26" i="28"/>
  <c r="AF140" i="20"/>
  <c r="AF166" i="20"/>
  <c r="AE43" i="20"/>
  <c r="AF22" i="28"/>
  <c r="AG39" i="20"/>
  <c r="AE141" i="20"/>
  <c r="AE150" i="20" s="1"/>
  <c r="AE152" i="20" s="1"/>
  <c r="AE234" i="20"/>
  <c r="AE22" i="32" s="1"/>
  <c r="AE25" i="28"/>
  <c r="AF40" i="20"/>
  <c r="AF41" i="20" s="1"/>
  <c r="AG5" i="32" s="1"/>
  <c r="AF11" i="22"/>
  <c r="AE24" i="28"/>
  <c r="AG235" i="20"/>
  <c r="AG23" i="32" s="1"/>
  <c r="AG151" i="20"/>
  <c r="AF42" i="20"/>
  <c r="AE28" i="28" s="1"/>
  <c r="AE29" i="28" s="1"/>
  <c r="AD153" i="20"/>
  <c r="AB30" i="28"/>
  <c r="AD173" i="20"/>
  <c r="AD174" i="20" s="1"/>
  <c r="AD165" i="20"/>
  <c r="AD25" i="32" s="1"/>
  <c r="AD143" i="20"/>
  <c r="AD193" i="20" s="1"/>
  <c r="AD194" i="20" s="1"/>
  <c r="AD28" i="32" s="1"/>
  <c r="AE164" i="20"/>
  <c r="AC27" i="28"/>
  <c r="AE142" i="20"/>
  <c r="AE6" i="24" s="1"/>
  <c r="AE8" i="24" s="1"/>
  <c r="AD44" i="20"/>
  <c r="AD46" i="20" s="1"/>
  <c r="AD47" i="20" s="1"/>
  <c r="AF20" i="28"/>
  <c r="AF21" i="28"/>
  <c r="AG56" i="20"/>
  <c r="AH3" i="25"/>
  <c r="AF215" i="20"/>
  <c r="AF198" i="20"/>
  <c r="AF199" i="20" s="1"/>
  <c r="AG149" i="20"/>
  <c r="AG156" i="20" s="1"/>
  <c r="AG163" i="20" s="1"/>
  <c r="AG176" i="20" s="1"/>
  <c r="AG168" i="20"/>
  <c r="AE18" i="22"/>
  <c r="AE19" i="22"/>
  <c r="AF240" i="20"/>
  <c r="AF16" i="22" s="1"/>
  <c r="AF241" i="20"/>
  <c r="AF7" i="24" s="1"/>
  <c r="AF242" i="20"/>
  <c r="AF13" i="24" s="1"/>
  <c r="AF238" i="20"/>
  <c r="AF14" i="22" s="1"/>
  <c r="AF239" i="20"/>
  <c r="AF15" i="22" s="1"/>
  <c r="AG233" i="20"/>
  <c r="AG192" i="20"/>
  <c r="AH35" i="20"/>
  <c r="AH139" i="20"/>
  <c r="AH4" i="24" s="1"/>
  <c r="AG26" i="25" l="1"/>
  <c r="AG26" i="32"/>
  <c r="AH38" i="20"/>
  <c r="AI167" i="20" s="1"/>
  <c r="AI3" i="32"/>
  <c r="AE7" i="32"/>
  <c r="AG5" i="25"/>
  <c r="AB29" i="25"/>
  <c r="AD25" i="25"/>
  <c r="AC27" i="25"/>
  <c r="AE7" i="25"/>
  <c r="AD19" i="24"/>
  <c r="AB43" i="28" s="1"/>
  <c r="AD28" i="25"/>
  <c r="AG11" i="24"/>
  <c r="AG23" i="25"/>
  <c r="AE10" i="24"/>
  <c r="AE22" i="25"/>
  <c r="Y35" i="28"/>
  <c r="AC20" i="24"/>
  <c r="AD169" i="20"/>
  <c r="AD17" i="24"/>
  <c r="AD18" i="24"/>
  <c r="AB41" i="24"/>
  <c r="Z44" i="28" s="1"/>
  <c r="Z42" i="28"/>
  <c r="AF25" i="28"/>
  <c r="AG40" i="20"/>
  <c r="AG41" i="20" s="1"/>
  <c r="AH5" i="32" s="1"/>
  <c r="AF142" i="20"/>
  <c r="AF6" i="24" s="1"/>
  <c r="AF8" i="24" s="1"/>
  <c r="AF164" i="20"/>
  <c r="AD27" i="28"/>
  <c r="AD39" i="28" s="1"/>
  <c r="AE44" i="20"/>
  <c r="AE46" i="20" s="1"/>
  <c r="AE47" i="20" s="1"/>
  <c r="AG166" i="20"/>
  <c r="AE26" i="28"/>
  <c r="AG140" i="20"/>
  <c r="AF43" i="20"/>
  <c r="AE143" i="20"/>
  <c r="AE193" i="20" s="1"/>
  <c r="AE194" i="20" s="1"/>
  <c r="AE28" i="32" s="1"/>
  <c r="AE10" i="22"/>
  <c r="AF24" i="28"/>
  <c r="AH151" i="20"/>
  <c r="AH235" i="20"/>
  <c r="AH23" i="32" s="1"/>
  <c r="AG42" i="20"/>
  <c r="AF28" i="28" s="1"/>
  <c r="AF29" i="28" s="1"/>
  <c r="AC39" i="28"/>
  <c r="AE153" i="20"/>
  <c r="AC30" i="28"/>
  <c r="AF141" i="20"/>
  <c r="AF150" i="20" s="1"/>
  <c r="AF152" i="20" s="1"/>
  <c r="AF234" i="20"/>
  <c r="AF22" i="32" s="1"/>
  <c r="AC218" i="20"/>
  <c r="AC29" i="32" s="1"/>
  <c r="AG22" i="28"/>
  <c r="AG20" i="28" s="1"/>
  <c r="AH39" i="20"/>
  <c r="AE173" i="20"/>
  <c r="AE174" i="20" s="1"/>
  <c r="AE165" i="20"/>
  <c r="AE25" i="32" s="1"/>
  <c r="AD171" i="20"/>
  <c r="AD27" i="32" s="1"/>
  <c r="AG11" i="22"/>
  <c r="AC216" i="20"/>
  <c r="AC51" i="24" s="1"/>
  <c r="AH56" i="20"/>
  <c r="AI3" i="25"/>
  <c r="AG215" i="20"/>
  <c r="AG198" i="20"/>
  <c r="AG199" i="20" s="1"/>
  <c r="AH149" i="20"/>
  <c r="AH156" i="20" s="1"/>
  <c r="AH163" i="20" s="1"/>
  <c r="AH176" i="20" s="1"/>
  <c r="AH168" i="20"/>
  <c r="AF18" i="22"/>
  <c r="AF7" i="32" s="1"/>
  <c r="AF19" i="22"/>
  <c r="AG239" i="20"/>
  <c r="AG15" i="22" s="1"/>
  <c r="AG238" i="20"/>
  <c r="AG14" i="22" s="1"/>
  <c r="AG241" i="20"/>
  <c r="AG7" i="24" s="1"/>
  <c r="AG240" i="20"/>
  <c r="AG16" i="22" s="1"/>
  <c r="AG242" i="20"/>
  <c r="AG13" i="24" s="1"/>
  <c r="AH233" i="20"/>
  <c r="AH192" i="20"/>
  <c r="AI35" i="20"/>
  <c r="AI139" i="20"/>
  <c r="AI4" i="24" s="1"/>
  <c r="AI38" i="20" l="1"/>
  <c r="AJ167" i="20" s="1"/>
  <c r="AJ3" i="32"/>
  <c r="AH26" i="25"/>
  <c r="AH26" i="32"/>
  <c r="AE25" i="25"/>
  <c r="AH5" i="25"/>
  <c r="AD27" i="25"/>
  <c r="AF7" i="25"/>
  <c r="AC41" i="24"/>
  <c r="AC29" i="25"/>
  <c r="AF10" i="24"/>
  <c r="AF22" i="25"/>
  <c r="AE19" i="24"/>
  <c r="AC43" i="28" s="1"/>
  <c r="AE28" i="25"/>
  <c r="AH11" i="24"/>
  <c r="AH23" i="25"/>
  <c r="AD20" i="24"/>
  <c r="AE169" i="20"/>
  <c r="AE17" i="24"/>
  <c r="AE18" i="24"/>
  <c r="AG21" i="28"/>
  <c r="Z35" i="28"/>
  <c r="AA42" i="28"/>
  <c r="AH22" i="28"/>
  <c r="AH21" i="28" s="1"/>
  <c r="AI39" i="20"/>
  <c r="AD216" i="20"/>
  <c r="AD51" i="24" s="1"/>
  <c r="AG24" i="28"/>
  <c r="AI235" i="20"/>
  <c r="AI23" i="32" s="1"/>
  <c r="AI151" i="20"/>
  <c r="AH42" i="20"/>
  <c r="AG28" i="28" s="1"/>
  <c r="AG29" i="28" s="1"/>
  <c r="AF10" i="22"/>
  <c r="AF143" i="20"/>
  <c r="AF193" i="20" s="1"/>
  <c r="AF194" i="20" s="1"/>
  <c r="AF28" i="32" s="1"/>
  <c r="AG141" i="20"/>
  <c r="AG150" i="20" s="1"/>
  <c r="AG152" i="20" s="1"/>
  <c r="AG234" i="20"/>
  <c r="AG22" i="32" s="1"/>
  <c r="AF173" i="20"/>
  <c r="AF174" i="20" s="1"/>
  <c r="AF165" i="20"/>
  <c r="AF25" i="32" s="1"/>
  <c r="AG25" i="28"/>
  <c r="AH40" i="20"/>
  <c r="AH41" i="20" s="1"/>
  <c r="AI5" i="32" s="1"/>
  <c r="AD218" i="20"/>
  <c r="AD29" i="32" s="1"/>
  <c r="AE171" i="20"/>
  <c r="AE27" i="32" s="1"/>
  <c r="AF153" i="20"/>
  <c r="AD30" i="28"/>
  <c r="AH11" i="22"/>
  <c r="AG164" i="20"/>
  <c r="AG142" i="20"/>
  <c r="AG6" i="24" s="1"/>
  <c r="AG8" i="24" s="1"/>
  <c r="AE27" i="28"/>
  <c r="AF44" i="20"/>
  <c r="AF46" i="20" s="1"/>
  <c r="AF47" i="20" s="1"/>
  <c r="AF26" i="28"/>
  <c r="AH166" i="20"/>
  <c r="AH140" i="20"/>
  <c r="AG43" i="20"/>
  <c r="AH215" i="20"/>
  <c r="AH198" i="20"/>
  <c r="AH199" i="20" s="1"/>
  <c r="AI56" i="20"/>
  <c r="AJ3" i="25"/>
  <c r="AI149" i="20"/>
  <c r="AI156" i="20" s="1"/>
  <c r="AI163" i="20" s="1"/>
  <c r="AI176" i="20" s="1"/>
  <c r="AI168" i="20"/>
  <c r="AG18" i="22"/>
  <c r="AG19" i="22"/>
  <c r="AH242" i="20"/>
  <c r="AH13" i="24" s="1"/>
  <c r="AH238" i="20"/>
  <c r="AH14" i="22" s="1"/>
  <c r="AH239" i="20"/>
  <c r="AH15" i="22" s="1"/>
  <c r="AH240" i="20"/>
  <c r="AH16" i="22" s="1"/>
  <c r="AH241" i="20"/>
  <c r="AH7" i="24" s="1"/>
  <c r="AI233" i="20"/>
  <c r="AI192" i="20"/>
  <c r="AJ35" i="20"/>
  <c r="AJ139" i="20"/>
  <c r="AJ4" i="24" s="1"/>
  <c r="AI26" i="25" l="1"/>
  <c r="AI26" i="32"/>
  <c r="AJ38" i="20"/>
  <c r="AK167" i="20" s="1"/>
  <c r="AK3" i="32"/>
  <c r="AG7" i="32"/>
  <c r="AI5" i="25"/>
  <c r="AE27" i="25"/>
  <c r="AF25" i="25"/>
  <c r="AG7" i="25"/>
  <c r="AG10" i="24"/>
  <c r="AG22" i="25"/>
  <c r="AD41" i="24"/>
  <c r="AB44" i="28" s="1"/>
  <c r="AD29" i="25"/>
  <c r="AF19" i="24"/>
  <c r="AD43" i="28" s="1"/>
  <c r="AF28" i="25"/>
  <c r="AI11" i="24"/>
  <c r="AI23" i="25"/>
  <c r="AE20" i="24"/>
  <c r="AF169" i="20"/>
  <c r="AF17" i="24"/>
  <c r="AF18" i="24"/>
  <c r="AH20" i="28"/>
  <c r="AE216" i="20"/>
  <c r="AE51" i="24" s="1"/>
  <c r="AE218" i="20"/>
  <c r="AE29" i="32" s="1"/>
  <c r="AF171" i="20"/>
  <c r="AF27" i="32" s="1"/>
  <c r="AH234" i="20"/>
  <c r="AH22" i="32" s="1"/>
  <c r="AH141" i="20"/>
  <c r="AH150" i="20" s="1"/>
  <c r="AH152" i="20" s="1"/>
  <c r="AG165" i="20"/>
  <c r="AG25" i="32" s="1"/>
  <c r="AG173" i="20"/>
  <c r="AG174" i="20" s="1"/>
  <c r="AA44" i="28"/>
  <c r="AA35" i="28"/>
  <c r="AE30" i="28"/>
  <c r="AG153" i="20"/>
  <c r="AH24" i="28"/>
  <c r="AJ151" i="20"/>
  <c r="AJ235" i="20"/>
  <c r="AJ23" i="32" s="1"/>
  <c r="AI42" i="20"/>
  <c r="AH28" i="28" s="1"/>
  <c r="AH29" i="28" s="1"/>
  <c r="AG143" i="20"/>
  <c r="AG193" i="20" s="1"/>
  <c r="AG194" i="20" s="1"/>
  <c r="AG28" i="32" s="1"/>
  <c r="AI11" i="22"/>
  <c r="AI22" i="28"/>
  <c r="AI20" i="28" s="1"/>
  <c r="AJ39" i="20"/>
  <c r="AH164" i="20"/>
  <c r="AF27" i="28"/>
  <c r="AF39" i="28" s="1"/>
  <c r="AH142" i="20"/>
  <c r="AH6" i="24" s="1"/>
  <c r="AH8" i="24" s="1"/>
  <c r="AG44" i="20"/>
  <c r="AG46" i="20" s="1"/>
  <c r="AG47" i="20" s="1"/>
  <c r="AE39" i="28"/>
  <c r="AI166" i="20"/>
  <c r="AG26" i="28"/>
  <c r="AI140" i="20"/>
  <c r="AH43" i="20"/>
  <c r="AG10" i="22"/>
  <c r="AB42" i="28"/>
  <c r="AH25" i="28"/>
  <c r="AI40" i="20"/>
  <c r="AI41" i="20" s="1"/>
  <c r="AJ5" i="32" s="1"/>
  <c r="AJ56" i="20"/>
  <c r="AK3" i="25"/>
  <c r="AI215" i="20"/>
  <c r="AI198" i="20"/>
  <c r="AI199" i="20" s="1"/>
  <c r="AJ149" i="20"/>
  <c r="AJ156" i="20" s="1"/>
  <c r="AJ163" i="20" s="1"/>
  <c r="AJ176" i="20" s="1"/>
  <c r="AJ168" i="20"/>
  <c r="AH18" i="22"/>
  <c r="AH19" i="22"/>
  <c r="AI241" i="20"/>
  <c r="AI7" i="24" s="1"/>
  <c r="AI239" i="20"/>
  <c r="AI15" i="22" s="1"/>
  <c r="AI242" i="20"/>
  <c r="AI13" i="24" s="1"/>
  <c r="AI238" i="20"/>
  <c r="AI14" i="22" s="1"/>
  <c r="AI240" i="20"/>
  <c r="AI16" i="22" s="1"/>
  <c r="AJ233" i="20"/>
  <c r="AJ192" i="20"/>
  <c r="AK35" i="20"/>
  <c r="AK139" i="20"/>
  <c r="AK4" i="24" s="1"/>
  <c r="AH7" i="32" l="1"/>
  <c r="AJ26" i="25"/>
  <c r="AJ26" i="32"/>
  <c r="AK38" i="20"/>
  <c r="AL167" i="20" s="1"/>
  <c r="AL3" i="32"/>
  <c r="AF27" i="25"/>
  <c r="AJ5" i="25"/>
  <c r="AG25" i="25"/>
  <c r="AE29" i="25"/>
  <c r="AH7" i="25"/>
  <c r="AH10" i="24"/>
  <c r="AH22" i="25"/>
  <c r="AJ11" i="24"/>
  <c r="AJ23" i="25"/>
  <c r="AG19" i="24"/>
  <c r="AE43" i="28" s="1"/>
  <c r="AG28" i="25"/>
  <c r="AF20" i="24"/>
  <c r="AE41" i="24"/>
  <c r="AC44" i="28" s="1"/>
  <c r="AG169" i="20"/>
  <c r="AG17" i="24"/>
  <c r="AG18" i="24"/>
  <c r="AI21" i="28"/>
  <c r="AI24" i="28"/>
  <c r="AK151" i="20"/>
  <c r="AK235" i="20"/>
  <c r="AK23" i="32" s="1"/>
  <c r="AJ42" i="20"/>
  <c r="AI28" i="28" s="1"/>
  <c r="AI29" i="28" s="1"/>
  <c r="AH153" i="20"/>
  <c r="AF30" i="28"/>
  <c r="AJ166" i="20"/>
  <c r="AH26" i="28"/>
  <c r="AJ140" i="20"/>
  <c r="AI43" i="20"/>
  <c r="AB35" i="28"/>
  <c r="AH10" i="22"/>
  <c r="AJ22" i="28"/>
  <c r="AJ21" i="28" s="1"/>
  <c r="AK39" i="20"/>
  <c r="AI164" i="20"/>
  <c r="AG27" i="28"/>
  <c r="AG39" i="28" s="1"/>
  <c r="AI142" i="20"/>
  <c r="AI6" i="24" s="1"/>
  <c r="AI8" i="24" s="1"/>
  <c r="AH44" i="20"/>
  <c r="AH46" i="20" s="1"/>
  <c r="AH47" i="20" s="1"/>
  <c r="AH165" i="20"/>
  <c r="AH25" i="32" s="1"/>
  <c r="AH173" i="20"/>
  <c r="AH174" i="20" s="1"/>
  <c r="AJ11" i="22"/>
  <c r="AF216" i="20"/>
  <c r="AF51" i="24" s="1"/>
  <c r="AI141" i="20"/>
  <c r="AI150" i="20" s="1"/>
  <c r="AI152" i="20" s="1"/>
  <c r="AI234" i="20"/>
  <c r="AI22" i="32" s="1"/>
  <c r="AC42" i="28"/>
  <c r="AH143" i="20"/>
  <c r="AH193" i="20" s="1"/>
  <c r="AH194" i="20" s="1"/>
  <c r="AH28" i="32" s="1"/>
  <c r="AI25" i="28"/>
  <c r="AJ40" i="20"/>
  <c r="AJ41" i="20" s="1"/>
  <c r="AK5" i="32" s="1"/>
  <c r="AG171" i="20"/>
  <c r="AG27" i="32" s="1"/>
  <c r="AF218" i="20"/>
  <c r="AF29" i="32" s="1"/>
  <c r="AJ215" i="20"/>
  <c r="AJ198" i="20"/>
  <c r="AJ199" i="20" s="1"/>
  <c r="AK56" i="20"/>
  <c r="AL3" i="25"/>
  <c r="AK149" i="20"/>
  <c r="AK156" i="20" s="1"/>
  <c r="AK163" i="20" s="1"/>
  <c r="AK176" i="20" s="1"/>
  <c r="AK168" i="20"/>
  <c r="AI18" i="22"/>
  <c r="AI19" i="22"/>
  <c r="AJ240" i="20"/>
  <c r="AJ16" i="22" s="1"/>
  <c r="AJ239" i="20"/>
  <c r="AJ15" i="22" s="1"/>
  <c r="AJ242" i="20"/>
  <c r="AJ13" i="24" s="1"/>
  <c r="AJ238" i="20"/>
  <c r="AJ14" i="22" s="1"/>
  <c r="AJ241" i="20"/>
  <c r="AJ7" i="24" s="1"/>
  <c r="AK233" i="20"/>
  <c r="AK192" i="20"/>
  <c r="AL35" i="20"/>
  <c r="AL139" i="20"/>
  <c r="AL4" i="24" s="1"/>
  <c r="AL38" i="20" l="1"/>
  <c r="AM167" i="20" s="1"/>
  <c r="AM3" i="32"/>
  <c r="AK26" i="25"/>
  <c r="AK26" i="32"/>
  <c r="AI7" i="32"/>
  <c r="AH25" i="25"/>
  <c r="AK5" i="25"/>
  <c r="AG27" i="25"/>
  <c r="AI7" i="25"/>
  <c r="AI10" i="24"/>
  <c r="AI22" i="25"/>
  <c r="AF41" i="24"/>
  <c r="AD44" i="28" s="1"/>
  <c r="AF29" i="25"/>
  <c r="AK11" i="24"/>
  <c r="AK23" i="25"/>
  <c r="AH19" i="24"/>
  <c r="AF43" i="28" s="1"/>
  <c r="AH28" i="25"/>
  <c r="AC35" i="28"/>
  <c r="AG20" i="24"/>
  <c r="AH169" i="20"/>
  <c r="AH17" i="24"/>
  <c r="AH18" i="24"/>
  <c r="AJ20" i="28"/>
  <c r="AD42" i="28"/>
  <c r="AG216" i="20"/>
  <c r="AG51" i="24" s="1"/>
  <c r="AI10" i="22"/>
  <c r="AH171" i="20"/>
  <c r="AH27" i="32" s="1"/>
  <c r="AI165" i="20"/>
  <c r="AI25" i="32" s="1"/>
  <c r="AI173" i="20"/>
  <c r="AI174" i="20" s="1"/>
  <c r="AK11" i="22"/>
  <c r="AK166" i="20"/>
  <c r="AI26" i="28"/>
  <c r="AK140" i="20"/>
  <c r="AJ43" i="20"/>
  <c r="AI143" i="20"/>
  <c r="AI193" i="20" s="1"/>
  <c r="AI194" i="20" s="1"/>
  <c r="AI28" i="32" s="1"/>
  <c r="AJ25" i="28"/>
  <c r="AK40" i="20"/>
  <c r="AK41" i="20" s="1"/>
  <c r="AL5" i="32" s="1"/>
  <c r="AJ141" i="20"/>
  <c r="AJ150" i="20" s="1"/>
  <c r="AJ152" i="20" s="1"/>
  <c r="AJ234" i="20"/>
  <c r="AJ22" i="32" s="1"/>
  <c r="AK22" i="28"/>
  <c r="AK20" i="28" s="1"/>
  <c r="AL39" i="20"/>
  <c r="AG30" i="28"/>
  <c r="AI153" i="20"/>
  <c r="AG218" i="20"/>
  <c r="AG29" i="32" s="1"/>
  <c r="AJ24" i="28"/>
  <c r="AL151" i="20"/>
  <c r="AL235" i="20"/>
  <c r="AL23" i="32" s="1"/>
  <c r="AK42" i="20"/>
  <c r="AJ28" i="28" s="1"/>
  <c r="AJ29" i="28" s="1"/>
  <c r="AJ142" i="20"/>
  <c r="AJ6" i="24" s="1"/>
  <c r="AJ8" i="24" s="1"/>
  <c r="AH27" i="28"/>
  <c r="AH39" i="28" s="1"/>
  <c r="AJ164" i="20"/>
  <c r="AI44" i="20"/>
  <c r="AI46" i="20" s="1"/>
  <c r="AI47" i="20" s="1"/>
  <c r="AL56" i="20"/>
  <c r="AM3" i="25"/>
  <c r="AK215" i="20"/>
  <c r="AK198" i="20"/>
  <c r="AK199" i="20" s="1"/>
  <c r="AL149" i="20"/>
  <c r="AL156" i="20" s="1"/>
  <c r="AL163" i="20" s="1"/>
  <c r="AL176" i="20" s="1"/>
  <c r="AL168" i="20"/>
  <c r="AJ18" i="22"/>
  <c r="AJ19" i="22"/>
  <c r="AK239" i="20"/>
  <c r="AK15" i="22" s="1"/>
  <c r="AK238" i="20"/>
  <c r="AK14" i="22" s="1"/>
  <c r="AK240" i="20"/>
  <c r="AK16" i="22" s="1"/>
  <c r="AK241" i="20"/>
  <c r="AK7" i="24" s="1"/>
  <c r="AK242" i="20"/>
  <c r="AK13" i="24" s="1"/>
  <c r="AL233" i="20"/>
  <c r="AL192" i="20"/>
  <c r="AM35" i="20"/>
  <c r="AM139" i="20"/>
  <c r="AM4" i="24" s="1"/>
  <c r="AJ7" i="32" l="1"/>
  <c r="AM38" i="20"/>
  <c r="AN167" i="20" s="1"/>
  <c r="AN3" i="32"/>
  <c r="AL26" i="25"/>
  <c r="AL26" i="32"/>
  <c r="AL5" i="25"/>
  <c r="AH27" i="25"/>
  <c r="AI25" i="25"/>
  <c r="AJ7" i="25"/>
  <c r="AL11" i="24"/>
  <c r="AL23" i="25"/>
  <c r="AJ10" i="24"/>
  <c r="AJ22" i="25"/>
  <c r="AI19" i="24"/>
  <c r="AG43" i="28" s="1"/>
  <c r="AI28" i="25"/>
  <c r="AG41" i="24"/>
  <c r="AE44" i="28" s="1"/>
  <c r="AG29" i="25"/>
  <c r="AH20" i="24"/>
  <c r="AI169" i="20"/>
  <c r="AI17" i="24"/>
  <c r="AI18" i="24"/>
  <c r="AK21" i="28"/>
  <c r="AD35" i="28"/>
  <c r="AH216" i="20"/>
  <c r="AH51" i="24" s="1"/>
  <c r="AI171" i="20"/>
  <c r="AI27" i="32" s="1"/>
  <c r="AK24" i="28"/>
  <c r="AM151" i="20"/>
  <c r="AM235" i="20"/>
  <c r="AM23" i="32" s="1"/>
  <c r="AL42" i="20"/>
  <c r="AK28" i="28" s="1"/>
  <c r="AK29" i="28" s="1"/>
  <c r="AJ173" i="20"/>
  <c r="AJ174" i="20" s="1"/>
  <c r="AJ165" i="20"/>
  <c r="AJ25" i="32" s="1"/>
  <c r="AL166" i="20"/>
  <c r="AL140" i="20"/>
  <c r="AJ26" i="28"/>
  <c r="AK43" i="20"/>
  <c r="AH218" i="20"/>
  <c r="AH29" i="32" s="1"/>
  <c r="AJ143" i="20"/>
  <c r="AJ193" i="20" s="1"/>
  <c r="AJ194" i="20" s="1"/>
  <c r="AJ28" i="32" s="1"/>
  <c r="AK25" i="28"/>
  <c r="AL40" i="20"/>
  <c r="AH30" i="28"/>
  <c r="AJ153" i="20"/>
  <c r="AK141" i="20"/>
  <c r="AK150" i="20" s="1"/>
  <c r="AK152" i="20" s="1"/>
  <c r="AK234" i="20"/>
  <c r="AK22" i="32" s="1"/>
  <c r="AL22" i="28"/>
  <c r="AL21" i="28" s="1"/>
  <c r="AM39" i="20"/>
  <c r="AL11" i="22"/>
  <c r="AJ10" i="22"/>
  <c r="AI27" i="28"/>
  <c r="AI39" i="28" s="1"/>
  <c r="AK164" i="20"/>
  <c r="AK142" i="20"/>
  <c r="AK6" i="24" s="1"/>
  <c r="AK8" i="24" s="1"/>
  <c r="AJ44" i="20"/>
  <c r="AJ46" i="20" s="1"/>
  <c r="AJ47" i="20" s="1"/>
  <c r="AE42" i="28"/>
  <c r="AM56" i="20"/>
  <c r="AN3" i="25"/>
  <c r="AL215" i="20"/>
  <c r="AL198" i="20"/>
  <c r="AL199" i="20" s="1"/>
  <c r="AM149" i="20"/>
  <c r="AM156" i="20" s="1"/>
  <c r="AM163" i="20" s="1"/>
  <c r="AM176" i="20" s="1"/>
  <c r="AM168" i="20"/>
  <c r="AK18" i="22"/>
  <c r="AL242" i="20"/>
  <c r="AL13" i="24" s="1"/>
  <c r="AL238" i="20"/>
  <c r="AL14" i="22" s="1"/>
  <c r="AL239" i="20"/>
  <c r="AL15" i="22" s="1"/>
  <c r="AL240" i="20"/>
  <c r="AL16" i="22" s="1"/>
  <c r="AL241" i="20"/>
  <c r="AL7" i="24" s="1"/>
  <c r="AK19" i="22"/>
  <c r="AM233" i="20"/>
  <c r="AM192" i="20"/>
  <c r="AN35" i="20"/>
  <c r="AN139" i="20"/>
  <c r="AN4" i="24" s="1"/>
  <c r="AK7" i="32" l="1"/>
  <c r="AN38" i="20"/>
  <c r="AO167" i="20" s="1"/>
  <c r="AO3" i="32"/>
  <c r="AM26" i="25"/>
  <c r="AM26" i="32"/>
  <c r="AI27" i="25"/>
  <c r="AJ25" i="25"/>
  <c r="AL20" i="28"/>
  <c r="AK7" i="25"/>
  <c r="AH41" i="24"/>
  <c r="AF44" i="28" s="1"/>
  <c r="AH29" i="25"/>
  <c r="AM11" i="24"/>
  <c r="AM23" i="25"/>
  <c r="AK10" i="24"/>
  <c r="AK22" i="25"/>
  <c r="AJ19" i="24"/>
  <c r="AH43" i="28" s="1"/>
  <c r="AJ28" i="25"/>
  <c r="AI20" i="24"/>
  <c r="AJ169" i="20"/>
  <c r="AJ18" i="24"/>
  <c r="AJ17" i="24"/>
  <c r="AL41" i="20"/>
  <c r="AM5" i="32" s="1"/>
  <c r="AX41" i="20"/>
  <c r="AY5" i="32" s="1"/>
  <c r="AI218" i="20"/>
  <c r="AI29" i="32" s="1"/>
  <c r="AI216" i="20"/>
  <c r="AI51" i="24" s="1"/>
  <c r="AE35" i="28"/>
  <c r="AL24" i="28"/>
  <c r="AN235" i="20"/>
  <c r="AN23" i="32" s="1"/>
  <c r="AN151" i="20"/>
  <c r="AM42" i="20"/>
  <c r="AL28" i="28" s="1"/>
  <c r="AL29" i="28" s="1"/>
  <c r="AK153" i="20"/>
  <c r="AI30" i="28"/>
  <c r="AK143" i="20"/>
  <c r="AK193" i="20" s="1"/>
  <c r="AK194" i="20" s="1"/>
  <c r="AK28" i="32" s="1"/>
  <c r="AF42" i="28"/>
  <c r="AL142" i="20"/>
  <c r="AL6" i="24" s="1"/>
  <c r="AL8" i="24" s="1"/>
  <c r="AL164" i="20"/>
  <c r="AJ27" i="28"/>
  <c r="AJ39" i="28" s="1"/>
  <c r="AK44" i="20"/>
  <c r="AK46" i="20" s="1"/>
  <c r="AK47" i="20" s="1"/>
  <c r="AM22" i="28"/>
  <c r="AM21" i="28" s="1"/>
  <c r="AN39" i="20"/>
  <c r="AK173" i="20"/>
  <c r="AK174" i="20" s="1"/>
  <c r="AK165" i="20"/>
  <c r="AK25" i="32" s="1"/>
  <c r="AL25" i="28"/>
  <c r="AM40" i="20"/>
  <c r="AK10" i="22"/>
  <c r="AK26" i="28"/>
  <c r="AM166" i="20"/>
  <c r="AM140" i="20"/>
  <c r="AL43" i="20"/>
  <c r="AL141" i="20"/>
  <c r="AL150" i="20" s="1"/>
  <c r="AL152" i="20" s="1"/>
  <c r="AL234" i="20"/>
  <c r="AL22" i="32" s="1"/>
  <c r="AJ171" i="20"/>
  <c r="AJ27" i="32" s="1"/>
  <c r="AM11" i="22"/>
  <c r="AN56" i="20"/>
  <c r="AO3" i="25"/>
  <c r="AM215" i="20"/>
  <c r="AM198" i="20"/>
  <c r="AM199" i="20" s="1"/>
  <c r="AN149" i="20"/>
  <c r="AN156" i="20" s="1"/>
  <c r="AN163" i="20" s="1"/>
  <c r="AN176" i="20" s="1"/>
  <c r="AN168" i="20"/>
  <c r="AL19" i="22"/>
  <c r="AL18" i="22"/>
  <c r="AM241" i="20"/>
  <c r="AM7" i="24" s="1"/>
  <c r="AM242" i="20"/>
  <c r="AM13" i="24" s="1"/>
  <c r="AM238" i="20"/>
  <c r="AM14" i="22" s="1"/>
  <c r="AM239" i="20"/>
  <c r="AM15" i="22" s="1"/>
  <c r="AM240" i="20"/>
  <c r="AM16" i="22" s="1"/>
  <c r="AN233" i="20"/>
  <c r="AN192" i="20"/>
  <c r="AO35" i="20"/>
  <c r="AO139" i="20"/>
  <c r="AO4" i="24" s="1"/>
  <c r="AN26" i="25" l="1"/>
  <c r="AN26" i="32"/>
  <c r="AO38" i="20"/>
  <c r="AP167" i="20" s="1"/>
  <c r="AP3" i="32"/>
  <c r="AL7" i="25"/>
  <c r="AL7" i="32"/>
  <c r="AI29" i="25"/>
  <c r="AY5" i="25"/>
  <c r="AM5" i="25"/>
  <c r="AJ27" i="25"/>
  <c r="AK25" i="25"/>
  <c r="AL10" i="24"/>
  <c r="AL22" i="25"/>
  <c r="AK19" i="24"/>
  <c r="AI43" i="28" s="1"/>
  <c r="AK28" i="25"/>
  <c r="AN11" i="24"/>
  <c r="AN23" i="25"/>
  <c r="AI41" i="24"/>
  <c r="AG44" i="28" s="1"/>
  <c r="AK169" i="20"/>
  <c r="AK17" i="24"/>
  <c r="AK18" i="24"/>
  <c r="AJ20" i="24"/>
  <c r="AM41" i="20"/>
  <c r="AN5" i="32" s="1"/>
  <c r="AY41" i="20"/>
  <c r="AZ5" i="32" s="1"/>
  <c r="AF35" i="28"/>
  <c r="AL173" i="20"/>
  <c r="AL174" i="20" s="1"/>
  <c r="AL165" i="20"/>
  <c r="AL25" i="32" s="1"/>
  <c r="AM20" i="28"/>
  <c r="AM141" i="20"/>
  <c r="AM150" i="20" s="1"/>
  <c r="AM152" i="20" s="1"/>
  <c r="AM234" i="20"/>
  <c r="AM22" i="32" s="1"/>
  <c r="AJ216" i="20"/>
  <c r="AJ51" i="24" s="1"/>
  <c r="AM142" i="20"/>
  <c r="AM6" i="24" s="1"/>
  <c r="AM8" i="24" s="1"/>
  <c r="AK27" i="28"/>
  <c r="AM164" i="20"/>
  <c r="AL44" i="20"/>
  <c r="AL46" i="20" s="1"/>
  <c r="AL47" i="20" s="1"/>
  <c r="AK171" i="20"/>
  <c r="AK27" i="32" s="1"/>
  <c r="AM25" i="28"/>
  <c r="AN40" i="20"/>
  <c r="AL143" i="20"/>
  <c r="AL193" i="20" s="1"/>
  <c r="AL194" i="20" s="1"/>
  <c r="AL28" i="32" s="1"/>
  <c r="AL153" i="20"/>
  <c r="AJ30" i="28"/>
  <c r="AY164" i="20"/>
  <c r="AW27" i="28"/>
  <c r="AY142" i="20"/>
  <c r="AY6" i="24" s="1"/>
  <c r="AN166" i="20"/>
  <c r="AL26" i="28"/>
  <c r="AN140" i="20"/>
  <c r="AM43" i="20"/>
  <c r="AN22" i="28"/>
  <c r="AN21" i="28" s="1"/>
  <c r="AO39" i="20"/>
  <c r="AJ218" i="20"/>
  <c r="AJ29" i="32" s="1"/>
  <c r="AL10" i="22"/>
  <c r="AG42" i="28"/>
  <c r="AM24" i="28"/>
  <c r="AO151" i="20"/>
  <c r="AO235" i="20"/>
  <c r="AO23" i="32" s="1"/>
  <c r="AN42" i="20"/>
  <c r="AM28" i="28" s="1"/>
  <c r="AM29" i="28" s="1"/>
  <c r="AN11" i="22"/>
  <c r="AO56" i="20"/>
  <c r="AP3" i="25"/>
  <c r="AN215" i="20"/>
  <c r="AN198" i="20"/>
  <c r="AN199" i="20" s="1"/>
  <c r="AO149" i="20"/>
  <c r="AO156" i="20" s="1"/>
  <c r="AO163" i="20" s="1"/>
  <c r="AO176" i="20" s="1"/>
  <c r="AO168" i="20"/>
  <c r="AM18" i="22"/>
  <c r="AM7" i="32" s="1"/>
  <c r="AM19" i="22"/>
  <c r="AN240" i="20"/>
  <c r="AN16" i="22" s="1"/>
  <c r="AN241" i="20"/>
  <c r="AN7" i="24" s="1"/>
  <c r="AN242" i="20"/>
  <c r="AN13" i="24" s="1"/>
  <c r="AN238" i="20"/>
  <c r="AN14" i="22" s="1"/>
  <c r="AN239" i="20"/>
  <c r="AN15" i="22" s="1"/>
  <c r="AO233" i="20"/>
  <c r="AO192" i="20"/>
  <c r="AP35" i="20"/>
  <c r="AP139" i="20"/>
  <c r="AP4" i="24" s="1"/>
  <c r="AO26" i="25" l="1"/>
  <c r="AO26" i="32"/>
  <c r="AP38" i="20"/>
  <c r="AQ167" i="20" s="1"/>
  <c r="AQ3" i="32"/>
  <c r="AN5" i="25"/>
  <c r="AL25" i="25"/>
  <c r="AK27" i="25"/>
  <c r="AZ5" i="25"/>
  <c r="AM7" i="25"/>
  <c r="AM10" i="24"/>
  <c r="AM22" i="25"/>
  <c r="AO11" i="24"/>
  <c r="AO23" i="25"/>
  <c r="AJ41" i="24"/>
  <c r="AH44" i="28" s="1"/>
  <c r="AJ29" i="25"/>
  <c r="AL19" i="24"/>
  <c r="AJ43" i="28" s="1"/>
  <c r="AL28" i="25"/>
  <c r="AK20" i="24"/>
  <c r="AG35" i="28"/>
  <c r="AL169" i="20"/>
  <c r="AL17" i="24"/>
  <c r="AL18" i="24"/>
  <c r="AN20" i="28"/>
  <c r="AN41" i="20"/>
  <c r="AO5" i="32" s="1"/>
  <c r="AZ41" i="20"/>
  <c r="BA5" i="32" s="1"/>
  <c r="AH42" i="28"/>
  <c r="AN25" i="28"/>
  <c r="AO40" i="20"/>
  <c r="AY143" i="20"/>
  <c r="AY193" i="20" s="1"/>
  <c r="AY194" i="20" s="1"/>
  <c r="AY28" i="32" s="1"/>
  <c r="AK39" i="28"/>
  <c r="AM10" i="22"/>
  <c r="AN24" i="28"/>
  <c r="AP235" i="20"/>
  <c r="AP23" i="32" s="1"/>
  <c r="AP151" i="20"/>
  <c r="AO42" i="20"/>
  <c r="AN28" i="28" s="1"/>
  <c r="AN29" i="28" s="1"/>
  <c r="AK218" i="20"/>
  <c r="AK29" i="32" s="1"/>
  <c r="AM143" i="20"/>
  <c r="AM193" i="20" s="1"/>
  <c r="AM194" i="20" s="1"/>
  <c r="AM28" i="32" s="1"/>
  <c r="AM153" i="20"/>
  <c r="AK30" i="28"/>
  <c r="AL171" i="20"/>
  <c r="AL27" i="32" s="1"/>
  <c r="AX27" i="28"/>
  <c r="AZ142" i="20"/>
  <c r="AZ6" i="24" s="1"/>
  <c r="AZ164" i="20"/>
  <c r="AY165" i="20"/>
  <c r="AY25" i="32" s="1"/>
  <c r="AY173" i="20"/>
  <c r="AY174" i="20" s="1"/>
  <c r="AK216" i="20"/>
  <c r="AK51" i="24" s="1"/>
  <c r="AO22" i="28"/>
  <c r="AO21" i="28" s="1"/>
  <c r="AP39" i="20"/>
  <c r="AL27" i="28"/>
  <c r="AL39" i="28" s="1"/>
  <c r="AN142" i="20"/>
  <c r="AN6" i="24" s="1"/>
  <c r="AN8" i="24" s="1"/>
  <c r="AN164" i="20"/>
  <c r="AM44" i="20"/>
  <c r="AM46" i="20" s="1"/>
  <c r="AM47" i="20" s="1"/>
  <c r="AO11" i="22"/>
  <c r="AN141" i="20"/>
  <c r="AN150" i="20" s="1"/>
  <c r="AN152" i="20" s="1"/>
  <c r="AN234" i="20"/>
  <c r="AN22" i="32" s="1"/>
  <c r="AM26" i="28"/>
  <c r="AO140" i="20"/>
  <c r="AO166" i="20"/>
  <c r="AN43" i="20"/>
  <c r="AM173" i="20"/>
  <c r="AM174" i="20" s="1"/>
  <c r="AM165" i="20"/>
  <c r="AM25" i="32" s="1"/>
  <c r="AO215" i="20"/>
  <c r="AO198" i="20"/>
  <c r="AO199" i="20" s="1"/>
  <c r="AP56" i="20"/>
  <c r="AQ3" i="25"/>
  <c r="AP149" i="20"/>
  <c r="AP156" i="20" s="1"/>
  <c r="AP163" i="20" s="1"/>
  <c r="AP176" i="20" s="1"/>
  <c r="AP168" i="20"/>
  <c r="AN18" i="22"/>
  <c r="AO239" i="20"/>
  <c r="AO15" i="22" s="1"/>
  <c r="AO238" i="20"/>
  <c r="AO14" i="22" s="1"/>
  <c r="AO240" i="20"/>
  <c r="AO16" i="22" s="1"/>
  <c r="AO241" i="20"/>
  <c r="AO7" i="24" s="1"/>
  <c r="AO242" i="20"/>
  <c r="AO13" i="24" s="1"/>
  <c r="AN19" i="22"/>
  <c r="AP233" i="20"/>
  <c r="AP192" i="20"/>
  <c r="AQ35" i="20"/>
  <c r="AQ139" i="20"/>
  <c r="AQ4" i="24" s="1"/>
  <c r="AN7" i="32" l="1"/>
  <c r="AQ38" i="20"/>
  <c r="AR167" i="20" s="1"/>
  <c r="AR3" i="32"/>
  <c r="AP26" i="25"/>
  <c r="AP26" i="32"/>
  <c r="BA5" i="25"/>
  <c r="AM25" i="25"/>
  <c r="AY25" i="25"/>
  <c r="AL27" i="25"/>
  <c r="AO5" i="25"/>
  <c r="AO20" i="28"/>
  <c r="AN7" i="25"/>
  <c r="AK41" i="24"/>
  <c r="AI44" i="28" s="1"/>
  <c r="AK29" i="25"/>
  <c r="AY19" i="24"/>
  <c r="AW43" i="28" s="1"/>
  <c r="AY28" i="25"/>
  <c r="AN10" i="24"/>
  <c r="AN22" i="25"/>
  <c r="AM19" i="24"/>
  <c r="AK43" i="28" s="1"/>
  <c r="AM28" i="25"/>
  <c r="AP11" i="24"/>
  <c r="AP23" i="25"/>
  <c r="AM169" i="20"/>
  <c r="AM17" i="24"/>
  <c r="AM18" i="24"/>
  <c r="AL20" i="24"/>
  <c r="AO41" i="20"/>
  <c r="AP5" i="32" s="1"/>
  <c r="BA41" i="20"/>
  <c r="BB5" i="32" s="1"/>
  <c r="AL218" i="20"/>
  <c r="AL29" i="32" s="1"/>
  <c r="AL216" i="20"/>
  <c r="AL51" i="24" s="1"/>
  <c r="AQ39" i="20"/>
  <c r="AP22" i="28"/>
  <c r="AH35" i="28"/>
  <c r="AN10" i="22"/>
  <c r="AZ143" i="20"/>
  <c r="AZ193" i="20" s="1"/>
  <c r="AZ194" i="20" s="1"/>
  <c r="AZ28" i="32" s="1"/>
  <c r="AP11" i="22"/>
  <c r="AM171" i="20"/>
  <c r="AM27" i="32" s="1"/>
  <c r="AO141" i="20"/>
  <c r="AO150" i="20" s="1"/>
  <c r="AO152" i="20" s="1"/>
  <c r="AO234" i="20"/>
  <c r="AO22" i="32" s="1"/>
  <c r="AL30" i="28"/>
  <c r="AN153" i="20"/>
  <c r="AN173" i="20"/>
  <c r="AN174" i="20" s="1"/>
  <c r="AN165" i="20"/>
  <c r="AN25" i="32" s="1"/>
  <c r="AO25" i="28"/>
  <c r="AP40" i="20"/>
  <c r="AM27" i="28"/>
  <c r="AM39" i="28" s="1"/>
  <c r="AO142" i="20"/>
  <c r="AO6" i="24" s="1"/>
  <c r="AO8" i="24" s="1"/>
  <c r="AO164" i="20"/>
  <c r="AN44" i="20"/>
  <c r="AN46" i="20" s="1"/>
  <c r="AN47" i="20" s="1"/>
  <c r="AN143" i="20"/>
  <c r="AN193" i="20" s="1"/>
  <c r="AN194" i="20" s="1"/>
  <c r="AN28" i="32" s="1"/>
  <c r="AO24" i="28"/>
  <c r="AQ151" i="20"/>
  <c r="AQ235" i="20"/>
  <c r="AQ23" i="32" s="1"/>
  <c r="AP42" i="20"/>
  <c r="AO28" i="28" s="1"/>
  <c r="AO29" i="28" s="1"/>
  <c r="AP166" i="20"/>
  <c r="AN26" i="28"/>
  <c r="AP140" i="20"/>
  <c r="AO43" i="20"/>
  <c r="AI42" i="28"/>
  <c r="BA142" i="20"/>
  <c r="BA6" i="24" s="1"/>
  <c r="AY27" i="28"/>
  <c r="BA164" i="20"/>
  <c r="AZ165" i="20"/>
  <c r="AZ25" i="32" s="1"/>
  <c r="AZ173" i="20"/>
  <c r="AZ174" i="20" s="1"/>
  <c r="AQ56" i="20"/>
  <c r="AR3" i="25"/>
  <c r="AP215" i="20"/>
  <c r="AP198" i="20"/>
  <c r="AP199" i="20" s="1"/>
  <c r="AQ149" i="20"/>
  <c r="AQ156" i="20" s="1"/>
  <c r="AQ163" i="20" s="1"/>
  <c r="AQ176" i="20" s="1"/>
  <c r="AQ168" i="20"/>
  <c r="AO18" i="22"/>
  <c r="AO7" i="32" s="1"/>
  <c r="AO19" i="22"/>
  <c r="AP242" i="20"/>
  <c r="AP13" i="24" s="1"/>
  <c r="AP239" i="20"/>
  <c r="AP15" i="22" s="1"/>
  <c r="AP240" i="20"/>
  <c r="AP16" i="22" s="1"/>
  <c r="AP241" i="20"/>
  <c r="AP7" i="24" s="1"/>
  <c r="AP238" i="20"/>
  <c r="AP14" i="22" s="1"/>
  <c r="AQ233" i="20"/>
  <c r="AQ192" i="20"/>
  <c r="AR35" i="20"/>
  <c r="AR139" i="20"/>
  <c r="AR4" i="24" s="1"/>
  <c r="AR38" i="20" l="1"/>
  <c r="AS167" i="20" s="1"/>
  <c r="AS3" i="32"/>
  <c r="AQ26" i="25"/>
  <c r="AQ26" i="32"/>
  <c r="BB5" i="25"/>
  <c r="AZ25" i="25"/>
  <c r="AN25" i="25"/>
  <c r="AP5" i="25"/>
  <c r="AM27" i="25"/>
  <c r="AL29" i="25"/>
  <c r="AO7" i="25"/>
  <c r="AQ11" i="24"/>
  <c r="AQ23" i="25"/>
  <c r="AN19" i="24"/>
  <c r="AL43" i="28" s="1"/>
  <c r="AN28" i="25"/>
  <c r="AO10" i="24"/>
  <c r="AO22" i="25"/>
  <c r="AZ19" i="24"/>
  <c r="AX43" i="28" s="1"/>
  <c r="AZ28" i="25"/>
  <c r="AM20" i="24"/>
  <c r="AN169" i="20"/>
  <c r="AN18" i="24"/>
  <c r="AN17" i="24"/>
  <c r="AL41" i="24"/>
  <c r="AJ44" i="28" s="1"/>
  <c r="AP41" i="20"/>
  <c r="AQ5" i="32" s="1"/>
  <c r="BB41" i="20"/>
  <c r="BC5" i="32" s="1"/>
  <c r="AM218" i="20"/>
  <c r="AM29" i="32" s="1"/>
  <c r="AJ42" i="28"/>
  <c r="AO165" i="20"/>
  <c r="AO25" i="32" s="1"/>
  <c r="AO173" i="20"/>
  <c r="AO174" i="20" s="1"/>
  <c r="BB164" i="20"/>
  <c r="AZ27" i="28"/>
  <c r="BB142" i="20"/>
  <c r="BB6" i="24" s="1"/>
  <c r="AO153" i="20"/>
  <c r="AM30" i="28"/>
  <c r="BA165" i="20"/>
  <c r="BA25" i="32" s="1"/>
  <c r="BA173" i="20"/>
  <c r="BA174" i="20" s="1"/>
  <c r="AP141" i="20"/>
  <c r="AP150" i="20" s="1"/>
  <c r="AP152" i="20" s="1"/>
  <c r="AP234" i="20"/>
  <c r="AP22" i="32" s="1"/>
  <c r="AP25" i="28"/>
  <c r="AQ40" i="20"/>
  <c r="AR39" i="20"/>
  <c r="AQ22" i="28"/>
  <c r="AQ11" i="22"/>
  <c r="AN171" i="20"/>
  <c r="AN27" i="32" s="1"/>
  <c r="AO10" i="22"/>
  <c r="AK42" i="28"/>
  <c r="AP24" i="28"/>
  <c r="AR151" i="20"/>
  <c r="AR235" i="20"/>
  <c r="AR23" i="32" s="1"/>
  <c r="AQ42" i="20"/>
  <c r="AP28" i="28" s="1"/>
  <c r="AP29" i="28" s="1"/>
  <c r="BA143" i="20"/>
  <c r="BA193" i="20" s="1"/>
  <c r="BA194" i="20" s="1"/>
  <c r="BA28" i="32" s="1"/>
  <c r="AN27" i="28"/>
  <c r="AP164" i="20"/>
  <c r="AP142" i="20"/>
  <c r="AP6" i="24" s="1"/>
  <c r="AP8" i="24" s="1"/>
  <c r="AO44" i="20"/>
  <c r="AO46" i="20" s="1"/>
  <c r="AO47" i="20" s="1"/>
  <c r="AO143" i="20"/>
  <c r="AO193" i="20" s="1"/>
  <c r="AO194" i="20" s="1"/>
  <c r="AO28" i="32" s="1"/>
  <c r="AQ166" i="20"/>
  <c r="AQ140" i="20"/>
  <c r="AO26" i="28"/>
  <c r="AP43" i="20"/>
  <c r="AM216" i="20"/>
  <c r="AM51" i="24" s="1"/>
  <c r="AI35" i="28"/>
  <c r="AP20" i="28"/>
  <c r="AP21" i="28"/>
  <c r="AR56" i="20"/>
  <c r="AS3" i="25"/>
  <c r="AQ215" i="20"/>
  <c r="AQ198" i="20"/>
  <c r="AQ199" i="20" s="1"/>
  <c r="AR149" i="20"/>
  <c r="AR156" i="20" s="1"/>
  <c r="AR163" i="20" s="1"/>
  <c r="AR176" i="20" s="1"/>
  <c r="AR168" i="20"/>
  <c r="AP19" i="22"/>
  <c r="AP18" i="22"/>
  <c r="AQ241" i="20"/>
  <c r="AQ7" i="24" s="1"/>
  <c r="AQ242" i="20"/>
  <c r="AQ13" i="24" s="1"/>
  <c r="AQ238" i="20"/>
  <c r="AQ14" i="22" s="1"/>
  <c r="AQ239" i="20"/>
  <c r="AQ15" i="22" s="1"/>
  <c r="AQ240" i="20"/>
  <c r="AQ16" i="22" s="1"/>
  <c r="AR233" i="20"/>
  <c r="AR192" i="20"/>
  <c r="AS35" i="20"/>
  <c r="AS139" i="20"/>
  <c r="AS4" i="24" s="1"/>
  <c r="AR26" i="25" l="1"/>
  <c r="AR26" i="32"/>
  <c r="AS38" i="20"/>
  <c r="AT167" i="20" s="1"/>
  <c r="AT3" i="32"/>
  <c r="AP7" i="25"/>
  <c r="AP7" i="32"/>
  <c r="AN27" i="25"/>
  <c r="AO25" i="25"/>
  <c r="AQ5" i="25"/>
  <c r="BA25" i="25"/>
  <c r="BC5" i="25"/>
  <c r="AM29" i="25"/>
  <c r="AO19" i="24"/>
  <c r="AM43" i="28" s="1"/>
  <c r="AO28" i="25"/>
  <c r="BA19" i="24"/>
  <c r="AY43" i="28" s="1"/>
  <c r="BA28" i="25"/>
  <c r="AR11" i="24"/>
  <c r="AR23" i="25"/>
  <c r="AP10" i="24"/>
  <c r="AP22" i="25"/>
  <c r="AO169" i="20"/>
  <c r="AO17" i="24"/>
  <c r="AO18" i="24"/>
  <c r="AM41" i="24"/>
  <c r="AK44" i="28" s="1"/>
  <c r="AJ35" i="28"/>
  <c r="AN20" i="24"/>
  <c r="AQ41" i="20"/>
  <c r="AR5" i="32" s="1"/>
  <c r="BC41" i="20"/>
  <c r="BD5" i="32" s="1"/>
  <c r="AQ164" i="20"/>
  <c r="AO27" i="28"/>
  <c r="AQ142" i="20"/>
  <c r="AQ6" i="24" s="1"/>
  <c r="AQ8" i="24" s="1"/>
  <c r="AP44" i="20"/>
  <c r="AP46" i="20" s="1"/>
  <c r="AP47" i="20" s="1"/>
  <c r="AN39" i="28"/>
  <c r="AR11" i="22"/>
  <c r="AQ24" i="28"/>
  <c r="AS151" i="20"/>
  <c r="AS235" i="20"/>
  <c r="AS23" i="32" s="1"/>
  <c r="AR42" i="20"/>
  <c r="AQ28" i="28" s="1"/>
  <c r="AQ29" i="28" s="1"/>
  <c r="BA27" i="28"/>
  <c r="BC142" i="20"/>
  <c r="BC6" i="24" s="1"/>
  <c r="BC164" i="20"/>
  <c r="AN218" i="20"/>
  <c r="AN29" i="32" s="1"/>
  <c r="AS39" i="20"/>
  <c r="AR22" i="28"/>
  <c r="AQ141" i="20"/>
  <c r="AQ150" i="20" s="1"/>
  <c r="AQ152" i="20" s="1"/>
  <c r="AQ234" i="20"/>
  <c r="AQ22" i="32" s="1"/>
  <c r="AP173" i="20"/>
  <c r="AP174" i="20" s="1"/>
  <c r="AP165" i="20"/>
  <c r="AP25" i="32" s="1"/>
  <c r="AL42" i="28"/>
  <c r="AQ25" i="28"/>
  <c r="AR40" i="20"/>
  <c r="BB143" i="20"/>
  <c r="BB193" i="20" s="1"/>
  <c r="BB194" i="20" s="1"/>
  <c r="BB28" i="32" s="1"/>
  <c r="AO171" i="20"/>
  <c r="AO27" i="32" s="1"/>
  <c r="AP26" i="28"/>
  <c r="AR166" i="20"/>
  <c r="AR140" i="20"/>
  <c r="AQ43" i="20"/>
  <c r="AP10" i="22"/>
  <c r="AP143" i="20"/>
  <c r="AP193" i="20" s="1"/>
  <c r="AP194" i="20" s="1"/>
  <c r="AP28" i="32" s="1"/>
  <c r="AN216" i="20"/>
  <c r="AN51" i="24" s="1"/>
  <c r="AQ20" i="28"/>
  <c r="AQ21" i="28"/>
  <c r="AP153" i="20"/>
  <c r="AN30" i="28"/>
  <c r="BB165" i="20"/>
  <c r="BB25" i="32" s="1"/>
  <c r="BB173" i="20"/>
  <c r="BB174" i="20" s="1"/>
  <c r="AR215" i="20"/>
  <c r="AR198" i="20"/>
  <c r="AR199" i="20" s="1"/>
  <c r="AS56" i="20"/>
  <c r="AT3" i="25"/>
  <c r="AS149" i="20"/>
  <c r="AS156" i="20" s="1"/>
  <c r="AS163" i="20" s="1"/>
  <c r="AS176" i="20" s="1"/>
  <c r="AS168" i="20"/>
  <c r="AQ18" i="22"/>
  <c r="AQ19" i="22"/>
  <c r="AR240" i="20"/>
  <c r="AR16" i="22" s="1"/>
  <c r="AR241" i="20"/>
  <c r="AR7" i="24" s="1"/>
  <c r="AR242" i="20"/>
  <c r="AR13" i="24" s="1"/>
  <c r="AR238" i="20"/>
  <c r="AR14" i="22" s="1"/>
  <c r="AR239" i="20"/>
  <c r="AR15" i="22" s="1"/>
  <c r="AS233" i="20"/>
  <c r="AS192" i="20"/>
  <c r="AT35" i="20"/>
  <c r="AT139" i="20"/>
  <c r="AT4" i="24" s="1"/>
  <c r="AS26" i="25" l="1"/>
  <c r="AS26" i="32"/>
  <c r="AT38" i="20"/>
  <c r="AU167" i="20" s="1"/>
  <c r="AU3" i="32"/>
  <c r="AQ7" i="32"/>
  <c r="AR5" i="25"/>
  <c r="BD5" i="25"/>
  <c r="AP25" i="25"/>
  <c r="BB25" i="25"/>
  <c r="AO27" i="25"/>
  <c r="AQ7" i="25"/>
  <c r="BB19" i="24"/>
  <c r="AZ43" i="28" s="1"/>
  <c r="BB28" i="25"/>
  <c r="AQ10" i="24"/>
  <c r="AQ22" i="25"/>
  <c r="AN41" i="24"/>
  <c r="AL44" i="28" s="1"/>
  <c r="AN29" i="25"/>
  <c r="AP19" i="24"/>
  <c r="AN43" i="28" s="1"/>
  <c r="AP28" i="25"/>
  <c r="AS11" i="24"/>
  <c r="AS23" i="25"/>
  <c r="AO20" i="24"/>
  <c r="AK35" i="28"/>
  <c r="AP169" i="20"/>
  <c r="AP17" i="24"/>
  <c r="AP18" i="24"/>
  <c r="AR41" i="20"/>
  <c r="AS5" i="32" s="1"/>
  <c r="AV41" i="20"/>
  <c r="AW5" i="32" s="1"/>
  <c r="BD41" i="20"/>
  <c r="BE5" i="32" s="1"/>
  <c r="AT41" i="20"/>
  <c r="AU5" i="32" s="1"/>
  <c r="AO218" i="20"/>
  <c r="AO29" i="32" s="1"/>
  <c r="AO216" i="20"/>
  <c r="AO51" i="24" s="1"/>
  <c r="AQ26" i="28"/>
  <c r="AS140" i="20"/>
  <c r="AS166" i="20"/>
  <c r="AR43" i="20"/>
  <c r="AR20" i="28"/>
  <c r="AR21" i="28"/>
  <c r="BC143" i="20"/>
  <c r="BC193" i="20" s="1"/>
  <c r="BC194" i="20" s="1"/>
  <c r="BC28" i="32" s="1"/>
  <c r="AS11" i="22"/>
  <c r="AT39" i="20"/>
  <c r="AS25" i="28" s="1"/>
  <c r="AS22" i="28"/>
  <c r="AQ143" i="20"/>
  <c r="AQ193" i="20" s="1"/>
  <c r="AQ194" i="20" s="1"/>
  <c r="AQ28" i="32" s="1"/>
  <c r="AR142" i="20"/>
  <c r="AR6" i="24" s="1"/>
  <c r="AR8" i="24" s="1"/>
  <c r="AP27" i="28"/>
  <c r="AR164" i="20"/>
  <c r="AQ44" i="20"/>
  <c r="AQ46" i="20" s="1"/>
  <c r="AQ47" i="20" s="1"/>
  <c r="AM42" i="28"/>
  <c r="AQ10" i="22"/>
  <c r="AR24" i="28"/>
  <c r="AT235" i="20"/>
  <c r="AT23" i="32" s="1"/>
  <c r="AT151" i="20"/>
  <c r="AS42" i="20"/>
  <c r="AR28" i="28" s="1"/>
  <c r="AR29" i="28" s="1"/>
  <c r="BC173" i="20"/>
  <c r="BC174" i="20" s="1"/>
  <c r="BC165" i="20"/>
  <c r="BC25" i="32" s="1"/>
  <c r="AO39" i="28"/>
  <c r="AP171" i="20"/>
  <c r="AP27" i="32" s="1"/>
  <c r="AR141" i="20"/>
  <c r="AR150" i="20" s="1"/>
  <c r="AR152" i="20" s="1"/>
  <c r="AR234" i="20"/>
  <c r="AR22" i="32" s="1"/>
  <c r="AR25" i="28"/>
  <c r="AS40" i="20"/>
  <c r="BB27" i="28"/>
  <c r="BD164" i="20"/>
  <c r="BD142" i="20"/>
  <c r="BD6" i="24" s="1"/>
  <c r="AO30" i="28"/>
  <c r="AQ153" i="20"/>
  <c r="AQ165" i="20"/>
  <c r="AQ25" i="32" s="1"/>
  <c r="AQ173" i="20"/>
  <c r="AQ174" i="20" s="1"/>
  <c r="AT56" i="20"/>
  <c r="AU3" i="25"/>
  <c r="AS215" i="20"/>
  <c r="AS198" i="20"/>
  <c r="AS199" i="20" s="1"/>
  <c r="AT149" i="20"/>
  <c r="AT156" i="20" s="1"/>
  <c r="AT163" i="20" s="1"/>
  <c r="AT176" i="20" s="1"/>
  <c r="AT168" i="20"/>
  <c r="AR19" i="22"/>
  <c r="AR18" i="22"/>
  <c r="AS239" i="20"/>
  <c r="AS15" i="22" s="1"/>
  <c r="AS238" i="20"/>
  <c r="AS14" i="22" s="1"/>
  <c r="AS241" i="20"/>
  <c r="AS7" i="24" s="1"/>
  <c r="AS240" i="20"/>
  <c r="AS16" i="22" s="1"/>
  <c r="AS242" i="20"/>
  <c r="AS13" i="24" s="1"/>
  <c r="AT233" i="20"/>
  <c r="AT192" i="20"/>
  <c r="AU35" i="20"/>
  <c r="AU139" i="20"/>
  <c r="AU4" i="24" s="1"/>
  <c r="AU38" i="20" l="1"/>
  <c r="AV167" i="20" s="1"/>
  <c r="AV3" i="32"/>
  <c r="AR7" i="25"/>
  <c r="AR7" i="32"/>
  <c r="AT26" i="25"/>
  <c r="AT26" i="32"/>
  <c r="AW5" i="25"/>
  <c r="AQ25" i="25"/>
  <c r="BC25" i="25"/>
  <c r="AO29" i="25"/>
  <c r="AS5" i="25"/>
  <c r="AU5" i="25"/>
  <c r="AP27" i="25"/>
  <c r="BE5" i="25"/>
  <c r="AQ19" i="24"/>
  <c r="AO43" i="28" s="1"/>
  <c r="AQ28" i="25"/>
  <c r="BC19" i="24"/>
  <c r="BA43" i="28" s="1"/>
  <c r="BC28" i="25"/>
  <c r="AR10" i="24"/>
  <c r="AR22" i="25"/>
  <c r="AT11" i="24"/>
  <c r="AT23" i="25"/>
  <c r="AO41" i="24"/>
  <c r="AM44" i="28" s="1"/>
  <c r="AP20" i="24"/>
  <c r="AQ169" i="20"/>
  <c r="AQ17" i="24"/>
  <c r="AQ18" i="24"/>
  <c r="AU41" i="20"/>
  <c r="AV5" i="32" s="1"/>
  <c r="AS41" i="20"/>
  <c r="AT5" i="32" s="1"/>
  <c r="AW41" i="20"/>
  <c r="AX5" i="32" s="1"/>
  <c r="BE41" i="20"/>
  <c r="BF5" i="32" s="1"/>
  <c r="AQ171" i="20"/>
  <c r="AQ27" i="32" s="1"/>
  <c r="AR153" i="20"/>
  <c r="AP30" i="28"/>
  <c r="AU39" i="20"/>
  <c r="AT25" i="28" s="1"/>
  <c r="AT22" i="28"/>
  <c r="AP218" i="20"/>
  <c r="AP29" i="32" s="1"/>
  <c r="AR165" i="20"/>
  <c r="AR25" i="32" s="1"/>
  <c r="AR173" i="20"/>
  <c r="AR174" i="20" s="1"/>
  <c r="AS24" i="28"/>
  <c r="AU151" i="20"/>
  <c r="AU152" i="20" s="1"/>
  <c r="AU166" i="20"/>
  <c r="AU235" i="20"/>
  <c r="AU23" i="32" s="1"/>
  <c r="AT42" i="20"/>
  <c r="AS28" i="28" s="1"/>
  <c r="AS29" i="28" s="1"/>
  <c r="BD143" i="20"/>
  <c r="BD193" i="20" s="1"/>
  <c r="BD194" i="20" s="1"/>
  <c r="BD28" i="32" s="1"/>
  <c r="AP216" i="20"/>
  <c r="AP51" i="24" s="1"/>
  <c r="AP39" i="28"/>
  <c r="AQ27" i="28"/>
  <c r="AS142" i="20"/>
  <c r="AS6" i="24" s="1"/>
  <c r="AS8" i="24" s="1"/>
  <c r="AS164" i="20"/>
  <c r="AR44" i="20"/>
  <c r="AR46" i="20" s="1"/>
  <c r="AR47" i="20" s="1"/>
  <c r="BD173" i="20"/>
  <c r="BD174" i="20" s="1"/>
  <c r="BD165" i="20"/>
  <c r="BD25" i="32" s="1"/>
  <c r="AU164" i="20"/>
  <c r="AS27" i="28"/>
  <c r="AU142" i="20"/>
  <c r="AU6" i="24" s="1"/>
  <c r="AL35" i="28"/>
  <c r="AS141" i="20"/>
  <c r="AS150" i="20" s="1"/>
  <c r="AS152" i="20" s="1"/>
  <c r="AS234" i="20"/>
  <c r="AS22" i="32" s="1"/>
  <c r="BE142" i="20"/>
  <c r="BE6" i="24" s="1"/>
  <c r="BC27" i="28"/>
  <c r="BE164" i="20"/>
  <c r="AT166" i="20"/>
  <c r="AR26" i="28"/>
  <c r="AT140" i="20"/>
  <c r="BB43" i="20"/>
  <c r="CD43" i="20"/>
  <c r="BQ43" i="20"/>
  <c r="BY43" i="20"/>
  <c r="BX43" i="20"/>
  <c r="BZ43" i="20"/>
  <c r="BC43" i="20"/>
  <c r="BL43" i="20"/>
  <c r="AZ43" i="20"/>
  <c r="AW43" i="20"/>
  <c r="BN43" i="20"/>
  <c r="AU43" i="20"/>
  <c r="AT43" i="20"/>
  <c r="BR43" i="20"/>
  <c r="BS43" i="20"/>
  <c r="AV43" i="20"/>
  <c r="BG43" i="20"/>
  <c r="BJ43" i="20"/>
  <c r="CE43" i="20"/>
  <c r="BK43" i="20"/>
  <c r="BI43" i="20"/>
  <c r="BT43" i="20"/>
  <c r="BU43" i="20"/>
  <c r="CA43" i="20"/>
  <c r="BV43" i="20"/>
  <c r="CC43" i="20"/>
  <c r="BP43" i="20"/>
  <c r="BM43" i="20"/>
  <c r="AY43" i="20"/>
  <c r="CB43" i="20"/>
  <c r="BF43" i="20"/>
  <c r="BO43" i="20"/>
  <c r="CF43" i="20"/>
  <c r="BW43" i="20"/>
  <c r="BE43" i="20"/>
  <c r="AX43" i="20"/>
  <c r="BH43" i="20"/>
  <c r="AS43" i="20"/>
  <c r="BD43" i="20"/>
  <c r="BA43" i="20"/>
  <c r="AR10" i="22"/>
  <c r="AN42" i="28"/>
  <c r="AT11" i="22"/>
  <c r="AR143" i="20"/>
  <c r="AR193" i="20" s="1"/>
  <c r="AR194" i="20" s="1"/>
  <c r="AR28" i="32" s="1"/>
  <c r="AS20" i="28"/>
  <c r="AS21" i="28"/>
  <c r="AU27" i="28"/>
  <c r="AW164" i="20"/>
  <c r="AW142" i="20"/>
  <c r="AW6" i="24" s="1"/>
  <c r="AU56" i="20"/>
  <c r="AV3" i="25"/>
  <c r="AT215" i="20"/>
  <c r="AT198" i="20"/>
  <c r="AT199" i="20" s="1"/>
  <c r="AU149" i="20"/>
  <c r="AU156" i="20" s="1"/>
  <c r="AU163" i="20" s="1"/>
  <c r="AU176" i="20" s="1"/>
  <c r="AU168" i="20"/>
  <c r="AS19" i="22"/>
  <c r="AT242" i="20"/>
  <c r="AT13" i="24" s="1"/>
  <c r="AT238" i="20"/>
  <c r="AT14" i="22" s="1"/>
  <c r="AT239" i="20"/>
  <c r="AT15" i="22" s="1"/>
  <c r="AT241" i="20"/>
  <c r="AT7" i="24" s="1"/>
  <c r="AT240" i="20"/>
  <c r="AT16" i="22" s="1"/>
  <c r="AS18" i="22"/>
  <c r="AU233" i="20"/>
  <c r="AU192" i="20"/>
  <c r="AV35" i="20"/>
  <c r="AV139" i="20"/>
  <c r="AV4" i="24" s="1"/>
  <c r="AS7" i="25" l="1"/>
  <c r="AS7" i="32"/>
  <c r="AV38" i="20"/>
  <c r="AW167" i="20" s="1"/>
  <c r="AW3" i="32"/>
  <c r="AU26" i="25"/>
  <c r="AU26" i="32"/>
  <c r="AX5" i="25"/>
  <c r="BD25" i="25"/>
  <c r="AT5" i="25"/>
  <c r="AR25" i="25"/>
  <c r="AQ27" i="25"/>
  <c r="AV5" i="25"/>
  <c r="BF5" i="25"/>
  <c r="AM35" i="28"/>
  <c r="BD19" i="24"/>
  <c r="BB43" i="28" s="1"/>
  <c r="BD28" i="25"/>
  <c r="AR19" i="24"/>
  <c r="AP43" i="28" s="1"/>
  <c r="AR28" i="25"/>
  <c r="AP41" i="24"/>
  <c r="AN44" i="28" s="1"/>
  <c r="AP29" i="25"/>
  <c r="AU11" i="24"/>
  <c r="AU23" i="25"/>
  <c r="AS10" i="24"/>
  <c r="AS22" i="25"/>
  <c r="AQ20" i="24"/>
  <c r="AR169" i="20"/>
  <c r="AR17" i="24"/>
  <c r="AR18" i="24"/>
  <c r="AV44" i="20"/>
  <c r="AV46" i="20" s="1"/>
  <c r="AV47" i="20" s="1"/>
  <c r="BD44" i="20"/>
  <c r="BD46" i="20" s="1"/>
  <c r="BD47" i="20" s="1"/>
  <c r="BA44" i="20"/>
  <c r="BA46" i="20" s="1"/>
  <c r="BA47" i="20" s="1"/>
  <c r="AX44" i="20"/>
  <c r="AX46" i="20" s="1"/>
  <c r="AX47" i="20" s="1"/>
  <c r="AQ216" i="20"/>
  <c r="AQ51" i="24" s="1"/>
  <c r="AW143" i="20"/>
  <c r="AW193" i="20" s="1"/>
  <c r="AW194" i="20" s="1"/>
  <c r="AW28" i="32" s="1"/>
  <c r="AV164" i="20"/>
  <c r="AT27" i="28"/>
  <c r="AV142" i="20"/>
  <c r="AV6" i="24" s="1"/>
  <c r="AU44" i="20"/>
  <c r="AU46" i="20" s="1"/>
  <c r="AU47" i="20" s="1"/>
  <c r="AS153" i="20"/>
  <c r="AQ30" i="28"/>
  <c r="AU143" i="20"/>
  <c r="AU193" i="20" s="1"/>
  <c r="AU194" i="20" s="1"/>
  <c r="AU28" i="32" s="1"/>
  <c r="BB44" i="20"/>
  <c r="BB46" i="20" s="1"/>
  <c r="BB47" i="20" s="1"/>
  <c r="AS173" i="20"/>
  <c r="AS174" i="20" s="1"/>
  <c r="AS165" i="20"/>
  <c r="AS25" i="32" s="1"/>
  <c r="AT20" i="28"/>
  <c r="AT21" i="28"/>
  <c r="AO42" i="28"/>
  <c r="AW165" i="20"/>
  <c r="AW25" i="32" s="1"/>
  <c r="AW173" i="20"/>
  <c r="AW174" i="20" s="1"/>
  <c r="AT141" i="20"/>
  <c r="AT234" i="20"/>
  <c r="AT22" i="32" s="1"/>
  <c r="C140" i="20"/>
  <c r="AT142" i="20"/>
  <c r="AT6" i="24" s="1"/>
  <c r="AT8" i="24" s="1"/>
  <c r="AT164" i="20"/>
  <c r="AR27" i="28"/>
  <c r="AR39" i="28" s="1"/>
  <c r="AS44" i="20"/>
  <c r="AS46" i="20" s="1"/>
  <c r="AS47" i="20" s="1"/>
  <c r="AY44" i="20"/>
  <c r="AY46" i="20" s="1"/>
  <c r="AY47" i="20" s="1"/>
  <c r="BC44" i="20"/>
  <c r="BC46" i="20" s="1"/>
  <c r="BC47" i="20" s="1"/>
  <c r="AZ44" i="20"/>
  <c r="AZ46" i="20" s="1"/>
  <c r="AZ47" i="20" s="1"/>
  <c r="BE143" i="20"/>
  <c r="BE193" i="20" s="1"/>
  <c r="BE194" i="20" s="1"/>
  <c r="BE28" i="32" s="1"/>
  <c r="AS143" i="20"/>
  <c r="AS193" i="20" s="1"/>
  <c r="AS194" i="20" s="1"/>
  <c r="AS28" i="32" s="1"/>
  <c r="AU153" i="20"/>
  <c r="AS30" i="28"/>
  <c r="AR171" i="20"/>
  <c r="AR27" i="32" s="1"/>
  <c r="AQ218" i="20"/>
  <c r="AQ29" i="32" s="1"/>
  <c r="AQ39" i="28"/>
  <c r="AT24" i="28"/>
  <c r="AV151" i="20"/>
  <c r="AV152" i="20" s="1"/>
  <c r="AV166" i="20"/>
  <c r="AV235" i="20"/>
  <c r="AV23" i="32" s="1"/>
  <c r="AU42" i="20"/>
  <c r="AT28" i="28" s="1"/>
  <c r="AT29" i="28" s="1"/>
  <c r="AV39" i="20"/>
  <c r="AU25" i="28" s="1"/>
  <c r="AU22" i="28"/>
  <c r="AX142" i="20"/>
  <c r="AX6" i="24" s="1"/>
  <c r="AV27" i="28"/>
  <c r="AX164" i="20"/>
  <c r="AW44" i="20"/>
  <c r="AW46" i="20" s="1"/>
  <c r="AW47" i="20" s="1"/>
  <c r="BF142" i="20"/>
  <c r="BF6" i="24" s="1"/>
  <c r="BD27" i="28"/>
  <c r="BF164" i="20"/>
  <c r="CB44" i="20"/>
  <c r="CB46" i="20" s="1"/>
  <c r="CB47" i="20" s="1"/>
  <c r="BQ44" i="20"/>
  <c r="BQ46" i="20" s="1"/>
  <c r="BQ47" i="20" s="1"/>
  <c r="BG44" i="20"/>
  <c r="BG46" i="20" s="1"/>
  <c r="BG47" i="20" s="1"/>
  <c r="BX44" i="20"/>
  <c r="BX46" i="20" s="1"/>
  <c r="BX47" i="20" s="1"/>
  <c r="BV44" i="20"/>
  <c r="BV46" i="20" s="1"/>
  <c r="BV47" i="20" s="1"/>
  <c r="CF44" i="20"/>
  <c r="CF46" i="20" s="1"/>
  <c r="CF47" i="20" s="1"/>
  <c r="CA44" i="20"/>
  <c r="CA46" i="20" s="1"/>
  <c r="CA47" i="20" s="1"/>
  <c r="BU44" i="20"/>
  <c r="BU46" i="20" s="1"/>
  <c r="BU47" i="20" s="1"/>
  <c r="BL44" i="20"/>
  <c r="BL46" i="20" s="1"/>
  <c r="BL47" i="20" s="1"/>
  <c r="BK44" i="20"/>
  <c r="BK46" i="20" s="1"/>
  <c r="BK47" i="20" s="1"/>
  <c r="CC44" i="20"/>
  <c r="CC46" i="20" s="1"/>
  <c r="CC47" i="20" s="1"/>
  <c r="BI44" i="20"/>
  <c r="BI46" i="20" s="1"/>
  <c r="BI47" i="20" s="1"/>
  <c r="CD44" i="20"/>
  <c r="CD46" i="20" s="1"/>
  <c r="CD47" i="20" s="1"/>
  <c r="BR44" i="20"/>
  <c r="BR46" i="20" s="1"/>
  <c r="BR47" i="20" s="1"/>
  <c r="BH44" i="20"/>
  <c r="BH46" i="20" s="1"/>
  <c r="BH47" i="20" s="1"/>
  <c r="BS44" i="20"/>
  <c r="BS46" i="20" s="1"/>
  <c r="BS47" i="20" s="1"/>
  <c r="BF44" i="20"/>
  <c r="BF46" i="20" s="1"/>
  <c r="BF47" i="20" s="1"/>
  <c r="BW44" i="20"/>
  <c r="BW46" i="20" s="1"/>
  <c r="BW47" i="20" s="1"/>
  <c r="BM44" i="20"/>
  <c r="BM46" i="20" s="1"/>
  <c r="BM47" i="20" s="1"/>
  <c r="BE44" i="20"/>
  <c r="BE46" i="20" s="1"/>
  <c r="BE47" i="20" s="1"/>
  <c r="CE44" i="20"/>
  <c r="CE46" i="20" s="1"/>
  <c r="CE47" i="20" s="1"/>
  <c r="BY44" i="20"/>
  <c r="BY46" i="20" s="1"/>
  <c r="BY47" i="20" s="1"/>
  <c r="BO44" i="20"/>
  <c r="BO46" i="20" s="1"/>
  <c r="BO47" i="20" s="1"/>
  <c r="BT44" i="20"/>
  <c r="BT46" i="20" s="1"/>
  <c r="BT47" i="20" s="1"/>
  <c r="BN44" i="20"/>
  <c r="BN46" i="20" s="1"/>
  <c r="BN47" i="20" s="1"/>
  <c r="BZ44" i="20"/>
  <c r="BZ46" i="20" s="1"/>
  <c r="BZ47" i="20" s="1"/>
  <c r="BP44" i="20"/>
  <c r="BP46" i="20" s="1"/>
  <c r="BP47" i="20" s="1"/>
  <c r="BJ44" i="20"/>
  <c r="BJ46" i="20" s="1"/>
  <c r="BJ47" i="20" s="1"/>
  <c r="BE173" i="20"/>
  <c r="BE174" i="20" s="1"/>
  <c r="BE165" i="20"/>
  <c r="BE25" i="32" s="1"/>
  <c r="AS10" i="22"/>
  <c r="AT44" i="20"/>
  <c r="AT46" i="20" s="1"/>
  <c r="AT47" i="20" s="1"/>
  <c r="AU173" i="20"/>
  <c r="AU174" i="20" s="1"/>
  <c r="AU165" i="20"/>
  <c r="AU25" i="32" s="1"/>
  <c r="AU11" i="22"/>
  <c r="AU215" i="20"/>
  <c r="AU198" i="20"/>
  <c r="AU199" i="20" s="1"/>
  <c r="AV56" i="20"/>
  <c r="AW3" i="25"/>
  <c r="AV149" i="20"/>
  <c r="AV156" i="20" s="1"/>
  <c r="AV163" i="20" s="1"/>
  <c r="AV176" i="20" s="1"/>
  <c r="AV168" i="20"/>
  <c r="AT19" i="22"/>
  <c r="AT18" i="22"/>
  <c r="AU241" i="20"/>
  <c r="AU7" i="24" s="1"/>
  <c r="AU8" i="24" s="1"/>
  <c r="AU239" i="20"/>
  <c r="AU15" i="22" s="1"/>
  <c r="AU240" i="20"/>
  <c r="AU16" i="22" s="1"/>
  <c r="AU242" i="20"/>
  <c r="AU13" i="24" s="1"/>
  <c r="AU238" i="20"/>
  <c r="AU14" i="22" s="1"/>
  <c r="AV233" i="20"/>
  <c r="AV192" i="20"/>
  <c r="AW35" i="20"/>
  <c r="AW139" i="20"/>
  <c r="AW4" i="24" s="1"/>
  <c r="AW38" i="20" l="1"/>
  <c r="AX167" i="20" s="1"/>
  <c r="AX3" i="32"/>
  <c r="AT7" i="32"/>
  <c r="AV26" i="25"/>
  <c r="AV26" i="32"/>
  <c r="AR27" i="25"/>
  <c r="AS25" i="25"/>
  <c r="AW25" i="25"/>
  <c r="AU25" i="25"/>
  <c r="BE25" i="25"/>
  <c r="AT7" i="25"/>
  <c r="AT10" i="24"/>
  <c r="AT22" i="25"/>
  <c r="AU19" i="24"/>
  <c r="AS43" i="28" s="1"/>
  <c r="AU28" i="25"/>
  <c r="BE19" i="24"/>
  <c r="BC43" i="28" s="1"/>
  <c r="BE28" i="25"/>
  <c r="AV11" i="24"/>
  <c r="AV23" i="25"/>
  <c r="AQ41" i="24"/>
  <c r="AO44" i="28" s="1"/>
  <c r="AQ29" i="25"/>
  <c r="AS19" i="24"/>
  <c r="AQ43" i="28" s="1"/>
  <c r="AS28" i="25"/>
  <c r="AW19" i="24"/>
  <c r="AU43" i="28" s="1"/>
  <c r="AW28" i="25"/>
  <c r="AU17" i="24"/>
  <c r="AU18" i="24"/>
  <c r="AR20" i="24"/>
  <c r="AS169" i="20"/>
  <c r="AS17" i="24"/>
  <c r="AS18" i="24"/>
  <c r="C10" i="30"/>
  <c r="AU169" i="20"/>
  <c r="BB39" i="28"/>
  <c r="AX39" i="28"/>
  <c r="D52" i="20"/>
  <c r="C53" i="20" s="1"/>
  <c r="D57" i="20" s="1"/>
  <c r="AU39" i="28"/>
  <c r="AW39" i="20"/>
  <c r="AV25" i="28" s="1"/>
  <c r="AV22" i="28"/>
  <c r="AV153" i="20"/>
  <c r="AT30" i="28"/>
  <c r="BF165" i="20"/>
  <c r="BF25" i="32" s="1"/>
  <c r="BF173" i="20"/>
  <c r="BF174" i="20" s="1"/>
  <c r="C164" i="20"/>
  <c r="AZ39" i="28"/>
  <c r="AT10" i="22"/>
  <c r="C10" i="22" s="1"/>
  <c r="AT39" i="28"/>
  <c r="AU171" i="20"/>
  <c r="AU27" i="32" s="1"/>
  <c r="BQ39" i="28"/>
  <c r="BG39" i="28"/>
  <c r="BI39" i="28"/>
  <c r="BL39" i="28"/>
  <c r="BV39" i="28"/>
  <c r="BF39" i="28"/>
  <c r="BT39" i="28"/>
  <c r="BK39" i="28"/>
  <c r="BZ39" i="28"/>
  <c r="BJ39" i="28"/>
  <c r="BU39" i="28"/>
  <c r="BX39" i="28"/>
  <c r="BR39" i="28"/>
  <c r="CC39" i="28"/>
  <c r="CB39" i="28"/>
  <c r="BD39" i="28"/>
  <c r="CA39" i="28"/>
  <c r="BY39" i="28"/>
  <c r="BP39" i="28"/>
  <c r="BW39" i="28"/>
  <c r="BH39" i="28"/>
  <c r="BN39" i="28"/>
  <c r="BM39" i="28"/>
  <c r="BS39" i="28"/>
  <c r="BE39" i="28"/>
  <c r="BO39" i="28"/>
  <c r="AX173" i="20"/>
  <c r="AX174" i="20" s="1"/>
  <c r="AX165" i="20"/>
  <c r="AX25" i="32" s="1"/>
  <c r="AN35" i="28"/>
  <c r="AV11" i="22"/>
  <c r="AR216" i="20"/>
  <c r="AR51" i="24" s="1"/>
  <c r="AT173" i="20"/>
  <c r="AT174" i="20" s="1"/>
  <c r="AT165" i="20"/>
  <c r="AT25" i="32" s="1"/>
  <c r="AT150" i="20"/>
  <c r="AT152" i="20" s="1"/>
  <c r="C141" i="20"/>
  <c r="BC39" i="28"/>
  <c r="AV165" i="20"/>
  <c r="AV25" i="32" s="1"/>
  <c r="AV173" i="20"/>
  <c r="AV174" i="20" s="1"/>
  <c r="AX143" i="20"/>
  <c r="AX193" i="20" s="1"/>
  <c r="AX194" i="20" s="1"/>
  <c r="AX28" i="32" s="1"/>
  <c r="AV143" i="20"/>
  <c r="AV193" i="20" s="1"/>
  <c r="AV194" i="20" s="1"/>
  <c r="AV28" i="32" s="1"/>
  <c r="AU20" i="28"/>
  <c r="AU21" i="28"/>
  <c r="AS39" i="28"/>
  <c r="BF143" i="20"/>
  <c r="C142" i="20"/>
  <c r="AV39" i="28"/>
  <c r="AW39" i="28"/>
  <c r="AU24" i="28"/>
  <c r="AW151" i="20"/>
  <c r="AW152" i="20" s="1"/>
  <c r="AW166" i="20"/>
  <c r="AW235" i="20"/>
  <c r="AW23" i="32" s="1"/>
  <c r="AV42" i="20"/>
  <c r="AU28" i="28" s="1"/>
  <c r="AU29" i="28" s="1"/>
  <c r="BA39" i="28"/>
  <c r="AR218" i="20"/>
  <c r="AR29" i="32" s="1"/>
  <c r="AT143" i="20"/>
  <c r="AT193" i="20" s="1"/>
  <c r="AT194" i="20" s="1"/>
  <c r="AT28" i="32" s="1"/>
  <c r="AS171" i="20"/>
  <c r="AS27" i="32" s="1"/>
  <c r="AY39" i="28"/>
  <c r="AV215" i="20"/>
  <c r="AV198" i="20"/>
  <c r="AV199" i="20" s="1"/>
  <c r="AW56" i="20"/>
  <c r="AX3" i="25"/>
  <c r="AW149" i="20"/>
  <c r="AW156" i="20" s="1"/>
  <c r="AW163" i="20" s="1"/>
  <c r="AW176" i="20" s="1"/>
  <c r="AW168" i="20"/>
  <c r="AW26" i="32" s="1"/>
  <c r="AU18" i="22"/>
  <c r="AU19" i="22"/>
  <c r="AV240" i="20"/>
  <c r="AV16" i="22" s="1"/>
  <c r="AV241" i="20"/>
  <c r="AV7" i="24" s="1"/>
  <c r="AV8" i="24" s="1"/>
  <c r="AV242" i="20"/>
  <c r="AV13" i="24" s="1"/>
  <c r="AV238" i="20"/>
  <c r="AV14" i="22" s="1"/>
  <c r="AV239" i="20"/>
  <c r="AV15" i="22" s="1"/>
  <c r="AW233" i="20"/>
  <c r="AW192" i="20"/>
  <c r="AX35" i="20"/>
  <c r="AX139" i="20"/>
  <c r="AX4" i="24" s="1"/>
  <c r="AU7" i="32" l="1"/>
  <c r="AX38" i="20"/>
  <c r="AY167" i="20" s="1"/>
  <c r="AY3" i="32"/>
  <c r="AT25" i="25"/>
  <c r="AX25" i="25"/>
  <c r="AV25" i="25"/>
  <c r="AS27" i="25"/>
  <c r="BF25" i="25"/>
  <c r="AU7" i="25"/>
  <c r="AW169" i="20"/>
  <c r="AW26" i="25"/>
  <c r="AW18" i="24"/>
  <c r="AW17" i="24"/>
  <c r="AR41" i="24"/>
  <c r="AP44" i="28" s="1"/>
  <c r="AR29" i="25"/>
  <c r="AV19" i="24"/>
  <c r="AT43" i="28" s="1"/>
  <c r="AV28" i="25"/>
  <c r="AW11" i="24"/>
  <c r="AW23" i="25"/>
  <c r="AT19" i="24"/>
  <c r="AR43" i="28" s="1"/>
  <c r="AT28" i="25"/>
  <c r="AX19" i="24"/>
  <c r="AV43" i="28" s="1"/>
  <c r="AX28" i="25"/>
  <c r="AU216" i="20"/>
  <c r="AU51" i="24" s="1"/>
  <c r="AU27" i="25"/>
  <c r="AU20" i="24"/>
  <c r="AT169" i="20"/>
  <c r="AT17" i="24"/>
  <c r="AT18" i="24"/>
  <c r="AS20" i="24"/>
  <c r="AV17" i="24"/>
  <c r="AV18" i="24"/>
  <c r="AV169" i="20"/>
  <c r="AV171" i="20"/>
  <c r="AV27" i="32" s="1"/>
  <c r="AU218" i="20"/>
  <c r="AU29" i="32" s="1"/>
  <c r="AV58" i="20"/>
  <c r="AQ57" i="20"/>
  <c r="AM58" i="20"/>
  <c r="AG58" i="20"/>
  <c r="AC57" i="20"/>
  <c r="W58" i="20"/>
  <c r="Q58" i="20"/>
  <c r="M58" i="20"/>
  <c r="G58" i="20"/>
  <c r="K57" i="20"/>
  <c r="AT58" i="20"/>
  <c r="AR58" i="20"/>
  <c r="AP58" i="20"/>
  <c r="AN57" i="20"/>
  <c r="AL58" i="20"/>
  <c r="AJ58" i="20"/>
  <c r="AH58" i="20"/>
  <c r="AF57" i="20"/>
  <c r="AD58" i="20"/>
  <c r="AB57" i="20"/>
  <c r="Z58" i="20"/>
  <c r="X57" i="20"/>
  <c r="V58" i="20"/>
  <c r="T57" i="20"/>
  <c r="R58" i="20"/>
  <c r="P58" i="20"/>
  <c r="N58" i="20"/>
  <c r="L58" i="20"/>
  <c r="F57" i="20"/>
  <c r="E58" i="20"/>
  <c r="G57" i="20"/>
  <c r="H57" i="20"/>
  <c r="AO58" i="20"/>
  <c r="AK58" i="20"/>
  <c r="AE57" i="20"/>
  <c r="AA58" i="20"/>
  <c r="U58" i="20"/>
  <c r="O58" i="20"/>
  <c r="I57" i="20"/>
  <c r="AV57" i="20"/>
  <c r="AR57" i="20"/>
  <c r="AN58" i="20"/>
  <c r="AL57" i="20"/>
  <c r="AH57" i="20"/>
  <c r="AF58" i="20"/>
  <c r="AD57" i="20"/>
  <c r="AB58" i="20"/>
  <c r="Z57" i="20"/>
  <c r="X58" i="20"/>
  <c r="V57" i="20"/>
  <c r="T58" i="20"/>
  <c r="R57" i="20"/>
  <c r="P57" i="20"/>
  <c r="N57" i="20"/>
  <c r="L57" i="20"/>
  <c r="D58" i="20"/>
  <c r="C57" i="20"/>
  <c r="E57" i="20"/>
  <c r="F58" i="20"/>
  <c r="AS58" i="20"/>
  <c r="AI57" i="20"/>
  <c r="Y58" i="20"/>
  <c r="S58" i="20"/>
  <c r="H58" i="20"/>
  <c r="AT57" i="20"/>
  <c r="AP57" i="20"/>
  <c r="AJ57" i="20"/>
  <c r="AS57" i="20"/>
  <c r="AQ58" i="20"/>
  <c r="AO57" i="20"/>
  <c r="AM57" i="20"/>
  <c r="AK57" i="20"/>
  <c r="AI58" i="20"/>
  <c r="AG57" i="20"/>
  <c r="AE58" i="20"/>
  <c r="AC58" i="20"/>
  <c r="AA57" i="20"/>
  <c r="Y57" i="20"/>
  <c r="W57" i="20"/>
  <c r="U57" i="20"/>
  <c r="S57" i="20"/>
  <c r="Q57" i="20"/>
  <c r="O57" i="20"/>
  <c r="M57" i="20"/>
  <c r="J58" i="20"/>
  <c r="I58" i="20"/>
  <c r="K58" i="20"/>
  <c r="C58" i="20"/>
  <c r="J57" i="20"/>
  <c r="AU57" i="20"/>
  <c r="AU58" i="20"/>
  <c r="AP42" i="28"/>
  <c r="AO35" i="28"/>
  <c r="AT153" i="20"/>
  <c r="AR30" i="28"/>
  <c r="C165" i="20"/>
  <c r="E158" i="20"/>
  <c r="E3" i="22"/>
  <c r="AS218" i="20"/>
  <c r="AS29" i="32" s="1"/>
  <c r="BF193" i="20"/>
  <c r="BF194" i="20" s="1"/>
  <c r="C143" i="20"/>
  <c r="AW11" i="22"/>
  <c r="AT171" i="20"/>
  <c r="AT27" i="32" s="1"/>
  <c r="AV24" i="28"/>
  <c r="AX151" i="20"/>
  <c r="AX152" i="20" s="1"/>
  <c r="AX166" i="20"/>
  <c r="AX235" i="20"/>
  <c r="AX23" i="32" s="1"/>
  <c r="AW42" i="20"/>
  <c r="AV28" i="28" s="1"/>
  <c r="AV29" i="28" s="1"/>
  <c r="AX39" i="20"/>
  <c r="AW25" i="28" s="1"/>
  <c r="AW22" i="28"/>
  <c r="AS216" i="20"/>
  <c r="AS51" i="24" s="1"/>
  <c r="AW153" i="20"/>
  <c r="AU30" i="28"/>
  <c r="AV21" i="28"/>
  <c r="AV20" i="28"/>
  <c r="AS42" i="28"/>
  <c r="AX56" i="20"/>
  <c r="AY3" i="25"/>
  <c r="AW215" i="20"/>
  <c r="AW198" i="20"/>
  <c r="AW57" i="20"/>
  <c r="AW58" i="20"/>
  <c r="AX149" i="20"/>
  <c r="AX156" i="20" s="1"/>
  <c r="AX163" i="20" s="1"/>
  <c r="AX176" i="20" s="1"/>
  <c r="AX168" i="20"/>
  <c r="AV18" i="22"/>
  <c r="AV19" i="22"/>
  <c r="AW239" i="20"/>
  <c r="AW15" i="22" s="1"/>
  <c r="AW238" i="20"/>
  <c r="AW14" i="22" s="1"/>
  <c r="AW240" i="20"/>
  <c r="AW16" i="22" s="1"/>
  <c r="AW241" i="20"/>
  <c r="AW7" i="24" s="1"/>
  <c r="AW8" i="24" s="1"/>
  <c r="AW242" i="20"/>
  <c r="AW13" i="24" s="1"/>
  <c r="AW171" i="20"/>
  <c r="AW27" i="32" s="1"/>
  <c r="AX233" i="20"/>
  <c r="AX192" i="20"/>
  <c r="AY35" i="20"/>
  <c r="AY139" i="20"/>
  <c r="AY4" i="24" s="1"/>
  <c r="AY38" i="20" l="1"/>
  <c r="AZ167" i="20" s="1"/>
  <c r="AZ3" i="32"/>
  <c r="AV7" i="25"/>
  <c r="AV7" i="32"/>
  <c r="AX17" i="24"/>
  <c r="AX26" i="32"/>
  <c r="AT27" i="25"/>
  <c r="AW27" i="25"/>
  <c r="AU29" i="25"/>
  <c r="AW20" i="24"/>
  <c r="AX169" i="20"/>
  <c r="AX26" i="25"/>
  <c r="AX18" i="24"/>
  <c r="AS41" i="24"/>
  <c r="AS29" i="25"/>
  <c r="AX11" i="24"/>
  <c r="AX23" i="25"/>
  <c r="AV216" i="20"/>
  <c r="AV51" i="24" s="1"/>
  <c r="AV27" i="25"/>
  <c r="AV20" i="24"/>
  <c r="AT20" i="24"/>
  <c r="AU41" i="24"/>
  <c r="AS44" i="28" s="1"/>
  <c r="C11" i="30"/>
  <c r="E7" i="22"/>
  <c r="E6" i="22" s="1"/>
  <c r="K144" i="20"/>
  <c r="K145" i="20" s="1"/>
  <c r="T3" i="22"/>
  <c r="AB158" i="20"/>
  <c r="AJ5" i="22"/>
  <c r="AJ25" i="22" s="1"/>
  <c r="AR5" i="22"/>
  <c r="AR25" i="22" s="1"/>
  <c r="AU3" i="22"/>
  <c r="AJ158" i="20"/>
  <c r="D158" i="20"/>
  <c r="Q158" i="20"/>
  <c r="Y5" i="22"/>
  <c r="Y25" i="22" s="1"/>
  <c r="AG5" i="22"/>
  <c r="AG25" i="22" s="1"/>
  <c r="AS158" i="20"/>
  <c r="V5" i="22"/>
  <c r="V4" i="22" s="1"/>
  <c r="AP5" i="22"/>
  <c r="AP4" i="22" s="1"/>
  <c r="F5" i="22"/>
  <c r="F25" i="22" s="1"/>
  <c r="Q5" i="22"/>
  <c r="Q25" i="22" s="1"/>
  <c r="Y3" i="22"/>
  <c r="AG3" i="22"/>
  <c r="AO3" i="22"/>
  <c r="L3" i="22"/>
  <c r="X144" i="20"/>
  <c r="X177" i="20" s="1"/>
  <c r="X182" i="20" s="1"/>
  <c r="X183" i="20" s="1"/>
  <c r="AR3" i="22"/>
  <c r="AX25" i="30"/>
  <c r="AV25" i="30"/>
  <c r="D144" i="20"/>
  <c r="D145" i="20" s="1"/>
  <c r="N158" i="20"/>
  <c r="V3" i="22"/>
  <c r="AD5" i="22"/>
  <c r="AD4" i="22" s="1"/>
  <c r="AL158" i="20"/>
  <c r="AT3" i="22"/>
  <c r="I144" i="20"/>
  <c r="I177" i="20" s="1"/>
  <c r="I182" i="20" s="1"/>
  <c r="I183" i="20" s="1"/>
  <c r="AT5" i="22"/>
  <c r="AT25" i="22" s="1"/>
  <c r="E144" i="20"/>
  <c r="E237" i="20" s="1"/>
  <c r="E31" i="32" s="1"/>
  <c r="S3" i="22"/>
  <c r="AA3" i="22"/>
  <c r="AI158" i="20"/>
  <c r="AW3" i="22"/>
  <c r="AB144" i="20"/>
  <c r="AB177" i="20" s="1"/>
  <c r="AB182" i="20" s="1"/>
  <c r="AB183" i="20" s="1"/>
  <c r="G3" i="22"/>
  <c r="S5" i="22"/>
  <c r="S4" i="22" s="1"/>
  <c r="AA5" i="22"/>
  <c r="AA25" i="22" s="1"/>
  <c r="AI5" i="22"/>
  <c r="AI25" i="22" s="1"/>
  <c r="AQ144" i="20"/>
  <c r="AQ177" i="20" s="1"/>
  <c r="AQ182" i="20" s="1"/>
  <c r="AQ183" i="20" s="1"/>
  <c r="H5" i="22"/>
  <c r="H4" i="22" s="1"/>
  <c r="AD158" i="20"/>
  <c r="AW144" i="20"/>
  <c r="AW237" i="20" s="1"/>
  <c r="AW31" i="32" s="1"/>
  <c r="L5" i="22"/>
  <c r="L4" i="22" s="1"/>
  <c r="P158" i="20"/>
  <c r="X158" i="20"/>
  <c r="AF5" i="22"/>
  <c r="AF25" i="22" s="1"/>
  <c r="AN158" i="20"/>
  <c r="AK3" i="22"/>
  <c r="T5" i="22"/>
  <c r="T4" i="22" s="1"/>
  <c r="G5" i="22"/>
  <c r="G4" i="22" s="1"/>
  <c r="M158" i="20"/>
  <c r="U144" i="20"/>
  <c r="U145" i="20" s="1"/>
  <c r="AC5" i="22"/>
  <c r="AC25" i="22" s="1"/>
  <c r="AM3" i="22"/>
  <c r="J3" i="22"/>
  <c r="AF158" i="20"/>
  <c r="I3" i="22"/>
  <c r="M144" i="20"/>
  <c r="M177" i="20" s="1"/>
  <c r="M182" i="20" s="1"/>
  <c r="M183" i="20" s="1"/>
  <c r="U158" i="20"/>
  <c r="AC158" i="20"/>
  <c r="AK5" i="22"/>
  <c r="AK25" i="22" s="1"/>
  <c r="AS144" i="20"/>
  <c r="AS145" i="20" s="1"/>
  <c r="N144" i="20"/>
  <c r="N145" i="20" s="1"/>
  <c r="AH144" i="20"/>
  <c r="AH177" i="20" s="1"/>
  <c r="AH182" i="20" s="1"/>
  <c r="AH183" i="20" s="1"/>
  <c r="J5" i="22"/>
  <c r="J25" i="22" s="1"/>
  <c r="R158" i="20"/>
  <c r="Z3" i="22"/>
  <c r="AH158" i="20"/>
  <c r="AP3" i="22"/>
  <c r="AQ3" i="22"/>
  <c r="Z144" i="20"/>
  <c r="Z237" i="20" s="1"/>
  <c r="Z31" i="32" s="1"/>
  <c r="O158" i="20"/>
  <c r="W3" i="22"/>
  <c r="AE3" i="22"/>
  <c r="AO5" i="22"/>
  <c r="AO4" i="22" s="1"/>
  <c r="P5" i="22"/>
  <c r="P4" i="22" s="1"/>
  <c r="AL5" i="22"/>
  <c r="AL25" i="22" s="1"/>
  <c r="H3" i="22"/>
  <c r="O144" i="20"/>
  <c r="O177" i="20" s="1"/>
  <c r="O182" i="20" s="1"/>
  <c r="O183" i="20" s="1"/>
  <c r="W5" i="22"/>
  <c r="W25" i="22" s="1"/>
  <c r="AE144" i="20"/>
  <c r="AE145" i="20" s="1"/>
  <c r="AM144" i="20"/>
  <c r="AM177" i="20" s="1"/>
  <c r="AM182" i="20" s="1"/>
  <c r="AM183" i="20" s="1"/>
  <c r="AU5" i="22"/>
  <c r="AU25" i="22" s="1"/>
  <c r="R144" i="20"/>
  <c r="R177" i="20" s="1"/>
  <c r="R182" i="20" s="1"/>
  <c r="R183" i="20" s="1"/>
  <c r="AN144" i="20"/>
  <c r="AN145" i="20" s="1"/>
  <c r="AM5" i="22"/>
  <c r="AM4" i="22" s="1"/>
  <c r="Y158" i="20"/>
  <c r="X5" i="22"/>
  <c r="X4" i="22" s="1"/>
  <c r="AS5" i="22"/>
  <c r="AS4" i="22" s="1"/>
  <c r="AO158" i="20"/>
  <c r="AP144" i="20"/>
  <c r="AP145" i="20" s="1"/>
  <c r="D59" i="20"/>
  <c r="D61" i="20" s="1"/>
  <c r="AV218" i="20"/>
  <c r="AV29" i="32" s="1"/>
  <c r="F144" i="20"/>
  <c r="F177" i="20" s="1"/>
  <c r="F182" i="20" s="1"/>
  <c r="F183" i="20" s="1"/>
  <c r="Y144" i="20"/>
  <c r="Y177" i="20" s="1"/>
  <c r="Y182" i="20" s="1"/>
  <c r="Y183" i="20" s="1"/>
  <c r="AJ144" i="20"/>
  <c r="AJ177" i="20" s="1"/>
  <c r="AJ182" i="20" s="1"/>
  <c r="AJ183" i="20" s="1"/>
  <c r="L158" i="20"/>
  <c r="Q144" i="20"/>
  <c r="AG158" i="20"/>
  <c r="AS3" i="22"/>
  <c r="V144" i="20"/>
  <c r="V145" i="20" s="1"/>
  <c r="AJ3" i="22"/>
  <c r="AR158" i="20"/>
  <c r="K5" i="22"/>
  <c r="K25" i="22" s="1"/>
  <c r="C59" i="20"/>
  <c r="C61" i="20" s="1"/>
  <c r="Q3" i="22"/>
  <c r="AG144" i="20"/>
  <c r="AG177" i="20" s="1"/>
  <c r="AG182" i="20" s="1"/>
  <c r="AG183" i="20" s="1"/>
  <c r="D3" i="22"/>
  <c r="AB3" i="22"/>
  <c r="T158" i="20"/>
  <c r="AE5" i="22"/>
  <c r="AE25" i="22" s="1"/>
  <c r="S144" i="20"/>
  <c r="S237" i="20" s="1"/>
  <c r="S31" i="32" s="1"/>
  <c r="H144" i="20"/>
  <c r="H145" i="20" s="1"/>
  <c r="G158" i="20"/>
  <c r="AD3" i="22"/>
  <c r="AN3" i="22"/>
  <c r="G59" i="20"/>
  <c r="G61" i="20" s="1"/>
  <c r="AA144" i="20"/>
  <c r="AA237" i="20" s="1"/>
  <c r="AA31" i="32" s="1"/>
  <c r="AI144" i="20"/>
  <c r="AQ5" i="22"/>
  <c r="AQ25" i="22" s="1"/>
  <c r="AW5" i="22"/>
  <c r="AW4" i="22" s="1"/>
  <c r="H158" i="20"/>
  <c r="O5" i="22"/>
  <c r="O4" i="22" s="1"/>
  <c r="AU144" i="20"/>
  <c r="AU177" i="20" s="1"/>
  <c r="AU182" i="20" s="1"/>
  <c r="AU183" i="20" s="1"/>
  <c r="R5" i="22"/>
  <c r="R25" i="22" s="1"/>
  <c r="AN5" i="22"/>
  <c r="AN4" i="22" s="1"/>
  <c r="AI3" i="22"/>
  <c r="AW158" i="20"/>
  <c r="AL3" i="22"/>
  <c r="AP158" i="20"/>
  <c r="AO144" i="20"/>
  <c r="AO177" i="20" s="1"/>
  <c r="AO182" i="20" s="1"/>
  <c r="AO183" i="20" s="1"/>
  <c r="AH3" i="22"/>
  <c r="W158" i="20"/>
  <c r="W144" i="20"/>
  <c r="W145" i="20" s="1"/>
  <c r="P144" i="20"/>
  <c r="P177" i="20" s="1"/>
  <c r="P182" i="20" s="1"/>
  <c r="P183" i="20" s="1"/>
  <c r="V158" i="20"/>
  <c r="C60" i="20"/>
  <c r="C62" i="20" s="1"/>
  <c r="I5" i="22"/>
  <c r="I25" i="22" s="1"/>
  <c r="AT144" i="20"/>
  <c r="AT237" i="20" s="1"/>
  <c r="AT31" i="32" s="1"/>
  <c r="E60" i="20"/>
  <c r="E62" i="20" s="1"/>
  <c r="N3" i="22"/>
  <c r="AD144" i="20"/>
  <c r="AD145" i="20" s="1"/>
  <c r="AR144" i="20"/>
  <c r="AR237" i="20" s="1"/>
  <c r="AR31" i="32" s="1"/>
  <c r="S158" i="20"/>
  <c r="AA158" i="20"/>
  <c r="AU158" i="20"/>
  <c r="AT158" i="20"/>
  <c r="D5" i="22"/>
  <c r="D4" i="22" s="1"/>
  <c r="E5" i="22"/>
  <c r="E25" i="22" s="1"/>
  <c r="AQ60" i="20"/>
  <c r="AQ62" i="20" s="1"/>
  <c r="F59" i="20"/>
  <c r="F61" i="20" s="1"/>
  <c r="J144" i="20"/>
  <c r="J237" i="20" s="1"/>
  <c r="J31" i="32" s="1"/>
  <c r="AB5" i="22"/>
  <c r="AB4" i="22" s="1"/>
  <c r="D60" i="20"/>
  <c r="D62" i="20" s="1"/>
  <c r="Z158" i="20"/>
  <c r="AQ158" i="20"/>
  <c r="R3" i="22"/>
  <c r="AE158" i="20"/>
  <c r="Z5" i="22"/>
  <c r="Z4" i="22" s="1"/>
  <c r="AL144" i="20"/>
  <c r="AL237" i="20" s="1"/>
  <c r="AL31" i="32" s="1"/>
  <c r="AA60" i="20"/>
  <c r="AA62" i="20" s="1"/>
  <c r="J60" i="20"/>
  <c r="J62" i="20" s="1"/>
  <c r="AK144" i="20"/>
  <c r="AK177" i="20" s="1"/>
  <c r="AK182" i="20" s="1"/>
  <c r="AK183" i="20" s="1"/>
  <c r="N5" i="22"/>
  <c r="N25" i="22" s="1"/>
  <c r="AF3" i="22"/>
  <c r="AM60" i="20"/>
  <c r="AM62" i="20" s="1"/>
  <c r="W60" i="20"/>
  <c r="W62" i="20" s="1"/>
  <c r="L144" i="20"/>
  <c r="L177" i="20" s="1"/>
  <c r="L182" i="20" s="1"/>
  <c r="L183" i="20" s="1"/>
  <c r="AS59" i="20"/>
  <c r="AS61" i="20" s="1"/>
  <c r="AM158" i="20"/>
  <c r="Q59" i="20"/>
  <c r="Q61" i="20" s="1"/>
  <c r="AC3" i="22"/>
  <c r="T144" i="20"/>
  <c r="AI60" i="20"/>
  <c r="AI62" i="20" s="1"/>
  <c r="R60" i="20"/>
  <c r="R62" i="20" s="1"/>
  <c r="AC59" i="20"/>
  <c r="AC61" i="20" s="1"/>
  <c r="H59" i="20"/>
  <c r="H61" i="20" s="1"/>
  <c r="M3" i="22"/>
  <c r="U3" i="22"/>
  <c r="AE60" i="20"/>
  <c r="AE62" i="20" s="1"/>
  <c r="I60" i="20"/>
  <c r="I62" i="20" s="1"/>
  <c r="M59" i="20"/>
  <c r="M61" i="20" s="1"/>
  <c r="I59" i="20"/>
  <c r="I61" i="20" s="1"/>
  <c r="U5" i="22"/>
  <c r="U4" i="22" s="1"/>
  <c r="P60" i="20"/>
  <c r="P62" i="20" s="1"/>
  <c r="AU60" i="20"/>
  <c r="AU62" i="20" s="1"/>
  <c r="X3" i="22"/>
  <c r="AF144" i="20"/>
  <c r="AF177" i="20" s="1"/>
  <c r="AF182" i="20" s="1"/>
  <c r="AF183" i="20" s="1"/>
  <c r="AH5" i="22"/>
  <c r="AH4" i="22" s="1"/>
  <c r="AT60" i="20"/>
  <c r="AT62" i="20" s="1"/>
  <c r="AP60" i="20"/>
  <c r="AP62" i="20" s="1"/>
  <c r="AL60" i="20"/>
  <c r="AL62" i="20" s="1"/>
  <c r="AH60" i="20"/>
  <c r="AH62" i="20" s="1"/>
  <c r="AD60" i="20"/>
  <c r="AD62" i="20" s="1"/>
  <c r="Z60" i="20"/>
  <c r="Z62" i="20" s="1"/>
  <c r="V60" i="20"/>
  <c r="V62" i="20" s="1"/>
  <c r="Q60" i="20"/>
  <c r="Q62" i="20" s="1"/>
  <c r="G60" i="20"/>
  <c r="G62" i="20" s="1"/>
  <c r="F60" i="20"/>
  <c r="F62" i="20" s="1"/>
  <c r="P3" i="22"/>
  <c r="G144" i="20"/>
  <c r="G145" i="20" s="1"/>
  <c r="AO59" i="20"/>
  <c r="AO61" i="20" s="1"/>
  <c r="Y59" i="20"/>
  <c r="Y61" i="20" s="1"/>
  <c r="AC144" i="20"/>
  <c r="AC177" i="20" s="1"/>
  <c r="AC182" i="20" s="1"/>
  <c r="AC183" i="20" s="1"/>
  <c r="J59" i="20"/>
  <c r="J61" i="20" s="1"/>
  <c r="AP35" i="28"/>
  <c r="M5" i="22"/>
  <c r="M25" i="22" s="1"/>
  <c r="F3" i="22"/>
  <c r="AK59" i="20"/>
  <c r="AK61" i="20" s="1"/>
  <c r="U59" i="20"/>
  <c r="U61" i="20" s="1"/>
  <c r="E59" i="20"/>
  <c r="E61" i="20" s="1"/>
  <c r="O3" i="22"/>
  <c r="T60" i="20"/>
  <c r="T62" i="20" s="1"/>
  <c r="I158" i="20"/>
  <c r="N60" i="20"/>
  <c r="N62" i="20" s="1"/>
  <c r="AK158" i="20"/>
  <c r="J158" i="20"/>
  <c r="M60" i="20"/>
  <c r="M62" i="20" s="1"/>
  <c r="AS60" i="20"/>
  <c r="AS62" i="20" s="1"/>
  <c r="AO60" i="20"/>
  <c r="AO62" i="20" s="1"/>
  <c r="AK60" i="20"/>
  <c r="AK62" i="20" s="1"/>
  <c r="AG60" i="20"/>
  <c r="AG62" i="20" s="1"/>
  <c r="AC60" i="20"/>
  <c r="AC62" i="20" s="1"/>
  <c r="Y60" i="20"/>
  <c r="Y62" i="20" s="1"/>
  <c r="U60" i="20"/>
  <c r="U62" i="20" s="1"/>
  <c r="O60" i="20"/>
  <c r="O62" i="20" s="1"/>
  <c r="H60" i="20"/>
  <c r="H62" i="20" s="1"/>
  <c r="AV60" i="20"/>
  <c r="AV62" i="20" s="1"/>
  <c r="AR60" i="20"/>
  <c r="AR62" i="20" s="1"/>
  <c r="AN60" i="20"/>
  <c r="AN62" i="20" s="1"/>
  <c r="AJ60" i="20"/>
  <c r="AJ62" i="20" s="1"/>
  <c r="AF60" i="20"/>
  <c r="AF62" i="20" s="1"/>
  <c r="AB60" i="20"/>
  <c r="AB62" i="20" s="1"/>
  <c r="X60" i="20"/>
  <c r="X62" i="20" s="1"/>
  <c r="S60" i="20"/>
  <c r="S62" i="20" s="1"/>
  <c r="L60" i="20"/>
  <c r="L62" i="20" s="1"/>
  <c r="K60" i="20"/>
  <c r="K62" i="20" s="1"/>
  <c r="F158" i="20"/>
  <c r="AG59" i="20"/>
  <c r="AG61" i="20" s="1"/>
  <c r="AU59" i="20"/>
  <c r="AU61" i="20" s="1"/>
  <c r="AV59" i="20"/>
  <c r="AV61" i="20" s="1"/>
  <c r="K158" i="20"/>
  <c r="AQ59" i="20"/>
  <c r="AQ61" i="20" s="1"/>
  <c r="AM59" i="20"/>
  <c r="AM61" i="20" s="1"/>
  <c r="AI59" i="20"/>
  <c r="AI61" i="20" s="1"/>
  <c r="AE59" i="20"/>
  <c r="AE61" i="20" s="1"/>
  <c r="AA59" i="20"/>
  <c r="AA61" i="20" s="1"/>
  <c r="W59" i="20"/>
  <c r="W61" i="20" s="1"/>
  <c r="S59" i="20"/>
  <c r="S61" i="20" s="1"/>
  <c r="O59" i="20"/>
  <c r="O61" i="20" s="1"/>
  <c r="K59" i="20"/>
  <c r="K61" i="20" s="1"/>
  <c r="AT59" i="20"/>
  <c r="AT61" i="20" s="1"/>
  <c r="AP59" i="20"/>
  <c r="AP61" i="20" s="1"/>
  <c r="AL59" i="20"/>
  <c r="AL61" i="20" s="1"/>
  <c r="AH59" i="20"/>
  <c r="AH61" i="20" s="1"/>
  <c r="AD59" i="20"/>
  <c r="AD61" i="20" s="1"/>
  <c r="Z59" i="20"/>
  <c r="Z61" i="20" s="1"/>
  <c r="V59" i="20"/>
  <c r="V61" i="20" s="1"/>
  <c r="R59" i="20"/>
  <c r="R61" i="20" s="1"/>
  <c r="N59" i="20"/>
  <c r="N61" i="20" s="1"/>
  <c r="K3" i="22"/>
  <c r="AR59" i="20"/>
  <c r="AR61" i="20" s="1"/>
  <c r="AN59" i="20"/>
  <c r="AN61" i="20" s="1"/>
  <c r="AJ59" i="20"/>
  <c r="AJ61" i="20" s="1"/>
  <c r="AF59" i="20"/>
  <c r="AF61" i="20" s="1"/>
  <c r="AB59" i="20"/>
  <c r="AB61" i="20" s="1"/>
  <c r="X59" i="20"/>
  <c r="X61" i="20" s="1"/>
  <c r="T59" i="20"/>
  <c r="T61" i="20" s="1"/>
  <c r="P59" i="20"/>
  <c r="P61" i="20" s="1"/>
  <c r="L59" i="20"/>
  <c r="L61" i="20" s="1"/>
  <c r="AV144" i="20"/>
  <c r="AV5" i="22"/>
  <c r="AV158" i="20"/>
  <c r="AV3" i="22"/>
  <c r="AQ42" i="28"/>
  <c r="AW20" i="28"/>
  <c r="AW21" i="28"/>
  <c r="AY39" i="20"/>
  <c r="AX25" i="28" s="1"/>
  <c r="AX22" i="28"/>
  <c r="AW24" i="28"/>
  <c r="AY151" i="20"/>
  <c r="AY152" i="20" s="1"/>
  <c r="AY166" i="20"/>
  <c r="AY235" i="20"/>
  <c r="AY23" i="32" s="1"/>
  <c r="AX42" i="20"/>
  <c r="AW28" i="28" s="1"/>
  <c r="AW29" i="28" s="1"/>
  <c r="AX153" i="20"/>
  <c r="AV30" i="28"/>
  <c r="AT218" i="20"/>
  <c r="AT29" i="32" s="1"/>
  <c r="AX11" i="22"/>
  <c r="C11" i="22" s="1"/>
  <c r="AT216" i="20"/>
  <c r="AT51" i="24" s="1"/>
  <c r="AR42" i="28"/>
  <c r="AT42" i="28"/>
  <c r="AY56" i="20"/>
  <c r="AZ3" i="25"/>
  <c r="AX215" i="20"/>
  <c r="AX198" i="20"/>
  <c r="AX5" i="22"/>
  <c r="AX144" i="20"/>
  <c r="AW60" i="20"/>
  <c r="AW62" i="20" s="1"/>
  <c r="AX3" i="22"/>
  <c r="AX158" i="20"/>
  <c r="AW59" i="20"/>
  <c r="AW61" i="20" s="1"/>
  <c r="AX58" i="20"/>
  <c r="AX57" i="20"/>
  <c r="AW216" i="20"/>
  <c r="AW51" i="24" s="1"/>
  <c r="AY149" i="20"/>
  <c r="AY156" i="20" s="1"/>
  <c r="AY163" i="20" s="1"/>
  <c r="AY176" i="20" s="1"/>
  <c r="AY168" i="20"/>
  <c r="AY26" i="32" s="1"/>
  <c r="AW18" i="22"/>
  <c r="AW19" i="22"/>
  <c r="AX242" i="20"/>
  <c r="AX13" i="24" s="1"/>
  <c r="AX238" i="20"/>
  <c r="AX14" i="22" s="1"/>
  <c r="AX239" i="20"/>
  <c r="AX15" i="22" s="1"/>
  <c r="C15" i="22" s="1"/>
  <c r="AX240" i="20"/>
  <c r="AX16" i="22" s="1"/>
  <c r="C16" i="22" s="1"/>
  <c r="AX241" i="20"/>
  <c r="AX7" i="24" s="1"/>
  <c r="AX8" i="24" s="1"/>
  <c r="AW218" i="20"/>
  <c r="AW29" i="32" s="1"/>
  <c r="AX171" i="20"/>
  <c r="AX27" i="32" s="1"/>
  <c r="AY233" i="20"/>
  <c r="AY192" i="20"/>
  <c r="AZ35" i="20"/>
  <c r="AZ139" i="20"/>
  <c r="AZ4" i="24" s="1"/>
  <c r="AW7" i="32" l="1"/>
  <c r="AX20" i="24"/>
  <c r="AZ38" i="20"/>
  <c r="BA167" i="20" s="1"/>
  <c r="BA3" i="32"/>
  <c r="AV29" i="25"/>
  <c r="AX27" i="25"/>
  <c r="AW7" i="25"/>
  <c r="AY169" i="20"/>
  <c r="AY26" i="25"/>
  <c r="AY17" i="24"/>
  <c r="AY18" i="24"/>
  <c r="AW159" i="20"/>
  <c r="AU31" i="28" s="1"/>
  <c r="D177" i="20"/>
  <c r="D182" i="20" s="1"/>
  <c r="D183" i="20" s="1"/>
  <c r="O237" i="20"/>
  <c r="S12" i="24"/>
  <c r="S14" i="24" s="1"/>
  <c r="S15" i="24" s="1"/>
  <c r="S21" i="24" s="1"/>
  <c r="S39" i="24" s="1"/>
  <c r="S42" i="24" s="1"/>
  <c r="S31" i="25"/>
  <c r="AR12" i="24"/>
  <c r="AR14" i="24" s="1"/>
  <c r="AR15" i="24" s="1"/>
  <c r="AR21" i="24" s="1"/>
  <c r="AR39" i="24" s="1"/>
  <c r="AR42" i="24" s="1"/>
  <c r="AR31" i="25"/>
  <c r="AT12" i="24"/>
  <c r="AT14" i="24" s="1"/>
  <c r="AT15" i="24" s="1"/>
  <c r="AT21" i="24" s="1"/>
  <c r="AT39" i="24" s="1"/>
  <c r="AT31" i="25"/>
  <c r="Z12" i="24"/>
  <c r="Z14" i="24" s="1"/>
  <c r="Z15" i="24" s="1"/>
  <c r="Z21" i="24" s="1"/>
  <c r="Z39" i="24" s="1"/>
  <c r="Z42" i="24" s="1"/>
  <c r="Z31" i="25"/>
  <c r="AA12" i="24"/>
  <c r="AA14" i="24" s="1"/>
  <c r="AA15" i="24" s="1"/>
  <c r="AA21" i="24" s="1"/>
  <c r="AA39" i="24" s="1"/>
  <c r="AA42" i="24" s="1"/>
  <c r="AA31" i="25"/>
  <c r="AW12" i="24"/>
  <c r="AW14" i="24" s="1"/>
  <c r="AW15" i="24" s="1"/>
  <c r="AW21" i="24" s="1"/>
  <c r="AW39" i="24" s="1"/>
  <c r="AW31" i="25"/>
  <c r="AL12" i="24"/>
  <c r="AL14" i="24" s="1"/>
  <c r="AL15" i="24" s="1"/>
  <c r="AL21" i="24" s="1"/>
  <c r="AL39" i="24" s="1"/>
  <c r="AL42" i="24" s="1"/>
  <c r="AL31" i="25"/>
  <c r="J12" i="24"/>
  <c r="J14" i="24" s="1"/>
  <c r="J15" i="24" s="1"/>
  <c r="J21" i="24" s="1"/>
  <c r="J39" i="24" s="1"/>
  <c r="J42" i="24" s="1"/>
  <c r="J31" i="25"/>
  <c r="AW41" i="24"/>
  <c r="AU44" i="28" s="1"/>
  <c r="AW29" i="25"/>
  <c r="AT41" i="24"/>
  <c r="AR44" i="28" s="1"/>
  <c r="AT29" i="25"/>
  <c r="AY11" i="24"/>
  <c r="AY23" i="25"/>
  <c r="E12" i="24"/>
  <c r="E14" i="24" s="1"/>
  <c r="E15" i="24" s="1"/>
  <c r="E21" i="24" s="1"/>
  <c r="E39" i="24" s="1"/>
  <c r="E42" i="24" s="1"/>
  <c r="E31" i="25"/>
  <c r="F4" i="22"/>
  <c r="N237" i="20"/>
  <c r="Z145" i="20"/>
  <c r="I145" i="20"/>
  <c r="AK4" i="22"/>
  <c r="AS35" i="28"/>
  <c r="U177" i="20"/>
  <c r="U182" i="20" s="1"/>
  <c r="U183" i="20" s="1"/>
  <c r="AQ237" i="20"/>
  <c r="AQ31" i="32" s="1"/>
  <c r="AQ159" i="20"/>
  <c r="AO31" i="28" s="1"/>
  <c r="AO25" i="22"/>
  <c r="L25" i="22"/>
  <c r="I237" i="20"/>
  <c r="I31" i="32" s="1"/>
  <c r="N177" i="20"/>
  <c r="N182" i="20" s="1"/>
  <c r="N183" i="20" s="1"/>
  <c r="AU4" i="22"/>
  <c r="AG4" i="22"/>
  <c r="Z177" i="20"/>
  <c r="Z182" i="20" s="1"/>
  <c r="Z183" i="20" s="1"/>
  <c r="O145" i="20"/>
  <c r="AQ145" i="20"/>
  <c r="Z159" i="20"/>
  <c r="X31" i="28" s="1"/>
  <c r="AV41" i="24"/>
  <c r="AT44" i="28" s="1"/>
  <c r="X145" i="20"/>
  <c r="E159" i="20"/>
  <c r="C31" i="28" s="1"/>
  <c r="AE237" i="20"/>
  <c r="AE31" i="32" s="1"/>
  <c r="AE159" i="20"/>
  <c r="AC31" i="28" s="1"/>
  <c r="AR4" i="22"/>
  <c r="AN237" i="20"/>
  <c r="H25" i="22"/>
  <c r="K237" i="20"/>
  <c r="K31" i="32" s="1"/>
  <c r="X237" i="20"/>
  <c r="X31" i="32" s="1"/>
  <c r="AC4" i="22"/>
  <c r="AA4" i="22"/>
  <c r="AL4" i="22"/>
  <c r="V25" i="22"/>
  <c r="E177" i="20"/>
  <c r="E182" i="20" s="1"/>
  <c r="E183" i="20" s="1"/>
  <c r="AN177" i="20"/>
  <c r="AN182" i="20" s="1"/>
  <c r="AN183" i="20" s="1"/>
  <c r="K177" i="20"/>
  <c r="K182" i="20" s="1"/>
  <c r="K183" i="20" s="1"/>
  <c r="D159" i="20"/>
  <c r="B31" i="28" s="1"/>
  <c r="AJ4" i="22"/>
  <c r="AD25" i="22"/>
  <c r="S25" i="22"/>
  <c r="Q159" i="20"/>
  <c r="O31" i="28" s="1"/>
  <c r="G25" i="22"/>
  <c r="D237" i="20"/>
  <c r="D31" i="32" s="1"/>
  <c r="X159" i="20"/>
  <c r="V31" i="28" s="1"/>
  <c r="T25" i="22"/>
  <c r="AS237" i="20"/>
  <c r="J4" i="22"/>
  <c r="E145" i="20"/>
  <c r="AN159" i="20"/>
  <c r="AL31" i="28" s="1"/>
  <c r="AE177" i="20"/>
  <c r="AE182" i="20" s="1"/>
  <c r="AE183" i="20" s="1"/>
  <c r="AH145" i="20"/>
  <c r="AW177" i="20"/>
  <c r="AW182" i="20" s="1"/>
  <c r="AW183" i="20" s="1"/>
  <c r="AB237" i="20"/>
  <c r="AB31" i="32" s="1"/>
  <c r="AP25" i="22"/>
  <c r="AW145" i="20"/>
  <c r="M159" i="20"/>
  <c r="K31" i="28" s="1"/>
  <c r="AF4" i="22"/>
  <c r="AI4" i="22"/>
  <c r="AB159" i="20"/>
  <c r="Z31" i="28" s="1"/>
  <c r="Y4" i="22"/>
  <c r="I159" i="20"/>
  <c r="G31" i="28" s="1"/>
  <c r="R159" i="20"/>
  <c r="P31" i="28" s="1"/>
  <c r="O159" i="20"/>
  <c r="M31" i="28" s="1"/>
  <c r="U159" i="20"/>
  <c r="S31" i="28" s="1"/>
  <c r="N159" i="20"/>
  <c r="L31" i="28" s="1"/>
  <c r="U237" i="20"/>
  <c r="AB145" i="20"/>
  <c r="AS177" i="20"/>
  <c r="AS182" i="20" s="1"/>
  <c r="AS183" i="20" s="1"/>
  <c r="M145" i="20"/>
  <c r="AM145" i="20"/>
  <c r="AT4" i="22"/>
  <c r="AH159" i="20"/>
  <c r="AF31" i="28" s="1"/>
  <c r="R237" i="20"/>
  <c r="P25" i="22"/>
  <c r="W4" i="22"/>
  <c r="M237" i="20"/>
  <c r="AM237" i="20"/>
  <c r="AH237" i="20"/>
  <c r="R145" i="20"/>
  <c r="K159" i="20"/>
  <c r="I31" i="28" s="1"/>
  <c r="AM159" i="20"/>
  <c r="AK31" i="28" s="1"/>
  <c r="AI159" i="20"/>
  <c r="AG31" i="28" s="1"/>
  <c r="AS159" i="20"/>
  <c r="AQ31" i="28" s="1"/>
  <c r="Q4" i="22"/>
  <c r="AI7" i="22"/>
  <c r="AI6" i="22" s="1"/>
  <c r="AD7" i="22"/>
  <c r="AD6" i="22" s="1"/>
  <c r="D7" i="22"/>
  <c r="D6" i="22" s="1"/>
  <c r="AN25" i="30"/>
  <c r="AU25" i="30"/>
  <c r="AE25" i="30"/>
  <c r="O25" i="30"/>
  <c r="AL25" i="30"/>
  <c r="AO25" i="30"/>
  <c r="Z25" i="30"/>
  <c r="J25" i="30"/>
  <c r="N25" i="30"/>
  <c r="AK25" i="30"/>
  <c r="AC25" i="30"/>
  <c r="T25" i="30"/>
  <c r="L25" i="30"/>
  <c r="AQ25" i="30"/>
  <c r="AA25" i="30"/>
  <c r="E25" i="30"/>
  <c r="I25" i="30"/>
  <c r="D25" i="30"/>
  <c r="C5" i="30"/>
  <c r="D4" i="30"/>
  <c r="X25" i="30"/>
  <c r="F25" i="30"/>
  <c r="V25" i="30"/>
  <c r="AG25" i="30"/>
  <c r="AR25" i="30"/>
  <c r="K25" i="30"/>
  <c r="M7" i="22"/>
  <c r="M6" i="22" s="1"/>
  <c r="AY25" i="30"/>
  <c r="K7" i="22"/>
  <c r="K6" i="22" s="1"/>
  <c r="AF7" i="22"/>
  <c r="AF6" i="22" s="1"/>
  <c r="R7" i="22"/>
  <c r="R6" i="22" s="1"/>
  <c r="AS7" i="22"/>
  <c r="AS6" i="22" s="1"/>
  <c r="W7" i="22"/>
  <c r="W6" i="22" s="1"/>
  <c r="AP7" i="22"/>
  <c r="AP6" i="22" s="1"/>
  <c r="Z7" i="22"/>
  <c r="Z6" i="22" s="1"/>
  <c r="I7" i="22"/>
  <c r="I6" i="22" s="1"/>
  <c r="J7" i="22"/>
  <c r="J6" i="22" s="1"/>
  <c r="G7" i="22"/>
  <c r="G6" i="22" s="1"/>
  <c r="AW7" i="22"/>
  <c r="AW6" i="22" s="1"/>
  <c r="AA7" i="22"/>
  <c r="AA6" i="22" s="1"/>
  <c r="V7" i="22"/>
  <c r="V6" i="22" s="1"/>
  <c r="AO7" i="22"/>
  <c r="AO6" i="22" s="1"/>
  <c r="Y7" i="22"/>
  <c r="Y6" i="22" s="1"/>
  <c r="AU34" i="28"/>
  <c r="AV7" i="22"/>
  <c r="AV6" i="22" s="1"/>
  <c r="O7" i="22"/>
  <c r="O6" i="22" s="1"/>
  <c r="F7" i="22"/>
  <c r="F6" i="22" s="1"/>
  <c r="P7" i="22"/>
  <c r="P6" i="22" s="1"/>
  <c r="AC7" i="22"/>
  <c r="AC6" i="22" s="1"/>
  <c r="N7" i="22"/>
  <c r="N6" i="22" s="1"/>
  <c r="AL7" i="22"/>
  <c r="AL6" i="22" s="1"/>
  <c r="R25" i="30"/>
  <c r="AM25" i="30"/>
  <c r="W25" i="30"/>
  <c r="P25" i="30"/>
  <c r="AH25" i="30"/>
  <c r="AS25" i="30"/>
  <c r="M25" i="30"/>
  <c r="U25" i="30"/>
  <c r="G25" i="30"/>
  <c r="AF25" i="30"/>
  <c r="AW25" i="30"/>
  <c r="H25" i="30"/>
  <c r="AI25" i="30"/>
  <c r="S25" i="30"/>
  <c r="AB25" i="30"/>
  <c r="AT25" i="30"/>
  <c r="AD25" i="30"/>
  <c r="Q25" i="30"/>
  <c r="AP25" i="30"/>
  <c r="Y25" i="30"/>
  <c r="C3" i="30"/>
  <c r="AJ25" i="30"/>
  <c r="X7" i="22"/>
  <c r="X6" i="22" s="1"/>
  <c r="U7" i="22"/>
  <c r="U6" i="22" s="1"/>
  <c r="AH7" i="22"/>
  <c r="AH6" i="22" s="1"/>
  <c r="AN7" i="22"/>
  <c r="AN6" i="22" s="1"/>
  <c r="AB7" i="22"/>
  <c r="AB6" i="22" s="1"/>
  <c r="Q7" i="22"/>
  <c r="Q6" i="22" s="1"/>
  <c r="AJ7" i="22"/>
  <c r="AJ6" i="22" s="1"/>
  <c r="H7" i="22"/>
  <c r="H6" i="22" s="1"/>
  <c r="AE7" i="22"/>
  <c r="AE6" i="22" s="1"/>
  <c r="AQ7" i="22"/>
  <c r="AQ6" i="22" s="1"/>
  <c r="AM7" i="22"/>
  <c r="AM6" i="22" s="1"/>
  <c r="AK7" i="22"/>
  <c r="AK6" i="22" s="1"/>
  <c r="S7" i="22"/>
  <c r="S6" i="22" s="1"/>
  <c r="AT7" i="22"/>
  <c r="AT6" i="22" s="1"/>
  <c r="AR7" i="22"/>
  <c r="AR6" i="22" s="1"/>
  <c r="L7" i="22"/>
  <c r="L6" i="22" s="1"/>
  <c r="AG7" i="22"/>
  <c r="AG6" i="22" s="1"/>
  <c r="AU7" i="22"/>
  <c r="AU6" i="22" s="1"/>
  <c r="T7" i="22"/>
  <c r="T6" i="22" s="1"/>
  <c r="AM25" i="22"/>
  <c r="X25" i="22"/>
  <c r="AS25" i="22"/>
  <c r="Q177" i="20"/>
  <c r="Q182" i="20" s="1"/>
  <c r="Q183" i="20" s="1"/>
  <c r="F145" i="20"/>
  <c r="Y237" i="20"/>
  <c r="Y31" i="32" s="1"/>
  <c r="AG145" i="20"/>
  <c r="AJ145" i="20"/>
  <c r="Y145" i="20"/>
  <c r="AP177" i="20"/>
  <c r="AP182" i="20" s="1"/>
  <c r="AP183" i="20" s="1"/>
  <c r="AP159" i="20"/>
  <c r="AN31" i="28" s="1"/>
  <c r="Y159" i="20"/>
  <c r="W31" i="28" s="1"/>
  <c r="AP237" i="20"/>
  <c r="AP31" i="32" s="1"/>
  <c r="AG237" i="20"/>
  <c r="AG31" i="32" s="1"/>
  <c r="H237" i="20"/>
  <c r="H31" i="32" s="1"/>
  <c r="AJ159" i="20"/>
  <c r="AH31" i="28" s="1"/>
  <c r="AJ237" i="20"/>
  <c r="AJ31" i="32" s="1"/>
  <c r="K4" i="22"/>
  <c r="F237" i="20"/>
  <c r="F31" i="32" s="1"/>
  <c r="F159" i="20"/>
  <c r="D31" i="28" s="1"/>
  <c r="L159" i="20"/>
  <c r="J31" i="28" s="1"/>
  <c r="W237" i="20"/>
  <c r="W31" i="32" s="1"/>
  <c r="AO145" i="20"/>
  <c r="V177" i="20"/>
  <c r="V182" i="20" s="1"/>
  <c r="V183" i="20" s="1"/>
  <c r="AE4" i="22"/>
  <c r="AR145" i="20"/>
  <c r="V237" i="20"/>
  <c r="V31" i="32" s="1"/>
  <c r="P237" i="20"/>
  <c r="P31" i="32" s="1"/>
  <c r="AN25" i="22"/>
  <c r="AA177" i="20"/>
  <c r="AA182" i="20" s="1"/>
  <c r="AA183" i="20" s="1"/>
  <c r="AA145" i="20"/>
  <c r="W177" i="20"/>
  <c r="W182" i="20" s="1"/>
  <c r="W183" i="20" s="1"/>
  <c r="G237" i="20"/>
  <c r="G31" i="32" s="1"/>
  <c r="AD177" i="20"/>
  <c r="AD182" i="20" s="1"/>
  <c r="AD183" i="20" s="1"/>
  <c r="AA159" i="20"/>
  <c r="Y31" i="28" s="1"/>
  <c r="Q145" i="20"/>
  <c r="Q237" i="20"/>
  <c r="Q31" i="32" s="1"/>
  <c r="AU145" i="20"/>
  <c r="W159" i="20"/>
  <c r="U31" i="28" s="1"/>
  <c r="O25" i="22"/>
  <c r="AT145" i="20"/>
  <c r="AG159" i="20"/>
  <c r="AE31" i="28" s="1"/>
  <c r="AI177" i="20"/>
  <c r="AI182" i="20" s="1"/>
  <c r="AI183" i="20" s="1"/>
  <c r="T159" i="20"/>
  <c r="R31" i="28" s="1"/>
  <c r="E4" i="22"/>
  <c r="V159" i="20"/>
  <c r="T31" i="28" s="1"/>
  <c r="AF159" i="20"/>
  <c r="AD31" i="28" s="1"/>
  <c r="AL145" i="20"/>
  <c r="H177" i="20"/>
  <c r="H182" i="20" s="1"/>
  <c r="H183" i="20" s="1"/>
  <c r="S145" i="20"/>
  <c r="M4" i="22"/>
  <c r="H159" i="20"/>
  <c r="F31" i="28" s="1"/>
  <c r="AC145" i="20"/>
  <c r="J159" i="20"/>
  <c r="H31" i="28" s="1"/>
  <c r="R4" i="22"/>
  <c r="U25" i="22"/>
  <c r="AK145" i="20"/>
  <c r="P159" i="20"/>
  <c r="N31" i="28" s="1"/>
  <c r="AT159" i="20"/>
  <c r="AR31" i="28" s="1"/>
  <c r="AR159" i="20"/>
  <c r="AP31" i="28" s="1"/>
  <c r="AO237" i="20"/>
  <c r="AO31" i="32" s="1"/>
  <c r="AI237" i="20"/>
  <c r="AI31" i="32" s="1"/>
  <c r="P145" i="20"/>
  <c r="AT177" i="20"/>
  <c r="AT182" i="20" s="1"/>
  <c r="AT183" i="20" s="1"/>
  <c r="AR177" i="20"/>
  <c r="AR182" i="20" s="1"/>
  <c r="AR183" i="20" s="1"/>
  <c r="AO159" i="20"/>
  <c r="AM31" i="28" s="1"/>
  <c r="AI145" i="20"/>
  <c r="Z25" i="22"/>
  <c r="AQ4" i="22"/>
  <c r="S159" i="20"/>
  <c r="Q31" i="28" s="1"/>
  <c r="D25" i="22"/>
  <c r="S177" i="20"/>
  <c r="S182" i="20" s="1"/>
  <c r="S183" i="20" s="1"/>
  <c r="AK237" i="20"/>
  <c r="AK31" i="32" s="1"/>
  <c r="AU237" i="20"/>
  <c r="AU31" i="32" s="1"/>
  <c r="AK159" i="20"/>
  <c r="AI31" i="28" s="1"/>
  <c r="AC237" i="20"/>
  <c r="AC31" i="32" s="1"/>
  <c r="J177" i="20"/>
  <c r="J182" i="20" s="1"/>
  <c r="J183" i="20" s="1"/>
  <c r="L145" i="20"/>
  <c r="AL159" i="20"/>
  <c r="AJ31" i="28" s="1"/>
  <c r="AF145" i="20"/>
  <c r="AC159" i="20"/>
  <c r="AA31" i="28" s="1"/>
  <c r="J145" i="20"/>
  <c r="L237" i="20"/>
  <c r="L31" i="32" s="1"/>
  <c r="AL177" i="20"/>
  <c r="AL182" i="20" s="1"/>
  <c r="AL183" i="20" s="1"/>
  <c r="AF237" i="20"/>
  <c r="AF31" i="32" s="1"/>
  <c r="N4" i="22"/>
  <c r="AU159" i="20"/>
  <c r="AS31" i="28" s="1"/>
  <c r="T145" i="20"/>
  <c r="AD237" i="20"/>
  <c r="AD31" i="32" s="1"/>
  <c r="I4" i="22"/>
  <c r="AD159" i="20"/>
  <c r="AB31" i="28" s="1"/>
  <c r="T177" i="20"/>
  <c r="T182" i="20" s="1"/>
  <c r="T183" i="20" s="1"/>
  <c r="AB25" i="22"/>
  <c r="G159" i="20"/>
  <c r="E31" i="28" s="1"/>
  <c r="G177" i="20"/>
  <c r="G182" i="20" s="1"/>
  <c r="G183" i="20" s="1"/>
  <c r="AH25" i="22"/>
  <c r="T237" i="20"/>
  <c r="T31" i="32" s="1"/>
  <c r="AV4" i="22"/>
  <c r="AV25" i="22"/>
  <c r="AV159" i="20"/>
  <c r="AT31" i="28" s="1"/>
  <c r="AV177" i="20"/>
  <c r="AV182" i="20" s="1"/>
  <c r="AV183" i="20" s="1"/>
  <c r="AV237" i="20"/>
  <c r="AV31" i="32" s="1"/>
  <c r="AV145" i="20"/>
  <c r="G157" i="20"/>
  <c r="G178" i="20"/>
  <c r="AJ34" i="28"/>
  <c r="AL13" i="22"/>
  <c r="W178" i="20"/>
  <c r="W157" i="20"/>
  <c r="AE157" i="20"/>
  <c r="AE178" i="20"/>
  <c r="K178" i="20"/>
  <c r="K157" i="20"/>
  <c r="X34" i="28"/>
  <c r="Z13" i="22"/>
  <c r="AX21" i="28"/>
  <c r="AX20" i="28"/>
  <c r="V157" i="20"/>
  <c r="V178" i="20"/>
  <c r="AN157" i="20"/>
  <c r="AN178" i="20"/>
  <c r="D157" i="20"/>
  <c r="D178" i="20"/>
  <c r="H34" i="28"/>
  <c r="J13" i="22"/>
  <c r="AR34" i="28"/>
  <c r="AT13" i="22"/>
  <c r="N157" i="20"/>
  <c r="N178" i="20"/>
  <c r="Y34" i="28"/>
  <c r="AA13" i="22"/>
  <c r="AP34" i="28"/>
  <c r="AR13" i="22"/>
  <c r="AD157" i="20"/>
  <c r="AD178" i="20"/>
  <c r="AZ39" i="20"/>
  <c r="AY25" i="28" s="1"/>
  <c r="AY22" i="28"/>
  <c r="AQ44" i="28"/>
  <c r="AQ35" i="28"/>
  <c r="H178" i="20"/>
  <c r="H157" i="20"/>
  <c r="AP178" i="20"/>
  <c r="AP157" i="20"/>
  <c r="AY11" i="22"/>
  <c r="AX24" i="28"/>
  <c r="AZ151" i="20"/>
  <c r="AZ152" i="20" s="1"/>
  <c r="AZ166" i="20"/>
  <c r="AZ235" i="20"/>
  <c r="AZ23" i="32" s="1"/>
  <c r="AY42" i="20"/>
  <c r="AX28" i="28" s="1"/>
  <c r="AX29" i="28" s="1"/>
  <c r="AS157" i="20"/>
  <c r="AS178" i="20"/>
  <c r="Q34" i="28"/>
  <c r="S13" i="22"/>
  <c r="U178" i="20"/>
  <c r="U157" i="20"/>
  <c r="AY153" i="20"/>
  <c r="AW30" i="28"/>
  <c r="C34" i="28"/>
  <c r="E13" i="22"/>
  <c r="AU42" i="28"/>
  <c r="AY5" i="22"/>
  <c r="AY144" i="20"/>
  <c r="AX60" i="20"/>
  <c r="AX62" i="20" s="1"/>
  <c r="AW13" i="22"/>
  <c r="AZ56" i="20"/>
  <c r="BA3" i="25"/>
  <c r="AX177" i="20"/>
  <c r="AX182" i="20" s="1"/>
  <c r="AX183" i="20" s="1"/>
  <c r="AX237" i="20"/>
  <c r="AX31" i="32" s="1"/>
  <c r="AX145" i="20"/>
  <c r="AX159" i="20"/>
  <c r="AV31" i="28" s="1"/>
  <c r="AY58" i="20"/>
  <c r="AY57" i="20"/>
  <c r="AY215" i="20"/>
  <c r="AY198" i="20"/>
  <c r="AX7" i="22"/>
  <c r="C3" i="22"/>
  <c r="AX4" i="22"/>
  <c r="AX25" i="22"/>
  <c r="C5" i="22"/>
  <c r="AY3" i="22"/>
  <c r="AY158" i="20"/>
  <c r="AX59" i="20"/>
  <c r="AX61" i="20" s="1"/>
  <c r="AX216" i="20"/>
  <c r="AX51" i="24" s="1"/>
  <c r="C14" i="22"/>
  <c r="AZ149" i="20"/>
  <c r="AZ156" i="20" s="1"/>
  <c r="AZ163" i="20" s="1"/>
  <c r="AZ176" i="20" s="1"/>
  <c r="AZ168" i="20"/>
  <c r="AZ26" i="32" s="1"/>
  <c r="AX18" i="22"/>
  <c r="AX19" i="22"/>
  <c r="C19" i="22" s="1"/>
  <c r="AY241" i="20"/>
  <c r="AY7" i="24" s="1"/>
  <c r="AY8" i="24" s="1"/>
  <c r="AY242" i="20"/>
  <c r="AY13" i="24" s="1"/>
  <c r="AY238" i="20"/>
  <c r="AY14" i="22" s="1"/>
  <c r="AY239" i="20"/>
  <c r="AY15" i="22" s="1"/>
  <c r="AY240" i="20"/>
  <c r="AY16" i="22" s="1"/>
  <c r="AX218" i="20"/>
  <c r="AX29" i="32" s="1"/>
  <c r="AY171" i="20"/>
  <c r="AY27" i="32" s="1"/>
  <c r="AZ233" i="20"/>
  <c r="AZ192" i="20"/>
  <c r="BA35" i="20"/>
  <c r="BA139" i="20"/>
  <c r="BA4" i="24" s="1"/>
  <c r="AX7" i="32" l="1"/>
  <c r="BA38" i="20"/>
  <c r="BB167" i="20" s="1"/>
  <c r="BB3" i="32"/>
  <c r="AY27" i="25"/>
  <c r="U31" i="25"/>
  <c r="U31" i="32"/>
  <c r="AS31" i="25"/>
  <c r="AS31" i="32"/>
  <c r="AM31" i="25"/>
  <c r="AM31" i="32"/>
  <c r="R31" i="25"/>
  <c r="R31" i="32"/>
  <c r="AH31" i="25"/>
  <c r="AH31" i="32"/>
  <c r="AL34" i="28"/>
  <c r="AL37" i="28" s="1"/>
  <c r="AN31" i="32"/>
  <c r="N13" i="22"/>
  <c r="N31" i="32"/>
  <c r="M31" i="25"/>
  <c r="M31" i="32"/>
  <c r="O12" i="24"/>
  <c r="O14" i="24" s="1"/>
  <c r="O15" i="24" s="1"/>
  <c r="O21" i="24" s="1"/>
  <c r="O39" i="24" s="1"/>
  <c r="O42" i="24" s="1"/>
  <c r="O31" i="32"/>
  <c r="E178" i="20"/>
  <c r="I157" i="20"/>
  <c r="I160" i="20" s="1"/>
  <c r="R157" i="20"/>
  <c r="R160" i="20" s="1"/>
  <c r="AB157" i="20"/>
  <c r="AB160" i="20" s="1"/>
  <c r="AW157" i="20"/>
  <c r="AW160" i="20" s="1"/>
  <c r="AH157" i="20"/>
  <c r="AH160" i="20" s="1"/>
  <c r="Z178" i="20"/>
  <c r="AQ178" i="20"/>
  <c r="M178" i="20"/>
  <c r="X178" i="20"/>
  <c r="O178" i="20"/>
  <c r="AX7" i="25"/>
  <c r="AY20" i="24"/>
  <c r="AZ169" i="20"/>
  <c r="AZ26" i="25"/>
  <c r="AZ18" i="24"/>
  <c r="AZ17" i="24"/>
  <c r="Z157" i="20"/>
  <c r="Z160" i="20" s="1"/>
  <c r="AT35" i="28"/>
  <c r="O13" i="22"/>
  <c r="O31" i="25"/>
  <c r="M34" i="28"/>
  <c r="M37" i="28" s="1"/>
  <c r="M38" i="28" s="1"/>
  <c r="O157" i="20"/>
  <c r="O160" i="20" s="1"/>
  <c r="L34" i="28"/>
  <c r="L37" i="28" s="1"/>
  <c r="L38" i="28" s="1"/>
  <c r="AN13" i="22"/>
  <c r="AQ157" i="20"/>
  <c r="AQ160" i="20" s="1"/>
  <c r="AQ34" i="28"/>
  <c r="AQ36" i="28" s="1"/>
  <c r="AW42" i="24"/>
  <c r="AT42" i="24"/>
  <c r="AD12" i="24"/>
  <c r="AD14" i="24" s="1"/>
  <c r="AD15" i="24" s="1"/>
  <c r="AD21" i="24" s="1"/>
  <c r="AD39" i="24" s="1"/>
  <c r="AD42" i="24" s="1"/>
  <c r="AD31" i="25"/>
  <c r="AF12" i="24"/>
  <c r="AF14" i="24" s="1"/>
  <c r="AF15" i="24" s="1"/>
  <c r="AF21" i="24" s="1"/>
  <c r="AF39" i="24" s="1"/>
  <c r="AF42" i="24" s="1"/>
  <c r="AF31" i="25"/>
  <c r="AO12" i="24"/>
  <c r="AO14" i="24" s="1"/>
  <c r="AO15" i="24" s="1"/>
  <c r="AO21" i="24" s="1"/>
  <c r="AO39" i="24" s="1"/>
  <c r="AO42" i="24" s="1"/>
  <c r="AO31" i="25"/>
  <c r="K12" i="24"/>
  <c r="K14" i="24" s="1"/>
  <c r="K15" i="24" s="1"/>
  <c r="K21" i="24" s="1"/>
  <c r="K39" i="24" s="1"/>
  <c r="K42" i="24" s="1"/>
  <c r="K31" i="25"/>
  <c r="AX12" i="24"/>
  <c r="AX14" i="24" s="1"/>
  <c r="AX15" i="24" s="1"/>
  <c r="AX21" i="24" s="1"/>
  <c r="AX39" i="24" s="1"/>
  <c r="AX31" i="25"/>
  <c r="AX158" i="27"/>
  <c r="AX160" i="27" s="1"/>
  <c r="AC12" i="24"/>
  <c r="AC14" i="24" s="1"/>
  <c r="AC15" i="24" s="1"/>
  <c r="AC21" i="24" s="1"/>
  <c r="AC39" i="24" s="1"/>
  <c r="AC42" i="24" s="1"/>
  <c r="AC31" i="25"/>
  <c r="P12" i="24"/>
  <c r="P14" i="24" s="1"/>
  <c r="P15" i="24" s="1"/>
  <c r="P21" i="24" s="1"/>
  <c r="P39" i="24" s="1"/>
  <c r="P42" i="24" s="1"/>
  <c r="P31" i="25"/>
  <c r="AK12" i="24"/>
  <c r="AK14" i="24" s="1"/>
  <c r="AK15" i="24" s="1"/>
  <c r="AK21" i="24" s="1"/>
  <c r="AK39" i="24" s="1"/>
  <c r="AK42" i="24" s="1"/>
  <c r="AK31" i="25"/>
  <c r="AP12" i="24"/>
  <c r="AP14" i="24" s="1"/>
  <c r="AP15" i="24" s="1"/>
  <c r="AP21" i="24" s="1"/>
  <c r="AP39" i="24" s="1"/>
  <c r="AP42" i="24" s="1"/>
  <c r="AP31" i="25"/>
  <c r="L12" i="24"/>
  <c r="L14" i="24" s="1"/>
  <c r="L15" i="24" s="1"/>
  <c r="L21" i="24" s="1"/>
  <c r="L39" i="24" s="1"/>
  <c r="L42" i="24" s="1"/>
  <c r="L31" i="25"/>
  <c r="V12" i="24"/>
  <c r="V14" i="24" s="1"/>
  <c r="V15" i="24" s="1"/>
  <c r="V21" i="24" s="1"/>
  <c r="V39" i="24" s="1"/>
  <c r="V42" i="24" s="1"/>
  <c r="V31" i="25"/>
  <c r="F12" i="24"/>
  <c r="F14" i="24" s="1"/>
  <c r="F15" i="24" s="1"/>
  <c r="F21" i="24" s="1"/>
  <c r="F39" i="24" s="1"/>
  <c r="F42" i="24" s="1"/>
  <c r="F31" i="25"/>
  <c r="H12" i="24"/>
  <c r="H14" i="24" s="1"/>
  <c r="H15" i="24" s="1"/>
  <c r="H21" i="24" s="1"/>
  <c r="H39" i="24" s="1"/>
  <c r="H42" i="24" s="1"/>
  <c r="H31" i="25"/>
  <c r="AN12" i="24"/>
  <c r="AN14" i="24" s="1"/>
  <c r="AN15" i="24" s="1"/>
  <c r="AN21" i="24" s="1"/>
  <c r="AN39" i="24" s="1"/>
  <c r="AN42" i="24" s="1"/>
  <c r="AN31" i="25"/>
  <c r="N12" i="24"/>
  <c r="N14" i="24" s="1"/>
  <c r="N15" i="24" s="1"/>
  <c r="N21" i="24" s="1"/>
  <c r="N39" i="24" s="1"/>
  <c r="N42" i="24" s="1"/>
  <c r="N31" i="25"/>
  <c r="AZ11" i="24"/>
  <c r="AZ23" i="25"/>
  <c r="T12" i="24"/>
  <c r="T14" i="24" s="1"/>
  <c r="T15" i="24" s="1"/>
  <c r="T21" i="24" s="1"/>
  <c r="T39" i="24" s="1"/>
  <c r="T42" i="24" s="1"/>
  <c r="T31" i="25"/>
  <c r="Q12" i="24"/>
  <c r="Q14" i="24" s="1"/>
  <c r="Q15" i="24" s="1"/>
  <c r="Q21" i="24" s="1"/>
  <c r="Q39" i="24" s="1"/>
  <c r="Q42" i="24" s="1"/>
  <c r="Q31" i="25"/>
  <c r="G12" i="24"/>
  <c r="G14" i="24" s="1"/>
  <c r="G15" i="24" s="1"/>
  <c r="G21" i="24" s="1"/>
  <c r="G39" i="24" s="1"/>
  <c r="G42" i="24" s="1"/>
  <c r="G31" i="25"/>
  <c r="AJ12" i="24"/>
  <c r="AJ14" i="24" s="1"/>
  <c r="AJ15" i="24" s="1"/>
  <c r="AJ21" i="24" s="1"/>
  <c r="AJ39" i="24" s="1"/>
  <c r="AJ42" i="24" s="1"/>
  <c r="AJ31" i="25"/>
  <c r="AE12" i="24"/>
  <c r="AE14" i="24" s="1"/>
  <c r="AE15" i="24" s="1"/>
  <c r="AE21" i="24" s="1"/>
  <c r="AE39" i="24" s="1"/>
  <c r="AE42" i="24" s="1"/>
  <c r="AE31" i="25"/>
  <c r="AX41" i="24"/>
  <c r="AV44" i="28" s="1"/>
  <c r="AX29" i="25"/>
  <c r="AC34" i="28"/>
  <c r="AC36" i="28" s="1"/>
  <c r="AV12" i="24"/>
  <c r="AV14" i="24" s="1"/>
  <c r="AV15" i="24" s="1"/>
  <c r="AV21" i="24" s="1"/>
  <c r="AV39" i="24" s="1"/>
  <c r="AV42" i="24" s="1"/>
  <c r="AV31" i="25"/>
  <c r="AU12" i="24"/>
  <c r="AU14" i="24" s="1"/>
  <c r="AU15" i="24" s="1"/>
  <c r="AU21" i="24" s="1"/>
  <c r="AU39" i="24" s="1"/>
  <c r="AU42" i="24" s="1"/>
  <c r="AU31" i="25"/>
  <c r="AI12" i="24"/>
  <c r="AI14" i="24" s="1"/>
  <c r="AI15" i="24" s="1"/>
  <c r="AI21" i="24" s="1"/>
  <c r="AI39" i="24" s="1"/>
  <c r="AI42" i="24" s="1"/>
  <c r="AI31" i="25"/>
  <c r="W12" i="24"/>
  <c r="W14" i="24" s="1"/>
  <c r="W15" i="24" s="1"/>
  <c r="W21" i="24" s="1"/>
  <c r="W39" i="24" s="1"/>
  <c r="W42" i="24" s="1"/>
  <c r="W31" i="25"/>
  <c r="AG12" i="24"/>
  <c r="AG14" i="24" s="1"/>
  <c r="AG15" i="24" s="1"/>
  <c r="AG21" i="24" s="1"/>
  <c r="AG39" i="24" s="1"/>
  <c r="AG42" i="24" s="1"/>
  <c r="AG31" i="25"/>
  <c r="Y12" i="24"/>
  <c r="Y14" i="24" s="1"/>
  <c r="Y15" i="24" s="1"/>
  <c r="Y21" i="24" s="1"/>
  <c r="Y39" i="24" s="1"/>
  <c r="Y42" i="24" s="1"/>
  <c r="Y31" i="25"/>
  <c r="AB12" i="24"/>
  <c r="AB14" i="24" s="1"/>
  <c r="AB15" i="24" s="1"/>
  <c r="AB21" i="24" s="1"/>
  <c r="AB39" i="24" s="1"/>
  <c r="AB42" i="24" s="1"/>
  <c r="AB31" i="25"/>
  <c r="X12" i="24"/>
  <c r="X14" i="24" s="1"/>
  <c r="X15" i="24" s="1"/>
  <c r="X21" i="24" s="1"/>
  <c r="X39" i="24" s="1"/>
  <c r="X42" i="24" s="1"/>
  <c r="X31" i="25"/>
  <c r="I12" i="24"/>
  <c r="I14" i="24" s="1"/>
  <c r="I15" i="24" s="1"/>
  <c r="I21" i="24" s="1"/>
  <c r="I39" i="24" s="1"/>
  <c r="I42" i="24" s="1"/>
  <c r="I31" i="25"/>
  <c r="AQ12" i="24"/>
  <c r="AQ14" i="24" s="1"/>
  <c r="AQ15" i="24" s="1"/>
  <c r="AQ21" i="24" s="1"/>
  <c r="AQ39" i="24" s="1"/>
  <c r="AQ42" i="24" s="1"/>
  <c r="AQ31" i="25"/>
  <c r="D12" i="24"/>
  <c r="D14" i="24" s="1"/>
  <c r="D15" i="24" s="1"/>
  <c r="D21" i="24" s="1"/>
  <c r="E158" i="27" s="1"/>
  <c r="E160" i="27" s="1"/>
  <c r="D31" i="25"/>
  <c r="I178" i="20"/>
  <c r="AE13" i="22"/>
  <c r="G34" i="28"/>
  <c r="G36" i="28" s="1"/>
  <c r="AO34" i="28"/>
  <c r="AO37" i="28" s="1"/>
  <c r="X157" i="20"/>
  <c r="X160" i="20" s="1"/>
  <c r="I13" i="22"/>
  <c r="AQ13" i="22"/>
  <c r="AE160" i="20"/>
  <c r="U160" i="20"/>
  <c r="I34" i="28"/>
  <c r="I37" i="28" s="1"/>
  <c r="I38" i="28" s="1"/>
  <c r="E157" i="20"/>
  <c r="E160" i="20" s="1"/>
  <c r="V34" i="28"/>
  <c r="V36" i="28" s="1"/>
  <c r="Z34" i="28"/>
  <c r="Z36" i="28" s="1"/>
  <c r="D160" i="20"/>
  <c r="X13" i="22"/>
  <c r="AH178" i="20"/>
  <c r="AH13" i="22"/>
  <c r="AH12" i="24"/>
  <c r="AH14" i="24" s="1"/>
  <c r="AH15" i="24" s="1"/>
  <c r="AH21" i="24" s="1"/>
  <c r="AH39" i="24" s="1"/>
  <c r="U12" i="24"/>
  <c r="U14" i="24" s="1"/>
  <c r="U15" i="24" s="1"/>
  <c r="U21" i="24" s="1"/>
  <c r="U39" i="24" s="1"/>
  <c r="AS12" i="24"/>
  <c r="AS14" i="24" s="1"/>
  <c r="AS15" i="24" s="1"/>
  <c r="AS21" i="24" s="1"/>
  <c r="AS39" i="24" s="1"/>
  <c r="D13" i="22"/>
  <c r="AM13" i="22"/>
  <c r="AM12" i="24"/>
  <c r="AM14" i="24" s="1"/>
  <c r="AM15" i="24" s="1"/>
  <c r="AM21" i="24" s="1"/>
  <c r="AM39" i="24" s="1"/>
  <c r="R13" i="22"/>
  <c r="R12" i="24"/>
  <c r="R14" i="24" s="1"/>
  <c r="R15" i="24" s="1"/>
  <c r="R21" i="24" s="1"/>
  <c r="R39" i="24" s="1"/>
  <c r="AB178" i="20"/>
  <c r="M12" i="24"/>
  <c r="M14" i="24" s="1"/>
  <c r="M15" i="24" s="1"/>
  <c r="M21" i="24" s="1"/>
  <c r="M39" i="24" s="1"/>
  <c r="K13" i="22"/>
  <c r="K34" i="28"/>
  <c r="K37" i="28" s="1"/>
  <c r="P34" i="28"/>
  <c r="P36" i="28" s="1"/>
  <c r="M157" i="20"/>
  <c r="M160" i="20" s="1"/>
  <c r="M13" i="22"/>
  <c r="B34" i="28"/>
  <c r="B36" i="28" s="1"/>
  <c r="K160" i="20"/>
  <c r="AN160" i="20"/>
  <c r="AK34" i="28"/>
  <c r="AK36" i="28" s="1"/>
  <c r="AB13" i="22"/>
  <c r="N160" i="20"/>
  <c r="AS13" i="22"/>
  <c r="R178" i="20"/>
  <c r="AW178" i="20"/>
  <c r="AS160" i="20"/>
  <c r="AF34" i="28"/>
  <c r="AF36" i="28" s="1"/>
  <c r="AM178" i="20"/>
  <c r="S34" i="28"/>
  <c r="S37" i="28" s="1"/>
  <c r="S38" i="28" s="1"/>
  <c r="AM157" i="20"/>
  <c r="AM160" i="20" s="1"/>
  <c r="U13" i="22"/>
  <c r="AY7" i="22"/>
  <c r="AY6" i="22" s="1"/>
  <c r="T13" i="22"/>
  <c r="AI34" i="28"/>
  <c r="AI36" i="28" s="1"/>
  <c r="AO13" i="22"/>
  <c r="AK178" i="20"/>
  <c r="AC178" i="20"/>
  <c r="AT157" i="20"/>
  <c r="AT160" i="20" s="1"/>
  <c r="O34" i="28"/>
  <c r="O37" i="28" s="1"/>
  <c r="O38" i="28" s="1"/>
  <c r="AE34" i="28"/>
  <c r="AE37" i="28" s="1"/>
  <c r="AE38" i="28" s="1"/>
  <c r="W34" i="28"/>
  <c r="W37" i="28" s="1"/>
  <c r="C7" i="30"/>
  <c r="D6" i="30"/>
  <c r="C6" i="30" s="1"/>
  <c r="T157" i="20"/>
  <c r="T160" i="20" s="1"/>
  <c r="AF157" i="20"/>
  <c r="AF160" i="20" s="1"/>
  <c r="AL178" i="20"/>
  <c r="Q178" i="20"/>
  <c r="N34" i="28"/>
  <c r="N36" i="28" s="1"/>
  <c r="AJ13" i="22"/>
  <c r="Y178" i="20"/>
  <c r="F178" i="20"/>
  <c r="AV34" i="28"/>
  <c r="J34" i="28"/>
  <c r="J37" i="28" s="1"/>
  <c r="J38" i="28" s="1"/>
  <c r="AI157" i="20"/>
  <c r="AI160" i="20" s="1"/>
  <c r="P178" i="20"/>
  <c r="AA157" i="20"/>
  <c r="AA160" i="20" s="1"/>
  <c r="T34" i="28"/>
  <c r="T36" i="28" s="1"/>
  <c r="AO157" i="20"/>
  <c r="AO160" i="20" s="1"/>
  <c r="AJ178" i="20"/>
  <c r="C4" i="30"/>
  <c r="AZ25" i="30"/>
  <c r="J178" i="20"/>
  <c r="L157" i="20"/>
  <c r="L160" i="20" s="1"/>
  <c r="AU13" i="22"/>
  <c r="AG34" i="28"/>
  <c r="AG37" i="28" s="1"/>
  <c r="AG38" i="28" s="1"/>
  <c r="S157" i="20"/>
  <c r="S160" i="20" s="1"/>
  <c r="AU178" i="20"/>
  <c r="AR178" i="20"/>
  <c r="W13" i="22"/>
  <c r="D34" i="28"/>
  <c r="D37" i="28" s="1"/>
  <c r="D38" i="28" s="1"/>
  <c r="F34" i="28"/>
  <c r="F37" i="28" s="1"/>
  <c r="F38" i="28" s="1"/>
  <c r="AG157" i="20"/>
  <c r="AG160" i="20" s="1"/>
  <c r="AN34" i="28"/>
  <c r="AN37" i="28" s="1"/>
  <c r="F157" i="20"/>
  <c r="F160" i="20" s="1"/>
  <c r="AJ157" i="20"/>
  <c r="AJ160" i="20" s="1"/>
  <c r="AG13" i="22"/>
  <c r="Y13" i="22"/>
  <c r="U34" i="28"/>
  <c r="U37" i="28" s="1"/>
  <c r="U38" i="28" s="1"/>
  <c r="AG178" i="20"/>
  <c r="Y157" i="20"/>
  <c r="Y160" i="20" s="1"/>
  <c r="H13" i="22"/>
  <c r="AP160" i="20"/>
  <c r="AP13" i="22"/>
  <c r="AH34" i="28"/>
  <c r="AH36" i="28" s="1"/>
  <c r="F13" i="22"/>
  <c r="AA178" i="20"/>
  <c r="AO178" i="20"/>
  <c r="AT178" i="20"/>
  <c r="E34" i="28"/>
  <c r="E37" i="28" s="1"/>
  <c r="Q13" i="22"/>
  <c r="G13" i="22"/>
  <c r="P13" i="22"/>
  <c r="AR157" i="20"/>
  <c r="AR160" i="20" s="1"/>
  <c r="AU157" i="20"/>
  <c r="AU160" i="20" s="1"/>
  <c r="V160" i="20"/>
  <c r="V13" i="22"/>
  <c r="H160" i="20"/>
  <c r="Q157" i="20"/>
  <c r="Q160" i="20" s="1"/>
  <c r="AC13" i="22"/>
  <c r="AI178" i="20"/>
  <c r="P157" i="20"/>
  <c r="P160" i="20" s="1"/>
  <c r="W160" i="20"/>
  <c r="J157" i="20"/>
  <c r="J160" i="20" s="1"/>
  <c r="S178" i="20"/>
  <c r="AS34" i="28"/>
  <c r="AS37" i="28" s="1"/>
  <c r="AS38" i="28" s="1"/>
  <c r="AK157" i="20"/>
  <c r="AK160" i="20" s="1"/>
  <c r="AI13" i="22"/>
  <c r="L178" i="20"/>
  <c r="AB34" i="28"/>
  <c r="AB37" i="28" s="1"/>
  <c r="AB38" i="28" s="1"/>
  <c r="AC157" i="20"/>
  <c r="AC160" i="20" s="1"/>
  <c r="AM34" i="28"/>
  <c r="AM36" i="28" s="1"/>
  <c r="T178" i="20"/>
  <c r="AL157" i="20"/>
  <c r="AL160" i="20" s="1"/>
  <c r="AA34" i="28"/>
  <c r="AA36" i="28" s="1"/>
  <c r="AD34" i="28"/>
  <c r="AD37" i="28" s="1"/>
  <c r="AD38" i="28" s="1"/>
  <c r="R34" i="28"/>
  <c r="R36" i="28" s="1"/>
  <c r="AF13" i="22"/>
  <c r="AD13" i="22"/>
  <c r="AK13" i="22"/>
  <c r="AF178" i="20"/>
  <c r="AD160" i="20"/>
  <c r="L13" i="22"/>
  <c r="G160" i="20"/>
  <c r="C4" i="22"/>
  <c r="AV178" i="20"/>
  <c r="AV157" i="20"/>
  <c r="AV160" i="20" s="1"/>
  <c r="AT34" i="28"/>
  <c r="AV13" i="22"/>
  <c r="AR35" i="28"/>
  <c r="AR36" i="28" s="1"/>
  <c r="T158" i="27"/>
  <c r="T160" i="27" s="1"/>
  <c r="AY21" i="28"/>
  <c r="AY20" i="28"/>
  <c r="AS158" i="27"/>
  <c r="AS160" i="27" s="1"/>
  <c r="K158" i="27"/>
  <c r="K160" i="27" s="1"/>
  <c r="AJ37" i="28"/>
  <c r="AJ38" i="28" s="1"/>
  <c r="AJ36" i="28"/>
  <c r="BA39" i="20"/>
  <c r="AZ25" i="28" s="1"/>
  <c r="AZ22" i="28"/>
  <c r="C37" i="28"/>
  <c r="C38" i="28" s="1"/>
  <c r="C36" i="28"/>
  <c r="AZ153" i="20"/>
  <c r="AX30" i="28"/>
  <c r="AB158" i="27"/>
  <c r="AB160" i="27" s="1"/>
  <c r="H37" i="28"/>
  <c r="H36" i="28"/>
  <c r="AM158" i="27"/>
  <c r="AM160" i="27" s="1"/>
  <c r="F158" i="27"/>
  <c r="F160" i="27" s="1"/>
  <c r="AY24" i="28"/>
  <c r="BA151" i="20"/>
  <c r="BA152" i="20" s="1"/>
  <c r="BA166" i="20"/>
  <c r="BA168" i="20" s="1"/>
  <c r="BA26" i="32" s="1"/>
  <c r="BA235" i="20"/>
  <c r="BA23" i="32" s="1"/>
  <c r="AZ42" i="20"/>
  <c r="AY28" i="28" s="1"/>
  <c r="AY29" i="28" s="1"/>
  <c r="X37" i="28"/>
  <c r="X38" i="28" s="1"/>
  <c r="X36" i="28"/>
  <c r="Q36" i="28"/>
  <c r="Q37" i="28"/>
  <c r="AZ11" i="22"/>
  <c r="AP37" i="28"/>
  <c r="AP38" i="28" s="1"/>
  <c r="AP36" i="28"/>
  <c r="Y37" i="28"/>
  <c r="Y38" i="28" s="1"/>
  <c r="Y36" i="28"/>
  <c r="AA158" i="27"/>
  <c r="AA160" i="27" s="1"/>
  <c r="AV42" i="28"/>
  <c r="AU35" i="28"/>
  <c r="BA56" i="20"/>
  <c r="BB3" i="25"/>
  <c r="AZ3" i="22"/>
  <c r="AZ158" i="20"/>
  <c r="AY59" i="20"/>
  <c r="AY61" i="20" s="1"/>
  <c r="AX178" i="20"/>
  <c r="AX157" i="20"/>
  <c r="AX160" i="20" s="1"/>
  <c r="AZ58" i="20"/>
  <c r="AZ57" i="20"/>
  <c r="AX6" i="22"/>
  <c r="C7" i="22"/>
  <c r="AZ5" i="22"/>
  <c r="AZ144" i="20"/>
  <c r="AY60" i="20"/>
  <c r="AY62" i="20" s="1"/>
  <c r="AX13" i="22"/>
  <c r="AY177" i="20"/>
  <c r="AY182" i="20" s="1"/>
  <c r="AY183" i="20" s="1"/>
  <c r="AY145" i="20"/>
  <c r="AY159" i="20"/>
  <c r="AW31" i="28" s="1"/>
  <c r="AY237" i="20"/>
  <c r="AY31" i="32" s="1"/>
  <c r="AZ215" i="20"/>
  <c r="AZ198" i="20"/>
  <c r="AZ199" i="20" s="1"/>
  <c r="AY4" i="22"/>
  <c r="AY25" i="22"/>
  <c r="AY216" i="20"/>
  <c r="AY51" i="24" s="1"/>
  <c r="C18" i="22"/>
  <c r="BA149" i="20"/>
  <c r="BA156" i="20" s="1"/>
  <c r="BA163" i="20" s="1"/>
  <c r="BA176" i="20" s="1"/>
  <c r="AY19" i="22"/>
  <c r="AY18" i="22"/>
  <c r="AY7" i="32" s="1"/>
  <c r="AZ240" i="20"/>
  <c r="AZ16" i="22" s="1"/>
  <c r="AZ239" i="20"/>
  <c r="AZ15" i="22" s="1"/>
  <c r="AZ238" i="20"/>
  <c r="AZ14" i="22" s="1"/>
  <c r="AZ241" i="20"/>
  <c r="AZ7" i="24" s="1"/>
  <c r="AZ8" i="24" s="1"/>
  <c r="AZ242" i="20"/>
  <c r="AZ13" i="24" s="1"/>
  <c r="AY218" i="20"/>
  <c r="AY29" i="32" s="1"/>
  <c r="AZ171" i="20"/>
  <c r="AZ27" i="32" s="1"/>
  <c r="BA233" i="20"/>
  <c r="BA192" i="20"/>
  <c r="BB35" i="20"/>
  <c r="BB139" i="20"/>
  <c r="BB4" i="24" s="1"/>
  <c r="BB38" i="20" l="1"/>
  <c r="BC167" i="20" s="1"/>
  <c r="BC3" i="32"/>
  <c r="P158" i="27"/>
  <c r="P160" i="27" s="1"/>
  <c r="AL36" i="28"/>
  <c r="AZ27" i="25"/>
  <c r="M36" i="28"/>
  <c r="D17" i="30"/>
  <c r="AY7" i="25"/>
  <c r="AT37" i="28"/>
  <c r="U158" i="27"/>
  <c r="U160" i="27" s="1"/>
  <c r="AQ37" i="28"/>
  <c r="AQ38" i="28" s="1"/>
  <c r="AZ20" i="24"/>
  <c r="BA169" i="20"/>
  <c r="BA26" i="25"/>
  <c r="BA18" i="24"/>
  <c r="BA17" i="24"/>
  <c r="K36" i="28"/>
  <c r="AC158" i="27"/>
  <c r="AC160" i="27" s="1"/>
  <c r="AC168" i="27" s="1"/>
  <c r="L36" i="28"/>
  <c r="AR158" i="27"/>
  <c r="AR160" i="27" s="1"/>
  <c r="AF158" i="27"/>
  <c r="AF160" i="27" s="1"/>
  <c r="AF168" i="27" s="1"/>
  <c r="AF188" i="27" s="1"/>
  <c r="AF45" i="27" s="1"/>
  <c r="Q158" i="27"/>
  <c r="Q160" i="27" s="1"/>
  <c r="H158" i="27"/>
  <c r="H160" i="27" s="1"/>
  <c r="H180" i="27" s="1"/>
  <c r="O158" i="27"/>
  <c r="O160" i="27" s="1"/>
  <c r="AC37" i="28"/>
  <c r="AC38" i="28" s="1"/>
  <c r="AQ158" i="27"/>
  <c r="AQ160" i="27" s="1"/>
  <c r="AQ178" i="27" s="1"/>
  <c r="G37" i="28"/>
  <c r="G38" i="28" s="1"/>
  <c r="AD158" i="27"/>
  <c r="AD160" i="27" s="1"/>
  <c r="AD168" i="27" s="1"/>
  <c r="D39" i="24"/>
  <c r="D42" i="24" s="1"/>
  <c r="L158" i="27"/>
  <c r="L160" i="27" s="1"/>
  <c r="L180" i="27" s="1"/>
  <c r="I36" i="28"/>
  <c r="J158" i="27"/>
  <c r="J160" i="27" s="1"/>
  <c r="J180" i="27" s="1"/>
  <c r="AV158" i="27"/>
  <c r="AV160" i="27" s="1"/>
  <c r="R158" i="27"/>
  <c r="R160" i="27" s="1"/>
  <c r="Z158" i="27"/>
  <c r="Z160" i="27" s="1"/>
  <c r="Z168" i="27" s="1"/>
  <c r="Z188" i="27" s="1"/>
  <c r="Z45" i="27" s="1"/>
  <c r="AO158" i="27"/>
  <c r="AO160" i="27" s="1"/>
  <c r="AO178" i="27" s="1"/>
  <c r="AX42" i="24"/>
  <c r="BA11" i="24"/>
  <c r="BA23" i="25"/>
  <c r="Y158" i="27"/>
  <c r="Y160" i="27" s="1"/>
  <c r="Y168" i="27" s="1"/>
  <c r="V37" i="28"/>
  <c r="V38" i="28" s="1"/>
  <c r="AP158" i="27"/>
  <c r="AP160" i="27" s="1"/>
  <c r="AE158" i="27"/>
  <c r="AE160" i="27" s="1"/>
  <c r="AE178" i="27" s="1"/>
  <c r="AY41" i="24"/>
  <c r="AW44" i="28" s="1"/>
  <c r="AY29" i="25"/>
  <c r="AO36" i="28"/>
  <c r="AY12" i="24"/>
  <c r="AY14" i="24" s="1"/>
  <c r="AY15" i="24" s="1"/>
  <c r="AY21" i="24" s="1"/>
  <c r="AY39" i="24" s="1"/>
  <c r="AY31" i="25"/>
  <c r="AY158" i="27"/>
  <c r="AY160" i="27" s="1"/>
  <c r="Z37" i="28"/>
  <c r="Z38" i="28" s="1"/>
  <c r="AN158" i="27"/>
  <c r="AN160" i="27" s="1"/>
  <c r="AN168" i="27" s="1"/>
  <c r="P37" i="28"/>
  <c r="P38" i="28" s="1"/>
  <c r="N158" i="27"/>
  <c r="N160" i="27" s="1"/>
  <c r="R42" i="24"/>
  <c r="M42" i="24"/>
  <c r="AS42" i="24"/>
  <c r="AH42" i="24"/>
  <c r="AM42" i="24"/>
  <c r="AI158" i="27"/>
  <c r="AI160" i="27" s="1"/>
  <c r="S158" i="27"/>
  <c r="S160" i="27" s="1"/>
  <c r="U42" i="24"/>
  <c r="AF37" i="28"/>
  <c r="AF38" i="28" s="1"/>
  <c r="B37" i="28"/>
  <c r="B38" i="28" s="1"/>
  <c r="S36" i="28"/>
  <c r="D36" i="28"/>
  <c r="J36" i="28"/>
  <c r="AK37" i="28"/>
  <c r="AK38" i="28" s="1"/>
  <c r="AT158" i="27"/>
  <c r="AT160" i="27" s="1"/>
  <c r="AT178" i="27" s="1"/>
  <c r="V158" i="27"/>
  <c r="V160" i="27" s="1"/>
  <c r="AG36" i="28"/>
  <c r="W36" i="28"/>
  <c r="AI37" i="28"/>
  <c r="AI38" i="28" s="1"/>
  <c r="F36" i="28"/>
  <c r="AE36" i="28"/>
  <c r="O36" i="28"/>
  <c r="T37" i="28"/>
  <c r="T38" i="28" s="1"/>
  <c r="N37" i="28"/>
  <c r="C13" i="30"/>
  <c r="AZ7" i="22"/>
  <c r="AZ6" i="22" s="1"/>
  <c r="AW34" i="28"/>
  <c r="BA25" i="30"/>
  <c r="AK158" i="27"/>
  <c r="AK160" i="27" s="1"/>
  <c r="AK178" i="27" s="1"/>
  <c r="AH158" i="27"/>
  <c r="AH160" i="27" s="1"/>
  <c r="AH168" i="27" s="1"/>
  <c r="AN36" i="28"/>
  <c r="U36" i="28"/>
  <c r="W158" i="27"/>
  <c r="W160" i="27" s="1"/>
  <c r="X158" i="27"/>
  <c r="X160" i="27" s="1"/>
  <c r="G158" i="27"/>
  <c r="G160" i="27" s="1"/>
  <c r="G170" i="27" s="1"/>
  <c r="G190" i="27" s="1"/>
  <c r="G46" i="27" s="1"/>
  <c r="F30" i="32" s="1"/>
  <c r="F9" i="32" s="1"/>
  <c r="AH37" i="28"/>
  <c r="AH38" i="28" s="1"/>
  <c r="I158" i="27"/>
  <c r="I160" i="27" s="1"/>
  <c r="I180" i="27" s="1"/>
  <c r="M158" i="27"/>
  <c r="M160" i="27" s="1"/>
  <c r="E36" i="28"/>
  <c r="AJ158" i="27"/>
  <c r="AJ160" i="27" s="1"/>
  <c r="AJ168" i="27" s="1"/>
  <c r="AJ188" i="27" s="1"/>
  <c r="AJ45" i="27" s="1"/>
  <c r="AB36" i="28"/>
  <c r="AA37" i="28"/>
  <c r="AA38" i="28" s="1"/>
  <c r="AL158" i="27"/>
  <c r="AL160" i="27" s="1"/>
  <c r="AL178" i="27" s="1"/>
  <c r="AM37" i="28"/>
  <c r="AM38" i="28" s="1"/>
  <c r="AS36" i="28"/>
  <c r="AD36" i="28"/>
  <c r="AG158" i="27"/>
  <c r="AG160" i="27" s="1"/>
  <c r="AG168" i="27" s="1"/>
  <c r="AG188" i="27" s="1"/>
  <c r="AG45" i="27" s="1"/>
  <c r="R37" i="28"/>
  <c r="R38" i="28" s="1"/>
  <c r="AR37" i="28"/>
  <c r="AR38" i="28" s="1"/>
  <c r="C13" i="22"/>
  <c r="AU158" i="27"/>
  <c r="AU160" i="27" s="1"/>
  <c r="AU178" i="27" s="1"/>
  <c r="AT36" i="28"/>
  <c r="AW158" i="27"/>
  <c r="AW160" i="27" s="1"/>
  <c r="BB39" i="20"/>
  <c r="BA25" i="28" s="1"/>
  <c r="BA22" i="28"/>
  <c r="E171" i="27"/>
  <c r="E189" i="27" s="1"/>
  <c r="E180" i="27"/>
  <c r="E178" i="27"/>
  <c r="E168" i="27"/>
  <c r="E170" i="27"/>
  <c r="E190" i="27" s="1"/>
  <c r="E46" i="27" s="1"/>
  <c r="D30" i="32" s="1"/>
  <c r="D9" i="32" s="1"/>
  <c r="AM168" i="27"/>
  <c r="AM178" i="27"/>
  <c r="W38" i="28"/>
  <c r="AF178" i="27"/>
  <c r="AA168" i="27"/>
  <c r="AA178" i="27"/>
  <c r="Q38" i="28"/>
  <c r="AO38" i="28"/>
  <c r="BA153" i="20"/>
  <c r="AY30" i="28"/>
  <c r="F180" i="27"/>
  <c r="F170" i="27"/>
  <c r="F190" i="27" s="1"/>
  <c r="F46" i="27" s="1"/>
  <c r="E30" i="32" s="1"/>
  <c r="E9" i="32" s="1"/>
  <c r="H38" i="28"/>
  <c r="E38" i="28"/>
  <c r="AZ20" i="28"/>
  <c r="AZ21" i="28"/>
  <c r="AN38" i="28"/>
  <c r="AS178" i="27"/>
  <c r="AS168" i="27"/>
  <c r="AS188" i="27" s="1"/>
  <c r="AS45" i="27" s="1"/>
  <c r="AL38" i="28"/>
  <c r="K38" i="28"/>
  <c r="BA11" i="22"/>
  <c r="AB178" i="27"/>
  <c r="AB168" i="27"/>
  <c r="AB188" i="27" s="1"/>
  <c r="AB45" i="27" s="1"/>
  <c r="AZ24" i="28"/>
  <c r="BB151" i="20"/>
  <c r="BB152" i="20" s="1"/>
  <c r="BB166" i="20"/>
  <c r="BB235" i="20"/>
  <c r="BB23" i="32" s="1"/>
  <c r="BA42" i="20"/>
  <c r="AZ28" i="28" s="1"/>
  <c r="AZ29" i="28" s="1"/>
  <c r="K180" i="27"/>
  <c r="K170" i="27"/>
  <c r="K190" i="27" s="1"/>
  <c r="K46" i="27" s="1"/>
  <c r="J30" i="32" s="1"/>
  <c r="J9" i="32" s="1"/>
  <c r="AV35" i="28"/>
  <c r="AW42" i="28"/>
  <c r="AU36" i="28"/>
  <c r="AU37" i="28"/>
  <c r="AT38" i="28"/>
  <c r="AY157" i="20"/>
  <c r="AY160" i="20" s="1"/>
  <c r="AY178" i="20"/>
  <c r="C6" i="22"/>
  <c r="AY13" i="22"/>
  <c r="AZ177" i="20"/>
  <c r="AZ182" i="20" s="1"/>
  <c r="AZ183" i="20" s="1"/>
  <c r="AZ145" i="20"/>
  <c r="AZ237" i="20"/>
  <c r="AZ31" i="32" s="1"/>
  <c r="AZ159" i="20"/>
  <c r="AX31" i="28" s="1"/>
  <c r="BA3" i="22"/>
  <c r="BA158" i="20"/>
  <c r="AZ59" i="20"/>
  <c r="AZ61" i="20" s="1"/>
  <c r="BB56" i="20"/>
  <c r="BC3" i="25"/>
  <c r="BA215" i="20"/>
  <c r="BA198" i="20"/>
  <c r="BA199" i="20" s="1"/>
  <c r="AZ25" i="22"/>
  <c r="AZ4" i="22"/>
  <c r="BA5" i="22"/>
  <c r="BA144" i="20"/>
  <c r="AZ60" i="20"/>
  <c r="AZ62" i="20" s="1"/>
  <c r="BA57" i="20"/>
  <c r="BA58" i="20"/>
  <c r="AZ216" i="20"/>
  <c r="AZ51" i="24" s="1"/>
  <c r="BB149" i="20"/>
  <c r="BB156" i="20" s="1"/>
  <c r="BB163" i="20" s="1"/>
  <c r="BB176" i="20" s="1"/>
  <c r="AZ19" i="22"/>
  <c r="AZ18" i="22"/>
  <c r="BA239" i="20"/>
  <c r="BA15" i="22" s="1"/>
  <c r="BA238" i="20"/>
  <c r="BA14" i="22" s="1"/>
  <c r="BA240" i="20"/>
  <c r="BA16" i="22" s="1"/>
  <c r="BA241" i="20"/>
  <c r="BA7" i="24" s="1"/>
  <c r="BA8" i="24" s="1"/>
  <c r="BA242" i="20"/>
  <c r="BA13" i="24" s="1"/>
  <c r="AZ218" i="20"/>
  <c r="AZ29" i="32" s="1"/>
  <c r="BB233" i="20"/>
  <c r="BA171" i="20"/>
  <c r="BA27" i="32" s="1"/>
  <c r="BB192" i="20"/>
  <c r="BC35" i="20"/>
  <c r="BC139" i="20"/>
  <c r="BC4" i="24" s="1"/>
  <c r="BC38" i="20" l="1"/>
  <c r="BD167" i="20" s="1"/>
  <c r="BD3" i="32"/>
  <c r="AZ7" i="25"/>
  <c r="AZ7" i="32"/>
  <c r="Y6" i="25"/>
  <c r="Y4" i="25" s="1"/>
  <c r="Y6" i="32"/>
  <c r="Y4" i="32" s="1"/>
  <c r="AR6" i="25"/>
  <c r="AR4" i="25" s="1"/>
  <c r="AR6" i="32"/>
  <c r="AR4" i="32" s="1"/>
  <c r="BA27" i="25"/>
  <c r="AF6" i="25"/>
  <c r="AF4" i="25" s="1"/>
  <c r="AF6" i="32"/>
  <c r="AF4" i="32" s="1"/>
  <c r="AA6" i="25"/>
  <c r="AA4" i="25" s="1"/>
  <c r="AA6" i="32"/>
  <c r="AA4" i="32" s="1"/>
  <c r="AI6" i="25"/>
  <c r="AI4" i="25" s="1"/>
  <c r="AI6" i="32"/>
  <c r="AI4" i="32" s="1"/>
  <c r="AE6" i="25"/>
  <c r="AE4" i="25" s="1"/>
  <c r="AE6" i="32"/>
  <c r="AE4" i="32" s="1"/>
  <c r="D48" i="24"/>
  <c r="D24" i="25"/>
  <c r="AQ168" i="27"/>
  <c r="AQ188" i="27" s="1"/>
  <c r="AQ45" i="27" s="1"/>
  <c r="AC178" i="27"/>
  <c r="BA20" i="24"/>
  <c r="H170" i="27"/>
  <c r="H190" i="27" s="1"/>
  <c r="H46" i="27" s="1"/>
  <c r="G30" i="32" s="1"/>
  <c r="G9" i="32" s="1"/>
  <c r="J170" i="27"/>
  <c r="J190" i="27" s="1"/>
  <c r="J46" i="27" s="1"/>
  <c r="I30" i="32" s="1"/>
  <c r="I9" i="32" s="1"/>
  <c r="AD178" i="27"/>
  <c r="Y178" i="27"/>
  <c r="L170" i="27"/>
  <c r="L190" i="27" s="1"/>
  <c r="L46" i="27" s="1"/>
  <c r="K30" i="32" s="1"/>
  <c r="K9" i="32" s="1"/>
  <c r="AY42" i="24"/>
  <c r="AO168" i="27"/>
  <c r="AO188" i="27" s="1"/>
  <c r="AO45" i="27" s="1"/>
  <c r="Z178" i="27"/>
  <c r="AN178" i="27"/>
  <c r="AZ12" i="24"/>
  <c r="AZ14" i="24" s="1"/>
  <c r="AZ15" i="24" s="1"/>
  <c r="AZ21" i="24" s="1"/>
  <c r="AZ39" i="24" s="1"/>
  <c r="AZ31" i="25"/>
  <c r="AE168" i="27"/>
  <c r="AE188" i="27" s="1"/>
  <c r="AE45" i="27" s="1"/>
  <c r="BB11" i="24"/>
  <c r="BB23" i="25"/>
  <c r="AZ41" i="24"/>
  <c r="AX44" i="28" s="1"/>
  <c r="AZ29" i="25"/>
  <c r="K40" i="28"/>
  <c r="K41" i="28" s="1"/>
  <c r="H40" i="28"/>
  <c r="H41" i="28" s="1"/>
  <c r="D40" i="28"/>
  <c r="D41" i="28" s="1"/>
  <c r="J40" i="28"/>
  <c r="J41" i="28" s="1"/>
  <c r="F40" i="28"/>
  <c r="F41" i="28" s="1"/>
  <c r="G40" i="28"/>
  <c r="G41" i="28" s="1"/>
  <c r="M40" i="28"/>
  <c r="M41" i="28" s="1"/>
  <c r="B40" i="28"/>
  <c r="B41" i="28" s="1"/>
  <c r="E40" i="28"/>
  <c r="E41" i="28" s="1"/>
  <c r="C40" i="28"/>
  <c r="C41" i="28" s="1"/>
  <c r="P40" i="28"/>
  <c r="P41" i="28" s="1"/>
  <c r="L40" i="28"/>
  <c r="L41" i="28" s="1"/>
  <c r="I40" i="28"/>
  <c r="I41" i="28" s="1"/>
  <c r="AT168" i="27"/>
  <c r="AT188" i="27" s="1"/>
  <c r="AT45" i="27" s="1"/>
  <c r="N40" i="28"/>
  <c r="N41" i="28" s="1"/>
  <c r="N38" i="28"/>
  <c r="Q40" i="28"/>
  <c r="Q41" i="28" s="1"/>
  <c r="O40" i="28"/>
  <c r="O41" i="28" s="1"/>
  <c r="BA7" i="22"/>
  <c r="BA6" i="22" s="1"/>
  <c r="BB25" i="30"/>
  <c r="AX34" i="28"/>
  <c r="AK168" i="27"/>
  <c r="AK188" i="27" s="1"/>
  <c r="AK45" i="27" s="1"/>
  <c r="AH178" i="27"/>
  <c r="G180" i="27"/>
  <c r="I170" i="27"/>
  <c r="I190" i="27" s="1"/>
  <c r="I46" i="27" s="1"/>
  <c r="H30" i="32" s="1"/>
  <c r="H9" i="32" s="1"/>
  <c r="AJ178" i="27"/>
  <c r="AF40" i="28"/>
  <c r="AF41" i="28" s="1"/>
  <c r="AL168" i="27"/>
  <c r="AL188" i="27" s="1"/>
  <c r="AL45" i="27" s="1"/>
  <c r="AJ40" i="28"/>
  <c r="AJ41" i="28" s="1"/>
  <c r="T40" i="28"/>
  <c r="T41" i="28" s="1"/>
  <c r="AB40" i="28"/>
  <c r="AB41" i="28" s="1"/>
  <c r="X40" i="28"/>
  <c r="X41" i="28" s="1"/>
  <c r="AO40" i="28"/>
  <c r="AO41" i="28" s="1"/>
  <c r="AG178" i="27"/>
  <c r="AT40" i="28"/>
  <c r="AT41" i="28" s="1"/>
  <c r="AR40" i="28"/>
  <c r="AR41" i="28" s="1"/>
  <c r="AM40" i="28"/>
  <c r="AM41" i="28" s="1"/>
  <c r="AI40" i="28"/>
  <c r="AI41" i="28" s="1"/>
  <c r="AE40" i="28"/>
  <c r="AE41" i="28" s="1"/>
  <c r="AA40" i="28"/>
  <c r="AA41" i="28" s="1"/>
  <c r="W40" i="28"/>
  <c r="W41" i="28" s="1"/>
  <c r="S40" i="28"/>
  <c r="S41" i="28" s="1"/>
  <c r="AN40" i="28"/>
  <c r="AN41" i="28" s="1"/>
  <c r="AQ40" i="28"/>
  <c r="AQ41" i="28" s="1"/>
  <c r="AL40" i="28"/>
  <c r="AL41" i="28" s="1"/>
  <c r="AH40" i="28"/>
  <c r="AH41" i="28" s="1"/>
  <c r="AD40" i="28"/>
  <c r="AD41" i="28" s="1"/>
  <c r="Z40" i="28"/>
  <c r="Z41" i="28" s="1"/>
  <c r="V40" i="28"/>
  <c r="V41" i="28" s="1"/>
  <c r="R40" i="28"/>
  <c r="R41" i="28" s="1"/>
  <c r="AP40" i="28"/>
  <c r="AP41" i="28" s="1"/>
  <c r="AK40" i="28"/>
  <c r="AK41" i="28" s="1"/>
  <c r="AG40" i="28"/>
  <c r="AG41" i="28" s="1"/>
  <c r="AC40" i="28"/>
  <c r="AC41" i="28" s="1"/>
  <c r="Y40" i="28"/>
  <c r="Y41" i="28" s="1"/>
  <c r="U40" i="28"/>
  <c r="U41" i="28" s="1"/>
  <c r="AS40" i="28"/>
  <c r="AS41" i="28" s="1"/>
  <c r="AU168" i="27"/>
  <c r="AU188" i="27" s="1"/>
  <c r="AU45" i="27" s="1"/>
  <c r="BB168" i="20"/>
  <c r="BB26" i="32" s="1"/>
  <c r="AC188" i="27"/>
  <c r="AC45" i="27" s="1"/>
  <c r="AA188" i="27"/>
  <c r="AA45" i="27" s="1"/>
  <c r="AM188" i="27"/>
  <c r="AM45" i="27" s="1"/>
  <c r="Y188" i="27"/>
  <c r="Y45" i="27" s="1"/>
  <c r="AD188" i="27"/>
  <c r="AD45" i="27" s="1"/>
  <c r="AN188" i="27"/>
  <c r="AN45" i="27" s="1"/>
  <c r="E181" i="27"/>
  <c r="E179" i="27"/>
  <c r="E164" i="27" s="1"/>
  <c r="BB153" i="20"/>
  <c r="AZ30" i="28"/>
  <c r="BB11" i="22"/>
  <c r="E169" i="27"/>
  <c r="E176" i="27"/>
  <c r="E172" i="27"/>
  <c r="E188" i="27"/>
  <c r="E45" i="27" s="1"/>
  <c r="BC39" i="20"/>
  <c r="BB25" i="28" s="1"/>
  <c r="BB22" i="28"/>
  <c r="BA24" i="28"/>
  <c r="BC151" i="20"/>
  <c r="BC152" i="20" s="1"/>
  <c r="BC166" i="20"/>
  <c r="BC235" i="20"/>
  <c r="BC23" i="32" s="1"/>
  <c r="BB42" i="20"/>
  <c r="BA28" i="28" s="1"/>
  <c r="BA29" i="28" s="1"/>
  <c r="AH188" i="27"/>
  <c r="AH45" i="27" s="1"/>
  <c r="D30" i="25"/>
  <c r="D9" i="25" s="1"/>
  <c r="BA20" i="28"/>
  <c r="BA21" i="28"/>
  <c r="AU40" i="28"/>
  <c r="AU41" i="28" s="1"/>
  <c r="AU38" i="28"/>
  <c r="AV37" i="28"/>
  <c r="AV36" i="28"/>
  <c r="AX42" i="28"/>
  <c r="AW35" i="28"/>
  <c r="AZ158" i="27"/>
  <c r="AZ160" i="27" s="1"/>
  <c r="BA177" i="20"/>
  <c r="BA182" i="20" s="1"/>
  <c r="BA183" i="20" s="1"/>
  <c r="BA237" i="20"/>
  <c r="BA31" i="32" s="1"/>
  <c r="BA159" i="20"/>
  <c r="AY31" i="28" s="1"/>
  <c r="BA145" i="20"/>
  <c r="AZ13" i="22"/>
  <c r="BB5" i="22"/>
  <c r="BB144" i="20"/>
  <c r="BA60" i="20"/>
  <c r="BA62" i="20" s="1"/>
  <c r="BA4" i="22"/>
  <c r="BA25" i="22"/>
  <c r="AZ157" i="20"/>
  <c r="AZ160" i="20" s="1"/>
  <c r="AZ178" i="20"/>
  <c r="BC56" i="20"/>
  <c r="BD3" i="25"/>
  <c r="BB3" i="22"/>
  <c r="BB158" i="20"/>
  <c r="BA59" i="20"/>
  <c r="BA61" i="20" s="1"/>
  <c r="BB215" i="20"/>
  <c r="BB198" i="20"/>
  <c r="BB199" i="20" s="1"/>
  <c r="BB57" i="20"/>
  <c r="BB58" i="20"/>
  <c r="BA216" i="20"/>
  <c r="BA51" i="24" s="1"/>
  <c r="BC149" i="20"/>
  <c r="BC156" i="20" s="1"/>
  <c r="BC163" i="20" s="1"/>
  <c r="BC176" i="20" s="1"/>
  <c r="BC168" i="20"/>
  <c r="BC26" i="32" s="1"/>
  <c r="BA18" i="22"/>
  <c r="BA19" i="22"/>
  <c r="BB242" i="20"/>
  <c r="BB13" i="24" s="1"/>
  <c r="BB238" i="20"/>
  <c r="BB14" i="22" s="1"/>
  <c r="BB239" i="20"/>
  <c r="BB15" i="22" s="1"/>
  <c r="BB240" i="20"/>
  <c r="BB16" i="22" s="1"/>
  <c r="BB241" i="20"/>
  <c r="BB7" i="24" s="1"/>
  <c r="BB8" i="24" s="1"/>
  <c r="BA218" i="20"/>
  <c r="BA29" i="32" s="1"/>
  <c r="BC233" i="20"/>
  <c r="BC192" i="20"/>
  <c r="BD35" i="20"/>
  <c r="BD139" i="20"/>
  <c r="BD4" i="24" s="1"/>
  <c r="BA7" i="32" l="1"/>
  <c r="BD38" i="20"/>
  <c r="BE167" i="20" s="1"/>
  <c r="BE3" i="32"/>
  <c r="X6" i="25"/>
  <c r="X4" i="25" s="1"/>
  <c r="X6" i="32"/>
  <c r="X4" i="32" s="1"/>
  <c r="AG6" i="25"/>
  <c r="AG4" i="25" s="1"/>
  <c r="AG6" i="32"/>
  <c r="AG4" i="32" s="1"/>
  <c r="D6" i="25"/>
  <c r="D4" i="25" s="1"/>
  <c r="D40" i="25" s="1"/>
  <c r="D6" i="32"/>
  <c r="D4" i="32" s="1"/>
  <c r="AL6" i="25"/>
  <c r="AL4" i="25" s="1"/>
  <c r="AL6" i="32"/>
  <c r="AL4" i="32" s="1"/>
  <c r="AT6" i="25"/>
  <c r="AT4" i="25" s="1"/>
  <c r="AT6" i="32"/>
  <c r="AT4" i="32" s="1"/>
  <c r="AJ6" i="25"/>
  <c r="AJ4" i="25" s="1"/>
  <c r="AJ6" i="32"/>
  <c r="AJ4" i="32" s="1"/>
  <c r="AS6" i="25"/>
  <c r="AS4" i="25" s="1"/>
  <c r="AS6" i="32"/>
  <c r="AS4" i="32" s="1"/>
  <c r="AP6" i="25"/>
  <c r="AP4" i="25" s="1"/>
  <c r="AP6" i="32"/>
  <c r="AP4" i="32" s="1"/>
  <c r="BB26" i="25"/>
  <c r="AM6" i="25"/>
  <c r="AM4" i="25" s="1"/>
  <c r="AM6" i="32"/>
  <c r="AM4" i="32" s="1"/>
  <c r="Z6" i="25"/>
  <c r="Z4" i="25" s="1"/>
  <c r="Z6" i="32"/>
  <c r="Z4" i="32" s="1"/>
  <c r="AN6" i="25"/>
  <c r="AN4" i="25" s="1"/>
  <c r="AN6" i="32"/>
  <c r="AN4" i="32" s="1"/>
  <c r="AC6" i="25"/>
  <c r="AC4" i="25" s="1"/>
  <c r="AC6" i="32"/>
  <c r="AC4" i="32" s="1"/>
  <c r="AB6" i="25"/>
  <c r="AB4" i="25" s="1"/>
  <c r="AB6" i="32"/>
  <c r="AB4" i="32" s="1"/>
  <c r="AK6" i="25"/>
  <c r="AK4" i="25" s="1"/>
  <c r="AK6" i="32"/>
  <c r="AK4" i="32" s="1"/>
  <c r="AD6" i="25"/>
  <c r="AD4" i="25" s="1"/>
  <c r="AD6" i="32"/>
  <c r="AD4" i="32" s="1"/>
  <c r="BA7" i="25"/>
  <c r="BC169" i="20"/>
  <c r="BC26" i="25"/>
  <c r="BC17" i="24"/>
  <c r="BC18" i="24"/>
  <c r="AZ42" i="24"/>
  <c r="BA41" i="24"/>
  <c r="AY44" i="28" s="1"/>
  <c r="BA29" i="25"/>
  <c r="BA12" i="24"/>
  <c r="BA14" i="24" s="1"/>
  <c r="BA15" i="24" s="1"/>
  <c r="BA21" i="24" s="1"/>
  <c r="BA39" i="24" s="1"/>
  <c r="BA31" i="25"/>
  <c r="BC11" i="24"/>
  <c r="BC23" i="25"/>
  <c r="BB18" i="24"/>
  <c r="BB17" i="24"/>
  <c r="BB7" i="22"/>
  <c r="BB6" i="22" s="1"/>
  <c r="BC25" i="30"/>
  <c r="AY34" i="28"/>
  <c r="BB169" i="20"/>
  <c r="BB171" i="20"/>
  <c r="BB27" i="32" s="1"/>
  <c r="E184" i="27"/>
  <c r="BC11" i="22"/>
  <c r="BB20" i="28"/>
  <c r="BB21" i="28"/>
  <c r="E182" i="27"/>
  <c r="F178" i="27" s="1"/>
  <c r="F181" i="27" s="1"/>
  <c r="BD39" i="20"/>
  <c r="BC25" i="28" s="1"/>
  <c r="BC22" i="28"/>
  <c r="E174" i="27"/>
  <c r="F168" i="27" s="1"/>
  <c r="F171" i="27"/>
  <c r="F189" i="27" s="1"/>
  <c r="BC153" i="20"/>
  <c r="BA30" i="28"/>
  <c r="BB24" i="28"/>
  <c r="BD151" i="20"/>
  <c r="BD152" i="20" s="1"/>
  <c r="BD166" i="20"/>
  <c r="BD235" i="20"/>
  <c r="BD23" i="32" s="1"/>
  <c r="BC42" i="20"/>
  <c r="BB28" i="28" s="1"/>
  <c r="BB29" i="28" s="1"/>
  <c r="E40" i="27"/>
  <c r="E163" i="27"/>
  <c r="E165" i="27" s="1"/>
  <c r="E186" i="27"/>
  <c r="E43" i="27" s="1"/>
  <c r="C108" i="20" s="1"/>
  <c r="E173" i="27"/>
  <c r="AY42" i="28"/>
  <c r="AV38" i="28"/>
  <c r="AV40" i="28"/>
  <c r="AV41" i="28" s="1"/>
  <c r="AX35" i="28"/>
  <c r="AW37" i="28"/>
  <c r="AW36" i="28"/>
  <c r="BA158" i="27"/>
  <c r="BA160" i="27" s="1"/>
  <c r="BD56" i="20"/>
  <c r="BE3" i="25"/>
  <c r="BC5" i="22"/>
  <c r="BC144" i="20"/>
  <c r="BB60" i="20"/>
  <c r="BB62" i="20" s="1"/>
  <c r="BC57" i="20"/>
  <c r="BC58" i="20"/>
  <c r="BB177" i="20"/>
  <c r="BB182" i="20" s="1"/>
  <c r="BB183" i="20" s="1"/>
  <c r="BB145" i="20"/>
  <c r="BB237" i="20"/>
  <c r="BB31" i="32" s="1"/>
  <c r="BB159" i="20"/>
  <c r="AZ31" i="28" s="1"/>
  <c r="BA13" i="22"/>
  <c r="BC3" i="22"/>
  <c r="BC158" i="20"/>
  <c r="BB59" i="20"/>
  <c r="BB61" i="20" s="1"/>
  <c r="BB4" i="22"/>
  <c r="BB25" i="22"/>
  <c r="BA157" i="20"/>
  <c r="BA160" i="20" s="1"/>
  <c r="BA178" i="20"/>
  <c r="BC215" i="20"/>
  <c r="BC198" i="20"/>
  <c r="BC199" i="20" s="1"/>
  <c r="BD149" i="20"/>
  <c r="BD156" i="20" s="1"/>
  <c r="BD163" i="20" s="1"/>
  <c r="BD176" i="20" s="1"/>
  <c r="BD168" i="20"/>
  <c r="BD26" i="32" s="1"/>
  <c r="BB18" i="22"/>
  <c r="BC241" i="20"/>
  <c r="BC7" i="24" s="1"/>
  <c r="BC8" i="24" s="1"/>
  <c r="BC242" i="20"/>
  <c r="BC13" i="24" s="1"/>
  <c r="BC238" i="20"/>
  <c r="BC14" i="22" s="1"/>
  <c r="BC239" i="20"/>
  <c r="BC15" i="22" s="1"/>
  <c r="BC240" i="20"/>
  <c r="BC16" i="22" s="1"/>
  <c r="BB19" i="22"/>
  <c r="BC171" i="20"/>
  <c r="BC27" i="32" s="1"/>
  <c r="BD233" i="20"/>
  <c r="BD192" i="20"/>
  <c r="BE35" i="20"/>
  <c r="BE139" i="20"/>
  <c r="BE4" i="24" s="1"/>
  <c r="BB7" i="32" l="1"/>
  <c r="BE38" i="20"/>
  <c r="BF167" i="20" s="1"/>
  <c r="BF3" i="32"/>
  <c r="D36" i="25"/>
  <c r="D37" i="25" s="1"/>
  <c r="D33" i="25"/>
  <c r="D53" i="24" s="1"/>
  <c r="BC27" i="25"/>
  <c r="D40" i="32"/>
  <c r="D36" i="32"/>
  <c r="D33" i="32"/>
  <c r="E48" i="24"/>
  <c r="E24" i="25"/>
  <c r="E30" i="25"/>
  <c r="E9" i="25" s="1"/>
  <c r="BB7" i="25"/>
  <c r="BD169" i="20"/>
  <c r="BD26" i="25"/>
  <c r="BD18" i="24"/>
  <c r="BD17" i="24"/>
  <c r="BC20" i="24"/>
  <c r="BA42" i="24"/>
  <c r="BB216" i="20"/>
  <c r="BB51" i="24" s="1"/>
  <c r="BB27" i="25"/>
  <c r="BB12" i="24"/>
  <c r="BB14" i="24" s="1"/>
  <c r="BB15" i="24" s="1"/>
  <c r="BB31" i="25"/>
  <c r="BD11" i="24"/>
  <c r="BD23" i="25"/>
  <c r="BB20" i="24"/>
  <c r="BD25" i="30"/>
  <c r="BC7" i="22"/>
  <c r="BC6" i="22" s="1"/>
  <c r="AZ34" i="28"/>
  <c r="BB218" i="20"/>
  <c r="BB29" i="32" s="1"/>
  <c r="F169" i="27"/>
  <c r="D46" i="24"/>
  <c r="E42" i="27"/>
  <c r="BD153" i="20"/>
  <c r="BB30" i="28"/>
  <c r="BC24" i="28"/>
  <c r="BE151" i="20"/>
  <c r="BE152" i="20" s="1"/>
  <c r="BE166" i="20"/>
  <c r="BE235" i="20"/>
  <c r="BE23" i="32" s="1"/>
  <c r="BD42" i="20"/>
  <c r="BC28" i="28" s="1"/>
  <c r="BC29" i="28" s="1"/>
  <c r="F182" i="27"/>
  <c r="G178" i="27" s="1"/>
  <c r="G179" i="27" s="1"/>
  <c r="G164" i="27" s="1"/>
  <c r="BD11" i="22"/>
  <c r="F176" i="27"/>
  <c r="F40" i="27" s="1"/>
  <c r="E46" i="24" s="1"/>
  <c r="E49" i="24" s="1"/>
  <c r="E52" i="24" s="1"/>
  <c r="F188" i="27"/>
  <c r="F45" i="27" s="1"/>
  <c r="F172" i="27"/>
  <c r="BC20" i="28"/>
  <c r="BC21" i="28"/>
  <c r="F179" i="27"/>
  <c r="F164" i="27" s="1"/>
  <c r="BE39" i="20"/>
  <c r="BD25" i="28" s="1"/>
  <c r="BD22" i="28"/>
  <c r="AZ42" i="28"/>
  <c r="AW38" i="28"/>
  <c r="AY35" i="28"/>
  <c r="AW40" i="28"/>
  <c r="AW41" i="28" s="1"/>
  <c r="AX36" i="28"/>
  <c r="AX37" i="28"/>
  <c r="BE56" i="20"/>
  <c r="BF3" i="25"/>
  <c r="BC177" i="20"/>
  <c r="BC182" i="20" s="1"/>
  <c r="BC183" i="20" s="1"/>
  <c r="BC237" i="20"/>
  <c r="BC31" i="32" s="1"/>
  <c r="BC145" i="20"/>
  <c r="BC159" i="20"/>
  <c r="BA31" i="28" s="1"/>
  <c r="BD215" i="20"/>
  <c r="BD198" i="20"/>
  <c r="BD199" i="20" s="1"/>
  <c r="BD5" i="22"/>
  <c r="BD144" i="20"/>
  <c r="BC60" i="20"/>
  <c r="BC62" i="20" s="1"/>
  <c r="BC4" i="22"/>
  <c r="BC25" i="22"/>
  <c r="BB158" i="27"/>
  <c r="BB160" i="27" s="1"/>
  <c r="BB13" i="22"/>
  <c r="BD3" i="22"/>
  <c r="BD158" i="20"/>
  <c r="BC59" i="20"/>
  <c r="BC61" i="20" s="1"/>
  <c r="BB157" i="20"/>
  <c r="BB160" i="20" s="1"/>
  <c r="BB178" i="20"/>
  <c r="BD58" i="20"/>
  <c r="BD57" i="20"/>
  <c r="BC216" i="20"/>
  <c r="BC51" i="24" s="1"/>
  <c r="BE149" i="20"/>
  <c r="BE156" i="20" s="1"/>
  <c r="BE163" i="20" s="1"/>
  <c r="BE176" i="20" s="1"/>
  <c r="BE168" i="20"/>
  <c r="BE26" i="32" s="1"/>
  <c r="BC19" i="22"/>
  <c r="BD240" i="20"/>
  <c r="BD16" i="22" s="1"/>
  <c r="BD241" i="20"/>
  <c r="BD7" i="24" s="1"/>
  <c r="BD8" i="24" s="1"/>
  <c r="BD242" i="20"/>
  <c r="BD13" i="24" s="1"/>
  <c r="BD238" i="20"/>
  <c r="BD14" i="22" s="1"/>
  <c r="BD239" i="20"/>
  <c r="BD15" i="22" s="1"/>
  <c r="BC18" i="22"/>
  <c r="BC7" i="32" s="1"/>
  <c r="BC218" i="20"/>
  <c r="BC29" i="32" s="1"/>
  <c r="BE233" i="20"/>
  <c r="BD171" i="20"/>
  <c r="BD27" i="32" s="1"/>
  <c r="BE192" i="20"/>
  <c r="BF35" i="20"/>
  <c r="BF139" i="20"/>
  <c r="BF4" i="24" s="1"/>
  <c r="F186" i="27" l="1"/>
  <c r="F43" i="27" s="1"/>
  <c r="D108" i="20" s="1"/>
  <c r="BF38" i="20"/>
  <c r="BG167" i="20" s="1"/>
  <c r="BG3" i="32"/>
  <c r="D34" i="25"/>
  <c r="D43" i="25" s="1"/>
  <c r="C108" i="29"/>
  <c r="BB29" i="25"/>
  <c r="D34" i="32"/>
  <c r="D43" i="32" s="1"/>
  <c r="D37" i="32"/>
  <c r="BD27" i="25"/>
  <c r="E6" i="25"/>
  <c r="E4" i="25" s="1"/>
  <c r="E33" i="25" s="1"/>
  <c r="E6" i="32"/>
  <c r="E4" i="32" s="1"/>
  <c r="BC7" i="25"/>
  <c r="BD20" i="24"/>
  <c r="BE169" i="20"/>
  <c r="BE26" i="25"/>
  <c r="BE17" i="24"/>
  <c r="BE18" i="24"/>
  <c r="BB21" i="24"/>
  <c r="BB39" i="24" s="1"/>
  <c r="BE11" i="24"/>
  <c r="BE23" i="25"/>
  <c r="BC12" i="24"/>
  <c r="BC14" i="24" s="1"/>
  <c r="BC15" i="24" s="1"/>
  <c r="BC21" i="24" s="1"/>
  <c r="BC39" i="24" s="1"/>
  <c r="BC31" i="25"/>
  <c r="BC41" i="24"/>
  <c r="BA44" i="28" s="1"/>
  <c r="BC29" i="25"/>
  <c r="BB41" i="24"/>
  <c r="D49" i="24"/>
  <c r="D52" i="24" s="1"/>
  <c r="BD7" i="22"/>
  <c r="BD6" i="22" s="1"/>
  <c r="BA34" i="28"/>
  <c r="BE25" i="30"/>
  <c r="F173" i="27"/>
  <c r="F163" i="27"/>
  <c r="F165" i="27" s="1"/>
  <c r="F184" i="27"/>
  <c r="G181" i="27"/>
  <c r="G182" i="27" s="1"/>
  <c r="H178" i="27" s="1"/>
  <c r="H181" i="27" s="1"/>
  <c r="BE11" i="22"/>
  <c r="BF39" i="20"/>
  <c r="BE25" i="28" s="1"/>
  <c r="BE22" i="28"/>
  <c r="BD21" i="28"/>
  <c r="BD20" i="28"/>
  <c r="F174" i="27"/>
  <c r="G168" i="27" s="1"/>
  <c r="G171" i="27"/>
  <c r="G189" i="27" s="1"/>
  <c r="G184" i="27"/>
  <c r="BE153" i="20"/>
  <c r="BC30" i="28"/>
  <c r="BD24" i="28"/>
  <c r="BF151" i="20"/>
  <c r="BF152" i="20" s="1"/>
  <c r="BF166" i="20"/>
  <c r="BF235" i="20"/>
  <c r="BF23" i="32" s="1"/>
  <c r="BE42" i="20"/>
  <c r="BD28" i="28" s="1"/>
  <c r="BD29" i="28" s="1"/>
  <c r="F42" i="27"/>
  <c r="AY36" i="28"/>
  <c r="AY37" i="28"/>
  <c r="AX38" i="28"/>
  <c r="AX40" i="28"/>
  <c r="AX41" i="28" s="1"/>
  <c r="BA42" i="28"/>
  <c r="BC13" i="22"/>
  <c r="BE3" i="22"/>
  <c r="BE158" i="20"/>
  <c r="BD59" i="20"/>
  <c r="BD61" i="20" s="1"/>
  <c r="BF56" i="20"/>
  <c r="BG3" i="25"/>
  <c r="BE215" i="20"/>
  <c r="BE198" i="20"/>
  <c r="BE199" i="20" s="1"/>
  <c r="BE5" i="22"/>
  <c r="BE144" i="20"/>
  <c r="BD60" i="20"/>
  <c r="BD62" i="20" s="1"/>
  <c r="BD177" i="20"/>
  <c r="BD182" i="20" s="1"/>
  <c r="BD183" i="20" s="1"/>
  <c r="BD159" i="20"/>
  <c r="BB31" i="28" s="1"/>
  <c r="BD145" i="20"/>
  <c r="BD237" i="20"/>
  <c r="BD31" i="32" s="1"/>
  <c r="BD25" i="22"/>
  <c r="BD4" i="22"/>
  <c r="BC157" i="20"/>
  <c r="BC160" i="20" s="1"/>
  <c r="BC178" i="20"/>
  <c r="BE57" i="20"/>
  <c r="BE58" i="20"/>
  <c r="BD218" i="20"/>
  <c r="BD29" i="32" s="1"/>
  <c r="BF149" i="20"/>
  <c r="BF156" i="20" s="1"/>
  <c r="BF163" i="20" s="1"/>
  <c r="BF176" i="20" s="1"/>
  <c r="BF168" i="20"/>
  <c r="BF26" i="32" s="1"/>
  <c r="BD19" i="22"/>
  <c r="BE239" i="20"/>
  <c r="BE15" i="22" s="1"/>
  <c r="BE238" i="20"/>
  <c r="BE14" i="22" s="1"/>
  <c r="BE240" i="20"/>
  <c r="BE16" i="22" s="1"/>
  <c r="BE242" i="20"/>
  <c r="BE13" i="24" s="1"/>
  <c r="BE241" i="20"/>
  <c r="BE7" i="24" s="1"/>
  <c r="BE8" i="24" s="1"/>
  <c r="BD18" i="22"/>
  <c r="BD216" i="20"/>
  <c r="BD51" i="24" s="1"/>
  <c r="BF233" i="20"/>
  <c r="BE171" i="20"/>
  <c r="BE27" i="32" s="1"/>
  <c r="BF192" i="20"/>
  <c r="BG35" i="20"/>
  <c r="BG139" i="20"/>
  <c r="BG4" i="24" s="1"/>
  <c r="D108" i="29" l="1"/>
  <c r="BD7" i="25"/>
  <c r="BD7" i="32"/>
  <c r="BG38" i="20"/>
  <c r="BH167" i="20" s="1"/>
  <c r="BH3" i="32"/>
  <c r="E40" i="25"/>
  <c r="E36" i="25"/>
  <c r="E37" i="25" s="1"/>
  <c r="E40" i="32"/>
  <c r="E33" i="32"/>
  <c r="E36" i="32"/>
  <c r="BE27" i="25"/>
  <c r="F48" i="24"/>
  <c r="F24" i="25"/>
  <c r="F30" i="25"/>
  <c r="BE20" i="24"/>
  <c r="BF169" i="20"/>
  <c r="BF26" i="25"/>
  <c r="BF17" i="24"/>
  <c r="BF18" i="24"/>
  <c r="BC158" i="27"/>
  <c r="BC160" i="27" s="1"/>
  <c r="BC170" i="27" s="1"/>
  <c r="BB42" i="24"/>
  <c r="BC42" i="24"/>
  <c r="BF11" i="24"/>
  <c r="BF23" i="25"/>
  <c r="BD41" i="24"/>
  <c r="BB44" i="28" s="1"/>
  <c r="BD29" i="25"/>
  <c r="BD12" i="24"/>
  <c r="BD14" i="24" s="1"/>
  <c r="BD15" i="24" s="1"/>
  <c r="BD21" i="24" s="1"/>
  <c r="BD39" i="24" s="1"/>
  <c r="BD31" i="25"/>
  <c r="AZ44" i="28"/>
  <c r="BB34" i="28"/>
  <c r="BE7" i="22"/>
  <c r="BE6" i="22" s="1"/>
  <c r="BF25" i="30"/>
  <c r="AZ35" i="28"/>
  <c r="AZ36" i="28" s="1"/>
  <c r="G169" i="27"/>
  <c r="H182" i="27"/>
  <c r="I178" i="27" s="1"/>
  <c r="BF11" i="22"/>
  <c r="G176" i="27"/>
  <c r="G40" i="27" s="1"/>
  <c r="F46" i="24" s="1"/>
  <c r="G188" i="27"/>
  <c r="G45" i="27" s="1"/>
  <c r="G172" i="27"/>
  <c r="BE20" i="28"/>
  <c r="BE21" i="28"/>
  <c r="H179" i="27"/>
  <c r="H164" i="27" s="1"/>
  <c r="E53" i="24"/>
  <c r="E34" i="25"/>
  <c r="E43" i="25" s="1"/>
  <c r="BG39" i="20"/>
  <c r="BF25" i="28" s="1"/>
  <c r="BF22" i="28"/>
  <c r="BF153" i="20"/>
  <c r="BD30" i="28"/>
  <c r="BE24" i="28"/>
  <c r="BG151" i="20"/>
  <c r="BG152" i="20" s="1"/>
  <c r="BG166" i="20"/>
  <c r="BG235" i="20"/>
  <c r="BG23" i="32" s="1"/>
  <c r="BF42" i="20"/>
  <c r="BE28" i="28" s="1"/>
  <c r="BE29" i="28" s="1"/>
  <c r="BB42" i="28"/>
  <c r="AY38" i="28"/>
  <c r="AY40" i="28"/>
  <c r="AY41" i="28" s="1"/>
  <c r="BA35" i="28"/>
  <c r="BG56" i="20"/>
  <c r="BH3" i="25"/>
  <c r="BD13" i="22"/>
  <c r="BF5" i="22"/>
  <c r="BF144" i="20"/>
  <c r="BE60" i="20"/>
  <c r="BE62" i="20" s="1"/>
  <c r="BD157" i="20"/>
  <c r="BD160" i="20" s="1"/>
  <c r="BD178" i="20"/>
  <c r="BE177" i="20"/>
  <c r="BE182" i="20" s="1"/>
  <c r="BE183" i="20" s="1"/>
  <c r="BE159" i="20"/>
  <c r="BC31" i="28" s="1"/>
  <c r="BE145" i="20"/>
  <c r="BE237" i="20"/>
  <c r="BE31" i="32" s="1"/>
  <c r="BF215" i="20"/>
  <c r="BF198" i="20"/>
  <c r="BF3" i="22"/>
  <c r="BF158" i="20"/>
  <c r="BE59" i="20"/>
  <c r="BE61" i="20" s="1"/>
  <c r="BE4" i="22"/>
  <c r="BE25" i="22"/>
  <c r="BF57" i="20"/>
  <c r="BF58" i="20"/>
  <c r="BD158" i="27"/>
  <c r="BD160" i="27" s="1"/>
  <c r="BE216" i="20"/>
  <c r="BE51" i="24" s="1"/>
  <c r="BG149" i="20"/>
  <c r="BG156" i="20" s="1"/>
  <c r="BG163" i="20" s="1"/>
  <c r="BG176" i="20" s="1"/>
  <c r="BG168" i="20"/>
  <c r="BG26" i="32" s="1"/>
  <c r="BE18" i="22"/>
  <c r="BE7" i="32" s="1"/>
  <c r="BE19" i="22"/>
  <c r="BF242" i="20"/>
  <c r="BF13" i="24" s="1"/>
  <c r="BF239" i="20"/>
  <c r="BF15" i="22" s="1"/>
  <c r="BF240" i="20"/>
  <c r="BF16" i="22" s="1"/>
  <c r="BF241" i="20"/>
  <c r="BF7" i="24" s="1"/>
  <c r="BF8" i="24" s="1"/>
  <c r="BF238" i="20"/>
  <c r="BF14" i="22" s="1"/>
  <c r="BE218" i="20"/>
  <c r="BE29" i="32" s="1"/>
  <c r="BF171" i="20"/>
  <c r="BF27" i="32" s="1"/>
  <c r="BG233" i="20"/>
  <c r="BG192" i="20"/>
  <c r="BH35" i="20"/>
  <c r="BH139" i="20"/>
  <c r="BH4" i="24" s="1"/>
  <c r="F49" i="24" l="1"/>
  <c r="F52" i="24" s="1"/>
  <c r="BH38" i="20"/>
  <c r="BI167" i="20" s="1"/>
  <c r="BI3" i="32"/>
  <c r="G173" i="27"/>
  <c r="E37" i="32"/>
  <c r="F6" i="25"/>
  <c r="F4" i="25" s="1"/>
  <c r="F6" i="32"/>
  <c r="F4" i="32" s="1"/>
  <c r="E34" i="32"/>
  <c r="E43" i="32" s="1"/>
  <c r="BF27" i="25"/>
  <c r="F9" i="25"/>
  <c r="BC180" i="27"/>
  <c r="BE7" i="25"/>
  <c r="BG169" i="20"/>
  <c r="BG26" i="25"/>
  <c r="BG17" i="24"/>
  <c r="BG18" i="24"/>
  <c r="BD42" i="24"/>
  <c r="BE41" i="24"/>
  <c r="BC44" i="28" s="1"/>
  <c r="BE29" i="25"/>
  <c r="BG11" i="24"/>
  <c r="BG23" i="25"/>
  <c r="BE12" i="24"/>
  <c r="BE14" i="24" s="1"/>
  <c r="BE15" i="24" s="1"/>
  <c r="BE21" i="24" s="1"/>
  <c r="BE39" i="24" s="1"/>
  <c r="BE31" i="25"/>
  <c r="BG25" i="30"/>
  <c r="BC34" i="28"/>
  <c r="BF7" i="22"/>
  <c r="BF6" i="22" s="1"/>
  <c r="AZ37" i="28"/>
  <c r="AZ38" i="28" s="1"/>
  <c r="G186" i="27"/>
  <c r="G43" i="27" s="1"/>
  <c r="G163" i="27"/>
  <c r="G165" i="27" s="1"/>
  <c r="H184" i="27"/>
  <c r="BG11" i="22"/>
  <c r="BF24" i="28"/>
  <c r="BH151" i="20"/>
  <c r="BH152" i="20" s="1"/>
  <c r="BH166" i="20"/>
  <c r="BH235" i="20"/>
  <c r="BH23" i="32" s="1"/>
  <c r="BG42" i="20"/>
  <c r="BF28" i="28" s="1"/>
  <c r="BF29" i="28" s="1"/>
  <c r="G42" i="27"/>
  <c r="G174" i="27"/>
  <c r="H168" i="27" s="1"/>
  <c r="H171" i="27"/>
  <c r="H189" i="27" s="1"/>
  <c r="BG153" i="20"/>
  <c r="BE30" i="28"/>
  <c r="I181" i="27"/>
  <c r="BH39" i="20"/>
  <c r="BG25" i="28" s="1"/>
  <c r="BG22" i="28"/>
  <c r="BF20" i="28"/>
  <c r="BF21" i="28"/>
  <c r="I179" i="27"/>
  <c r="I164" i="27" s="1"/>
  <c r="BA36" i="28"/>
  <c r="BA37" i="28"/>
  <c r="BB35" i="28"/>
  <c r="BC42" i="28"/>
  <c r="BE158" i="27"/>
  <c r="BE160" i="27" s="1"/>
  <c r="BG215" i="20"/>
  <c r="BG198" i="20"/>
  <c r="BG199" i="20" s="1"/>
  <c r="BE13" i="22"/>
  <c r="BF177" i="20"/>
  <c r="BF182" i="20" s="1"/>
  <c r="BF183" i="20" s="1"/>
  <c r="BF159" i="20"/>
  <c r="BD31" i="28" s="1"/>
  <c r="BF237" i="20"/>
  <c r="BF31" i="32" s="1"/>
  <c r="BF145" i="20"/>
  <c r="BE157" i="20"/>
  <c r="BE160" i="20" s="1"/>
  <c r="BE178" i="20"/>
  <c r="BF4" i="22"/>
  <c r="BF25" i="22"/>
  <c r="BG5" i="22"/>
  <c r="BG144" i="20"/>
  <c r="BF60" i="20"/>
  <c r="BF62" i="20" s="1"/>
  <c r="BH56" i="20"/>
  <c r="BI3" i="25"/>
  <c r="BG3" i="22"/>
  <c r="BG158" i="20"/>
  <c r="BF59" i="20"/>
  <c r="BF61" i="20" s="1"/>
  <c r="BG57" i="20"/>
  <c r="BG58" i="20"/>
  <c r="BH149" i="20"/>
  <c r="BH156" i="20" s="1"/>
  <c r="BH163" i="20" s="1"/>
  <c r="BH176" i="20" s="1"/>
  <c r="BH168" i="20"/>
  <c r="BH26" i="32" s="1"/>
  <c r="BF19" i="22"/>
  <c r="BF18" i="22"/>
  <c r="BG241" i="20"/>
  <c r="BG7" i="24" s="1"/>
  <c r="BG8" i="24" s="1"/>
  <c r="BG242" i="20"/>
  <c r="BG13" i="24" s="1"/>
  <c r="BG238" i="20"/>
  <c r="BG14" i="22" s="1"/>
  <c r="BG239" i="20"/>
  <c r="BG15" i="22" s="1"/>
  <c r="BG240" i="20"/>
  <c r="BG16" i="22" s="1"/>
  <c r="BG171" i="20"/>
  <c r="BG27" i="32" s="1"/>
  <c r="BH233" i="20"/>
  <c r="BH192" i="20"/>
  <c r="BI35" i="20"/>
  <c r="BI139" i="20"/>
  <c r="BI4" i="24" s="1"/>
  <c r="BF7" i="32" l="1"/>
  <c r="BI38" i="20"/>
  <c r="BJ167" i="20" s="1"/>
  <c r="BJ3" i="32"/>
  <c r="BG27" i="25"/>
  <c r="F33" i="25"/>
  <c r="F34" i="25" s="1"/>
  <c r="F43" i="25" s="1"/>
  <c r="F40" i="32"/>
  <c r="F36" i="32"/>
  <c r="F33" i="32"/>
  <c r="F36" i="25"/>
  <c r="F37" i="25" s="1"/>
  <c r="F40" i="25"/>
  <c r="BE42" i="24"/>
  <c r="G48" i="24"/>
  <c r="G24" i="25"/>
  <c r="G30" i="25"/>
  <c r="BF7" i="25"/>
  <c r="BG20" i="24"/>
  <c r="BH169" i="20"/>
  <c r="BH26" i="25"/>
  <c r="BH17" i="24"/>
  <c r="BH18" i="24"/>
  <c r="BF12" i="24"/>
  <c r="BF14" i="24" s="1"/>
  <c r="BF15" i="24" s="1"/>
  <c r="BF31" i="25"/>
  <c r="BH11" i="24"/>
  <c r="BH23" i="25"/>
  <c r="BD34" i="28"/>
  <c r="BG7" i="22"/>
  <c r="BG6" i="22" s="1"/>
  <c r="E108" i="20"/>
  <c r="E108" i="29"/>
  <c r="AZ40" i="28"/>
  <c r="AZ41" i="28" s="1"/>
  <c r="BG24" i="28"/>
  <c r="BI151" i="20"/>
  <c r="BI152" i="20" s="1"/>
  <c r="BI166" i="20"/>
  <c r="BI235" i="20"/>
  <c r="BI23" i="32" s="1"/>
  <c r="BH42" i="20"/>
  <c r="BG28" i="28" s="1"/>
  <c r="BG29" i="28" s="1"/>
  <c r="I184" i="27"/>
  <c r="BH153" i="20"/>
  <c r="BF30" i="28"/>
  <c r="I182" i="27"/>
  <c r="J178" i="27" s="1"/>
  <c r="J181" i="27" s="1"/>
  <c r="H176" i="27"/>
  <c r="H40" i="27" s="1"/>
  <c r="G46" i="24" s="1"/>
  <c r="G49" i="24" s="1"/>
  <c r="G52" i="24" s="1"/>
  <c r="H188" i="27"/>
  <c r="H45" i="27" s="1"/>
  <c r="H172" i="27"/>
  <c r="BI39" i="20"/>
  <c r="BH25" i="28" s="1"/>
  <c r="BH22" i="28"/>
  <c r="BG20" i="28"/>
  <c r="BG21" i="28"/>
  <c r="H169" i="27"/>
  <c r="BC35" i="28"/>
  <c r="BD42" i="28"/>
  <c r="BA38" i="28"/>
  <c r="BA40" i="28"/>
  <c r="BA41" i="28" s="1"/>
  <c r="BB36" i="28"/>
  <c r="BB37" i="28"/>
  <c r="BF158" i="27"/>
  <c r="BF160" i="27" s="1"/>
  <c r="BH144" i="20"/>
  <c r="BG60" i="20"/>
  <c r="BG62" i="20" s="1"/>
  <c r="BF157" i="20"/>
  <c r="BF160" i="20" s="1"/>
  <c r="BF178" i="20"/>
  <c r="BH158" i="20"/>
  <c r="BG59" i="20"/>
  <c r="BG61" i="20" s="1"/>
  <c r="BG177" i="20"/>
  <c r="BG182" i="20" s="1"/>
  <c r="BG183" i="20" s="1"/>
  <c r="BG159" i="20"/>
  <c r="BE31" i="28" s="1"/>
  <c r="BG145" i="20"/>
  <c r="BG237" i="20"/>
  <c r="BG31" i="32" s="1"/>
  <c r="BF13" i="22"/>
  <c r="BH57" i="20"/>
  <c r="BH58" i="20"/>
  <c r="BG4" i="22"/>
  <c r="BG25" i="22"/>
  <c r="BI56" i="20"/>
  <c r="BJ3" i="25"/>
  <c r="BH215" i="20"/>
  <c r="BH198" i="20"/>
  <c r="BH199" i="20" s="1"/>
  <c r="BG216" i="20"/>
  <c r="BG51" i="24" s="1"/>
  <c r="BI149" i="20"/>
  <c r="BI156" i="20" s="1"/>
  <c r="BI163" i="20" s="1"/>
  <c r="BI176" i="20" s="1"/>
  <c r="BI168" i="20"/>
  <c r="BI26" i="32" s="1"/>
  <c r="BG19" i="22"/>
  <c r="BG18" i="22"/>
  <c r="BH240" i="20"/>
  <c r="BH241" i="20"/>
  <c r="BH7" i="24" s="1"/>
  <c r="BH8" i="24" s="1"/>
  <c r="BH238" i="20"/>
  <c r="BH239" i="20"/>
  <c r="BH242" i="20"/>
  <c r="BH13" i="24" s="1"/>
  <c r="BG218" i="20"/>
  <c r="BG29" i="32" s="1"/>
  <c r="BH171" i="20"/>
  <c r="BH27" i="32" s="1"/>
  <c r="BI233" i="20"/>
  <c r="BI192" i="20"/>
  <c r="BJ35" i="20"/>
  <c r="BJ139" i="20"/>
  <c r="BJ4" i="24" s="1"/>
  <c r="BG7" i="25" l="1"/>
  <c r="BG7" i="32"/>
  <c r="BJ38" i="20"/>
  <c r="BK167" i="20" s="1"/>
  <c r="BK3" i="32"/>
  <c r="F53" i="24"/>
  <c r="F37" i="32"/>
  <c r="BH27" i="25"/>
  <c r="G6" i="25"/>
  <c r="G4" i="25" s="1"/>
  <c r="G6" i="32"/>
  <c r="G4" i="32" s="1"/>
  <c r="F34" i="32"/>
  <c r="F43" i="32" s="1"/>
  <c r="G9" i="25"/>
  <c r="BH20" i="24"/>
  <c r="BI169" i="20"/>
  <c r="BI26" i="25"/>
  <c r="BI18" i="24"/>
  <c r="BI17" i="24"/>
  <c r="BI11" i="24"/>
  <c r="BI23" i="25"/>
  <c r="BG41" i="24"/>
  <c r="BG29" i="25"/>
  <c r="BG12" i="24"/>
  <c r="BG14" i="24" s="1"/>
  <c r="BG15" i="24" s="1"/>
  <c r="BG21" i="24" s="1"/>
  <c r="BG39" i="24" s="1"/>
  <c r="BG31" i="25"/>
  <c r="BE34" i="28"/>
  <c r="BH24" i="28"/>
  <c r="BJ151" i="20"/>
  <c r="BJ152" i="20" s="1"/>
  <c r="BJ166" i="20"/>
  <c r="BJ235" i="20"/>
  <c r="BJ23" i="32" s="1"/>
  <c r="BI42" i="20"/>
  <c r="BH28" i="28" s="1"/>
  <c r="BH29" i="28" s="1"/>
  <c r="H174" i="27"/>
  <c r="I168" i="27" s="1"/>
  <c r="I171" i="27"/>
  <c r="I189" i="27" s="1"/>
  <c r="H42" i="27"/>
  <c r="J182" i="27"/>
  <c r="K178" i="27" s="1"/>
  <c r="K181" i="27" s="1"/>
  <c r="BH21" i="28"/>
  <c r="BH20" i="28"/>
  <c r="J179" i="27"/>
  <c r="J164" i="27" s="1"/>
  <c r="BI153" i="20"/>
  <c r="BG30" i="28"/>
  <c r="BJ39" i="20"/>
  <c r="BI25" i="28" s="1"/>
  <c r="BI22" i="28"/>
  <c r="H186" i="27"/>
  <c r="H43" i="27" s="1"/>
  <c r="H163" i="27"/>
  <c r="H165" i="27" s="1"/>
  <c r="H173" i="27"/>
  <c r="BE42" i="28"/>
  <c r="BB38" i="28"/>
  <c r="BB40" i="28"/>
  <c r="BB41" i="28" s="1"/>
  <c r="BC37" i="28"/>
  <c r="BC36" i="28"/>
  <c r="BI144" i="20"/>
  <c r="BH60" i="20"/>
  <c r="BH62" i="20" s="1"/>
  <c r="BH177" i="20"/>
  <c r="BH182" i="20" s="1"/>
  <c r="BH183" i="20" s="1"/>
  <c r="BH145" i="20"/>
  <c r="BH159" i="20"/>
  <c r="BF31" i="28" s="1"/>
  <c r="BH237" i="20"/>
  <c r="BJ56" i="20"/>
  <c r="BK3" i="25"/>
  <c r="BI57" i="20"/>
  <c r="BI58" i="20"/>
  <c r="BI158" i="20"/>
  <c r="BH59" i="20"/>
  <c r="BH61" i="20" s="1"/>
  <c r="BG13" i="22"/>
  <c r="BI215" i="20"/>
  <c r="BI198" i="20"/>
  <c r="BI199" i="20" s="1"/>
  <c r="BG157" i="20"/>
  <c r="BG160" i="20" s="1"/>
  <c r="BG178" i="20"/>
  <c r="BH216" i="20"/>
  <c r="BH51" i="24" s="1"/>
  <c r="BJ149" i="20"/>
  <c r="BJ156" i="20" s="1"/>
  <c r="BJ163" i="20" s="1"/>
  <c r="BJ176" i="20" s="1"/>
  <c r="BJ168" i="20"/>
  <c r="BJ26" i="32" s="1"/>
  <c r="BI239" i="20"/>
  <c r="BI238" i="20"/>
  <c r="BI240" i="20"/>
  <c r="BI241" i="20"/>
  <c r="BI7" i="24" s="1"/>
  <c r="BI8" i="24" s="1"/>
  <c r="BI242" i="20"/>
  <c r="BI13" i="24" s="1"/>
  <c r="BH218" i="20"/>
  <c r="BH29" i="32" s="1"/>
  <c r="BJ233" i="20"/>
  <c r="BI171" i="20"/>
  <c r="BI27" i="32" s="1"/>
  <c r="BJ192" i="20"/>
  <c r="BK35" i="20"/>
  <c r="BK139" i="20"/>
  <c r="BK4" i="24" s="1"/>
  <c r="BK38" i="20" l="1"/>
  <c r="BL167" i="20" s="1"/>
  <c r="BL3" i="32"/>
  <c r="G40" i="25"/>
  <c r="G40" i="32"/>
  <c r="G33" i="32"/>
  <c r="G36" i="32"/>
  <c r="BI27" i="25"/>
  <c r="BH31" i="25"/>
  <c r="BH31" i="32"/>
  <c r="G33" i="25"/>
  <c r="G34" i="25" s="1"/>
  <c r="G43" i="25" s="1"/>
  <c r="G36" i="25"/>
  <c r="G37" i="25" s="1"/>
  <c r="H48" i="24"/>
  <c r="H24" i="25"/>
  <c r="H30" i="25"/>
  <c r="BI20" i="24"/>
  <c r="BJ169" i="20"/>
  <c r="BJ26" i="25"/>
  <c r="BJ18" i="24"/>
  <c r="BJ17" i="24"/>
  <c r="BG42" i="24"/>
  <c r="BH41" i="24"/>
  <c r="BF44" i="28" s="1"/>
  <c r="BH29" i="25"/>
  <c r="BJ11" i="24"/>
  <c r="BJ23" i="25"/>
  <c r="BF34" i="28"/>
  <c r="BH12" i="24"/>
  <c r="BH14" i="24" s="1"/>
  <c r="BH15" i="24" s="1"/>
  <c r="BH21" i="24" s="1"/>
  <c r="BH39" i="24" s="1"/>
  <c r="F108" i="20"/>
  <c r="F108" i="29"/>
  <c r="J184" i="27"/>
  <c r="I169" i="27"/>
  <c r="I186" i="27" s="1"/>
  <c r="I43" i="27" s="1"/>
  <c r="K179" i="27"/>
  <c r="K164" i="27" s="1"/>
  <c r="BK39" i="20"/>
  <c r="BJ25" i="28" s="1"/>
  <c r="BJ22" i="28"/>
  <c r="I188" i="27"/>
  <c r="I45" i="27" s="1"/>
  <c r="I176" i="27"/>
  <c r="I40" i="27" s="1"/>
  <c r="H46" i="24" s="1"/>
  <c r="I172" i="27"/>
  <c r="BJ153" i="20"/>
  <c r="BH30" i="28"/>
  <c r="BI24" i="28"/>
  <c r="BK151" i="20"/>
  <c r="BK152" i="20" s="1"/>
  <c r="BK166" i="20"/>
  <c r="BK235" i="20"/>
  <c r="BK23" i="32" s="1"/>
  <c r="BJ42" i="20"/>
  <c r="BI28" i="28" s="1"/>
  <c r="BI29" i="28" s="1"/>
  <c r="K182" i="27"/>
  <c r="L178" i="27" s="1"/>
  <c r="BI20" i="28"/>
  <c r="BI21" i="28"/>
  <c r="BC40" i="28"/>
  <c r="BC41" i="28" s="1"/>
  <c r="BC38" i="28"/>
  <c r="BF42" i="28"/>
  <c r="BE44" i="28"/>
  <c r="BE35" i="28"/>
  <c r="BK56" i="20"/>
  <c r="BL3" i="25"/>
  <c r="BJ57" i="20"/>
  <c r="BJ58" i="20"/>
  <c r="BJ215" i="20"/>
  <c r="BJ198" i="20"/>
  <c r="BJ199" i="20" s="1"/>
  <c r="BH158" i="27"/>
  <c r="BH160" i="27" s="1"/>
  <c r="BJ144" i="20"/>
  <c r="BI60" i="20"/>
  <c r="BI62" i="20" s="1"/>
  <c r="BJ158" i="20"/>
  <c r="BI59" i="20"/>
  <c r="BI61" i="20" s="1"/>
  <c r="BH178" i="20"/>
  <c r="BH157" i="20"/>
  <c r="BH160" i="20" s="1"/>
  <c r="BI177" i="20"/>
  <c r="BI182" i="20" s="1"/>
  <c r="BI183" i="20" s="1"/>
  <c r="BI237" i="20"/>
  <c r="BI145" i="20"/>
  <c r="BI159" i="20"/>
  <c r="BG31" i="28" s="1"/>
  <c r="BI216" i="20"/>
  <c r="BI51" i="24" s="1"/>
  <c r="BK149" i="20"/>
  <c r="BK156" i="20" s="1"/>
  <c r="BK163" i="20" s="1"/>
  <c r="BK176" i="20" s="1"/>
  <c r="BK168" i="20"/>
  <c r="BK26" i="32" s="1"/>
  <c r="BJ242" i="20"/>
  <c r="BJ13" i="24" s="1"/>
  <c r="BJ238" i="20"/>
  <c r="BJ239" i="20"/>
  <c r="BJ240" i="20"/>
  <c r="BJ241" i="20"/>
  <c r="BJ7" i="24" s="1"/>
  <c r="BJ8" i="24" s="1"/>
  <c r="BI218" i="20"/>
  <c r="BI29" i="32" s="1"/>
  <c r="BK233" i="20"/>
  <c r="BJ171" i="20"/>
  <c r="BJ27" i="32" s="1"/>
  <c r="BK192" i="20"/>
  <c r="BL35" i="20"/>
  <c r="BL139" i="20"/>
  <c r="BL4" i="24" s="1"/>
  <c r="H49" i="24" l="1"/>
  <c r="H52" i="24" s="1"/>
  <c r="BL38" i="20"/>
  <c r="BM167" i="20" s="1"/>
  <c r="BM3" i="32"/>
  <c r="BI31" i="25"/>
  <c r="BI31" i="32"/>
  <c r="H6" i="25"/>
  <c r="H4" i="25" s="1"/>
  <c r="H6" i="32"/>
  <c r="H4" i="32" s="1"/>
  <c r="BJ27" i="25"/>
  <c r="G37" i="32"/>
  <c r="G34" i="32"/>
  <c r="G43" i="32" s="1"/>
  <c r="G53" i="24"/>
  <c r="H9" i="25"/>
  <c r="BJ20" i="24"/>
  <c r="BK169" i="20"/>
  <c r="BK26" i="25"/>
  <c r="BK18" i="24"/>
  <c r="BK17" i="24"/>
  <c r="BI41" i="24"/>
  <c r="BG44" i="28" s="1"/>
  <c r="BI29" i="25"/>
  <c r="BK11" i="24"/>
  <c r="BK23" i="25"/>
  <c r="BH42" i="24"/>
  <c r="BG34" i="28"/>
  <c r="BI12" i="24"/>
  <c r="BI14" i="24" s="1"/>
  <c r="BI15" i="24" s="1"/>
  <c r="BI21" i="24" s="1"/>
  <c r="BI39" i="24" s="1"/>
  <c r="G108" i="20"/>
  <c r="G108" i="29"/>
  <c r="K184" i="27"/>
  <c r="I173" i="27"/>
  <c r="I163" i="27"/>
  <c r="I165" i="27" s="1"/>
  <c r="BK153" i="20"/>
  <c r="BI30" i="28"/>
  <c r="BL39" i="20"/>
  <c r="BK25" i="28" s="1"/>
  <c r="BK22" i="28"/>
  <c r="BJ20" i="28"/>
  <c r="BJ21" i="28"/>
  <c r="L179" i="27"/>
  <c r="L164" i="27" s="1"/>
  <c r="BJ24" i="28"/>
  <c r="BL151" i="20"/>
  <c r="BL152" i="20" s="1"/>
  <c r="BL166" i="20"/>
  <c r="BL235" i="20"/>
  <c r="BL23" i="32" s="1"/>
  <c r="BK42" i="20"/>
  <c r="BJ28" i="28" s="1"/>
  <c r="BJ29" i="28" s="1"/>
  <c r="L181" i="27"/>
  <c r="I174" i="27"/>
  <c r="J168" i="27" s="1"/>
  <c r="J171" i="27"/>
  <c r="J189" i="27" s="1"/>
  <c r="I42" i="27"/>
  <c r="BE36" i="28"/>
  <c r="BE37" i="28"/>
  <c r="BE38" i="28" s="1"/>
  <c r="BG42" i="28"/>
  <c r="BF35" i="28"/>
  <c r="BI158" i="27"/>
  <c r="BI160" i="27" s="1"/>
  <c r="BH170" i="27"/>
  <c r="BH180" i="27"/>
  <c r="BK158" i="20"/>
  <c r="BJ59" i="20"/>
  <c r="BJ61" i="20" s="1"/>
  <c r="BJ177" i="20"/>
  <c r="BJ182" i="20" s="1"/>
  <c r="BJ183" i="20" s="1"/>
  <c r="BJ237" i="20"/>
  <c r="BJ145" i="20"/>
  <c r="BJ159" i="20"/>
  <c r="BH31" i="28" s="1"/>
  <c r="BL56" i="20"/>
  <c r="BM3" i="25"/>
  <c r="BK215" i="20"/>
  <c r="BK198" i="20"/>
  <c r="BK199" i="20" s="1"/>
  <c r="BI157" i="20"/>
  <c r="BI160" i="20" s="1"/>
  <c r="BI178" i="20"/>
  <c r="BK144" i="20"/>
  <c r="BJ60" i="20"/>
  <c r="BJ62" i="20" s="1"/>
  <c r="BK57" i="20"/>
  <c r="BK58" i="20"/>
  <c r="BJ218" i="20"/>
  <c r="BJ29" i="32" s="1"/>
  <c r="BL149" i="20"/>
  <c r="BL156" i="20" s="1"/>
  <c r="BL163" i="20" s="1"/>
  <c r="BL176" i="20" s="1"/>
  <c r="BL168" i="20"/>
  <c r="BL26" i="32" s="1"/>
  <c r="BK241" i="20"/>
  <c r="BK7" i="24" s="1"/>
  <c r="BK8" i="24" s="1"/>
  <c r="BK239" i="20"/>
  <c r="BK240" i="20"/>
  <c r="BK242" i="20"/>
  <c r="BK13" i="24" s="1"/>
  <c r="BK238" i="20"/>
  <c r="BJ216" i="20"/>
  <c r="BJ51" i="24" s="1"/>
  <c r="BK171" i="20"/>
  <c r="BK27" i="32" s="1"/>
  <c r="BL233" i="20"/>
  <c r="BL192" i="20"/>
  <c r="BM35" i="20"/>
  <c r="BM139" i="20"/>
  <c r="BM4" i="24" s="1"/>
  <c r="BM38" i="20" l="1"/>
  <c r="BN167" i="20" s="1"/>
  <c r="BN3" i="32"/>
  <c r="H36" i="25"/>
  <c r="H37" i="25" s="1"/>
  <c r="BK27" i="25"/>
  <c r="H40" i="32"/>
  <c r="H36" i="32"/>
  <c r="H33" i="32"/>
  <c r="BJ31" i="25"/>
  <c r="BJ31" i="32"/>
  <c r="H33" i="25"/>
  <c r="H53" i="24" s="1"/>
  <c r="H40" i="25"/>
  <c r="I48" i="24"/>
  <c r="I24" i="25"/>
  <c r="I30" i="25"/>
  <c r="BK20" i="24"/>
  <c r="BL169" i="20"/>
  <c r="BL26" i="25"/>
  <c r="BL17" i="24"/>
  <c r="BL18" i="24"/>
  <c r="BJ41" i="24"/>
  <c r="BH44" i="28" s="1"/>
  <c r="BJ29" i="25"/>
  <c r="BL11" i="24"/>
  <c r="BL23" i="25"/>
  <c r="BH34" i="28"/>
  <c r="BJ12" i="24"/>
  <c r="BJ14" i="24" s="1"/>
  <c r="BJ15" i="24" s="1"/>
  <c r="BJ21" i="24" s="1"/>
  <c r="BJ39" i="24" s="1"/>
  <c r="BI42" i="24"/>
  <c r="J169" i="27"/>
  <c r="J163" i="27" s="1"/>
  <c r="J165" i="27" s="1"/>
  <c r="L184" i="27"/>
  <c r="BM39" i="20"/>
  <c r="BL25" i="28" s="1"/>
  <c r="BL22" i="28"/>
  <c r="BL153" i="20"/>
  <c r="BJ30" i="28"/>
  <c r="BK20" i="28"/>
  <c r="BK21" i="28"/>
  <c r="J188" i="27"/>
  <c r="J45" i="27" s="1"/>
  <c r="J176" i="27"/>
  <c r="J40" i="27" s="1"/>
  <c r="I46" i="24" s="1"/>
  <c r="I49" i="24" s="1"/>
  <c r="I52" i="24" s="1"/>
  <c r="J172" i="27"/>
  <c r="L182" i="27"/>
  <c r="M178" i="27" s="1"/>
  <c r="BK24" i="28"/>
  <c r="BM151" i="20"/>
  <c r="BM152" i="20" s="1"/>
  <c r="BM166" i="20"/>
  <c r="BM235" i="20"/>
  <c r="BM23" i="32" s="1"/>
  <c r="BL42" i="20"/>
  <c r="BK28" i="28" s="1"/>
  <c r="BK29" i="28" s="1"/>
  <c r="BH42" i="28"/>
  <c r="BG35" i="28"/>
  <c r="BF36" i="28"/>
  <c r="BF37" i="28"/>
  <c r="BF38" i="28" s="1"/>
  <c r="BI180" i="27"/>
  <c r="BI170" i="27"/>
  <c r="BI190" i="27" s="1"/>
  <c r="BI46" i="27" s="1"/>
  <c r="BH30" i="32" s="1"/>
  <c r="BH9" i="32" s="1"/>
  <c r="BJ158" i="27"/>
  <c r="BJ160" i="27" s="1"/>
  <c r="BJ180" i="27" s="1"/>
  <c r="BL158" i="20"/>
  <c r="BK59" i="20"/>
  <c r="BK61" i="20" s="1"/>
  <c r="BM56" i="20"/>
  <c r="BN3" i="25"/>
  <c r="BL57" i="20"/>
  <c r="BL58" i="20"/>
  <c r="BL215" i="20"/>
  <c r="BL198" i="20"/>
  <c r="BL199" i="20" s="1"/>
  <c r="BK177" i="20"/>
  <c r="BK182" i="20" s="1"/>
  <c r="BK183" i="20" s="1"/>
  <c r="BK145" i="20"/>
  <c r="BK159" i="20"/>
  <c r="BI31" i="28" s="1"/>
  <c r="BK237" i="20"/>
  <c r="BH190" i="27"/>
  <c r="BH46" i="27" s="1"/>
  <c r="BG30" i="32" s="1"/>
  <c r="BG9" i="32" s="1"/>
  <c r="BL144" i="20"/>
  <c r="BK60" i="20"/>
  <c r="BK62" i="20" s="1"/>
  <c r="BJ157" i="20"/>
  <c r="BJ160" i="20" s="1"/>
  <c r="BJ178" i="20"/>
  <c r="BK216" i="20"/>
  <c r="BK51" i="24" s="1"/>
  <c r="BM149" i="20"/>
  <c r="BM156" i="20" s="1"/>
  <c r="BM163" i="20" s="1"/>
  <c r="BM176" i="20" s="1"/>
  <c r="BM168" i="20"/>
  <c r="BM26" i="32" s="1"/>
  <c r="BL240" i="20"/>
  <c r="BL241" i="20"/>
  <c r="BL7" i="24" s="1"/>
  <c r="BL8" i="24" s="1"/>
  <c r="BL242" i="20"/>
  <c r="BL13" i="24" s="1"/>
  <c r="BL238" i="20"/>
  <c r="BL239" i="20"/>
  <c r="BK218" i="20"/>
  <c r="BK29" i="32" s="1"/>
  <c r="BM233" i="20"/>
  <c r="BL171" i="20"/>
  <c r="BL27" i="32" s="1"/>
  <c r="BM192" i="20"/>
  <c r="BN35" i="20"/>
  <c r="BN139" i="20"/>
  <c r="BN4" i="24" s="1"/>
  <c r="BN38" i="20" l="1"/>
  <c r="BO167" i="20" s="1"/>
  <c r="BO3" i="32"/>
  <c r="BL27" i="25"/>
  <c r="BK31" i="25"/>
  <c r="BK31" i="32"/>
  <c r="H34" i="32"/>
  <c r="H43" i="32" s="1"/>
  <c r="I6" i="25"/>
  <c r="I4" i="25" s="1"/>
  <c r="I6" i="32"/>
  <c r="I4" i="32" s="1"/>
  <c r="H37" i="32"/>
  <c r="H34" i="25"/>
  <c r="H43" i="25" s="1"/>
  <c r="I9" i="25"/>
  <c r="BL20" i="24"/>
  <c r="BM169" i="20"/>
  <c r="BM26" i="25"/>
  <c r="BM17" i="24"/>
  <c r="BM18" i="24"/>
  <c r="BK41" i="24"/>
  <c r="BI44" i="28" s="1"/>
  <c r="BK29" i="25"/>
  <c r="BM11" i="24"/>
  <c r="BM23" i="25"/>
  <c r="BI34" i="28"/>
  <c r="BK12" i="24"/>
  <c r="BK14" i="24" s="1"/>
  <c r="BK15" i="24" s="1"/>
  <c r="BK21" i="24" s="1"/>
  <c r="BK39" i="24" s="1"/>
  <c r="BJ42" i="24"/>
  <c r="BK158" i="27"/>
  <c r="BK160" i="27" s="1"/>
  <c r="BK180" i="27" s="1"/>
  <c r="J186" i="27"/>
  <c r="J43" i="27" s="1"/>
  <c r="J173" i="27"/>
  <c r="BN39" i="20"/>
  <c r="BM25" i="28" s="1"/>
  <c r="BM22" i="28"/>
  <c r="BM153" i="20"/>
  <c r="BK30" i="28"/>
  <c r="J174" i="27"/>
  <c r="K168" i="27" s="1"/>
  <c r="K171" i="27"/>
  <c r="K189" i="27" s="1"/>
  <c r="J42" i="27"/>
  <c r="BL24" i="28"/>
  <c r="BN151" i="20"/>
  <c r="BN152" i="20" s="1"/>
  <c r="BN166" i="20"/>
  <c r="BN235" i="20"/>
  <c r="BN23" i="32" s="1"/>
  <c r="BM42" i="20"/>
  <c r="BL28" i="28" s="1"/>
  <c r="BL29" i="28" s="1"/>
  <c r="M179" i="27"/>
  <c r="M180" i="27" s="1"/>
  <c r="M181" i="27" s="1"/>
  <c r="BL21" i="28"/>
  <c r="BL20" i="28"/>
  <c r="BH35" i="28"/>
  <c r="BI42" i="28"/>
  <c r="BG36" i="28"/>
  <c r="BG37" i="28"/>
  <c r="BG38" i="28" s="1"/>
  <c r="BJ170" i="27"/>
  <c r="BL177" i="20"/>
  <c r="BL182" i="20" s="1"/>
  <c r="BL183" i="20" s="1"/>
  <c r="BL145" i="20"/>
  <c r="BL159" i="20"/>
  <c r="BJ31" i="28" s="1"/>
  <c r="BL237" i="20"/>
  <c r="BM215" i="20"/>
  <c r="BM198" i="20"/>
  <c r="BM199" i="20" s="1"/>
  <c r="BN56" i="20"/>
  <c r="BO3" i="25"/>
  <c r="BK157" i="20"/>
  <c r="BK160" i="20" s="1"/>
  <c r="BK178" i="20"/>
  <c r="BM144" i="20"/>
  <c r="BL60" i="20"/>
  <c r="BL62" i="20" s="1"/>
  <c r="BM158" i="20"/>
  <c r="BL59" i="20"/>
  <c r="BL61" i="20" s="1"/>
  <c r="BM57" i="20"/>
  <c r="BM58" i="20"/>
  <c r="BL216" i="20"/>
  <c r="BL51" i="24" s="1"/>
  <c r="BF199" i="20"/>
  <c r="BN149" i="20"/>
  <c r="BN156" i="20" s="1"/>
  <c r="BN163" i="20" s="1"/>
  <c r="BN176" i="20" s="1"/>
  <c r="BN168" i="20"/>
  <c r="BN26" i="32" s="1"/>
  <c r="BM239" i="20"/>
  <c r="BM238" i="20"/>
  <c r="BM240" i="20"/>
  <c r="BM242" i="20"/>
  <c r="BM13" i="24" s="1"/>
  <c r="BM241" i="20"/>
  <c r="BM7" i="24" s="1"/>
  <c r="BM8" i="24" s="1"/>
  <c r="BL218" i="20"/>
  <c r="BL29" i="32" s="1"/>
  <c r="BN233" i="20"/>
  <c r="BM171" i="20"/>
  <c r="BM27" i="32" s="1"/>
  <c r="BN192" i="20"/>
  <c r="BO35" i="20"/>
  <c r="BO139" i="20"/>
  <c r="BO4" i="24" s="1"/>
  <c r="BO38" i="20" l="1"/>
  <c r="BP167" i="20" s="1"/>
  <c r="BP3" i="32"/>
  <c r="I36" i="25"/>
  <c r="I37" i="25" s="1"/>
  <c r="BM27" i="25"/>
  <c r="BL31" i="25"/>
  <c r="BL31" i="32"/>
  <c r="I40" i="32"/>
  <c r="I33" i="32"/>
  <c r="I34" i="32" s="1"/>
  <c r="I43" i="32" s="1"/>
  <c r="I36" i="32"/>
  <c r="I37" i="32" s="1"/>
  <c r="I40" i="25"/>
  <c r="I33" i="25"/>
  <c r="I34" i="25" s="1"/>
  <c r="I43" i="25" s="1"/>
  <c r="J48" i="24"/>
  <c r="J24" i="25"/>
  <c r="J30" i="25"/>
  <c r="BM20" i="24"/>
  <c r="BN169" i="20"/>
  <c r="BN26" i="25"/>
  <c r="BN18" i="24"/>
  <c r="BN17" i="24"/>
  <c r="BK170" i="27"/>
  <c r="BK190" i="27" s="1"/>
  <c r="BK46" i="27" s="1"/>
  <c r="BJ30" i="32" s="1"/>
  <c r="BJ9" i="32" s="1"/>
  <c r="BL41" i="24"/>
  <c r="BJ44" i="28" s="1"/>
  <c r="BL29" i="25"/>
  <c r="BN11" i="24"/>
  <c r="BN23" i="25"/>
  <c r="BJ34" i="28"/>
  <c r="BL12" i="24"/>
  <c r="BL14" i="24" s="1"/>
  <c r="BL15" i="24" s="1"/>
  <c r="BL21" i="24" s="1"/>
  <c r="BL39" i="24" s="1"/>
  <c r="BK42" i="24"/>
  <c r="H108" i="20"/>
  <c r="H108" i="29"/>
  <c r="K169" i="27"/>
  <c r="K186" i="27" s="1"/>
  <c r="K43" i="27" s="1"/>
  <c r="K188" i="27"/>
  <c r="K45" i="27" s="1"/>
  <c r="K176" i="27"/>
  <c r="K40" i="27" s="1"/>
  <c r="J46" i="24" s="1"/>
  <c r="K172" i="27"/>
  <c r="M164" i="27"/>
  <c r="M184" i="27"/>
  <c r="BM24" i="28"/>
  <c r="BO151" i="20"/>
  <c r="BO152" i="20" s="1"/>
  <c r="BO166" i="20"/>
  <c r="BO235" i="20"/>
  <c r="BO23" i="32" s="1"/>
  <c r="BN42" i="20"/>
  <c r="BM28" i="28" s="1"/>
  <c r="BM29" i="28" s="1"/>
  <c r="BM20" i="28"/>
  <c r="BM21" i="28"/>
  <c r="BO39" i="20"/>
  <c r="BN25" i="28" s="1"/>
  <c r="BN22" i="28"/>
  <c r="BN153" i="20"/>
  <c r="BL30" i="28"/>
  <c r="M182" i="27"/>
  <c r="N178" i="27" s="1"/>
  <c r="BH36" i="28"/>
  <c r="BH37" i="28"/>
  <c r="BH38" i="28" s="1"/>
  <c r="BI35" i="28"/>
  <c r="BJ42" i="28"/>
  <c r="BJ190" i="27"/>
  <c r="BJ46" i="27" s="1"/>
  <c r="BI30" i="32" s="1"/>
  <c r="BI9" i="32" s="1"/>
  <c r="BO56" i="20"/>
  <c r="BP3" i="25"/>
  <c r="BN158" i="20"/>
  <c r="BM59" i="20"/>
  <c r="BM61" i="20" s="1"/>
  <c r="BL157" i="20"/>
  <c r="BL160" i="20" s="1"/>
  <c r="BL178" i="20"/>
  <c r="BN215" i="20"/>
  <c r="BN198" i="20"/>
  <c r="BN199" i="20" s="1"/>
  <c r="BL158" i="27"/>
  <c r="BL160" i="27" s="1"/>
  <c r="BN144" i="20"/>
  <c r="BM60" i="20"/>
  <c r="BM62" i="20" s="1"/>
  <c r="BM177" i="20"/>
  <c r="BM182" i="20" s="1"/>
  <c r="BM183" i="20" s="1"/>
  <c r="BM145" i="20"/>
  <c r="BM159" i="20"/>
  <c r="BK31" i="28" s="1"/>
  <c r="BM237" i="20"/>
  <c r="BN57" i="20"/>
  <c r="BN58" i="20"/>
  <c r="BM216" i="20"/>
  <c r="BM51" i="24" s="1"/>
  <c r="AW25" i="22"/>
  <c r="BO149" i="20"/>
  <c r="BO156" i="20" s="1"/>
  <c r="BO163" i="20" s="1"/>
  <c r="BO176" i="20" s="1"/>
  <c r="BO168" i="20"/>
  <c r="BO26" i="32" s="1"/>
  <c r="BN242" i="20"/>
  <c r="BN13" i="24" s="1"/>
  <c r="BN238" i="20"/>
  <c r="BN240" i="20"/>
  <c r="BN241" i="20"/>
  <c r="BN7" i="24" s="1"/>
  <c r="BN8" i="24" s="1"/>
  <c r="BN239" i="20"/>
  <c r="BM218" i="20"/>
  <c r="BM29" i="32" s="1"/>
  <c r="BN171" i="20"/>
  <c r="BN27" i="32" s="1"/>
  <c r="BO192" i="20"/>
  <c r="BO233" i="20"/>
  <c r="BP35" i="20"/>
  <c r="BP139" i="20"/>
  <c r="BP4" i="24" s="1"/>
  <c r="J49" i="24" l="1"/>
  <c r="J52" i="24" s="1"/>
  <c r="BP38" i="20"/>
  <c r="BQ167" i="20" s="1"/>
  <c r="BQ3" i="32"/>
  <c r="BN27" i="25"/>
  <c r="BM31" i="25"/>
  <c r="BM31" i="32"/>
  <c r="J6" i="25"/>
  <c r="J4" i="25" s="1"/>
  <c r="J6" i="32"/>
  <c r="J4" i="32" s="1"/>
  <c r="I53" i="24"/>
  <c r="J9" i="25"/>
  <c r="BN20" i="24"/>
  <c r="BO169" i="20"/>
  <c r="BO26" i="25"/>
  <c r="BO18" i="24"/>
  <c r="BO17" i="24"/>
  <c r="BM41" i="24"/>
  <c r="BK44" i="28" s="1"/>
  <c r="BM29" i="25"/>
  <c r="BO11" i="24"/>
  <c r="BO23" i="25"/>
  <c r="BL42" i="24"/>
  <c r="BK34" i="28"/>
  <c r="BM12" i="24"/>
  <c r="BM14" i="24" s="1"/>
  <c r="BM15" i="24" s="1"/>
  <c r="BM21" i="24" s="1"/>
  <c r="BM39" i="24" s="1"/>
  <c r="I108" i="20"/>
  <c r="I108" i="29"/>
  <c r="K173" i="27"/>
  <c r="K163" i="27"/>
  <c r="K165" i="27" s="1"/>
  <c r="N179" i="27"/>
  <c r="BN21" i="28"/>
  <c r="BN20" i="28"/>
  <c r="K174" i="27"/>
  <c r="L168" i="27" s="1"/>
  <c r="L171" i="27"/>
  <c r="L189" i="27" s="1"/>
  <c r="K42" i="27"/>
  <c r="BP39" i="20"/>
  <c r="BO25" i="28" s="1"/>
  <c r="BO22" i="28"/>
  <c r="BN24" i="28"/>
  <c r="C167" i="20"/>
  <c r="BP151" i="20"/>
  <c r="BP152" i="20" s="1"/>
  <c r="BP166" i="20"/>
  <c r="C166" i="20" s="1"/>
  <c r="BP235" i="20"/>
  <c r="BP23" i="32" s="1"/>
  <c r="BO42" i="20"/>
  <c r="BN28" i="28" s="1"/>
  <c r="BN29" i="28" s="1"/>
  <c r="BO153" i="20"/>
  <c r="BM30" i="28"/>
  <c r="BI36" i="28"/>
  <c r="BI37" i="28"/>
  <c r="BK42" i="28"/>
  <c r="BJ35" i="28"/>
  <c r="BM158" i="27"/>
  <c r="BM160" i="27" s="1"/>
  <c r="BO215" i="20"/>
  <c r="BO198" i="20"/>
  <c r="BO199" i="20" s="1"/>
  <c r="BL180" i="27"/>
  <c r="BL170" i="27"/>
  <c r="BN177" i="20"/>
  <c r="BN182" i="20" s="1"/>
  <c r="BN183" i="20" s="1"/>
  <c r="BN145" i="20"/>
  <c r="BN237" i="20"/>
  <c r="BN159" i="20"/>
  <c r="BL31" i="28" s="1"/>
  <c r="BO144" i="20"/>
  <c r="BN60" i="20"/>
  <c r="BN62" i="20" s="1"/>
  <c r="BM178" i="20"/>
  <c r="BM157" i="20"/>
  <c r="BM160" i="20" s="1"/>
  <c r="BP56" i="20"/>
  <c r="BQ3" i="25"/>
  <c r="BO158" i="20"/>
  <c r="BN59" i="20"/>
  <c r="BN61" i="20" s="1"/>
  <c r="BO57" i="20"/>
  <c r="BO58" i="20"/>
  <c r="BN216" i="20"/>
  <c r="BN51" i="24" s="1"/>
  <c r="BP149" i="20"/>
  <c r="BP156" i="20" s="1"/>
  <c r="BP163" i="20" s="1"/>
  <c r="BP176" i="20" s="1"/>
  <c r="BP168" i="20"/>
  <c r="BP26" i="32" s="1"/>
  <c r="BO241" i="20"/>
  <c r="BO7" i="24" s="1"/>
  <c r="BO8" i="24" s="1"/>
  <c r="BO242" i="20"/>
  <c r="BO13" i="24" s="1"/>
  <c r="BO238" i="20"/>
  <c r="BO239" i="20"/>
  <c r="BO240" i="20"/>
  <c r="BN218" i="20"/>
  <c r="BN29" i="32" s="1"/>
  <c r="BP192" i="20"/>
  <c r="BP233" i="20"/>
  <c r="BO171" i="20"/>
  <c r="BO27" i="32" s="1"/>
  <c r="BQ35" i="20"/>
  <c r="BQ139" i="20"/>
  <c r="BQ4" i="24" s="1"/>
  <c r="BQ38" i="20" l="1"/>
  <c r="BR167" i="20" s="1"/>
  <c r="BR3" i="32"/>
  <c r="BN31" i="25"/>
  <c r="BN31" i="32"/>
  <c r="J40" i="25"/>
  <c r="BO27" i="25"/>
  <c r="J36" i="32"/>
  <c r="J37" i="32" s="1"/>
  <c r="J40" i="32"/>
  <c r="J33" i="32"/>
  <c r="J34" i="32" s="1"/>
  <c r="J43" i="32" s="1"/>
  <c r="J36" i="25"/>
  <c r="J37" i="25" s="1"/>
  <c r="J33" i="25"/>
  <c r="J53" i="24" s="1"/>
  <c r="K48" i="24"/>
  <c r="K24" i="25"/>
  <c r="K30" i="25"/>
  <c r="BO20" i="24"/>
  <c r="BP169" i="20"/>
  <c r="BP26" i="25"/>
  <c r="BP18" i="24"/>
  <c r="BP17" i="24"/>
  <c r="BP11" i="24"/>
  <c r="BP23" i="25"/>
  <c r="BN41" i="24"/>
  <c r="BL44" i="28" s="1"/>
  <c r="BN29" i="25"/>
  <c r="BL34" i="28"/>
  <c r="BN12" i="24"/>
  <c r="BN14" i="24" s="1"/>
  <c r="BN15" i="24" s="1"/>
  <c r="BN21" i="24" s="1"/>
  <c r="BN39" i="24" s="1"/>
  <c r="BM42" i="24"/>
  <c r="N164" i="27"/>
  <c r="N180" i="27"/>
  <c r="N181" i="27" s="1"/>
  <c r="C170" i="20"/>
  <c r="BO24" i="28"/>
  <c r="BQ151" i="20"/>
  <c r="BQ152" i="20" s="1"/>
  <c r="BQ166" i="20"/>
  <c r="BQ235" i="20"/>
  <c r="BQ23" i="32" s="1"/>
  <c r="BP42" i="20"/>
  <c r="BO28" i="28" s="1"/>
  <c r="BO29" i="28" s="1"/>
  <c r="BQ39" i="20"/>
  <c r="BP25" i="28" s="1"/>
  <c r="BP22" i="28"/>
  <c r="BP153" i="20"/>
  <c r="BN30" i="28"/>
  <c r="BO20" i="28"/>
  <c r="BO21" i="28"/>
  <c r="L176" i="27"/>
  <c r="L40" i="27" s="1"/>
  <c r="K46" i="24" s="1"/>
  <c r="L188" i="27"/>
  <c r="L45" i="27" s="1"/>
  <c r="L172" i="27"/>
  <c r="M170" i="27" s="1"/>
  <c r="M190" i="27" s="1"/>
  <c r="M46" i="27" s="1"/>
  <c r="L30" i="32" s="1"/>
  <c r="L9" i="32" s="1"/>
  <c r="L169" i="27"/>
  <c r="BJ36" i="28"/>
  <c r="BJ37" i="28"/>
  <c r="BJ38" i="28" s="1"/>
  <c r="BI38" i="28"/>
  <c r="BK35" i="28"/>
  <c r="BL42" i="28"/>
  <c r="BM168" i="27"/>
  <c r="BM178" i="27"/>
  <c r="BM180" i="27"/>
  <c r="BM170" i="27"/>
  <c r="BM190" i="27" s="1"/>
  <c r="BM46" i="27" s="1"/>
  <c r="BL30" i="32" s="1"/>
  <c r="BL9" i="32" s="1"/>
  <c r="BN158" i="27"/>
  <c r="BN160" i="27" s="1"/>
  <c r="BN170" i="27" s="1"/>
  <c r="BP144" i="20"/>
  <c r="BO60" i="20"/>
  <c r="BO62" i="20" s="1"/>
  <c r="BL190" i="27"/>
  <c r="BL46" i="27" s="1"/>
  <c r="BK30" i="32" s="1"/>
  <c r="BK9" i="32" s="1"/>
  <c r="BP158" i="20"/>
  <c r="BO59" i="20"/>
  <c r="BO61" i="20" s="1"/>
  <c r="BP57" i="20"/>
  <c r="BP58" i="20"/>
  <c r="BO177" i="20"/>
  <c r="BO182" i="20" s="1"/>
  <c r="BO183" i="20" s="1"/>
  <c r="BO145" i="20"/>
  <c r="BO237" i="20"/>
  <c r="BO159" i="20"/>
  <c r="BM31" i="28" s="1"/>
  <c r="BN157" i="20"/>
  <c r="BN160" i="20" s="1"/>
  <c r="BN178" i="20"/>
  <c r="BQ56" i="20"/>
  <c r="BR3" i="25"/>
  <c r="BP215" i="20"/>
  <c r="BP198" i="20"/>
  <c r="BP199" i="20" s="1"/>
  <c r="BO216" i="20"/>
  <c r="BO51" i="24" s="1"/>
  <c r="BQ149" i="20"/>
  <c r="BQ156" i="20" s="1"/>
  <c r="BQ163" i="20" s="1"/>
  <c r="BQ176" i="20" s="1"/>
  <c r="BQ168" i="20"/>
  <c r="BQ26" i="32" s="1"/>
  <c r="BP240" i="20"/>
  <c r="BP239" i="20"/>
  <c r="BP241" i="20"/>
  <c r="BP7" i="24" s="1"/>
  <c r="BP8" i="24" s="1"/>
  <c r="BP238" i="20"/>
  <c r="BP242" i="20"/>
  <c r="BP13" i="24" s="1"/>
  <c r="BO218" i="20"/>
  <c r="BO29" i="32" s="1"/>
  <c r="BQ192" i="20"/>
  <c r="BQ233" i="20"/>
  <c r="C168" i="20"/>
  <c r="BP171" i="20"/>
  <c r="BP27" i="32" s="1"/>
  <c r="BR35" i="20"/>
  <c r="BR139" i="20"/>
  <c r="BR38" i="20" l="1"/>
  <c r="BS167" i="20" s="1"/>
  <c r="BS3" i="32"/>
  <c r="K9" i="25"/>
  <c r="K6" i="25"/>
  <c r="K4" i="25" s="1"/>
  <c r="K6" i="32"/>
  <c r="K4" i="32" s="1"/>
  <c r="BO31" i="25"/>
  <c r="BO31" i="32"/>
  <c r="BP27" i="25"/>
  <c r="D8" i="22"/>
  <c r="D17" i="22" s="1"/>
  <c r="G8" i="22"/>
  <c r="AE8" i="22"/>
  <c r="N8" i="22"/>
  <c r="H8" i="22"/>
  <c r="K8" i="22"/>
  <c r="AD8" i="22"/>
  <c r="V8" i="22"/>
  <c r="U8" i="22"/>
  <c r="W8" i="22"/>
  <c r="AN8" i="22"/>
  <c r="AP8" i="22"/>
  <c r="AS8" i="22"/>
  <c r="Y8" i="22"/>
  <c r="AL8" i="22"/>
  <c r="R8" i="22"/>
  <c r="Z8" i="22"/>
  <c r="AA8" i="22"/>
  <c r="S8" i="22"/>
  <c r="M8" i="22"/>
  <c r="O8" i="22"/>
  <c r="AK8" i="22"/>
  <c r="F8" i="22"/>
  <c r="I8" i="22"/>
  <c r="Q8" i="22"/>
  <c r="AV8" i="22"/>
  <c r="AO8" i="22"/>
  <c r="AQ8" i="22"/>
  <c r="AU8" i="22"/>
  <c r="AC8" i="22"/>
  <c r="T8" i="22"/>
  <c r="AJ8" i="22"/>
  <c r="AB8" i="22"/>
  <c r="AH8" i="22"/>
  <c r="AI8" i="22"/>
  <c r="AG8" i="22"/>
  <c r="J8" i="22"/>
  <c r="AR8" i="22"/>
  <c r="X8" i="22"/>
  <c r="AT8" i="22"/>
  <c r="E8" i="22"/>
  <c r="AF8" i="22"/>
  <c r="P8" i="22"/>
  <c r="AM8" i="22"/>
  <c r="L8" i="22"/>
  <c r="AZ8" i="22"/>
  <c r="BA8" i="22"/>
  <c r="BB8" i="22"/>
  <c r="BC8" i="22"/>
  <c r="BD8" i="22"/>
  <c r="BE8" i="22"/>
  <c r="BF8" i="22"/>
  <c r="BG8" i="22"/>
  <c r="J34" i="25"/>
  <c r="J43" i="25" s="1"/>
  <c r="K49" i="24"/>
  <c r="K52" i="24" s="1"/>
  <c r="BR168" i="20"/>
  <c r="BR26" i="32" s="1"/>
  <c r="BR4" i="24"/>
  <c r="BP20" i="24"/>
  <c r="BR18" i="24"/>
  <c r="BR17" i="24"/>
  <c r="BQ169" i="20"/>
  <c r="BQ26" i="25"/>
  <c r="BQ17" i="24"/>
  <c r="BQ18" i="24"/>
  <c r="BO41" i="24"/>
  <c r="BM44" i="28" s="1"/>
  <c r="BO29" i="25"/>
  <c r="BQ11" i="24"/>
  <c r="BQ23" i="25"/>
  <c r="BM34" i="28"/>
  <c r="BO12" i="24"/>
  <c r="BO14" i="24" s="1"/>
  <c r="BO15" i="24" s="1"/>
  <c r="BO21" i="24" s="1"/>
  <c r="BO39" i="24" s="1"/>
  <c r="BN42" i="24"/>
  <c r="BY179" i="20"/>
  <c r="BY180" i="20" s="1"/>
  <c r="N184" i="27"/>
  <c r="N182" i="27"/>
  <c r="O178" i="27" s="1"/>
  <c r="BI179" i="20"/>
  <c r="BI180" i="20" s="1"/>
  <c r="AR179" i="20"/>
  <c r="AR180" i="20" s="1"/>
  <c r="BD179" i="20"/>
  <c r="BD180" i="20" s="1"/>
  <c r="H179" i="20"/>
  <c r="H180" i="20" s="1"/>
  <c r="BM179" i="20"/>
  <c r="BM180" i="20" s="1"/>
  <c r="BF179" i="20"/>
  <c r="BF180" i="20" s="1"/>
  <c r="AU179" i="20"/>
  <c r="AU180" i="20" s="1"/>
  <c r="BG179" i="20"/>
  <c r="BG180" i="20" s="1"/>
  <c r="BE179" i="20"/>
  <c r="BE180" i="20" s="1"/>
  <c r="BC179" i="20"/>
  <c r="BC180" i="20" s="1"/>
  <c r="AX179" i="20"/>
  <c r="AX180" i="20" s="1"/>
  <c r="AF179" i="20"/>
  <c r="AF180" i="20" s="1"/>
  <c r="Y179" i="20"/>
  <c r="Y180" i="20" s="1"/>
  <c r="AO179" i="20"/>
  <c r="AO180" i="20" s="1"/>
  <c r="BN179" i="20"/>
  <c r="BN180" i="20" s="1"/>
  <c r="BL179" i="20"/>
  <c r="BL180" i="20" s="1"/>
  <c r="BJ179" i="20"/>
  <c r="BJ180" i="20" s="1"/>
  <c r="BB179" i="20"/>
  <c r="BB180" i="20" s="1"/>
  <c r="AZ179" i="20"/>
  <c r="AZ180" i="20" s="1"/>
  <c r="K179" i="20"/>
  <c r="K180" i="20" s="1"/>
  <c r="L179" i="20"/>
  <c r="L180" i="20" s="1"/>
  <c r="R179" i="20"/>
  <c r="R180" i="20" s="1"/>
  <c r="X179" i="20"/>
  <c r="X180" i="20" s="1"/>
  <c r="BK179" i="20"/>
  <c r="BK180" i="20" s="1"/>
  <c r="BH179" i="20"/>
  <c r="BH180" i="20" s="1"/>
  <c r="BA179" i="20"/>
  <c r="BA180" i="20" s="1"/>
  <c r="AI179" i="20"/>
  <c r="AI180" i="20" s="1"/>
  <c r="F179" i="20"/>
  <c r="F180" i="20" s="1"/>
  <c r="N179" i="20"/>
  <c r="N180" i="20" s="1"/>
  <c r="AB179" i="20"/>
  <c r="AB180" i="20" s="1"/>
  <c r="I179" i="20"/>
  <c r="I180" i="20" s="1"/>
  <c r="AW179" i="20"/>
  <c r="AW180" i="20" s="1"/>
  <c r="AT179" i="20"/>
  <c r="AT180" i="20" s="1"/>
  <c r="V179" i="20"/>
  <c r="V180" i="20" s="1"/>
  <c r="AA179" i="20"/>
  <c r="AA180" i="20" s="1"/>
  <c r="S179" i="20"/>
  <c r="S180" i="20" s="1"/>
  <c r="AS179" i="20"/>
  <c r="AS180" i="20" s="1"/>
  <c r="AG179" i="20"/>
  <c r="AG180" i="20" s="1"/>
  <c r="E179" i="20"/>
  <c r="E180" i="20" s="1"/>
  <c r="AL179" i="20"/>
  <c r="AL180" i="20" s="1"/>
  <c r="AY179" i="20"/>
  <c r="AY180" i="20" s="1"/>
  <c r="W179" i="20"/>
  <c r="W180" i="20" s="1"/>
  <c r="Q179" i="20"/>
  <c r="Q180" i="20" s="1"/>
  <c r="AD179" i="20"/>
  <c r="AD180" i="20" s="1"/>
  <c r="O179" i="20"/>
  <c r="O180" i="20" s="1"/>
  <c r="D179" i="20"/>
  <c r="D180" i="20" s="1"/>
  <c r="AH179" i="20"/>
  <c r="AH180" i="20" s="1"/>
  <c r="AC179" i="20"/>
  <c r="AC180" i="20" s="1"/>
  <c r="J179" i="20"/>
  <c r="J180" i="20" s="1"/>
  <c r="M179" i="20"/>
  <c r="M180" i="20" s="1"/>
  <c r="P179" i="20"/>
  <c r="P180" i="20" s="1"/>
  <c r="AM179" i="20"/>
  <c r="AM180" i="20" s="1"/>
  <c r="AV179" i="20"/>
  <c r="AV180" i="20" s="1"/>
  <c r="AE179" i="20"/>
  <c r="AE180" i="20" s="1"/>
  <c r="T179" i="20"/>
  <c r="T180" i="20" s="1"/>
  <c r="CB179" i="20"/>
  <c r="CB180" i="20" s="1"/>
  <c r="AK179" i="20"/>
  <c r="AK180" i="20" s="1"/>
  <c r="AN179" i="20"/>
  <c r="AN180" i="20" s="1"/>
  <c r="AJ179" i="20"/>
  <c r="AJ180" i="20" s="1"/>
  <c r="AQ179" i="20"/>
  <c r="AQ180" i="20" s="1"/>
  <c r="AP179" i="20"/>
  <c r="AP180" i="20" s="1"/>
  <c r="Z179" i="20"/>
  <c r="Z180" i="20" s="1"/>
  <c r="G179" i="20"/>
  <c r="G180" i="20" s="1"/>
  <c r="U179" i="20"/>
  <c r="U180" i="20" s="1"/>
  <c r="CF179" i="20"/>
  <c r="CF180" i="20" s="1"/>
  <c r="BT179" i="20"/>
  <c r="BT180" i="20" s="1"/>
  <c r="BZ179" i="20"/>
  <c r="BZ180" i="20" s="1"/>
  <c r="BS179" i="20"/>
  <c r="BS180" i="20" s="1"/>
  <c r="BX179" i="20"/>
  <c r="BX180" i="20" s="1"/>
  <c r="BV179" i="20"/>
  <c r="BV180" i="20" s="1"/>
  <c r="CE179" i="20"/>
  <c r="CE180" i="20" s="1"/>
  <c r="CC179" i="20"/>
  <c r="CC180" i="20" s="1"/>
  <c r="BU179" i="20"/>
  <c r="BU180" i="20" s="1"/>
  <c r="BW179" i="20"/>
  <c r="BW180" i="20" s="1"/>
  <c r="CA179" i="20"/>
  <c r="CA180" i="20" s="1"/>
  <c r="CD179" i="20"/>
  <c r="CD180" i="20" s="1"/>
  <c r="L173" i="27"/>
  <c r="L186" i="27"/>
  <c r="L43" i="27" s="1"/>
  <c r="L163" i="27"/>
  <c r="L165" i="27" s="1"/>
  <c r="L174" i="27"/>
  <c r="M168" i="27" s="1"/>
  <c r="BP24" i="28"/>
  <c r="BR151" i="20"/>
  <c r="BR152" i="20" s="1"/>
  <c r="BR166" i="20"/>
  <c r="BQ42" i="20"/>
  <c r="BP28" i="28" s="1"/>
  <c r="BP29" i="28" s="1"/>
  <c r="BQ153" i="20"/>
  <c r="BO30" i="28"/>
  <c r="BS3" i="25"/>
  <c r="BR39" i="20"/>
  <c r="BQ25" i="28" s="1"/>
  <c r="BQ22" i="28"/>
  <c r="L42" i="27"/>
  <c r="BP20" i="28"/>
  <c r="BP21" i="28"/>
  <c r="BL35" i="28"/>
  <c r="BM42" i="28"/>
  <c r="BK37" i="28"/>
  <c r="BK36" i="28"/>
  <c r="BM188" i="27"/>
  <c r="BM45" i="27" s="1"/>
  <c r="BN180" i="27"/>
  <c r="BN178" i="27"/>
  <c r="BN168" i="27"/>
  <c r="BO158" i="27"/>
  <c r="BO160" i="27" s="1"/>
  <c r="BQ215" i="20"/>
  <c r="BQ198" i="20"/>
  <c r="BQ199" i="20" s="1"/>
  <c r="BO178" i="20"/>
  <c r="BO179" i="20" s="1"/>
  <c r="BO180" i="20" s="1"/>
  <c r="BO157" i="20"/>
  <c r="BO160" i="20" s="1"/>
  <c r="BQ57" i="20"/>
  <c r="BQ58" i="20"/>
  <c r="BQ144" i="20"/>
  <c r="BP60" i="20"/>
  <c r="BP62" i="20" s="1"/>
  <c r="BQ158" i="20"/>
  <c r="BP59" i="20"/>
  <c r="BP61" i="20" s="1"/>
  <c r="BP177" i="20"/>
  <c r="BP182" i="20" s="1"/>
  <c r="BP183" i="20" s="1"/>
  <c r="BP237" i="20"/>
  <c r="BP145" i="20"/>
  <c r="BP159" i="20"/>
  <c r="BN31" i="28" s="1"/>
  <c r="C144" i="20"/>
  <c r="BN190" i="27"/>
  <c r="BN46" i="27" s="1"/>
  <c r="BM30" i="32" s="1"/>
  <c r="BM9" i="32" s="1"/>
  <c r="BP216" i="20"/>
  <c r="BP51" i="24" s="1"/>
  <c r="BR149" i="20"/>
  <c r="BR156" i="20" s="1"/>
  <c r="BR163" i="20" s="1"/>
  <c r="BR176" i="20" s="1"/>
  <c r="BQ239" i="20"/>
  <c r="BQ238" i="20"/>
  <c r="BQ240" i="20"/>
  <c r="BQ241" i="20"/>
  <c r="BQ7" i="24" s="1"/>
  <c r="BQ8" i="24" s="1"/>
  <c r="BQ242" i="20"/>
  <c r="BQ13" i="24" s="1"/>
  <c r="BP218" i="20"/>
  <c r="BP29" i="32" s="1"/>
  <c r="BR192" i="20"/>
  <c r="BQ171" i="20"/>
  <c r="BQ27" i="32" s="1"/>
  <c r="BS35" i="20"/>
  <c r="BS139" i="20"/>
  <c r="BR26" i="25" l="1"/>
  <c r="BR169" i="20"/>
  <c r="K33" i="25"/>
  <c r="K34" i="25" s="1"/>
  <c r="K43" i="25" s="1"/>
  <c r="K40" i="25"/>
  <c r="BS38" i="20"/>
  <c r="BT167" i="20" s="1"/>
  <c r="BT3" i="32"/>
  <c r="K36" i="25"/>
  <c r="K37" i="25" s="1"/>
  <c r="BL6" i="25"/>
  <c r="BL4" i="25" s="1"/>
  <c r="BL6" i="32"/>
  <c r="BL4" i="32" s="1"/>
  <c r="K40" i="32"/>
  <c r="K33" i="32"/>
  <c r="K34" i="32" s="1"/>
  <c r="K43" i="32" s="1"/>
  <c r="K36" i="32"/>
  <c r="K37" i="32" s="1"/>
  <c r="BP31" i="25"/>
  <c r="BP31" i="32"/>
  <c r="BQ27" i="25"/>
  <c r="L48" i="24"/>
  <c r="L24" i="25"/>
  <c r="L30" i="25"/>
  <c r="AN17" i="22"/>
  <c r="AN20" i="22" s="1"/>
  <c r="AN21" i="22" s="1"/>
  <c r="AN22" i="22" s="1"/>
  <c r="W17" i="22"/>
  <c r="W20" i="22" s="1"/>
  <c r="W21" i="22" s="1"/>
  <c r="W22" i="22" s="1"/>
  <c r="W23" i="22" s="1"/>
  <c r="AM17" i="22"/>
  <c r="AM20" i="22" s="1"/>
  <c r="AM21" i="22" s="1"/>
  <c r="AM22" i="22" s="1"/>
  <c r="AM24" i="22" s="1"/>
  <c r="AU17" i="22"/>
  <c r="AU20" i="22" s="1"/>
  <c r="AU21" i="22" s="1"/>
  <c r="AU22" i="22" s="1"/>
  <c r="M17" i="22"/>
  <c r="M20" i="22" s="1"/>
  <c r="M21" i="22" s="1"/>
  <c r="M22" i="22" s="1"/>
  <c r="M23" i="22" s="1"/>
  <c r="AZ17" i="22"/>
  <c r="AZ20" i="22" s="1"/>
  <c r="AZ21" i="22" s="1"/>
  <c r="AZ22" i="22" s="1"/>
  <c r="AZ24" i="22" s="1"/>
  <c r="AV17" i="22"/>
  <c r="AV20" i="22" s="1"/>
  <c r="AV21" i="22" s="1"/>
  <c r="AV22" i="22" s="1"/>
  <c r="AT45" i="28" s="1"/>
  <c r="V17" i="22"/>
  <c r="V20" i="22" s="1"/>
  <c r="V21" i="22" s="1"/>
  <c r="V22" i="22" s="1"/>
  <c r="Y17" i="22"/>
  <c r="Y20" i="22" s="1"/>
  <c r="Y21" i="22" s="1"/>
  <c r="Y22" i="22" s="1"/>
  <c r="Y24" i="22" s="1"/>
  <c r="AL17" i="22"/>
  <c r="AL20" i="22" s="1"/>
  <c r="AL21" i="22" s="1"/>
  <c r="AL22" i="22" s="1"/>
  <c r="E17" i="22"/>
  <c r="E20" i="22" s="1"/>
  <c r="E21" i="22" s="1"/>
  <c r="E22" i="22" s="1"/>
  <c r="E23" i="22" s="1"/>
  <c r="J17" i="22"/>
  <c r="J20" i="22" s="1"/>
  <c r="J21" i="22" s="1"/>
  <c r="J22" i="22" s="1"/>
  <c r="AQ17" i="22"/>
  <c r="AQ20" i="22" s="1"/>
  <c r="AQ21" i="22" s="1"/>
  <c r="AQ22" i="22" s="1"/>
  <c r="AR17" i="22"/>
  <c r="AR20" i="22" s="1"/>
  <c r="AR21" i="22" s="1"/>
  <c r="AR22" i="22" s="1"/>
  <c r="S17" i="22"/>
  <c r="S20" i="22" s="1"/>
  <c r="S21" i="22" s="1"/>
  <c r="S22" i="22" s="1"/>
  <c r="Q45" i="28" s="1"/>
  <c r="AI17" i="22"/>
  <c r="AI20" i="22" s="1"/>
  <c r="AI21" i="22" s="1"/>
  <c r="AI22" i="22" s="1"/>
  <c r="AD17" i="22"/>
  <c r="AD20" i="22" s="1"/>
  <c r="AD21" i="22" s="1"/>
  <c r="AD22" i="22" s="1"/>
  <c r="G17" i="22"/>
  <c r="G20" i="22" s="1"/>
  <c r="G21" i="22" s="1"/>
  <c r="G22" i="22" s="1"/>
  <c r="BF17" i="22"/>
  <c r="BF20" i="22" s="1"/>
  <c r="BF21" i="22" s="1"/>
  <c r="BF22" i="22" s="1"/>
  <c r="BF23" i="22" s="1"/>
  <c r="BA17" i="22"/>
  <c r="BA20" i="22" s="1"/>
  <c r="BA21" i="22" s="1"/>
  <c r="BA22" i="22" s="1"/>
  <c r="BA24" i="22" s="1"/>
  <c r="N17" i="22"/>
  <c r="N20" i="22" s="1"/>
  <c r="N21" i="22" s="1"/>
  <c r="N22" i="22" s="1"/>
  <c r="AC17" i="22"/>
  <c r="AC20" i="22" s="1"/>
  <c r="AC21" i="22" s="1"/>
  <c r="AC22" i="22" s="1"/>
  <c r="AC23" i="22" s="1"/>
  <c r="AE17" i="22"/>
  <c r="AE20" i="22" s="1"/>
  <c r="AE21" i="22" s="1"/>
  <c r="AE22" i="22" s="1"/>
  <c r="AT17" i="22"/>
  <c r="AT20" i="22" s="1"/>
  <c r="AT21" i="22" s="1"/>
  <c r="AT22" i="22" s="1"/>
  <c r="F17" i="22"/>
  <c r="F20" i="22" s="1"/>
  <c r="F21" i="22" s="1"/>
  <c r="F22" i="22" s="1"/>
  <c r="BE17" i="22"/>
  <c r="BE20" i="22" s="1"/>
  <c r="BE21" i="22" s="1"/>
  <c r="BE22" i="22" s="1"/>
  <c r="O17" i="22"/>
  <c r="O20" i="22" s="1"/>
  <c r="O21" i="22" s="1"/>
  <c r="O22" i="22" s="1"/>
  <c r="AH17" i="22"/>
  <c r="AH20" i="22" s="1"/>
  <c r="AH21" i="22" s="1"/>
  <c r="AH22" i="22" s="1"/>
  <c r="AH23" i="22" s="1"/>
  <c r="X17" i="22"/>
  <c r="X20" i="22" s="1"/>
  <c r="X21" i="22" s="1"/>
  <c r="X22" i="22" s="1"/>
  <c r="I17" i="22"/>
  <c r="I20" i="22" s="1"/>
  <c r="I21" i="22" s="1"/>
  <c r="I22" i="22" s="1"/>
  <c r="G45" i="28" s="1"/>
  <c r="AS17" i="22"/>
  <c r="AS20" i="22" s="1"/>
  <c r="AS21" i="22" s="1"/>
  <c r="AS22" i="22" s="1"/>
  <c r="AF17" i="22"/>
  <c r="AF20" i="22" s="1"/>
  <c r="AF21" i="22" s="1"/>
  <c r="AF22" i="22" s="1"/>
  <c r="AD45" i="28" s="1"/>
  <c r="H17" i="22"/>
  <c r="H20" i="22" s="1"/>
  <c r="H21" i="22" s="1"/>
  <c r="H22" i="22" s="1"/>
  <c r="U17" i="22"/>
  <c r="U20" i="22" s="1"/>
  <c r="U21" i="22" s="1"/>
  <c r="U22" i="22" s="1"/>
  <c r="U24" i="22" s="1"/>
  <c r="AP17" i="22"/>
  <c r="AP20" i="22" s="1"/>
  <c r="AP21" i="22" s="1"/>
  <c r="AP22" i="22" s="1"/>
  <c r="L17" i="22"/>
  <c r="L20" i="22" s="1"/>
  <c r="L21" i="22" s="1"/>
  <c r="L22" i="22" s="1"/>
  <c r="J45" i="28" s="1"/>
  <c r="AK17" i="22"/>
  <c r="AK20" i="22" s="1"/>
  <c r="AK21" i="22" s="1"/>
  <c r="AK22" i="22" s="1"/>
  <c r="BG17" i="22"/>
  <c r="BG20" i="22" s="1"/>
  <c r="BG21" i="22" s="1"/>
  <c r="BG22" i="22" s="1"/>
  <c r="BG24" i="22" s="1"/>
  <c r="BB17" i="22"/>
  <c r="BB20" i="22" s="1"/>
  <c r="BB21" i="22" s="1"/>
  <c r="BB22" i="22" s="1"/>
  <c r="BC17" i="22"/>
  <c r="BC20" i="22" s="1"/>
  <c r="BC21" i="22" s="1"/>
  <c r="BC22" i="22" s="1"/>
  <c r="BC24" i="22" s="1"/>
  <c r="AJ17" i="22"/>
  <c r="AJ20" i="22" s="1"/>
  <c r="AJ21" i="22" s="1"/>
  <c r="AJ22" i="22" s="1"/>
  <c r="Z17" i="22"/>
  <c r="Z20" i="22" s="1"/>
  <c r="Z21" i="22" s="1"/>
  <c r="Z22" i="22" s="1"/>
  <c r="X45" i="28" s="1"/>
  <c r="AA17" i="22"/>
  <c r="AA20" i="22" s="1"/>
  <c r="AA21" i="22" s="1"/>
  <c r="AA22" i="22" s="1"/>
  <c r="P17" i="22"/>
  <c r="P20" i="22" s="1"/>
  <c r="P21" i="22" s="1"/>
  <c r="P22" i="22" s="1"/>
  <c r="P23" i="22" s="1"/>
  <c r="T17" i="22"/>
  <c r="T20" i="22" s="1"/>
  <c r="T21" i="22" s="1"/>
  <c r="T22" i="22" s="1"/>
  <c r="AB17" i="22"/>
  <c r="AB20" i="22" s="1"/>
  <c r="AB21" i="22" s="1"/>
  <c r="AB22" i="22" s="1"/>
  <c r="AG17" i="22"/>
  <c r="AG20" i="22" s="1"/>
  <c r="AG21" i="22" s="1"/>
  <c r="AG22" i="22" s="1"/>
  <c r="AG24" i="22" s="1"/>
  <c r="R17" i="22"/>
  <c r="R20" i="22" s="1"/>
  <c r="R21" i="22" s="1"/>
  <c r="R22" i="22" s="1"/>
  <c r="P45" i="28" s="1"/>
  <c r="K17" i="22"/>
  <c r="K20" i="22" s="1"/>
  <c r="K21" i="22" s="1"/>
  <c r="K22" i="22" s="1"/>
  <c r="Q17" i="22"/>
  <c r="Q20" i="22" s="1"/>
  <c r="Q21" i="22" s="1"/>
  <c r="Q22" i="22" s="1"/>
  <c r="Q23" i="22" s="1"/>
  <c r="AO17" i="22"/>
  <c r="AO20" i="22" s="1"/>
  <c r="AO21" i="22" s="1"/>
  <c r="AO22" i="22" s="1"/>
  <c r="BD17" i="22"/>
  <c r="BD20" i="22" s="1"/>
  <c r="BD21" i="22" s="1"/>
  <c r="BD22" i="22" s="1"/>
  <c r="BS168" i="20"/>
  <c r="BS26" i="32" s="1"/>
  <c r="BS4" i="24"/>
  <c r="BR20" i="24"/>
  <c r="BR21" i="24" s="1"/>
  <c r="BR39" i="24" s="1"/>
  <c r="BQ20" i="24"/>
  <c r="BP41" i="24"/>
  <c r="BN44" i="28" s="1"/>
  <c r="BP29" i="25"/>
  <c r="BN34" i="28"/>
  <c r="BP12" i="24"/>
  <c r="BP14" i="24" s="1"/>
  <c r="BP15" i="24" s="1"/>
  <c r="BP21" i="24" s="1"/>
  <c r="BP39" i="24" s="1"/>
  <c r="BO42" i="24"/>
  <c r="J108" i="20"/>
  <c r="J108" i="29"/>
  <c r="O179" i="27"/>
  <c r="BQ24" i="28"/>
  <c r="BS151" i="20"/>
  <c r="BS152" i="20" s="1"/>
  <c r="BS166" i="20"/>
  <c r="BR42" i="20"/>
  <c r="BQ28" i="28" s="1"/>
  <c r="BQ29" i="28" s="1"/>
  <c r="BT3" i="25"/>
  <c r="BS39" i="20"/>
  <c r="BR25" i="28" s="1"/>
  <c r="BR22" i="28"/>
  <c r="K53" i="24"/>
  <c r="BR153" i="20"/>
  <c r="BP30" i="28"/>
  <c r="M169" i="27"/>
  <c r="M171" i="27" s="1"/>
  <c r="M189" i="27" s="1"/>
  <c r="M188" i="27"/>
  <c r="M45" i="27" s="1"/>
  <c r="M172" i="27"/>
  <c r="N170" i="27" s="1"/>
  <c r="N190" i="27" s="1"/>
  <c r="N46" i="27" s="1"/>
  <c r="M30" i="32" s="1"/>
  <c r="M9" i="32" s="1"/>
  <c r="BQ20" i="28"/>
  <c r="BQ21" i="28"/>
  <c r="BM35" i="28"/>
  <c r="BK38" i="28"/>
  <c r="BN42" i="28"/>
  <c r="BL37" i="28"/>
  <c r="BL36" i="28"/>
  <c r="BO178" i="27"/>
  <c r="BO168" i="27"/>
  <c r="BN188" i="27"/>
  <c r="BN45" i="27" s="1"/>
  <c r="BO170" i="27"/>
  <c r="BO190" i="27" s="1"/>
  <c r="BO46" i="27" s="1"/>
  <c r="BN30" i="32" s="1"/>
  <c r="BN9" i="32" s="1"/>
  <c r="BO180" i="27"/>
  <c r="BQ177" i="20"/>
  <c r="BQ182" i="20" s="1"/>
  <c r="BQ183" i="20" s="1"/>
  <c r="BQ145" i="20"/>
  <c r="BQ237" i="20"/>
  <c r="BQ159" i="20"/>
  <c r="BO31" i="28" s="1"/>
  <c r="BP157" i="20"/>
  <c r="BP160" i="20" s="1"/>
  <c r="BP178" i="20"/>
  <c r="BP179" i="20" s="1"/>
  <c r="BP180" i="20" s="1"/>
  <c r="C145" i="20"/>
  <c r="BR144" i="20"/>
  <c r="BQ60" i="20"/>
  <c r="BQ62" i="20" s="1"/>
  <c r="BR215" i="20"/>
  <c r="BR198" i="20"/>
  <c r="BR199" i="20" s="1"/>
  <c r="BP158" i="27"/>
  <c r="BP160" i="27" s="1"/>
  <c r="BR158" i="20"/>
  <c r="BQ59" i="20"/>
  <c r="BQ61" i="20" s="1"/>
  <c r="BQ216" i="20"/>
  <c r="BQ51" i="24" s="1"/>
  <c r="BS149" i="20"/>
  <c r="BS156" i="20" s="1"/>
  <c r="BS163" i="20" s="1"/>
  <c r="BS176" i="20" s="1"/>
  <c r="BQ218" i="20"/>
  <c r="BQ29" i="32" s="1"/>
  <c r="BS192" i="20"/>
  <c r="BT35" i="20"/>
  <c r="BT139" i="20"/>
  <c r="BR171" i="20"/>
  <c r="BR27" i="32" s="1"/>
  <c r="BS169" i="20" l="1"/>
  <c r="BS17" i="24"/>
  <c r="BS18" i="24"/>
  <c r="BT38" i="20"/>
  <c r="BU167" i="20" s="1"/>
  <c r="BU3" i="32"/>
  <c r="BS26" i="25"/>
  <c r="M176" i="27"/>
  <c r="M40" i="27" s="1"/>
  <c r="L46" i="24" s="1"/>
  <c r="L49" i="24" s="1"/>
  <c r="L52" i="24" s="1"/>
  <c r="BL36" i="32"/>
  <c r="BL40" i="32"/>
  <c r="BL33" i="32"/>
  <c r="L6" i="25"/>
  <c r="L4" i="25" s="1"/>
  <c r="L6" i="32"/>
  <c r="L4" i="32" s="1"/>
  <c r="BR27" i="25"/>
  <c r="BQ31" i="25"/>
  <c r="BQ31" i="32"/>
  <c r="BM6" i="25"/>
  <c r="BM4" i="25" s="1"/>
  <c r="BM6" i="32"/>
  <c r="BM4" i="32" s="1"/>
  <c r="L9" i="25"/>
  <c r="AY45" i="28"/>
  <c r="S45" i="28"/>
  <c r="AV23" i="22"/>
  <c r="AM23" i="22"/>
  <c r="AK45" i="28"/>
  <c r="AV24" i="22"/>
  <c r="U23" i="22"/>
  <c r="BA23" i="22"/>
  <c r="Z23" i="22"/>
  <c r="Q24" i="22"/>
  <c r="O45" i="28"/>
  <c r="Z24" i="22"/>
  <c r="AO24" i="22"/>
  <c r="AM45" i="28"/>
  <c r="AO23" i="22"/>
  <c r="M45" i="28"/>
  <c r="O24" i="22"/>
  <c r="O23" i="22"/>
  <c r="AS23" i="22"/>
  <c r="AS24" i="22"/>
  <c r="J24" i="22"/>
  <c r="J23" i="22"/>
  <c r="H45" i="28"/>
  <c r="X23" i="22"/>
  <c r="X24" i="22"/>
  <c r="V45" i="28"/>
  <c r="AJ24" i="22"/>
  <c r="AJ23" i="22"/>
  <c r="AH45" i="28"/>
  <c r="F24" i="22"/>
  <c r="D45" i="28"/>
  <c r="F23" i="22"/>
  <c r="AJ45" i="28"/>
  <c r="AL23" i="22"/>
  <c r="AL24" i="22"/>
  <c r="R45" i="28"/>
  <c r="T24" i="22"/>
  <c r="T23" i="22"/>
  <c r="BD23" i="22"/>
  <c r="BB45" i="28"/>
  <c r="BD24" i="22"/>
  <c r="AI45" i="28"/>
  <c r="AK24" i="22"/>
  <c r="AK23" i="22"/>
  <c r="L45" i="28"/>
  <c r="N24" i="22"/>
  <c r="N23" i="22"/>
  <c r="AP45" i="28"/>
  <c r="AR23" i="22"/>
  <c r="AR24" i="22"/>
  <c r="K23" i="22"/>
  <c r="I45" i="28"/>
  <c r="K24" i="22"/>
  <c r="H24" i="22"/>
  <c r="H23" i="22"/>
  <c r="F45" i="28"/>
  <c r="E45" i="28"/>
  <c r="G24" i="22"/>
  <c r="G23" i="22"/>
  <c r="P24" i="22"/>
  <c r="N45" i="28"/>
  <c r="V23" i="22"/>
  <c r="T45" i="28"/>
  <c r="AF45" i="28"/>
  <c r="AB23" i="22"/>
  <c r="AB24" i="22"/>
  <c r="Z45" i="28"/>
  <c r="BE45" i="28"/>
  <c r="BG23" i="22"/>
  <c r="I24" i="22"/>
  <c r="I23" i="22"/>
  <c r="AA45" i="28"/>
  <c r="AC24" i="22"/>
  <c r="S24" i="22"/>
  <c r="S23" i="22"/>
  <c r="L23" i="22"/>
  <c r="L24" i="22"/>
  <c r="AE24" i="22"/>
  <c r="AC45" i="28"/>
  <c r="AE23" i="22"/>
  <c r="AG45" i="28"/>
  <c r="AI24" i="22"/>
  <c r="AI23" i="22"/>
  <c r="AU23" i="22"/>
  <c r="AS45" i="28"/>
  <c r="V24" i="22"/>
  <c r="AH24" i="22"/>
  <c r="AU24" i="22"/>
  <c r="R24" i="22"/>
  <c r="R23" i="22"/>
  <c r="AA23" i="22"/>
  <c r="AA24" i="22"/>
  <c r="Y45" i="28"/>
  <c r="BC23" i="22"/>
  <c r="BA45" i="28"/>
  <c r="AP23" i="22"/>
  <c r="AP24" i="22"/>
  <c r="AN45" i="28"/>
  <c r="AF24" i="22"/>
  <c r="AF23" i="22"/>
  <c r="AT23" i="22"/>
  <c r="AR45" i="28"/>
  <c r="AT24" i="22"/>
  <c r="BF24" i="22"/>
  <c r="BD45" i="28"/>
  <c r="AD23" i="22"/>
  <c r="AD24" i="22"/>
  <c r="AB45" i="28"/>
  <c r="Y23" i="22"/>
  <c r="W45" i="28"/>
  <c r="AX45" i="28"/>
  <c r="AZ23" i="22"/>
  <c r="U45" i="28"/>
  <c r="W24" i="22"/>
  <c r="BB24" i="22"/>
  <c r="BB23" i="22"/>
  <c r="AZ45" i="28"/>
  <c r="AQ23" i="22"/>
  <c r="AO45" i="28"/>
  <c r="AQ24" i="22"/>
  <c r="AQ45" i="28"/>
  <c r="AG23" i="22"/>
  <c r="AE45" i="28"/>
  <c r="BC45" i="28"/>
  <c r="BE23" i="22"/>
  <c r="BE24" i="22"/>
  <c r="E24" i="22"/>
  <c r="C45" i="28"/>
  <c r="M24" i="22"/>
  <c r="K45" i="28"/>
  <c r="AN23" i="22"/>
  <c r="AN24" i="22"/>
  <c r="AL45" i="28"/>
  <c r="BT168" i="20"/>
  <c r="BT26" i="32" s="1"/>
  <c r="BT4" i="24"/>
  <c r="BS20" i="24"/>
  <c r="BS21" i="24" s="1"/>
  <c r="BS39" i="24" s="1"/>
  <c r="BQ41" i="24"/>
  <c r="BO44" i="28" s="1"/>
  <c r="BQ29" i="25"/>
  <c r="BO34" i="28"/>
  <c r="BQ12" i="24"/>
  <c r="BQ14" i="24" s="1"/>
  <c r="BQ15" i="24" s="1"/>
  <c r="BQ21" i="24" s="1"/>
  <c r="BQ39" i="24" s="1"/>
  <c r="BP42" i="24"/>
  <c r="J23" i="30"/>
  <c r="J24" i="30"/>
  <c r="AH23" i="30"/>
  <c r="AH24" i="30"/>
  <c r="E24" i="30"/>
  <c r="E23" i="30"/>
  <c r="AP23" i="30"/>
  <c r="AP24" i="30"/>
  <c r="AX23" i="30"/>
  <c r="AX24" i="30"/>
  <c r="BC23" i="30"/>
  <c r="BC24" i="30"/>
  <c r="S24" i="30"/>
  <c r="S23" i="30"/>
  <c r="Z23" i="30"/>
  <c r="Z24" i="30"/>
  <c r="AU23" i="30"/>
  <c r="AU24" i="30"/>
  <c r="R23" i="30"/>
  <c r="R24" i="30"/>
  <c r="O23" i="30"/>
  <c r="O24" i="30"/>
  <c r="AA24" i="30"/>
  <c r="AA23" i="30"/>
  <c r="U24" i="30"/>
  <c r="U23" i="30"/>
  <c r="AY24" i="30"/>
  <c r="AY23" i="30"/>
  <c r="AI24" i="30"/>
  <c r="AI23" i="30"/>
  <c r="AS24" i="30"/>
  <c r="AS23" i="30"/>
  <c r="AK24" i="30"/>
  <c r="AK23" i="30"/>
  <c r="AC24" i="30"/>
  <c r="AC23" i="30"/>
  <c r="W23" i="30"/>
  <c r="W24" i="30"/>
  <c r="BG24" i="30"/>
  <c r="BG23" i="30"/>
  <c r="K24" i="30"/>
  <c r="K23" i="30"/>
  <c r="AQ24" i="30"/>
  <c r="AQ23" i="30"/>
  <c r="M24" i="30"/>
  <c r="M23" i="30"/>
  <c r="AE23" i="30"/>
  <c r="AE24" i="30"/>
  <c r="BF23" i="30"/>
  <c r="BF24" i="30"/>
  <c r="AM23" i="30"/>
  <c r="AM24" i="30"/>
  <c r="BA24" i="30"/>
  <c r="BA23" i="30"/>
  <c r="AR23" i="30"/>
  <c r="AR24" i="30"/>
  <c r="AV24" i="30"/>
  <c r="AV23" i="30"/>
  <c r="Q24" i="30"/>
  <c r="Q23" i="30"/>
  <c r="AW24" i="30"/>
  <c r="AW23" i="30"/>
  <c r="F23" i="30"/>
  <c r="F24" i="30"/>
  <c r="X24" i="30"/>
  <c r="X23" i="30"/>
  <c r="AF24" i="30"/>
  <c r="AF23" i="30"/>
  <c r="AZ23" i="30"/>
  <c r="AZ24" i="30"/>
  <c r="P24" i="30"/>
  <c r="P23" i="30"/>
  <c r="BE24" i="30"/>
  <c r="BE23" i="30"/>
  <c r="AB23" i="30"/>
  <c r="AB24" i="30"/>
  <c r="H24" i="30"/>
  <c r="H23" i="30"/>
  <c r="AO24" i="30"/>
  <c r="AO23" i="30"/>
  <c r="I24" i="30"/>
  <c r="I23" i="30"/>
  <c r="L23" i="30"/>
  <c r="L24" i="30"/>
  <c r="AJ23" i="30"/>
  <c r="AJ24" i="30"/>
  <c r="AD23" i="30"/>
  <c r="AD24" i="30"/>
  <c r="N23" i="30"/>
  <c r="N24" i="30"/>
  <c r="AG24" i="30"/>
  <c r="AG23" i="30"/>
  <c r="Y24" i="30"/>
  <c r="Y23" i="30"/>
  <c r="BD24" i="30"/>
  <c r="BD23" i="30"/>
  <c r="T23" i="30"/>
  <c r="T24" i="30"/>
  <c r="V23" i="30"/>
  <c r="V24" i="30"/>
  <c r="AL23" i="30"/>
  <c r="AL24" i="30"/>
  <c r="D20" i="30"/>
  <c r="D21" i="30" s="1"/>
  <c r="AN24" i="30"/>
  <c r="AN23" i="30"/>
  <c r="AT23" i="30"/>
  <c r="AT24" i="30"/>
  <c r="BB23" i="30"/>
  <c r="BB24" i="30"/>
  <c r="O164" i="27"/>
  <c r="O180" i="27"/>
  <c r="O181" i="27" s="1"/>
  <c r="M174" i="27"/>
  <c r="N168" i="27" s="1"/>
  <c r="BR24" i="28"/>
  <c r="BT151" i="20"/>
  <c r="BT152" i="20" s="1"/>
  <c r="BT166" i="20"/>
  <c r="BS42" i="20"/>
  <c r="BR28" i="28" s="1"/>
  <c r="BR29" i="28" s="1"/>
  <c r="BS153" i="20"/>
  <c r="BQ30" i="28"/>
  <c r="BR21" i="28"/>
  <c r="BR20" i="28"/>
  <c r="BU3" i="25"/>
  <c r="BT39" i="20"/>
  <c r="BS25" i="28" s="1"/>
  <c r="BS22" i="28"/>
  <c r="M163" i="27"/>
  <c r="M165" i="27" s="1"/>
  <c r="M186" i="27"/>
  <c r="M43" i="27" s="1"/>
  <c r="M173" i="27"/>
  <c r="BL38" i="28"/>
  <c r="BP42" i="28"/>
  <c r="BN35" i="28"/>
  <c r="BO42" i="28"/>
  <c r="BM37" i="28"/>
  <c r="BM38" i="28" s="1"/>
  <c r="BM36" i="28"/>
  <c r="BO188" i="27"/>
  <c r="BO45" i="27" s="1"/>
  <c r="BP178" i="27"/>
  <c r="BP168" i="27"/>
  <c r="BQ158" i="27"/>
  <c r="BQ160" i="27" s="1"/>
  <c r="BS215" i="20"/>
  <c r="BS198" i="20"/>
  <c r="BS199" i="20" s="1"/>
  <c r="BQ157" i="20"/>
  <c r="BQ160" i="20" s="1"/>
  <c r="BQ178" i="20"/>
  <c r="BQ179" i="20" s="1"/>
  <c r="BQ180" i="20" s="1"/>
  <c r="BP180" i="27"/>
  <c r="BP170" i="27"/>
  <c r="BR177" i="20"/>
  <c r="BR182" i="20" s="1"/>
  <c r="BR183" i="20" s="1"/>
  <c r="BR145" i="20"/>
  <c r="BR159" i="20"/>
  <c r="BP31" i="28" s="1"/>
  <c r="BR216" i="20"/>
  <c r="BS158" i="27"/>
  <c r="BS160" i="27" s="1"/>
  <c r="BT149" i="20"/>
  <c r="BT156" i="20" s="1"/>
  <c r="BT163" i="20" s="1"/>
  <c r="BT176" i="20" s="1"/>
  <c r="BR218" i="20"/>
  <c r="BT192" i="20"/>
  <c r="BU35" i="20"/>
  <c r="BU139" i="20"/>
  <c r="BS171" i="20"/>
  <c r="BS27" i="32" s="1"/>
  <c r="BT17" i="24" l="1"/>
  <c r="BT26" i="25"/>
  <c r="BT18" i="24"/>
  <c r="BU38" i="20"/>
  <c r="BV167" i="20" s="1"/>
  <c r="BV3" i="32"/>
  <c r="BT169" i="20"/>
  <c r="M42" i="27"/>
  <c r="L33" i="25"/>
  <c r="L53" i="24" s="1"/>
  <c r="L40" i="25"/>
  <c r="BS27" i="25"/>
  <c r="BN6" i="25"/>
  <c r="BN4" i="25" s="1"/>
  <c r="BN6" i="32"/>
  <c r="BN4" i="32" s="1"/>
  <c r="BM40" i="32"/>
  <c r="BM36" i="32"/>
  <c r="BM33" i="32"/>
  <c r="L40" i="32"/>
  <c r="L36" i="32"/>
  <c r="L37" i="32" s="1"/>
  <c r="L33" i="32"/>
  <c r="L34" i="32" s="1"/>
  <c r="L43" i="32" s="1"/>
  <c r="L36" i="25"/>
  <c r="L37" i="25" s="1"/>
  <c r="M48" i="24"/>
  <c r="M24" i="25"/>
  <c r="M30" i="25"/>
  <c r="BT20" i="24"/>
  <c r="BT21" i="24" s="1"/>
  <c r="BT39" i="24" s="1"/>
  <c r="BQ42" i="24"/>
  <c r="K108" i="20"/>
  <c r="K108" i="29"/>
  <c r="O184" i="27"/>
  <c r="O182" i="27"/>
  <c r="P178" i="27" s="1"/>
  <c r="P179" i="27" s="1"/>
  <c r="N169" i="27"/>
  <c r="N163" i="27" s="1"/>
  <c r="N165" i="27" s="1"/>
  <c r="BT153" i="20"/>
  <c r="BR30" i="28"/>
  <c r="BT158" i="27"/>
  <c r="BT160" i="27" s="1"/>
  <c r="BT178" i="27" s="1"/>
  <c r="BS24" i="28"/>
  <c r="BU151" i="20"/>
  <c r="BU152" i="20" s="1"/>
  <c r="BU166" i="20"/>
  <c r="BT42" i="20"/>
  <c r="BS28" i="28" s="1"/>
  <c r="BS29" i="28" s="1"/>
  <c r="N188" i="27"/>
  <c r="N45" i="27" s="1"/>
  <c r="N172" i="27"/>
  <c r="O170" i="27" s="1"/>
  <c r="O190" i="27" s="1"/>
  <c r="O46" i="27" s="1"/>
  <c r="N30" i="32" s="1"/>
  <c r="N9" i="32" s="1"/>
  <c r="BV3" i="25"/>
  <c r="BU39" i="20"/>
  <c r="BT25" i="28" s="1"/>
  <c r="BT22" i="28"/>
  <c r="BS21" i="28"/>
  <c r="BS20" i="28"/>
  <c r="L34" i="25"/>
  <c r="L43" i="25" s="1"/>
  <c r="BQ42" i="28"/>
  <c r="BN36" i="28"/>
  <c r="BN37" i="28"/>
  <c r="BO35" i="28"/>
  <c r="BS168" i="27"/>
  <c r="BS188" i="27" s="1"/>
  <c r="BS45" i="27" s="1"/>
  <c r="BS178" i="27"/>
  <c r="BQ170" i="27"/>
  <c r="BQ190" i="27" s="1"/>
  <c r="BQ46" i="27" s="1"/>
  <c r="BP30" i="32" s="1"/>
  <c r="BP9" i="32" s="1"/>
  <c r="BQ178" i="27"/>
  <c r="BQ168" i="27"/>
  <c r="BP188" i="27"/>
  <c r="BP45" i="27" s="1"/>
  <c r="BQ180" i="27"/>
  <c r="BR158" i="27"/>
  <c r="BR160" i="27" s="1"/>
  <c r="BP190" i="27"/>
  <c r="BP46" i="27" s="1"/>
  <c r="BO30" i="32" s="1"/>
  <c r="BO9" i="32" s="1"/>
  <c r="BR157" i="20"/>
  <c r="BR160" i="20" s="1"/>
  <c r="BR178" i="20"/>
  <c r="BR179" i="20" s="1"/>
  <c r="BR180" i="20" s="1"/>
  <c r="BT215" i="20"/>
  <c r="BT198" i="20"/>
  <c r="BT199" i="20" s="1"/>
  <c r="BS180" i="27"/>
  <c r="BS170" i="27"/>
  <c r="BS216" i="20"/>
  <c r="BS51" i="24" s="1"/>
  <c r="BU149" i="20"/>
  <c r="BU156" i="20" s="1"/>
  <c r="BU163" i="20" s="1"/>
  <c r="BU176" i="20" s="1"/>
  <c r="BU168" i="20"/>
  <c r="BS218" i="20"/>
  <c r="BS29" i="32" s="1"/>
  <c r="BV35" i="20"/>
  <c r="BV139" i="20"/>
  <c r="BT171" i="20"/>
  <c r="BT27" i="32" s="1"/>
  <c r="BU192" i="20"/>
  <c r="BU26" i="25" l="1"/>
  <c r="BU26" i="32"/>
  <c r="BV38" i="20"/>
  <c r="BW167" i="20" s="1"/>
  <c r="BW3" i="32"/>
  <c r="N171" i="27"/>
  <c r="N173" i="27" s="1"/>
  <c r="BT27" i="25"/>
  <c r="BO6" i="25"/>
  <c r="BO4" i="25" s="1"/>
  <c r="BO6" i="32"/>
  <c r="BO4" i="32" s="1"/>
  <c r="BR6" i="25"/>
  <c r="BR4" i="25" s="1"/>
  <c r="BR6" i="32"/>
  <c r="BR4" i="32" s="1"/>
  <c r="M6" i="25"/>
  <c r="M4" i="25" s="1"/>
  <c r="M6" i="32"/>
  <c r="M4" i="32" s="1"/>
  <c r="BN36" i="32"/>
  <c r="BN40" i="32"/>
  <c r="BN33" i="32"/>
  <c r="M9" i="25"/>
  <c r="BS41" i="24"/>
  <c r="BS42" i="24" s="1"/>
  <c r="BS29" i="25"/>
  <c r="D22" i="30"/>
  <c r="BU169" i="20"/>
  <c r="P164" i="27"/>
  <c r="P180" i="27"/>
  <c r="P181" i="27" s="1"/>
  <c r="P182" i="27" s="1"/>
  <c r="Q178" i="27" s="1"/>
  <c r="N186" i="27"/>
  <c r="N43" i="27" s="1"/>
  <c r="BT168" i="27"/>
  <c r="BT188" i="27" s="1"/>
  <c r="BT45" i="27" s="1"/>
  <c r="BT180" i="27"/>
  <c r="BW3" i="25"/>
  <c r="BV39" i="20"/>
  <c r="BU25" i="28" s="1"/>
  <c r="BU22" i="28"/>
  <c r="BT21" i="28"/>
  <c r="BT20" i="28"/>
  <c r="N174" i="27"/>
  <c r="O168" i="27" s="1"/>
  <c r="BU153" i="20"/>
  <c r="BS30" i="28"/>
  <c r="BT170" i="27"/>
  <c r="BT190" i="27" s="1"/>
  <c r="BT46" i="27" s="1"/>
  <c r="BS30" i="32" s="1"/>
  <c r="BS9" i="32" s="1"/>
  <c r="BT24" i="28"/>
  <c r="BV151" i="20"/>
  <c r="BV152" i="20" s="1"/>
  <c r="BV166" i="20"/>
  <c r="BU42" i="20"/>
  <c r="BT28" i="28" s="1"/>
  <c r="BT29" i="28" s="1"/>
  <c r="BO36" i="28"/>
  <c r="BO37" i="28"/>
  <c r="BR42" i="28"/>
  <c r="BN38" i="28"/>
  <c r="BR168" i="27"/>
  <c r="BR178" i="27"/>
  <c r="BQ188" i="27"/>
  <c r="BQ45" i="27" s="1"/>
  <c r="BR170" i="27"/>
  <c r="BR190" i="27" s="1"/>
  <c r="BR46" i="27" s="1"/>
  <c r="BQ30" i="32" s="1"/>
  <c r="BQ9" i="32" s="1"/>
  <c r="BR180" i="27"/>
  <c r="BU215" i="20"/>
  <c r="BU198" i="20"/>
  <c r="BU199" i="20" s="1"/>
  <c r="BU158" i="27"/>
  <c r="BU160" i="27" s="1"/>
  <c r="BT216" i="20"/>
  <c r="BT51" i="24" s="1"/>
  <c r="BS190" i="27"/>
  <c r="BS46" i="27" s="1"/>
  <c r="BR30" i="32" s="1"/>
  <c r="BV149" i="20"/>
  <c r="BV156" i="20" s="1"/>
  <c r="BV163" i="20" s="1"/>
  <c r="BV176" i="20" s="1"/>
  <c r="BV168" i="20"/>
  <c r="BT218" i="20"/>
  <c r="BT29" i="32" s="1"/>
  <c r="BV192" i="20"/>
  <c r="BU171" i="20"/>
  <c r="BU27" i="32" s="1"/>
  <c r="BW35" i="20"/>
  <c r="BW139" i="20"/>
  <c r="BV26" i="25" l="1"/>
  <c r="BV26" i="32"/>
  <c r="BW38" i="20"/>
  <c r="BX167" i="20" s="1"/>
  <c r="BX3" i="32"/>
  <c r="N189" i="27"/>
  <c r="N176" i="27"/>
  <c r="N40" i="27" s="1"/>
  <c r="M40" i="25"/>
  <c r="BO36" i="32"/>
  <c r="BO40" i="32"/>
  <c r="BO33" i="32"/>
  <c r="M40" i="32"/>
  <c r="M33" i="32"/>
  <c r="M36" i="32"/>
  <c r="BU27" i="25"/>
  <c r="BP6" i="25"/>
  <c r="BP4" i="25" s="1"/>
  <c r="BP6" i="32"/>
  <c r="BP4" i="32" s="1"/>
  <c r="BS6" i="25"/>
  <c r="BS4" i="25" s="1"/>
  <c r="BS6" i="32"/>
  <c r="BS4" i="32" s="1"/>
  <c r="M33" i="25"/>
  <c r="M34" i="25" s="1"/>
  <c r="M43" i="25" s="1"/>
  <c r="M36" i="25"/>
  <c r="M37" i="25" s="1"/>
  <c r="N48" i="24"/>
  <c r="N24" i="25"/>
  <c r="N30" i="25"/>
  <c r="BT41" i="24"/>
  <c r="BT42" i="24" s="1"/>
  <c r="BT29" i="25"/>
  <c r="D23" i="30"/>
  <c r="D24" i="30"/>
  <c r="L108" i="20"/>
  <c r="L108" i="29"/>
  <c r="BV169" i="20"/>
  <c r="P184" i="27"/>
  <c r="Q179" i="27"/>
  <c r="Q164" i="27" s="1"/>
  <c r="O169" i="27"/>
  <c r="BX3" i="25"/>
  <c r="BW39" i="20"/>
  <c r="BV25" i="28" s="1"/>
  <c r="BV22" i="28"/>
  <c r="BV153" i="20"/>
  <c r="BT30" i="28"/>
  <c r="BU24" i="28"/>
  <c r="BW151" i="20"/>
  <c r="BW152" i="20" s="1"/>
  <c r="BW166" i="20"/>
  <c r="BV42" i="20"/>
  <c r="BU28" i="28" s="1"/>
  <c r="BU29" i="28" s="1"/>
  <c r="M53" i="24"/>
  <c r="O188" i="27"/>
  <c r="O45" i="27" s="1"/>
  <c r="O172" i="27"/>
  <c r="P170" i="27" s="1"/>
  <c r="P190" i="27" s="1"/>
  <c r="P46" i="27" s="1"/>
  <c r="O30" i="32" s="1"/>
  <c r="O9" i="32" s="1"/>
  <c r="BU20" i="28"/>
  <c r="BU21" i="28"/>
  <c r="BQ44" i="28"/>
  <c r="BQ35" i="28"/>
  <c r="BO38" i="28"/>
  <c r="BU178" i="27"/>
  <c r="BU168" i="27"/>
  <c r="BR188" i="27"/>
  <c r="BR45" i="27" s="1"/>
  <c r="BV215" i="20"/>
  <c r="BV198" i="20"/>
  <c r="BV199" i="20" s="1"/>
  <c r="BU216" i="20"/>
  <c r="BU170" i="27"/>
  <c r="BU180" i="27"/>
  <c r="BW149" i="20"/>
  <c r="BW156" i="20" s="1"/>
  <c r="BW163" i="20" s="1"/>
  <c r="BW176" i="20" s="1"/>
  <c r="BW168" i="20"/>
  <c r="BU218" i="20"/>
  <c r="BU29" i="32" s="1"/>
  <c r="BW192" i="20"/>
  <c r="BX35" i="20"/>
  <c r="BX139" i="20"/>
  <c r="BV171" i="20"/>
  <c r="BV27" i="32" s="1"/>
  <c r="BW26" i="25" l="1"/>
  <c r="BW26" i="32"/>
  <c r="BU188" i="27"/>
  <c r="BU45" i="27" s="1"/>
  <c r="BT6" i="25" s="1"/>
  <c r="BT4" i="25" s="1"/>
  <c r="BX38" i="20"/>
  <c r="BY167" i="20" s="1"/>
  <c r="BY3" i="32"/>
  <c r="M46" i="24"/>
  <c r="M49" i="24" s="1"/>
  <c r="M52" i="24" s="1"/>
  <c r="N42" i="27"/>
  <c r="O186" i="27"/>
  <c r="O43" i="27" s="1"/>
  <c r="M108" i="20" s="1"/>
  <c r="O171" i="27"/>
  <c r="M37" i="32"/>
  <c r="BV27" i="25"/>
  <c r="BU29" i="25"/>
  <c r="BQ6" i="25"/>
  <c r="BQ4" i="25" s="1"/>
  <c r="BQ6" i="32"/>
  <c r="BQ4" i="32" s="1"/>
  <c r="M34" i="32"/>
  <c r="M43" i="32" s="1"/>
  <c r="BP36" i="32"/>
  <c r="BP40" i="32"/>
  <c r="BP33" i="32"/>
  <c r="N6" i="25"/>
  <c r="N4" i="25" s="1"/>
  <c r="N6" i="32"/>
  <c r="N4" i="32" s="1"/>
  <c r="BS36" i="32"/>
  <c r="BS40" i="32"/>
  <c r="BS33" i="32"/>
  <c r="BU9" i="32"/>
  <c r="N9" i="25"/>
  <c r="BW169" i="20"/>
  <c r="Q180" i="27"/>
  <c r="Q181" i="27" s="1"/>
  <c r="Q182" i="27" s="1"/>
  <c r="R178" i="27" s="1"/>
  <c r="R179" i="27" s="1"/>
  <c r="R164" i="27" s="1"/>
  <c r="O163" i="27"/>
  <c r="O165" i="27" s="1"/>
  <c r="BW153" i="20"/>
  <c r="BU30" i="28"/>
  <c r="BV24" i="28"/>
  <c r="BX151" i="20"/>
  <c r="BX152" i="20" s="1"/>
  <c r="BX166" i="20"/>
  <c r="BW42" i="20"/>
  <c r="BV28" i="28" s="1"/>
  <c r="BV29" i="28" s="1"/>
  <c r="O174" i="27"/>
  <c r="P168" i="27" s="1"/>
  <c r="BV21" i="28"/>
  <c r="BV20" i="28"/>
  <c r="BY3" i="25"/>
  <c r="BX39" i="20"/>
  <c r="BW25" i="28" s="1"/>
  <c r="BW22" i="28"/>
  <c r="BR44" i="28"/>
  <c r="BR35" i="28"/>
  <c r="BQ37" i="28"/>
  <c r="BQ38" i="28" s="1"/>
  <c r="BQ36" i="28"/>
  <c r="BW215" i="20"/>
  <c r="BW198" i="20"/>
  <c r="BW199" i="20" s="1"/>
  <c r="BV216" i="20"/>
  <c r="BU190" i="27"/>
  <c r="BU46" i="27" s="1"/>
  <c r="BT30" i="32" s="1"/>
  <c r="BT9" i="32" s="1"/>
  <c r="BX149" i="20"/>
  <c r="BX156" i="20" s="1"/>
  <c r="BX163" i="20" s="1"/>
  <c r="BX176" i="20" s="1"/>
  <c r="BX168" i="20"/>
  <c r="BV218" i="20"/>
  <c r="BV29" i="32" s="1"/>
  <c r="BX192" i="20"/>
  <c r="BY35" i="20"/>
  <c r="BY139" i="20"/>
  <c r="BW171" i="20"/>
  <c r="BW27" i="32" s="1"/>
  <c r="BT6" i="32" l="1"/>
  <c r="BT4" i="32" s="1"/>
  <c r="BT33" i="32" s="1"/>
  <c r="BX26" i="25"/>
  <c r="BX26" i="32"/>
  <c r="BY38" i="20"/>
  <c r="BZ167" i="20" s="1"/>
  <c r="BZ3" i="32"/>
  <c r="M108" i="29"/>
  <c r="O189" i="27"/>
  <c r="O176" i="27"/>
  <c r="O40" i="27" s="1"/>
  <c r="O173" i="27"/>
  <c r="P169" i="27" s="1"/>
  <c r="N36" i="25"/>
  <c r="N37" i="25" s="1"/>
  <c r="BW27" i="25"/>
  <c r="BU33" i="32"/>
  <c r="BU40" i="32"/>
  <c r="BU36" i="32"/>
  <c r="N40" i="32"/>
  <c r="N36" i="32"/>
  <c r="N33" i="32"/>
  <c r="BV29" i="25"/>
  <c r="BV9" i="32"/>
  <c r="BQ40" i="32"/>
  <c r="BQ33" i="32"/>
  <c r="BQ36" i="32"/>
  <c r="N33" i="25"/>
  <c r="N34" i="25" s="1"/>
  <c r="N43" i="25" s="1"/>
  <c r="N40" i="25"/>
  <c r="O48" i="24"/>
  <c r="O24" i="25"/>
  <c r="O30" i="25"/>
  <c r="BX169" i="20"/>
  <c r="R180" i="27"/>
  <c r="R181" i="27" s="1"/>
  <c r="R182" i="27" s="1"/>
  <c r="S178" i="27" s="1"/>
  <c r="S179" i="27" s="1"/>
  <c r="S164" i="27" s="1"/>
  <c r="Q184" i="27"/>
  <c r="P188" i="27"/>
  <c r="P45" i="27" s="1"/>
  <c r="P172" i="27"/>
  <c r="Q170" i="27" s="1"/>
  <c r="Q190" i="27" s="1"/>
  <c r="Q46" i="27" s="1"/>
  <c r="P30" i="32" s="1"/>
  <c r="P9" i="32" s="1"/>
  <c r="BW24" i="28"/>
  <c r="BY151" i="20"/>
  <c r="BY152" i="20" s="1"/>
  <c r="BY166" i="20"/>
  <c r="BX42" i="20"/>
  <c r="BW28" i="28" s="1"/>
  <c r="BW29" i="28" s="1"/>
  <c r="BW20" i="28"/>
  <c r="BW21" i="28"/>
  <c r="BZ3" i="25"/>
  <c r="BY39" i="20"/>
  <c r="BX25" i="28" s="1"/>
  <c r="BX22" i="28"/>
  <c r="BX153" i="20"/>
  <c r="BV30" i="28"/>
  <c r="BR37" i="28"/>
  <c r="BR36" i="28"/>
  <c r="BX215" i="20"/>
  <c r="BX198" i="20"/>
  <c r="BX199" i="20" s="1"/>
  <c r="BW216" i="20"/>
  <c r="BY149" i="20"/>
  <c r="BY156" i="20" s="1"/>
  <c r="BY163" i="20" s="1"/>
  <c r="BY176" i="20" s="1"/>
  <c r="BY168" i="20"/>
  <c r="BW218" i="20"/>
  <c r="BW29" i="32" s="1"/>
  <c r="BY192" i="20"/>
  <c r="BZ35" i="20"/>
  <c r="BZ139" i="20"/>
  <c r="BX171" i="20"/>
  <c r="BX27" i="32" s="1"/>
  <c r="O9" i="25" l="1"/>
  <c r="BT40" i="32"/>
  <c r="BT36" i="32"/>
  <c r="BY26" i="25"/>
  <c r="BY26" i="32"/>
  <c r="BZ38" i="20"/>
  <c r="CA167" i="20" s="1"/>
  <c r="CA3" i="32"/>
  <c r="P171" i="27"/>
  <c r="P173" i="27" s="1"/>
  <c r="N46" i="24"/>
  <c r="N49" i="24" s="1"/>
  <c r="N52" i="24" s="1"/>
  <c r="O42" i="27"/>
  <c r="BV33" i="32"/>
  <c r="BV36" i="32"/>
  <c r="BV40" i="32"/>
  <c r="N34" i="32"/>
  <c r="N43" i="32" s="1"/>
  <c r="N37" i="32"/>
  <c r="O6" i="25"/>
  <c r="O4" i="25" s="1"/>
  <c r="O6" i="32"/>
  <c r="O4" i="32" s="1"/>
  <c r="BX27" i="25"/>
  <c r="BW29" i="25"/>
  <c r="BW9" i="32"/>
  <c r="N53" i="24"/>
  <c r="BY169" i="20"/>
  <c r="R184" i="27"/>
  <c r="S180" i="27"/>
  <c r="S181" i="27" s="1"/>
  <c r="BY153" i="20"/>
  <c r="BW30" i="28"/>
  <c r="P163" i="27"/>
  <c r="P165" i="27" s="1"/>
  <c r="P186" i="27"/>
  <c r="P43" i="27" s="1"/>
  <c r="BX24" i="28"/>
  <c r="BZ151" i="20"/>
  <c r="BZ152" i="20" s="1"/>
  <c r="BZ166" i="20"/>
  <c r="BY42" i="20"/>
  <c r="BX28" i="28" s="1"/>
  <c r="BX29" i="28" s="1"/>
  <c r="BX20" i="28"/>
  <c r="BX21" i="28"/>
  <c r="CA3" i="25"/>
  <c r="BZ39" i="20"/>
  <c r="BY25" i="28" s="1"/>
  <c r="BY22" i="28"/>
  <c r="P174" i="27"/>
  <c r="Q168" i="27" s="1"/>
  <c r="BR38" i="28"/>
  <c r="BY215" i="20"/>
  <c r="BY198" i="20"/>
  <c r="BY199" i="20" s="1"/>
  <c r="BX216" i="20"/>
  <c r="BZ149" i="20"/>
  <c r="BZ156" i="20" s="1"/>
  <c r="BZ163" i="20" s="1"/>
  <c r="BZ176" i="20" s="1"/>
  <c r="BZ168" i="20"/>
  <c r="BX218" i="20"/>
  <c r="BX29" i="32" s="1"/>
  <c r="CA35" i="20"/>
  <c r="CA139" i="20"/>
  <c r="BZ192" i="20"/>
  <c r="BY171" i="20"/>
  <c r="BY27" i="32" s="1"/>
  <c r="O40" i="25" l="1"/>
  <c r="CA38" i="20"/>
  <c r="CB167" i="20" s="1"/>
  <c r="CB3" i="32"/>
  <c r="BZ26" i="25"/>
  <c r="BZ26" i="32"/>
  <c r="P189" i="27"/>
  <c r="P176" i="27"/>
  <c r="P40" i="27" s="1"/>
  <c r="O33" i="25"/>
  <c r="O34" i="25" s="1"/>
  <c r="O43" i="25" s="1"/>
  <c r="O36" i="25"/>
  <c r="O37" i="25" s="1"/>
  <c r="BW33" i="32"/>
  <c r="BW36" i="32"/>
  <c r="BW40" i="32"/>
  <c r="O40" i="32"/>
  <c r="O33" i="32"/>
  <c r="O36" i="32"/>
  <c r="BY27" i="25"/>
  <c r="BX29" i="25"/>
  <c r="BX9" i="32"/>
  <c r="P48" i="24"/>
  <c r="P24" i="25"/>
  <c r="P30" i="25"/>
  <c r="N108" i="20"/>
  <c r="N108" i="29"/>
  <c r="BZ169" i="20"/>
  <c r="S184" i="27"/>
  <c r="S182" i="27"/>
  <c r="T178" i="27" s="1"/>
  <c r="T179" i="27" s="1"/>
  <c r="CB3" i="25"/>
  <c r="CA39" i="20"/>
  <c r="BZ25" i="28" s="1"/>
  <c r="BZ22" i="28"/>
  <c r="BY24" i="28"/>
  <c r="CA151" i="20"/>
  <c r="CA152" i="20" s="1"/>
  <c r="CA166" i="20"/>
  <c r="BZ42" i="20"/>
  <c r="BY28" i="28" s="1"/>
  <c r="BY29" i="28" s="1"/>
  <c r="BY21" i="28"/>
  <c r="BY20" i="28"/>
  <c r="Q169" i="27"/>
  <c r="Q171" i="27" s="1"/>
  <c r="Q189" i="27" s="1"/>
  <c r="Q188" i="27"/>
  <c r="Q45" i="27" s="1"/>
  <c r="Q172" i="27"/>
  <c r="R170" i="27" s="1"/>
  <c r="R190" i="27" s="1"/>
  <c r="R46" i="27" s="1"/>
  <c r="Q30" i="32" s="1"/>
  <c r="Q9" i="32" s="1"/>
  <c r="BZ153" i="20"/>
  <c r="BX30" i="28"/>
  <c r="BZ215" i="20"/>
  <c r="BZ198" i="20"/>
  <c r="BZ199" i="20" s="1"/>
  <c r="BY216" i="20"/>
  <c r="CA149" i="20"/>
  <c r="CA156" i="20" s="1"/>
  <c r="CA163" i="20" s="1"/>
  <c r="CA176" i="20" s="1"/>
  <c r="CA168" i="20"/>
  <c r="BY218" i="20"/>
  <c r="BY29" i="32" s="1"/>
  <c r="BZ171" i="20"/>
  <c r="BZ27" i="32" s="1"/>
  <c r="CA192" i="20"/>
  <c r="CB35" i="20"/>
  <c r="CB139" i="20"/>
  <c r="CB38" i="20" l="1"/>
  <c r="CC167" i="20" s="1"/>
  <c r="CC3" i="32"/>
  <c r="CA26" i="25"/>
  <c r="CA26" i="32"/>
  <c r="O46" i="24"/>
  <c r="O49" i="24" s="1"/>
  <c r="O52" i="24" s="1"/>
  <c r="P42" i="27"/>
  <c r="Q176" i="27"/>
  <c r="Q40" i="27" s="1"/>
  <c r="P46" i="24" s="1"/>
  <c r="P49" i="24" s="1"/>
  <c r="P52" i="24" s="1"/>
  <c r="O53" i="24"/>
  <c r="BX33" i="32"/>
  <c r="BX36" i="32"/>
  <c r="BX40" i="32"/>
  <c r="O37" i="32"/>
  <c r="BZ27" i="25"/>
  <c r="P6" i="25"/>
  <c r="P4" i="25" s="1"/>
  <c r="P6" i="32"/>
  <c r="P4" i="32" s="1"/>
  <c r="O34" i="32"/>
  <c r="O43" i="32" s="1"/>
  <c r="BY29" i="25"/>
  <c r="BY9" i="32"/>
  <c r="P9" i="25"/>
  <c r="CA169" i="20"/>
  <c r="T164" i="27"/>
  <c r="T180" i="27"/>
  <c r="T181" i="27" s="1"/>
  <c r="CC3" i="25"/>
  <c r="CB39" i="20"/>
  <c r="CA25" i="28" s="1"/>
  <c r="CA22" i="28"/>
  <c r="Q163" i="27"/>
  <c r="Q165" i="27" s="1"/>
  <c r="Q186" i="27"/>
  <c r="Q43" i="27" s="1"/>
  <c r="Q173" i="27"/>
  <c r="CA153" i="20"/>
  <c r="BY30" i="28"/>
  <c r="BZ24" i="28"/>
  <c r="CB151" i="20"/>
  <c r="CB152" i="20" s="1"/>
  <c r="CB166" i="20"/>
  <c r="CA42" i="20"/>
  <c r="BZ28" i="28" s="1"/>
  <c r="BZ29" i="28" s="1"/>
  <c r="Q174" i="27"/>
  <c r="R168" i="27" s="1"/>
  <c r="BZ21" i="28"/>
  <c r="BZ20" i="28"/>
  <c r="CA215" i="20"/>
  <c r="CA198" i="20"/>
  <c r="CA199" i="20" s="1"/>
  <c r="BZ216" i="20"/>
  <c r="CB149" i="20"/>
  <c r="CB156" i="20" s="1"/>
  <c r="CB163" i="20" s="1"/>
  <c r="CB176" i="20" s="1"/>
  <c r="CB168" i="20"/>
  <c r="BZ218" i="20"/>
  <c r="BZ29" i="32" s="1"/>
  <c r="CB192" i="20"/>
  <c r="CA171" i="20"/>
  <c r="CA27" i="32" s="1"/>
  <c r="CC35" i="20"/>
  <c r="CC139" i="20"/>
  <c r="CC38" i="20" l="1"/>
  <c r="CD167" i="20" s="1"/>
  <c r="CD3" i="32"/>
  <c r="CB26" i="25"/>
  <c r="CB26" i="32"/>
  <c r="Q42" i="27"/>
  <c r="BY33" i="32"/>
  <c r="BY36" i="32"/>
  <c r="BY40" i="32"/>
  <c r="BZ29" i="25"/>
  <c r="BZ9" i="32"/>
  <c r="P36" i="25"/>
  <c r="P37" i="25" s="1"/>
  <c r="CA27" i="25"/>
  <c r="P40" i="32"/>
  <c r="P36" i="32"/>
  <c r="P33" i="32"/>
  <c r="P40" i="25"/>
  <c r="P33" i="25"/>
  <c r="P53" i="24" s="1"/>
  <c r="Q48" i="24"/>
  <c r="Q24" i="25"/>
  <c r="Q30" i="25"/>
  <c r="O108" i="20"/>
  <c r="O108" i="29"/>
  <c r="CB169" i="20"/>
  <c r="T184" i="27"/>
  <c r="T182" i="27"/>
  <c r="U178" i="27" s="1"/>
  <c r="U179" i="27" s="1"/>
  <c r="U164" i="27" s="1"/>
  <c r="R169" i="27"/>
  <c r="CD3" i="25"/>
  <c r="CC39" i="20"/>
  <c r="CB25" i="28" s="1"/>
  <c r="CB22" i="28"/>
  <c r="CA24" i="28"/>
  <c r="CC151" i="20"/>
  <c r="CC152" i="20" s="1"/>
  <c r="CC166" i="20"/>
  <c r="CB42" i="20"/>
  <c r="CA28" i="28" s="1"/>
  <c r="CA29" i="28" s="1"/>
  <c r="R188" i="27"/>
  <c r="R45" i="27" s="1"/>
  <c r="R172" i="27"/>
  <c r="S170" i="27" s="1"/>
  <c r="S190" i="27" s="1"/>
  <c r="S46" i="27" s="1"/>
  <c r="R30" i="32" s="1"/>
  <c r="R9" i="32" s="1"/>
  <c r="CB153" i="20"/>
  <c r="BZ30" i="28"/>
  <c r="CA20" i="28"/>
  <c r="CA21" i="28"/>
  <c r="CB215" i="20"/>
  <c r="CB198" i="20"/>
  <c r="CB199" i="20" s="1"/>
  <c r="CA218" i="20"/>
  <c r="CA29" i="32" s="1"/>
  <c r="CC149" i="20"/>
  <c r="CC156" i="20" s="1"/>
  <c r="CC163" i="20" s="1"/>
  <c r="CC176" i="20" s="1"/>
  <c r="CC168" i="20"/>
  <c r="CA216" i="20"/>
  <c r="CD35" i="20"/>
  <c r="CD139" i="20"/>
  <c r="CC192" i="20"/>
  <c r="CB171" i="20"/>
  <c r="CB27" i="32" s="1"/>
  <c r="CC26" i="25" l="1"/>
  <c r="CC26" i="32"/>
  <c r="Q9" i="25"/>
  <c r="CD38" i="20"/>
  <c r="CE167" i="20" s="1"/>
  <c r="CE3" i="32"/>
  <c r="R171" i="27"/>
  <c r="BZ33" i="32"/>
  <c r="BZ40" i="32"/>
  <c r="BZ36" i="32"/>
  <c r="P37" i="32"/>
  <c r="CA29" i="25"/>
  <c r="CA9" i="32"/>
  <c r="CB27" i="25"/>
  <c r="Q6" i="25"/>
  <c r="Q4" i="25" s="1"/>
  <c r="Q6" i="32"/>
  <c r="Q4" i="32" s="1"/>
  <c r="P34" i="32"/>
  <c r="P43" i="32" s="1"/>
  <c r="P34" i="25"/>
  <c r="P43" i="25" s="1"/>
  <c r="CC169" i="20"/>
  <c r="U180" i="27"/>
  <c r="U181" i="27" s="1"/>
  <c r="R163" i="27"/>
  <c r="R165" i="27" s="1"/>
  <c r="R186" i="27"/>
  <c r="R43" i="27" s="1"/>
  <c r="CE3" i="25"/>
  <c r="CD39" i="20"/>
  <c r="CC25" i="28" s="1"/>
  <c r="CC22" i="28"/>
  <c r="R174" i="27"/>
  <c r="S168" i="27" s="1"/>
  <c r="CC153" i="20"/>
  <c r="CA30" i="28"/>
  <c r="CB24" i="28"/>
  <c r="CD151" i="20"/>
  <c r="CD152" i="20" s="1"/>
  <c r="CD166" i="20"/>
  <c r="CC42" i="20"/>
  <c r="CB28" i="28" s="1"/>
  <c r="CB29" i="28" s="1"/>
  <c r="CB20" i="28"/>
  <c r="CB21" i="28"/>
  <c r="CC215" i="20"/>
  <c r="CC198" i="20"/>
  <c r="CC199" i="20" s="1"/>
  <c r="CB216" i="20"/>
  <c r="CD149" i="20"/>
  <c r="CD156" i="20" s="1"/>
  <c r="CD163" i="20" s="1"/>
  <c r="CD176" i="20" s="1"/>
  <c r="CD168" i="20"/>
  <c r="CB218" i="20"/>
  <c r="CB29" i="32" s="1"/>
  <c r="CC171" i="20"/>
  <c r="CC27" i="32" s="1"/>
  <c r="CD192" i="20"/>
  <c r="CE35" i="20"/>
  <c r="CE139" i="20"/>
  <c r="CE38" i="20" l="1"/>
  <c r="CF167" i="20" s="1"/>
  <c r="CF3" i="32"/>
  <c r="CD26" i="25"/>
  <c r="CD26" i="32"/>
  <c r="Q36" i="25"/>
  <c r="Q37" i="25" s="1"/>
  <c r="R189" i="27"/>
  <c r="R176" i="27"/>
  <c r="R40" i="27" s="1"/>
  <c r="R173" i="27"/>
  <c r="CA33" i="32"/>
  <c r="CA36" i="32"/>
  <c r="CA40" i="32"/>
  <c r="Q40" i="25"/>
  <c r="CC27" i="25"/>
  <c r="CB29" i="25"/>
  <c r="CB9" i="32"/>
  <c r="Q33" i="25"/>
  <c r="Q53" i="24" s="1"/>
  <c r="Q40" i="32"/>
  <c r="Q33" i="32"/>
  <c r="Q36" i="32"/>
  <c r="R48" i="24"/>
  <c r="R24" i="25"/>
  <c r="R30" i="25"/>
  <c r="P108" i="20"/>
  <c r="P108" i="29"/>
  <c r="CD169" i="20"/>
  <c r="U184" i="27"/>
  <c r="U182" i="27"/>
  <c r="V178" i="27" s="1"/>
  <c r="V179" i="27" s="1"/>
  <c r="CF3" i="25"/>
  <c r="CE39" i="20"/>
  <c r="CD153" i="20"/>
  <c r="CB30" i="28"/>
  <c r="S188" i="27"/>
  <c r="S45" i="27" s="1"/>
  <c r="S172" i="27"/>
  <c r="CC24" i="28"/>
  <c r="CE151" i="20"/>
  <c r="CE152" i="20" s="1"/>
  <c r="CE166" i="20"/>
  <c r="CD42" i="20"/>
  <c r="CC28" i="28" s="1"/>
  <c r="CC29" i="28" s="1"/>
  <c r="CC21" i="28"/>
  <c r="CC20" i="28"/>
  <c r="CD215" i="20"/>
  <c r="CD198" i="20"/>
  <c r="CD199" i="20" s="1"/>
  <c r="CC216" i="20"/>
  <c r="CE149" i="20"/>
  <c r="CE156" i="20" s="1"/>
  <c r="CE163" i="20" s="1"/>
  <c r="CE176" i="20" s="1"/>
  <c r="CE168" i="20"/>
  <c r="CC218" i="20"/>
  <c r="CC29" i="32" s="1"/>
  <c r="CD171" i="20"/>
  <c r="CD27" i="32" s="1"/>
  <c r="CE192" i="20"/>
  <c r="CF35" i="20"/>
  <c r="CF139" i="20"/>
  <c r="CF38" i="20" l="1"/>
  <c r="CG3" i="32"/>
  <c r="CE26" i="25"/>
  <c r="CE26" i="32"/>
  <c r="S169" i="27"/>
  <c r="Q46" i="24"/>
  <c r="Q49" i="24" s="1"/>
  <c r="Q52" i="24" s="1"/>
  <c r="R42" i="27"/>
  <c r="Q34" i="25"/>
  <c r="Q43" i="25" s="1"/>
  <c r="CB36" i="32"/>
  <c r="CB40" i="32"/>
  <c r="CB33" i="32"/>
  <c r="CC29" i="25"/>
  <c r="CC9" i="32"/>
  <c r="Q37" i="32"/>
  <c r="CD27" i="25"/>
  <c r="R6" i="25"/>
  <c r="R4" i="25" s="1"/>
  <c r="R6" i="32"/>
  <c r="R4" i="32" s="1"/>
  <c r="Q34" i="32"/>
  <c r="Q43" i="32" s="1"/>
  <c r="R9" i="25"/>
  <c r="CE169" i="20"/>
  <c r="V164" i="27"/>
  <c r="V180" i="27"/>
  <c r="V181" i="27" s="1"/>
  <c r="D60" i="28"/>
  <c r="C51" i="28"/>
  <c r="D51" i="28"/>
  <c r="C54" i="28"/>
  <c r="D71" i="28"/>
  <c r="E61" i="28"/>
  <c r="E52" i="28"/>
  <c r="F60" i="28"/>
  <c r="E51" i="28"/>
  <c r="D55" i="28"/>
  <c r="C55" i="28"/>
  <c r="E58" i="28"/>
  <c r="E55" i="28"/>
  <c r="E71" i="28"/>
  <c r="C71" i="28"/>
  <c r="F54" i="28"/>
  <c r="C72" i="28"/>
  <c r="O55" i="28"/>
  <c r="S59" i="28"/>
  <c r="S72" i="28"/>
  <c r="S64" i="28"/>
  <c r="S62" i="28"/>
  <c r="W62" i="28"/>
  <c r="CE153" i="20"/>
  <c r="CC30" i="28"/>
  <c r="D58" i="28" s="1"/>
  <c r="S174" i="27"/>
  <c r="T168" i="27" s="1"/>
  <c r="T170" i="27"/>
  <c r="T190" i="27" s="1"/>
  <c r="T46" i="27" s="1"/>
  <c r="S30" i="32" s="1"/>
  <c r="S9" i="32" s="1"/>
  <c r="CF151" i="20"/>
  <c r="CF152" i="20" s="1"/>
  <c r="CF153" i="20" s="1"/>
  <c r="CF166" i="20"/>
  <c r="CE42" i="20"/>
  <c r="CG3" i="25"/>
  <c r="CF42" i="20"/>
  <c r="CF39" i="20"/>
  <c r="AL73" i="28"/>
  <c r="Z71" i="28"/>
  <c r="Y70" i="28"/>
  <c r="AA64" i="28"/>
  <c r="Z72" i="28"/>
  <c r="C52" i="28"/>
  <c r="V71" i="28"/>
  <c r="AN58" i="28"/>
  <c r="AB63" i="28"/>
  <c r="AA63" i="28"/>
  <c r="Z70" i="28"/>
  <c r="B71" i="28"/>
  <c r="I51" i="28"/>
  <c r="AR62" i="28"/>
  <c r="AL55" i="28"/>
  <c r="AJ55" i="28"/>
  <c r="BD66" i="28"/>
  <c r="AQ64" i="28"/>
  <c r="AF66" i="28"/>
  <c r="AO51" i="28"/>
  <c r="AK58" i="28"/>
  <c r="V73" i="28"/>
  <c r="X54" i="28"/>
  <c r="W54" i="28"/>
  <c r="AD59" i="28"/>
  <c r="AZ70" i="28"/>
  <c r="T52" i="28"/>
  <c r="BD61" i="28"/>
  <c r="AQ65" i="28"/>
  <c r="Y58" i="28"/>
  <c r="P51" i="28"/>
  <c r="O61" i="28"/>
  <c r="BA64" i="28"/>
  <c r="AU61" i="28"/>
  <c r="AN51" i="28"/>
  <c r="W51" i="28"/>
  <c r="AB70" i="28"/>
  <c r="N60" i="28"/>
  <c r="AL71" i="28"/>
  <c r="AL51" i="28"/>
  <c r="AU71" i="28"/>
  <c r="AF71" i="28"/>
  <c r="U55" i="28"/>
  <c r="AI66" i="28"/>
  <c r="Q54" i="28"/>
  <c r="V60" i="28"/>
  <c r="AC70" i="28"/>
  <c r="AJ51" i="28"/>
  <c r="AH62" i="28"/>
  <c r="AO60" i="28"/>
  <c r="AI65" i="28"/>
  <c r="AQ60" i="28"/>
  <c r="AH59" i="28"/>
  <c r="AQ55" i="28"/>
  <c r="M60" i="28"/>
  <c r="AY60" i="28"/>
  <c r="AI73" i="28"/>
  <c r="AN71" i="28"/>
  <c r="AT71" i="28"/>
  <c r="BA63" i="28"/>
  <c r="BC61" i="28"/>
  <c r="AP61" i="28"/>
  <c r="AY59" i="28"/>
  <c r="BD51" i="28"/>
  <c r="AN61" i="28"/>
  <c r="Q52" i="28"/>
  <c r="AK61" i="28"/>
  <c r="BD58" i="28"/>
  <c r="AW51" i="28"/>
  <c r="AR65" i="28"/>
  <c r="AU66" i="28"/>
  <c r="AS63" i="28"/>
  <c r="AY66" i="28"/>
  <c r="AC64" i="28"/>
  <c r="AV66" i="28"/>
  <c r="AP70" i="28"/>
  <c r="X73" i="28"/>
  <c r="AT66" i="28"/>
  <c r="AD52" i="28"/>
  <c r="U60" i="28"/>
  <c r="AF70" i="28"/>
  <c r="AY65" i="28"/>
  <c r="AL58" i="28"/>
  <c r="AQ61" i="28"/>
  <c r="I61" i="28"/>
  <c r="AA52" i="28"/>
  <c r="AE55" i="28"/>
  <c r="AD64" i="28"/>
  <c r="AT72" i="28"/>
  <c r="AL54" i="28"/>
  <c r="AD70" i="28"/>
  <c r="AQ54" i="28"/>
  <c r="U71" i="28"/>
  <c r="BD70" i="28"/>
  <c r="AO63" i="28"/>
  <c r="AZ65" i="28"/>
  <c r="AV65" i="28"/>
  <c r="AV55" i="28"/>
  <c r="AU65" i="28"/>
  <c r="AS52" i="28"/>
  <c r="R61" i="28"/>
  <c r="AJ60" i="28"/>
  <c r="AB73" i="28"/>
  <c r="BA62" i="28"/>
  <c r="I60" i="28"/>
  <c r="AM62" i="28"/>
  <c r="AR63" i="28"/>
  <c r="AH65" i="28"/>
  <c r="BA65" i="28"/>
  <c r="BB55" i="28"/>
  <c r="AH55" i="28"/>
  <c r="AC62" i="28"/>
  <c r="AP72" i="28"/>
  <c r="AD63" i="28"/>
  <c r="Y54" i="28"/>
  <c r="AX52" i="28"/>
  <c r="BA61" i="28"/>
  <c r="AT58" i="28"/>
  <c r="AZ63" i="28"/>
  <c r="AB51" i="28"/>
  <c r="AG51" i="28"/>
  <c r="AM65" i="28"/>
  <c r="Q61" i="28"/>
  <c r="AQ63" i="28"/>
  <c r="AW54" i="28"/>
  <c r="AY58" i="28"/>
  <c r="AH63" i="28"/>
  <c r="AH64" i="28"/>
  <c r="AF54" i="28"/>
  <c r="AW65" i="28"/>
  <c r="AW72" i="28"/>
  <c r="T60" i="28"/>
  <c r="X55" i="28"/>
  <c r="AO55" i="28"/>
  <c r="AO71" i="28"/>
  <c r="AQ59" i="28"/>
  <c r="AD55" i="28"/>
  <c r="L61" i="28"/>
  <c r="AB52" i="28"/>
  <c r="X71" i="28"/>
  <c r="AJ61" i="28"/>
  <c r="AV61" i="28"/>
  <c r="AP52" i="28"/>
  <c r="M51" i="28"/>
  <c r="AW52" i="28"/>
  <c r="AY54" i="28"/>
  <c r="O52" i="28"/>
  <c r="AR61" i="28"/>
  <c r="AK63" i="28"/>
  <c r="AN55" i="28"/>
  <c r="AN59" i="28"/>
  <c r="Z55" i="28"/>
  <c r="AL63" i="28"/>
  <c r="Z59" i="28"/>
  <c r="AR70" i="28"/>
  <c r="I52" i="28"/>
  <c r="AE59" i="28"/>
  <c r="AM66" i="28"/>
  <c r="T61" i="28"/>
  <c r="AH61" i="28"/>
  <c r="BD54" i="28"/>
  <c r="AJ70" i="28"/>
  <c r="Y51" i="28"/>
  <c r="AQ71" i="28"/>
  <c r="AX72" i="28"/>
  <c r="AY52" i="28"/>
  <c r="AK55" i="28"/>
  <c r="X51" i="28"/>
  <c r="BD71" i="28"/>
  <c r="AA54" i="28"/>
  <c r="U54" i="28"/>
  <c r="Z65" i="28"/>
  <c r="B55" i="28"/>
  <c r="AT65" i="28"/>
  <c r="AO70" i="28"/>
  <c r="AV59" i="28"/>
  <c r="AT60" i="28"/>
  <c r="AF51" i="28"/>
  <c r="AI61" i="28"/>
  <c r="AR59" i="28"/>
  <c r="AN73" i="28"/>
  <c r="AV71" i="28"/>
  <c r="AA70" i="28"/>
  <c r="AG65" i="28"/>
  <c r="X60" i="28"/>
  <c r="AJ73" i="28"/>
  <c r="Y61" i="28"/>
  <c r="AE65" i="28"/>
  <c r="AJ66" i="28"/>
  <c r="AJ62" i="28"/>
  <c r="BC58" i="28"/>
  <c r="AF59" i="28"/>
  <c r="AL59" i="28"/>
  <c r="AD66" i="28"/>
  <c r="AL72" i="28"/>
  <c r="U61" i="28"/>
  <c r="AQ72" i="28"/>
  <c r="BB65" i="28"/>
  <c r="BD64" i="28"/>
  <c r="AL64" i="28"/>
  <c r="AP59" i="28"/>
  <c r="AE73" i="28"/>
  <c r="T51" i="28"/>
  <c r="AU64" i="28"/>
  <c r="AN62" i="28"/>
  <c r="AB66" i="28"/>
  <c r="AS55" i="28"/>
  <c r="AX51" i="28"/>
  <c r="AM59" i="28"/>
  <c r="AK70" i="28"/>
  <c r="AU70" i="28"/>
  <c r="AO73" i="28"/>
  <c r="AZ71" i="28"/>
  <c r="AI62" i="28"/>
  <c r="AV54" i="28"/>
  <c r="AZ58" i="28"/>
  <c r="AS71" i="28"/>
  <c r="Z73" i="28"/>
  <c r="AK66" i="28"/>
  <c r="AH60" i="28"/>
  <c r="AX70" i="28"/>
  <c r="AI72" i="28"/>
  <c r="AH54" i="28"/>
  <c r="BC51" i="28"/>
  <c r="AT59" i="28"/>
  <c r="B60" i="28"/>
  <c r="AI60" i="28"/>
  <c r="BB72" i="28"/>
  <c r="AD62" i="28"/>
  <c r="H61" i="28"/>
  <c r="AX62" i="28"/>
  <c r="AO59" i="28"/>
  <c r="AB64" i="28"/>
  <c r="S60" i="28"/>
  <c r="BC54" i="28"/>
  <c r="AC66" i="28"/>
  <c r="Q51" i="28"/>
  <c r="AW60" i="28"/>
  <c r="BA55" i="28"/>
  <c r="Z64" i="28"/>
  <c r="AQ62" i="28"/>
  <c r="S61" i="28"/>
  <c r="AZ52" i="28"/>
  <c r="BD52" i="28"/>
  <c r="BB58" i="28"/>
  <c r="J52" i="28"/>
  <c r="V61" i="28"/>
  <c r="W60" i="28"/>
  <c r="AT70" i="28"/>
  <c r="G60" i="28"/>
  <c r="S54" i="28"/>
  <c r="AP54" i="28"/>
  <c r="Y71" i="28"/>
  <c r="BB66" i="28"/>
  <c r="BC62" i="28"/>
  <c r="AE62" i="28"/>
  <c r="AV73" i="28"/>
  <c r="AC60" i="28"/>
  <c r="AK64" i="28"/>
  <c r="AX64" i="28"/>
  <c r="B52" i="28"/>
  <c r="AR71" i="28"/>
  <c r="AX63" i="28"/>
  <c r="AU63" i="28"/>
  <c r="AS51" i="28"/>
  <c r="AB54" i="28"/>
  <c r="AK62" i="28"/>
  <c r="AR58" i="28"/>
  <c r="AV58" i="28"/>
  <c r="AP71" i="28"/>
  <c r="Z54" i="28"/>
  <c r="Y72" i="28"/>
  <c r="BA51" i="28"/>
  <c r="AM55" i="28"/>
  <c r="AF64" i="28"/>
  <c r="AZ66" i="28"/>
  <c r="AU51" i="28"/>
  <c r="AX55" i="28"/>
  <c r="AI71" i="28"/>
  <c r="B51" i="28"/>
  <c r="AE51" i="28"/>
  <c r="BC70" i="28"/>
  <c r="BC71" i="28"/>
  <c r="AR54" i="28"/>
  <c r="Q58" i="28"/>
  <c r="AM63" i="28"/>
  <c r="K61" i="28"/>
  <c r="BB60" i="28"/>
  <c r="AG52" i="28"/>
  <c r="AV62" i="28"/>
  <c r="AI58" i="28"/>
  <c r="AE72" i="28"/>
  <c r="BB63" i="28"/>
  <c r="AL66" i="28"/>
  <c r="AR64" i="28"/>
  <c r="AS60" i="28"/>
  <c r="AH70" i="28"/>
  <c r="H60" i="28"/>
  <c r="AM72" i="28"/>
  <c r="AH66" i="28"/>
  <c r="AG61" i="28"/>
  <c r="AS65" i="28"/>
  <c r="AS70" i="28"/>
  <c r="H51" i="28"/>
  <c r="Y52" i="28"/>
  <c r="Y53" i="28" s="1"/>
  <c r="U51" i="28"/>
  <c r="AD51" i="28"/>
  <c r="AE60" i="28"/>
  <c r="AB71" i="28"/>
  <c r="AU59" i="28"/>
  <c r="AC61" i="28"/>
  <c r="AT64" i="28"/>
  <c r="BA70" i="28"/>
  <c r="AS73" i="28"/>
  <c r="AF65" i="28"/>
  <c r="AY70" i="28"/>
  <c r="AG72" i="28"/>
  <c r="AU52" i="28"/>
  <c r="AV60" i="28"/>
  <c r="BC59" i="28"/>
  <c r="AB55" i="28"/>
  <c r="AK60" i="28"/>
  <c r="BB51" i="28"/>
  <c r="AM52" i="28"/>
  <c r="AV64" i="28"/>
  <c r="AW73" i="28"/>
  <c r="AH73" i="28"/>
  <c r="AD65" i="28"/>
  <c r="AA66" i="28"/>
  <c r="AG54" i="28"/>
  <c r="AE66" i="28"/>
  <c r="L51" i="28"/>
  <c r="AM73" i="28"/>
  <c r="AY71" i="28"/>
  <c r="W61" i="28"/>
  <c r="AU62" i="28"/>
  <c r="AI70" i="28"/>
  <c r="AS72" i="28"/>
  <c r="AW58" i="28"/>
  <c r="AX59" i="28"/>
  <c r="AL60" i="28"/>
  <c r="AI55" i="28"/>
  <c r="BC63" i="28"/>
  <c r="AQ58" i="28"/>
  <c r="AT73" i="28"/>
  <c r="AJ52" i="28"/>
  <c r="AG71" i="28"/>
  <c r="BB61" i="28"/>
  <c r="AG64" i="28"/>
  <c r="AX58" i="28"/>
  <c r="Z63" i="28"/>
  <c r="AN52" i="28"/>
  <c r="AJ65" i="28"/>
  <c r="AN66" i="28"/>
  <c r="AZ51" i="28"/>
  <c r="AW70" i="28"/>
  <c r="AU54" i="28"/>
  <c r="AX60" i="28"/>
  <c r="BC52" i="28"/>
  <c r="AG70" i="28"/>
  <c r="AV51" i="28"/>
  <c r="B61" i="28"/>
  <c r="AT55" i="28"/>
  <c r="AU73" i="28"/>
  <c r="AN72" i="28"/>
  <c r="AN60" i="28"/>
  <c r="BB52" i="28"/>
  <c r="AK52" i="28"/>
  <c r="Y65" i="28"/>
  <c r="W73" i="28"/>
  <c r="BB54" i="28"/>
  <c r="BB53" i="28" s="1"/>
  <c r="AH52" i="28"/>
  <c r="J61" i="28"/>
  <c r="AZ54" i="28"/>
  <c r="AZ53" i="28" s="1"/>
  <c r="R51" i="28"/>
  <c r="AZ59" i="28"/>
  <c r="AR55" i="28"/>
  <c r="AA59" i="28"/>
  <c r="R60" i="28"/>
  <c r="BC64" i="28"/>
  <c r="Z58" i="28"/>
  <c r="B58" i="28"/>
  <c r="AD71" i="28"/>
  <c r="AC73" i="28"/>
  <c r="P61" i="28"/>
  <c r="AN54" i="28"/>
  <c r="AK54" i="28"/>
  <c r="AT51" i="28"/>
  <c r="AO58" i="28"/>
  <c r="K60" i="28"/>
  <c r="AP51" i="28"/>
  <c r="AC54" i="28"/>
  <c r="BC66" i="28"/>
  <c r="BD55" i="28"/>
  <c r="X62" i="28"/>
  <c r="BB71" i="28"/>
  <c r="AC52" i="28"/>
  <c r="AD54" i="28"/>
  <c r="AD53" i="28" s="1"/>
  <c r="AK71" i="28"/>
  <c r="AI54" i="28"/>
  <c r="AF52" i="28"/>
  <c r="T54" i="28"/>
  <c r="AE63" i="28"/>
  <c r="AM54" i="28"/>
  <c r="AY51" i="28"/>
  <c r="AI59" i="28"/>
  <c r="AF62" i="28"/>
  <c r="U73" i="28"/>
  <c r="BB62" i="28"/>
  <c r="AG58" i="28"/>
  <c r="AH72" i="28"/>
  <c r="AT63" i="28"/>
  <c r="G52" i="28"/>
  <c r="AR73" i="28"/>
  <c r="AM70" i="28"/>
  <c r="AM60" i="28"/>
  <c r="AN63" i="28"/>
  <c r="AS62" i="28"/>
  <c r="AP60" i="28"/>
  <c r="AA55" i="28"/>
  <c r="AM61" i="28"/>
  <c r="AM58" i="28"/>
  <c r="W55" i="28"/>
  <c r="BB73" i="28"/>
  <c r="BA60" i="28"/>
  <c r="Y55" i="28"/>
  <c r="AS59" i="28"/>
  <c r="AK51" i="28"/>
  <c r="AC65" i="28"/>
  <c r="V58" i="28"/>
  <c r="AW66" i="28"/>
  <c r="AB61" i="28"/>
  <c r="BD59" i="28"/>
  <c r="Q60" i="28"/>
  <c r="AS58" i="28"/>
  <c r="AJ59" i="28"/>
  <c r="AW59" i="28"/>
  <c r="AF58" i="28"/>
  <c r="AB72" i="28"/>
  <c r="AO66" i="28"/>
  <c r="Y66" i="28"/>
  <c r="AJ63" i="28"/>
  <c r="X52" i="28"/>
  <c r="X53" i="28" s="1"/>
  <c r="AO52" i="28"/>
  <c r="AT61" i="28"/>
  <c r="B54" i="28"/>
  <c r="T58" i="28"/>
  <c r="AE54" i="28"/>
  <c r="AY63" i="28"/>
  <c r="AJ71" i="28"/>
  <c r="AJ64" i="28"/>
  <c r="O60" i="28"/>
  <c r="AB60" i="28"/>
  <c r="AS61" i="28"/>
  <c r="Y63" i="28"/>
  <c r="AW61" i="28"/>
  <c r="AQ73" i="28"/>
  <c r="AN70" i="28"/>
  <c r="AP66" i="28"/>
  <c r="AP62" i="28"/>
  <c r="AF72" i="28"/>
  <c r="AV70" i="28"/>
  <c r="AK65" i="28"/>
  <c r="AV52" i="28"/>
  <c r="AJ72" i="28"/>
  <c r="BD65" i="28"/>
  <c r="BC73" i="28"/>
  <c r="AL70" i="28"/>
  <c r="AV63" i="28"/>
  <c r="AE70" i="28"/>
  <c r="AT52" i="28"/>
  <c r="AX61" i="28"/>
  <c r="AZ62" i="28"/>
  <c r="N61" i="28"/>
  <c r="V51" i="28"/>
  <c r="BA66" i="28"/>
  <c r="AF61" i="28"/>
  <c r="AU60" i="28"/>
  <c r="AI51" i="28"/>
  <c r="AZ55" i="28"/>
  <c r="BB59" i="28"/>
  <c r="D61" i="28"/>
  <c r="L60" i="28"/>
  <c r="BA58" i="28"/>
  <c r="J60" i="28"/>
  <c r="AG55" i="28"/>
  <c r="AX54" i="28"/>
  <c r="AX53" i="28" s="1"/>
  <c r="BC60" i="28"/>
  <c r="AW64" i="28"/>
  <c r="AA65" i="28"/>
  <c r="AO64" i="28"/>
  <c r="Y64" i="28"/>
  <c r="AX71" i="28"/>
  <c r="AA71" i="28"/>
  <c r="AT54" i="28"/>
  <c r="AT53" i="28" s="1"/>
  <c r="AE58" i="28"/>
  <c r="AI63" i="28"/>
  <c r="AY62" i="28"/>
  <c r="Z66" i="28"/>
  <c r="AZ64" i="28"/>
  <c r="AW71" i="28"/>
  <c r="AA62" i="28"/>
  <c r="BD63" i="28"/>
  <c r="AH51" i="28"/>
  <c r="AB62" i="28"/>
  <c r="AY55" i="28"/>
  <c r="E60" i="28"/>
  <c r="AO65" i="28"/>
  <c r="AS66" i="28"/>
  <c r="AQ52" i="28"/>
  <c r="AG60" i="28"/>
  <c r="AR51" i="28"/>
  <c r="W71" i="28"/>
  <c r="AY73" i="28"/>
  <c r="K51" i="28"/>
  <c r="U52" i="28"/>
  <c r="U53" i="28" s="1"/>
  <c r="AJ54" i="28"/>
  <c r="AJ53" i="28" s="1"/>
  <c r="AR52" i="28"/>
  <c r="AC72" i="28"/>
  <c r="AK59" i="28"/>
  <c r="AP58" i="28"/>
  <c r="AO72" i="28"/>
  <c r="C61" i="28"/>
  <c r="AC63" i="28"/>
  <c r="M61" i="28"/>
  <c r="BA59" i="28"/>
  <c r="P52" i="28"/>
  <c r="AT62" i="28"/>
  <c r="AL65" i="28"/>
  <c r="R52" i="28"/>
  <c r="AB59" i="28"/>
  <c r="V55" i="28"/>
  <c r="AY61" i="28"/>
  <c r="L52" i="28"/>
  <c r="AN65" i="28"/>
  <c r="BA72" i="28"/>
  <c r="AA61" i="28"/>
  <c r="N52" i="28"/>
  <c r="AV72" i="28"/>
  <c r="BA71" i="28"/>
  <c r="Z61" i="28"/>
  <c r="BA54" i="28"/>
  <c r="AZ61" i="28"/>
  <c r="K52" i="28"/>
  <c r="AW55" i="28"/>
  <c r="AZ60" i="28"/>
  <c r="AR60" i="28"/>
  <c r="Z51" i="28"/>
  <c r="AQ51" i="28"/>
  <c r="AD61" i="28"/>
  <c r="AS64" i="28"/>
  <c r="AP73" i="28"/>
  <c r="G51" i="28"/>
  <c r="AG73" i="28"/>
  <c r="AA73" i="28"/>
  <c r="BC65" i="28"/>
  <c r="AC51" i="28"/>
  <c r="P60" i="28"/>
  <c r="AG66" i="28"/>
  <c r="F61" i="28"/>
  <c r="AG62" i="28"/>
  <c r="AQ70" i="28"/>
  <c r="AE64" i="28"/>
  <c r="BB64" i="28"/>
  <c r="AU72" i="28"/>
  <c r="S52" i="28"/>
  <c r="AL62" i="28"/>
  <c r="S51" i="28"/>
  <c r="Y60" i="28"/>
  <c r="AL52" i="28"/>
  <c r="BA52" i="28"/>
  <c r="O51" i="28"/>
  <c r="W52" i="28"/>
  <c r="W53" i="28" s="1"/>
  <c r="AA72" i="28"/>
  <c r="AD72" i="28"/>
  <c r="AX65" i="28"/>
  <c r="AM71" i="28"/>
  <c r="AF55" i="28"/>
  <c r="AC59" i="28"/>
  <c r="Y62" i="28"/>
  <c r="AC55" i="28"/>
  <c r="AG59" i="28"/>
  <c r="Y59" i="28"/>
  <c r="AJ58" i="28"/>
  <c r="BC72" i="28"/>
  <c r="AO54" i="28"/>
  <c r="R54" i="28"/>
  <c r="AE52" i="28"/>
  <c r="X61" i="28"/>
  <c r="AR66" i="28"/>
  <c r="C60" i="28"/>
  <c r="AX66" i="28"/>
  <c r="AH58" i="28"/>
  <c r="G61" i="28"/>
  <c r="N51" i="28"/>
  <c r="AD73" i="28"/>
  <c r="AY72" i="28"/>
  <c r="AI52" i="28"/>
  <c r="AD60" i="28"/>
  <c r="AE61" i="28"/>
  <c r="AP65" i="28"/>
  <c r="J51" i="28"/>
  <c r="BD73" i="28"/>
  <c r="BD60" i="28"/>
  <c r="AW62" i="28"/>
  <c r="AD58" i="28"/>
  <c r="AF60" i="28"/>
  <c r="AE71" i="28"/>
  <c r="AQ66" i="28"/>
  <c r="AA60" i="28"/>
  <c r="AC71" i="28"/>
  <c r="AK73" i="28"/>
  <c r="AA51" i="28"/>
  <c r="BB70" i="28"/>
  <c r="AF63" i="28"/>
  <c r="AY64" i="28"/>
  <c r="AM64" i="28"/>
  <c r="BC55" i="28"/>
  <c r="Y73" i="28"/>
  <c r="F52" i="28"/>
  <c r="AX73" i="28"/>
  <c r="Z62" i="28"/>
  <c r="AO62" i="28"/>
  <c r="Z60" i="28"/>
  <c r="AZ73" i="28"/>
  <c r="AL61" i="28"/>
  <c r="AU55" i="28"/>
  <c r="AN64" i="28"/>
  <c r="AR72" i="28"/>
  <c r="BD72" i="28"/>
  <c r="AM51" i="28"/>
  <c r="BA73" i="28"/>
  <c r="AH71" i="28"/>
  <c r="V54" i="28"/>
  <c r="AK72" i="28"/>
  <c r="H52" i="28"/>
  <c r="F51" i="28"/>
  <c r="AP64" i="28"/>
  <c r="AW63" i="28"/>
  <c r="AU58" i="28"/>
  <c r="AO61" i="28"/>
  <c r="AP63" i="28"/>
  <c r="AP55" i="28"/>
  <c r="AF73" i="28"/>
  <c r="AG63" i="28"/>
  <c r="AS54" i="28"/>
  <c r="BD62" i="28"/>
  <c r="J54" i="28"/>
  <c r="M54" i="28"/>
  <c r="AB65" i="28"/>
  <c r="I54" i="28"/>
  <c r="I53" i="28" s="1"/>
  <c r="AI64" i="28"/>
  <c r="B72" i="28"/>
  <c r="AZ72" i="28"/>
  <c r="K54" i="28"/>
  <c r="L54" i="28"/>
  <c r="B70" i="28"/>
  <c r="G55" i="28"/>
  <c r="F71" i="28"/>
  <c r="I55" i="28"/>
  <c r="N55" i="28"/>
  <c r="S55" i="28"/>
  <c r="G54" i="28"/>
  <c r="J55" i="28"/>
  <c r="K58" i="28"/>
  <c r="H54" i="28"/>
  <c r="N58" i="28"/>
  <c r="G58" i="28"/>
  <c r="P55" i="28"/>
  <c r="G71" i="28"/>
  <c r="L55" i="28"/>
  <c r="C58" i="28"/>
  <c r="H55" i="28"/>
  <c r="R71" i="28"/>
  <c r="H71" i="28"/>
  <c r="B63" i="28"/>
  <c r="M58" i="28"/>
  <c r="L71" i="28"/>
  <c r="S71" i="28"/>
  <c r="J58" i="28"/>
  <c r="H58" i="28"/>
  <c r="Q55" i="28"/>
  <c r="E54" i="28"/>
  <c r="O58" i="28"/>
  <c r="R55" i="28"/>
  <c r="C70" i="28"/>
  <c r="C63" i="28"/>
  <c r="P71" i="28"/>
  <c r="D63" i="28"/>
  <c r="E72" i="28"/>
  <c r="D72" i="28"/>
  <c r="D70" i="28"/>
  <c r="E70" i="28"/>
  <c r="F58" i="28"/>
  <c r="E63" i="28"/>
  <c r="F70" i="28"/>
  <c r="F63" i="28"/>
  <c r="G63" i="28"/>
  <c r="G70" i="28"/>
  <c r="F72" i="28"/>
  <c r="G72" i="28"/>
  <c r="H63" i="28"/>
  <c r="H72" i="28"/>
  <c r="H70" i="28"/>
  <c r="I58" i="28"/>
  <c r="I71" i="28"/>
  <c r="I70" i="28"/>
  <c r="I63" i="28"/>
  <c r="I72" i="28"/>
  <c r="J70" i="28"/>
  <c r="J71" i="28"/>
  <c r="K55" i="28"/>
  <c r="K71" i="28"/>
  <c r="J72" i="28"/>
  <c r="K63" i="28"/>
  <c r="L58" i="28"/>
  <c r="J63" i="28"/>
  <c r="N54" i="28"/>
  <c r="N53" i="28" s="1"/>
  <c r="M52" i="28"/>
  <c r="M55" i="28"/>
  <c r="K70" i="28"/>
  <c r="O54" i="28"/>
  <c r="K72" i="28"/>
  <c r="L70" i="28"/>
  <c r="M63" i="28"/>
  <c r="L63" i="28"/>
  <c r="M71" i="28"/>
  <c r="M72" i="28"/>
  <c r="L72" i="28"/>
  <c r="N71" i="28"/>
  <c r="M70" i="28"/>
  <c r="O71" i="28"/>
  <c r="P70" i="28"/>
  <c r="F55" i="28"/>
  <c r="N72" i="28"/>
  <c r="N70" i="28"/>
  <c r="O70" i="28"/>
  <c r="P59" i="28"/>
  <c r="P58" i="28"/>
  <c r="D54" i="28"/>
  <c r="O66" i="28"/>
  <c r="N63" i="28"/>
  <c r="B59" i="28"/>
  <c r="N62" i="28"/>
  <c r="Q71" i="28"/>
  <c r="P54" i="28"/>
  <c r="O59" i="28"/>
  <c r="P72" i="28"/>
  <c r="G59" i="28"/>
  <c r="L59" i="28"/>
  <c r="E59" i="28"/>
  <c r="E66" i="28"/>
  <c r="D59" i="28"/>
  <c r="H59" i="28"/>
  <c r="T55" i="28"/>
  <c r="J59" i="28"/>
  <c r="B64" i="28"/>
  <c r="S58" i="28"/>
  <c r="O63" i="28"/>
  <c r="M59" i="28"/>
  <c r="M66" i="28"/>
  <c r="I59" i="28"/>
  <c r="N59" i="28"/>
  <c r="K59" i="28"/>
  <c r="L66" i="28"/>
  <c r="L62" i="28"/>
  <c r="P62" i="28"/>
  <c r="F62" i="28"/>
  <c r="C62" i="28"/>
  <c r="F59" i="28"/>
  <c r="R58" i="28"/>
  <c r="O65" i="28"/>
  <c r="J65" i="28"/>
  <c r="H62" i="28"/>
  <c r="P64" i="28"/>
  <c r="K62" i="28"/>
  <c r="O72" i="28"/>
  <c r="C59" i="28"/>
  <c r="G65" i="28"/>
  <c r="C64" i="28"/>
  <c r="C65" i="28"/>
  <c r="J62" i="28"/>
  <c r="B62" i="28"/>
  <c r="Q59" i="28"/>
  <c r="C66" i="28"/>
  <c r="K65" i="28"/>
  <c r="B66" i="28"/>
  <c r="D62" i="28"/>
  <c r="M64" i="28"/>
  <c r="H65" i="28"/>
  <c r="N65" i="28"/>
  <c r="Q70" i="28"/>
  <c r="F65" i="28"/>
  <c r="I66" i="28"/>
  <c r="I62" i="28"/>
  <c r="J66" i="28"/>
  <c r="Q72" i="28"/>
  <c r="P63" i="28"/>
  <c r="D65" i="28"/>
  <c r="E64" i="28"/>
  <c r="G66" i="28"/>
  <c r="M65" i="28"/>
  <c r="I65" i="28"/>
  <c r="G62" i="28"/>
  <c r="D66" i="28"/>
  <c r="G64" i="28"/>
  <c r="L65" i="28"/>
  <c r="F64" i="28"/>
  <c r="B65" i="28"/>
  <c r="O62" i="28"/>
  <c r="M62" i="28"/>
  <c r="J64" i="28"/>
  <c r="N64" i="28"/>
  <c r="I64" i="28"/>
  <c r="O64" i="28"/>
  <c r="E62" i="28"/>
  <c r="E65" i="28"/>
  <c r="L64" i="28"/>
  <c r="K66" i="28"/>
  <c r="K64" i="28"/>
  <c r="H66" i="28"/>
  <c r="F66" i="28"/>
  <c r="D64" i="28"/>
  <c r="N66" i="28"/>
  <c r="R59" i="28"/>
  <c r="H64" i="28"/>
  <c r="P65" i="28"/>
  <c r="P66" i="28"/>
  <c r="R72" i="28"/>
  <c r="Q62" i="28"/>
  <c r="R70" i="28"/>
  <c r="U58" i="28"/>
  <c r="Q63" i="28"/>
  <c r="Q64" i="28"/>
  <c r="Q66" i="28"/>
  <c r="Q65" i="28"/>
  <c r="R62" i="28"/>
  <c r="S70" i="28"/>
  <c r="R64" i="28"/>
  <c r="T70" i="28"/>
  <c r="R66" i="28"/>
  <c r="T59" i="28"/>
  <c r="S63" i="28"/>
  <c r="V52" i="28"/>
  <c r="R65" i="28"/>
  <c r="R63" i="28"/>
  <c r="T62" i="28"/>
  <c r="U59" i="28"/>
  <c r="S66" i="28"/>
  <c r="S65" i="28"/>
  <c r="U62" i="28"/>
  <c r="W58" i="28"/>
  <c r="U72" i="28"/>
  <c r="U70" i="28"/>
  <c r="U64" i="28"/>
  <c r="S73" i="28"/>
  <c r="O73" i="28"/>
  <c r="N73" i="28"/>
  <c r="G73" i="28"/>
  <c r="C73" i="28"/>
  <c r="V59" i="28"/>
  <c r="V70" i="28"/>
  <c r="H73" i="28"/>
  <c r="V72" i="28"/>
  <c r="M73" i="28"/>
  <c r="V62" i="28"/>
  <c r="E73" i="28"/>
  <c r="U63" i="28"/>
  <c r="W70" i="28"/>
  <c r="X58" i="28"/>
  <c r="P73" i="28"/>
  <c r="U66" i="28"/>
  <c r="D73" i="28"/>
  <c r="J73" i="28"/>
  <c r="F73" i="28"/>
  <c r="V63" i="28"/>
  <c r="K73" i="28"/>
  <c r="I73" i="28"/>
  <c r="U65" i="28"/>
  <c r="L73" i="28"/>
  <c r="W64" i="28"/>
  <c r="W59" i="28"/>
  <c r="T73" i="28"/>
  <c r="X59" i="28"/>
  <c r="V64" i="28"/>
  <c r="W66" i="28"/>
  <c r="W72" i="28"/>
  <c r="V66" i="28"/>
  <c r="Z52" i="28"/>
  <c r="W63" i="28"/>
  <c r="V65" i="28"/>
  <c r="X70" i="28"/>
  <c r="D52" i="28"/>
  <c r="AA58" i="28"/>
  <c r="W65" i="28"/>
  <c r="CE215" i="20"/>
  <c r="CE198" i="20"/>
  <c r="CE199" i="20" s="1"/>
  <c r="CD216" i="20"/>
  <c r="CF149" i="20"/>
  <c r="CF156" i="20" s="1"/>
  <c r="CF163" i="20" s="1"/>
  <c r="CF176" i="20" s="1"/>
  <c r="CF168" i="20"/>
  <c r="CD218" i="20"/>
  <c r="CD29" i="32" s="1"/>
  <c r="CE171" i="20"/>
  <c r="CE27" i="32" s="1"/>
  <c r="CF192" i="20"/>
  <c r="O53" i="28" l="1"/>
  <c r="AC58" i="28"/>
  <c r="S53" i="28"/>
  <c r="AM53" i="28"/>
  <c r="AP53" i="28"/>
  <c r="AG53" i="28"/>
  <c r="CF26" i="25"/>
  <c r="CF26" i="32"/>
  <c r="R40" i="25"/>
  <c r="S186" i="27"/>
  <c r="S43" i="27" s="1"/>
  <c r="S163" i="27"/>
  <c r="S165" i="27" s="1"/>
  <c r="S171" i="27"/>
  <c r="S173" i="27" s="1"/>
  <c r="R33" i="25"/>
  <c r="R53" i="24" s="1"/>
  <c r="R36" i="25"/>
  <c r="R37" i="25" s="1"/>
  <c r="CE27" i="25"/>
  <c r="CC40" i="32"/>
  <c r="CC36" i="32"/>
  <c r="CC33" i="32"/>
  <c r="CD29" i="25"/>
  <c r="CD9" i="32"/>
  <c r="R40" i="32"/>
  <c r="R36" i="32"/>
  <c r="R33" i="32"/>
  <c r="S48" i="24"/>
  <c r="S24" i="25"/>
  <c r="CF169" i="20"/>
  <c r="AO53" i="28"/>
  <c r="AA53" i="28"/>
  <c r="E53" i="28"/>
  <c r="AU53" i="28"/>
  <c r="V184" i="27"/>
  <c r="V182" i="27"/>
  <c r="W178" i="27" s="1"/>
  <c r="W179" i="27" s="1"/>
  <c r="J53" i="28"/>
  <c r="AB58" i="28"/>
  <c r="G53" i="28"/>
  <c r="B53" i="28"/>
  <c r="L53" i="28"/>
  <c r="AB53" i="28"/>
  <c r="D68" i="28"/>
  <c r="H53" i="28"/>
  <c r="K53" i="28"/>
  <c r="F53" i="28"/>
  <c r="C53" i="28"/>
  <c r="R68" i="28"/>
  <c r="O68" i="28"/>
  <c r="AI53" i="28"/>
  <c r="AC53" i="28"/>
  <c r="AR53" i="28"/>
  <c r="AQ53" i="28"/>
  <c r="Q53" i="28"/>
  <c r="Q68" i="28"/>
  <c r="H68" i="28"/>
  <c r="L68" i="28"/>
  <c r="I68" i="28"/>
  <c r="G68" i="28"/>
  <c r="P53" i="28"/>
  <c r="AS53" i="28"/>
  <c r="V53" i="28"/>
  <c r="BA53" i="28"/>
  <c r="R53" i="28"/>
  <c r="AK53" i="28"/>
  <c r="Z53" i="28"/>
  <c r="BC53" i="28"/>
  <c r="AH53" i="28"/>
  <c r="AV53" i="28"/>
  <c r="T53" i="28"/>
  <c r="M68" i="28"/>
  <c r="B68" i="28"/>
  <c r="C68" i="28"/>
  <c r="M53" i="28"/>
  <c r="AN53" i="28"/>
  <c r="AY53" i="28"/>
  <c r="AL53" i="28"/>
  <c r="T188" i="27"/>
  <c r="T45" i="27" s="1"/>
  <c r="T172" i="27"/>
  <c r="P68" i="28"/>
  <c r="N68" i="28"/>
  <c r="BD67" i="28"/>
  <c r="K68" i="28"/>
  <c r="J68" i="28"/>
  <c r="F68" i="28"/>
  <c r="E68" i="28"/>
  <c r="D53" i="28"/>
  <c r="AE53" i="28"/>
  <c r="B56" i="28"/>
  <c r="B57" i="28" s="1"/>
  <c r="J56" i="28"/>
  <c r="J57" i="28" s="1"/>
  <c r="I56" i="28"/>
  <c r="I57" i="28" s="1"/>
  <c r="D56" i="28"/>
  <c r="D57" i="28" s="1"/>
  <c r="L56" i="28"/>
  <c r="L57" i="28" s="1"/>
  <c r="K56" i="28"/>
  <c r="K57" i="28" s="1"/>
  <c r="H56" i="28"/>
  <c r="H57" i="28" s="1"/>
  <c r="E56" i="28"/>
  <c r="E57" i="28" s="1"/>
  <c r="G56" i="28"/>
  <c r="G57" i="28" s="1"/>
  <c r="C56" i="28"/>
  <c r="C57" i="28" s="1"/>
  <c r="F56" i="28"/>
  <c r="F57" i="28" s="1"/>
  <c r="AD56" i="28"/>
  <c r="AD57" i="28" s="1"/>
  <c r="M56" i="28"/>
  <c r="M57" i="28" s="1"/>
  <c r="BA56" i="28"/>
  <c r="BA57" i="28" s="1"/>
  <c r="AT56" i="28"/>
  <c r="AT57" i="28" s="1"/>
  <c r="AQ56" i="28"/>
  <c r="AQ57" i="28" s="1"/>
  <c r="O56" i="28"/>
  <c r="O57" i="28" s="1"/>
  <c r="AM56" i="28"/>
  <c r="AM57" i="28" s="1"/>
  <c r="AW56" i="28"/>
  <c r="AW57" i="28" s="1"/>
  <c r="AI56" i="28"/>
  <c r="AI57" i="28" s="1"/>
  <c r="Q56" i="28"/>
  <c r="Q57" i="28" s="1"/>
  <c r="AS56" i="28"/>
  <c r="AS57" i="28" s="1"/>
  <c r="AP56" i="28"/>
  <c r="AP57" i="28" s="1"/>
  <c r="N56" i="28"/>
  <c r="N57" i="28" s="1"/>
  <c r="AV56" i="28"/>
  <c r="AV57" i="28" s="1"/>
  <c r="AK56" i="28"/>
  <c r="AK57" i="28" s="1"/>
  <c r="Z56" i="28"/>
  <c r="Z57" i="28" s="1"/>
  <c r="X56" i="28"/>
  <c r="X57" i="28" s="1"/>
  <c r="AG56" i="28"/>
  <c r="AG57" i="28" s="1"/>
  <c r="U56" i="28"/>
  <c r="U57" i="28" s="1"/>
  <c r="AU56" i="28"/>
  <c r="AU57" i="28" s="1"/>
  <c r="R56" i="28"/>
  <c r="R57" i="28" s="1"/>
  <c r="BB56" i="28"/>
  <c r="BB57" i="28" s="1"/>
  <c r="AX56" i="28"/>
  <c r="AX57" i="28" s="1"/>
  <c r="AJ56" i="28"/>
  <c r="AJ57" i="28" s="1"/>
  <c r="AZ56" i="28"/>
  <c r="AZ57" i="28" s="1"/>
  <c r="AL56" i="28"/>
  <c r="AL57" i="28" s="1"/>
  <c r="BC56" i="28"/>
  <c r="BC57" i="28" s="1"/>
  <c r="S56" i="28"/>
  <c r="S57" i="28" s="1"/>
  <c r="AH56" i="28"/>
  <c r="AH57" i="28" s="1"/>
  <c r="AO56" i="28"/>
  <c r="AO57" i="28" s="1"/>
  <c r="P56" i="28"/>
  <c r="P57" i="28" s="1"/>
  <c r="AC56" i="28"/>
  <c r="AC57" i="28" s="1"/>
  <c r="AE56" i="28"/>
  <c r="AE57" i="28" s="1"/>
  <c r="T56" i="28"/>
  <c r="T57" i="28" s="1"/>
  <c r="AY56" i="28"/>
  <c r="AY57" i="28" s="1"/>
  <c r="V56" i="28"/>
  <c r="V57" i="28" s="1"/>
  <c r="W56" i="28"/>
  <c r="W57" i="28" s="1"/>
  <c r="AB56" i="28"/>
  <c r="AB57" i="28" s="1"/>
  <c r="AR56" i="28"/>
  <c r="AR57" i="28" s="1"/>
  <c r="AN56" i="28"/>
  <c r="AN57" i="28" s="1"/>
  <c r="AA56" i="28"/>
  <c r="AA57" i="28" s="1"/>
  <c r="AF56" i="28"/>
  <c r="AF57" i="28" s="1"/>
  <c r="Y56" i="28"/>
  <c r="Y57" i="28" s="1"/>
  <c r="BD56" i="28"/>
  <c r="BD57" i="28" s="1"/>
  <c r="E67" i="28"/>
  <c r="C67" i="28"/>
  <c r="B67" i="28"/>
  <c r="D67" i="28"/>
  <c r="K67" i="28"/>
  <c r="L67" i="28"/>
  <c r="BB67" i="28"/>
  <c r="AJ67" i="28"/>
  <c r="AF67" i="28"/>
  <c r="AR67" i="28"/>
  <c r="F67" i="28"/>
  <c r="W67" i="28"/>
  <c r="AS67" i="28"/>
  <c r="G67" i="28"/>
  <c r="M67" i="28"/>
  <c r="N67" i="28"/>
  <c r="H67" i="28"/>
  <c r="AO67" i="28"/>
  <c r="AI67" i="28"/>
  <c r="O67" i="28"/>
  <c r="I67" i="28"/>
  <c r="J67" i="28"/>
  <c r="AZ67" i="28"/>
  <c r="AT67" i="28"/>
  <c r="S67" i="28"/>
  <c r="AL67" i="28"/>
  <c r="AM67" i="28"/>
  <c r="X67" i="28"/>
  <c r="AG67" i="28"/>
  <c r="BC67" i="28"/>
  <c r="AE67" i="28"/>
  <c r="AB67" i="28"/>
  <c r="AX67" i="28"/>
  <c r="AU67" i="28"/>
  <c r="Q67" i="28"/>
  <c r="AV67" i="28"/>
  <c r="Z67" i="28"/>
  <c r="AP67" i="28"/>
  <c r="AH67" i="28"/>
  <c r="AN67" i="28"/>
  <c r="BA67" i="28"/>
  <c r="T67" i="28"/>
  <c r="AY67" i="28"/>
  <c r="R67" i="28"/>
  <c r="AD67" i="28"/>
  <c r="AK67" i="28"/>
  <c r="AQ67" i="28"/>
  <c r="AW67" i="28"/>
  <c r="P67" i="28"/>
  <c r="AC67" i="28"/>
  <c r="U67" i="28"/>
  <c r="AA67" i="28"/>
  <c r="V67" i="28"/>
  <c r="Y67" i="28"/>
  <c r="BD53" i="28"/>
  <c r="AF53" i="28"/>
  <c r="AW53" i="28"/>
  <c r="S30" i="25"/>
  <c r="S68" i="28"/>
  <c r="CF215" i="20"/>
  <c r="CF198" i="20"/>
  <c r="CF199" i="20" s="1"/>
  <c r="CE216" i="20"/>
  <c r="CE218" i="20"/>
  <c r="CE29" i="32" s="1"/>
  <c r="CF171" i="20"/>
  <c r="CF27" i="32" s="1"/>
  <c r="S9" i="25" l="1"/>
  <c r="T169" i="27"/>
  <c r="Q108" i="20"/>
  <c r="Q108" i="29"/>
  <c r="S189" i="27"/>
  <c r="S176" i="27"/>
  <c r="S40" i="27" s="1"/>
  <c r="R34" i="25"/>
  <c r="R43" i="25" s="1"/>
  <c r="CD36" i="32"/>
  <c r="CD40" i="32"/>
  <c r="CD33" i="32"/>
  <c r="R34" i="32"/>
  <c r="R43" i="32" s="1"/>
  <c r="CF27" i="25"/>
  <c r="R37" i="32"/>
  <c r="CE29" i="25"/>
  <c r="CE9" i="32"/>
  <c r="S6" i="25"/>
  <c r="S4" i="25" s="1"/>
  <c r="S40" i="25" s="1"/>
  <c r="S6" i="32"/>
  <c r="S4" i="32" s="1"/>
  <c r="C206" i="20"/>
  <c r="C202" i="20" s="1"/>
  <c r="C207" i="20" s="1"/>
  <c r="C208" i="20" s="1"/>
  <c r="C209" i="20" s="1"/>
  <c r="D206" i="20"/>
  <c r="D202" i="20" s="1"/>
  <c r="D207" i="20" s="1"/>
  <c r="D208" i="20" s="1"/>
  <c r="D209" i="20" s="1"/>
  <c r="BF196" i="20" s="1"/>
  <c r="R69" i="28"/>
  <c r="W180" i="27"/>
  <c r="W164" i="27"/>
  <c r="D69" i="28"/>
  <c r="O69" i="28"/>
  <c r="S69" i="28"/>
  <c r="E69" i="28"/>
  <c r="G69" i="28"/>
  <c r="F69" i="28"/>
  <c r="I69" i="28"/>
  <c r="J69" i="28"/>
  <c r="N69" i="28"/>
  <c r="T174" i="27"/>
  <c r="U168" i="27" s="1"/>
  <c r="U170" i="27"/>
  <c r="U190" i="27" s="1"/>
  <c r="U46" i="27" s="1"/>
  <c r="T30" i="32" s="1"/>
  <c r="T9" i="32" s="1"/>
  <c r="C69" i="28"/>
  <c r="L69" i="28"/>
  <c r="M69" i="28"/>
  <c r="Q69" i="28"/>
  <c r="K69" i="28"/>
  <c r="P69" i="28"/>
  <c r="B69" i="28"/>
  <c r="H69" i="28"/>
  <c r="CF216" i="20"/>
  <c r="CF218" i="20"/>
  <c r="CF29" i="32" s="1"/>
  <c r="AY9" i="22" l="1"/>
  <c r="AY8" i="22" s="1"/>
  <c r="AY17" i="22" s="1"/>
  <c r="AY20" i="22" s="1"/>
  <c r="AY21" i="22" s="1"/>
  <c r="AY22" i="22" s="1"/>
  <c r="AY199" i="20"/>
  <c r="AW199" i="20"/>
  <c r="AX9" i="22"/>
  <c r="AX8" i="22" s="1"/>
  <c r="AX17" i="22" s="1"/>
  <c r="AX20" i="22" s="1"/>
  <c r="AX21" i="22" s="1"/>
  <c r="AX22" i="22" s="1"/>
  <c r="AX199" i="20"/>
  <c r="R46" i="24"/>
  <c r="R49" i="24" s="1"/>
  <c r="R52" i="24" s="1"/>
  <c r="S42" i="27"/>
  <c r="T163" i="27"/>
  <c r="T165" i="27" s="1"/>
  <c r="T186" i="27"/>
  <c r="T43" i="27" s="1"/>
  <c r="T171" i="27"/>
  <c r="T173" i="27" s="1"/>
  <c r="S33" i="25"/>
  <c r="S53" i="24" s="1"/>
  <c r="S36" i="25"/>
  <c r="S37" i="25" s="1"/>
  <c r="CE40" i="32"/>
  <c r="CE33" i="32"/>
  <c r="CE36" i="32"/>
  <c r="S40" i="32"/>
  <c r="S33" i="32"/>
  <c r="S36" i="32"/>
  <c r="CF29" i="25"/>
  <c r="CF9" i="32"/>
  <c r="T48" i="24"/>
  <c r="T24" i="25"/>
  <c r="AW9" i="22"/>
  <c r="BF195" i="20"/>
  <c r="BF28" i="32" s="1"/>
  <c r="D210" i="20"/>
  <c r="D211" i="20" s="1"/>
  <c r="BF216" i="20"/>
  <c r="BF51" i="24" s="1"/>
  <c r="W181" i="27"/>
  <c r="W182" i="27" s="1"/>
  <c r="X178" i="27" s="1"/>
  <c r="X179" i="27" s="1"/>
  <c r="W184" i="27"/>
  <c r="T30" i="25"/>
  <c r="U188" i="27"/>
  <c r="U45" i="27" s="1"/>
  <c r="U172" i="27"/>
  <c r="AY23" i="22" l="1"/>
  <c r="AY24" i="22"/>
  <c r="AW45" i="28"/>
  <c r="AV45" i="28"/>
  <c r="R73" i="28" s="1"/>
  <c r="AX23" i="22"/>
  <c r="AX24" i="22"/>
  <c r="S34" i="25"/>
  <c r="S43" i="25" s="1"/>
  <c r="T189" i="27"/>
  <c r="T176" i="27"/>
  <c r="T40" i="27" s="1"/>
  <c r="R108" i="29"/>
  <c r="R108" i="20"/>
  <c r="U169" i="27"/>
  <c r="BF19" i="24"/>
  <c r="BF20" i="24" s="1"/>
  <c r="BF21" i="24" s="1"/>
  <c r="S37" i="32"/>
  <c r="S34" i="32"/>
  <c r="S43" i="32" s="1"/>
  <c r="CF36" i="32"/>
  <c r="CF40" i="32"/>
  <c r="CF33" i="32"/>
  <c r="T6" i="25"/>
  <c r="T4" i="25" s="1"/>
  <c r="T6" i="32"/>
  <c r="T4" i="32" s="1"/>
  <c r="C9" i="22"/>
  <c r="C25" i="22" s="1"/>
  <c r="AW8" i="22"/>
  <c r="AW17" i="22" s="1"/>
  <c r="T9" i="25"/>
  <c r="C210" i="20"/>
  <c r="C211" i="20" s="1"/>
  <c r="BF28" i="25"/>
  <c r="BF218" i="20"/>
  <c r="BF29" i="32" s="1"/>
  <c r="U174" i="27"/>
  <c r="V168" i="27" s="1"/>
  <c r="V170" i="27"/>
  <c r="V190" i="27" s="1"/>
  <c r="V46" i="27" s="1"/>
  <c r="U30" i="32" s="1"/>
  <c r="U9" i="32" s="1"/>
  <c r="X164" i="27"/>
  <c r="X180" i="27"/>
  <c r="U186" i="27" l="1"/>
  <c r="U43" i="27" s="1"/>
  <c r="U163" i="27"/>
  <c r="U165" i="27" s="1"/>
  <c r="S46" i="24"/>
  <c r="S49" i="24" s="1"/>
  <c r="S52" i="24" s="1"/>
  <c r="T42" i="27"/>
  <c r="U171" i="27"/>
  <c r="T33" i="25"/>
  <c r="T34" i="25" s="1"/>
  <c r="T43" i="25" s="1"/>
  <c r="T40" i="25"/>
  <c r="BD43" i="28"/>
  <c r="T71" i="28" s="1"/>
  <c r="BF29" i="25"/>
  <c r="T40" i="32"/>
  <c r="T36" i="32"/>
  <c r="T33" i="32"/>
  <c r="T36" i="25"/>
  <c r="T37" i="25" s="1"/>
  <c r="U48" i="24"/>
  <c r="U24" i="25"/>
  <c r="C8" i="22"/>
  <c r="BF41" i="24"/>
  <c r="BD35" i="28" s="1"/>
  <c r="BD37" i="28" s="1"/>
  <c r="AW20" i="22"/>
  <c r="BF39" i="24"/>
  <c r="C54" i="24" s="1"/>
  <c r="BG158" i="27"/>
  <c r="BG160" i="27" s="1"/>
  <c r="U30" i="25"/>
  <c r="U9" i="25" s="1"/>
  <c r="V188" i="27"/>
  <c r="V45" i="27" s="1"/>
  <c r="V172" i="27"/>
  <c r="X181" i="27"/>
  <c r="X184" i="27"/>
  <c r="T53" i="24" l="1"/>
  <c r="U189" i="27"/>
  <c r="U176" i="27"/>
  <c r="U40" i="27" s="1"/>
  <c r="S108" i="20"/>
  <c r="S108" i="29"/>
  <c r="U173" i="27"/>
  <c r="U6" i="25"/>
  <c r="U4" i="25" s="1"/>
  <c r="U40" i="25" s="1"/>
  <c r="U6" i="32"/>
  <c r="U4" i="32" s="1"/>
  <c r="T34" i="32"/>
  <c r="T43" i="32" s="1"/>
  <c r="T37" i="32"/>
  <c r="T63" i="28"/>
  <c r="BD36" i="28"/>
  <c r="T64" i="28" s="1"/>
  <c r="T68" i="28" s="1"/>
  <c r="T69" i="28" s="1"/>
  <c r="BD44" i="28"/>
  <c r="T72" i="28" s="1"/>
  <c r="F2" i="20"/>
  <c r="F2" i="29"/>
  <c r="AW21" i="22"/>
  <c r="BD38" i="28"/>
  <c r="T66" i="28" s="1"/>
  <c r="BG40" i="28"/>
  <c r="BG41" i="28" s="1"/>
  <c r="BH40" i="28"/>
  <c r="BH41" i="28" s="1"/>
  <c r="BD40" i="28"/>
  <c r="BD41" i="28" s="1"/>
  <c r="BJ40" i="28"/>
  <c r="BJ41" i="28" s="1"/>
  <c r="BE40" i="28"/>
  <c r="BE41" i="28" s="1"/>
  <c r="BI40" i="28"/>
  <c r="BI41" i="28" s="1"/>
  <c r="BF40" i="28"/>
  <c r="BF41" i="28" s="1"/>
  <c r="BK40" i="28"/>
  <c r="BK41" i="28" s="1"/>
  <c r="BL40" i="28"/>
  <c r="BL41" i="28" s="1"/>
  <c r="BM40" i="28"/>
  <c r="BM41" i="28" s="1"/>
  <c r="BN40" i="28"/>
  <c r="BN41" i="28" s="1"/>
  <c r="BO40" i="28"/>
  <c r="BO41" i="28" s="1"/>
  <c r="T65" i="28"/>
  <c r="BF42" i="24"/>
  <c r="C55" i="24" s="1"/>
  <c r="V174" i="27"/>
  <c r="W168" i="27" s="1"/>
  <c r="W170" i="27"/>
  <c r="W190" i="27" s="1"/>
  <c r="W46" i="27" s="1"/>
  <c r="V30" i="32" s="1"/>
  <c r="V9" i="32" s="1"/>
  <c r="X182" i="27"/>
  <c r="Y179" i="27"/>
  <c r="T46" i="24" l="1"/>
  <c r="T49" i="24" s="1"/>
  <c r="T52" i="24" s="1"/>
  <c r="U42" i="27"/>
  <c r="V169" i="27"/>
  <c r="V171" i="27" s="1"/>
  <c r="U33" i="25"/>
  <c r="U53" i="24" s="1"/>
  <c r="U36" i="25"/>
  <c r="U37" i="25" s="1"/>
  <c r="U40" i="32"/>
  <c r="U33" i="32"/>
  <c r="U36" i="32"/>
  <c r="V48" i="24"/>
  <c r="V24" i="25"/>
  <c r="V68" i="28"/>
  <c r="V69" i="28" s="1"/>
  <c r="W68" i="28"/>
  <c r="W69" i="28" s="1"/>
  <c r="U68" i="28"/>
  <c r="U69" i="28" s="1"/>
  <c r="AW22" i="22"/>
  <c r="F3" i="20"/>
  <c r="F3" i="29"/>
  <c r="V30" i="25"/>
  <c r="V9" i="25" s="1"/>
  <c r="W188" i="27"/>
  <c r="W45" i="27" s="1"/>
  <c r="W172" i="27"/>
  <c r="Y180" i="27"/>
  <c r="Y181" i="27" s="1"/>
  <c r="Y164" i="27"/>
  <c r="U34" i="25" l="1"/>
  <c r="U43" i="25" s="1"/>
  <c r="V189" i="27"/>
  <c r="V176" i="27"/>
  <c r="V40" i="27" s="1"/>
  <c r="V173" i="27"/>
  <c r="V163" i="27"/>
  <c r="V165" i="27" s="1"/>
  <c r="V186" i="27"/>
  <c r="V43" i="27" s="1"/>
  <c r="V6" i="25"/>
  <c r="V4" i="25" s="1"/>
  <c r="V33" i="25" s="1"/>
  <c r="V53" i="24" s="1"/>
  <c r="V6" i="32"/>
  <c r="V4" i="32" s="1"/>
  <c r="U37" i="32"/>
  <c r="U34" i="32"/>
  <c r="U43" i="32" s="1"/>
  <c r="AU45" i="28"/>
  <c r="Q73" i="28" s="1"/>
  <c r="AW23" i="22"/>
  <c r="AW24" i="22"/>
  <c r="Y184" i="27"/>
  <c r="X170" i="27"/>
  <c r="X190" i="27" s="1"/>
  <c r="X46" i="27" s="1"/>
  <c r="W30" i="32" s="1"/>
  <c r="W9" i="32" s="1"/>
  <c r="W174" i="27"/>
  <c r="X168" i="27" s="1"/>
  <c r="Y182" i="27"/>
  <c r="Z179" i="27"/>
  <c r="Z180" i="27" s="1"/>
  <c r="Z181" i="27" s="1"/>
  <c r="V40" i="25" l="1"/>
  <c r="V36" i="25"/>
  <c r="V37" i="25" s="1"/>
  <c r="W169" i="27"/>
  <c r="U46" i="24"/>
  <c r="U49" i="24" s="1"/>
  <c r="U52" i="24" s="1"/>
  <c r="V42" i="27"/>
  <c r="T108" i="20"/>
  <c r="T108" i="29"/>
  <c r="V40" i="32"/>
  <c r="V36" i="32"/>
  <c r="V33" i="32"/>
  <c r="V34" i="25"/>
  <c r="V43" i="25" s="1"/>
  <c r="Z182" i="27"/>
  <c r="AA179" i="27"/>
  <c r="AA180" i="27" s="1"/>
  <c r="AA181" i="27" s="1"/>
  <c r="Z164" i="27"/>
  <c r="Z184" i="27"/>
  <c r="X188" i="27"/>
  <c r="X45" i="27" s="1"/>
  <c r="X172" i="27"/>
  <c r="W186" i="27" l="1"/>
  <c r="W43" i="27" s="1"/>
  <c r="W163" i="27"/>
  <c r="W165" i="27" s="1"/>
  <c r="W171" i="27"/>
  <c r="W173" i="27" s="1"/>
  <c r="V34" i="32"/>
  <c r="V43" i="32" s="1"/>
  <c r="W6" i="25"/>
  <c r="W4" i="25" s="1"/>
  <c r="W6" i="32"/>
  <c r="W4" i="32" s="1"/>
  <c r="V37" i="32"/>
  <c r="X174" i="27"/>
  <c r="Y170" i="27"/>
  <c r="AA164" i="27"/>
  <c r="AA184" i="27"/>
  <c r="AB179" i="27"/>
  <c r="AB180" i="27" s="1"/>
  <c r="AB181" i="27" s="1"/>
  <c r="AA182" i="27"/>
  <c r="X169" i="27" l="1"/>
  <c r="X171" i="27" s="1"/>
  <c r="W189" i="27"/>
  <c r="W176" i="27"/>
  <c r="W40" i="27" s="1"/>
  <c r="U108" i="20"/>
  <c r="U108" i="29"/>
  <c r="W40" i="32"/>
  <c r="W33" i="32"/>
  <c r="W36" i="32"/>
  <c r="X48" i="24"/>
  <c r="X24" i="25"/>
  <c r="Y190" i="27"/>
  <c r="Y172" i="27"/>
  <c r="AB182" i="27"/>
  <c r="AC179" i="27"/>
  <c r="AC180" i="27" s="1"/>
  <c r="AC181" i="27" s="1"/>
  <c r="AB164" i="27"/>
  <c r="AB184" i="27"/>
  <c r="X173" i="27" l="1"/>
  <c r="Y169" i="27" s="1"/>
  <c r="X189" i="27"/>
  <c r="X176" i="27"/>
  <c r="X40" i="27" s="1"/>
  <c r="W46" i="24" s="1"/>
  <c r="V46" i="24"/>
  <c r="V49" i="24" s="1"/>
  <c r="V52" i="24" s="1"/>
  <c r="W42" i="27"/>
  <c r="X163" i="27"/>
  <c r="X165" i="27" s="1"/>
  <c r="X186" i="27"/>
  <c r="X43" i="27" s="1"/>
  <c r="W37" i="32"/>
  <c r="W34" i="32"/>
  <c r="W43" i="32" s="1"/>
  <c r="W48" i="24"/>
  <c r="W24" i="25"/>
  <c r="Y46" i="27"/>
  <c r="W30" i="25"/>
  <c r="AC182" i="27"/>
  <c r="AD179" i="27"/>
  <c r="AD180" i="27" s="1"/>
  <c r="AD181" i="27" s="1"/>
  <c r="AC164" i="27"/>
  <c r="AC184" i="27"/>
  <c r="Y174" i="27"/>
  <c r="Z170" i="27"/>
  <c r="X42" i="27" l="1"/>
  <c r="V108" i="29"/>
  <c r="V108" i="20"/>
  <c r="W49" i="24"/>
  <c r="W52" i="24" s="1"/>
  <c r="Y171" i="27"/>
  <c r="Y186" i="27"/>
  <c r="Y43" i="27" s="1"/>
  <c r="Y163" i="27"/>
  <c r="Y165" i="27" s="1"/>
  <c r="X30" i="25"/>
  <c r="X9" i="25" s="1"/>
  <c r="X33" i="25" s="1"/>
  <c r="X53" i="24" s="1"/>
  <c r="X30" i="32"/>
  <c r="X9" i="32" s="1"/>
  <c r="W9" i="25"/>
  <c r="W36" i="25" s="1"/>
  <c r="W37" i="25" s="1"/>
  <c r="AD182" i="27"/>
  <c r="AE179" i="27"/>
  <c r="AE180" i="27" s="1"/>
  <c r="AE181" i="27" s="1"/>
  <c r="Z190" i="27"/>
  <c r="Z46" i="27" s="1"/>
  <c r="Y30" i="32" s="1"/>
  <c r="Y9" i="32" s="1"/>
  <c r="Z172" i="27"/>
  <c r="AD164" i="27"/>
  <c r="AD184" i="27"/>
  <c r="Y189" i="27" l="1"/>
  <c r="Y176" i="27"/>
  <c r="Y40" i="27" s="1"/>
  <c r="Y173" i="27"/>
  <c r="W108" i="20"/>
  <c r="W108" i="29"/>
  <c r="X40" i="25"/>
  <c r="X36" i="25"/>
  <c r="X37" i="25" s="1"/>
  <c r="Y40" i="32"/>
  <c r="Y33" i="32"/>
  <c r="Y36" i="32"/>
  <c r="X33" i="32"/>
  <c r="X40" i="32"/>
  <c r="X36" i="32"/>
  <c r="W40" i="25"/>
  <c r="W33" i="25"/>
  <c r="W34" i="25" s="1"/>
  <c r="W43" i="25" s="1"/>
  <c r="Y48" i="24"/>
  <c r="Y24" i="25"/>
  <c r="AF179" i="27"/>
  <c r="AF180" i="27" s="1"/>
  <c r="AF181" i="27" s="1"/>
  <c r="AE182" i="27"/>
  <c r="AA170" i="27"/>
  <c r="Z174" i="27"/>
  <c r="Y30" i="25"/>
  <c r="AE164" i="27"/>
  <c r="AE184" i="27"/>
  <c r="Y9" i="25" l="1"/>
  <c r="X46" i="24"/>
  <c r="X49" i="24" s="1"/>
  <c r="X52" i="24" s="1"/>
  <c r="Y42" i="27"/>
  <c r="Z169" i="27"/>
  <c r="Z171" i="27" s="1"/>
  <c r="X34" i="32"/>
  <c r="X43" i="32" s="1"/>
  <c r="Y37" i="32"/>
  <c r="X37" i="32"/>
  <c r="Y34" i="32"/>
  <c r="Y43" i="32" s="1"/>
  <c r="W53" i="24"/>
  <c r="X34" i="25"/>
  <c r="X43" i="25" s="1"/>
  <c r="AG179" i="27"/>
  <c r="AG180" i="27" s="1"/>
  <c r="AG181" i="27" s="1"/>
  <c r="AF182" i="27"/>
  <c r="AA190" i="27"/>
  <c r="AA46" i="27" s="1"/>
  <c r="Z30" i="32" s="1"/>
  <c r="Z9" i="32" s="1"/>
  <c r="AA172" i="27"/>
  <c r="Y36" i="25"/>
  <c r="Y37" i="25" s="1"/>
  <c r="Y33" i="25"/>
  <c r="Y40" i="25"/>
  <c r="AF164" i="27"/>
  <c r="AF184" i="27"/>
  <c r="Z189" i="27" l="1"/>
  <c r="Z176" i="27"/>
  <c r="Z40" i="27" s="1"/>
  <c r="Z163" i="27"/>
  <c r="Z165" i="27" s="1"/>
  <c r="Z186" i="27"/>
  <c r="Z43" i="27" s="1"/>
  <c r="Z173" i="27"/>
  <c r="Z33" i="32"/>
  <c r="Z34" i="32" s="1"/>
  <c r="Z43" i="32" s="1"/>
  <c r="Z36" i="32"/>
  <c r="Z37" i="32" s="1"/>
  <c r="Z40" i="32"/>
  <c r="Z48" i="24"/>
  <c r="Z24" i="25"/>
  <c r="AH179" i="27"/>
  <c r="AH180" i="27" s="1"/>
  <c r="AH181" i="27" s="1"/>
  <c r="AG182" i="27"/>
  <c r="Y53" i="24"/>
  <c r="Y34" i="25"/>
  <c r="Y43" i="25" s="1"/>
  <c r="AB170" i="27"/>
  <c r="AA174" i="27"/>
  <c r="AG164" i="27"/>
  <c r="AG184" i="27"/>
  <c r="Y46" i="24" l="1"/>
  <c r="Y49" i="24" s="1"/>
  <c r="Y52" i="24" s="1"/>
  <c r="Z42" i="27"/>
  <c r="X108" i="20"/>
  <c r="X108" i="29"/>
  <c r="AA169" i="27"/>
  <c r="AA171" i="27" s="1"/>
  <c r="Z30" i="25"/>
  <c r="Z9" i="25" s="1"/>
  <c r="Z36" i="25" s="1"/>
  <c r="Z37" i="25" s="1"/>
  <c r="AH182" i="27"/>
  <c r="AI178" i="27" s="1"/>
  <c r="AB190" i="27"/>
  <c r="AB46" i="27" s="1"/>
  <c r="AA30" i="32" s="1"/>
  <c r="AA9" i="32" s="1"/>
  <c r="AB172" i="27"/>
  <c r="AH164" i="27"/>
  <c r="AH184" i="27"/>
  <c r="AA189" i="27" l="1"/>
  <c r="AA176" i="27"/>
  <c r="AA40" i="27" s="1"/>
  <c r="AA163" i="27"/>
  <c r="AA165" i="27" s="1"/>
  <c r="AA186" i="27"/>
  <c r="AA43" i="27" s="1"/>
  <c r="AA173" i="27"/>
  <c r="AA36" i="32"/>
  <c r="AA37" i="32" s="1"/>
  <c r="AA33" i="32"/>
  <c r="AA34" i="32" s="1"/>
  <c r="AA43" i="32" s="1"/>
  <c r="AA40" i="32"/>
  <c r="AA48" i="24"/>
  <c r="AA24" i="25"/>
  <c r="Z33" i="25"/>
  <c r="Z34" i="25" s="1"/>
  <c r="Z43" i="25" s="1"/>
  <c r="Z40" i="25"/>
  <c r="AC170" i="27"/>
  <c r="AB174" i="27"/>
  <c r="AI179" i="27"/>
  <c r="Y108" i="20" l="1"/>
  <c r="Y108" i="29"/>
  <c r="Z46" i="24"/>
  <c r="Z49" i="24" s="1"/>
  <c r="Z52" i="24" s="1"/>
  <c r="AA42" i="27"/>
  <c r="AB169" i="27"/>
  <c r="AB171" i="27" s="1"/>
  <c r="AB48" i="24"/>
  <c r="AB24" i="25"/>
  <c r="Z53" i="24"/>
  <c r="AA30" i="25"/>
  <c r="AA9" i="25" s="1"/>
  <c r="AA40" i="25" s="1"/>
  <c r="AI164" i="27"/>
  <c r="AI180" i="27"/>
  <c r="AI181" i="27" s="1"/>
  <c r="AC190" i="27"/>
  <c r="AC172" i="27"/>
  <c r="AB189" i="27" l="1"/>
  <c r="AB176" i="27"/>
  <c r="AB40" i="27" s="1"/>
  <c r="AB186" i="27"/>
  <c r="AB43" i="27" s="1"/>
  <c r="AB163" i="27"/>
  <c r="AB165" i="27" s="1"/>
  <c r="AB173" i="27"/>
  <c r="AC169" i="27" s="1"/>
  <c r="AC46" i="27"/>
  <c r="AA33" i="25"/>
  <c r="AA53" i="24" s="1"/>
  <c r="AA36" i="25"/>
  <c r="AA37" i="25" s="1"/>
  <c r="AI182" i="27"/>
  <c r="AJ179" i="27"/>
  <c r="AJ180" i="27" s="1"/>
  <c r="AJ181" i="27" s="1"/>
  <c r="AD170" i="27"/>
  <c r="AC174" i="27"/>
  <c r="AI184" i="27"/>
  <c r="Z108" i="20" l="1"/>
  <c r="Z108" i="29"/>
  <c r="AA46" i="24"/>
  <c r="AA49" i="24" s="1"/>
  <c r="AA52" i="24" s="1"/>
  <c r="AB42" i="27"/>
  <c r="AC171" i="27"/>
  <c r="AC173" i="27" s="1"/>
  <c r="AD169" i="27" s="1"/>
  <c r="AD186" i="27" s="1"/>
  <c r="AD43" i="27" s="1"/>
  <c r="AC163" i="27"/>
  <c r="AC165" i="27" s="1"/>
  <c r="AC186" i="27"/>
  <c r="AC43" i="27" s="1"/>
  <c r="AB30" i="25"/>
  <c r="AB9" i="25" s="1"/>
  <c r="AB36" i="25" s="1"/>
  <c r="AB37" i="25" s="1"/>
  <c r="AB30" i="32"/>
  <c r="AB9" i="32" s="1"/>
  <c r="AA34" i="25"/>
  <c r="AA43" i="25" s="1"/>
  <c r="AK179" i="27"/>
  <c r="AK180" i="27" s="1"/>
  <c r="AK181" i="27" s="1"/>
  <c r="AJ182" i="27"/>
  <c r="AJ164" i="27"/>
  <c r="AJ184" i="27"/>
  <c r="AD190" i="27"/>
  <c r="AD46" i="27" s="1"/>
  <c r="AC30" i="32" s="1"/>
  <c r="AC9" i="32" s="1"/>
  <c r="AD172" i="27"/>
  <c r="AD171" i="27" l="1"/>
  <c r="AD189" i="27" s="1"/>
  <c r="AD163" i="27"/>
  <c r="AD165" i="27" s="1"/>
  <c r="AA108" i="20"/>
  <c r="AA108" i="29"/>
  <c r="AC189" i="27"/>
  <c r="AC176" i="27"/>
  <c r="AC40" i="27" s="1"/>
  <c r="AB40" i="25"/>
  <c r="AB33" i="25"/>
  <c r="AB53" i="24" s="1"/>
  <c r="AC33" i="32"/>
  <c r="AC36" i="32"/>
  <c r="AC40" i="32"/>
  <c r="AB36" i="32"/>
  <c r="AB37" i="32" s="1"/>
  <c r="AB40" i="32"/>
  <c r="AB33" i="32"/>
  <c r="AB34" i="32" s="1"/>
  <c r="AB43" i="32" s="1"/>
  <c r="AC48" i="24"/>
  <c r="AC24" i="25"/>
  <c r="AB108" i="20"/>
  <c r="AB108" i="29"/>
  <c r="AK182" i="27"/>
  <c r="AL179" i="27"/>
  <c r="AD173" i="27"/>
  <c r="AE169" i="27" s="1"/>
  <c r="AK164" i="27"/>
  <c r="AK184" i="27"/>
  <c r="AD174" i="27"/>
  <c r="AE170" i="27"/>
  <c r="AC30" i="25"/>
  <c r="AC9" i="25" s="1"/>
  <c r="AD176" i="27" l="1"/>
  <c r="AD40" i="27" s="1"/>
  <c r="AC46" i="24" s="1"/>
  <c r="AC49" i="24" s="1"/>
  <c r="AC52" i="24" s="1"/>
  <c r="AB46" i="24"/>
  <c r="AB49" i="24" s="1"/>
  <c r="AB52" i="24" s="1"/>
  <c r="AC42" i="27"/>
  <c r="AB34" i="25"/>
  <c r="AB43" i="25" s="1"/>
  <c r="AC37" i="32"/>
  <c r="AC34" i="32"/>
  <c r="AC43" i="32" s="1"/>
  <c r="AC40" i="25"/>
  <c r="AC33" i="25"/>
  <c r="AC36" i="25"/>
  <c r="AC37" i="25" s="1"/>
  <c r="AL164" i="27"/>
  <c r="AE171" i="27"/>
  <c r="AE189" i="27" s="1"/>
  <c r="AE190" i="27"/>
  <c r="AE46" i="27" s="1"/>
  <c r="AD30" i="32" s="1"/>
  <c r="AD9" i="32" s="1"/>
  <c r="AE172" i="27"/>
  <c r="AE163" i="27"/>
  <c r="AE165" i="27" s="1"/>
  <c r="AE186" i="27"/>
  <c r="AE43" i="27" s="1"/>
  <c r="AL180" i="27"/>
  <c r="AL181" i="27" s="1"/>
  <c r="AD42" i="27" l="1"/>
  <c r="AD40" i="32"/>
  <c r="AD36" i="32"/>
  <c r="AD37" i="32" s="1"/>
  <c r="AD33" i="32"/>
  <c r="AD34" i="32" s="1"/>
  <c r="AD43" i="32" s="1"/>
  <c r="AD48" i="24"/>
  <c r="AD24" i="25"/>
  <c r="AC108" i="20"/>
  <c r="AC108" i="29"/>
  <c r="AE173" i="27"/>
  <c r="AF169" i="27" s="1"/>
  <c r="AF171" i="27" s="1"/>
  <c r="AF189" i="27" s="1"/>
  <c r="AE176" i="27"/>
  <c r="AE40" i="27" s="1"/>
  <c r="AD46" i="24" s="1"/>
  <c r="AD49" i="24" s="1"/>
  <c r="AD52" i="24" s="1"/>
  <c r="AD30" i="25"/>
  <c r="AC53" i="24"/>
  <c r="AC34" i="25"/>
  <c r="AC43" i="25" s="1"/>
  <c r="AL182" i="27"/>
  <c r="AM179" i="27"/>
  <c r="AF170" i="27"/>
  <c r="AE174" i="27"/>
  <c r="AL184" i="27"/>
  <c r="AD9" i="25" l="1"/>
  <c r="AD36" i="25" s="1"/>
  <c r="AD37" i="25" s="1"/>
  <c r="AE48" i="24"/>
  <c r="AE24" i="25"/>
  <c r="AF190" i="27"/>
  <c r="AF176" i="27"/>
  <c r="AF40" i="27" s="1"/>
  <c r="AE46" i="24" s="1"/>
  <c r="AF172" i="27"/>
  <c r="AM180" i="27"/>
  <c r="AM181" i="27" s="1"/>
  <c r="AM164" i="27"/>
  <c r="AE42" i="27"/>
  <c r="AF163" i="27"/>
  <c r="AF165" i="27" s="1"/>
  <c r="AF186" i="27"/>
  <c r="AF43" i="27" s="1"/>
  <c r="AF173" i="27"/>
  <c r="AD33" i="25" l="1"/>
  <c r="AD34" i="25" s="1"/>
  <c r="AD43" i="25" s="1"/>
  <c r="AD40" i="25"/>
  <c r="AE49" i="24"/>
  <c r="AE52" i="24" s="1"/>
  <c r="AF46" i="27"/>
  <c r="AD108" i="20"/>
  <c r="AD108" i="29"/>
  <c r="AG169" i="27"/>
  <c r="AG186" i="27" s="1"/>
  <c r="AG43" i="27" s="1"/>
  <c r="AM184" i="27"/>
  <c r="AN179" i="27"/>
  <c r="AN180" i="27" s="1"/>
  <c r="AN181" i="27" s="1"/>
  <c r="AM182" i="27"/>
  <c r="AF174" i="27"/>
  <c r="AG170" i="27"/>
  <c r="AF42" i="27"/>
  <c r="AD53" i="24" l="1"/>
  <c r="AE30" i="25"/>
  <c r="AE9" i="25" s="1"/>
  <c r="AE40" i="25" s="1"/>
  <c r="AE30" i="32"/>
  <c r="AE9" i="32" s="1"/>
  <c r="AE108" i="20"/>
  <c r="AE108" i="29"/>
  <c r="AG171" i="27"/>
  <c r="AG189" i="27" s="1"/>
  <c r="AG163" i="27"/>
  <c r="AG165" i="27" s="1"/>
  <c r="AO179" i="27"/>
  <c r="AO180" i="27" s="1"/>
  <c r="AO181" i="27" s="1"/>
  <c r="AN182" i="27"/>
  <c r="AG190" i="27"/>
  <c r="AG46" i="27" s="1"/>
  <c r="AF30" i="32" s="1"/>
  <c r="AF9" i="32" s="1"/>
  <c r="AG172" i="27"/>
  <c r="AN164" i="27"/>
  <c r="AN184" i="27"/>
  <c r="AE33" i="25" l="1"/>
  <c r="AE53" i="24" s="1"/>
  <c r="AE36" i="25"/>
  <c r="AE37" i="25" s="1"/>
  <c r="AE40" i="32"/>
  <c r="AE33" i="32"/>
  <c r="AE34" i="32" s="1"/>
  <c r="AE43" i="32" s="1"/>
  <c r="AE36" i="32"/>
  <c r="AE37" i="32" s="1"/>
  <c r="AF33" i="32"/>
  <c r="AF36" i="32"/>
  <c r="AF40" i="32"/>
  <c r="AF48" i="24"/>
  <c r="AF24" i="25"/>
  <c r="AG176" i="27"/>
  <c r="AG40" i="27" s="1"/>
  <c r="AF46" i="24" s="1"/>
  <c r="AF49" i="24" s="1"/>
  <c r="AF52" i="24" s="1"/>
  <c r="AG173" i="27"/>
  <c r="AH169" i="27" s="1"/>
  <c r="AH163" i="27" s="1"/>
  <c r="AH165" i="27" s="1"/>
  <c r="AO182" i="27"/>
  <c r="AP178" i="27" s="1"/>
  <c r="AH170" i="27"/>
  <c r="AG174" i="27"/>
  <c r="AO164" i="27"/>
  <c r="AO184" i="27"/>
  <c r="AF34" i="32" l="1"/>
  <c r="AF43" i="32" s="1"/>
  <c r="AE34" i="25"/>
  <c r="AE43" i="25" s="1"/>
  <c r="AF37" i="32"/>
  <c r="AF30" i="25"/>
  <c r="AF9" i="25" s="1"/>
  <c r="AF33" i="25" s="1"/>
  <c r="AG42" i="27"/>
  <c r="AH171" i="27"/>
  <c r="AH189" i="27" s="1"/>
  <c r="AH186" i="27"/>
  <c r="AH43" i="27" s="1"/>
  <c r="AP179" i="27"/>
  <c r="AH190" i="27"/>
  <c r="AH46" i="27" s="1"/>
  <c r="AG30" i="32" s="1"/>
  <c r="AG9" i="32" s="1"/>
  <c r="AH172" i="27"/>
  <c r="AG33" i="32" l="1"/>
  <c r="AG34" i="32" s="1"/>
  <c r="AG43" i="32" s="1"/>
  <c r="AG36" i="32"/>
  <c r="AG37" i="32" s="1"/>
  <c r="AG40" i="32"/>
  <c r="AG48" i="24"/>
  <c r="AG24" i="25"/>
  <c r="AF36" i="25"/>
  <c r="AF37" i="25" s="1"/>
  <c r="AF53" i="24"/>
  <c r="AF34" i="25"/>
  <c r="AF43" i="25" s="1"/>
  <c r="AF40" i="25"/>
  <c r="AF108" i="20"/>
  <c r="AF108" i="29"/>
  <c r="AH176" i="27"/>
  <c r="AH40" i="27" s="1"/>
  <c r="AH173" i="27"/>
  <c r="AI170" i="27"/>
  <c r="AI190" i="27" s="1"/>
  <c r="AI46" i="27" s="1"/>
  <c r="AH30" i="32" s="1"/>
  <c r="AH9" i="32" s="1"/>
  <c r="AH174" i="27"/>
  <c r="AI168" i="27" s="1"/>
  <c r="AP164" i="27"/>
  <c r="AP180" i="27"/>
  <c r="AP181" i="27" s="1"/>
  <c r="BC183" i="27"/>
  <c r="AG30" i="25" l="1"/>
  <c r="AG9" i="25" s="1"/>
  <c r="AG33" i="25" s="1"/>
  <c r="AH42" i="27"/>
  <c r="AG46" i="24"/>
  <c r="AG49" i="24" s="1"/>
  <c r="AG52" i="24" s="1"/>
  <c r="AI188" i="27"/>
  <c r="AI45" i="27" s="1"/>
  <c r="AI172" i="27"/>
  <c r="AP184" i="27"/>
  <c r="AI169" i="27"/>
  <c r="AP182" i="27"/>
  <c r="AQ179" i="27"/>
  <c r="AQ180" i="27" s="1"/>
  <c r="AQ181" i="27" s="1"/>
  <c r="AQ182" i="27" s="1"/>
  <c r="AR178" i="27" s="1"/>
  <c r="AH6" i="25" l="1"/>
  <c r="AH4" i="25" s="1"/>
  <c r="AH6" i="32"/>
  <c r="AH4" i="32" s="1"/>
  <c r="AG40" i="25"/>
  <c r="AG53" i="24"/>
  <c r="AG34" i="25"/>
  <c r="AG43" i="25" s="1"/>
  <c r="AG36" i="25"/>
  <c r="AG37" i="25" s="1"/>
  <c r="AR179" i="27"/>
  <c r="AI163" i="27"/>
  <c r="AI165" i="27" s="1"/>
  <c r="AI186" i="27"/>
  <c r="AI43" i="27" s="1"/>
  <c r="AI171" i="27"/>
  <c r="AI174" i="27"/>
  <c r="AJ170" i="27"/>
  <c r="AQ164" i="27"/>
  <c r="AQ184" i="27"/>
  <c r="BD180" i="27"/>
  <c r="AH40" i="32" l="1"/>
  <c r="AH36" i="32"/>
  <c r="AH37" i="32" s="1"/>
  <c r="AH33" i="32"/>
  <c r="AH34" i="32" s="1"/>
  <c r="AH43" i="32" s="1"/>
  <c r="AG108" i="20"/>
  <c r="AG108" i="29"/>
  <c r="AI189" i="27"/>
  <c r="AI176" i="27"/>
  <c r="AI40" i="27" s="1"/>
  <c r="AH46" i="24" s="1"/>
  <c r="AJ190" i="27"/>
  <c r="AJ46" i="27" s="1"/>
  <c r="AI30" i="32" s="1"/>
  <c r="AI9" i="32" s="1"/>
  <c r="AJ172" i="27"/>
  <c r="AI173" i="27"/>
  <c r="AR180" i="27"/>
  <c r="AR164" i="27"/>
  <c r="AI40" i="32" l="1"/>
  <c r="AI33" i="32"/>
  <c r="AI34" i="32" s="1"/>
  <c r="AI43" i="32" s="1"/>
  <c r="AI36" i="32"/>
  <c r="AI37" i="32" s="1"/>
  <c r="AH48" i="24"/>
  <c r="AH49" i="24" s="1"/>
  <c r="AH52" i="24" s="1"/>
  <c r="AH24" i="25"/>
  <c r="AH30" i="25"/>
  <c r="AR181" i="27"/>
  <c r="AR184" i="27"/>
  <c r="AJ169" i="27"/>
  <c r="AJ171" i="27" s="1"/>
  <c r="AK170" i="27"/>
  <c r="AJ174" i="27"/>
  <c r="AI42" i="27"/>
  <c r="BE180" i="27"/>
  <c r="AH9" i="25" l="1"/>
  <c r="AH40" i="25" s="1"/>
  <c r="AJ189" i="27"/>
  <c r="AJ176" i="27"/>
  <c r="AJ40" i="27" s="1"/>
  <c r="AI46" i="24" s="1"/>
  <c r="AJ163" i="27"/>
  <c r="AJ165" i="27" s="1"/>
  <c r="AJ186" i="27"/>
  <c r="AJ43" i="27" s="1"/>
  <c r="AJ173" i="27"/>
  <c r="AK190" i="27"/>
  <c r="AK46" i="27" s="1"/>
  <c r="AJ30" i="32" s="1"/>
  <c r="AJ9" i="32" s="1"/>
  <c r="AK172" i="27"/>
  <c r="AS179" i="27"/>
  <c r="AS180" i="27" s="1"/>
  <c r="AS181" i="27" s="1"/>
  <c r="AR182" i="27"/>
  <c r="BD170" i="27"/>
  <c r="BD190" i="27" s="1"/>
  <c r="BD46" i="27" s="1"/>
  <c r="BC30" i="32" s="1"/>
  <c r="BC9" i="32" s="1"/>
  <c r="BC175" i="27"/>
  <c r="AH36" i="25" l="1"/>
  <c r="AH37" i="25" s="1"/>
  <c r="AH33" i="25"/>
  <c r="AH34" i="25" s="1"/>
  <c r="AH43" i="25" s="1"/>
  <c r="AJ36" i="32"/>
  <c r="AJ37" i="32" s="1"/>
  <c r="AJ40" i="32"/>
  <c r="AJ33" i="32"/>
  <c r="AJ34" i="32" s="1"/>
  <c r="AJ43" i="32" s="1"/>
  <c r="AH53" i="24"/>
  <c r="AI48" i="24"/>
  <c r="AI49" i="24" s="1"/>
  <c r="AI52" i="24" s="1"/>
  <c r="AI24" i="25"/>
  <c r="AI30" i="25"/>
  <c r="AI9" i="25" s="1"/>
  <c r="AI36" i="25" s="1"/>
  <c r="AH108" i="20"/>
  <c r="AH108" i="29"/>
  <c r="AL170" i="27"/>
  <c r="AK174" i="27"/>
  <c r="AS164" i="27"/>
  <c r="AS184" i="27"/>
  <c r="AK169" i="27"/>
  <c r="AK171" i="27" s="1"/>
  <c r="AS182" i="27"/>
  <c r="AT179" i="27"/>
  <c r="AJ42" i="27"/>
  <c r="BF180" i="27"/>
  <c r="BC190" i="27"/>
  <c r="BC46" i="27" s="1"/>
  <c r="BB30" i="32" s="1"/>
  <c r="BB9" i="32" s="1"/>
  <c r="AI37" i="25" l="1"/>
  <c r="AI40" i="25"/>
  <c r="AI33" i="25"/>
  <c r="AI34" i="25" s="1"/>
  <c r="AI43" i="25" s="1"/>
  <c r="AK189" i="27"/>
  <c r="AK176" i="27"/>
  <c r="AK40" i="27" s="1"/>
  <c r="AJ46" i="24" s="1"/>
  <c r="AT164" i="27"/>
  <c r="AT180" i="27"/>
  <c r="AT181" i="27" s="1"/>
  <c r="AK186" i="27"/>
  <c r="AK43" i="27" s="1"/>
  <c r="AK163" i="27"/>
  <c r="AK165" i="27" s="1"/>
  <c r="AK173" i="27"/>
  <c r="AL190" i="27"/>
  <c r="AL46" i="27" s="1"/>
  <c r="AK30" i="32" s="1"/>
  <c r="AK9" i="32" s="1"/>
  <c r="AL172" i="27"/>
  <c r="BE170" i="27"/>
  <c r="BE190" i="27" s="1"/>
  <c r="BE46" i="27" s="1"/>
  <c r="BD30" i="32" s="1"/>
  <c r="BD9" i="32" s="1"/>
  <c r="AK40" i="32" l="1"/>
  <c r="AK36" i="32"/>
  <c r="AK37" i="32" s="1"/>
  <c r="AK33" i="32"/>
  <c r="AK34" i="32" s="1"/>
  <c r="AK43" i="32" s="1"/>
  <c r="AI53" i="24"/>
  <c r="AJ48" i="24"/>
  <c r="AJ49" i="24" s="1"/>
  <c r="AJ52" i="24" s="1"/>
  <c r="AJ24" i="25"/>
  <c r="AJ30" i="25"/>
  <c r="AI108" i="20"/>
  <c r="AI108" i="29"/>
  <c r="AT184" i="27"/>
  <c r="AT182" i="27"/>
  <c r="AU179" i="27"/>
  <c r="AL169" i="27"/>
  <c r="AL171" i="27" s="1"/>
  <c r="AK42" i="27"/>
  <c r="AM170" i="27"/>
  <c r="AL174" i="27"/>
  <c r="AJ9" i="25" l="1"/>
  <c r="AL189" i="27"/>
  <c r="AL176" i="27"/>
  <c r="AL40" i="27" s="1"/>
  <c r="AK46" i="24" s="1"/>
  <c r="AM190" i="27"/>
  <c r="AM46" i="27" s="1"/>
  <c r="AL30" i="32" s="1"/>
  <c r="AL9" i="32" s="1"/>
  <c r="AM172" i="27"/>
  <c r="AL163" i="27"/>
  <c r="AL165" i="27" s="1"/>
  <c r="AL186" i="27"/>
  <c r="AL43" i="27" s="1"/>
  <c r="AL173" i="27"/>
  <c r="AU180" i="27"/>
  <c r="AU181" i="27" s="1"/>
  <c r="AU164" i="27"/>
  <c r="BF170" i="27"/>
  <c r="BF190" i="27" s="1"/>
  <c r="BF46" i="27" s="1"/>
  <c r="BE30" i="32" s="1"/>
  <c r="BE9" i="32" s="1"/>
  <c r="AL36" i="32" l="1"/>
  <c r="AL37" i="32" s="1"/>
  <c r="AL33" i="32"/>
  <c r="AL34" i="32" s="1"/>
  <c r="AL43" i="32" s="1"/>
  <c r="AL40" i="32"/>
  <c r="AK48" i="24"/>
  <c r="AK49" i="24" s="1"/>
  <c r="AK52" i="24" s="1"/>
  <c r="AK24" i="25"/>
  <c r="AJ40" i="25"/>
  <c r="AJ33" i="25"/>
  <c r="AJ36" i="25"/>
  <c r="AJ37" i="25" s="1"/>
  <c r="AK30" i="25"/>
  <c r="AK9" i="25" s="1"/>
  <c r="AK36" i="25" s="1"/>
  <c r="AJ108" i="20"/>
  <c r="AJ108" i="29"/>
  <c r="AU184" i="27"/>
  <c r="AM169" i="27"/>
  <c r="AM171" i="27" s="1"/>
  <c r="AU182" i="27"/>
  <c r="AV178" i="27" s="1"/>
  <c r="AV179" i="27" s="1"/>
  <c r="AV164" i="27" s="1"/>
  <c r="AL42" i="27"/>
  <c r="AM174" i="27"/>
  <c r="AN170" i="27"/>
  <c r="AK33" i="25" l="1"/>
  <c r="AK53" i="24" s="1"/>
  <c r="AJ34" i="25"/>
  <c r="AJ43" i="25" s="1"/>
  <c r="AJ53" i="24"/>
  <c r="AK40" i="25"/>
  <c r="AM189" i="27"/>
  <c r="AM176" i="27"/>
  <c r="AM40" i="27" s="1"/>
  <c r="AL46" i="24" s="1"/>
  <c r="AN190" i="27"/>
  <c r="AN46" i="27" s="1"/>
  <c r="AM30" i="32" s="1"/>
  <c r="AM9" i="32" s="1"/>
  <c r="AN172" i="27"/>
  <c r="AK37" i="25"/>
  <c r="AV180" i="27"/>
  <c r="AV184" i="27" s="1"/>
  <c r="AM186" i="27"/>
  <c r="AM43" i="27" s="1"/>
  <c r="AM163" i="27"/>
  <c r="AM165" i="27" s="1"/>
  <c r="AM173" i="27"/>
  <c r="AM36" i="32" l="1"/>
  <c r="AM37" i="32" s="1"/>
  <c r="AM33" i="32"/>
  <c r="AM34" i="32" s="1"/>
  <c r="AM43" i="32" s="1"/>
  <c r="AM40" i="32"/>
  <c r="AK34" i="25"/>
  <c r="AK43" i="25" s="1"/>
  <c r="AL48" i="24"/>
  <c r="AL49" i="24" s="1"/>
  <c r="AL52" i="24" s="1"/>
  <c r="AL24" i="25"/>
  <c r="AL30" i="25"/>
  <c r="AK108" i="20"/>
  <c r="AK108" i="29"/>
  <c r="AN169" i="27"/>
  <c r="AN171" i="27" s="1"/>
  <c r="AN174" i="27"/>
  <c r="AO170" i="27"/>
  <c r="AM42" i="27"/>
  <c r="AV181" i="27"/>
  <c r="AL9" i="25" l="1"/>
  <c r="AL33" i="25" s="1"/>
  <c r="AL53" i="24" s="1"/>
  <c r="AO190" i="27"/>
  <c r="AO46" i="27" s="1"/>
  <c r="AN30" i="32" s="1"/>
  <c r="AN9" i="32" s="1"/>
  <c r="AO172" i="27"/>
  <c r="AV182" i="27"/>
  <c r="AW178" i="27" s="1"/>
  <c r="AW179" i="27" s="1"/>
  <c r="AW164" i="27" s="1"/>
  <c r="AN189" i="27"/>
  <c r="AN176" i="27"/>
  <c r="AN40" i="27" s="1"/>
  <c r="AM46" i="24" s="1"/>
  <c r="AN163" i="27"/>
  <c r="AN165" i="27" s="1"/>
  <c r="AN186" i="27"/>
  <c r="AN43" i="27" s="1"/>
  <c r="AN173" i="27"/>
  <c r="AN33" i="32" l="1"/>
  <c r="AN34" i="32" s="1"/>
  <c r="AN43" i="32" s="1"/>
  <c r="AN40" i="32"/>
  <c r="AN36" i="32"/>
  <c r="AN37" i="32" s="1"/>
  <c r="AL34" i="25"/>
  <c r="AL43" i="25" s="1"/>
  <c r="AL36" i="25"/>
  <c r="AL37" i="25" s="1"/>
  <c r="AL40" i="25"/>
  <c r="AM48" i="24"/>
  <c r="AM49" i="24" s="1"/>
  <c r="AM52" i="24" s="1"/>
  <c r="AM24" i="25"/>
  <c r="AM30" i="25"/>
  <c r="AL108" i="20"/>
  <c r="AL108" i="29"/>
  <c r="AW180" i="27"/>
  <c r="AW184" i="27" s="1"/>
  <c r="AO169" i="27"/>
  <c r="AO171" i="27" s="1"/>
  <c r="AN42" i="27"/>
  <c r="AO174" i="27"/>
  <c r="AP168" i="27" s="1"/>
  <c r="AP170" i="27"/>
  <c r="AP190" i="27" s="1"/>
  <c r="AP46" i="27" s="1"/>
  <c r="AO30" i="32" s="1"/>
  <c r="AO9" i="32" s="1"/>
  <c r="AM9" i="25" l="1"/>
  <c r="AM33" i="25" s="1"/>
  <c r="AW181" i="27"/>
  <c r="AW182" i="27" s="1"/>
  <c r="AX178" i="27" s="1"/>
  <c r="AX179" i="27" s="1"/>
  <c r="AX164" i="27" s="1"/>
  <c r="AO189" i="27"/>
  <c r="AO176" i="27"/>
  <c r="AO40" i="27" s="1"/>
  <c r="AN46" i="24" s="1"/>
  <c r="AP188" i="27"/>
  <c r="AP45" i="27" s="1"/>
  <c r="AP172" i="27"/>
  <c r="AO163" i="27"/>
  <c r="AO165" i="27" s="1"/>
  <c r="AO186" i="27"/>
  <c r="AO43" i="27" s="1"/>
  <c r="AO173" i="27"/>
  <c r="AP169" i="27" s="1"/>
  <c r="AO6" i="25" l="1"/>
  <c r="AO4" i="25" s="1"/>
  <c r="AO6" i="32"/>
  <c r="AO4" i="32" s="1"/>
  <c r="AM53" i="24"/>
  <c r="AM34" i="25"/>
  <c r="AM43" i="25" s="1"/>
  <c r="AM36" i="25"/>
  <c r="AM37" i="25" s="1"/>
  <c r="AM40" i="25"/>
  <c r="AN48" i="24"/>
  <c r="AN24" i="25"/>
  <c r="AN49" i="24"/>
  <c r="AN52" i="24" s="1"/>
  <c r="AN30" i="25"/>
  <c r="AM108" i="20"/>
  <c r="AM108" i="29"/>
  <c r="AP171" i="27"/>
  <c r="AP173" i="27" s="1"/>
  <c r="AQ169" i="27" s="1"/>
  <c r="AP163" i="27"/>
  <c r="AP165" i="27" s="1"/>
  <c r="AP186" i="27"/>
  <c r="AP43" i="27" s="1"/>
  <c r="AQ170" i="27"/>
  <c r="AP174" i="27"/>
  <c r="AO42" i="27"/>
  <c r="AX180" i="27"/>
  <c r="AX181" i="27" s="1"/>
  <c r="AN9" i="25" l="1"/>
  <c r="AN40" i="25" s="1"/>
  <c r="AO40" i="32"/>
  <c r="AO36" i="32"/>
  <c r="AO37" i="32" s="1"/>
  <c r="AO33" i="32"/>
  <c r="AO34" i="32" s="1"/>
  <c r="AO43" i="32" s="1"/>
  <c r="AN108" i="20"/>
  <c r="AN108" i="29"/>
  <c r="AQ190" i="27"/>
  <c r="AQ46" i="27" s="1"/>
  <c r="AP30" i="32" s="1"/>
  <c r="AP9" i="32" s="1"/>
  <c r="AQ172" i="27"/>
  <c r="AX182" i="27"/>
  <c r="AY178" i="27" s="1"/>
  <c r="AX184" i="27"/>
  <c r="AQ171" i="27"/>
  <c r="AQ189" i="27" s="1"/>
  <c r="AQ186" i="27"/>
  <c r="AQ43" i="27" s="1"/>
  <c r="AQ163" i="27"/>
  <c r="AQ165" i="27" s="1"/>
  <c r="AP189" i="27"/>
  <c r="AP176" i="27"/>
  <c r="AP40" i="27" s="1"/>
  <c r="AO46" i="24" s="1"/>
  <c r="AN33" i="25" l="1"/>
  <c r="AN34" i="25" s="1"/>
  <c r="AN43" i="25" s="1"/>
  <c r="AN36" i="25"/>
  <c r="AN37" i="25" s="1"/>
  <c r="AP36" i="32"/>
  <c r="AP37" i="32" s="1"/>
  <c r="AP40" i="32"/>
  <c r="AP33" i="32"/>
  <c r="AP34" i="32" s="1"/>
  <c r="AP43" i="32" s="1"/>
  <c r="AO48" i="24"/>
  <c r="AO49" i="24" s="1"/>
  <c r="AO52" i="24" s="1"/>
  <c r="AO24" i="25"/>
  <c r="AP48" i="24"/>
  <c r="AP24" i="25"/>
  <c r="AO30" i="25"/>
  <c r="AO9" i="25" s="1"/>
  <c r="AO36" i="25" s="1"/>
  <c r="AO108" i="20"/>
  <c r="AO108" i="29"/>
  <c r="AQ174" i="27"/>
  <c r="AR168" i="27" s="1"/>
  <c r="AR170" i="27"/>
  <c r="AR190" i="27" s="1"/>
  <c r="AR46" i="27" s="1"/>
  <c r="AQ30" i="32" s="1"/>
  <c r="AQ9" i="32" s="1"/>
  <c r="AY179" i="27"/>
  <c r="AP30" i="25"/>
  <c r="AP9" i="25" s="1"/>
  <c r="AQ176" i="27"/>
  <c r="AQ40" i="27" s="1"/>
  <c r="AP46" i="24" s="1"/>
  <c r="AP42" i="27"/>
  <c r="AQ173" i="27"/>
  <c r="AN53" i="24" l="1"/>
  <c r="AP49" i="24"/>
  <c r="AP52" i="24" s="1"/>
  <c r="AO33" i="25"/>
  <c r="AO53" i="24" s="1"/>
  <c r="AO40" i="25"/>
  <c r="AR169" i="27"/>
  <c r="AR163" i="27" s="1"/>
  <c r="AR165" i="27" s="1"/>
  <c r="AP33" i="25"/>
  <c r="AP36" i="25"/>
  <c r="AP40" i="25"/>
  <c r="AO37" i="25"/>
  <c r="AQ42" i="27"/>
  <c r="AY164" i="27"/>
  <c r="AY180" i="27"/>
  <c r="AY181" i="27" s="1"/>
  <c r="AR188" i="27"/>
  <c r="AR45" i="27" s="1"/>
  <c r="AR172" i="27"/>
  <c r="AQ6" i="25" l="1"/>
  <c r="AQ4" i="25" s="1"/>
  <c r="AQ6" i="32"/>
  <c r="AQ4" i="32" s="1"/>
  <c r="AO34" i="25"/>
  <c r="AO43" i="25" s="1"/>
  <c r="AR171" i="27"/>
  <c r="AR186" i="27"/>
  <c r="AR43" i="27" s="1"/>
  <c r="AP37" i="25"/>
  <c r="AP53" i="24"/>
  <c r="AP34" i="25"/>
  <c r="AP43" i="25" s="1"/>
  <c r="AR174" i="27"/>
  <c r="AS170" i="27"/>
  <c r="AY182" i="27"/>
  <c r="AZ178" i="27" s="1"/>
  <c r="AZ179" i="27" s="1"/>
  <c r="AZ164" i="27" s="1"/>
  <c r="AY184" i="27"/>
  <c r="AQ40" i="32" l="1"/>
  <c r="AQ36" i="32"/>
  <c r="AQ37" i="32" s="1"/>
  <c r="AQ33" i="32"/>
  <c r="AQ34" i="32" s="1"/>
  <c r="AQ43" i="32" s="1"/>
  <c r="AP108" i="20"/>
  <c r="AP108" i="29"/>
  <c r="AR189" i="27"/>
  <c r="AR173" i="27"/>
  <c r="AR176" i="27"/>
  <c r="AR40" i="27" s="1"/>
  <c r="AQ46" i="24" s="1"/>
  <c r="AZ180" i="27"/>
  <c r="AZ181" i="27" s="1"/>
  <c r="AS190" i="27"/>
  <c r="AS46" i="27" s="1"/>
  <c r="AR30" i="32" s="1"/>
  <c r="AR9" i="32" s="1"/>
  <c r="AS172" i="27"/>
  <c r="AR36" i="32" l="1"/>
  <c r="AR37" i="32" s="1"/>
  <c r="AR40" i="32"/>
  <c r="AR33" i="32"/>
  <c r="AR34" i="32" s="1"/>
  <c r="AR43" i="32" s="1"/>
  <c r="AQ48" i="24"/>
  <c r="AQ49" i="24" s="1"/>
  <c r="AQ52" i="24" s="1"/>
  <c r="AQ24" i="25"/>
  <c r="AQ30" i="25"/>
  <c r="AR42" i="27"/>
  <c r="AS169" i="27"/>
  <c r="AS171" i="27" s="1"/>
  <c r="AZ182" i="27"/>
  <c r="BA178" i="27" s="1"/>
  <c r="BA179" i="27" s="1"/>
  <c r="BA164" i="27" s="1"/>
  <c r="AZ184" i="27"/>
  <c r="AT170" i="27"/>
  <c r="AS174" i="27"/>
  <c r="AQ9" i="25" l="1"/>
  <c r="AQ33" i="25" s="1"/>
  <c r="AQ53" i="24" s="1"/>
  <c r="AS189" i="27"/>
  <c r="AS176" i="27"/>
  <c r="AS40" i="27" s="1"/>
  <c r="AR46" i="24" s="1"/>
  <c r="AS163" i="27"/>
  <c r="AS165" i="27" s="1"/>
  <c r="AS186" i="27"/>
  <c r="AS43" i="27" s="1"/>
  <c r="AS173" i="27"/>
  <c r="AT169" i="27" s="1"/>
  <c r="AT171" i="27" s="1"/>
  <c r="AT189" i="27" s="1"/>
  <c r="AT190" i="27"/>
  <c r="AT46" i="27" s="1"/>
  <c r="AS30" i="32" s="1"/>
  <c r="AS9" i="32" s="1"/>
  <c r="AT172" i="27"/>
  <c r="BA180" i="27"/>
  <c r="BA181" i="27" s="1"/>
  <c r="AQ34" i="25" l="1"/>
  <c r="AQ43" i="25" s="1"/>
  <c r="AQ36" i="25"/>
  <c r="AQ37" i="25" s="1"/>
  <c r="AQ40" i="25"/>
  <c r="AS40" i="32"/>
  <c r="AS33" i="32"/>
  <c r="AS34" i="32" s="1"/>
  <c r="AS43" i="32" s="1"/>
  <c r="AS36" i="32"/>
  <c r="AS37" i="32" s="1"/>
  <c r="AR48" i="24"/>
  <c r="AR49" i="24" s="1"/>
  <c r="AR52" i="24" s="1"/>
  <c r="AR24" i="25"/>
  <c r="AS48" i="24"/>
  <c r="AS24" i="25"/>
  <c r="AR30" i="25"/>
  <c r="AQ108" i="20"/>
  <c r="AQ108" i="29"/>
  <c r="AT173" i="27"/>
  <c r="AU169" i="27" s="1"/>
  <c r="AU186" i="27" s="1"/>
  <c r="AU43" i="27" s="1"/>
  <c r="AT163" i="27"/>
  <c r="AT165" i="27" s="1"/>
  <c r="AT176" i="27"/>
  <c r="AT40" i="27" s="1"/>
  <c r="AS42" i="27"/>
  <c r="AT186" i="27"/>
  <c r="AT43" i="27" s="1"/>
  <c r="BA184" i="27"/>
  <c r="BA182" i="27"/>
  <c r="BB178" i="27" s="1"/>
  <c r="BB179" i="27" s="1"/>
  <c r="BB164" i="27" s="1"/>
  <c r="AS30" i="25"/>
  <c r="AU170" i="27"/>
  <c r="AT174" i="27"/>
  <c r="AR9" i="25" l="1"/>
  <c r="AR40" i="25" s="1"/>
  <c r="AS9" i="25"/>
  <c r="AS40" i="25" s="1"/>
  <c r="AT42" i="27"/>
  <c r="AS46" i="24"/>
  <c r="AS49" i="24" s="1"/>
  <c r="AS52" i="24" s="1"/>
  <c r="AU163" i="27"/>
  <c r="AU165" i="27" s="1"/>
  <c r="AU171" i="27"/>
  <c r="AU189" i="27" s="1"/>
  <c r="BB180" i="27"/>
  <c r="BB184" i="27" s="1"/>
  <c r="AU190" i="27"/>
  <c r="AU46" i="27" s="1"/>
  <c r="AT30" i="32" s="1"/>
  <c r="AT9" i="32" s="1"/>
  <c r="AU172" i="27"/>
  <c r="AT36" i="32" l="1"/>
  <c r="AT37" i="32" s="1"/>
  <c r="AT33" i="32"/>
  <c r="AT34" i="32" s="1"/>
  <c r="AT43" i="32" s="1"/>
  <c r="AT40" i="32"/>
  <c r="AS36" i="25"/>
  <c r="AS33" i="25"/>
  <c r="AS53" i="24" s="1"/>
  <c r="AR36" i="25"/>
  <c r="AR37" i="25" s="1"/>
  <c r="AR33" i="25"/>
  <c r="AR34" i="25" s="1"/>
  <c r="AR43" i="25" s="1"/>
  <c r="AT48" i="24"/>
  <c r="AT24" i="25"/>
  <c r="AU176" i="27"/>
  <c r="AU40" i="27" s="1"/>
  <c r="AT46" i="24" s="1"/>
  <c r="AU173" i="27"/>
  <c r="BB181" i="27"/>
  <c r="BB182" i="27" s="1"/>
  <c r="BC178" i="27" s="1"/>
  <c r="BC181" i="27" s="1"/>
  <c r="AV170" i="27"/>
  <c r="AV190" i="27" s="1"/>
  <c r="AV46" i="27" s="1"/>
  <c r="AU30" i="32" s="1"/>
  <c r="AU9" i="32" s="1"/>
  <c r="AU174" i="27"/>
  <c r="AV168" i="27" s="1"/>
  <c r="AT49" i="24" l="1"/>
  <c r="AT52" i="24" s="1"/>
  <c r="AS37" i="25"/>
  <c r="AR53" i="24"/>
  <c r="AS34" i="25"/>
  <c r="AS43" i="25" s="1"/>
  <c r="AT30" i="25"/>
  <c r="AT9" i="25" s="1"/>
  <c r="AT33" i="25" s="1"/>
  <c r="AV169" i="27"/>
  <c r="AV186" i="27" s="1"/>
  <c r="AV43" i="27" s="1"/>
  <c r="AU42" i="27"/>
  <c r="BC182" i="27"/>
  <c r="BD178" i="27" s="1"/>
  <c r="BD181" i="27" s="1"/>
  <c r="AV188" i="27"/>
  <c r="AV45" i="27" s="1"/>
  <c r="AV172" i="27"/>
  <c r="BC179" i="27"/>
  <c r="BC164" i="27" s="1"/>
  <c r="AU6" i="25" l="1"/>
  <c r="AU4" i="25" s="1"/>
  <c r="AU6" i="32"/>
  <c r="AU4" i="32" s="1"/>
  <c r="AT36" i="25"/>
  <c r="AT37" i="25" s="1"/>
  <c r="AT53" i="24"/>
  <c r="AT34" i="25"/>
  <c r="AT43" i="25" s="1"/>
  <c r="AT40" i="25"/>
  <c r="AV171" i="27"/>
  <c r="AV189" i="27" s="1"/>
  <c r="AV163" i="27"/>
  <c r="AV165" i="27" s="1"/>
  <c r="BC184" i="27"/>
  <c r="AW170" i="27"/>
  <c r="AW190" i="27" s="1"/>
  <c r="AW46" i="27" s="1"/>
  <c r="AV30" i="32" s="1"/>
  <c r="AV9" i="32" s="1"/>
  <c r="AV174" i="27"/>
  <c r="AW168" i="27" s="1"/>
  <c r="BD182" i="27"/>
  <c r="BE178" i="27" s="1"/>
  <c r="BE181" i="27" s="1"/>
  <c r="BD179" i="27"/>
  <c r="BD164" i="27" s="1"/>
  <c r="AU36" i="32" l="1"/>
  <c r="AU37" i="32" s="1"/>
  <c r="AU40" i="32"/>
  <c r="AU33" i="32"/>
  <c r="AU34" i="32" s="1"/>
  <c r="AU43" i="32" s="1"/>
  <c r="AU48" i="24"/>
  <c r="AU24" i="25"/>
  <c r="AU30" i="25"/>
  <c r="AV173" i="27"/>
  <c r="AW169" i="27" s="1"/>
  <c r="AV176" i="27"/>
  <c r="AV40" i="27" s="1"/>
  <c r="AU46" i="24" s="1"/>
  <c r="AU49" i="24" s="1"/>
  <c r="AU52" i="24" s="1"/>
  <c r="BD184" i="27"/>
  <c r="AW188" i="27"/>
  <c r="AW45" i="27" s="1"/>
  <c r="AW172" i="27"/>
  <c r="BE182" i="27"/>
  <c r="BF178" i="27" s="1"/>
  <c r="BF181" i="27" s="1"/>
  <c r="BE179" i="27"/>
  <c r="BE164" i="27" s="1"/>
  <c r="AV6" i="25" l="1"/>
  <c r="AV4" i="25" s="1"/>
  <c r="AV6" i="32"/>
  <c r="AV4" i="32" s="1"/>
  <c r="AU9" i="25"/>
  <c r="AU33" i="25" s="1"/>
  <c r="AU53" i="24" s="1"/>
  <c r="AV42" i="27"/>
  <c r="BE184" i="27"/>
  <c r="AX170" i="27"/>
  <c r="AX190" i="27" s="1"/>
  <c r="AX46" i="27" s="1"/>
  <c r="AW30" i="32" s="1"/>
  <c r="AW9" i="32" s="1"/>
  <c r="AW174" i="27"/>
  <c r="AX168" i="27" s="1"/>
  <c r="BF182" i="27"/>
  <c r="BG178" i="27" s="1"/>
  <c r="AW171" i="27"/>
  <c r="AW173" i="27" s="1"/>
  <c r="AW163" i="27"/>
  <c r="AW165" i="27" s="1"/>
  <c r="AW186" i="27"/>
  <c r="AW43" i="27" s="1"/>
  <c r="BF179" i="27"/>
  <c r="BF164" i="27" s="1"/>
  <c r="AV36" i="32" l="1"/>
  <c r="AV37" i="32" s="1"/>
  <c r="AV40" i="32"/>
  <c r="AV33" i="32"/>
  <c r="AV34" i="32" s="1"/>
  <c r="AV43" i="32" s="1"/>
  <c r="AU34" i="25"/>
  <c r="AU43" i="25" s="1"/>
  <c r="AU40" i="25"/>
  <c r="AU36" i="25"/>
  <c r="AU37" i="25" s="1"/>
  <c r="AX169" i="27"/>
  <c r="AX171" i="27" s="1"/>
  <c r="AX189" i="27" s="1"/>
  <c r="AW189" i="27"/>
  <c r="AW176" i="27"/>
  <c r="AW40" i="27" s="1"/>
  <c r="AV46" i="24" s="1"/>
  <c r="AX188" i="27"/>
  <c r="AX45" i="27" s="1"/>
  <c r="AX172" i="27"/>
  <c r="BF184" i="27"/>
  <c r="BG179" i="27"/>
  <c r="AW6" i="25" l="1"/>
  <c r="AW4" i="25" s="1"/>
  <c r="AW6" i="32"/>
  <c r="AW4" i="32" s="1"/>
  <c r="AV30" i="25"/>
  <c r="AW30" i="25"/>
  <c r="BG164" i="27"/>
  <c r="BG180" i="27"/>
  <c r="BG181" i="27" s="1"/>
  <c r="BG182" i="27" s="1"/>
  <c r="BH178" i="27" s="1"/>
  <c r="BH181" i="27" s="1"/>
  <c r="BH182" i="27" s="1"/>
  <c r="BI178" i="27" s="1"/>
  <c r="AX186" i="27"/>
  <c r="AX43" i="27" s="1"/>
  <c r="AX163" i="27"/>
  <c r="AX165" i="27" s="1"/>
  <c r="AX176" i="27"/>
  <c r="AX40" i="27" s="1"/>
  <c r="AX173" i="27"/>
  <c r="AW42" i="27"/>
  <c r="AY170" i="27"/>
  <c r="AY190" i="27" s="1"/>
  <c r="AY46" i="27" s="1"/>
  <c r="AX30" i="32" s="1"/>
  <c r="AX9" i="32" s="1"/>
  <c r="AX174" i="27"/>
  <c r="AY168" i="27" s="1"/>
  <c r="AW40" i="32" l="1"/>
  <c r="AW36" i="32"/>
  <c r="AW37" i="32" s="1"/>
  <c r="AW33" i="32"/>
  <c r="AW34" i="32" s="1"/>
  <c r="AW43" i="32" s="1"/>
  <c r="AW48" i="24"/>
  <c r="AW24" i="25"/>
  <c r="AW9" i="25" s="1"/>
  <c r="AV48" i="24"/>
  <c r="AV49" i="24" s="1"/>
  <c r="AV52" i="24" s="1"/>
  <c r="AV24" i="25"/>
  <c r="AV9" i="25" s="1"/>
  <c r="AV33" i="25" s="1"/>
  <c r="AX42" i="27"/>
  <c r="AW46" i="24"/>
  <c r="BH179" i="27"/>
  <c r="BH164" i="27" s="1"/>
  <c r="BG184" i="27"/>
  <c r="AY188" i="27"/>
  <c r="AY45" i="27" s="1"/>
  <c r="AY172" i="27"/>
  <c r="BI179" i="27"/>
  <c r="BI164" i="27" s="1"/>
  <c r="AY169" i="27"/>
  <c r="BI181" i="27"/>
  <c r="AW49" i="24" l="1"/>
  <c r="AW52" i="24" s="1"/>
  <c r="AX6" i="25"/>
  <c r="AX4" i="25" s="1"/>
  <c r="AX6" i="32"/>
  <c r="AX4" i="32" s="1"/>
  <c r="AW36" i="25"/>
  <c r="AW40" i="25"/>
  <c r="AW33" i="25"/>
  <c r="AW53" i="24" s="1"/>
  <c r="AV53" i="24"/>
  <c r="AV34" i="25"/>
  <c r="AV43" i="25" s="1"/>
  <c r="AV36" i="25"/>
  <c r="AV40" i="25"/>
  <c r="BH184" i="27"/>
  <c r="AZ170" i="27"/>
  <c r="AZ190" i="27" s="1"/>
  <c r="AZ46" i="27" s="1"/>
  <c r="AY30" i="32" s="1"/>
  <c r="AY9" i="32" s="1"/>
  <c r="AY174" i="27"/>
  <c r="AZ168" i="27" s="1"/>
  <c r="BI182" i="27"/>
  <c r="BJ178" i="27" s="1"/>
  <c r="BI184" i="27"/>
  <c r="AY163" i="27"/>
  <c r="AY165" i="27" s="1"/>
  <c r="AY186" i="27"/>
  <c r="AY43" i="27" s="1"/>
  <c r="AY171" i="27"/>
  <c r="AX36" i="32" l="1"/>
  <c r="AX37" i="32" s="1"/>
  <c r="AX40" i="32"/>
  <c r="AX33" i="32"/>
  <c r="AX34" i="32" s="1"/>
  <c r="AX43" i="32" s="1"/>
  <c r="AW34" i="25"/>
  <c r="AW43" i="25" s="1"/>
  <c r="AV37" i="25"/>
  <c r="AW37" i="25"/>
  <c r="BJ179" i="27"/>
  <c r="BJ164" i="27" s="1"/>
  <c r="AY173" i="27"/>
  <c r="AZ169" i="27" s="1"/>
  <c r="AY189" i="27"/>
  <c r="AY176" i="27"/>
  <c r="AY40" i="27" s="1"/>
  <c r="AX46" i="24" s="1"/>
  <c r="AZ188" i="27"/>
  <c r="AZ45" i="27" s="1"/>
  <c r="AZ172" i="27"/>
  <c r="BJ181" i="27"/>
  <c r="AY6" i="25" l="1"/>
  <c r="AY4" i="25" s="1"/>
  <c r="AY6" i="32"/>
  <c r="AY4" i="32" s="1"/>
  <c r="AX30" i="25"/>
  <c r="AZ171" i="27"/>
  <c r="AZ173" i="27" s="1"/>
  <c r="AZ163" i="27"/>
  <c r="AZ165" i="27" s="1"/>
  <c r="AZ186" i="27"/>
  <c r="AZ43" i="27" s="1"/>
  <c r="BJ182" i="27"/>
  <c r="BK178" i="27" s="1"/>
  <c r="BK179" i="27" s="1"/>
  <c r="BK164" i="27" s="1"/>
  <c r="BJ184" i="27"/>
  <c r="AY42" i="27"/>
  <c r="BA170" i="27"/>
  <c r="BA190" i="27" s="1"/>
  <c r="BA46" i="27" s="1"/>
  <c r="AZ30" i="32" s="1"/>
  <c r="AZ9" i="32" s="1"/>
  <c r="AZ174" i="27"/>
  <c r="BA168" i="27" s="1"/>
  <c r="AY36" i="32" l="1"/>
  <c r="AY37" i="32" s="1"/>
  <c r="AY40" i="32"/>
  <c r="AY33" i="32"/>
  <c r="AY34" i="32" s="1"/>
  <c r="AY43" i="32" s="1"/>
  <c r="AX48" i="24"/>
  <c r="AX49" i="24" s="1"/>
  <c r="AX52" i="24" s="1"/>
  <c r="AX24" i="25"/>
  <c r="AX9" i="25" s="1"/>
  <c r="AX33" i="25" s="1"/>
  <c r="AX53" i="24" s="1"/>
  <c r="BA169" i="27"/>
  <c r="BA163" i="27" s="1"/>
  <c r="BA165" i="27" s="1"/>
  <c r="BA171" i="27"/>
  <c r="BA189" i="27" s="1"/>
  <c r="BA188" i="27"/>
  <c r="BA45" i="27" s="1"/>
  <c r="BA172" i="27"/>
  <c r="BK181" i="27"/>
  <c r="BK184" i="27"/>
  <c r="AZ189" i="27"/>
  <c r="AZ176" i="27"/>
  <c r="AZ40" i="27" s="1"/>
  <c r="AY46" i="24" s="1"/>
  <c r="AZ6" i="25" l="1"/>
  <c r="AZ4" i="25" s="1"/>
  <c r="AZ6" i="32"/>
  <c r="AZ4" i="32" s="1"/>
  <c r="AX36" i="25"/>
  <c r="AX37" i="25" s="1"/>
  <c r="AX40" i="25"/>
  <c r="AX34" i="25"/>
  <c r="AX43" i="25" s="1"/>
  <c r="AY30" i="25"/>
  <c r="AZ30" i="25"/>
  <c r="BA186" i="27"/>
  <c r="BA43" i="27" s="1"/>
  <c r="BA176" i="27"/>
  <c r="BA40" i="27" s="1"/>
  <c r="BA173" i="27"/>
  <c r="BK182" i="27"/>
  <c r="BL178" i="27" s="1"/>
  <c r="BL179" i="27" s="1"/>
  <c r="BL164" i="27" s="1"/>
  <c r="BB170" i="27"/>
  <c r="BB190" i="27" s="1"/>
  <c r="BB46" i="27" s="1"/>
  <c r="BA30" i="32" s="1"/>
  <c r="BA9" i="32" s="1"/>
  <c r="BA174" i="27"/>
  <c r="BB168" i="27" s="1"/>
  <c r="AZ42" i="27"/>
  <c r="AZ36" i="32" l="1"/>
  <c r="AZ37" i="32" s="1"/>
  <c r="AZ40" i="32"/>
  <c r="AZ33" i="32"/>
  <c r="AZ34" i="32" s="1"/>
  <c r="AZ43" i="32" s="1"/>
  <c r="AZ48" i="24"/>
  <c r="AZ24" i="25"/>
  <c r="AZ9" i="25" s="1"/>
  <c r="AZ36" i="25" s="1"/>
  <c r="AY48" i="24"/>
  <c r="AY49" i="24" s="1"/>
  <c r="AY52" i="24" s="1"/>
  <c r="AY24" i="25"/>
  <c r="AY9" i="25" s="1"/>
  <c r="BA42" i="27"/>
  <c r="AZ46" i="24"/>
  <c r="BB169" i="27"/>
  <c r="BB171" i="27" s="1"/>
  <c r="BB189" i="27" s="1"/>
  <c r="BB188" i="27"/>
  <c r="BB45" i="27" s="1"/>
  <c r="BB172" i="27"/>
  <c r="BL181" i="27"/>
  <c r="BL184" i="27"/>
  <c r="BA6" i="25" l="1"/>
  <c r="BA4" i="25" s="1"/>
  <c r="BA6" i="32"/>
  <c r="BA4" i="32" s="1"/>
  <c r="AY36" i="25"/>
  <c r="AY40" i="25"/>
  <c r="AY33" i="25"/>
  <c r="AZ49" i="24"/>
  <c r="AZ52" i="24" s="1"/>
  <c r="AZ33" i="25"/>
  <c r="AZ53" i="24" s="1"/>
  <c r="AZ40" i="25"/>
  <c r="BA30" i="25"/>
  <c r="BB173" i="27"/>
  <c r="BB163" i="27"/>
  <c r="BB165" i="27" s="1"/>
  <c r="BB176" i="27"/>
  <c r="BB40" i="27" s="1"/>
  <c r="BB186" i="27"/>
  <c r="BB43" i="27" s="1"/>
  <c r="BB174" i="27"/>
  <c r="BC168" i="27" s="1"/>
  <c r="BC171" i="27"/>
  <c r="BC189" i="27" s="1"/>
  <c r="BM179" i="27"/>
  <c r="BM181" i="27"/>
  <c r="BL182" i="27"/>
  <c r="BA40" i="32" l="1"/>
  <c r="BA33" i="32"/>
  <c r="BA34" i="32" s="1"/>
  <c r="BA43" i="32" s="1"/>
  <c r="BA36" i="32"/>
  <c r="BA37" i="32" s="1"/>
  <c r="BA48" i="24"/>
  <c r="BA24" i="25"/>
  <c r="BA9" i="25" s="1"/>
  <c r="AY53" i="24"/>
  <c r="AY34" i="25"/>
  <c r="AY43" i="25" s="1"/>
  <c r="AZ34" i="25"/>
  <c r="AZ43" i="25" s="1"/>
  <c r="AY37" i="25"/>
  <c r="AZ37" i="25"/>
  <c r="BB30" i="25"/>
  <c r="BB42" i="27"/>
  <c r="BA46" i="24"/>
  <c r="BC169" i="27"/>
  <c r="BC173" i="27" s="1"/>
  <c r="BM184" i="27"/>
  <c r="BM164" i="27"/>
  <c r="BN179" i="27"/>
  <c r="BM182" i="27"/>
  <c r="BN181" i="27"/>
  <c r="BC188" i="27"/>
  <c r="BC45" i="27" s="1"/>
  <c r="BB6" i="32" s="1"/>
  <c r="BB4" i="32" s="1"/>
  <c r="BC176" i="27"/>
  <c r="BC40" i="27" s="1"/>
  <c r="BB46" i="24" s="1"/>
  <c r="BC172" i="27"/>
  <c r="CO186" i="27"/>
  <c r="CO43" i="27" s="1"/>
  <c r="BA49" i="24" l="1"/>
  <c r="BA52" i="24" s="1"/>
  <c r="BB40" i="32"/>
  <c r="BB36" i="32"/>
  <c r="BB37" i="32" s="1"/>
  <c r="BB33" i="32"/>
  <c r="BB34" i="32" s="1"/>
  <c r="BB43" i="32" s="1"/>
  <c r="BA40" i="25"/>
  <c r="BA36" i="25"/>
  <c r="BA37" i="25" s="1"/>
  <c r="BA33" i="25"/>
  <c r="BB48" i="24"/>
  <c r="BB49" i="24" s="1"/>
  <c r="BB52" i="24" s="1"/>
  <c r="BB24" i="25"/>
  <c r="BB9" i="25" s="1"/>
  <c r="BB6" i="25"/>
  <c r="BB4" i="25" s="1"/>
  <c r="BC163" i="27"/>
  <c r="BC165" i="27" s="1"/>
  <c r="BC186" i="27"/>
  <c r="BC43" i="27" s="1"/>
  <c r="BO181" i="27"/>
  <c r="BN182" i="27"/>
  <c r="BO179" i="27"/>
  <c r="BD171" i="27"/>
  <c r="BD189" i="27" s="1"/>
  <c r="BC174" i="27"/>
  <c r="BD168" i="27" s="1"/>
  <c r="BD169" i="27" s="1"/>
  <c r="BC42" i="27"/>
  <c r="BN184" i="27"/>
  <c r="BN164" i="27"/>
  <c r="CP189" i="27"/>
  <c r="CO30" i="25" s="1"/>
  <c r="CO9" i="25" s="1"/>
  <c r="CP186" i="27"/>
  <c r="CP43" i="27" s="1"/>
  <c r="BB36" i="25" l="1"/>
  <c r="BB37" i="25" s="1"/>
  <c r="BA34" i="25"/>
  <c r="BA43" i="25" s="1"/>
  <c r="BA53" i="24"/>
  <c r="BC30" i="25"/>
  <c r="BB33" i="25"/>
  <c r="BB34" i="25" s="1"/>
  <c r="BB43" i="25" s="1"/>
  <c r="BB40" i="25"/>
  <c r="BO184" i="27"/>
  <c r="BO164" i="27"/>
  <c r="BD163" i="27"/>
  <c r="BD165" i="27" s="1"/>
  <c r="BD186" i="27"/>
  <c r="BD43" i="27" s="1"/>
  <c r="BD173" i="27"/>
  <c r="BD176" i="27"/>
  <c r="BD40" i="27" s="1"/>
  <c r="BC46" i="24" s="1"/>
  <c r="BD188" i="27"/>
  <c r="BD45" i="27" s="1"/>
  <c r="BD172" i="27"/>
  <c r="BO182" i="27"/>
  <c r="BP181" i="27"/>
  <c r="BP179" i="27"/>
  <c r="CQ189" i="27"/>
  <c r="CP30" i="25" s="1"/>
  <c r="CP9" i="25" s="1"/>
  <c r="CQ186" i="27"/>
  <c r="CQ43" i="27" s="1"/>
  <c r="BC6" i="25" l="1"/>
  <c r="BC4" i="25" s="1"/>
  <c r="BC6" i="32"/>
  <c r="BC4" i="32" s="1"/>
  <c r="BB53" i="24"/>
  <c r="BC48" i="24"/>
  <c r="BC49" i="24" s="1"/>
  <c r="BC52" i="24" s="1"/>
  <c r="BC24" i="25"/>
  <c r="BC9" i="25" s="1"/>
  <c r="BD174" i="27"/>
  <c r="BE168" i="27" s="1"/>
  <c r="BE171" i="27"/>
  <c r="BE189" i="27" s="1"/>
  <c r="BP184" i="27"/>
  <c r="BP164" i="27"/>
  <c r="BQ179" i="27"/>
  <c r="BQ181" i="27"/>
  <c r="BP182" i="27"/>
  <c r="BD42" i="27"/>
  <c r="CR189" i="27"/>
  <c r="CR186" i="27"/>
  <c r="CR43" i="27" s="1"/>
  <c r="CO40" i="25"/>
  <c r="CO36" i="25"/>
  <c r="CO33" i="25"/>
  <c r="BC36" i="32" l="1"/>
  <c r="BC37" i="32" s="1"/>
  <c r="BC40" i="32"/>
  <c r="BC33" i="32"/>
  <c r="BC34" i="32" s="1"/>
  <c r="BC43" i="32" s="1"/>
  <c r="BC40" i="25"/>
  <c r="BC36" i="25"/>
  <c r="BC37" i="25" s="1"/>
  <c r="BC33" i="25"/>
  <c r="BC53" i="24" s="1"/>
  <c r="BD30" i="25"/>
  <c r="BQ184" i="27"/>
  <c r="BQ164" i="27"/>
  <c r="BE188" i="27"/>
  <c r="BE45" i="27" s="1"/>
  <c r="BE176" i="27"/>
  <c r="BE40" i="27" s="1"/>
  <c r="BD46" i="24" s="1"/>
  <c r="BE172" i="27"/>
  <c r="BE169" i="27"/>
  <c r="BR181" i="27"/>
  <c r="BR179" i="27"/>
  <c r="BQ182" i="27"/>
  <c r="CS189" i="27"/>
  <c r="CS186" i="27"/>
  <c r="CS43" i="27" s="1"/>
  <c r="CP33" i="25"/>
  <c r="CP36" i="25"/>
  <c r="CP40" i="25"/>
  <c r="BD6" i="25" l="1"/>
  <c r="BD4" i="25" s="1"/>
  <c r="BD6" i="32"/>
  <c r="BD4" i="32" s="1"/>
  <c r="BC34" i="25"/>
  <c r="BC43" i="25" s="1"/>
  <c r="BD48" i="24"/>
  <c r="BD49" i="24" s="1"/>
  <c r="BD52" i="24" s="1"/>
  <c r="BD24" i="25"/>
  <c r="BD9" i="25" s="1"/>
  <c r="BE186" i="27"/>
  <c r="BE43" i="27" s="1"/>
  <c r="BE163" i="27"/>
  <c r="BE165" i="27" s="1"/>
  <c r="BE173" i="27"/>
  <c r="BE42" i="27"/>
  <c r="BR164" i="27"/>
  <c r="BR184" i="27"/>
  <c r="BS181" i="27"/>
  <c r="BR182" i="27"/>
  <c r="BS179" i="27"/>
  <c r="BF171" i="27"/>
  <c r="BF189" i="27" s="1"/>
  <c r="BE174" i="27"/>
  <c r="BF168" i="27" s="1"/>
  <c r="CT189" i="27"/>
  <c r="CT186" i="27"/>
  <c r="CT43" i="27" s="1"/>
  <c r="BD36" i="32" l="1"/>
  <c r="BD37" i="32" s="1"/>
  <c r="BD40" i="32"/>
  <c r="BD33" i="32"/>
  <c r="BD34" i="32" s="1"/>
  <c r="BD43" i="32" s="1"/>
  <c r="BD36" i="25"/>
  <c r="BD37" i="25" s="1"/>
  <c r="BD33" i="25"/>
  <c r="BD34" i="25" s="1"/>
  <c r="BD43" i="25" s="1"/>
  <c r="BD40" i="25"/>
  <c r="BE30" i="25"/>
  <c r="BF169" i="27"/>
  <c r="BF176" i="27"/>
  <c r="BF40" i="27" s="1"/>
  <c r="BE46" i="24" s="1"/>
  <c r="BF188" i="27"/>
  <c r="BF45" i="27" s="1"/>
  <c r="BF172" i="27"/>
  <c r="BG170" i="27" s="1"/>
  <c r="BG190" i="27" s="1"/>
  <c r="BG46" i="27" s="1"/>
  <c r="BF30" i="32" s="1"/>
  <c r="BF9" i="32" s="1"/>
  <c r="BT181" i="27"/>
  <c r="BT179" i="27"/>
  <c r="BS182" i="27"/>
  <c r="BS184" i="27"/>
  <c r="BS164" i="27"/>
  <c r="BD53" i="24"/>
  <c r="CU189" i="27"/>
  <c r="CU186" i="27"/>
  <c r="CU43" i="27" s="1"/>
  <c r="BE6" i="25" l="1"/>
  <c r="BE4" i="25" s="1"/>
  <c r="BE6" i="32"/>
  <c r="BE4" i="32" s="1"/>
  <c r="BE48" i="24"/>
  <c r="BE49" i="24" s="1"/>
  <c r="BE52" i="24" s="1"/>
  <c r="BE24" i="25"/>
  <c r="BE9" i="25" s="1"/>
  <c r="BF174" i="27"/>
  <c r="BG168" i="27" s="1"/>
  <c r="BT164" i="27"/>
  <c r="BT184" i="27"/>
  <c r="BF42" i="27"/>
  <c r="BU179" i="27"/>
  <c r="BU181" i="27"/>
  <c r="BT182" i="27"/>
  <c r="BF163" i="27"/>
  <c r="BF165" i="27" s="1"/>
  <c r="BF186" i="27"/>
  <c r="BF43" i="27" s="1"/>
  <c r="BF173" i="27"/>
  <c r="CV189" i="27"/>
  <c r="CV186" i="27"/>
  <c r="CV43" i="27" s="1"/>
  <c r="BE40" i="32" l="1"/>
  <c r="BE36" i="32"/>
  <c r="BE37" i="32" s="1"/>
  <c r="BE33" i="32"/>
  <c r="BE34" i="32" s="1"/>
  <c r="BE43" i="32" s="1"/>
  <c r="BE33" i="25"/>
  <c r="BE34" i="25" s="1"/>
  <c r="BE43" i="25" s="1"/>
  <c r="BE40" i="25"/>
  <c r="BE36" i="25"/>
  <c r="BE37" i="25" s="1"/>
  <c r="BG188" i="27"/>
  <c r="BG45" i="27" s="1"/>
  <c r="BG172" i="27"/>
  <c r="BV181" i="27"/>
  <c r="BV179" i="27"/>
  <c r="BU182" i="27"/>
  <c r="BU184" i="27"/>
  <c r="BU164" i="27"/>
  <c r="BG169" i="27"/>
  <c r="CW189" i="27"/>
  <c r="CW186" i="27"/>
  <c r="CW43" i="27" s="1"/>
  <c r="BF6" i="25" l="1"/>
  <c r="BF4" i="25" s="1"/>
  <c r="BF6" i="32"/>
  <c r="BF4" i="32" s="1"/>
  <c r="BE53" i="24"/>
  <c r="BG171" i="27"/>
  <c r="BG173" i="27" s="1"/>
  <c r="BG186" i="27"/>
  <c r="BG43" i="27" s="1"/>
  <c r="BG163" i="27"/>
  <c r="BG165" i="27" s="1"/>
  <c r="BH171" i="27"/>
  <c r="BH189" i="27" s="1"/>
  <c r="BG174" i="27"/>
  <c r="BH168" i="27" s="1"/>
  <c r="BW181" i="27"/>
  <c r="BW179" i="27"/>
  <c r="BV182" i="27"/>
  <c r="BV184" i="27"/>
  <c r="BV164" i="27"/>
  <c r="CX189" i="27"/>
  <c r="CX186" i="27"/>
  <c r="CX43" i="27" s="1"/>
  <c r="BF36" i="32" l="1"/>
  <c r="BF37" i="32" s="1"/>
  <c r="BF40" i="32"/>
  <c r="BF33" i="32"/>
  <c r="BF34" i="32" s="1"/>
  <c r="BF43" i="32" s="1"/>
  <c r="BG30" i="25"/>
  <c r="BH169" i="27"/>
  <c r="BH163" i="27" s="1"/>
  <c r="BH165" i="27" s="1"/>
  <c r="BX181" i="27"/>
  <c r="BX179" i="27"/>
  <c r="BW182" i="27"/>
  <c r="BW164" i="27"/>
  <c r="BW184" i="27"/>
  <c r="BH176" i="27"/>
  <c r="BH40" i="27" s="1"/>
  <c r="BG46" i="24" s="1"/>
  <c r="BH188" i="27"/>
  <c r="BH45" i="27" s="1"/>
  <c r="BH172" i="27"/>
  <c r="BG189" i="27"/>
  <c r="BG176" i="27"/>
  <c r="BG40" i="27" s="1"/>
  <c r="BF46" i="24" s="1"/>
  <c r="CY189" i="27"/>
  <c r="CY186" i="27"/>
  <c r="CY43" i="27" s="1"/>
  <c r="BG6" i="25" l="1"/>
  <c r="BG4" i="25" s="1"/>
  <c r="BG6" i="32"/>
  <c r="BG4" i="32" s="1"/>
  <c r="BG48" i="24"/>
  <c r="BG49" i="24" s="1"/>
  <c r="BG52" i="24" s="1"/>
  <c r="BG24" i="25"/>
  <c r="BG9" i="25" s="1"/>
  <c r="BF30" i="25"/>
  <c r="BH186" i="27"/>
  <c r="BH43" i="27" s="1"/>
  <c r="BH173" i="27"/>
  <c r="BI171" i="27"/>
  <c r="BI189" i="27" s="1"/>
  <c r="BH174" i="27"/>
  <c r="BI168" i="27" s="1"/>
  <c r="BG42" i="27"/>
  <c r="BH42" i="27"/>
  <c r="BX164" i="27"/>
  <c r="BX184" i="27"/>
  <c r="BX182" i="27"/>
  <c r="BY179" i="27"/>
  <c r="BY181" i="27"/>
  <c r="CZ189" i="27"/>
  <c r="CZ186" i="27"/>
  <c r="CZ43" i="27" s="1"/>
  <c r="BG36" i="32" l="1"/>
  <c r="BG37" i="32" s="1"/>
  <c r="BG40" i="32"/>
  <c r="BG33" i="32"/>
  <c r="BG34" i="32" s="1"/>
  <c r="BG43" i="32" s="1"/>
  <c r="BG33" i="25"/>
  <c r="BG53" i="24" s="1"/>
  <c r="BG36" i="25"/>
  <c r="BG40" i="25"/>
  <c r="BF48" i="24"/>
  <c r="BF49" i="24" s="1"/>
  <c r="BF52" i="24" s="1"/>
  <c r="BF24" i="25"/>
  <c r="BF9" i="25" s="1"/>
  <c r="BH30" i="25"/>
  <c r="BI169" i="27"/>
  <c r="BI163" i="27" s="1"/>
  <c r="BI165" i="27" s="1"/>
  <c r="BZ181" i="27"/>
  <c r="BY182" i="27"/>
  <c r="BZ179" i="27"/>
  <c r="BI176" i="27"/>
  <c r="BI40" i="27" s="1"/>
  <c r="BH46" i="24" s="1"/>
  <c r="BI188" i="27"/>
  <c r="BI45" i="27" s="1"/>
  <c r="BI172" i="27"/>
  <c r="BY164" i="27"/>
  <c r="BY184" i="27"/>
  <c r="DA189" i="27"/>
  <c r="DA186" i="27"/>
  <c r="DA43" i="27" s="1"/>
  <c r="BH6" i="25" l="1"/>
  <c r="BH4" i="25" s="1"/>
  <c r="BH6" i="32"/>
  <c r="BH4" i="32" s="1"/>
  <c r="BF40" i="25"/>
  <c r="BF33" i="25"/>
  <c r="BF36" i="25"/>
  <c r="BH48" i="24"/>
  <c r="BH49" i="24" s="1"/>
  <c r="BH52" i="24" s="1"/>
  <c r="BH24" i="25"/>
  <c r="BH9" i="25" s="1"/>
  <c r="BI173" i="27"/>
  <c r="BI186" i="27"/>
  <c r="BI43" i="27" s="1"/>
  <c r="BI42" i="27"/>
  <c r="BZ184" i="27"/>
  <c r="BZ164" i="27"/>
  <c r="CA179" i="27"/>
  <c r="BZ182" i="27"/>
  <c r="CA181" i="27"/>
  <c r="BI174" i="27"/>
  <c r="BJ168" i="27" s="1"/>
  <c r="BJ171" i="27"/>
  <c r="BJ189" i="27" s="1"/>
  <c r="DB189" i="27"/>
  <c r="DB186" i="27"/>
  <c r="DB43" i="27" s="1"/>
  <c r="BH36" i="32" l="1"/>
  <c r="BH37" i="32" s="1"/>
  <c r="BH40" i="32"/>
  <c r="BH33" i="32"/>
  <c r="BH34" i="32" s="1"/>
  <c r="BH43" i="32" s="1"/>
  <c r="BH40" i="25"/>
  <c r="BH33" i="25"/>
  <c r="BH34" i="25" s="1"/>
  <c r="BH43" i="25" s="1"/>
  <c r="BF37" i="25"/>
  <c r="BG37" i="25"/>
  <c r="BF34" i="25"/>
  <c r="BF43" i="25" s="1"/>
  <c r="BG34" i="25"/>
  <c r="BG43" i="25" s="1"/>
  <c r="BF53" i="24"/>
  <c r="BH36" i="25"/>
  <c r="BH37" i="25" s="1"/>
  <c r="BI30" i="25"/>
  <c r="BJ169" i="27"/>
  <c r="BJ173" i="27" s="1"/>
  <c r="CA184" i="27"/>
  <c r="CA164" i="27"/>
  <c r="BJ188" i="27"/>
  <c r="BJ45" i="27" s="1"/>
  <c r="BJ176" i="27"/>
  <c r="BJ40" i="27" s="1"/>
  <c r="BI46" i="24" s="1"/>
  <c r="BJ172" i="27"/>
  <c r="CA182" i="27"/>
  <c r="CB181" i="27"/>
  <c r="CB179" i="27"/>
  <c r="DC189" i="27"/>
  <c r="DC186" i="27"/>
  <c r="DC43" i="27" s="1"/>
  <c r="BI6" i="25" l="1"/>
  <c r="BI4" i="25" s="1"/>
  <c r="BI6" i="32"/>
  <c r="BI4" i="32" s="1"/>
  <c r="BH53" i="24"/>
  <c r="BI48" i="24"/>
  <c r="BI49" i="24" s="1"/>
  <c r="BI52" i="24" s="1"/>
  <c r="BI24" i="25"/>
  <c r="BI9" i="25" s="1"/>
  <c r="BJ163" i="27"/>
  <c r="BJ165" i="27" s="1"/>
  <c r="BJ186" i="27"/>
  <c r="BJ43" i="27" s="1"/>
  <c r="BJ42" i="27"/>
  <c r="CB164" i="27"/>
  <c r="CB184" i="27"/>
  <c r="CC181" i="27"/>
  <c r="CC179" i="27"/>
  <c r="CB182" i="27"/>
  <c r="BJ174" i="27"/>
  <c r="BK168" i="27" s="1"/>
  <c r="BK169" i="27" s="1"/>
  <c r="BK171" i="27"/>
  <c r="BK189" i="27" s="1"/>
  <c r="DD189" i="27"/>
  <c r="DD186" i="27"/>
  <c r="DD43" i="27" s="1"/>
  <c r="BI40" i="32" l="1"/>
  <c r="BI33" i="32"/>
  <c r="BI36" i="32"/>
  <c r="BI40" i="25"/>
  <c r="BI36" i="25"/>
  <c r="BI37" i="25" s="1"/>
  <c r="BI33" i="25"/>
  <c r="BI53" i="24" s="1"/>
  <c r="BJ30" i="25"/>
  <c r="BK176" i="27"/>
  <c r="BK40" i="27" s="1"/>
  <c r="BJ46" i="24" s="1"/>
  <c r="BK188" i="27"/>
  <c r="BK45" i="27" s="1"/>
  <c r="BK172" i="27"/>
  <c r="BK163" i="27"/>
  <c r="BK165" i="27" s="1"/>
  <c r="BK186" i="27"/>
  <c r="BK43" i="27" s="1"/>
  <c r="BK173" i="27"/>
  <c r="CC164" i="27"/>
  <c r="CC184" i="27"/>
  <c r="CC182" i="27"/>
  <c r="CD181" i="27"/>
  <c r="CD179" i="27"/>
  <c r="DE189" i="27"/>
  <c r="DE186" i="27"/>
  <c r="DE43" i="27" s="1"/>
  <c r="BJ6" i="25" l="1"/>
  <c r="BJ4" i="25" s="1"/>
  <c r="BJ6" i="32"/>
  <c r="BJ4" i="32" s="1"/>
  <c r="BI37" i="32"/>
  <c r="BI34" i="32"/>
  <c r="BI43" i="32" s="1"/>
  <c r="BI34" i="25"/>
  <c r="BI43" i="25" s="1"/>
  <c r="BJ48" i="24"/>
  <c r="BJ49" i="24" s="1"/>
  <c r="BJ52" i="24" s="1"/>
  <c r="BJ24" i="25"/>
  <c r="BJ9" i="25" s="1"/>
  <c r="CD184" i="27"/>
  <c r="CD164" i="27"/>
  <c r="CD182" i="27"/>
  <c r="CE179" i="27"/>
  <c r="CE181" i="27"/>
  <c r="BL171" i="27"/>
  <c r="BL189" i="27" s="1"/>
  <c r="BK174" i="27"/>
  <c r="BL168" i="27" s="1"/>
  <c r="BK42" i="27"/>
  <c r="DF189" i="27"/>
  <c r="DF186" i="27"/>
  <c r="DF43" i="27" s="1"/>
  <c r="BL169" i="27" l="1"/>
  <c r="BL186" i="27" s="1"/>
  <c r="BL43" i="27" s="1"/>
  <c r="CN172" i="27"/>
  <c r="BJ40" i="32"/>
  <c r="BJ36" i="32"/>
  <c r="BJ33" i="32"/>
  <c r="BJ40" i="25"/>
  <c r="BJ33" i="25"/>
  <c r="BJ36" i="25"/>
  <c r="BK30" i="25"/>
  <c r="CE184" i="27"/>
  <c r="CE164" i="27"/>
  <c r="BL188" i="27"/>
  <c r="BL45" i="27" s="1"/>
  <c r="BL176" i="27"/>
  <c r="BL40" i="27" s="1"/>
  <c r="BK46" i="24" s="1"/>
  <c r="BX172" i="27"/>
  <c r="CJ172" i="27"/>
  <c r="CD172" i="27"/>
  <c r="BP172" i="27"/>
  <c r="CA172" i="27"/>
  <c r="BL172" i="27"/>
  <c r="CE172" i="27"/>
  <c r="CM172" i="27"/>
  <c r="BM172" i="27"/>
  <c r="CF172" i="27"/>
  <c r="BS172" i="27"/>
  <c r="BZ172" i="27"/>
  <c r="CH172" i="27"/>
  <c r="BR172" i="27"/>
  <c r="CG172" i="27"/>
  <c r="CK172" i="27"/>
  <c r="BQ172" i="27"/>
  <c r="CC172" i="27"/>
  <c r="CL172" i="27"/>
  <c r="CB172" i="27"/>
  <c r="BW172" i="27"/>
  <c r="BT172" i="27"/>
  <c r="BV172" i="27"/>
  <c r="BO172" i="27"/>
  <c r="CI172" i="27"/>
  <c r="BU172" i="27"/>
  <c r="BN172" i="27"/>
  <c r="BY172" i="27"/>
  <c r="CE182" i="27"/>
  <c r="CF181" i="27"/>
  <c r="CF179" i="27"/>
  <c r="DG189" i="27"/>
  <c r="DG186" i="27"/>
  <c r="DG43" i="27" s="1"/>
  <c r="BL163" i="27" l="1"/>
  <c r="BL165" i="27" s="1"/>
  <c r="CO171" i="27"/>
  <c r="CN174" i="27"/>
  <c r="BJ34" i="32"/>
  <c r="BJ43" i="32" s="1"/>
  <c r="BL173" i="27"/>
  <c r="BM169" i="27" s="1"/>
  <c r="BJ37" i="25"/>
  <c r="BJ37" i="32"/>
  <c r="BJ34" i="25"/>
  <c r="BJ43" i="25" s="1"/>
  <c r="BJ53" i="24"/>
  <c r="BK6" i="25"/>
  <c r="BK4" i="25" s="1"/>
  <c r="BK6" i="32"/>
  <c r="BK4" i="32" s="1"/>
  <c r="BK48" i="24"/>
  <c r="BK49" i="24" s="1"/>
  <c r="BK52" i="24" s="1"/>
  <c r="C56" i="24" s="1"/>
  <c r="BK24" i="25"/>
  <c r="BK9" i="25" s="1"/>
  <c r="CD171" i="27"/>
  <c r="CC174" i="27"/>
  <c r="CK171" i="27"/>
  <c r="CJ174" i="27"/>
  <c r="CF182" i="27"/>
  <c r="CG179" i="27"/>
  <c r="CG181" i="27"/>
  <c r="CJ171" i="27"/>
  <c r="CI174" i="27"/>
  <c r="BX171" i="27"/>
  <c r="BW174" i="27"/>
  <c r="BR171" i="27"/>
  <c r="BQ174" i="27"/>
  <c r="CI171" i="27"/>
  <c r="CH174" i="27"/>
  <c r="BN171" i="27"/>
  <c r="BM174" i="27"/>
  <c r="CB171" i="27"/>
  <c r="CA174" i="27"/>
  <c r="BX174" i="27"/>
  <c r="BY171" i="27"/>
  <c r="CF184" i="27"/>
  <c r="CF164" i="27"/>
  <c r="BU171" i="27"/>
  <c r="BT174" i="27"/>
  <c r="BR174" i="27"/>
  <c r="BS171" i="27"/>
  <c r="BL174" i="27"/>
  <c r="BM171" i="27"/>
  <c r="BZ171" i="27"/>
  <c r="BY174" i="27"/>
  <c r="BO174" i="27"/>
  <c r="BP171" i="27"/>
  <c r="CC171" i="27"/>
  <c r="CB174" i="27"/>
  <c r="CL171" i="27"/>
  <c r="CK174" i="27"/>
  <c r="CA171" i="27"/>
  <c r="BZ174" i="27"/>
  <c r="CM174" i="27"/>
  <c r="CN171" i="27"/>
  <c r="BP174" i="27"/>
  <c r="BQ171" i="27"/>
  <c r="BL42" i="27"/>
  <c r="BU174" i="27"/>
  <c r="BV171" i="27"/>
  <c r="CF174" i="27"/>
  <c r="CG171" i="27"/>
  <c r="BN174" i="27"/>
  <c r="BO171" i="27"/>
  <c r="BW171" i="27"/>
  <c r="BV174" i="27"/>
  <c r="CM171" i="27"/>
  <c r="CL174" i="27"/>
  <c r="CG174" i="27"/>
  <c r="CH171" i="27"/>
  <c r="BT171" i="27"/>
  <c r="BS174" i="27"/>
  <c r="CE174" i="27"/>
  <c r="CF171" i="27"/>
  <c r="CD174" i="27"/>
  <c r="CE171" i="27"/>
  <c r="DH189" i="27"/>
  <c r="DH186" i="27"/>
  <c r="DH43" i="27" s="1"/>
  <c r="F4" i="20" l="1"/>
  <c r="F4" i="29"/>
  <c r="CO176" i="27"/>
  <c r="CO189" i="27"/>
  <c r="CN30" i="25" s="1"/>
  <c r="CN9" i="25" s="1"/>
  <c r="BK36" i="32"/>
  <c r="C38" i="32" s="1"/>
  <c r="BK40" i="32"/>
  <c r="BK33" i="32"/>
  <c r="C35" i="32" s="1"/>
  <c r="BK33" i="25"/>
  <c r="BK36" i="25"/>
  <c r="BK40" i="25"/>
  <c r="CF176" i="27"/>
  <c r="CF40" i="27" s="1"/>
  <c r="CF42" i="27" s="1"/>
  <c r="CF189" i="27"/>
  <c r="CA176" i="27"/>
  <c r="CA40" i="27" s="1"/>
  <c r="CA42" i="27" s="1"/>
  <c r="CA189" i="27"/>
  <c r="BZ176" i="27"/>
  <c r="BZ40" i="27" s="1"/>
  <c r="BZ42" i="27" s="1"/>
  <c r="BZ189" i="27"/>
  <c r="BT176" i="27"/>
  <c r="BT40" i="27" s="1"/>
  <c r="BS46" i="24" s="1"/>
  <c r="BT189" i="27"/>
  <c r="BO176" i="27"/>
  <c r="BO40" i="27" s="1"/>
  <c r="BN46" i="24" s="1"/>
  <c r="BO189" i="27"/>
  <c r="BV176" i="27"/>
  <c r="BV40" i="27" s="1"/>
  <c r="BV42" i="27" s="1"/>
  <c r="BV189" i="27"/>
  <c r="BQ189" i="27"/>
  <c r="BQ176" i="27"/>
  <c r="BQ40" i="27" s="1"/>
  <c r="BP46" i="24" s="1"/>
  <c r="BS176" i="27"/>
  <c r="BS40" i="27" s="1"/>
  <c r="BR46" i="24" s="1"/>
  <c r="BS189" i="27"/>
  <c r="BN176" i="27"/>
  <c r="BN40" i="27" s="1"/>
  <c r="BM46" i="24" s="1"/>
  <c r="BN189" i="27"/>
  <c r="BR176" i="27"/>
  <c r="BR40" i="27" s="1"/>
  <c r="BQ46" i="24" s="1"/>
  <c r="BR189" i="27"/>
  <c r="CJ176" i="27"/>
  <c r="CJ40" i="27" s="1"/>
  <c r="CJ42" i="27" s="1"/>
  <c r="CJ189" i="27"/>
  <c r="CM189" i="27"/>
  <c r="CL24" i="25" s="1"/>
  <c r="CK176" i="27"/>
  <c r="CK40" i="27" s="1"/>
  <c r="CK42" i="27" s="1"/>
  <c r="CK189" i="27"/>
  <c r="CG176" i="27"/>
  <c r="CG40" i="27" s="1"/>
  <c r="CG42" i="27" s="1"/>
  <c r="CG189" i="27"/>
  <c r="CN189" i="27"/>
  <c r="BP176" i="27"/>
  <c r="BP40" i="27" s="1"/>
  <c r="BO46" i="24" s="1"/>
  <c r="BP189" i="27"/>
  <c r="BM189" i="27"/>
  <c r="BM176" i="27"/>
  <c r="BM40" i="27" s="1"/>
  <c r="BL46" i="24" s="1"/>
  <c r="BM186" i="27"/>
  <c r="BM43" i="27" s="1"/>
  <c r="BM163" i="27"/>
  <c r="BM165" i="27" s="1"/>
  <c r="BM173" i="27"/>
  <c r="BN169" i="27" s="1"/>
  <c r="CB176" i="27"/>
  <c r="CB40" i="27" s="1"/>
  <c r="CB42" i="27" s="1"/>
  <c r="CB189" i="27"/>
  <c r="CI176" i="27"/>
  <c r="CI40" i="27" s="1"/>
  <c r="CI42" i="27" s="1"/>
  <c r="CI189" i="27"/>
  <c r="BX176" i="27"/>
  <c r="BX40" i="27" s="1"/>
  <c r="BX42" i="27" s="1"/>
  <c r="BX189" i="27"/>
  <c r="CG164" i="27"/>
  <c r="CG184" i="27"/>
  <c r="CH176" i="27"/>
  <c r="CH40" i="27" s="1"/>
  <c r="CH42" i="27" s="1"/>
  <c r="CH189" i="27"/>
  <c r="CC176" i="27"/>
  <c r="CC40" i="27" s="1"/>
  <c r="CC42" i="27" s="1"/>
  <c r="CC189" i="27"/>
  <c r="CH181" i="27"/>
  <c r="CG182" i="27"/>
  <c r="CH179" i="27"/>
  <c r="CE176" i="27"/>
  <c r="CE40" i="27" s="1"/>
  <c r="CE42" i="27" s="1"/>
  <c r="CE189" i="27"/>
  <c r="BW176" i="27"/>
  <c r="BW40" i="27" s="1"/>
  <c r="BW42" i="27" s="1"/>
  <c r="BW189" i="27"/>
  <c r="CL176" i="27"/>
  <c r="CL40" i="27" s="1"/>
  <c r="CL42" i="27" s="1"/>
  <c r="CL189" i="27"/>
  <c r="BU189" i="27"/>
  <c r="BU176" i="27"/>
  <c r="BU40" i="27" s="1"/>
  <c r="BT46" i="24" s="1"/>
  <c r="BY176" i="27"/>
  <c r="BY40" i="27" s="1"/>
  <c r="BY42" i="27" s="1"/>
  <c r="BY189" i="27"/>
  <c r="CD176" i="27"/>
  <c r="CD40" i="27" s="1"/>
  <c r="CD42" i="27" s="1"/>
  <c r="CD189" i="27"/>
  <c r="DI189" i="27"/>
  <c r="DI186" i="27"/>
  <c r="DI43" i="27" s="1"/>
  <c r="BK37" i="25" l="1"/>
  <c r="C38" i="25"/>
  <c r="BK34" i="25"/>
  <c r="BK43" i="25" s="1"/>
  <c r="C35" i="25"/>
  <c r="CN33" i="25"/>
  <c r="CN40" i="25"/>
  <c r="CN36" i="25"/>
  <c r="BK34" i="32"/>
  <c r="BK43" i="32" s="1"/>
  <c r="BL34" i="32"/>
  <c r="BL43" i="32" s="1"/>
  <c r="BM34" i="32"/>
  <c r="BM43" i="32" s="1"/>
  <c r="BN34" i="32"/>
  <c r="BN43" i="32" s="1"/>
  <c r="BO34" i="32"/>
  <c r="BO43" i="32" s="1"/>
  <c r="BP34" i="32"/>
  <c r="BP43" i="32" s="1"/>
  <c r="BQ34" i="32"/>
  <c r="BQ43" i="32" s="1"/>
  <c r="BK37" i="32"/>
  <c r="BN37" i="32"/>
  <c r="BL37" i="32"/>
  <c r="BM37" i="32"/>
  <c r="BO37" i="32"/>
  <c r="BP37" i="32"/>
  <c r="BQ37" i="32"/>
  <c r="BK53" i="24"/>
  <c r="C57" i="24" s="1"/>
  <c r="BW30" i="25"/>
  <c r="BW24" i="25"/>
  <c r="CA30" i="25"/>
  <c r="CA24" i="25"/>
  <c r="BX30" i="25"/>
  <c r="BX24" i="25"/>
  <c r="CK30" i="25"/>
  <c r="CK24" i="25"/>
  <c r="CD30" i="25"/>
  <c r="CD24" i="25"/>
  <c r="CM24" i="25"/>
  <c r="CJ30" i="25"/>
  <c r="CJ24" i="25"/>
  <c r="CI30" i="25"/>
  <c r="CI24" i="25"/>
  <c r="BM30" i="25"/>
  <c r="BN30" i="25"/>
  <c r="BZ30" i="25"/>
  <c r="BZ24" i="25"/>
  <c r="BT30" i="25"/>
  <c r="CG30" i="25"/>
  <c r="CG24" i="25"/>
  <c r="CB30" i="25"/>
  <c r="CB24" i="25"/>
  <c r="CH30" i="25"/>
  <c r="CH24" i="25"/>
  <c r="BL30" i="25"/>
  <c r="BP30" i="25"/>
  <c r="CC30" i="25"/>
  <c r="CC24" i="25"/>
  <c r="BV30" i="25"/>
  <c r="BV24" i="25"/>
  <c r="BO30" i="25"/>
  <c r="CF30" i="25"/>
  <c r="CF24" i="25"/>
  <c r="BQ30" i="25"/>
  <c r="BR30" i="25"/>
  <c r="BU30" i="25"/>
  <c r="BU24" i="25"/>
  <c r="BS30" i="25"/>
  <c r="BY30" i="25"/>
  <c r="BY24" i="25"/>
  <c r="CE30" i="25"/>
  <c r="CE24" i="25"/>
  <c r="CH182" i="27"/>
  <c r="CI179" i="27"/>
  <c r="CI181" i="27"/>
  <c r="BM42" i="27"/>
  <c r="BP42" i="27"/>
  <c r="BO42" i="27"/>
  <c r="BN186" i="27"/>
  <c r="BN43" i="27" s="1"/>
  <c r="BN163" i="27"/>
  <c r="BN165" i="27" s="1"/>
  <c r="BN173" i="27"/>
  <c r="BO169" i="27" s="1"/>
  <c r="BR42" i="27"/>
  <c r="BS42" i="27"/>
  <c r="BT42" i="27"/>
  <c r="BN42" i="27"/>
  <c r="BU42" i="27"/>
  <c r="CH184" i="27"/>
  <c r="CH164" i="27"/>
  <c r="BQ42" i="27"/>
  <c r="DJ189" i="27"/>
  <c r="DJ186" i="27"/>
  <c r="DJ43" i="27" s="1"/>
  <c r="CJ9" i="25" l="1"/>
  <c r="CJ40" i="25" s="1"/>
  <c r="CD9" i="25"/>
  <c r="CD40" i="25" s="1"/>
  <c r="BX9" i="25"/>
  <c r="BX33" i="25" s="1"/>
  <c r="BW9" i="25"/>
  <c r="BW40" i="25" s="1"/>
  <c r="CH9" i="25"/>
  <c r="CH40" i="25" s="1"/>
  <c r="CG9" i="25"/>
  <c r="CG36" i="25" s="1"/>
  <c r="CE9" i="25"/>
  <c r="CE36" i="25" s="1"/>
  <c r="BV9" i="25"/>
  <c r="BV33" i="25" s="1"/>
  <c r="CF9" i="25"/>
  <c r="CF40" i="25" s="1"/>
  <c r="BZ9" i="25"/>
  <c r="BZ36" i="25" s="1"/>
  <c r="CJ36" i="25"/>
  <c r="BQ48" i="24"/>
  <c r="BQ49" i="24" s="1"/>
  <c r="BQ52" i="24" s="1"/>
  <c r="BQ24" i="25"/>
  <c r="BO48" i="24"/>
  <c r="BO49" i="24" s="1"/>
  <c r="BO52" i="24" s="1"/>
  <c r="BO24" i="25"/>
  <c r="BO9" i="25" s="1"/>
  <c r="BL48" i="24"/>
  <c r="BL49" i="24" s="1"/>
  <c r="BL52" i="24" s="1"/>
  <c r="BL24" i="25"/>
  <c r="BL9" i="25" s="1"/>
  <c r="BL40" i="25" s="1"/>
  <c r="BT48" i="24"/>
  <c r="BT49" i="24" s="1"/>
  <c r="BT52" i="24" s="1"/>
  <c r="BT24" i="25"/>
  <c r="BT9" i="25" s="1"/>
  <c r="BT33" i="25" s="1"/>
  <c r="BT53" i="24" s="1"/>
  <c r="BN48" i="24"/>
  <c r="BN49" i="24" s="1"/>
  <c r="BN52" i="24" s="1"/>
  <c r="BN24" i="25"/>
  <c r="CJ33" i="25"/>
  <c r="BX36" i="25"/>
  <c r="BY9" i="25"/>
  <c r="BU9" i="25"/>
  <c r="BU40" i="25" s="1"/>
  <c r="BQ9" i="25"/>
  <c r="BQ36" i="25" s="1"/>
  <c r="CC9" i="25"/>
  <c r="CB9" i="25"/>
  <c r="BN9" i="25"/>
  <c r="CI9" i="25"/>
  <c r="CK9" i="25"/>
  <c r="CA9" i="25"/>
  <c r="BS48" i="24"/>
  <c r="BS49" i="24" s="1"/>
  <c r="BS52" i="24" s="1"/>
  <c r="BS24" i="25"/>
  <c r="BS9" i="25" s="1"/>
  <c r="BR48" i="24"/>
  <c r="BR49" i="24" s="1"/>
  <c r="BR24" i="25"/>
  <c r="BP48" i="24"/>
  <c r="BP49" i="24" s="1"/>
  <c r="BP52" i="24" s="1"/>
  <c r="BP24" i="25"/>
  <c r="BP9" i="25" s="1"/>
  <c r="BM48" i="24"/>
  <c r="BM49" i="24" s="1"/>
  <c r="BM52" i="24" s="1"/>
  <c r="BM24" i="25"/>
  <c r="BM9" i="25" s="1"/>
  <c r="BO186" i="27"/>
  <c r="BO43" i="27" s="1"/>
  <c r="BO163" i="27"/>
  <c r="BO165" i="27" s="1"/>
  <c r="BO173" i="27"/>
  <c r="BP169" i="27" s="1"/>
  <c r="CJ179" i="27"/>
  <c r="CI182" i="27"/>
  <c r="CJ181" i="27"/>
  <c r="CI184" i="27"/>
  <c r="CI164" i="27"/>
  <c r="DK189" i="27"/>
  <c r="DK186" i="27"/>
  <c r="DK43" i="27" s="1"/>
  <c r="BX40" i="25" l="1"/>
  <c r="BW33" i="25"/>
  <c r="CD36" i="25"/>
  <c r="BW36" i="25"/>
  <c r="CD33" i="25"/>
  <c r="CH33" i="25"/>
  <c r="CH36" i="25"/>
  <c r="CG33" i="25"/>
  <c r="CG40" i="25"/>
  <c r="BV36" i="25"/>
  <c r="CE40" i="25"/>
  <c r="BV40" i="25"/>
  <c r="CE33" i="25"/>
  <c r="BQ40" i="25"/>
  <c r="BU33" i="25"/>
  <c r="BQ33" i="25"/>
  <c r="BQ53" i="24" s="1"/>
  <c r="BU36" i="25"/>
  <c r="BZ40" i="25"/>
  <c r="BZ33" i="25"/>
  <c r="CF36" i="25"/>
  <c r="CF33" i="25"/>
  <c r="BS40" i="25"/>
  <c r="BS33" i="25"/>
  <c r="BS53" i="24" s="1"/>
  <c r="BS36" i="25"/>
  <c r="BM33" i="25"/>
  <c r="BM53" i="24" s="1"/>
  <c r="BM40" i="25"/>
  <c r="BM36" i="25"/>
  <c r="CC33" i="25"/>
  <c r="CC36" i="25"/>
  <c r="CC40" i="25"/>
  <c r="BY40" i="25"/>
  <c r="BY36" i="25"/>
  <c r="BO36" i="25"/>
  <c r="BO40" i="25"/>
  <c r="BO33" i="25"/>
  <c r="BO53" i="24" s="1"/>
  <c r="CK36" i="25"/>
  <c r="CK40" i="25"/>
  <c r="CK33" i="25"/>
  <c r="CB36" i="25"/>
  <c r="CB40" i="25"/>
  <c r="CB33" i="25"/>
  <c r="CA33" i="25"/>
  <c r="CA36" i="25"/>
  <c r="CA40" i="25"/>
  <c r="BN36" i="25"/>
  <c r="BN33" i="25"/>
  <c r="BN53" i="24" s="1"/>
  <c r="BN40" i="25"/>
  <c r="BY33" i="25"/>
  <c r="BT40" i="25"/>
  <c r="BT36" i="25"/>
  <c r="BP36" i="25"/>
  <c r="BP33" i="25"/>
  <c r="BP53" i="24" s="1"/>
  <c r="BP40" i="25"/>
  <c r="CI36" i="25"/>
  <c r="CI33" i="25"/>
  <c r="CI40" i="25"/>
  <c r="BL36" i="25"/>
  <c r="BL33" i="25"/>
  <c r="CJ182" i="27"/>
  <c r="CK181" i="27"/>
  <c r="CK179" i="27"/>
  <c r="BP163" i="27"/>
  <c r="BP165" i="27" s="1"/>
  <c r="BP186" i="27"/>
  <c r="BP43" i="27" s="1"/>
  <c r="BP173" i="27"/>
  <c r="BQ169" i="27" s="1"/>
  <c r="CJ164" i="27"/>
  <c r="CJ184" i="27"/>
  <c r="DL189" i="27"/>
  <c r="DL186" i="27"/>
  <c r="DL43" i="27" s="1"/>
  <c r="BL34" i="25" l="1"/>
  <c r="BL43" i="25" s="1"/>
  <c r="BQ34" i="25"/>
  <c r="BQ43" i="25" s="1"/>
  <c r="BP34" i="25"/>
  <c r="BP43" i="25" s="1"/>
  <c r="BN34" i="25"/>
  <c r="BN43" i="25" s="1"/>
  <c r="BL53" i="24"/>
  <c r="BM34" i="25"/>
  <c r="BM43" i="25" s="1"/>
  <c r="BO34" i="25"/>
  <c r="BO43" i="25" s="1"/>
  <c r="BM37" i="25"/>
  <c r="BP37" i="25"/>
  <c r="BQ37" i="25"/>
  <c r="BN37" i="25"/>
  <c r="BL37" i="25"/>
  <c r="BO37" i="25"/>
  <c r="BQ186" i="27"/>
  <c r="BQ43" i="27" s="1"/>
  <c r="BQ163" i="27"/>
  <c r="BQ165" i="27" s="1"/>
  <c r="BQ173" i="27"/>
  <c r="BR169" i="27" s="1"/>
  <c r="CL181" i="27"/>
  <c r="CL179" i="27"/>
  <c r="CK182" i="27"/>
  <c r="CK184" i="27"/>
  <c r="CK164" i="27"/>
  <c r="DM189" i="27"/>
  <c r="DM186" i="27"/>
  <c r="DM43" i="27" s="1"/>
  <c r="BR163" i="27" l="1"/>
  <c r="BR165" i="27" s="1"/>
  <c r="BR186" i="27"/>
  <c r="BR43" i="27" s="1"/>
  <c r="BR173" i="27"/>
  <c r="BS169" i="27" s="1"/>
  <c r="CM179" i="27"/>
  <c r="CL182" i="27"/>
  <c r="CL164" i="27"/>
  <c r="CL184" i="27"/>
  <c r="DN189" i="27"/>
  <c r="DN186" i="27"/>
  <c r="DN43" i="27" s="1"/>
  <c r="BS186" i="27" l="1"/>
  <c r="BS43" i="27" s="1"/>
  <c r="BS163" i="27"/>
  <c r="BS165" i="27" s="1"/>
  <c r="BS173" i="27"/>
  <c r="BT169" i="27" s="1"/>
  <c r="CM183" i="27"/>
  <c r="CM181" i="27" s="1"/>
  <c r="CM164" i="27"/>
  <c r="DO189" i="27"/>
  <c r="DO186" i="27"/>
  <c r="DO43" i="27" s="1"/>
  <c r="BT163" i="27" l="1"/>
  <c r="BT165" i="27" s="1"/>
  <c r="BT186" i="27"/>
  <c r="BT43" i="27" s="1"/>
  <c r="BT173" i="27"/>
  <c r="BU169" i="27" s="1"/>
  <c r="CM182" i="27"/>
  <c r="CN179" i="27"/>
  <c r="CN183" i="27" s="1"/>
  <c r="CN181" i="27" s="1"/>
  <c r="CM184" i="27"/>
  <c r="DP189" i="27"/>
  <c r="DP186" i="27"/>
  <c r="DP43" i="27" s="1"/>
  <c r="BU186" i="27" l="1"/>
  <c r="BU43" i="27" s="1"/>
  <c r="BU163" i="27"/>
  <c r="BU165" i="27" s="1"/>
  <c r="BU173" i="27"/>
  <c r="BV169" i="27" s="1"/>
  <c r="CO181" i="27"/>
  <c r="CN182" i="27"/>
  <c r="CO179" i="27"/>
  <c r="CN164" i="27"/>
  <c r="CN184" i="27"/>
  <c r="DQ189" i="27"/>
  <c r="DQ186" i="27"/>
  <c r="DQ43" i="27" s="1"/>
  <c r="BV186" i="27" l="1"/>
  <c r="BV43" i="27" s="1"/>
  <c r="BV163" i="27"/>
  <c r="BV165" i="27" s="1"/>
  <c r="BV173" i="27"/>
  <c r="BW169" i="27" s="1"/>
  <c r="CP181" i="27"/>
  <c r="CO182" i="27"/>
  <c r="CP179" i="27"/>
  <c r="CO164" i="27"/>
  <c r="CO184" i="27"/>
  <c r="DR189" i="27"/>
  <c r="DR186" i="27"/>
  <c r="DR43" i="27" s="1"/>
  <c r="CQ181" i="27" l="1"/>
  <c r="CP182" i="27"/>
  <c r="CQ179" i="27"/>
  <c r="BW186" i="27"/>
  <c r="BW43" i="27" s="1"/>
  <c r="BW163" i="27"/>
  <c r="BW165" i="27" s="1"/>
  <c r="BW173" i="27"/>
  <c r="BX169" i="27" s="1"/>
  <c r="CP164" i="27"/>
  <c r="CP184" i="27"/>
  <c r="DS189" i="27"/>
  <c r="DS186" i="27"/>
  <c r="DS43" i="27" s="1"/>
  <c r="BX163" i="27" l="1"/>
  <c r="BX165" i="27" s="1"/>
  <c r="BX186" i="27"/>
  <c r="BX43" i="27" s="1"/>
  <c r="BX173" i="27"/>
  <c r="BY169" i="27" s="1"/>
  <c r="CQ184" i="27"/>
  <c r="CQ164" i="27"/>
  <c r="CR181" i="27"/>
  <c r="CR179" i="27"/>
  <c r="CQ182" i="27"/>
  <c r="DT189" i="27"/>
  <c r="DT186" i="27"/>
  <c r="DT43" i="27" s="1"/>
  <c r="CR184" i="27" l="1"/>
  <c r="CR164" i="27"/>
  <c r="BY186" i="27"/>
  <c r="BY43" i="27" s="1"/>
  <c r="BY163" i="27"/>
  <c r="BY165" i="27" s="1"/>
  <c r="BY173" i="27"/>
  <c r="BZ169" i="27" s="1"/>
  <c r="CR182" i="27"/>
  <c r="CS181" i="27"/>
  <c r="CS179" i="27"/>
  <c r="DU189" i="27"/>
  <c r="DU186" i="27"/>
  <c r="DU43" i="27" s="1"/>
  <c r="CS182" i="27" l="1"/>
  <c r="CT179" i="27"/>
  <c r="CT181" i="27"/>
  <c r="CS184" i="27"/>
  <c r="CS164" i="27"/>
  <c r="BZ163" i="27"/>
  <c r="BZ165" i="27" s="1"/>
  <c r="BZ186" i="27"/>
  <c r="BZ43" i="27" s="1"/>
  <c r="BZ173" i="27"/>
  <c r="CA169" i="27" s="1"/>
  <c r="DV189" i="27"/>
  <c r="DV186" i="27"/>
  <c r="DV43" i="27" s="1"/>
  <c r="CA163" i="27" l="1"/>
  <c r="CA165" i="27" s="1"/>
  <c r="CA186" i="27"/>
  <c r="CA43" i="27" s="1"/>
  <c r="CA173" i="27"/>
  <c r="CB169" i="27" s="1"/>
  <c r="CU179" i="27"/>
  <c r="CU181" i="27"/>
  <c r="CT182" i="27"/>
  <c r="CT184" i="27"/>
  <c r="CT164" i="27"/>
  <c r="DW189" i="27"/>
  <c r="DW186" i="27"/>
  <c r="DW43" i="27" s="1"/>
  <c r="CV179" i="27" l="1"/>
  <c r="CV181" i="27"/>
  <c r="CU182" i="27"/>
  <c r="CU164" i="27"/>
  <c r="CU184" i="27"/>
  <c r="CB163" i="27"/>
  <c r="CB165" i="27" s="1"/>
  <c r="CB186" i="27"/>
  <c r="CB43" i="27" s="1"/>
  <c r="CB173" i="27"/>
  <c r="CC169" i="27" s="1"/>
  <c r="DX189" i="27"/>
  <c r="DX186" i="27"/>
  <c r="DX43" i="27" s="1"/>
  <c r="CC186" i="27" l="1"/>
  <c r="CC43" i="27" s="1"/>
  <c r="CC163" i="27"/>
  <c r="CC165" i="27" s="1"/>
  <c r="CC173" i="27"/>
  <c r="CD169" i="27" s="1"/>
  <c r="CW181" i="27"/>
  <c r="CW179" i="27"/>
  <c r="CV182" i="27"/>
  <c r="CV184" i="27"/>
  <c r="CV164" i="27"/>
  <c r="DY189" i="27"/>
  <c r="DY186" i="27"/>
  <c r="DY43" i="27" s="1"/>
  <c r="CD186" i="27" l="1"/>
  <c r="CD43" i="27" s="1"/>
  <c r="CD163" i="27"/>
  <c r="CD165" i="27" s="1"/>
  <c r="CD173" i="27"/>
  <c r="CE169" i="27" s="1"/>
  <c r="CX179" i="27"/>
  <c r="CX181" i="27"/>
  <c r="CW182" i="27"/>
  <c r="CW164" i="27"/>
  <c r="CW184" i="27"/>
  <c r="DZ189" i="27"/>
  <c r="DZ186" i="27"/>
  <c r="DZ43" i="27" s="1"/>
  <c r="CE186" i="27" l="1"/>
  <c r="CE43" i="27" s="1"/>
  <c r="CE163" i="27"/>
  <c r="CE165" i="27" s="1"/>
  <c r="CE173" i="27"/>
  <c r="CF169" i="27" s="1"/>
  <c r="CX184" i="27"/>
  <c r="CX164" i="27"/>
  <c r="CX182" i="27"/>
  <c r="CY179" i="27"/>
  <c r="CY181" i="27"/>
  <c r="EA189" i="27"/>
  <c r="EA186" i="27"/>
  <c r="EA43" i="27" s="1"/>
  <c r="CY182" i="27" l="1"/>
  <c r="CZ181" i="27"/>
  <c r="CZ179" i="27"/>
  <c r="CY164" i="27"/>
  <c r="CY184" i="27"/>
  <c r="CF163" i="27"/>
  <c r="CF165" i="27" s="1"/>
  <c r="CF186" i="27"/>
  <c r="CF43" i="27" s="1"/>
  <c r="CF173" i="27"/>
  <c r="CG169" i="27" s="1"/>
  <c r="EB189" i="27"/>
  <c r="EB186" i="27"/>
  <c r="EB43" i="27" s="1"/>
  <c r="CZ164" i="27" l="1"/>
  <c r="CZ184" i="27"/>
  <c r="CG186" i="27"/>
  <c r="CG43" i="27" s="1"/>
  <c r="CG163" i="27"/>
  <c r="CG165" i="27" s="1"/>
  <c r="CG173" i="27"/>
  <c r="CH169" i="27" s="1"/>
  <c r="DA181" i="27"/>
  <c r="CZ182" i="27"/>
  <c r="DA179" i="27"/>
  <c r="EC189" i="27"/>
  <c r="EC186" i="27"/>
  <c r="EC43" i="27" s="1"/>
  <c r="DA164" i="27" l="1"/>
  <c r="DA184" i="27"/>
  <c r="DA182" i="27"/>
  <c r="DB179" i="27"/>
  <c r="DB181" i="27"/>
  <c r="CH163" i="27"/>
  <c r="CH165" i="27" s="1"/>
  <c r="CH186" i="27"/>
  <c r="CH43" i="27" s="1"/>
  <c r="CH173" i="27"/>
  <c r="CI169" i="27" s="1"/>
  <c r="ED189" i="27"/>
  <c r="ED186" i="27"/>
  <c r="ED43" i="27" s="1"/>
  <c r="CI186" i="27" l="1"/>
  <c r="CI43" i="27" s="1"/>
  <c r="CI163" i="27"/>
  <c r="CI165" i="27" s="1"/>
  <c r="CI173" i="27"/>
  <c r="CJ169" i="27" s="1"/>
  <c r="DB184" i="27"/>
  <c r="DB164" i="27"/>
  <c r="DC181" i="27"/>
  <c r="DC179" i="27"/>
  <c r="DB182" i="27"/>
  <c r="EE189" i="27"/>
  <c r="EE186" i="27"/>
  <c r="EE43" i="27" s="1"/>
  <c r="CJ163" i="27" l="1"/>
  <c r="CJ165" i="27" s="1"/>
  <c r="CJ186" i="27"/>
  <c r="CJ43" i="27" s="1"/>
  <c r="CJ173" i="27"/>
  <c r="CK169" i="27" s="1"/>
  <c r="DC182" i="27"/>
  <c r="DD181" i="27"/>
  <c r="DD179" i="27"/>
  <c r="DC164" i="27"/>
  <c r="DC184" i="27"/>
  <c r="EF189" i="27"/>
  <c r="EF186" i="27"/>
  <c r="EF43" i="27" s="1"/>
  <c r="CK186" i="27" l="1"/>
  <c r="CK43" i="27" s="1"/>
  <c r="CK163" i="27"/>
  <c r="CK165" i="27" s="1"/>
  <c r="CK173" i="27"/>
  <c r="CL169" i="27" s="1"/>
  <c r="DD184" i="27"/>
  <c r="DD164" i="27"/>
  <c r="DD182" i="27"/>
  <c r="DE181" i="27"/>
  <c r="DE179" i="27"/>
  <c r="EG189" i="27"/>
  <c r="EG186" i="27"/>
  <c r="EG43" i="27" s="1"/>
  <c r="DE164" i="27" l="1"/>
  <c r="DE184" i="27"/>
  <c r="DF179" i="27"/>
  <c r="DE182" i="27"/>
  <c r="DF181" i="27"/>
  <c r="CL163" i="27"/>
  <c r="CL165" i="27" s="1"/>
  <c r="CL186" i="27"/>
  <c r="CL43" i="27" s="1"/>
  <c r="CL173" i="27"/>
  <c r="CM169" i="27" s="1"/>
  <c r="EH189" i="27"/>
  <c r="EH186" i="27"/>
  <c r="EH43" i="27" s="1"/>
  <c r="DF184" i="27" l="1"/>
  <c r="DF164" i="27"/>
  <c r="CM186" i="27"/>
  <c r="CM43" i="27" s="1"/>
  <c r="CM163" i="27"/>
  <c r="CM165" i="27" s="1"/>
  <c r="CM173" i="27"/>
  <c r="CN169" i="27" s="1"/>
  <c r="CM175" i="27"/>
  <c r="DG181" i="27"/>
  <c r="DF182" i="27"/>
  <c r="DG179" i="27"/>
  <c r="EI189" i="27"/>
  <c r="EI186" i="27"/>
  <c r="EI43" i="27" s="1"/>
  <c r="CN163" i="27" l="1"/>
  <c r="CN165" i="27" s="1"/>
  <c r="CN173" i="27"/>
  <c r="CN186" i="27"/>
  <c r="CN43" i="27" s="1"/>
  <c r="CN175" i="27"/>
  <c r="CM190" i="27"/>
  <c r="CM176" i="27"/>
  <c r="CM40" i="27" s="1"/>
  <c r="CM42" i="27" s="1"/>
  <c r="DG184" i="27"/>
  <c r="DG164" i="27"/>
  <c r="DH179" i="27"/>
  <c r="DG182" i="27"/>
  <c r="DH181" i="27"/>
  <c r="EJ189" i="27"/>
  <c r="EJ186" i="27"/>
  <c r="EJ43" i="27" s="1"/>
  <c r="CN190" i="27" l="1"/>
  <c r="CN46" i="27" s="1"/>
  <c r="CN176" i="27"/>
  <c r="CN40" i="27" s="1"/>
  <c r="CN42" i="27" s="1"/>
  <c r="CM46" i="27"/>
  <c r="DH184" i="27"/>
  <c r="DH164" i="27"/>
  <c r="DH182" i="27"/>
  <c r="DI179" i="27"/>
  <c r="DI181" i="27"/>
  <c r="EK189" i="27"/>
  <c r="EK186" i="27"/>
  <c r="EK43" i="27" s="1"/>
  <c r="CM30" i="32" l="1"/>
  <c r="CM9" i="32" s="1"/>
  <c r="CM30" i="25"/>
  <c r="CM9" i="25" s="1"/>
  <c r="CL30" i="25"/>
  <c r="CL9" i="25" s="1"/>
  <c r="CL36" i="25" s="1"/>
  <c r="CL30" i="32"/>
  <c r="CL9" i="32" s="1"/>
  <c r="DI184" i="27"/>
  <c r="DI164" i="27"/>
  <c r="DI182" i="27"/>
  <c r="DJ179" i="27"/>
  <c r="DJ181" i="27"/>
  <c r="CM40" i="25" l="1"/>
  <c r="CM33" i="25"/>
  <c r="CM36" i="25"/>
  <c r="CM40" i="32"/>
  <c r="CM36" i="32"/>
  <c r="CM33" i="32"/>
  <c r="CL33" i="25"/>
  <c r="CL40" i="25"/>
  <c r="CL33" i="32"/>
  <c r="CL40" i="32"/>
  <c r="CL36" i="32"/>
  <c r="DK181" i="27"/>
  <c r="DJ182" i="27"/>
  <c r="DK179" i="27"/>
  <c r="DJ184" i="27"/>
  <c r="DJ164" i="27"/>
  <c r="DK164" i="27" l="1"/>
  <c r="DK184" i="27"/>
  <c r="DL179" i="27"/>
  <c r="DL181" i="27"/>
  <c r="DK182" i="27"/>
  <c r="DM179" i="27" l="1"/>
  <c r="DM181" i="27"/>
  <c r="DL182" i="27"/>
  <c r="DL184" i="27"/>
  <c r="DL164" i="27"/>
  <c r="DM182" i="27" l="1"/>
  <c r="DN179" i="27"/>
  <c r="DN181" i="27"/>
  <c r="DM164" i="27"/>
  <c r="DM184" i="27"/>
  <c r="DN182" i="27" l="1"/>
  <c r="DO181" i="27"/>
  <c r="DO179" i="27"/>
  <c r="DN164" i="27"/>
  <c r="DN184" i="27"/>
  <c r="DP181" i="27" l="1"/>
  <c r="DO182" i="27"/>
  <c r="DP179" i="27"/>
  <c r="DO164" i="27"/>
  <c r="DO184" i="27"/>
  <c r="DP184" i="27" l="1"/>
  <c r="DP164" i="27"/>
  <c r="DP182" i="27"/>
  <c r="DQ181" i="27"/>
  <c r="DQ179" i="27"/>
  <c r="DQ164" i="27" l="1"/>
  <c r="DQ184" i="27"/>
  <c r="DR179" i="27"/>
  <c r="DQ182" i="27"/>
  <c r="DR181" i="27"/>
  <c r="DR164" i="27" l="1"/>
  <c r="DR184" i="27"/>
  <c r="DS181" i="27"/>
  <c r="DS179" i="27"/>
  <c r="DR182" i="27"/>
  <c r="DS184" i="27" l="1"/>
  <c r="DS164" i="27"/>
  <c r="DT179" i="27"/>
  <c r="DS182" i="27"/>
  <c r="DT181" i="27"/>
  <c r="DT182" i="27" l="1"/>
  <c r="DU179" i="27"/>
  <c r="DU181" i="27"/>
  <c r="DT164" i="27"/>
  <c r="DT184" i="27"/>
  <c r="DU182" i="27" l="1"/>
  <c r="DV179" i="27"/>
  <c r="DV181" i="27"/>
  <c r="DU184" i="27"/>
  <c r="DU164" i="27"/>
  <c r="DV182" i="27" l="1"/>
  <c r="DW181" i="27"/>
  <c r="DW179" i="27"/>
  <c r="DV164" i="27"/>
  <c r="DV184" i="27"/>
  <c r="DW164" i="27" l="1"/>
  <c r="DW184" i="27"/>
  <c r="DX181" i="27"/>
  <c r="DX179" i="27"/>
  <c r="DW182" i="27"/>
  <c r="DY181" i="27" l="1"/>
  <c r="DY179" i="27"/>
  <c r="DX182" i="27"/>
  <c r="DX184" i="27"/>
  <c r="DX164" i="27"/>
  <c r="DY184" i="27" l="1"/>
  <c r="DY164" i="27"/>
  <c r="DY182" i="27"/>
  <c r="DZ179" i="27"/>
  <c r="DZ181" i="27"/>
  <c r="EA181" i="27" l="1"/>
  <c r="DZ182" i="27"/>
  <c r="EA179" i="27"/>
  <c r="DZ164" i="27"/>
  <c r="DZ184" i="27"/>
  <c r="EA184" i="27" l="1"/>
  <c r="EA164" i="27"/>
  <c r="EA182" i="27"/>
  <c r="EB179" i="27"/>
  <c r="EB181" i="27"/>
  <c r="EB184" i="27" l="1"/>
  <c r="EB164" i="27"/>
  <c r="EC181" i="27"/>
  <c r="EB182" i="27"/>
  <c r="EC179" i="27"/>
  <c r="ED179" i="27" l="1"/>
  <c r="EC182" i="27"/>
  <c r="ED181" i="27"/>
  <c r="EC184" i="27"/>
  <c r="EC164" i="27"/>
  <c r="ED164" i="27" l="1"/>
  <c r="ED184" i="27"/>
  <c r="EE181" i="27"/>
  <c r="ED182" i="27"/>
  <c r="EE179" i="27"/>
  <c r="EE184" i="27" l="1"/>
  <c r="EE164" i="27"/>
  <c r="EF179" i="27"/>
  <c r="EE182" i="27"/>
  <c r="EF181" i="27"/>
  <c r="EG179" i="27" l="1"/>
  <c r="EG181" i="27"/>
  <c r="EF182" i="27"/>
  <c r="EF184" i="27"/>
  <c r="EF164" i="27"/>
  <c r="EH181" i="27" l="1"/>
  <c r="EG182" i="27"/>
  <c r="EH179" i="27"/>
  <c r="EG164" i="27"/>
  <c r="EG184" i="27"/>
  <c r="EH164" i="27" l="1"/>
  <c r="EH184" i="27"/>
  <c r="EI179" i="27"/>
  <c r="EI181" i="27"/>
  <c r="EH182" i="27"/>
  <c r="EJ179" i="27" l="1"/>
  <c r="EI182" i="27"/>
  <c r="EJ181" i="27"/>
  <c r="EI184" i="27"/>
  <c r="EI164" i="27"/>
  <c r="EJ164" i="27" l="1"/>
  <c r="EJ184" i="27"/>
  <c r="EK179" i="27"/>
  <c r="EK181" i="27"/>
  <c r="EK182" i="27" s="1"/>
  <c r="EJ182" i="27"/>
  <c r="EK164" i="27" l="1"/>
  <c r="EK184" i="27"/>
  <c r="D20" i="22"/>
  <c r="C20" i="22" s="1"/>
  <c r="F9" i="20" s="1"/>
  <c r="C17" i="22"/>
  <c r="D21" i="22" l="1"/>
  <c r="C21" i="22" s="1"/>
  <c r="BR217" i="29" s="1"/>
  <c r="F9" i="29"/>
  <c r="BR217" i="20" l="1"/>
  <c r="BR51" i="24" s="1"/>
  <c r="BR52" i="24" s="1"/>
  <c r="BR219" i="29"/>
  <c r="BR219" i="20"/>
  <c r="BR29" i="32" s="1"/>
  <c r="D22" i="22"/>
  <c r="BR9" i="32" l="1"/>
  <c r="BR33" i="32" s="1"/>
  <c r="BR29" i="25"/>
  <c r="BR9" i="25" s="1"/>
  <c r="BR33" i="25" s="1"/>
  <c r="BR41" i="24"/>
  <c r="BP44" i="28" s="1"/>
  <c r="X72" i="28" s="1"/>
  <c r="C22" i="22"/>
  <c r="B45" i="28"/>
  <c r="B73" i="28" s="1"/>
  <c r="D23" i="22"/>
  <c r="C23" i="22" s="1"/>
  <c r="C27" i="22" s="1"/>
  <c r="D24" i="22"/>
  <c r="C24" i="22" s="1"/>
  <c r="BR40" i="32" l="1"/>
  <c r="BR36" i="32"/>
  <c r="BT37" i="32" s="1"/>
  <c r="BR34" i="32"/>
  <c r="BR43" i="32" s="1"/>
  <c r="BS34" i="32"/>
  <c r="BS43" i="32" s="1"/>
  <c r="BV34" i="32"/>
  <c r="BV43" i="32" s="1"/>
  <c r="BT34" i="32"/>
  <c r="BT43" i="32" s="1"/>
  <c r="BU34" i="32"/>
  <c r="BU43" i="32" s="1"/>
  <c r="BW34" i="32"/>
  <c r="BW43" i="32" s="1"/>
  <c r="BX34" i="32"/>
  <c r="BX43" i="32" s="1"/>
  <c r="BY34" i="32"/>
  <c r="BY43" i="32" s="1"/>
  <c r="CB34" i="32"/>
  <c r="CB43" i="32" s="1"/>
  <c r="CA34" i="32"/>
  <c r="CA43" i="32" s="1"/>
  <c r="BZ34" i="32"/>
  <c r="BZ43" i="32" s="1"/>
  <c r="CC34" i="32"/>
  <c r="CC43" i="32" s="1"/>
  <c r="CE34" i="32"/>
  <c r="CE43" i="32" s="1"/>
  <c r="CD34" i="32"/>
  <c r="CD43" i="32" s="1"/>
  <c r="CK34" i="32"/>
  <c r="CK43" i="32" s="1"/>
  <c r="CG34" i="32"/>
  <c r="CG43" i="32" s="1"/>
  <c r="CI34" i="32"/>
  <c r="CI43" i="32" s="1"/>
  <c r="CH34" i="32"/>
  <c r="CH43" i="32" s="1"/>
  <c r="CJ34" i="32"/>
  <c r="CJ43" i="32" s="1"/>
  <c r="CF34" i="32"/>
  <c r="CF43" i="32" s="1"/>
  <c r="CL34" i="32"/>
  <c r="CL43" i="32" s="1"/>
  <c r="CP34" i="32"/>
  <c r="CP43" i="32" s="1"/>
  <c r="CO34" i="32"/>
  <c r="CO43" i="32" s="1"/>
  <c r="CN34" i="32"/>
  <c r="CN43" i="32" s="1"/>
  <c r="CM34" i="32"/>
  <c r="CM43" i="32" s="1"/>
  <c r="BR40" i="25"/>
  <c r="BR42" i="24"/>
  <c r="BP35" i="28"/>
  <c r="BP36" i="28" s="1"/>
  <c r="X64" i="28" s="1"/>
  <c r="BR36" i="25"/>
  <c r="CJ37" i="25" s="1"/>
  <c r="F7" i="29"/>
  <c r="G2" i="30" s="1"/>
  <c r="G9" i="30" s="1"/>
  <c r="G8" i="30" s="1"/>
  <c r="C31" i="22"/>
  <c r="F7" i="20"/>
  <c r="BR34" i="25"/>
  <c r="BR43" i="25" s="1"/>
  <c r="CN34" i="25"/>
  <c r="CN43" i="25" s="1"/>
  <c r="CP34" i="25"/>
  <c r="CP43" i="25" s="1"/>
  <c r="CJ34" i="25"/>
  <c r="CJ43" i="25" s="1"/>
  <c r="BW34" i="25"/>
  <c r="BW43" i="25" s="1"/>
  <c r="CK34" i="25"/>
  <c r="CK43" i="25" s="1"/>
  <c r="CG34" i="25"/>
  <c r="CG43" i="25" s="1"/>
  <c r="CD34" i="25"/>
  <c r="CD43" i="25" s="1"/>
  <c r="CI34" i="25"/>
  <c r="CI43" i="25" s="1"/>
  <c r="BT34" i="25"/>
  <c r="BT43" i="25" s="1"/>
  <c r="BY34" i="25"/>
  <c r="BY43" i="25" s="1"/>
  <c r="CA34" i="25"/>
  <c r="CA43" i="25" s="1"/>
  <c r="BR53" i="24"/>
  <c r="CF34" i="25"/>
  <c r="CF43" i="25" s="1"/>
  <c r="BZ34" i="25"/>
  <c r="BZ43" i="25" s="1"/>
  <c r="CH34" i="25"/>
  <c r="CH43" i="25" s="1"/>
  <c r="BS34" i="25"/>
  <c r="BS43" i="25" s="1"/>
  <c r="CB34" i="25"/>
  <c r="CB43" i="25" s="1"/>
  <c r="BU34" i="25"/>
  <c r="BU43" i="25" s="1"/>
  <c r="CC34" i="25"/>
  <c r="CC43" i="25" s="1"/>
  <c r="BV34" i="25"/>
  <c r="BV43" i="25" s="1"/>
  <c r="CE34" i="25"/>
  <c r="CE43" i="25" s="1"/>
  <c r="CO34" i="25"/>
  <c r="CO43" i="25" s="1"/>
  <c r="BX34" i="25"/>
  <c r="BX43" i="25" s="1"/>
  <c r="CL34" i="25"/>
  <c r="CL43" i="25" s="1"/>
  <c r="CM34" i="25"/>
  <c r="CM43" i="25" s="1"/>
  <c r="CO37" i="32" l="1"/>
  <c r="CN37" i="32"/>
  <c r="CL37" i="32"/>
  <c r="CI37" i="32"/>
  <c r="CF37" i="32"/>
  <c r="CP37" i="32"/>
  <c r="CM37" i="32"/>
  <c r="CK37" i="32"/>
  <c r="CG37" i="32"/>
  <c r="BZ37" i="32"/>
  <c r="CB37" i="32"/>
  <c r="CJ37" i="32"/>
  <c r="CE37" i="32"/>
  <c r="CD37" i="32"/>
  <c r="CH37" i="32"/>
  <c r="CA37" i="32"/>
  <c r="CC37" i="32"/>
  <c r="BX37" i="32"/>
  <c r="BW37" i="32"/>
  <c r="BY37" i="32"/>
  <c r="BS37" i="32"/>
  <c r="BV37" i="32"/>
  <c r="BU37" i="32"/>
  <c r="BR37" i="32"/>
  <c r="C44" i="32"/>
  <c r="C44" i="25"/>
  <c r="X63" i="28"/>
  <c r="CK37" i="25"/>
  <c r="BS37" i="25"/>
  <c r="BP37" i="28"/>
  <c r="BX40" i="28" s="1"/>
  <c r="BX41" i="28" s="1"/>
  <c r="CA37" i="25"/>
  <c r="BZ37" i="25"/>
  <c r="BV37" i="25"/>
  <c r="CG37" i="25"/>
  <c r="BX37" i="25"/>
  <c r="CH37" i="25"/>
  <c r="CF37" i="25"/>
  <c r="BY37" i="25"/>
  <c r="BR37" i="25"/>
  <c r="CC37" i="25"/>
  <c r="CL37" i="25"/>
  <c r="BT37" i="25"/>
  <c r="CN37" i="25"/>
  <c r="CI37" i="25"/>
  <c r="CO37" i="25"/>
  <c r="CB37" i="25"/>
  <c r="CM37" i="25"/>
  <c r="CD37" i="25"/>
  <c r="BU37" i="25"/>
  <c r="CE37" i="25"/>
  <c r="BW37" i="25"/>
  <c r="CP37" i="25"/>
  <c r="F8" i="20"/>
  <c r="F8" i="29"/>
  <c r="G17" i="30"/>
  <c r="C9" i="30"/>
  <c r="C25" i="30" s="1"/>
  <c r="AS68" i="28"/>
  <c r="AS69" i="28" s="1"/>
  <c r="AP68" i="28"/>
  <c r="AP69" i="28" s="1"/>
  <c r="X68" i="28"/>
  <c r="X69" i="28" s="1"/>
  <c r="BC68" i="28"/>
  <c r="BC69" i="28" s="1"/>
  <c r="AK68" i="28"/>
  <c r="AK69" i="28" s="1"/>
  <c r="BD68" i="28"/>
  <c r="BD69" i="28" s="1"/>
  <c r="AE68" i="28"/>
  <c r="AE69" i="28" s="1"/>
  <c r="AC68" i="28"/>
  <c r="AC69" i="28" s="1"/>
  <c r="AL68" i="28"/>
  <c r="AL69" i="28" s="1"/>
  <c r="AW68" i="28"/>
  <c r="AW69" i="28" s="1"/>
  <c r="Y68" i="28"/>
  <c r="Y69" i="28" s="1"/>
  <c r="AA68" i="28"/>
  <c r="AA69" i="28" s="1"/>
  <c r="AD68" i="28"/>
  <c r="AD69" i="28" s="1"/>
  <c r="Z68" i="28"/>
  <c r="Z69" i="28" s="1"/>
  <c r="AH68" i="28"/>
  <c r="AH69" i="28" s="1"/>
  <c r="AI68" i="28"/>
  <c r="AI69" i="28" s="1"/>
  <c r="AV68" i="28"/>
  <c r="AV69" i="28" s="1"/>
  <c r="AM68" i="28"/>
  <c r="AM69" i="28" s="1"/>
  <c r="AU68" i="28"/>
  <c r="AU69" i="28" s="1"/>
  <c r="AR68" i="28"/>
  <c r="AR69" i="28" s="1"/>
  <c r="AX68" i="28"/>
  <c r="AX69" i="28" s="1"/>
  <c r="AQ68" i="28"/>
  <c r="AQ69" i="28" s="1"/>
  <c r="AY68" i="28"/>
  <c r="AY69" i="28" s="1"/>
  <c r="AT68" i="28"/>
  <c r="AT69" i="28" s="1"/>
  <c r="BA68" i="28"/>
  <c r="BA69" i="28" s="1"/>
  <c r="AO68" i="28"/>
  <c r="AO69" i="28" s="1"/>
  <c r="AF68" i="28"/>
  <c r="AF69" i="28" s="1"/>
  <c r="AN68" i="28"/>
  <c r="AN69" i="28" s="1"/>
  <c r="BB68" i="28"/>
  <c r="BB69" i="28" s="1"/>
  <c r="AJ68" i="28"/>
  <c r="AJ69" i="28" s="1"/>
  <c r="AG68" i="28"/>
  <c r="AG69" i="28" s="1"/>
  <c r="AB68" i="28"/>
  <c r="AB69" i="28" s="1"/>
  <c r="AZ68" i="28"/>
  <c r="AZ69" i="28" s="1"/>
  <c r="BP40" i="28"/>
  <c r="BP41" i="28" s="1"/>
  <c r="BY40" i="28" l="1"/>
  <c r="BY41" i="28" s="1"/>
  <c r="X65" i="28"/>
  <c r="CA40" i="28"/>
  <c r="CA41" i="28" s="1"/>
  <c r="CB40" i="28"/>
  <c r="CB41" i="28" s="1"/>
  <c r="BU40" i="28"/>
  <c r="BU41" i="28" s="1"/>
  <c r="BT40" i="28"/>
  <c r="BT41" i="28" s="1"/>
  <c r="BQ40" i="28"/>
  <c r="BQ41" i="28" s="1"/>
  <c r="BZ40" i="28"/>
  <c r="BZ41" i="28" s="1"/>
  <c r="BR40" i="28"/>
  <c r="BR41" i="28" s="1"/>
  <c r="BS40" i="28"/>
  <c r="BS41" i="28" s="1"/>
  <c r="CC40" i="28"/>
  <c r="CC41" i="28" s="1"/>
  <c r="BW40" i="28"/>
  <c r="BW41" i="28" s="1"/>
  <c r="BP38" i="28"/>
  <c r="X66" i="28" s="1"/>
  <c r="BV40" i="28"/>
  <c r="BV41" i="28" s="1"/>
  <c r="C8" i="30"/>
  <c r="C28" i="30"/>
  <c r="C28" i="22"/>
  <c r="C17" i="30" l="1"/>
  <c r="G20" i="30"/>
  <c r="AE30" i="22"/>
  <c r="O30" i="22"/>
  <c r="AA30" i="22"/>
  <c r="AK30" i="22"/>
  <c r="AI30" i="22"/>
  <c r="R30" i="22"/>
  <c r="AT30" i="22"/>
  <c r="Q30" i="22"/>
  <c r="AS30" i="22"/>
  <c r="AW30" i="22"/>
  <c r="F30" i="22"/>
  <c r="V30" i="22"/>
  <c r="L30" i="22"/>
  <c r="AF30" i="22"/>
  <c r="AX30" i="22"/>
  <c r="X30" i="22"/>
  <c r="Y30" i="22"/>
  <c r="AD30" i="22"/>
  <c r="N30" i="22"/>
  <c r="AL30" i="22"/>
  <c r="AR30" i="22"/>
  <c r="AM30" i="22"/>
  <c r="AB30" i="22"/>
  <c r="P30" i="22"/>
  <c r="S30" i="22"/>
  <c r="AP30" i="22"/>
  <c r="AH30" i="22"/>
  <c r="H30" i="22"/>
  <c r="AC30" i="22"/>
  <c r="AQ30" i="22"/>
  <c r="E30" i="22"/>
  <c r="G30" i="22"/>
  <c r="AO30" i="22"/>
  <c r="I30" i="22"/>
  <c r="W30" i="22"/>
  <c r="AJ30" i="22"/>
  <c r="M30" i="22"/>
  <c r="U30" i="22"/>
  <c r="T30" i="22"/>
  <c r="AU30" i="22"/>
  <c r="Z30" i="22"/>
  <c r="AV30" i="22"/>
  <c r="AN30" i="22"/>
  <c r="AG30" i="22"/>
  <c r="J30" i="22"/>
  <c r="K30" i="22"/>
  <c r="D30" i="22"/>
  <c r="C29" i="22"/>
  <c r="AB30" i="30"/>
  <c r="K30" i="30"/>
  <c r="J30" i="30"/>
  <c r="S30" i="30"/>
  <c r="I30" i="30"/>
  <c r="W30" i="30"/>
  <c r="P30" i="30"/>
  <c r="AJ30" i="30"/>
  <c r="F30" i="30"/>
  <c r="L30" i="30"/>
  <c r="Q30" i="30"/>
  <c r="AW30" i="30"/>
  <c r="AP30" i="30"/>
  <c r="AR30" i="30"/>
  <c r="AT30" i="30"/>
  <c r="AU30" i="30"/>
  <c r="AD30" i="30"/>
  <c r="AK30" i="30"/>
  <c r="AM30" i="30"/>
  <c r="AI30" i="30"/>
  <c r="AF30" i="30"/>
  <c r="Y30" i="30"/>
  <c r="R30" i="30"/>
  <c r="U30" i="30"/>
  <c r="AG30" i="30"/>
  <c r="AV30" i="30"/>
  <c r="M30" i="30"/>
  <c r="E30" i="30"/>
  <c r="AH30" i="30"/>
  <c r="AO30" i="30"/>
  <c r="AN30" i="30"/>
  <c r="AX30" i="30"/>
  <c r="AS30" i="30"/>
  <c r="AA30" i="30"/>
  <c r="AL30" i="30"/>
  <c r="H30" i="30"/>
  <c r="T30" i="30"/>
  <c r="AQ30" i="30"/>
  <c r="Z30" i="30"/>
  <c r="AC30" i="30"/>
  <c r="D30" i="30"/>
  <c r="N30" i="30"/>
  <c r="AE30" i="30"/>
  <c r="X30" i="30"/>
  <c r="O30" i="30"/>
  <c r="V30" i="30"/>
  <c r="C20" i="30" l="1"/>
  <c r="G21" i="30"/>
  <c r="C21" i="30" s="1"/>
  <c r="F5" i="20"/>
  <c r="F5" i="29"/>
  <c r="C30" i="22"/>
  <c r="G22" i="30" l="1"/>
  <c r="G24" i="30" s="1"/>
  <c r="C24" i="30" s="1"/>
  <c r="F6" i="29"/>
  <c r="F6" i="20"/>
  <c r="G23" i="30" l="1"/>
  <c r="G30" i="30" s="1"/>
  <c r="C22" i="30"/>
  <c r="C31" i="30" s="1"/>
  <c r="C23" i="30" l="1"/>
  <c r="C27" i="30" s="1"/>
  <c r="C29" i="30" s="1"/>
  <c r="C30" i="3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songwenbing</author>
  </authors>
  <commentList>
    <comment ref="A9" authorId="0" shapeId="0" xr:uid="{00000000-0006-0000-0300-000001000000}">
      <text>
        <r>
          <rPr>
            <sz val="11"/>
            <rFont val="宋体"/>
            <family val="3"/>
            <charset val="134"/>
          </rPr>
          <t>根据年度计划数据、实际填列，确保土地增值税与每年计划表中的结算口径下土地增值税金额一致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songwenbing</author>
  </authors>
  <commentList>
    <comment ref="A9" authorId="0" shapeId="0" xr:uid="{00000000-0006-0000-0400-000001000000}">
      <text>
        <r>
          <rPr>
            <sz val="11"/>
            <rFont val="宋体"/>
            <family val="3"/>
            <charset val="134"/>
          </rPr>
          <t>根据年度计划数据、实际填列，确保土地增值税与每年计划表中的结算口径下土地增值税金额一致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yijinping</author>
  </authors>
  <commentList>
    <comment ref="A28" authorId="0" shapeId="0" xr:uid="{00000000-0006-0000-0700-000001000000}">
      <text>
        <r>
          <rPr>
            <b/>
            <sz val="9"/>
            <color rgb="FF000000"/>
            <rFont val="Tahoma"/>
            <family val="2"/>
          </rPr>
          <t>yijinping: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请根据项目实际情况确定汇算清缴时间，填入对应时间段</t>
        </r>
      </text>
    </comment>
    <comment ref="A29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yijinping: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请根据项目实际情况确定清缴时间，填入对应时间段</t>
        </r>
      </text>
    </comment>
    <comment ref="A30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yijinping: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请根据实际还款约定日期填列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yijinping</author>
  </authors>
  <commentList>
    <comment ref="A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yijinping: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请根据项目实际情况确定汇算清缴时间，填入对应时间段</t>
        </r>
      </text>
    </comment>
    <comment ref="A29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yijinping: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请根据项目实际情况确定清缴时间，填入对应时间段</t>
        </r>
      </text>
    </comment>
    <comment ref="A30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yijinping: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请根据实际还款约定日期填列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12" authorId="0" shapeId="0" xr:uid="{00000000-0006-0000-0A00-000001000000}">
      <text>
        <r>
          <rPr>
            <sz val="9"/>
            <color rgb="FF000000"/>
            <rFont val="Tahoma"/>
            <family val="2"/>
            <charset val="134"/>
          </rPr>
          <t xml:space="preserve">
</t>
        </r>
        <r>
          <rPr>
            <sz val="9"/>
            <color rgb="FF000000"/>
            <rFont val="宋体"/>
            <charset val="134"/>
          </rPr>
          <t>招商及推广</t>
        </r>
      </text>
    </comment>
  </commentList>
</comments>
</file>

<file path=xl/sharedStrings.xml><?xml version="1.0" encoding="utf-8"?>
<sst xmlns="http://schemas.openxmlformats.org/spreadsheetml/2006/main" count="1148" uniqueCount="428">
  <si>
    <t>建筑面积</t>
  </si>
  <si>
    <t>基地面积</t>
  </si>
  <si>
    <t>产品业态</t>
  </si>
  <si>
    <t>土地证时间</t>
  </si>
  <si>
    <t>开工</t>
  </si>
  <si>
    <t>开盘</t>
  </si>
  <si>
    <t>竣工</t>
  </si>
  <si>
    <t>交付</t>
  </si>
  <si>
    <t>销售结束</t>
  </si>
  <si>
    <t>增值税清算</t>
  </si>
  <si>
    <t>住宅-别墅-精装</t>
  </si>
  <si>
    <t>销售计划</t>
  </si>
  <si>
    <t>供应面积</t>
  </si>
  <si>
    <t>供应比例</t>
  </si>
  <si>
    <t>销售比例</t>
  </si>
  <si>
    <t>销售面积</t>
  </si>
  <si>
    <t>销售单价</t>
  </si>
  <si>
    <t>销售总额</t>
  </si>
  <si>
    <t>销售回款</t>
  </si>
  <si>
    <t>次</t>
  </si>
  <si>
    <t>支付时间</t>
  </si>
  <si>
    <t>支付比例</t>
  </si>
  <si>
    <t>1st</t>
  </si>
  <si>
    <t>2nd</t>
  </si>
  <si>
    <t>3rd</t>
  </si>
  <si>
    <t>4th</t>
  </si>
  <si>
    <t>结转面积</t>
  </si>
  <si>
    <t>结转金额</t>
  </si>
  <si>
    <t>累积回款</t>
  </si>
  <si>
    <t>累积销售额</t>
  </si>
  <si>
    <t>累积回款比例</t>
  </si>
  <si>
    <t>结转条件</t>
  </si>
  <si>
    <t>回款比例</t>
  </si>
  <si>
    <t>累积销售面积</t>
  </si>
  <si>
    <t>累积结转金额</t>
  </si>
  <si>
    <t>累积结转面积</t>
  </si>
  <si>
    <t>开发成本</t>
  </si>
  <si>
    <t>土地总成本</t>
  </si>
  <si>
    <r>
      <rPr>
        <sz val="10"/>
        <rFont val="Times"/>
        <family val="1"/>
      </rPr>
      <t>2</t>
    </r>
    <r>
      <rPr>
        <sz val="10"/>
        <rFont val="宋体"/>
        <family val="3"/>
        <charset val="134"/>
      </rPr>
      <t>、前期费用</t>
    </r>
  </si>
  <si>
    <r>
      <rPr>
        <sz val="10"/>
        <rFont val="Times"/>
        <family val="1"/>
      </rPr>
      <t>3</t>
    </r>
    <r>
      <rPr>
        <sz val="10"/>
        <rFont val="宋体"/>
        <family val="3"/>
        <charset val="134"/>
      </rPr>
      <t>、基础设施费</t>
    </r>
  </si>
  <si>
    <r>
      <rPr>
        <sz val="10"/>
        <rFont val="Times"/>
        <family val="1"/>
      </rPr>
      <t>4</t>
    </r>
    <r>
      <rPr>
        <sz val="10"/>
        <rFont val="宋体"/>
        <family val="3"/>
        <charset val="134"/>
      </rPr>
      <t>、建安及装修工程费</t>
    </r>
  </si>
  <si>
    <r>
      <rPr>
        <sz val="10"/>
        <rFont val="Times"/>
        <family val="1"/>
      </rPr>
      <t>5</t>
    </r>
    <r>
      <rPr>
        <sz val="10"/>
        <rFont val="宋体"/>
        <family val="3"/>
        <charset val="134"/>
      </rPr>
      <t>、园林环境工程费</t>
    </r>
  </si>
  <si>
    <r>
      <rPr>
        <sz val="10"/>
        <rFont val="Times"/>
        <family val="1"/>
      </rPr>
      <t>6</t>
    </r>
    <r>
      <rPr>
        <sz val="10"/>
        <rFont val="宋体"/>
        <family val="3"/>
        <charset val="134"/>
      </rPr>
      <t>、公共配套设施费</t>
    </r>
  </si>
  <si>
    <r>
      <rPr>
        <sz val="10"/>
        <rFont val="Times"/>
        <family val="1"/>
      </rPr>
      <t>7</t>
    </r>
    <r>
      <rPr>
        <sz val="10"/>
        <rFont val="宋体"/>
        <family val="3"/>
        <charset val="134"/>
      </rPr>
      <t>、工程后续成本</t>
    </r>
  </si>
  <si>
    <r>
      <rPr>
        <sz val="10"/>
        <rFont val="Times"/>
        <family val="1"/>
      </rPr>
      <t>8</t>
    </r>
    <r>
      <rPr>
        <sz val="10"/>
        <rFont val="宋体"/>
        <family val="3"/>
        <charset val="134"/>
      </rPr>
      <t>、开发间接费用</t>
    </r>
  </si>
  <si>
    <r>
      <rPr>
        <sz val="10"/>
        <rFont val="Times"/>
        <family val="1"/>
      </rPr>
      <t>9</t>
    </r>
    <r>
      <rPr>
        <sz val="10"/>
        <rFont val="宋体"/>
        <family val="3"/>
        <charset val="134"/>
      </rPr>
      <t>、资本化利息</t>
    </r>
  </si>
  <si>
    <r>
      <rPr>
        <sz val="10"/>
        <rFont val="Times"/>
        <family val="1"/>
      </rPr>
      <t>10</t>
    </r>
    <r>
      <rPr>
        <sz val="10"/>
        <rFont val="宋体"/>
        <family val="3"/>
        <charset val="134"/>
      </rPr>
      <t>、不可预见费</t>
    </r>
  </si>
  <si>
    <t>其他费用1</t>
  </si>
  <si>
    <t>其他费用2</t>
  </si>
  <si>
    <t>支付进度</t>
  </si>
  <si>
    <t>税费支出</t>
  </si>
  <si>
    <t>增值税税率</t>
  </si>
  <si>
    <t>预缴率</t>
  </si>
  <si>
    <t>进项税额</t>
  </si>
  <si>
    <t>土地成本</t>
  </si>
  <si>
    <t>销项税金</t>
  </si>
  <si>
    <t>进项税金</t>
  </si>
  <si>
    <t>清算-现金流</t>
  </si>
  <si>
    <t>销售毛利</t>
  </si>
  <si>
    <t>结转毛利</t>
  </si>
  <si>
    <t>销售额（含税）</t>
  </si>
  <si>
    <t>对应成本（不含税含溢价）</t>
  </si>
  <si>
    <t>附加税率</t>
  </si>
  <si>
    <t>结转金额（含税）</t>
  </si>
  <si>
    <t>销售毛利率</t>
  </si>
  <si>
    <t>结转毛利率</t>
  </si>
  <si>
    <t>土地增值税</t>
  </si>
  <si>
    <t>可扣除项目</t>
  </si>
  <si>
    <t>开发费用</t>
  </si>
  <si>
    <t>加计扣除</t>
  </si>
  <si>
    <t>税金</t>
  </si>
  <si>
    <t>增值额</t>
  </si>
  <si>
    <t>增值比例</t>
  </si>
  <si>
    <t>按税法规定计算应纳税额</t>
  </si>
  <si>
    <t>清算口径应缴土增税总额</t>
  </si>
  <si>
    <t>土增税汇算清缴率</t>
  </si>
  <si>
    <t>土增税预缴率</t>
  </si>
  <si>
    <t>土增税清算</t>
  </si>
  <si>
    <t>所得税清缴</t>
  </si>
  <si>
    <t>开发费用扣除比例</t>
  </si>
  <si>
    <t>加计扣除比例</t>
  </si>
  <si>
    <r>
      <rPr>
        <sz val="10"/>
        <color indexed="8"/>
        <rFont val="微软雅黑"/>
        <family val="2"/>
        <charset val="134"/>
      </rPr>
      <t>开发结转面积合计：</t>
    </r>
  </si>
  <si>
    <r>
      <rPr>
        <sz val="10"/>
        <color indexed="8"/>
        <rFont val="微软雅黑"/>
        <family val="2"/>
        <charset val="134"/>
      </rPr>
      <t>一、营业收入</t>
    </r>
  </si>
  <si>
    <r>
      <rPr>
        <sz val="10"/>
        <color indexed="8"/>
        <rFont val="微软雅黑"/>
        <family val="2"/>
        <charset val="134"/>
      </rPr>
      <t>二、营业总成本</t>
    </r>
  </si>
  <si>
    <r>
      <t xml:space="preserve">        </t>
    </r>
    <r>
      <rPr>
        <sz val="10"/>
        <color indexed="8"/>
        <rFont val="微软雅黑"/>
        <family val="2"/>
        <charset val="134"/>
      </rPr>
      <t>其中：主营业务成本</t>
    </r>
  </si>
  <si>
    <r>
      <t xml:space="preserve">        </t>
    </r>
    <r>
      <rPr>
        <sz val="10"/>
        <color indexed="8"/>
        <rFont val="微软雅黑"/>
        <family val="2"/>
        <charset val="134"/>
      </rPr>
      <t>营业税金及附加</t>
    </r>
  </si>
  <si>
    <r>
      <rPr>
        <sz val="10"/>
        <color indexed="8"/>
        <rFont val="微软雅黑"/>
        <family val="2"/>
        <charset val="134"/>
      </rPr>
      <t>其中：土地增值税</t>
    </r>
  </si>
  <si>
    <r>
      <t xml:space="preserve">        </t>
    </r>
    <r>
      <rPr>
        <sz val="10"/>
        <color indexed="8"/>
        <rFont val="微软雅黑"/>
        <family val="2"/>
        <charset val="134"/>
      </rPr>
      <t>销售费用</t>
    </r>
  </si>
  <si>
    <r>
      <t xml:space="preserve">        </t>
    </r>
    <r>
      <rPr>
        <sz val="10"/>
        <color indexed="8"/>
        <rFont val="微软雅黑"/>
        <family val="2"/>
        <charset val="134"/>
      </rPr>
      <t>管理费用</t>
    </r>
  </si>
  <si>
    <r>
      <t xml:space="preserve">        </t>
    </r>
    <r>
      <rPr>
        <sz val="10"/>
        <color indexed="8"/>
        <rFont val="微软雅黑"/>
        <family val="2"/>
        <charset val="134"/>
      </rPr>
      <t>财务费用</t>
    </r>
  </si>
  <si>
    <r>
      <t xml:space="preserve">        </t>
    </r>
    <r>
      <rPr>
        <sz val="10"/>
        <color indexed="8"/>
        <rFont val="微软雅黑"/>
        <family val="2"/>
        <charset val="134"/>
      </rPr>
      <t>资产减值损失</t>
    </r>
  </si>
  <si>
    <r>
      <rPr>
        <sz val="10"/>
        <color indexed="8"/>
        <rFont val="微软雅黑"/>
        <family val="2"/>
        <charset val="134"/>
      </rPr>
      <t>加：公允价值变动收益（损失以</t>
    </r>
    <r>
      <rPr>
        <sz val="10"/>
        <color indexed="8"/>
        <rFont val="Arial"/>
        <family val="2"/>
      </rPr>
      <t>“-”</t>
    </r>
    <r>
      <rPr>
        <sz val="10"/>
        <color indexed="8"/>
        <rFont val="微软雅黑"/>
        <family val="2"/>
        <charset val="134"/>
      </rPr>
      <t>号填列）</t>
    </r>
  </si>
  <si>
    <r>
      <t xml:space="preserve">        </t>
    </r>
    <r>
      <rPr>
        <sz val="10"/>
        <color indexed="8"/>
        <rFont val="微软雅黑"/>
        <family val="2"/>
        <charset val="134"/>
      </rPr>
      <t>投资收益（损失以</t>
    </r>
    <r>
      <rPr>
        <sz val="10"/>
        <color indexed="8"/>
        <rFont val="Arial"/>
        <family val="2"/>
      </rPr>
      <t>“-”</t>
    </r>
    <r>
      <rPr>
        <sz val="10"/>
        <color indexed="8"/>
        <rFont val="微软雅黑"/>
        <family val="2"/>
        <charset val="134"/>
      </rPr>
      <t>号填列）</t>
    </r>
  </si>
  <si>
    <r>
      <rPr>
        <sz val="10"/>
        <color indexed="8"/>
        <rFont val="微软雅黑"/>
        <family val="2"/>
        <charset val="134"/>
      </rPr>
      <t>三、营业利润（亏损以</t>
    </r>
    <r>
      <rPr>
        <sz val="10"/>
        <color indexed="8"/>
        <rFont val="Arial"/>
        <family val="2"/>
      </rPr>
      <t>“-”</t>
    </r>
    <r>
      <rPr>
        <sz val="10"/>
        <color indexed="8"/>
        <rFont val="微软雅黑"/>
        <family val="2"/>
        <charset val="134"/>
      </rPr>
      <t>号填列）</t>
    </r>
  </si>
  <si>
    <r>
      <t xml:space="preserve">        </t>
    </r>
    <r>
      <rPr>
        <sz val="10"/>
        <color indexed="8"/>
        <rFont val="微软雅黑"/>
        <family val="2"/>
        <charset val="134"/>
      </rPr>
      <t>加：营业外收入</t>
    </r>
  </si>
  <si>
    <r>
      <t xml:space="preserve">        </t>
    </r>
    <r>
      <rPr>
        <sz val="10"/>
        <color indexed="8"/>
        <rFont val="微软雅黑"/>
        <family val="2"/>
        <charset val="134"/>
      </rPr>
      <t>减：营业外支出</t>
    </r>
  </si>
  <si>
    <r>
      <rPr>
        <sz val="10"/>
        <color indexed="8"/>
        <rFont val="微软雅黑"/>
        <family val="2"/>
        <charset val="134"/>
      </rPr>
      <t>四、利润总额（亏损以</t>
    </r>
    <r>
      <rPr>
        <sz val="10"/>
        <color indexed="8"/>
        <rFont val="Arial"/>
        <family val="2"/>
      </rPr>
      <t>“-”</t>
    </r>
    <r>
      <rPr>
        <sz val="10"/>
        <color indexed="8"/>
        <rFont val="微软雅黑"/>
        <family val="2"/>
        <charset val="134"/>
      </rPr>
      <t>号填列）</t>
    </r>
  </si>
  <si>
    <r>
      <t xml:space="preserve">        </t>
    </r>
    <r>
      <rPr>
        <sz val="10"/>
        <color indexed="8"/>
        <rFont val="微软雅黑"/>
        <family val="2"/>
        <charset val="134"/>
      </rPr>
      <t>减：所得税费用</t>
    </r>
  </si>
  <si>
    <r>
      <rPr>
        <sz val="10"/>
        <color indexed="8"/>
        <rFont val="微软雅黑"/>
        <family val="2"/>
        <charset val="134"/>
      </rPr>
      <t>五、净利润（净亏损以</t>
    </r>
    <r>
      <rPr>
        <sz val="10"/>
        <color indexed="8"/>
        <rFont val="Arial"/>
        <family val="2"/>
      </rPr>
      <t>“-”</t>
    </r>
    <r>
      <rPr>
        <sz val="10"/>
        <color indexed="8"/>
        <rFont val="微软雅黑"/>
        <family val="2"/>
        <charset val="134"/>
      </rPr>
      <t>号填列）</t>
    </r>
  </si>
  <si>
    <r>
      <t xml:space="preserve">        </t>
    </r>
    <r>
      <rPr>
        <sz val="10"/>
        <color indexed="8"/>
        <rFont val="微软雅黑"/>
        <family val="2"/>
        <charset val="134"/>
      </rPr>
      <t>其中：归属于母公司股东的净利润</t>
    </r>
  </si>
  <si>
    <r>
      <t xml:space="preserve">        </t>
    </r>
    <r>
      <rPr>
        <sz val="10"/>
        <color indexed="8"/>
        <rFont val="微软雅黑"/>
        <family val="2"/>
        <charset val="134"/>
      </rPr>
      <t>少数股东损益</t>
    </r>
  </si>
  <si>
    <r>
      <t xml:space="preserve">     </t>
    </r>
    <r>
      <rPr>
        <b/>
        <sz val="10"/>
        <color rgb="FFFF0000"/>
        <rFont val="微软雅黑"/>
        <family val="2"/>
        <charset val="134"/>
      </rPr>
      <t>土增税税负率</t>
    </r>
  </si>
  <si>
    <r>
      <t xml:space="preserve">     </t>
    </r>
    <r>
      <rPr>
        <b/>
        <sz val="10"/>
        <color rgb="FFFF0000"/>
        <rFont val="微软雅黑"/>
        <family val="2"/>
        <charset val="134"/>
      </rPr>
      <t>项目溢价（如有）</t>
    </r>
  </si>
  <si>
    <r>
      <t xml:space="preserve">     </t>
    </r>
    <r>
      <rPr>
        <b/>
        <sz val="10"/>
        <color rgb="FFFF0000"/>
        <rFont val="微软雅黑"/>
        <family val="2"/>
        <charset val="134"/>
      </rPr>
      <t>考虑溢价及优先分利后的归属母公司净利润</t>
    </r>
  </si>
  <si>
    <r>
      <t xml:space="preserve">     </t>
    </r>
    <r>
      <rPr>
        <b/>
        <sz val="10"/>
        <color rgb="FFFF0000"/>
        <rFont val="微软雅黑"/>
        <family val="2"/>
        <charset val="134"/>
      </rPr>
      <t>平均股东投入</t>
    </r>
  </si>
  <si>
    <r>
      <t xml:space="preserve">     </t>
    </r>
    <r>
      <rPr>
        <b/>
        <sz val="10"/>
        <color rgb="FFFF0000"/>
        <rFont val="微软雅黑"/>
        <family val="2"/>
        <charset val="134"/>
      </rPr>
      <t>股东投入报酬率（</t>
    </r>
    <r>
      <rPr>
        <b/>
        <sz val="10"/>
        <color rgb="FFFF0000"/>
        <rFont val="Arial"/>
        <family val="2"/>
      </rPr>
      <t>ROE</t>
    </r>
    <r>
      <rPr>
        <b/>
        <sz val="10"/>
        <color rgb="FFFF0000"/>
        <rFont val="微软雅黑"/>
        <family val="2"/>
        <charset val="134"/>
      </rPr>
      <t>）</t>
    </r>
  </si>
  <si>
    <r>
      <t xml:space="preserve">     </t>
    </r>
    <r>
      <rPr>
        <b/>
        <sz val="10"/>
        <color rgb="FFFF0000"/>
        <rFont val="微软雅黑"/>
        <family val="2"/>
        <charset val="134"/>
      </rPr>
      <t>年化股东投入报酬率（年化</t>
    </r>
    <r>
      <rPr>
        <b/>
        <sz val="10"/>
        <color rgb="FFFF0000"/>
        <rFont val="Arial"/>
        <family val="2"/>
      </rPr>
      <t>ROE</t>
    </r>
    <r>
      <rPr>
        <b/>
        <sz val="10"/>
        <color rgb="FFFF0000"/>
        <rFont val="微软雅黑"/>
        <family val="2"/>
        <charset val="134"/>
      </rPr>
      <t>）</t>
    </r>
  </si>
  <si>
    <t>合计</t>
  </si>
  <si>
    <t>销售额（不含税）</t>
  </si>
  <si>
    <t>有效税率</t>
  </si>
  <si>
    <t>结转金额（不含税）</t>
  </si>
  <si>
    <t>销售费用</t>
  </si>
  <si>
    <t>管理费用</t>
  </si>
  <si>
    <t>项目管理费</t>
  </si>
  <si>
    <t>财务费用</t>
  </si>
  <si>
    <t>财产减值损失</t>
  </si>
  <si>
    <t>公允价值变动收益</t>
  </si>
  <si>
    <t>项目投资收益</t>
  </si>
  <si>
    <t>营业外收入</t>
  </si>
  <si>
    <t>营业外支出</t>
  </si>
  <si>
    <t>销售额</t>
  </si>
  <si>
    <t>成本</t>
  </si>
  <si>
    <t>月份数</t>
  </si>
  <si>
    <t>发展纲要利润表科目</t>
  </si>
  <si>
    <t>科目</t>
  </si>
  <si>
    <t>合计汇总</t>
  </si>
  <si>
    <t>月度利润表</t>
  </si>
  <si>
    <t>当月结转面积</t>
  </si>
  <si>
    <t>一、营业收入</t>
  </si>
  <si>
    <t>主营业务收入</t>
  </si>
  <si>
    <t xml:space="preserve">        其中：主营业务收入</t>
  </si>
  <si>
    <t>当月结转金额</t>
  </si>
  <si>
    <t>二、营业总成本</t>
  </si>
  <si>
    <t>主营业务成本</t>
  </si>
  <si>
    <t xml:space="preserve">        其中：主营业务成本</t>
  </si>
  <si>
    <t>(1-10项目单方成本（含溢价）-1-10项单方进项税）x结转面积</t>
  </si>
  <si>
    <r>
      <t xml:space="preserve">       </t>
    </r>
    <r>
      <rPr>
        <sz val="10"/>
        <color indexed="8"/>
        <rFont val="微软雅黑"/>
        <family val="2"/>
        <charset val="134"/>
      </rPr>
      <t>税金及附加</t>
    </r>
  </si>
  <si>
    <t>当月结转金额（不含税）x 有效增值税率x（1+附加税率）+土增税</t>
  </si>
  <si>
    <t>其中：土地增值税</t>
  </si>
  <si>
    <t>结算月为土增税总额，其他月份数值为0，结算时间为交付后一年</t>
  </si>
  <si>
    <t>销售额x3%</t>
  </si>
  <si>
    <t>开发成本2-7项 x 2%</t>
  </si>
  <si>
    <t>结转金额x3%</t>
  </si>
  <si>
    <t>用户直接录入</t>
  </si>
  <si>
    <t>加：公允价值变动收益（损失以“-”号填列）</t>
  </si>
  <si>
    <t xml:space="preserve">        投资收益（损失以“-”号填列）</t>
  </si>
  <si>
    <t>三、营业利润（亏损以“-”号填列）</t>
  </si>
  <si>
    <t>营业收入-营业总成本-税金及附加-销售费用-管理费用-财务费用-项目管理费+公允价值变动收益+投资收益</t>
  </si>
  <si>
    <t>四、利润总额（亏损以“-”号填列）</t>
  </si>
  <si>
    <t>营业利润+营业外收入-营业外支出</t>
  </si>
  <si>
    <t>利润总额x所得税率</t>
  </si>
  <si>
    <t>五、净利润（净亏损以“-”号填列）</t>
  </si>
  <si>
    <t>利润总额-所得税费用</t>
  </si>
  <si>
    <t xml:space="preserve">        其中：归属于母公司股东的净利润</t>
  </si>
  <si>
    <t>净利润x复地持股比例</t>
  </si>
  <si>
    <t xml:space="preserve">        少数股东损益</t>
  </si>
  <si>
    <t>净利润x（1-复地持股比例）</t>
  </si>
  <si>
    <t xml:space="preserve">     土增税税负率</t>
  </si>
  <si>
    <t xml:space="preserve">     项目溢价（如有）</t>
  </si>
  <si>
    <t>项目收购时土地流转产生的溢价/折扣</t>
  </si>
  <si>
    <t xml:space="preserve">     考虑溢价及优先分利后的归属母公司净利润</t>
  </si>
  <si>
    <t>归属股东净利润-溢价-优先分利</t>
  </si>
  <si>
    <t xml:space="preserve">     平均股东投入</t>
  </si>
  <si>
    <t>融资后现金流&lt;0之和/融资后现金流&lt;0的期数</t>
  </si>
  <si>
    <t xml:space="preserve">     股东投入报酬率（ROE）</t>
  </si>
  <si>
    <t>净利润/平均股东投入</t>
  </si>
  <si>
    <t xml:space="preserve">     年化股东投入报酬率（年化ROE）</t>
  </si>
  <si>
    <t>净利润/平均股东投入/总年数</t>
  </si>
  <si>
    <t>所得税率</t>
  </si>
  <si>
    <t>复星持股比例</t>
  </si>
  <si>
    <t>1期</t>
  </si>
  <si>
    <t>11. 其他费用1</t>
  </si>
  <si>
    <t>12. 其他费用2</t>
  </si>
  <si>
    <t>营业税</t>
  </si>
  <si>
    <t>营业税率</t>
  </si>
  <si>
    <t>附加税</t>
  </si>
  <si>
    <r>
      <t xml:space="preserve">        </t>
    </r>
    <r>
      <rPr>
        <sz val="10"/>
        <color indexed="8"/>
        <rFont val="微软雅黑"/>
        <family val="2"/>
        <charset val="134"/>
      </rPr>
      <t>其中：主营业务收入</t>
    </r>
  </si>
  <si>
    <t>销售业态现金流表科目</t>
  </si>
  <si>
    <t>收入为正数</t>
  </si>
  <si>
    <t>支出为负数</t>
  </si>
  <si>
    <t>月度现金流表</t>
  </si>
  <si>
    <t>销售收入</t>
  </si>
  <si>
    <t>总收入</t>
  </si>
  <si>
    <t>销售收入+营业外收入</t>
  </si>
  <si>
    <t>总费用支出</t>
  </si>
  <si>
    <t>销售费用+管理费用+项目管理费+营业外支出</t>
  </si>
  <si>
    <t/>
  </si>
  <si>
    <t>净销售收入</t>
  </si>
  <si>
    <t>销售收入+销售费用</t>
  </si>
  <si>
    <t>税务支出</t>
  </si>
  <si>
    <t>土增税预缴+清算</t>
  </si>
  <si>
    <t>总税务支出</t>
  </si>
  <si>
    <t>增值税及附加+土增税</t>
  </si>
  <si>
    <t>息税前净利润</t>
  </si>
  <si>
    <t>净销售收入+税务支出</t>
  </si>
  <si>
    <t>土地/项目收购成本</t>
  </si>
  <si>
    <t>土地支付现金流</t>
  </si>
  <si>
    <t>开发成本支付现金流（含资本化利息）</t>
  </si>
  <si>
    <t>总开发成本</t>
  </si>
  <si>
    <t>土地+开发</t>
  </si>
  <si>
    <t>税前项目现金流</t>
  </si>
  <si>
    <t>息税前净利润+总成本</t>
  </si>
  <si>
    <t>企业所得税(非融资)</t>
  </si>
  <si>
    <t>所得税预缴+清算</t>
  </si>
  <si>
    <t>税后项目现金流</t>
  </si>
  <si>
    <t>税前项目现金流+所得税</t>
  </si>
  <si>
    <t>项目融资</t>
  </si>
  <si>
    <t>税前股本权益现金流</t>
  </si>
  <si>
    <t>企业所得税(融资)</t>
  </si>
  <si>
    <t>税后股本权益现金流</t>
  </si>
  <si>
    <t>增值税</t>
  </si>
  <si>
    <t>（增值税预缴+清算）x（附加税率）</t>
  </si>
  <si>
    <t>（增值税预缴+清算）</t>
  </si>
  <si>
    <t>开发成本支付比例</t>
  </si>
  <si>
    <t>土地支付进度</t>
  </si>
  <si>
    <t>（当期销售回款（含税）-当期预缴增值税-当期增值税清算）x20%-当期附加税-当期土增税）x税率（25%）</t>
  </si>
  <si>
    <t>融资</t>
  </si>
  <si>
    <t>非融资</t>
  </si>
  <si>
    <t>土增税清算(融资)</t>
  </si>
  <si>
    <t>土增税清算（非融资）</t>
  </si>
  <si>
    <t>所得税清算-融资</t>
  </si>
  <si>
    <t>所得税清算-非融资</t>
  </si>
  <si>
    <t>所得税预缴-融资</t>
  </si>
  <si>
    <t>所得税预缴-非融资</t>
  </si>
  <si>
    <t>已售未结转面积</t>
  </si>
  <si>
    <t>已售未结转金额</t>
  </si>
  <si>
    <t>原始成本</t>
  </si>
  <si>
    <t>收购溢价</t>
  </si>
  <si>
    <t>收购费用</t>
  </si>
  <si>
    <t>元/平方米</t>
  </si>
  <si>
    <t>销售回款（含税）</t>
  </si>
  <si>
    <t>销售回款（不含税）</t>
  </si>
  <si>
    <t>销售毛利（不含税）</t>
  </si>
  <si>
    <t>结转毛利（不含税）</t>
  </si>
  <si>
    <t>增值税预缴税金</t>
  </si>
  <si>
    <t>增值税-利润表</t>
  </si>
  <si>
    <t>增值税-现金流表</t>
  </si>
  <si>
    <t>财务费用扣除比例</t>
  </si>
  <si>
    <t>土增税预缴</t>
  </si>
  <si>
    <t>土增税-现金流表口径</t>
  </si>
  <si>
    <t>开发成本（含土地成本不溢价）</t>
  </si>
  <si>
    <t>预估利润率</t>
  </si>
  <si>
    <t>开发类型</t>
  </si>
  <si>
    <t>普通住宅</t>
  </si>
  <si>
    <t>土增税</t>
  </si>
  <si>
    <t>土地增值税-利润表口径</t>
  </si>
  <si>
    <t>结算月为土增税应纳税额，其他月份数值为0，结算时间为交付后一年；用户录入</t>
  </si>
  <si>
    <t>销售额x销售费用比例（3%）</t>
  </si>
  <si>
    <t>当月结转金额（不含税）</t>
  </si>
  <si>
    <t>前期费用</t>
  </si>
  <si>
    <t>基础设施费</t>
  </si>
  <si>
    <t>建安及装修工程费</t>
  </si>
  <si>
    <t>园林环境工程费</t>
  </si>
  <si>
    <t>公共配套设施费</t>
  </si>
  <si>
    <t>工程后续成本</t>
  </si>
  <si>
    <t>开发间接费用</t>
  </si>
  <si>
    <t>不可预见费</t>
  </si>
  <si>
    <r>
      <rPr>
        <sz val="10"/>
        <rFont val="宋体"/>
        <family val="3"/>
        <charset val="134"/>
      </rPr>
      <t>资本化利息</t>
    </r>
    <r>
      <rPr>
        <sz val="10"/>
        <rFont val="Times"/>
        <family val="1"/>
      </rPr>
      <t>-自定义</t>
    </r>
  </si>
  <si>
    <r>
      <rPr>
        <sz val="10"/>
        <rFont val="宋体"/>
        <family val="3"/>
        <charset val="134"/>
      </rPr>
      <t>资本化利息</t>
    </r>
    <r>
      <rPr>
        <sz val="10"/>
        <rFont val="Times"/>
        <family val="1"/>
      </rPr>
      <t>-系统计算</t>
    </r>
  </si>
  <si>
    <t>成本-利润表</t>
  </si>
  <si>
    <t>主营成本</t>
  </si>
  <si>
    <t>资本化利息</t>
  </si>
  <si>
    <t>土地贷款</t>
  </si>
  <si>
    <t>开发贷款</t>
  </si>
  <si>
    <t>缺口贷款</t>
  </si>
  <si>
    <t>现金流入</t>
  </si>
  <si>
    <t>融资进款</t>
  </si>
  <si>
    <t>其他</t>
  </si>
  <si>
    <t>现金流出</t>
  </si>
  <si>
    <t>资本化财务费用</t>
  </si>
  <si>
    <t>销售费用</t>
    <phoneticPr fontId="11" type="noConversion"/>
  </si>
  <si>
    <t>管理费用</t>
    <phoneticPr fontId="11" type="noConversion"/>
  </si>
  <si>
    <t>财务费用</t>
    <phoneticPr fontId="11" type="noConversion"/>
  </si>
  <si>
    <t>预缴增值税</t>
    <phoneticPr fontId="6" type="noConversion"/>
  </si>
  <si>
    <t>期末增值税清算调整</t>
    <phoneticPr fontId="6" type="noConversion"/>
  </si>
  <si>
    <t>土地增值税（清算口径）</t>
  </si>
  <si>
    <t>所得税</t>
  </si>
  <si>
    <t>融资还款</t>
  </si>
  <si>
    <t>融资状态项目净现金流</t>
    <phoneticPr fontId="6" type="noConversion"/>
  </si>
  <si>
    <t>融资状态累计净现金流量</t>
    <phoneticPr fontId="6" type="noConversion"/>
  </si>
  <si>
    <t>项目融资IRR</t>
    <phoneticPr fontId="6" type="noConversion"/>
  </si>
  <si>
    <t>非融资状态项目净现金流</t>
    <phoneticPr fontId="6" type="noConversion"/>
  </si>
  <si>
    <t>非融资状态累计净现金流量</t>
    <phoneticPr fontId="6" type="noConversion"/>
  </si>
  <si>
    <t>项目非融资IRR</t>
    <phoneticPr fontId="6" type="noConversion"/>
  </si>
  <si>
    <t>其中：经营性现金流</t>
    <phoneticPr fontId="11" type="noConversion"/>
  </si>
  <si>
    <t>股东借款利息</t>
    <phoneticPr fontId="11" type="noConversion"/>
  </si>
  <si>
    <t>扣除股东利息后的累计净现金流</t>
    <phoneticPr fontId="11" type="noConversion"/>
  </si>
  <si>
    <t>平均股东投入</t>
    <phoneticPr fontId="11" type="noConversion"/>
  </si>
  <si>
    <t>营业外收入-营业外支出</t>
  </si>
  <si>
    <t>全周期年数</t>
  </si>
  <si>
    <t>融资计划</t>
  </si>
  <si>
    <t>Step 4</t>
  </si>
  <si>
    <t>Land/Acquisition Loan</t>
  </si>
  <si>
    <t>Development Loan</t>
  </si>
  <si>
    <t>Cash Deficiency Loan</t>
  </si>
  <si>
    <t>Term Loan</t>
  </si>
  <si>
    <t>Plain</t>
  </si>
  <si>
    <t>Compound</t>
  </si>
  <si>
    <t>Starting</t>
  </si>
  <si>
    <t>Completion</t>
  </si>
  <si>
    <t>Mortgage</t>
  </si>
  <si>
    <t>Initial Time</t>
  </si>
  <si>
    <t>Loan 1</t>
  </si>
  <si>
    <t>Total Development Cost</t>
  </si>
  <si>
    <t>Yuan</t>
  </si>
  <si>
    <t>% Total Cost</t>
  </si>
  <si>
    <t>LTV Ratio</t>
  </si>
  <si>
    <t>Total LTV Ratio</t>
  </si>
  <si>
    <t>Loan amount</t>
  </si>
  <si>
    <t>Loan Withdraw Ratio</t>
  </si>
  <si>
    <t>Ratio</t>
  </si>
  <si>
    <t>Withdraw Arrangement</t>
  </si>
  <si>
    <t>Equal Proportion(EP)</t>
  </si>
  <si>
    <t xml:space="preserve">Interest Rate </t>
  </si>
  <si>
    <t>Interest Rate</t>
  </si>
  <si>
    <t>Equity First(EF)</t>
  </si>
  <si>
    <t>Interest Payment Method</t>
  </si>
  <si>
    <t>Debt First(DF)</t>
  </si>
  <si>
    <t>Cash Deficiency loan</t>
  </si>
  <si>
    <t>Interest payment method</t>
  </si>
  <si>
    <t>Principal Repayment Times</t>
  </si>
  <si>
    <t>Self-Setting(SS)</t>
  </si>
  <si>
    <t>Repayment Time</t>
  </si>
  <si>
    <t>Repayment Amount</t>
  </si>
  <si>
    <t>Ist</t>
  </si>
  <si>
    <t>Final</t>
  </si>
  <si>
    <t>Final Repayment</t>
  </si>
  <si>
    <t>Repayment</t>
  </si>
  <si>
    <t>Debt Service</t>
  </si>
  <si>
    <t>Debt Service-Land Loan</t>
  </si>
  <si>
    <t>Debt Service-Construction Loan</t>
  </si>
  <si>
    <t>Debt Service-Cash Deficiency Loan</t>
  </si>
  <si>
    <t>Debt Service-Term Loan</t>
  </si>
  <si>
    <t>Total debt</t>
  </si>
  <si>
    <t>Capitalized Interest</t>
  </si>
  <si>
    <t>Land Loan 1</t>
  </si>
  <si>
    <t>Loan</t>
  </si>
  <si>
    <t xml:space="preserve"> Interest </t>
  </si>
  <si>
    <t xml:space="preserve"> Loan Repayment </t>
  </si>
  <si>
    <t xml:space="preserve"> Accumulated Loan </t>
  </si>
  <si>
    <t>Remaining Loan Quota Balance</t>
  </si>
  <si>
    <t xml:space="preserve"> Final Settlelment </t>
  </si>
  <si>
    <t xml:space="preserve"> Final Settlement </t>
  </si>
  <si>
    <t xml:space="preserve"> Loan Principle </t>
  </si>
  <si>
    <t xml:space="preserve"> Repayment </t>
  </si>
  <si>
    <t>Development Loan 1</t>
  </si>
  <si>
    <t>Equity</t>
  </si>
  <si>
    <t>Debt</t>
  </si>
  <si>
    <t>Equity Balance</t>
  </si>
  <si>
    <t>Debt Balance</t>
  </si>
  <si>
    <t>Loan Principal-EF</t>
  </si>
  <si>
    <t>Interest</t>
  </si>
  <si>
    <t>Loan Repayment</t>
  </si>
  <si>
    <t>Accumulated Loan</t>
  </si>
  <si>
    <t>Interest-Plain</t>
  </si>
  <si>
    <t>Principal-DF</t>
  </si>
  <si>
    <t>Principal-EP</t>
  </si>
  <si>
    <t>Principal-SS</t>
  </si>
  <si>
    <t>Construction Loan</t>
  </si>
  <si>
    <t>Final Settlelment</t>
  </si>
  <si>
    <t>Loan Principle</t>
  </si>
  <si>
    <t>息税前净利润Net Profit Before Tax</t>
  </si>
  <si>
    <t>Development Costs</t>
  </si>
  <si>
    <t>Project Cash Flow Surplus/Deficit</t>
  </si>
  <si>
    <t>Debt Interest-Land Loan</t>
  </si>
  <si>
    <t>Debt Interest-Cash Deficiency Loan(Compound)</t>
  </si>
  <si>
    <t>Debt Interest-Cash Deficiency Loan(Plain)</t>
  </si>
  <si>
    <t>Cash Flow after Debt Service</t>
  </si>
  <si>
    <t>Loan interest</t>
  </si>
  <si>
    <t>Loan Repayment-Principal</t>
  </si>
  <si>
    <t>Loan Repayment-Interest</t>
  </si>
  <si>
    <t>Accumulated Construction loan-Principal</t>
  </si>
  <si>
    <t>Accumulated Construction loan-Interest</t>
  </si>
  <si>
    <t>Accumulated Construction loan</t>
  </si>
  <si>
    <t>Total Repayment</t>
  </si>
  <si>
    <t>Principal</t>
  </si>
  <si>
    <t xml:space="preserve"> Debt Service </t>
  </si>
  <si>
    <t>Shareholder loan</t>
  </si>
  <si>
    <t>No</t>
  </si>
  <si>
    <t>股东贷款利息</t>
  </si>
  <si>
    <t>Yes</t>
  </si>
  <si>
    <t>融资流入</t>
  </si>
  <si>
    <t>融资流出</t>
  </si>
  <si>
    <t>Loan Principal</t>
  </si>
  <si>
    <t>Interest Payment</t>
  </si>
  <si>
    <t>本金流入</t>
  </si>
  <si>
    <t>首次结转</t>
  </si>
  <si>
    <t>后续结转</t>
  </si>
  <si>
    <t>敏感性分析</t>
  </si>
  <si>
    <t>贷款利率</t>
  </si>
  <si>
    <t>总面积</t>
  </si>
  <si>
    <t>总销售面积</t>
  </si>
  <si>
    <t>总销售额</t>
  </si>
  <si>
    <t>总投资</t>
  </si>
  <si>
    <t>总成本</t>
  </si>
  <si>
    <t>总利润</t>
  </si>
  <si>
    <t>税前非融资IRR</t>
  </si>
  <si>
    <t>税后非融资IRR</t>
  </si>
  <si>
    <t>融资IRR</t>
  </si>
  <si>
    <t>ROE</t>
  </si>
  <si>
    <t>1期合计</t>
  </si>
  <si>
    <t>单体1</t>
  </si>
  <si>
    <t>单体2</t>
  </si>
  <si>
    <t>销售均价</t>
  </si>
  <si>
    <t>供应计划</t>
  </si>
  <si>
    <t>销售价格</t>
  </si>
  <si>
    <t>库存面积</t>
  </si>
  <si>
    <t>当月支出</t>
  </si>
  <si>
    <t>当月净现金流</t>
  </si>
  <si>
    <t>累计回款</t>
  </si>
  <si>
    <t>累计支出</t>
  </si>
  <si>
    <t>净利润</t>
  </si>
  <si>
    <t>累计销售面积</t>
  </si>
  <si>
    <t>销售及其他费用</t>
  </si>
  <si>
    <t>累计净现金流</t>
  </si>
  <si>
    <t>当期净现金流</t>
  </si>
  <si>
    <t>当期支出</t>
  </si>
  <si>
    <t>总支出</t>
  </si>
  <si>
    <t>财务费用自定义</t>
  </si>
  <si>
    <t>非融资IRR-税后</t>
  </si>
  <si>
    <t>非融资IRR-税前</t>
  </si>
  <si>
    <t>年华ROE</t>
  </si>
  <si>
    <t>净利润率</t>
  </si>
  <si>
    <t>EBITDA</t>
  </si>
  <si>
    <t>还款</t>
  </si>
  <si>
    <t>当月结转金额（不含税）x 有效增值税率x (附加税率）+土增税；</t>
  </si>
  <si>
    <t>非普通住宅</t>
  </si>
  <si>
    <t>option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</si>
</sst>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41" formatCode="_(* #,##0_);_(* \(#,##0\);_(* &quot;-&quot;_);_(@_)"/>
    <numFmt numFmtId="43" formatCode="_(* #,##0.00_);_(* \(#,##0.00\);_(* &quot;-&quot;??_);_(@_)"/>
    <numFmt numFmtId="164" formatCode="_ * #,##0.00_ ;_ * \-#,##0.00_ ;_ * &quot;-&quot;??_ ;_ @_ "/>
    <numFmt numFmtId="165" formatCode="_(* #,##0_);_(* \(#,##0\);_(* &quot;-&quot;??_);_(@_)"/>
    <numFmt numFmtId="166" formatCode="m/d/yyyy;@"/>
    <numFmt numFmtId="167" formatCode="0_);[Red]\(0\)"/>
    <numFmt numFmtId="168" formatCode="0.0%"/>
    <numFmt numFmtId="169" formatCode="#,##0_ "/>
    <numFmt numFmtId="170" formatCode="_ * #,##0_ ;_ * \-#,##0_ ;_ * &quot;-&quot;??_ ;_ @_ "/>
    <numFmt numFmtId="171" formatCode="dd/mm/yy;@"/>
    <numFmt numFmtId="172" formatCode="_-* #,##0.00_-;\-* #,##0.00_-;_-* &quot;-&quot;??_-;_-@_-"/>
    <numFmt numFmtId="173" formatCode="_-* #,##0_-;\-* #,##0_-;_-* &quot;-&quot;??_-;_-@_-"/>
    <numFmt numFmtId="174" formatCode="mm\-yyyy"/>
    <numFmt numFmtId="175" formatCode="_(* #,##0.0_);_(* \(#,##0.0\);_(* &quot;-&quot;_);_(@_)"/>
    <numFmt numFmtId="176" formatCode="&quot;Y&quot;General"/>
    <numFmt numFmtId="177" formatCode="&quot;M&quot;General"/>
    <numFmt numFmtId="178" formatCode="0.0000"/>
    <numFmt numFmtId="179" formatCode="_(* #,##0.0000_);_(* \(#,##0.0000\);_(* &quot;-&quot;??_);_(@_)"/>
    <numFmt numFmtId="180" formatCode="0.00000"/>
    <numFmt numFmtId="181" formatCode="_(* #,##0.0_);_(* \(#,##0.0\);_(* &quot;-&quot;??_);_(@_)"/>
  </numFmts>
  <fonts count="48">
    <font>
      <sz val="12"/>
      <color theme="1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1"/>
      <color theme="1"/>
      <name val="宋体"/>
      <family val="2"/>
      <scheme val="minor"/>
    </font>
    <font>
      <sz val="12"/>
      <color theme="1"/>
      <name val="宋体"/>
      <family val="2"/>
      <scheme val="minor"/>
    </font>
    <font>
      <sz val="12"/>
      <color rgb="FF0000FF"/>
      <name val="宋体"/>
      <family val="2"/>
      <scheme val="minor"/>
    </font>
    <font>
      <sz val="12"/>
      <name val="宋体"/>
      <family val="3"/>
      <charset val="134"/>
    </font>
    <font>
      <sz val="10"/>
      <name val="Times"/>
      <family val="1"/>
    </font>
    <font>
      <sz val="10"/>
      <name val="宋体"/>
      <family val="3"/>
      <charset val="134"/>
    </font>
    <font>
      <sz val="12"/>
      <name val="Times"/>
      <family val="1"/>
    </font>
    <font>
      <sz val="10"/>
      <name val="微软雅黑"/>
      <family val="2"/>
      <charset val="134"/>
    </font>
    <font>
      <sz val="10"/>
      <color indexed="8"/>
      <name val="Arial"/>
      <family val="2"/>
    </font>
    <font>
      <sz val="10"/>
      <color indexed="8"/>
      <name val="微软雅黑"/>
      <family val="2"/>
      <charset val="134"/>
    </font>
    <font>
      <b/>
      <sz val="10"/>
      <color rgb="FFFF0000"/>
      <name val="Arial"/>
      <family val="2"/>
    </font>
    <font>
      <b/>
      <sz val="10"/>
      <color rgb="FFFF0000"/>
      <name val="微软雅黑"/>
      <family val="2"/>
      <charset val="134"/>
    </font>
    <font>
      <sz val="11"/>
      <name val="宋体"/>
      <family val="3"/>
      <charset val="134"/>
    </font>
    <font>
      <sz val="28"/>
      <color theme="0"/>
      <name val="微软雅黑"/>
      <family val="2"/>
      <charset val="134"/>
    </font>
    <font>
      <sz val="28"/>
      <color theme="0"/>
      <name val="宋体"/>
      <family val="2"/>
      <scheme val="minor"/>
    </font>
    <font>
      <sz val="28"/>
      <color theme="1"/>
      <name val="微软雅黑"/>
      <family val="2"/>
      <charset val="134"/>
    </font>
    <font>
      <sz val="28"/>
      <color theme="1"/>
      <name val="宋体"/>
      <family val="2"/>
      <scheme val="minor"/>
    </font>
    <font>
      <b/>
      <sz val="10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rgb="FF000000"/>
      <name val="Tahoma"/>
      <family val="2"/>
      <charset val="134"/>
    </font>
    <font>
      <sz val="9"/>
      <color rgb="FF000000"/>
      <name val="宋体"/>
      <charset val="134"/>
    </font>
    <font>
      <b/>
      <sz val="12"/>
      <color theme="1"/>
      <name val="Heiti TC Light"/>
    </font>
    <font>
      <sz val="12"/>
      <color theme="1"/>
      <name val="Heiti TC Light"/>
    </font>
    <font>
      <sz val="12"/>
      <name val="宋体"/>
      <family val="2"/>
      <scheme val="minor"/>
    </font>
    <font>
      <sz val="10"/>
      <name val="Times"/>
      <family val="3"/>
      <charset val="134"/>
    </font>
    <font>
      <b/>
      <sz val="12"/>
      <color theme="1"/>
      <name val="宋体"/>
      <family val="2"/>
      <scheme val="minor"/>
    </font>
    <font>
      <sz val="12"/>
      <color theme="0"/>
      <name val="宋体"/>
      <family val="2"/>
      <scheme val="minor"/>
    </font>
    <font>
      <b/>
      <sz val="10"/>
      <name val="微软雅黑"/>
      <family val="2"/>
      <charset val="134"/>
    </font>
    <font>
      <b/>
      <sz val="8"/>
      <name val="宋体"/>
      <family val="3"/>
      <charset val="134"/>
    </font>
    <font>
      <b/>
      <sz val="9"/>
      <color rgb="FFFF0000"/>
      <name val="黑体"/>
      <family val="3"/>
      <charset val="134"/>
    </font>
    <font>
      <b/>
      <sz val="9"/>
      <name val="黑体"/>
      <family val="3"/>
      <charset val="134"/>
    </font>
    <font>
      <sz val="9"/>
      <name val="宋体"/>
      <family val="3"/>
      <charset val="134"/>
    </font>
    <font>
      <b/>
      <sz val="10"/>
      <color rgb="FFFF0000"/>
      <name val="黑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11"/>
      <color theme="1"/>
      <name val="Times New Roman"/>
      <family val="1"/>
    </font>
    <font>
      <sz val="12"/>
      <color rgb="FF000000"/>
      <name val="宋体"/>
      <family val="2"/>
      <scheme val="minor"/>
    </font>
    <font>
      <b/>
      <sz val="12"/>
      <color rgb="FF000000"/>
      <name val="宋体"/>
      <family val="2"/>
      <scheme val="minor"/>
    </font>
    <font>
      <sz val="12"/>
      <color rgb="FFFF0000"/>
      <name val="宋体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EF73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1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4" fontId="3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6" fillId="0" borderId="0" applyFont="0" applyFill="0" applyBorder="0" applyAlignment="0" applyProtection="0">
      <alignment vertical="center"/>
    </xf>
    <xf numFmtId="172" fontId="4" fillId="0" borderId="0" applyFont="0" applyFill="0" applyBorder="0" applyAlignment="0" applyProtection="0"/>
  </cellStyleXfs>
  <cellXfs count="224">
    <xf numFmtId="0" fontId="0" fillId="0" borderId="0" xfId="0"/>
    <xf numFmtId="9" fontId="0" fillId="0" borderId="0" xfId="111" applyFont="1"/>
    <xf numFmtId="43" fontId="0" fillId="0" borderId="0" xfId="110" applyFont="1"/>
    <xf numFmtId="165" fontId="0" fillId="0" borderId="0" xfId="110" applyNumberFormat="1" applyFont="1"/>
    <xf numFmtId="14" fontId="0" fillId="0" borderId="0" xfId="0" applyNumberFormat="1"/>
    <xf numFmtId="0" fontId="0" fillId="0" borderId="0" xfId="0" applyNumberFormat="1"/>
    <xf numFmtId="165" fontId="0" fillId="0" borderId="0" xfId="0" applyNumberFormat="1"/>
    <xf numFmtId="9" fontId="0" fillId="0" borderId="0" xfId="0" applyNumberFormat="1"/>
    <xf numFmtId="0" fontId="5" fillId="0" borderId="0" xfId="0" applyFont="1"/>
    <xf numFmtId="9" fontId="5" fillId="0" borderId="0" xfId="0" applyNumberFormat="1" applyFont="1"/>
    <xf numFmtId="165" fontId="5" fillId="0" borderId="0" xfId="110" applyNumberFormat="1" applyFont="1"/>
    <xf numFmtId="0" fontId="0" fillId="0" borderId="0" xfId="0" applyAlignment="1">
      <alignment horizontal="right"/>
    </xf>
    <xf numFmtId="166" fontId="0" fillId="0" borderId="0" xfId="0" applyNumberFormat="1"/>
    <xf numFmtId="43" fontId="0" fillId="0" borderId="0" xfId="0" applyNumberFormat="1"/>
    <xf numFmtId="164" fontId="7" fillId="0" borderId="1" xfId="112" applyFont="1" applyBorder="1">
      <alignment vertical="center"/>
    </xf>
    <xf numFmtId="164" fontId="7" fillId="5" borderId="1" xfId="112" applyFont="1" applyFill="1" applyBorder="1">
      <alignment vertical="center"/>
    </xf>
    <xf numFmtId="164" fontId="7" fillId="0" borderId="2" xfId="112" applyFont="1" applyFill="1" applyBorder="1">
      <alignment vertical="center"/>
    </xf>
    <xf numFmtId="164" fontId="7" fillId="0" borderId="0" xfId="112" applyFont="1" applyFill="1" applyBorder="1">
      <alignment vertical="center"/>
    </xf>
    <xf numFmtId="164" fontId="9" fillId="0" borderId="0" xfId="112" applyFont="1" applyFill="1" applyBorder="1">
      <alignment vertical="center"/>
    </xf>
    <xf numFmtId="167" fontId="10" fillId="0" borderId="0" xfId="0" applyNumberFormat="1" applyFont="1" applyAlignment="1" applyProtection="1">
      <alignment horizontal="left" vertical="center" wrapText="1"/>
      <protection locked="0"/>
    </xf>
    <xf numFmtId="49" fontId="0" fillId="0" borderId="0" xfId="0" applyNumberFormat="1"/>
    <xf numFmtId="168" fontId="0" fillId="0" borderId="0" xfId="111" applyNumberFormat="1" applyFont="1"/>
    <xf numFmtId="169" fontId="11" fillId="0" borderId="3" xfId="110" applyNumberFormat="1" applyFont="1" applyBorder="1" applyAlignment="1" applyProtection="1">
      <alignment horizontal="left"/>
      <protection locked="0"/>
    </xf>
    <xf numFmtId="169" fontId="11" fillId="0" borderId="3" xfId="110" applyNumberFormat="1" applyFont="1" applyBorder="1" applyProtection="1">
      <protection locked="0"/>
    </xf>
    <xf numFmtId="169" fontId="13" fillId="0" borderId="3" xfId="110" applyNumberFormat="1" applyFont="1" applyBorder="1" applyProtection="1">
      <protection locked="0"/>
    </xf>
    <xf numFmtId="169" fontId="13" fillId="0" borderId="3" xfId="110" applyNumberFormat="1" applyFont="1" applyBorder="1" applyAlignment="1" applyProtection="1">
      <alignment horizontal="left"/>
      <protection locked="0"/>
    </xf>
    <xf numFmtId="169" fontId="11" fillId="0" borderId="0" xfId="110" applyNumberFormat="1" applyFont="1" applyBorder="1" applyProtection="1">
      <protection locked="0"/>
    </xf>
    <xf numFmtId="169" fontId="13" fillId="0" borderId="0" xfId="110" applyNumberFormat="1" applyFont="1" applyBorder="1" applyProtection="1">
      <protection locked="0"/>
    </xf>
    <xf numFmtId="169" fontId="13" fillId="0" borderId="0" xfId="110" applyNumberFormat="1" applyFont="1" applyBorder="1" applyAlignment="1" applyProtection="1">
      <alignment horizontal="left"/>
      <protection locked="0"/>
    </xf>
    <xf numFmtId="0" fontId="0" fillId="0" borderId="0" xfId="110" applyNumberFormat="1" applyFont="1"/>
    <xf numFmtId="169" fontId="11" fillId="0" borderId="3" xfId="110" applyNumberFormat="1" applyFont="1" applyBorder="1" applyAlignment="1" applyProtection="1">
      <alignment horizontal="left" indent="2"/>
      <protection locked="0"/>
    </xf>
    <xf numFmtId="0" fontId="16" fillId="6" borderId="0" xfId="0" applyFont="1" applyFill="1" applyAlignment="1">
      <alignment vertical="center"/>
    </xf>
    <xf numFmtId="0" fontId="17" fillId="6" borderId="0" xfId="0" applyFont="1" applyFill="1"/>
    <xf numFmtId="0" fontId="18" fillId="0" borderId="0" xfId="0" applyFont="1" applyAlignment="1">
      <alignment vertical="center"/>
    </xf>
    <xf numFmtId="0" fontId="19" fillId="0" borderId="0" xfId="0" applyFont="1"/>
    <xf numFmtId="170" fontId="20" fillId="7" borderId="0" xfId="110" applyNumberFormat="1" applyFont="1" applyFill="1" applyAlignment="1" applyProtection="1">
      <alignment horizontal="center" vertical="center" wrapText="1"/>
      <protection locked="0"/>
    </xf>
    <xf numFmtId="170" fontId="10" fillId="0" borderId="0" xfId="110" applyNumberFormat="1" applyFont="1" applyAlignment="1">
      <alignment vertical="center"/>
    </xf>
    <xf numFmtId="170" fontId="10" fillId="0" borderId="0" xfId="110" applyNumberFormat="1" applyFont="1"/>
    <xf numFmtId="0" fontId="0" fillId="5" borderId="0" xfId="0" applyFill="1"/>
    <xf numFmtId="170" fontId="10" fillId="0" borderId="0" xfId="110" applyNumberFormat="1" applyFont="1" applyAlignment="1">
      <alignment horizontal="left" vertical="center" indent="2"/>
    </xf>
    <xf numFmtId="169" fontId="14" fillId="0" borderId="3" xfId="110" applyNumberFormat="1" applyFont="1" applyBorder="1" applyProtection="1">
      <protection locked="0"/>
    </xf>
    <xf numFmtId="169" fontId="14" fillId="0" borderId="3" xfId="110" applyNumberFormat="1" applyFont="1" applyBorder="1" applyAlignment="1" applyProtection="1">
      <alignment horizontal="left"/>
      <protection locked="0"/>
    </xf>
    <xf numFmtId="169" fontId="14" fillId="0" borderId="4" xfId="110" applyNumberFormat="1" applyFont="1" applyBorder="1" applyAlignment="1" applyProtection="1">
      <alignment horizontal="left" wrapText="1"/>
      <protection locked="0"/>
    </xf>
    <xf numFmtId="0" fontId="21" fillId="0" borderId="0" xfId="0" applyFont="1" applyAlignment="1">
      <alignment vertical="center"/>
    </xf>
    <xf numFmtId="0" fontId="24" fillId="0" borderId="0" xfId="0" applyFont="1"/>
    <xf numFmtId="0" fontId="25" fillId="0" borderId="0" xfId="0" applyFont="1"/>
    <xf numFmtId="171" fontId="0" fillId="0" borderId="0" xfId="0" applyNumberFormat="1"/>
    <xf numFmtId="43" fontId="0" fillId="0" borderId="0" xfId="110" applyNumberFormat="1" applyFont="1"/>
    <xf numFmtId="0" fontId="0" fillId="8" borderId="0" xfId="0" applyFill="1"/>
    <xf numFmtId="0" fontId="0" fillId="9" borderId="0" xfId="0" applyFill="1"/>
    <xf numFmtId="0" fontId="0" fillId="4" borderId="0" xfId="0" applyFill="1"/>
    <xf numFmtId="166" fontId="0" fillId="4" borderId="0" xfId="0" applyNumberFormat="1" applyFill="1"/>
    <xf numFmtId="0" fontId="0" fillId="3" borderId="0" xfId="0" applyFill="1"/>
    <xf numFmtId="0" fontId="0" fillId="2" borderId="0" xfId="0" applyFill="1"/>
    <xf numFmtId="164" fontId="7" fillId="0" borderId="2" xfId="112" applyFont="1" applyBorder="1">
      <alignment vertical="center"/>
    </xf>
    <xf numFmtId="9" fontId="26" fillId="0" borderId="0" xfId="0" applyNumberFormat="1" applyFont="1"/>
    <xf numFmtId="165" fontId="5" fillId="0" borderId="0" xfId="0" applyNumberFormat="1" applyFont="1"/>
    <xf numFmtId="0" fontId="0" fillId="0" borderId="0" xfId="0" applyAlignment="1">
      <alignment horizontal="left"/>
    </xf>
    <xf numFmtId="164" fontId="7" fillId="0" borderId="0" xfId="112" applyFont="1" applyBorder="1">
      <alignment vertical="center"/>
    </xf>
    <xf numFmtId="164" fontId="8" fillId="0" borderId="1" xfId="112" applyFont="1" applyBorder="1">
      <alignment vertical="center"/>
    </xf>
    <xf numFmtId="164" fontId="8" fillId="5" borderId="1" xfId="112" applyFont="1" applyFill="1" applyBorder="1">
      <alignment vertical="center"/>
    </xf>
    <xf numFmtId="164" fontId="27" fillId="0" borderId="1" xfId="112" applyFont="1" applyBorder="1">
      <alignment vertical="center"/>
    </xf>
    <xf numFmtId="164" fontId="27" fillId="0" borderId="0" xfId="112" applyFont="1" applyBorder="1">
      <alignment vertical="center"/>
    </xf>
    <xf numFmtId="165" fontId="11" fillId="0" borderId="0" xfId="110" applyNumberFormat="1" applyFont="1" applyBorder="1" applyAlignment="1" applyProtection="1">
      <alignment horizontal="left"/>
      <protection locked="0"/>
    </xf>
    <xf numFmtId="43" fontId="30" fillId="10" borderId="0" xfId="110" applyFont="1" applyFill="1" applyAlignment="1" applyProtection="1">
      <alignment vertical="center" wrapText="1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2" fillId="0" borderId="3" xfId="0" applyFont="1" applyBorder="1" applyAlignment="1" applyProtection="1">
      <alignment horizontal="center" vertical="center"/>
      <protection locked="0"/>
    </xf>
    <xf numFmtId="0" fontId="33" fillId="0" borderId="3" xfId="0" applyFont="1" applyBorder="1" applyAlignment="1" applyProtection="1">
      <alignment horizontal="left" vertical="center"/>
      <protection locked="0"/>
    </xf>
    <xf numFmtId="2" fontId="34" fillId="0" borderId="3" xfId="0" applyNumberFormat="1" applyFont="1" applyBorder="1" applyAlignment="1" applyProtection="1">
      <alignment horizontal="left" vertical="center"/>
      <protection locked="0"/>
    </xf>
    <xf numFmtId="2" fontId="34" fillId="0" borderId="3" xfId="0" applyNumberFormat="1" applyFont="1" applyBorder="1" applyAlignment="1" applyProtection="1">
      <alignment vertical="center"/>
      <protection locked="0"/>
    </xf>
    <xf numFmtId="2" fontId="33" fillId="0" borderId="3" xfId="0" applyNumberFormat="1" applyFont="1" applyBorder="1" applyAlignment="1" applyProtection="1">
      <alignment horizontal="left" vertical="center"/>
      <protection locked="0"/>
    </xf>
    <xf numFmtId="164" fontId="8" fillId="5" borderId="3" xfId="112" applyFont="1" applyFill="1" applyBorder="1" applyProtection="1">
      <alignment vertical="center"/>
      <protection locked="0"/>
    </xf>
    <xf numFmtId="2" fontId="34" fillId="0" borderId="6" xfId="0" applyNumberFormat="1" applyFont="1" applyBorder="1" applyAlignment="1" applyProtection="1">
      <alignment horizontal="left" vertical="center"/>
      <protection locked="0"/>
    </xf>
    <xf numFmtId="0" fontId="33" fillId="0" borderId="3" xfId="0" applyFont="1" applyBorder="1" applyAlignment="1" applyProtection="1">
      <alignment horizontal="justify" vertical="center"/>
      <protection locked="0"/>
    </xf>
    <xf numFmtId="0" fontId="33" fillId="0" borderId="7" xfId="0" applyFont="1" applyBorder="1" applyAlignment="1" applyProtection="1">
      <alignment horizontal="justify" vertical="center"/>
      <protection locked="0"/>
    </xf>
    <xf numFmtId="2" fontId="35" fillId="0" borderId="4" xfId="0" applyNumberFormat="1" applyFont="1" applyBorder="1" applyAlignment="1" applyProtection="1">
      <alignment horizontal="left" vertical="center"/>
      <protection locked="0"/>
    </xf>
    <xf numFmtId="0" fontId="0" fillId="0" borderId="0" xfId="0" applyAlignment="1" applyProtection="1">
      <alignment vertical="center"/>
      <protection locked="0"/>
    </xf>
    <xf numFmtId="0" fontId="36" fillId="0" borderId="1" xfId="0" applyFont="1" applyBorder="1" applyAlignment="1" applyProtection="1">
      <alignment vertical="center"/>
      <protection locked="0"/>
    </xf>
    <xf numFmtId="0" fontId="37" fillId="0" borderId="1" xfId="0" applyFont="1" applyBorder="1" applyAlignment="1" applyProtection="1">
      <alignment vertical="center"/>
      <protection locked="0"/>
    </xf>
    <xf numFmtId="170" fontId="44" fillId="5" borderId="1" xfId="110" applyNumberFormat="1" applyFont="1" applyFill="1" applyBorder="1" applyAlignment="1">
      <alignment vertical="center"/>
    </xf>
    <xf numFmtId="9" fontId="13" fillId="0" borderId="0" xfId="111" applyFont="1" applyBorder="1" applyAlignment="1" applyProtection="1">
      <alignment horizontal="right"/>
      <protection locked="0"/>
    </xf>
    <xf numFmtId="0" fontId="4" fillId="10" borderId="0" xfId="0" applyFont="1" applyFill="1"/>
    <xf numFmtId="0" fontId="0" fillId="11" borderId="5" xfId="0" applyFill="1" applyBorder="1"/>
    <xf numFmtId="0" fontId="29" fillId="12" borderId="8" xfId="0" applyFont="1" applyFill="1" applyBorder="1"/>
    <xf numFmtId="0" fontId="0" fillId="11" borderId="8" xfId="0" applyFill="1" applyBorder="1"/>
    <xf numFmtId="0" fontId="0" fillId="11" borderId="9" xfId="0" applyFill="1" applyBorder="1"/>
    <xf numFmtId="0" fontId="4" fillId="11" borderId="8" xfId="0" applyFont="1" applyFill="1" applyBorder="1"/>
    <xf numFmtId="0" fontId="4" fillId="11" borderId="9" xfId="0" applyFont="1" applyFill="1" applyBorder="1"/>
    <xf numFmtId="0" fontId="0" fillId="11" borderId="10" xfId="0" applyFill="1" applyBorder="1"/>
    <xf numFmtId="0" fontId="0" fillId="11" borderId="0" xfId="0" applyFill="1"/>
    <xf numFmtId="0" fontId="0" fillId="11" borderId="11" xfId="0" applyFill="1" applyBorder="1"/>
    <xf numFmtId="0" fontId="4" fillId="11" borderId="0" xfId="0" applyFont="1" applyFill="1"/>
    <xf numFmtId="0" fontId="4" fillId="11" borderId="11" xfId="0" applyFont="1" applyFill="1" applyBorder="1"/>
    <xf numFmtId="173" fontId="0" fillId="11" borderId="0" xfId="0" applyNumberFormat="1" applyFill="1"/>
    <xf numFmtId="174" fontId="0" fillId="11" borderId="0" xfId="0" applyNumberFormat="1" applyFill="1"/>
    <xf numFmtId="174" fontId="5" fillId="11" borderId="0" xfId="0" applyNumberFormat="1" applyFont="1" applyFill="1"/>
    <xf numFmtId="174" fontId="5" fillId="11" borderId="0" xfId="0" applyNumberFormat="1" applyFont="1" applyFill="1" applyProtection="1">
      <protection locked="0"/>
    </xf>
    <xf numFmtId="0" fontId="5" fillId="11" borderId="10" xfId="0" applyFont="1" applyFill="1" applyBorder="1"/>
    <xf numFmtId="0" fontId="5" fillId="11" borderId="0" xfId="0" applyFont="1" applyFill="1"/>
    <xf numFmtId="0" fontId="28" fillId="11" borderId="0" xfId="0" applyFont="1" applyFill="1"/>
    <xf numFmtId="0" fontId="29" fillId="13" borderId="0" xfId="0" applyFont="1" applyFill="1"/>
    <xf numFmtId="0" fontId="0" fillId="11" borderId="11" xfId="0" applyFill="1" applyBorder="1" applyProtection="1">
      <protection hidden="1"/>
    </xf>
    <xf numFmtId="9" fontId="5" fillId="11" borderId="0" xfId="0" applyNumberFormat="1" applyFont="1" applyFill="1"/>
    <xf numFmtId="41" fontId="0" fillId="11" borderId="0" xfId="0" applyNumberFormat="1" applyFill="1"/>
    <xf numFmtId="168" fontId="5" fillId="11" borderId="0" xfId="0" applyNumberFormat="1" applyFont="1" applyFill="1"/>
    <xf numFmtId="0" fontId="0" fillId="0" borderId="0" xfId="0" applyProtection="1">
      <protection hidden="1"/>
    </xf>
    <xf numFmtId="0" fontId="28" fillId="0" borderId="0" xfId="0" applyFont="1" applyProtection="1">
      <protection hidden="1"/>
    </xf>
    <xf numFmtId="174" fontId="26" fillId="0" borderId="0" xfId="0" applyNumberFormat="1" applyFont="1" applyProtection="1">
      <protection hidden="1"/>
    </xf>
    <xf numFmtId="173" fontId="0" fillId="0" borderId="0" xfId="0" applyNumberFormat="1" applyProtection="1">
      <protection hidden="1"/>
    </xf>
    <xf numFmtId="41" fontId="0" fillId="0" borderId="0" xfId="0" applyNumberFormat="1" applyProtection="1">
      <protection hidden="1"/>
    </xf>
    <xf numFmtId="0" fontId="0" fillId="5" borderId="0" xfId="0" applyFill="1" applyProtection="1">
      <protection hidden="1"/>
    </xf>
    <xf numFmtId="0" fontId="28" fillId="5" borderId="0" xfId="0" applyFont="1" applyFill="1" applyProtection="1">
      <protection hidden="1"/>
    </xf>
    <xf numFmtId="176" fontId="26" fillId="5" borderId="0" xfId="0" applyNumberFormat="1" applyFont="1" applyFill="1" applyProtection="1">
      <protection hidden="1"/>
    </xf>
    <xf numFmtId="177" fontId="26" fillId="0" borderId="0" xfId="0" applyNumberFormat="1" applyFont="1" applyProtection="1">
      <protection hidden="1"/>
    </xf>
    <xf numFmtId="173" fontId="45" fillId="0" borderId="0" xfId="0" applyNumberFormat="1" applyFont="1" applyProtection="1">
      <protection hidden="1"/>
    </xf>
    <xf numFmtId="0" fontId="45" fillId="0" borderId="0" xfId="0" applyFont="1" applyProtection="1">
      <protection hidden="1"/>
    </xf>
    <xf numFmtId="41" fontId="26" fillId="0" borderId="0" xfId="0" applyNumberFormat="1" applyFont="1" applyProtection="1">
      <protection hidden="1"/>
    </xf>
    <xf numFmtId="41" fontId="45" fillId="0" borderId="0" xfId="0" applyNumberFormat="1" applyFont="1" applyProtection="1">
      <protection hidden="1"/>
    </xf>
    <xf numFmtId="173" fontId="46" fillId="0" borderId="0" xfId="0" applyNumberFormat="1" applyFont="1" applyProtection="1">
      <protection hidden="1"/>
    </xf>
    <xf numFmtId="176" fontId="26" fillId="0" borderId="0" xfId="0" applyNumberFormat="1" applyFont="1" applyProtection="1">
      <protection hidden="1"/>
    </xf>
    <xf numFmtId="0" fontId="0" fillId="14" borderId="0" xfId="0" applyFill="1" applyProtection="1">
      <protection hidden="1"/>
    </xf>
    <xf numFmtId="173" fontId="0" fillId="14" borderId="0" xfId="0" applyNumberFormat="1" applyFill="1" applyProtection="1">
      <protection hidden="1"/>
    </xf>
    <xf numFmtId="0" fontId="0" fillId="15" borderId="0" xfId="0" applyFill="1" applyProtection="1">
      <protection hidden="1"/>
    </xf>
    <xf numFmtId="0" fontId="28" fillId="15" borderId="0" xfId="0" applyFont="1" applyFill="1" applyProtection="1">
      <protection hidden="1"/>
    </xf>
    <xf numFmtId="41" fontId="0" fillId="15" borderId="0" xfId="0" applyNumberFormat="1" applyFill="1" applyProtection="1">
      <protection hidden="1"/>
    </xf>
    <xf numFmtId="0" fontId="0" fillId="16" borderId="0" xfId="0" applyFill="1" applyProtection="1">
      <protection hidden="1"/>
    </xf>
    <xf numFmtId="0" fontId="0" fillId="17" borderId="0" xfId="0" applyFill="1" applyProtection="1">
      <protection hidden="1"/>
    </xf>
    <xf numFmtId="173" fontId="0" fillId="16" borderId="0" xfId="0" applyNumberFormat="1" applyFill="1" applyProtection="1">
      <protection hidden="1"/>
    </xf>
    <xf numFmtId="41" fontId="0" fillId="17" borderId="0" xfId="0" applyNumberFormat="1" applyFill="1" applyProtection="1">
      <protection hidden="1"/>
    </xf>
    <xf numFmtId="0" fontId="0" fillId="18" borderId="0" xfId="0" applyFill="1" applyProtection="1">
      <protection hidden="1"/>
    </xf>
    <xf numFmtId="173" fontId="46" fillId="19" borderId="0" xfId="0" applyNumberFormat="1" applyFont="1" applyFill="1" applyProtection="1">
      <protection hidden="1"/>
    </xf>
    <xf numFmtId="173" fontId="5" fillId="11" borderId="0" xfId="113" applyNumberFormat="1" applyFont="1" applyFill="1"/>
    <xf numFmtId="173" fontId="0" fillId="11" borderId="0" xfId="113" applyNumberFormat="1" applyFont="1" applyFill="1"/>
    <xf numFmtId="165" fontId="5" fillId="11" borderId="0" xfId="113" applyNumberFormat="1" applyFont="1" applyFill="1"/>
    <xf numFmtId="41" fontId="0" fillId="11" borderId="0" xfId="113" applyNumberFormat="1" applyFont="1" applyFill="1"/>
    <xf numFmtId="0" fontId="4" fillId="0" borderId="0" xfId="113" applyNumberFormat="1" applyAlignment="1" applyProtection="1">
      <alignment vertical="top"/>
      <protection hidden="1"/>
    </xf>
    <xf numFmtId="41" fontId="0" fillId="0" borderId="0" xfId="113" applyNumberFormat="1" applyFont="1" applyProtection="1">
      <protection hidden="1"/>
    </xf>
    <xf numFmtId="175" fontId="0" fillId="0" borderId="0" xfId="113" applyNumberFormat="1" applyFont="1" applyProtection="1">
      <protection hidden="1"/>
    </xf>
    <xf numFmtId="0" fontId="0" fillId="0" borderId="0" xfId="113" applyNumberFormat="1" applyFont="1" applyAlignment="1" applyProtection="1">
      <alignment vertical="top"/>
      <protection hidden="1"/>
    </xf>
    <xf numFmtId="173" fontId="0" fillId="0" borderId="0" xfId="113" applyNumberFormat="1" applyFont="1" applyProtection="1">
      <protection hidden="1"/>
    </xf>
    <xf numFmtId="173" fontId="28" fillId="0" borderId="0" xfId="113" applyNumberFormat="1" applyFont="1" applyProtection="1">
      <protection hidden="1"/>
    </xf>
    <xf numFmtId="0" fontId="28" fillId="0" borderId="0" xfId="113" applyNumberFormat="1" applyFont="1" applyProtection="1">
      <protection hidden="1"/>
    </xf>
    <xf numFmtId="0" fontId="0" fillId="5" borderId="0" xfId="113" applyNumberFormat="1" applyFont="1" applyFill="1" applyProtection="1">
      <protection hidden="1"/>
    </xf>
    <xf numFmtId="41" fontId="0" fillId="5" borderId="0" xfId="113" applyNumberFormat="1" applyFont="1" applyFill="1" applyProtection="1">
      <protection hidden="1"/>
    </xf>
    <xf numFmtId="0" fontId="0" fillId="14" borderId="0" xfId="113" applyNumberFormat="1" applyFont="1" applyFill="1" applyProtection="1">
      <protection hidden="1"/>
    </xf>
    <xf numFmtId="173" fontId="0" fillId="14" borderId="0" xfId="113" applyNumberFormat="1" applyFont="1" applyFill="1" applyProtection="1">
      <protection hidden="1"/>
    </xf>
    <xf numFmtId="173" fontId="28" fillId="5" borderId="0" xfId="113" applyNumberFormat="1" applyFont="1" applyFill="1" applyProtection="1">
      <protection hidden="1"/>
    </xf>
    <xf numFmtId="173" fontId="0" fillId="5" borderId="0" xfId="113" applyNumberFormat="1" applyFont="1" applyFill="1" applyProtection="1">
      <protection hidden="1"/>
    </xf>
    <xf numFmtId="173" fontId="4" fillId="0" borderId="0" xfId="113" applyNumberFormat="1" applyProtection="1">
      <protection hidden="1"/>
    </xf>
    <xf numFmtId="41" fontId="28" fillId="0" borderId="0" xfId="113" applyNumberFormat="1" applyFont="1" applyProtection="1">
      <protection hidden="1"/>
    </xf>
    <xf numFmtId="41" fontId="4" fillId="0" borderId="0" xfId="113" applyNumberFormat="1" applyProtection="1">
      <protection hidden="1"/>
    </xf>
    <xf numFmtId="172" fontId="0" fillId="0" borderId="0" xfId="113" applyFont="1" applyProtection="1">
      <protection hidden="1"/>
    </xf>
    <xf numFmtId="41" fontId="5" fillId="0" borderId="0" xfId="113" applyNumberFormat="1" applyFont="1" applyProtection="1">
      <protection hidden="1"/>
    </xf>
    <xf numFmtId="173" fontId="0" fillId="17" borderId="0" xfId="113" applyNumberFormat="1" applyFont="1" applyFill="1" applyProtection="1">
      <protection hidden="1"/>
    </xf>
    <xf numFmtId="0" fontId="0" fillId="16" borderId="0" xfId="113" applyNumberFormat="1" applyFont="1" applyFill="1" applyProtection="1">
      <protection hidden="1"/>
    </xf>
    <xf numFmtId="173" fontId="26" fillId="0" borderId="0" xfId="113" applyNumberFormat="1" applyFont="1" applyProtection="1">
      <protection hidden="1"/>
    </xf>
    <xf numFmtId="41" fontId="0" fillId="17" borderId="0" xfId="113" applyNumberFormat="1" applyFont="1" applyFill="1" applyProtection="1">
      <protection hidden="1"/>
    </xf>
    <xf numFmtId="0" fontId="5" fillId="11" borderId="0" xfId="0" applyFont="1" applyFill="1" applyAlignment="1">
      <alignment horizontal="center"/>
    </xf>
    <xf numFmtId="165" fontId="0" fillId="0" borderId="0" xfId="110" applyNumberFormat="1" applyFont="1" applyProtection="1">
      <protection hidden="1"/>
    </xf>
    <xf numFmtId="165" fontId="26" fillId="11" borderId="0" xfId="110" applyNumberFormat="1" applyFont="1" applyFill="1"/>
    <xf numFmtId="0" fontId="26" fillId="11" borderId="0" xfId="0" applyFont="1" applyFill="1"/>
    <xf numFmtId="173" fontId="26" fillId="11" borderId="0" xfId="113" applyNumberFormat="1" applyFont="1" applyFill="1"/>
    <xf numFmtId="166" fontId="0" fillId="0" borderId="0" xfId="0" applyNumberFormat="1" applyFont="1"/>
    <xf numFmtId="0" fontId="0" fillId="0" borderId="0" xfId="0" applyNumberFormat="1" applyFont="1"/>
    <xf numFmtId="10" fontId="0" fillId="0" borderId="0" xfId="111" applyNumberFormat="1" applyFont="1"/>
    <xf numFmtId="165" fontId="47" fillId="0" borderId="0" xfId="110" applyNumberFormat="1" applyFont="1"/>
    <xf numFmtId="165" fontId="0" fillId="5" borderId="0" xfId="110" applyNumberFormat="1" applyFont="1" applyFill="1"/>
    <xf numFmtId="166" fontId="0" fillId="5" borderId="0" xfId="0" applyNumberFormat="1" applyFill="1"/>
    <xf numFmtId="165" fontId="0" fillId="5" borderId="0" xfId="0" applyNumberFormat="1" applyFill="1"/>
    <xf numFmtId="178" fontId="0" fillId="0" borderId="0" xfId="0" applyNumberFormat="1"/>
    <xf numFmtId="43" fontId="26" fillId="0" borderId="0" xfId="110" applyNumberFormat="1" applyFont="1"/>
    <xf numFmtId="43" fontId="26" fillId="0" borderId="0" xfId="110" applyFont="1"/>
    <xf numFmtId="43" fontId="5" fillId="0" borderId="0" xfId="110" applyNumberFormat="1" applyFont="1"/>
    <xf numFmtId="0" fontId="5" fillId="11" borderId="0" xfId="0" applyNumberFormat="1" applyFont="1" applyFill="1"/>
    <xf numFmtId="164" fontId="7" fillId="0" borderId="1" xfId="112" applyFont="1" applyFill="1" applyBorder="1">
      <alignment vertical="center"/>
    </xf>
    <xf numFmtId="10" fontId="0" fillId="0" borderId="0" xfId="0" applyNumberFormat="1"/>
    <xf numFmtId="169" fontId="13" fillId="0" borderId="7" xfId="110" applyNumberFormat="1" applyFont="1" applyFill="1" applyBorder="1" applyProtection="1">
      <protection locked="0"/>
    </xf>
    <xf numFmtId="0" fontId="5" fillId="5" borderId="0" xfId="0" applyFont="1" applyFill="1"/>
    <xf numFmtId="9" fontId="5" fillId="5" borderId="0" xfId="0" applyNumberFormat="1" applyFont="1" applyFill="1"/>
    <xf numFmtId="0" fontId="26" fillId="5" borderId="0" xfId="0" applyFont="1" applyFill="1"/>
    <xf numFmtId="0" fontId="0" fillId="5" borderId="0" xfId="0" applyNumberFormat="1" applyFill="1"/>
    <xf numFmtId="165" fontId="5" fillId="5" borderId="0" xfId="110" applyNumberFormat="1" applyFont="1" applyFill="1"/>
    <xf numFmtId="0" fontId="0" fillId="16" borderId="0" xfId="0" applyFill="1"/>
    <xf numFmtId="165" fontId="0" fillId="16" borderId="0" xfId="110" applyNumberFormat="1" applyFont="1" applyFill="1"/>
    <xf numFmtId="0" fontId="0" fillId="0" borderId="0" xfId="0" applyFill="1"/>
    <xf numFmtId="165" fontId="0" fillId="0" borderId="0" xfId="110" applyNumberFormat="1" applyFont="1" applyFill="1"/>
    <xf numFmtId="14" fontId="5" fillId="5" borderId="0" xfId="0" applyNumberFormat="1" applyFont="1" applyFill="1"/>
    <xf numFmtId="14" fontId="0" fillId="5" borderId="0" xfId="0" applyNumberFormat="1" applyFont="1" applyFill="1"/>
    <xf numFmtId="165" fontId="0" fillId="8" borderId="0" xfId="110" applyNumberFormat="1" applyFont="1" applyFill="1"/>
    <xf numFmtId="0" fontId="5" fillId="5" borderId="0" xfId="0" applyFont="1" applyFill="1" applyAlignment="1">
      <alignment horizontal="right"/>
    </xf>
    <xf numFmtId="165" fontId="0" fillId="8" borderId="0" xfId="0" applyNumberFormat="1" applyFill="1"/>
    <xf numFmtId="164" fontId="8" fillId="8" borderId="1" xfId="112" applyFont="1" applyFill="1" applyBorder="1">
      <alignment vertical="center"/>
    </xf>
    <xf numFmtId="164" fontId="7" fillId="8" borderId="2" xfId="112" applyFont="1" applyFill="1" applyBorder="1">
      <alignment vertical="center"/>
    </xf>
    <xf numFmtId="164" fontId="27" fillId="8" borderId="1" xfId="112" applyFont="1" applyFill="1" applyBorder="1">
      <alignment vertical="center"/>
    </xf>
    <xf numFmtId="0" fontId="5" fillId="5" borderId="0" xfId="0" applyNumberFormat="1" applyFont="1" applyFill="1"/>
    <xf numFmtId="0" fontId="5" fillId="5" borderId="0" xfId="110" applyNumberFormat="1" applyFont="1" applyFill="1"/>
    <xf numFmtId="0" fontId="0" fillId="5" borderId="0" xfId="110" applyNumberFormat="1" applyFont="1" applyFill="1"/>
    <xf numFmtId="165" fontId="0" fillId="8" borderId="0" xfId="110" applyNumberFormat="1" applyFont="1" applyFill="1" applyAlignment="1">
      <alignment horizontal="right"/>
    </xf>
    <xf numFmtId="43" fontId="0" fillId="8" borderId="0" xfId="110" applyFont="1" applyFill="1"/>
    <xf numFmtId="43" fontId="0" fillId="16" borderId="0" xfId="110" applyNumberFormat="1" applyFont="1" applyFill="1"/>
    <xf numFmtId="0" fontId="28" fillId="5" borderId="0" xfId="0" applyFont="1" applyFill="1" applyAlignment="1" applyProtection="1">
      <alignment horizontal="center"/>
      <protection hidden="1"/>
    </xf>
    <xf numFmtId="173" fontId="5" fillId="0" borderId="0" xfId="0" applyNumberFormat="1" applyFont="1" applyProtection="1">
      <protection hidden="1"/>
    </xf>
    <xf numFmtId="179" fontId="0" fillId="16" borderId="0" xfId="110" applyNumberFormat="1" applyFont="1" applyFill="1"/>
    <xf numFmtId="179" fontId="0" fillId="0" borderId="0" xfId="110" applyNumberFormat="1" applyFont="1" applyFill="1"/>
    <xf numFmtId="9" fontId="5" fillId="0" borderId="0" xfId="111" applyFont="1"/>
    <xf numFmtId="179" fontId="26" fillId="0" borderId="0" xfId="110" applyNumberFormat="1" applyFont="1"/>
    <xf numFmtId="179" fontId="0" fillId="0" borderId="0" xfId="110" applyNumberFormat="1" applyFont="1"/>
    <xf numFmtId="179" fontId="0" fillId="0" borderId="0" xfId="0" applyNumberFormat="1"/>
    <xf numFmtId="179" fontId="5" fillId="0" borderId="0" xfId="110" applyNumberFormat="1" applyFont="1"/>
    <xf numFmtId="180" fontId="5" fillId="5" borderId="0" xfId="0" applyNumberFormat="1" applyFont="1" applyFill="1"/>
    <xf numFmtId="180" fontId="5" fillId="5" borderId="0" xfId="110" applyNumberFormat="1" applyFont="1" applyFill="1"/>
    <xf numFmtId="179" fontId="5" fillId="0" borderId="0" xfId="0" applyNumberFormat="1" applyFont="1"/>
    <xf numFmtId="9" fontId="5" fillId="20" borderId="0" xfId="0" applyNumberFormat="1" applyFont="1" applyFill="1"/>
    <xf numFmtId="168" fontId="0" fillId="9" borderId="0" xfId="111" applyNumberFormat="1" applyFont="1" applyFill="1"/>
    <xf numFmtId="165" fontId="0" fillId="9" borderId="0" xfId="0" applyNumberFormat="1" applyFill="1"/>
    <xf numFmtId="181" fontId="0" fillId="9" borderId="0" xfId="0" applyNumberFormat="1" applyFill="1"/>
    <xf numFmtId="179" fontId="0" fillId="9" borderId="0" xfId="0" applyNumberFormat="1" applyFill="1"/>
    <xf numFmtId="43" fontId="0" fillId="9" borderId="0" xfId="110" applyFont="1" applyFill="1"/>
    <xf numFmtId="0" fontId="0" fillId="17" borderId="0" xfId="0" applyFill="1"/>
    <xf numFmtId="168" fontId="0" fillId="17" borderId="0" xfId="111" applyNumberFormat="1" applyFont="1" applyFill="1"/>
    <xf numFmtId="165" fontId="0" fillId="17" borderId="0" xfId="0" applyNumberFormat="1" applyFill="1"/>
    <xf numFmtId="43" fontId="0" fillId="17" borderId="0" xfId="110" applyFont="1" applyFill="1"/>
    <xf numFmtId="165" fontId="0" fillId="21" borderId="0" xfId="110" applyNumberFormat="1" applyFont="1" applyFill="1"/>
    <xf numFmtId="165" fontId="0" fillId="22" borderId="0" xfId="110" applyNumberFormat="1" applyFont="1" applyFill="1"/>
  </cellXfs>
  <cellStyles count="114">
    <cellStyle name="Comma" xfId="110" builtinId="3"/>
    <cellStyle name="Comma 2" xfId="113" xr:uid="{00000000-0005-0000-0000-000001000000}"/>
    <cellStyle name="Comma 3" xfId="31" xr:uid="{00000000-0005-0000-0000-000002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Percent" xfId="111" builtinId="5"/>
    <cellStyle name="千位分隔 3" xfId="112" xr:uid="{00000000-0005-0000-0000-000071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0000FF"/>
      <color rgb="FF244A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发展纲要报告!$A$23</c:f>
              <c:strCache>
                <c:ptCount val="1"/>
                <c:pt idx="0">
                  <c:v> 供应计划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发展纲要报告!$B$22:$BN$22</c:f>
              <c:numCache>
                <c:formatCode>m/d/yyyy;@</c:formatCode>
                <c:ptCount val="65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  <c:pt idx="55">
                  <c:v>43922</c:v>
                </c:pt>
                <c:pt idx="56">
                  <c:v>43952</c:v>
                </c:pt>
                <c:pt idx="57">
                  <c:v>43983</c:v>
                </c:pt>
                <c:pt idx="58">
                  <c:v>44013</c:v>
                </c:pt>
                <c:pt idx="59">
                  <c:v>44044</c:v>
                </c:pt>
                <c:pt idx="60">
                  <c:v>44075</c:v>
                </c:pt>
                <c:pt idx="61">
                  <c:v>44105</c:v>
                </c:pt>
                <c:pt idx="62">
                  <c:v>44136</c:v>
                </c:pt>
                <c:pt idx="63">
                  <c:v>44166</c:v>
                </c:pt>
                <c:pt idx="64">
                  <c:v>44197</c:v>
                </c:pt>
              </c:numCache>
            </c:numRef>
          </c:cat>
          <c:val>
            <c:numRef>
              <c:f>发展纲要报告!$B$23:$BN$23</c:f>
              <c:numCache>
                <c:formatCode>_(* #,##0_);_(* \(#,##0\);_(* "-"??_);_(@_)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120000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C5-0440-9CF5-3CDDA5676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574671"/>
        <c:axId val="937591071"/>
      </c:barChart>
      <c:dateAx>
        <c:axId val="937574671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91071"/>
        <c:crosses val="autoZero"/>
        <c:auto val="1"/>
        <c:lblOffset val="100"/>
        <c:baseTimeUnit val="months"/>
      </c:dateAx>
      <c:valAx>
        <c:axId val="9375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7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发展纲要报告!$A$41</c:f>
              <c:strCache>
                <c:ptCount val="1"/>
                <c:pt idx="0">
                  <c:v>累计净现金流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发展纲要报告!$B$22:$BP$22</c:f>
              <c:numCache>
                <c:formatCode>m/d/yyyy;@</c:formatCode>
                <c:ptCount val="6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  <c:pt idx="55">
                  <c:v>43922</c:v>
                </c:pt>
                <c:pt idx="56">
                  <c:v>43952</c:v>
                </c:pt>
                <c:pt idx="57">
                  <c:v>43983</c:v>
                </c:pt>
                <c:pt idx="58">
                  <c:v>44013</c:v>
                </c:pt>
                <c:pt idx="59">
                  <c:v>44044</c:v>
                </c:pt>
                <c:pt idx="60">
                  <c:v>44075</c:v>
                </c:pt>
                <c:pt idx="61">
                  <c:v>44105</c:v>
                </c:pt>
                <c:pt idx="62">
                  <c:v>44136</c:v>
                </c:pt>
                <c:pt idx="63">
                  <c:v>44166</c:v>
                </c:pt>
                <c:pt idx="64">
                  <c:v>44197</c:v>
                </c:pt>
                <c:pt idx="65">
                  <c:v>44228</c:v>
                </c:pt>
                <c:pt idx="66">
                  <c:v>44256</c:v>
                </c:pt>
              </c:numCache>
            </c:numRef>
          </c:cat>
          <c:val>
            <c:numRef>
              <c:f>发展纲要报告!$B$41:$BP$41</c:f>
              <c:numCache>
                <c:formatCode>_(* #,##0_);_(* \(#,##0\);_(* "-"??_);_(@_)</c:formatCode>
                <c:ptCount val="67"/>
                <c:pt idx="0">
                  <c:v>0</c:v>
                </c:pt>
                <c:pt idx="1">
                  <c:v>-15637219.199999999</c:v>
                </c:pt>
                <c:pt idx="2">
                  <c:v>-26062032</c:v>
                </c:pt>
                <c:pt idx="3">
                  <c:v>-26062032</c:v>
                </c:pt>
                <c:pt idx="4">
                  <c:v>-31558049.686636366</c:v>
                </c:pt>
                <c:pt idx="5">
                  <c:v>-37054067.373272732</c:v>
                </c:pt>
                <c:pt idx="6">
                  <c:v>-40035674.905909099</c:v>
                </c:pt>
                <c:pt idx="7">
                  <c:v>-43017282.438545465</c:v>
                </c:pt>
                <c:pt idx="8">
                  <c:v>-41782108.600090921</c:v>
                </c:pt>
                <c:pt idx="9">
                  <c:v>-40546934.761636376</c:v>
                </c:pt>
                <c:pt idx="10">
                  <c:v>-19583597.286818191</c:v>
                </c:pt>
                <c:pt idx="11">
                  <c:v>1379740.1879999936</c:v>
                </c:pt>
                <c:pt idx="12">
                  <c:v>22343077.662818179</c:v>
                </c:pt>
                <c:pt idx="13">
                  <c:v>43306415.137636364</c:v>
                </c:pt>
                <c:pt idx="14">
                  <c:v>64269749.49272728</c:v>
                </c:pt>
                <c:pt idx="15">
                  <c:v>84830648.215499997</c:v>
                </c:pt>
                <c:pt idx="16">
                  <c:v>108803035.32127273</c:v>
                </c:pt>
                <c:pt idx="17">
                  <c:v>131970551.1624091</c:v>
                </c:pt>
                <c:pt idx="18">
                  <c:v>150588788.96700001</c:v>
                </c:pt>
                <c:pt idx="19">
                  <c:v>193514819.37768182</c:v>
                </c:pt>
                <c:pt idx="20">
                  <c:v>260096379.3338182</c:v>
                </c:pt>
                <c:pt idx="21">
                  <c:v>326677939.28995454</c:v>
                </c:pt>
                <c:pt idx="22">
                  <c:v>393259499.24609095</c:v>
                </c:pt>
                <c:pt idx="23">
                  <c:v>456991059.20222729</c:v>
                </c:pt>
                <c:pt idx="24">
                  <c:v>520722619.15836364</c:v>
                </c:pt>
                <c:pt idx="25">
                  <c:v>584454179.11450005</c:v>
                </c:pt>
                <c:pt idx="26">
                  <c:v>648185722.77872729</c:v>
                </c:pt>
                <c:pt idx="27">
                  <c:v>711458102.55649996</c:v>
                </c:pt>
                <c:pt idx="28">
                  <c:v>786201550.30809093</c:v>
                </c:pt>
                <c:pt idx="29">
                  <c:v>860831541.55140901</c:v>
                </c:pt>
                <c:pt idx="30">
                  <c:v>934776448.07981813</c:v>
                </c:pt>
                <c:pt idx="31">
                  <c:v>1008380985.0834091</c:v>
                </c:pt>
                <c:pt idx="32">
                  <c:v>1079852169.8142726</c:v>
                </c:pt>
                <c:pt idx="33">
                  <c:v>1151323354.5451365</c:v>
                </c:pt>
                <c:pt idx="34">
                  <c:v>1223537330.7409999</c:v>
                </c:pt>
                <c:pt idx="35">
                  <c:v>1295751306.9368637</c:v>
                </c:pt>
                <c:pt idx="36">
                  <c:v>1363030797.880909</c:v>
                </c:pt>
                <c:pt idx="37">
                  <c:v>1430310288.8249545</c:v>
                </c:pt>
                <c:pt idx="38">
                  <c:v>1489716413.1140909</c:v>
                </c:pt>
                <c:pt idx="39">
                  <c:v>1549065809.1490908</c:v>
                </c:pt>
                <c:pt idx="40">
                  <c:v>1568873188.1386364</c:v>
                </c:pt>
                <c:pt idx="41">
                  <c:v>1588680567.1281819</c:v>
                </c:pt>
                <c:pt idx="42">
                  <c:v>1608487946.1177273</c:v>
                </c:pt>
                <c:pt idx="43">
                  <c:v>1628295325.1072726</c:v>
                </c:pt>
                <c:pt idx="44">
                  <c:v>1648102704.0968182</c:v>
                </c:pt>
                <c:pt idx="45">
                  <c:v>1667910083.0863638</c:v>
                </c:pt>
                <c:pt idx="46">
                  <c:v>1688460253.5409093</c:v>
                </c:pt>
                <c:pt idx="47">
                  <c:v>1709010423.9954548</c:v>
                </c:pt>
                <c:pt idx="48">
                  <c:v>1709010423.9954548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9F-3842-9182-CB201E026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574671"/>
        <c:axId val="937591071"/>
      </c:areaChart>
      <c:dateAx>
        <c:axId val="937574671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91071"/>
        <c:crosses val="autoZero"/>
        <c:auto val="1"/>
        <c:lblOffset val="100"/>
        <c:baseTimeUnit val="months"/>
      </c:dateAx>
      <c:valAx>
        <c:axId val="9375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74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发展纲要报告!$A$45</c:f>
              <c:strCache>
                <c:ptCount val="1"/>
                <c:pt idx="0">
                  <c:v>净利润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发展纲要报告!$B$22:$BP$22</c:f>
              <c:numCache>
                <c:formatCode>m/d/yyyy;@</c:formatCode>
                <c:ptCount val="6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  <c:pt idx="55">
                  <c:v>43922</c:v>
                </c:pt>
                <c:pt idx="56">
                  <c:v>43952</c:v>
                </c:pt>
                <c:pt idx="57">
                  <c:v>43983</c:v>
                </c:pt>
                <c:pt idx="58">
                  <c:v>44013</c:v>
                </c:pt>
                <c:pt idx="59">
                  <c:v>44044</c:v>
                </c:pt>
                <c:pt idx="60">
                  <c:v>44075</c:v>
                </c:pt>
                <c:pt idx="61">
                  <c:v>44105</c:v>
                </c:pt>
                <c:pt idx="62">
                  <c:v>44136</c:v>
                </c:pt>
                <c:pt idx="63">
                  <c:v>44166</c:v>
                </c:pt>
                <c:pt idx="64">
                  <c:v>44197</c:v>
                </c:pt>
                <c:pt idx="65">
                  <c:v>44228</c:v>
                </c:pt>
                <c:pt idx="66">
                  <c:v>44256</c:v>
                </c:pt>
              </c:numCache>
            </c:numRef>
          </c:cat>
          <c:val>
            <c:numRef>
              <c:f>发展纲要报告!$B$45:$BP$45</c:f>
              <c:numCache>
                <c:formatCode>_(* #,##0_);_(* \(#,##0\);_(* "-"??_);_(@_)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2-0B46-A955-20C82CD78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7574671"/>
        <c:axId val="937591071"/>
      </c:barChart>
      <c:dateAx>
        <c:axId val="937574671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91071"/>
        <c:crosses val="autoZero"/>
        <c:auto val="1"/>
        <c:lblOffset val="100"/>
        <c:baseTimeUnit val="months"/>
      </c:dateAx>
      <c:valAx>
        <c:axId val="9375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7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发展纲要报告!$A$53</c:f>
              <c:strCache>
                <c:ptCount val="1"/>
                <c:pt idx="0">
                  <c:v>销售价格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发展纲要报告!$B$47:$P$47</c:f>
              <c:strCache>
                <c:ptCount val="15"/>
                <c:pt idx="0">
                  <c:v>2015Q3</c:v>
                </c:pt>
                <c:pt idx="1">
                  <c:v>2015Q4</c:v>
                </c:pt>
                <c:pt idx="2">
                  <c:v>2016Q1</c:v>
                </c:pt>
                <c:pt idx="3">
                  <c:v>2016Q2</c:v>
                </c:pt>
                <c:pt idx="4">
                  <c:v>2016Q3</c:v>
                </c:pt>
                <c:pt idx="5">
                  <c:v>2016Q4</c:v>
                </c:pt>
                <c:pt idx="6">
                  <c:v>2017Q1</c:v>
                </c:pt>
                <c:pt idx="7">
                  <c:v>2017Q2</c:v>
                </c:pt>
                <c:pt idx="8">
                  <c:v>2017Q3</c:v>
                </c:pt>
                <c:pt idx="9">
                  <c:v>2017Q4</c:v>
                </c:pt>
                <c:pt idx="10">
                  <c:v>2018Q1</c:v>
                </c:pt>
                <c:pt idx="11">
                  <c:v>2018Q2</c:v>
                </c:pt>
                <c:pt idx="12">
                  <c:v>2018Q3</c:v>
                </c:pt>
                <c:pt idx="13">
                  <c:v>2018Q4</c:v>
                </c:pt>
                <c:pt idx="14">
                  <c:v>2019Q1</c:v>
                </c:pt>
              </c:strCache>
            </c:strRef>
          </c:cat>
          <c:val>
            <c:numRef>
              <c:f>发展纲要报告!$B$53:$P$53</c:f>
              <c:numCache>
                <c:formatCode>_(* #,##0_);_(* \(#,##0\);_(* "-"??_);_(@_)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18000</c:v>
                </c:pt>
                <c:pt idx="3">
                  <c:v>18000</c:v>
                </c:pt>
                <c:pt idx="4">
                  <c:v>18000</c:v>
                </c:pt>
                <c:pt idx="5">
                  <c:v>18000</c:v>
                </c:pt>
                <c:pt idx="6">
                  <c:v>19000</c:v>
                </c:pt>
                <c:pt idx="7">
                  <c:v>19000</c:v>
                </c:pt>
                <c:pt idx="8">
                  <c:v>19000</c:v>
                </c:pt>
                <c:pt idx="9">
                  <c:v>19000</c:v>
                </c:pt>
                <c:pt idx="10">
                  <c:v>20000</c:v>
                </c:pt>
                <c:pt idx="11">
                  <c:v>20000</c:v>
                </c:pt>
                <c:pt idx="12">
                  <c:v>20000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F2-EB4C-B9F0-9DD2FD08E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574671"/>
        <c:axId val="937591071"/>
      </c:barChart>
      <c:catAx>
        <c:axId val="937574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91071"/>
        <c:crosses val="autoZero"/>
        <c:auto val="1"/>
        <c:lblAlgn val="ctr"/>
        <c:lblOffset val="100"/>
        <c:noMultiLvlLbl val="0"/>
      </c:catAx>
      <c:valAx>
        <c:axId val="9375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7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发展纲要报告!$A$26</c:f>
              <c:strCache>
                <c:ptCount val="1"/>
                <c:pt idx="0">
                  <c:v>销售总额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发展纲要报告!$B$22:$BD$22</c:f>
              <c:numCache>
                <c:formatCode>m/d/yyyy;@</c:formatCode>
                <c:ptCount val="55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</c:numCache>
            </c:numRef>
          </c:cat>
          <c:val>
            <c:numRef>
              <c:f>发展纲要报告!$B$26:$BD$26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43200000</c:v>
                </c:pt>
                <c:pt idx="7">
                  <c:v>43200000</c:v>
                </c:pt>
                <c:pt idx="8">
                  <c:v>43200000</c:v>
                </c:pt>
                <c:pt idx="9">
                  <c:v>43200000</c:v>
                </c:pt>
                <c:pt idx="10">
                  <c:v>43200000</c:v>
                </c:pt>
                <c:pt idx="11">
                  <c:v>43200000</c:v>
                </c:pt>
                <c:pt idx="12">
                  <c:v>43200000</c:v>
                </c:pt>
                <c:pt idx="13">
                  <c:v>43200000</c:v>
                </c:pt>
                <c:pt idx="14">
                  <c:v>43200000</c:v>
                </c:pt>
                <c:pt idx="15">
                  <c:v>43200000</c:v>
                </c:pt>
                <c:pt idx="16">
                  <c:v>95000000</c:v>
                </c:pt>
                <c:pt idx="17">
                  <c:v>95000000</c:v>
                </c:pt>
                <c:pt idx="18">
                  <c:v>95000000</c:v>
                </c:pt>
                <c:pt idx="19">
                  <c:v>95000000</c:v>
                </c:pt>
                <c:pt idx="20">
                  <c:v>95000000</c:v>
                </c:pt>
                <c:pt idx="21">
                  <c:v>95000000</c:v>
                </c:pt>
                <c:pt idx="22">
                  <c:v>95000000</c:v>
                </c:pt>
                <c:pt idx="23">
                  <c:v>95000000</c:v>
                </c:pt>
                <c:pt idx="24">
                  <c:v>95000000</c:v>
                </c:pt>
                <c:pt idx="25">
                  <c:v>95000000</c:v>
                </c:pt>
                <c:pt idx="26">
                  <c:v>95000000</c:v>
                </c:pt>
                <c:pt idx="27">
                  <c:v>95000000</c:v>
                </c:pt>
                <c:pt idx="28">
                  <c:v>90000000</c:v>
                </c:pt>
                <c:pt idx="29">
                  <c:v>90000000</c:v>
                </c:pt>
                <c:pt idx="30">
                  <c:v>90000000</c:v>
                </c:pt>
                <c:pt idx="31">
                  <c:v>90000000</c:v>
                </c:pt>
                <c:pt idx="32">
                  <c:v>90000000</c:v>
                </c:pt>
                <c:pt idx="33">
                  <c:v>90000000</c:v>
                </c:pt>
                <c:pt idx="34">
                  <c:v>90000000</c:v>
                </c:pt>
                <c:pt idx="35">
                  <c:v>90000000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2-2447-AAD5-2E9D3D54F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574671"/>
        <c:axId val="937591071"/>
      </c:barChart>
      <c:dateAx>
        <c:axId val="937574671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91071"/>
        <c:crosses val="autoZero"/>
        <c:auto val="1"/>
        <c:lblOffset val="100"/>
        <c:baseTimeUnit val="months"/>
      </c:dateAx>
      <c:valAx>
        <c:axId val="9375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7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发展纲要报告!$A$27</c:f>
              <c:strCache>
                <c:ptCount val="1"/>
                <c:pt idx="0">
                  <c:v>销售回款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发展纲要报告!$B$22:$BD$22</c:f>
              <c:numCache>
                <c:formatCode>m/d/yyyy;@</c:formatCode>
                <c:ptCount val="55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</c:numCache>
            </c:numRef>
          </c:cat>
          <c:val>
            <c:numRef>
              <c:f>发展纲要报告!$B$27:$BD$27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4320000</c:v>
                </c:pt>
                <c:pt idx="7">
                  <c:v>4320000</c:v>
                </c:pt>
                <c:pt idx="8">
                  <c:v>10800000</c:v>
                </c:pt>
                <c:pt idx="9">
                  <c:v>10800000</c:v>
                </c:pt>
                <c:pt idx="10">
                  <c:v>32400000</c:v>
                </c:pt>
                <c:pt idx="11">
                  <c:v>32400000</c:v>
                </c:pt>
                <c:pt idx="12">
                  <c:v>32400000</c:v>
                </c:pt>
                <c:pt idx="13">
                  <c:v>32400000</c:v>
                </c:pt>
                <c:pt idx="14">
                  <c:v>32400000</c:v>
                </c:pt>
                <c:pt idx="15">
                  <c:v>32400000</c:v>
                </c:pt>
                <c:pt idx="16">
                  <c:v>37580000</c:v>
                </c:pt>
                <c:pt idx="17">
                  <c:v>37580000</c:v>
                </c:pt>
                <c:pt idx="18">
                  <c:v>56150000</c:v>
                </c:pt>
                <c:pt idx="19">
                  <c:v>56150000</c:v>
                </c:pt>
                <c:pt idx="20">
                  <c:v>82050000</c:v>
                </c:pt>
                <c:pt idx="21">
                  <c:v>82050000</c:v>
                </c:pt>
                <c:pt idx="22">
                  <c:v>82050000</c:v>
                </c:pt>
                <c:pt idx="23">
                  <c:v>82050000</c:v>
                </c:pt>
                <c:pt idx="24">
                  <c:v>82050000</c:v>
                </c:pt>
                <c:pt idx="25">
                  <c:v>82050000</c:v>
                </c:pt>
                <c:pt idx="26">
                  <c:v>82050000</c:v>
                </c:pt>
                <c:pt idx="27">
                  <c:v>82050000</c:v>
                </c:pt>
                <c:pt idx="28">
                  <c:v>94500000</c:v>
                </c:pt>
                <c:pt idx="29">
                  <c:v>94500000</c:v>
                </c:pt>
                <c:pt idx="30">
                  <c:v>93750000</c:v>
                </c:pt>
                <c:pt idx="31">
                  <c:v>93750000</c:v>
                </c:pt>
                <c:pt idx="32">
                  <c:v>91250000</c:v>
                </c:pt>
                <c:pt idx="33">
                  <c:v>91250000</c:v>
                </c:pt>
                <c:pt idx="34">
                  <c:v>91250000</c:v>
                </c:pt>
                <c:pt idx="35">
                  <c:v>91250000</c:v>
                </c:pt>
                <c:pt idx="36">
                  <c:v>82250000</c:v>
                </c:pt>
                <c:pt idx="37">
                  <c:v>82250000</c:v>
                </c:pt>
                <c:pt idx="38">
                  <c:v>68750000</c:v>
                </c:pt>
                <c:pt idx="39">
                  <c:v>68750000</c:v>
                </c:pt>
                <c:pt idx="40">
                  <c:v>22500000</c:v>
                </c:pt>
                <c:pt idx="41">
                  <c:v>22500000</c:v>
                </c:pt>
                <c:pt idx="42">
                  <c:v>22500000</c:v>
                </c:pt>
                <c:pt idx="43">
                  <c:v>22500000</c:v>
                </c:pt>
                <c:pt idx="44">
                  <c:v>22500000</c:v>
                </c:pt>
                <c:pt idx="45">
                  <c:v>22500000</c:v>
                </c:pt>
                <c:pt idx="46">
                  <c:v>22500000</c:v>
                </c:pt>
                <c:pt idx="47">
                  <c:v>22500000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F-7947-8948-16E261273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574671"/>
        <c:axId val="937591071"/>
      </c:barChart>
      <c:dateAx>
        <c:axId val="937574671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91071"/>
        <c:crosses val="autoZero"/>
        <c:auto val="1"/>
        <c:lblOffset val="100"/>
        <c:baseTimeUnit val="months"/>
      </c:dateAx>
      <c:valAx>
        <c:axId val="9375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7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库存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累计销售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发展纲要报告!$A$28</c:f>
              <c:strCache>
                <c:ptCount val="1"/>
                <c:pt idx="0">
                  <c:v>累计销售面积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发展纲要报告!$B$22:$BD$22</c:f>
              <c:numCache>
                <c:formatCode>m/d/yyyy;@</c:formatCode>
                <c:ptCount val="55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</c:numCache>
            </c:numRef>
          </c:cat>
          <c:val>
            <c:numRef>
              <c:f>发展纲要报告!$B$28:$BD$28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2400</c:v>
                </c:pt>
                <c:pt idx="7">
                  <c:v>4800</c:v>
                </c:pt>
                <c:pt idx="8">
                  <c:v>7200</c:v>
                </c:pt>
                <c:pt idx="9">
                  <c:v>9600</c:v>
                </c:pt>
                <c:pt idx="10">
                  <c:v>12000</c:v>
                </c:pt>
                <c:pt idx="11">
                  <c:v>14400</c:v>
                </c:pt>
                <c:pt idx="12">
                  <c:v>16800</c:v>
                </c:pt>
                <c:pt idx="13">
                  <c:v>19200</c:v>
                </c:pt>
                <c:pt idx="14">
                  <c:v>21600</c:v>
                </c:pt>
                <c:pt idx="15">
                  <c:v>24000</c:v>
                </c:pt>
                <c:pt idx="16">
                  <c:v>29000</c:v>
                </c:pt>
                <c:pt idx="17">
                  <c:v>34000</c:v>
                </c:pt>
                <c:pt idx="18">
                  <c:v>39000</c:v>
                </c:pt>
                <c:pt idx="19">
                  <c:v>44000</c:v>
                </c:pt>
                <c:pt idx="20">
                  <c:v>49000</c:v>
                </c:pt>
                <c:pt idx="21">
                  <c:v>54000</c:v>
                </c:pt>
                <c:pt idx="22">
                  <c:v>59000</c:v>
                </c:pt>
                <c:pt idx="23">
                  <c:v>64000</c:v>
                </c:pt>
                <c:pt idx="24">
                  <c:v>69000</c:v>
                </c:pt>
                <c:pt idx="25">
                  <c:v>74000</c:v>
                </c:pt>
                <c:pt idx="26">
                  <c:v>79000</c:v>
                </c:pt>
                <c:pt idx="27">
                  <c:v>84000</c:v>
                </c:pt>
                <c:pt idx="28">
                  <c:v>88500</c:v>
                </c:pt>
                <c:pt idx="29">
                  <c:v>93000</c:v>
                </c:pt>
                <c:pt idx="30">
                  <c:v>97500</c:v>
                </c:pt>
                <c:pt idx="31">
                  <c:v>102000</c:v>
                </c:pt>
                <c:pt idx="32">
                  <c:v>106500</c:v>
                </c:pt>
                <c:pt idx="33">
                  <c:v>111000</c:v>
                </c:pt>
                <c:pt idx="34">
                  <c:v>115500</c:v>
                </c:pt>
                <c:pt idx="35">
                  <c:v>120000</c:v>
                </c:pt>
                <c:pt idx="36">
                  <c:v>120000</c:v>
                </c:pt>
                <c:pt idx="37">
                  <c:v>120000</c:v>
                </c:pt>
                <c:pt idx="38">
                  <c:v>120000</c:v>
                </c:pt>
                <c:pt idx="39">
                  <c:v>120000</c:v>
                </c:pt>
                <c:pt idx="40">
                  <c:v>120000</c:v>
                </c:pt>
                <c:pt idx="41">
                  <c:v>120000</c:v>
                </c:pt>
                <c:pt idx="42">
                  <c:v>120000</c:v>
                </c:pt>
                <c:pt idx="43">
                  <c:v>120000</c:v>
                </c:pt>
                <c:pt idx="44">
                  <c:v>120000</c:v>
                </c:pt>
                <c:pt idx="45">
                  <c:v>120000</c:v>
                </c:pt>
                <c:pt idx="46">
                  <c:v>120000</c:v>
                </c:pt>
                <c:pt idx="47">
                  <c:v>120000</c:v>
                </c:pt>
                <c:pt idx="48">
                  <c:v>120000</c:v>
                </c:pt>
                <c:pt idx="49">
                  <c:v>120000</c:v>
                </c:pt>
                <c:pt idx="50">
                  <c:v>120000</c:v>
                </c:pt>
                <c:pt idx="51">
                  <c:v>120000</c:v>
                </c:pt>
                <c:pt idx="52">
                  <c:v>120000</c:v>
                </c:pt>
                <c:pt idx="53">
                  <c:v>120000</c:v>
                </c:pt>
                <c:pt idx="54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7A-6844-B9E3-B38CCDEDE460}"/>
            </c:ext>
          </c:extLst>
        </c:ser>
        <c:ser>
          <c:idx val="1"/>
          <c:order val="1"/>
          <c:tx>
            <c:strRef>
              <c:f>发展纲要报告!$A$29</c:f>
              <c:strCache>
                <c:ptCount val="1"/>
                <c:pt idx="0">
                  <c:v>库存面积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发展纲要报告!$B$29:$BD$29</c:f>
              <c:numCache>
                <c:formatCode>_(* #,##0_);_(* \(#,##0\);_(* "-"??_);_(@_)</c:formatCode>
                <c:ptCount val="55"/>
                <c:pt idx="0">
                  <c:v>120000</c:v>
                </c:pt>
                <c:pt idx="1">
                  <c:v>120000</c:v>
                </c:pt>
                <c:pt idx="2">
                  <c:v>120000</c:v>
                </c:pt>
                <c:pt idx="3">
                  <c:v>120000</c:v>
                </c:pt>
                <c:pt idx="4">
                  <c:v>120000</c:v>
                </c:pt>
                <c:pt idx="5">
                  <c:v>120000</c:v>
                </c:pt>
                <c:pt idx="6">
                  <c:v>117600</c:v>
                </c:pt>
                <c:pt idx="7">
                  <c:v>115200</c:v>
                </c:pt>
                <c:pt idx="8">
                  <c:v>112800</c:v>
                </c:pt>
                <c:pt idx="9">
                  <c:v>110400</c:v>
                </c:pt>
                <c:pt idx="10">
                  <c:v>108000</c:v>
                </c:pt>
                <c:pt idx="11">
                  <c:v>105600</c:v>
                </c:pt>
                <c:pt idx="12">
                  <c:v>103200</c:v>
                </c:pt>
                <c:pt idx="13">
                  <c:v>100800</c:v>
                </c:pt>
                <c:pt idx="14">
                  <c:v>98400</c:v>
                </c:pt>
                <c:pt idx="15">
                  <c:v>96000</c:v>
                </c:pt>
                <c:pt idx="16">
                  <c:v>91000</c:v>
                </c:pt>
                <c:pt idx="17">
                  <c:v>86000</c:v>
                </c:pt>
                <c:pt idx="18">
                  <c:v>81000</c:v>
                </c:pt>
                <c:pt idx="19">
                  <c:v>76000</c:v>
                </c:pt>
                <c:pt idx="20">
                  <c:v>71000</c:v>
                </c:pt>
                <c:pt idx="21">
                  <c:v>66000</c:v>
                </c:pt>
                <c:pt idx="22">
                  <c:v>61000</c:v>
                </c:pt>
                <c:pt idx="23">
                  <c:v>56000</c:v>
                </c:pt>
                <c:pt idx="24">
                  <c:v>51000</c:v>
                </c:pt>
                <c:pt idx="25">
                  <c:v>46000</c:v>
                </c:pt>
                <c:pt idx="26">
                  <c:v>41000</c:v>
                </c:pt>
                <c:pt idx="27">
                  <c:v>36000</c:v>
                </c:pt>
                <c:pt idx="28">
                  <c:v>31500</c:v>
                </c:pt>
                <c:pt idx="29">
                  <c:v>27000</c:v>
                </c:pt>
                <c:pt idx="30">
                  <c:v>22500</c:v>
                </c:pt>
                <c:pt idx="31">
                  <c:v>18000</c:v>
                </c:pt>
                <c:pt idx="32">
                  <c:v>13500</c:v>
                </c:pt>
                <c:pt idx="33">
                  <c:v>9000</c:v>
                </c:pt>
                <c:pt idx="34">
                  <c:v>4500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7A-6844-B9E3-B38CCDEDE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7574671"/>
        <c:axId val="937591071"/>
      </c:barChart>
      <c:dateAx>
        <c:axId val="937574671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91071"/>
        <c:crosses val="autoZero"/>
        <c:auto val="1"/>
        <c:lblOffset val="100"/>
        <c:baseTimeUnit val="months"/>
      </c:dateAx>
      <c:valAx>
        <c:axId val="9375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7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发展纲要报告!$A$30</c:f>
              <c:strCache>
                <c:ptCount val="1"/>
                <c:pt idx="0">
                  <c:v>销售毛利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发展纲要报告!$B$22:$BD$22</c:f>
              <c:numCache>
                <c:formatCode>m/d/yyyy;@</c:formatCode>
                <c:ptCount val="55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</c:numCache>
            </c:numRef>
          </c:cat>
          <c:val>
            <c:numRef>
              <c:f>发展纲要报告!$B$30:$BD$30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37032234.660174541</c:v>
                </c:pt>
                <c:pt idx="7">
                  <c:v>37032234.660174541</c:v>
                </c:pt>
                <c:pt idx="8">
                  <c:v>37032234.660174541</c:v>
                </c:pt>
                <c:pt idx="9">
                  <c:v>37032234.660174541</c:v>
                </c:pt>
                <c:pt idx="10">
                  <c:v>37032234.660174541</c:v>
                </c:pt>
                <c:pt idx="11">
                  <c:v>37032234.660174541</c:v>
                </c:pt>
                <c:pt idx="12">
                  <c:v>37032234.660174541</c:v>
                </c:pt>
                <c:pt idx="13">
                  <c:v>37032234.660174541</c:v>
                </c:pt>
                <c:pt idx="14">
                  <c:v>37032234.660174541</c:v>
                </c:pt>
                <c:pt idx="15">
                  <c:v>37032234.660174541</c:v>
                </c:pt>
                <c:pt idx="16">
                  <c:v>81641397.966272727</c:v>
                </c:pt>
                <c:pt idx="17">
                  <c:v>81641397.966272727</c:v>
                </c:pt>
                <c:pt idx="18">
                  <c:v>81641397.966272727</c:v>
                </c:pt>
                <c:pt idx="19">
                  <c:v>81641397.966272727</c:v>
                </c:pt>
                <c:pt idx="20">
                  <c:v>81641397.966272727</c:v>
                </c:pt>
                <c:pt idx="21">
                  <c:v>81641397.966272727</c:v>
                </c:pt>
                <c:pt idx="22">
                  <c:v>81641397.966272727</c:v>
                </c:pt>
                <c:pt idx="23">
                  <c:v>81641397.966272727</c:v>
                </c:pt>
                <c:pt idx="24">
                  <c:v>81641397.966272727</c:v>
                </c:pt>
                <c:pt idx="25">
                  <c:v>81641397.966272727</c:v>
                </c:pt>
                <c:pt idx="26">
                  <c:v>81641397.966272727</c:v>
                </c:pt>
                <c:pt idx="27">
                  <c:v>81641397.966272727</c:v>
                </c:pt>
                <c:pt idx="28">
                  <c:v>77519076.351463631</c:v>
                </c:pt>
                <c:pt idx="29">
                  <c:v>77519076.351463631</c:v>
                </c:pt>
                <c:pt idx="30">
                  <c:v>77519076.351463631</c:v>
                </c:pt>
                <c:pt idx="31">
                  <c:v>77519076.351463631</c:v>
                </c:pt>
                <c:pt idx="32">
                  <c:v>77519076.351463631</c:v>
                </c:pt>
                <c:pt idx="33">
                  <c:v>77519076.351463631</c:v>
                </c:pt>
                <c:pt idx="34">
                  <c:v>77519076.351463631</c:v>
                </c:pt>
                <c:pt idx="35">
                  <c:v>77519076.351463631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F-4A43-96A6-0708088D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574671"/>
        <c:axId val="937591071"/>
      </c:barChart>
      <c:dateAx>
        <c:axId val="937574671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91071"/>
        <c:crosses val="autoZero"/>
        <c:auto val="1"/>
        <c:lblOffset val="100"/>
        <c:baseTimeUnit val="months"/>
      </c:dateAx>
      <c:valAx>
        <c:axId val="9375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7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发展纲要报告!$A$31</c:f>
              <c:strCache>
                <c:ptCount val="1"/>
                <c:pt idx="0">
                  <c:v>结转毛利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发展纲要报告!$B$22:$BD$22</c:f>
              <c:numCache>
                <c:formatCode>m/d/yyyy;@</c:formatCode>
                <c:ptCount val="55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</c:numCache>
            </c:numRef>
          </c:cat>
          <c:val>
            <c:numRef>
              <c:f>发展纲要报告!$B$31:$BD$31</c:f>
              <c:numCache>
                <c:formatCode>_(* #,##0_);_(* \(#,##0\);_(* "-"??_);_(@_)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615246540.5005635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81641397.966272727</c:v>
                </c:pt>
                <c:pt idx="24">
                  <c:v>81641397.966272727</c:v>
                </c:pt>
                <c:pt idx="25">
                  <c:v>81641397.966272727</c:v>
                </c:pt>
                <c:pt idx="26">
                  <c:v>81641397.966272727</c:v>
                </c:pt>
                <c:pt idx="27">
                  <c:v>81641397.966272727</c:v>
                </c:pt>
                <c:pt idx="28">
                  <c:v>81641397.966272727</c:v>
                </c:pt>
                <c:pt idx="29">
                  <c:v>81641397.966272727</c:v>
                </c:pt>
                <c:pt idx="30">
                  <c:v>81641397.966272727</c:v>
                </c:pt>
                <c:pt idx="31">
                  <c:v>81641397.966272727</c:v>
                </c:pt>
                <c:pt idx="32">
                  <c:v>77519076.351463631</c:v>
                </c:pt>
                <c:pt idx="33">
                  <c:v>77519076.351463631</c:v>
                </c:pt>
                <c:pt idx="34">
                  <c:v>77519076.351463631</c:v>
                </c:pt>
                <c:pt idx="35">
                  <c:v>77519076.351463631</c:v>
                </c:pt>
                <c:pt idx="36">
                  <c:v>77519076.351463631</c:v>
                </c:pt>
                <c:pt idx="37">
                  <c:v>77519076.351463631</c:v>
                </c:pt>
                <c:pt idx="38">
                  <c:v>77519076.351463631</c:v>
                </c:pt>
                <c:pt idx="39">
                  <c:v>77519076.351463631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39-D045-A240-D8DF7180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574671"/>
        <c:axId val="937591071"/>
      </c:barChart>
      <c:dateAx>
        <c:axId val="937574671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91071"/>
        <c:crosses val="autoZero"/>
        <c:auto val="1"/>
        <c:lblOffset val="100"/>
        <c:baseTimeUnit val="months"/>
      </c:dateAx>
      <c:valAx>
        <c:axId val="9375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7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发展纲要报告!$A$33</c:f>
              <c:strCache>
                <c:ptCount val="1"/>
                <c:pt idx="0">
                  <c:v>开发成本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发展纲要报告!$B$22:$BP$22</c:f>
              <c:numCache>
                <c:formatCode>m/d/yyyy;@</c:formatCode>
                <c:ptCount val="6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  <c:pt idx="55">
                  <c:v>43922</c:v>
                </c:pt>
                <c:pt idx="56">
                  <c:v>43952</c:v>
                </c:pt>
                <c:pt idx="57">
                  <c:v>43983</c:v>
                </c:pt>
                <c:pt idx="58">
                  <c:v>44013</c:v>
                </c:pt>
                <c:pt idx="59">
                  <c:v>44044</c:v>
                </c:pt>
                <c:pt idx="60">
                  <c:v>44075</c:v>
                </c:pt>
                <c:pt idx="61">
                  <c:v>44105</c:v>
                </c:pt>
                <c:pt idx="62">
                  <c:v>44136</c:v>
                </c:pt>
                <c:pt idx="63">
                  <c:v>44166</c:v>
                </c:pt>
                <c:pt idx="64">
                  <c:v>44197</c:v>
                </c:pt>
                <c:pt idx="65">
                  <c:v>44228</c:v>
                </c:pt>
                <c:pt idx="66">
                  <c:v>44256</c:v>
                </c:pt>
              </c:numCache>
            </c:numRef>
          </c:cat>
          <c:val>
            <c:numRef>
              <c:f>发展纲要报告!$B$33:$BP$33</c:f>
              <c:numCache>
                <c:formatCode>_(* #,##0_);_(* \(#,##0\);_(* "-"??_);_(@_)</c:formatCode>
                <c:ptCount val="67"/>
                <c:pt idx="0">
                  <c:v>0</c:v>
                </c:pt>
                <c:pt idx="1">
                  <c:v>15637219.199999999</c:v>
                </c:pt>
                <c:pt idx="2">
                  <c:v>10424812.800000001</c:v>
                </c:pt>
                <c:pt idx="3">
                  <c:v>0</c:v>
                </c:pt>
                <c:pt idx="4">
                  <c:v>5212406.4000000004</c:v>
                </c:pt>
                <c:pt idx="5">
                  <c:v>5212406.4000000004</c:v>
                </c:pt>
                <c:pt idx="6">
                  <c:v>5212406.4000000004</c:v>
                </c:pt>
                <c:pt idx="7">
                  <c:v>5212406.4000000004</c:v>
                </c:pt>
                <c:pt idx="8">
                  <c:v>5212406.4000000004</c:v>
                </c:pt>
                <c:pt idx="9">
                  <c:v>5212406.4000000004</c:v>
                </c:pt>
                <c:pt idx="10">
                  <c:v>5212406.4000000004</c:v>
                </c:pt>
                <c:pt idx="11">
                  <c:v>5212406.4000000004</c:v>
                </c:pt>
                <c:pt idx="12">
                  <c:v>5212406.4000000004</c:v>
                </c:pt>
                <c:pt idx="13">
                  <c:v>5212406.4000000004</c:v>
                </c:pt>
                <c:pt idx="14">
                  <c:v>5212406.4000000004</c:v>
                </c:pt>
                <c:pt idx="15">
                  <c:v>5212406.4000000004</c:v>
                </c:pt>
                <c:pt idx="16">
                  <c:v>5212406.4000000004</c:v>
                </c:pt>
                <c:pt idx="17">
                  <c:v>5212406.4000000004</c:v>
                </c:pt>
                <c:pt idx="18">
                  <c:v>5212406.4000000004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F8-FD4D-9687-03DE199FA102}"/>
            </c:ext>
          </c:extLst>
        </c:ser>
        <c:ser>
          <c:idx val="1"/>
          <c:order val="1"/>
          <c:tx>
            <c:strRef>
              <c:f>发展纲要报告!$A$34</c:f>
              <c:strCache>
                <c:ptCount val="1"/>
                <c:pt idx="0">
                  <c:v>销售及其他费用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发展纲要报告!$B$22:$BP$22</c:f>
              <c:numCache>
                <c:formatCode>m/d/yyyy;@</c:formatCode>
                <c:ptCount val="6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  <c:pt idx="55">
                  <c:v>43922</c:v>
                </c:pt>
                <c:pt idx="56">
                  <c:v>43952</c:v>
                </c:pt>
                <c:pt idx="57">
                  <c:v>43983</c:v>
                </c:pt>
                <c:pt idx="58">
                  <c:v>44013</c:v>
                </c:pt>
                <c:pt idx="59">
                  <c:v>44044</c:v>
                </c:pt>
                <c:pt idx="60">
                  <c:v>44075</c:v>
                </c:pt>
                <c:pt idx="61">
                  <c:v>44105</c:v>
                </c:pt>
                <c:pt idx="62">
                  <c:v>44136</c:v>
                </c:pt>
                <c:pt idx="63">
                  <c:v>44166</c:v>
                </c:pt>
                <c:pt idx="64">
                  <c:v>44197</c:v>
                </c:pt>
                <c:pt idx="65">
                  <c:v>44228</c:v>
                </c:pt>
                <c:pt idx="66">
                  <c:v>44256</c:v>
                </c:pt>
              </c:numCache>
            </c:numRef>
          </c:cat>
          <c:val>
            <c:numRef>
              <c:f>发展纲要报告!$B$34:$BP$34</c:f>
              <c:numCache>
                <c:formatCode>_(* #,##0_);_(* \(#,##0\);_(* "-"??_);_(@_)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864000</c:v>
                </c:pt>
                <c:pt idx="7">
                  <c:v>864000</c:v>
                </c:pt>
                <c:pt idx="8">
                  <c:v>864000</c:v>
                </c:pt>
                <c:pt idx="9">
                  <c:v>864000</c:v>
                </c:pt>
                <c:pt idx="10">
                  <c:v>864000</c:v>
                </c:pt>
                <c:pt idx="11">
                  <c:v>864000</c:v>
                </c:pt>
                <c:pt idx="12">
                  <c:v>864000</c:v>
                </c:pt>
                <c:pt idx="13">
                  <c:v>864000</c:v>
                </c:pt>
                <c:pt idx="14">
                  <c:v>864000</c:v>
                </c:pt>
                <c:pt idx="15">
                  <c:v>864000</c:v>
                </c:pt>
                <c:pt idx="16">
                  <c:v>1900000</c:v>
                </c:pt>
                <c:pt idx="17">
                  <c:v>1900000</c:v>
                </c:pt>
                <c:pt idx="18">
                  <c:v>23410000</c:v>
                </c:pt>
                <c:pt idx="19">
                  <c:v>1900000</c:v>
                </c:pt>
                <c:pt idx="20">
                  <c:v>1900000</c:v>
                </c:pt>
                <c:pt idx="21">
                  <c:v>1900000</c:v>
                </c:pt>
                <c:pt idx="22">
                  <c:v>1900000</c:v>
                </c:pt>
                <c:pt idx="23">
                  <c:v>4750000</c:v>
                </c:pt>
                <c:pt idx="24">
                  <c:v>4750000</c:v>
                </c:pt>
                <c:pt idx="25">
                  <c:v>4750000</c:v>
                </c:pt>
                <c:pt idx="26">
                  <c:v>4750000</c:v>
                </c:pt>
                <c:pt idx="27">
                  <c:v>4750000</c:v>
                </c:pt>
                <c:pt idx="28">
                  <c:v>4650000</c:v>
                </c:pt>
                <c:pt idx="29">
                  <c:v>4650000</c:v>
                </c:pt>
                <c:pt idx="30">
                  <c:v>4650000</c:v>
                </c:pt>
                <c:pt idx="31">
                  <c:v>4650000</c:v>
                </c:pt>
                <c:pt idx="32">
                  <c:v>4500000</c:v>
                </c:pt>
                <c:pt idx="33">
                  <c:v>4500000</c:v>
                </c:pt>
                <c:pt idx="34">
                  <c:v>4500000</c:v>
                </c:pt>
                <c:pt idx="35">
                  <c:v>4500000</c:v>
                </c:pt>
                <c:pt idx="36">
                  <c:v>2700000</c:v>
                </c:pt>
                <c:pt idx="37">
                  <c:v>2700000</c:v>
                </c:pt>
                <c:pt idx="38">
                  <c:v>2700000</c:v>
                </c:pt>
                <c:pt idx="39">
                  <c:v>2700000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F8-FD4D-9687-03DE199FA102}"/>
            </c:ext>
          </c:extLst>
        </c:ser>
        <c:ser>
          <c:idx val="2"/>
          <c:order val="2"/>
          <c:tx>
            <c:strRef>
              <c:f>发展纲要报告!$A$35</c:f>
              <c:strCache>
                <c:ptCount val="1"/>
                <c:pt idx="0">
                  <c:v>税务支出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发展纲要报告!$B$22:$BP$22</c:f>
              <c:numCache>
                <c:formatCode>m/d/yyyy;@</c:formatCode>
                <c:ptCount val="6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  <c:pt idx="55">
                  <c:v>43922</c:v>
                </c:pt>
                <c:pt idx="56">
                  <c:v>43952</c:v>
                </c:pt>
                <c:pt idx="57">
                  <c:v>43983</c:v>
                </c:pt>
                <c:pt idx="58">
                  <c:v>44013</c:v>
                </c:pt>
                <c:pt idx="59">
                  <c:v>44044</c:v>
                </c:pt>
                <c:pt idx="60">
                  <c:v>44075</c:v>
                </c:pt>
                <c:pt idx="61">
                  <c:v>44105</c:v>
                </c:pt>
                <c:pt idx="62">
                  <c:v>44136</c:v>
                </c:pt>
                <c:pt idx="63">
                  <c:v>44166</c:v>
                </c:pt>
                <c:pt idx="64">
                  <c:v>44197</c:v>
                </c:pt>
                <c:pt idx="65">
                  <c:v>44228</c:v>
                </c:pt>
                <c:pt idx="66">
                  <c:v>44256</c:v>
                </c:pt>
              </c:numCache>
            </c:numRef>
          </c:cat>
          <c:val>
            <c:numRef>
              <c:f>发展纲要报告!$B$35:$BP$35</c:f>
              <c:numCache>
                <c:formatCode>_(* #,##0_);_(* \(#,##0\);_(* "-"??_);_(@_)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283611.28663636366</c:v>
                </c:pt>
                <c:pt idx="5">
                  <c:v>283611.28663636366</c:v>
                </c:pt>
                <c:pt idx="6">
                  <c:v>1225201.1326363634</c:v>
                </c:pt>
                <c:pt idx="7">
                  <c:v>1225201.1326363634</c:v>
                </c:pt>
                <c:pt idx="8">
                  <c:v>3488419.7615454542</c:v>
                </c:pt>
                <c:pt idx="9">
                  <c:v>3488419.7615454542</c:v>
                </c:pt>
                <c:pt idx="10">
                  <c:v>5360256.1251818174</c:v>
                </c:pt>
                <c:pt idx="11">
                  <c:v>5360256.1251818174</c:v>
                </c:pt>
                <c:pt idx="12">
                  <c:v>5360256.1251818174</c:v>
                </c:pt>
                <c:pt idx="13">
                  <c:v>5360256.1251818174</c:v>
                </c:pt>
                <c:pt idx="14">
                  <c:v>5360259.2449090909</c:v>
                </c:pt>
                <c:pt idx="15">
                  <c:v>5762694.8772272719</c:v>
                </c:pt>
                <c:pt idx="16">
                  <c:v>6495206.4942272715</c:v>
                </c:pt>
                <c:pt idx="17">
                  <c:v>7300077.7588636363</c:v>
                </c:pt>
                <c:pt idx="18">
                  <c:v>8909355.7954090908</c:v>
                </c:pt>
                <c:pt idx="19">
                  <c:v>11323969.58931818</c:v>
                </c:pt>
                <c:pt idx="20">
                  <c:v>13568440.043863636</c:v>
                </c:pt>
                <c:pt idx="21">
                  <c:v>13568440.043863636</c:v>
                </c:pt>
                <c:pt idx="22">
                  <c:v>13568440.043863636</c:v>
                </c:pt>
                <c:pt idx="23">
                  <c:v>13568440.043863636</c:v>
                </c:pt>
                <c:pt idx="24">
                  <c:v>13568440.043863636</c:v>
                </c:pt>
                <c:pt idx="25">
                  <c:v>13568440.043863636</c:v>
                </c:pt>
                <c:pt idx="26">
                  <c:v>13568456.335772727</c:v>
                </c:pt>
                <c:pt idx="27">
                  <c:v>14027620.22222727</c:v>
                </c:pt>
                <c:pt idx="28">
                  <c:v>15106552.248409092</c:v>
                </c:pt>
                <c:pt idx="29">
                  <c:v>15220008.756681819</c:v>
                </c:pt>
                <c:pt idx="30">
                  <c:v>15155093.471590912</c:v>
                </c:pt>
                <c:pt idx="31">
                  <c:v>15495462.996409088</c:v>
                </c:pt>
                <c:pt idx="32">
                  <c:v>15278815.269136364</c:v>
                </c:pt>
                <c:pt idx="33">
                  <c:v>15278815.269136364</c:v>
                </c:pt>
                <c:pt idx="34">
                  <c:v>14536023.804136362</c:v>
                </c:pt>
                <c:pt idx="35">
                  <c:v>14536023.804136362</c:v>
                </c:pt>
                <c:pt idx="36">
                  <c:v>12270509.055954546</c:v>
                </c:pt>
                <c:pt idx="37">
                  <c:v>12270509.055954546</c:v>
                </c:pt>
                <c:pt idx="38">
                  <c:v>6643875.7108636368</c:v>
                </c:pt>
                <c:pt idx="39">
                  <c:v>6700603.9649999989</c:v>
                </c:pt>
                <c:pt idx="40">
                  <c:v>2692621.0104545453</c:v>
                </c:pt>
                <c:pt idx="41">
                  <c:v>2692621.0104545453</c:v>
                </c:pt>
                <c:pt idx="42">
                  <c:v>2692621.0104545453</c:v>
                </c:pt>
                <c:pt idx="43">
                  <c:v>2692621.0104545453</c:v>
                </c:pt>
                <c:pt idx="44">
                  <c:v>2692621.0104545453</c:v>
                </c:pt>
                <c:pt idx="45">
                  <c:v>2692621.0104545453</c:v>
                </c:pt>
                <c:pt idx="46">
                  <c:v>1949829.5454545454</c:v>
                </c:pt>
                <c:pt idx="47">
                  <c:v>1949829.5454545454</c:v>
                </c:pt>
                <c:pt idx="48">
                  <c:v>0</c:v>
                </c:pt>
                <c:pt idx="49">
                  <c:v>0</c:v>
                </c:pt>
                <c:pt idx="50">
                  <c:v>61677226.584493563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F8-FD4D-9687-03DE199F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7574671"/>
        <c:axId val="937591071"/>
      </c:barChart>
      <c:dateAx>
        <c:axId val="937574671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91071"/>
        <c:crosses val="autoZero"/>
        <c:auto val="1"/>
        <c:lblOffset val="100"/>
        <c:baseTimeUnit val="months"/>
      </c:dateAx>
      <c:valAx>
        <c:axId val="9375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7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发展纲要报告!$A$27</c:f>
              <c:strCache>
                <c:ptCount val="1"/>
                <c:pt idx="0">
                  <c:v>销售回款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发展纲要报告!$B$22:$BP$22</c:f>
              <c:numCache>
                <c:formatCode>m/d/yyyy;@</c:formatCode>
                <c:ptCount val="6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  <c:pt idx="55">
                  <c:v>43922</c:v>
                </c:pt>
                <c:pt idx="56">
                  <c:v>43952</c:v>
                </c:pt>
                <c:pt idx="57">
                  <c:v>43983</c:v>
                </c:pt>
                <c:pt idx="58">
                  <c:v>44013</c:v>
                </c:pt>
                <c:pt idx="59">
                  <c:v>44044</c:v>
                </c:pt>
                <c:pt idx="60">
                  <c:v>44075</c:v>
                </c:pt>
                <c:pt idx="61">
                  <c:v>44105</c:v>
                </c:pt>
                <c:pt idx="62">
                  <c:v>44136</c:v>
                </c:pt>
                <c:pt idx="63">
                  <c:v>44166</c:v>
                </c:pt>
                <c:pt idx="64">
                  <c:v>44197</c:v>
                </c:pt>
                <c:pt idx="65">
                  <c:v>44228</c:v>
                </c:pt>
                <c:pt idx="66">
                  <c:v>44256</c:v>
                </c:pt>
              </c:numCache>
            </c:numRef>
          </c:cat>
          <c:val>
            <c:numRef>
              <c:f>发展纲要报告!$B$27:$BP$27</c:f>
              <c:numCache>
                <c:formatCode>_(* #,##0_);_(* \(#,##0\);_(* "-"??_);_(@_)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4320000</c:v>
                </c:pt>
                <c:pt idx="7">
                  <c:v>4320000</c:v>
                </c:pt>
                <c:pt idx="8">
                  <c:v>10800000</c:v>
                </c:pt>
                <c:pt idx="9">
                  <c:v>10800000</c:v>
                </c:pt>
                <c:pt idx="10">
                  <c:v>32400000</c:v>
                </c:pt>
                <c:pt idx="11">
                  <c:v>32400000</c:v>
                </c:pt>
                <c:pt idx="12">
                  <c:v>32400000</c:v>
                </c:pt>
                <c:pt idx="13">
                  <c:v>32400000</c:v>
                </c:pt>
                <c:pt idx="14">
                  <c:v>32400000</c:v>
                </c:pt>
                <c:pt idx="15">
                  <c:v>32400000</c:v>
                </c:pt>
                <c:pt idx="16">
                  <c:v>37580000</c:v>
                </c:pt>
                <c:pt idx="17">
                  <c:v>37580000</c:v>
                </c:pt>
                <c:pt idx="18">
                  <c:v>56150000</c:v>
                </c:pt>
                <c:pt idx="19">
                  <c:v>56150000</c:v>
                </c:pt>
                <c:pt idx="20">
                  <c:v>82050000</c:v>
                </c:pt>
                <c:pt idx="21">
                  <c:v>82050000</c:v>
                </c:pt>
                <c:pt idx="22">
                  <c:v>82050000</c:v>
                </c:pt>
                <c:pt idx="23">
                  <c:v>82050000</c:v>
                </c:pt>
                <c:pt idx="24">
                  <c:v>82050000</c:v>
                </c:pt>
                <c:pt idx="25">
                  <c:v>82050000</c:v>
                </c:pt>
                <c:pt idx="26">
                  <c:v>82050000</c:v>
                </c:pt>
                <c:pt idx="27">
                  <c:v>82050000</c:v>
                </c:pt>
                <c:pt idx="28">
                  <c:v>94500000</c:v>
                </c:pt>
                <c:pt idx="29">
                  <c:v>94500000</c:v>
                </c:pt>
                <c:pt idx="30">
                  <c:v>93750000</c:v>
                </c:pt>
                <c:pt idx="31">
                  <c:v>93750000</c:v>
                </c:pt>
                <c:pt idx="32">
                  <c:v>91250000</c:v>
                </c:pt>
                <c:pt idx="33">
                  <c:v>91250000</c:v>
                </c:pt>
                <c:pt idx="34">
                  <c:v>91250000</c:v>
                </c:pt>
                <c:pt idx="35">
                  <c:v>91250000</c:v>
                </c:pt>
                <c:pt idx="36">
                  <c:v>82250000</c:v>
                </c:pt>
                <c:pt idx="37">
                  <c:v>82250000</c:v>
                </c:pt>
                <c:pt idx="38">
                  <c:v>68750000</c:v>
                </c:pt>
                <c:pt idx="39">
                  <c:v>68750000</c:v>
                </c:pt>
                <c:pt idx="40">
                  <c:v>22500000</c:v>
                </c:pt>
                <c:pt idx="41">
                  <c:v>22500000</c:v>
                </c:pt>
                <c:pt idx="42">
                  <c:v>22500000</c:v>
                </c:pt>
                <c:pt idx="43">
                  <c:v>22500000</c:v>
                </c:pt>
                <c:pt idx="44">
                  <c:v>22500000</c:v>
                </c:pt>
                <c:pt idx="45">
                  <c:v>22500000</c:v>
                </c:pt>
                <c:pt idx="46">
                  <c:v>22500000</c:v>
                </c:pt>
                <c:pt idx="47">
                  <c:v>22500000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35-0A4C-A392-D5A125ECB6F4}"/>
            </c:ext>
          </c:extLst>
        </c:ser>
        <c:ser>
          <c:idx val="1"/>
          <c:order val="1"/>
          <c:tx>
            <c:strRef>
              <c:f>发展纲要报告!$A$37</c:f>
              <c:strCache>
                <c:ptCount val="1"/>
                <c:pt idx="0">
                  <c:v>当月支出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发展纲要报告!$B$22:$BP$22</c:f>
              <c:numCache>
                <c:formatCode>m/d/yyyy;@</c:formatCode>
                <c:ptCount val="67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  <c:pt idx="28">
                  <c:v>43101</c:v>
                </c:pt>
                <c:pt idx="29">
                  <c:v>43132</c:v>
                </c:pt>
                <c:pt idx="30">
                  <c:v>43160</c:v>
                </c:pt>
                <c:pt idx="31">
                  <c:v>43191</c:v>
                </c:pt>
                <c:pt idx="32">
                  <c:v>43221</c:v>
                </c:pt>
                <c:pt idx="33">
                  <c:v>43252</c:v>
                </c:pt>
                <c:pt idx="34">
                  <c:v>43282</c:v>
                </c:pt>
                <c:pt idx="35">
                  <c:v>43313</c:v>
                </c:pt>
                <c:pt idx="36">
                  <c:v>43344</c:v>
                </c:pt>
                <c:pt idx="37">
                  <c:v>43374</c:v>
                </c:pt>
                <c:pt idx="38">
                  <c:v>43405</c:v>
                </c:pt>
                <c:pt idx="39">
                  <c:v>43435</c:v>
                </c:pt>
                <c:pt idx="40">
                  <c:v>43466</c:v>
                </c:pt>
                <c:pt idx="41">
                  <c:v>43497</c:v>
                </c:pt>
                <c:pt idx="42">
                  <c:v>43525</c:v>
                </c:pt>
                <c:pt idx="43">
                  <c:v>43556</c:v>
                </c:pt>
                <c:pt idx="44">
                  <c:v>43586</c:v>
                </c:pt>
                <c:pt idx="45">
                  <c:v>43617</c:v>
                </c:pt>
                <c:pt idx="46">
                  <c:v>43647</c:v>
                </c:pt>
                <c:pt idx="47">
                  <c:v>43678</c:v>
                </c:pt>
                <c:pt idx="48">
                  <c:v>43709</c:v>
                </c:pt>
                <c:pt idx="49">
                  <c:v>43739</c:v>
                </c:pt>
                <c:pt idx="50">
                  <c:v>43770</c:v>
                </c:pt>
                <c:pt idx="51">
                  <c:v>43800</c:v>
                </c:pt>
                <c:pt idx="52">
                  <c:v>43831</c:v>
                </c:pt>
                <c:pt idx="53">
                  <c:v>43862</c:v>
                </c:pt>
                <c:pt idx="54">
                  <c:v>43891</c:v>
                </c:pt>
                <c:pt idx="55">
                  <c:v>43922</c:v>
                </c:pt>
                <c:pt idx="56">
                  <c:v>43952</c:v>
                </c:pt>
                <c:pt idx="57">
                  <c:v>43983</c:v>
                </c:pt>
                <c:pt idx="58">
                  <c:v>44013</c:v>
                </c:pt>
                <c:pt idx="59">
                  <c:v>44044</c:v>
                </c:pt>
                <c:pt idx="60">
                  <c:v>44075</c:v>
                </c:pt>
                <c:pt idx="61">
                  <c:v>44105</c:v>
                </c:pt>
                <c:pt idx="62">
                  <c:v>44136</c:v>
                </c:pt>
                <c:pt idx="63">
                  <c:v>44166</c:v>
                </c:pt>
                <c:pt idx="64">
                  <c:v>44197</c:v>
                </c:pt>
                <c:pt idx="65">
                  <c:v>44228</c:v>
                </c:pt>
                <c:pt idx="66">
                  <c:v>44256</c:v>
                </c:pt>
              </c:numCache>
            </c:numRef>
          </c:cat>
          <c:val>
            <c:numRef>
              <c:f>发展纲要报告!$B$37:$BP$37</c:f>
              <c:numCache>
                <c:formatCode>_(* #,##0_);_(* \(#,##0\);_(* "-"??_);_(@_)</c:formatCode>
                <c:ptCount val="67"/>
                <c:pt idx="0">
                  <c:v>0</c:v>
                </c:pt>
                <c:pt idx="1">
                  <c:v>-15637219.199999999</c:v>
                </c:pt>
                <c:pt idx="2">
                  <c:v>-10424812.800000001</c:v>
                </c:pt>
                <c:pt idx="3">
                  <c:v>0</c:v>
                </c:pt>
                <c:pt idx="4">
                  <c:v>-5496017.6866363641</c:v>
                </c:pt>
                <c:pt idx="5">
                  <c:v>-5496017.6866363641</c:v>
                </c:pt>
                <c:pt idx="6">
                  <c:v>-7301607.532636364</c:v>
                </c:pt>
                <c:pt idx="7">
                  <c:v>-7301607.532636364</c:v>
                </c:pt>
                <c:pt idx="8">
                  <c:v>-9564826.1615454555</c:v>
                </c:pt>
                <c:pt idx="9">
                  <c:v>-9564826.1615454555</c:v>
                </c:pt>
                <c:pt idx="10">
                  <c:v>-11436662.525181819</c:v>
                </c:pt>
                <c:pt idx="11">
                  <c:v>-11436662.525181819</c:v>
                </c:pt>
                <c:pt idx="12">
                  <c:v>-11436662.525181819</c:v>
                </c:pt>
                <c:pt idx="13">
                  <c:v>-11436662.525181819</c:v>
                </c:pt>
                <c:pt idx="14">
                  <c:v>-11436665.644909091</c:v>
                </c:pt>
                <c:pt idx="15">
                  <c:v>-11839101.277227271</c:v>
                </c:pt>
                <c:pt idx="16">
                  <c:v>-13607612.894227272</c:v>
                </c:pt>
                <c:pt idx="17">
                  <c:v>-14412484.158863638</c:v>
                </c:pt>
                <c:pt idx="18">
                  <c:v>-37531762.195409089</c:v>
                </c:pt>
                <c:pt idx="19">
                  <c:v>-13223969.58931818</c:v>
                </c:pt>
                <c:pt idx="20">
                  <c:v>-15468440.043863636</c:v>
                </c:pt>
                <c:pt idx="21">
                  <c:v>-15468440.043863636</c:v>
                </c:pt>
                <c:pt idx="22">
                  <c:v>-15468440.043863636</c:v>
                </c:pt>
                <c:pt idx="23">
                  <c:v>-18318440.043863636</c:v>
                </c:pt>
                <c:pt idx="24">
                  <c:v>-18318440.043863636</c:v>
                </c:pt>
                <c:pt idx="25">
                  <c:v>-18318440.043863636</c:v>
                </c:pt>
                <c:pt idx="26">
                  <c:v>-18318456.335772727</c:v>
                </c:pt>
                <c:pt idx="27">
                  <c:v>-18777620.222227268</c:v>
                </c:pt>
                <c:pt idx="28">
                  <c:v>-19756552.248409092</c:v>
                </c:pt>
                <c:pt idx="29">
                  <c:v>-19870008.756681819</c:v>
                </c:pt>
                <c:pt idx="30">
                  <c:v>-19805093.471590914</c:v>
                </c:pt>
                <c:pt idx="31">
                  <c:v>-20145462.996409088</c:v>
                </c:pt>
                <c:pt idx="32">
                  <c:v>-19778815.269136362</c:v>
                </c:pt>
                <c:pt idx="33">
                  <c:v>-19778815.269136362</c:v>
                </c:pt>
                <c:pt idx="34">
                  <c:v>-19036023.804136362</c:v>
                </c:pt>
                <c:pt idx="35">
                  <c:v>-19036023.804136362</c:v>
                </c:pt>
                <c:pt idx="36">
                  <c:v>-14970509.055954546</c:v>
                </c:pt>
                <c:pt idx="37">
                  <c:v>-14970509.055954546</c:v>
                </c:pt>
                <c:pt idx="38">
                  <c:v>-9343875.7108636368</c:v>
                </c:pt>
                <c:pt idx="39">
                  <c:v>-9400603.9649999999</c:v>
                </c:pt>
                <c:pt idx="40">
                  <c:v>-2692621.0104545453</c:v>
                </c:pt>
                <c:pt idx="41">
                  <c:v>-2692621.0104545453</c:v>
                </c:pt>
                <c:pt idx="42">
                  <c:v>-2692621.0104545453</c:v>
                </c:pt>
                <c:pt idx="43">
                  <c:v>-2692621.0104545453</c:v>
                </c:pt>
                <c:pt idx="44">
                  <c:v>-2692621.0104545453</c:v>
                </c:pt>
                <c:pt idx="45">
                  <c:v>-2692621.0104545453</c:v>
                </c:pt>
                <c:pt idx="46">
                  <c:v>-1949829.5454545454</c:v>
                </c:pt>
                <c:pt idx="47">
                  <c:v>-1949829.5454545454</c:v>
                </c:pt>
                <c:pt idx="48">
                  <c:v>0</c:v>
                </c:pt>
                <c:pt idx="49">
                  <c:v>0</c:v>
                </c:pt>
                <c:pt idx="50">
                  <c:v>-61677226.584493563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35-0A4C-A392-D5A125ECB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37574671"/>
        <c:axId val="937591071"/>
      </c:barChart>
      <c:dateAx>
        <c:axId val="937574671"/>
        <c:scaling>
          <c:orientation val="minMax"/>
        </c:scaling>
        <c:delete val="0"/>
        <c:axPos val="b"/>
        <c:numFmt formatCode="m/d/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91071"/>
        <c:crosses val="autoZero"/>
        <c:auto val="1"/>
        <c:lblOffset val="100"/>
        <c:baseTimeUnit val="months"/>
      </c:dateAx>
      <c:valAx>
        <c:axId val="93759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SG"/>
          </a:p>
        </c:txPr>
        <c:crossAx val="93757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S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S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74</xdr:row>
      <xdr:rowOff>0</xdr:rowOff>
    </xdr:from>
    <xdr:to>
      <xdr:col>9</xdr:col>
      <xdr:colOff>596900</xdr:colOff>
      <xdr:row>87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87D60-F4A5-FF42-9E4E-7A892AA27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</xdr:colOff>
      <xdr:row>88</xdr:row>
      <xdr:rowOff>152400</xdr:rowOff>
    </xdr:from>
    <xdr:to>
      <xdr:col>9</xdr:col>
      <xdr:colOff>596900</xdr:colOff>
      <xdr:row>102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9BFE75-6E04-4F42-BC79-1ABD55501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12700</xdr:colOff>
      <xdr:row>104</xdr:row>
      <xdr:rowOff>139700</xdr:rowOff>
    </xdr:from>
    <xdr:to>
      <xdr:col>9</xdr:col>
      <xdr:colOff>596900</xdr:colOff>
      <xdr:row>118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85D2127-C97B-3540-A367-049CA118CE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120</xdr:row>
      <xdr:rowOff>0</xdr:rowOff>
    </xdr:from>
    <xdr:to>
      <xdr:col>9</xdr:col>
      <xdr:colOff>584200</xdr:colOff>
      <xdr:row>133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AE5764D-B20A-BC48-B9BB-D1BBC82F3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9</xdr:col>
      <xdr:colOff>584200</xdr:colOff>
      <xdr:row>149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16FA47-5EEE-3547-A31D-25A3113BF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152</xdr:row>
      <xdr:rowOff>0</xdr:rowOff>
    </xdr:from>
    <xdr:to>
      <xdr:col>9</xdr:col>
      <xdr:colOff>584200</xdr:colOff>
      <xdr:row>165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7AF0B4-1168-EB4C-8E89-FC3605829D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167</xdr:row>
      <xdr:rowOff>0</xdr:rowOff>
    </xdr:from>
    <xdr:to>
      <xdr:col>9</xdr:col>
      <xdr:colOff>584200</xdr:colOff>
      <xdr:row>180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2521D2-2BDE-934D-BD11-8295EF522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183</xdr:row>
      <xdr:rowOff>0</xdr:rowOff>
    </xdr:from>
    <xdr:to>
      <xdr:col>9</xdr:col>
      <xdr:colOff>584200</xdr:colOff>
      <xdr:row>196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F578C7-AD7F-5E45-9899-1B31399C11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199</xdr:row>
      <xdr:rowOff>0</xdr:rowOff>
    </xdr:from>
    <xdr:to>
      <xdr:col>9</xdr:col>
      <xdr:colOff>584200</xdr:colOff>
      <xdr:row>212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05B685-C371-4041-87CE-210CD8029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215</xdr:row>
      <xdr:rowOff>0</xdr:rowOff>
    </xdr:from>
    <xdr:to>
      <xdr:col>9</xdr:col>
      <xdr:colOff>584200</xdr:colOff>
      <xdr:row>228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17E48DB-8ED2-7F48-8178-B686D8A8C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231</xdr:row>
      <xdr:rowOff>0</xdr:rowOff>
    </xdr:from>
    <xdr:to>
      <xdr:col>9</xdr:col>
      <xdr:colOff>584200</xdr:colOff>
      <xdr:row>244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5FFEFF-4508-0449-A349-0EFAA2952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angwang/Dropbox/Bridge5Asia/B5A/AMSS/project%20managemnet/Software/QA/Scripts/amss1-sales/Base%20model/Loan-v2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angwang/Dropbox/Bridge5Asia/B5A/AMSS/project%20managemnet/Software/QA/Scripts/amss1-mixeduse/Base%20model/1m20190620-&#27801;&#30424;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/Users/jasonvan/Library/Containers/com.microsoft.Excel/Data/Documents/E:/Users/liangwang/Dropbox/Bridge5Asia/Work%20Log/Review/WL/Users/liangwang/Dropbox/Bridge5Asia/B5A/AMSS/project%20managemnet/Software/test%20case/Test%20case-Retail-base7.xlsx?0DA570C2" TargetMode="External"/><Relationship Id="rId1" Type="http://schemas.openxmlformats.org/officeDocument/2006/relationships/externalLinkPath" Target="file:///\\0DA570C2\Test%20case-Retail-base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angwang\Dropbox\Bridge5Asia\B5A\AMSS\project%20managemnet\Software\Test\Test%20Template\Accurancy%20Test\AMSS1-Mixuse\Retail-Comparison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Capital Structure"/>
      <sheetName val="Sheet2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How to use"/>
      <sheetName val="Retail-Monthly Cash Flow"/>
      <sheetName val="Cash Flow Monthly"/>
      <sheetName val="Office-Monthly Cash Flow"/>
      <sheetName val="Sales-Monthly Cash Flow"/>
      <sheetName val="Hotel-Monthly Cash Flow"/>
      <sheetName val="Entry"/>
      <sheetName val="Development Cost"/>
      <sheetName val="Income &amp; Expense"/>
      <sheetName val="Capital Structure"/>
      <sheetName val="Cash Flow Yearly"/>
      <sheetName val="Report"/>
    </sheetNames>
    <sheetDataSet>
      <sheetData sheetId="0" refreshError="1">
        <row r="7">
          <cell r="AB7">
            <v>44166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46"/>
  <sheetViews>
    <sheetView showGridLines="0" tabSelected="1" topLeftCell="M25" zoomScaleNormal="100" workbookViewId="0">
      <selection activeCell="U46" sqref="U46"/>
    </sheetView>
  </sheetViews>
  <sheetFormatPr defaultColWidth="11" defaultRowHeight="14.25"/>
  <cols>
    <col min="2" max="2" width="25.625" customWidth="1"/>
    <col min="3" max="3" width="16.875" bestFit="1" customWidth="1"/>
    <col min="4" max="4" width="17" customWidth="1"/>
    <col min="5" max="6" width="15.5" bestFit="1" customWidth="1"/>
    <col min="7" max="8" width="15.75" bestFit="1" customWidth="1"/>
    <col min="9" max="9" width="21" customWidth="1"/>
    <col min="10" max="10" width="25.5" customWidth="1"/>
    <col min="11" max="11" width="19.25" customWidth="1"/>
    <col min="12" max="15" width="16.75" bestFit="1" customWidth="1"/>
    <col min="16" max="16" width="20.625" customWidth="1"/>
    <col min="17" max="17" width="18.875" customWidth="1"/>
    <col min="18" max="18" width="21.625" customWidth="1"/>
    <col min="19" max="19" width="20.625" customWidth="1"/>
    <col min="20" max="20" width="20.875" customWidth="1"/>
    <col min="21" max="21" width="19" customWidth="1"/>
    <col min="22" max="25" width="16.75" bestFit="1" customWidth="1"/>
    <col min="26" max="84" width="18.375" bestFit="1" customWidth="1"/>
  </cols>
  <sheetData>
    <row r="1" spans="1:22">
      <c r="K1" s="38"/>
      <c r="L1" s="38"/>
      <c r="M1" s="180">
        <f>C19</f>
        <v>2015</v>
      </c>
      <c r="N1" s="38">
        <f>M1+1</f>
        <v>2016</v>
      </c>
      <c r="O1" s="38">
        <f t="shared" ref="O1" si="0">N1+1</f>
        <v>2017</v>
      </c>
      <c r="P1" s="38">
        <f t="shared" ref="P1" si="1">O1+1</f>
        <v>2018</v>
      </c>
      <c r="Q1">
        <f t="shared" ref="Q1" si="2">P1+1</f>
        <v>2019</v>
      </c>
      <c r="R1">
        <f t="shared" ref="R1" si="3">Q1+1</f>
        <v>2020</v>
      </c>
      <c r="S1">
        <f t="shared" ref="S1" si="4">R1+1</f>
        <v>2021</v>
      </c>
      <c r="T1">
        <f t="shared" ref="T1" si="5">S1+1</f>
        <v>2022</v>
      </c>
      <c r="U1">
        <f t="shared" ref="U1" si="6">T1+1</f>
        <v>2023</v>
      </c>
    </row>
    <row r="2" spans="1:22">
      <c r="A2" s="48"/>
      <c r="B2" t="s">
        <v>169</v>
      </c>
      <c r="C2" s="9">
        <v>0.8</v>
      </c>
      <c r="E2" t="s">
        <v>420</v>
      </c>
      <c r="F2" s="175" t="e">
        <f ca="1">'现金流表-晤桥'!C54</f>
        <v>#VALUE!</v>
      </c>
      <c r="H2" s="89" t="s">
        <v>388</v>
      </c>
      <c r="I2" s="89"/>
      <c r="K2" s="38" t="s">
        <v>16</v>
      </c>
      <c r="L2" s="38"/>
      <c r="M2" s="177">
        <v>0</v>
      </c>
      <c r="N2" s="181">
        <v>18000</v>
      </c>
      <c r="O2" s="181">
        <v>19000</v>
      </c>
      <c r="P2" s="181">
        <v>20000</v>
      </c>
    </row>
    <row r="3" spans="1:22">
      <c r="A3" s="48"/>
      <c r="B3" t="s">
        <v>2</v>
      </c>
      <c r="C3" t="s">
        <v>10</v>
      </c>
      <c r="E3" t="s">
        <v>419</v>
      </c>
      <c r="F3" s="175" t="e">
        <f ca="1">'现金流表-晤桥'!C55</f>
        <v>#VALUE!</v>
      </c>
      <c r="H3" s="89" t="s">
        <v>16</v>
      </c>
      <c r="I3" s="102">
        <v>0</v>
      </c>
      <c r="L3" s="11"/>
    </row>
    <row r="4" spans="1:22">
      <c r="A4" s="48"/>
      <c r="B4" t="s">
        <v>0</v>
      </c>
      <c r="C4" s="10">
        <v>120000</v>
      </c>
      <c r="E4" t="s">
        <v>398</v>
      </c>
      <c r="F4" s="175" t="e">
        <f ca="1">'现金流表-晤桥'!C56</f>
        <v>#VALUE!</v>
      </c>
      <c r="H4" s="89" t="s">
        <v>54</v>
      </c>
      <c r="I4" s="102">
        <v>0</v>
      </c>
      <c r="K4" t="s">
        <v>226</v>
      </c>
      <c r="L4" s="208">
        <v>3896.3433983821101</v>
      </c>
    </row>
    <row r="5" spans="1:22">
      <c r="A5" s="48"/>
      <c r="B5" t="s">
        <v>1</v>
      </c>
      <c r="C5" s="10">
        <v>85000</v>
      </c>
      <c r="E5" t="s">
        <v>399</v>
      </c>
      <c r="F5" s="7" t="e">
        <f ca="1">'利润表-1'!C29</f>
        <v>#DIV/0!</v>
      </c>
      <c r="H5" s="89" t="s">
        <v>36</v>
      </c>
      <c r="I5" s="102">
        <v>0</v>
      </c>
      <c r="K5" t="s">
        <v>227</v>
      </c>
      <c r="L5" s="208">
        <v>200</v>
      </c>
      <c r="N5" s="5"/>
    </row>
    <row r="6" spans="1:22">
      <c r="C6" s="8"/>
      <c r="E6" t="s">
        <v>421</v>
      </c>
      <c r="F6" s="7" t="e">
        <f ca="1">'利润表-1'!C30</f>
        <v>#DIV/0!</v>
      </c>
      <c r="H6" s="89" t="s">
        <v>389</v>
      </c>
      <c r="I6" s="102">
        <v>0</v>
      </c>
      <c r="K6" t="s">
        <v>228</v>
      </c>
      <c r="L6" s="211">
        <v>15</v>
      </c>
      <c r="N6" s="11"/>
      <c r="O6" s="11"/>
      <c r="P6" s="11"/>
      <c r="Q6" s="11"/>
      <c r="R6" s="11"/>
      <c r="S6" s="11"/>
      <c r="T6" s="11"/>
      <c r="U6" s="11"/>
      <c r="V6" s="11"/>
    </row>
    <row r="7" spans="1:22">
      <c r="A7" s="49"/>
      <c r="B7" s="38" t="s">
        <v>3</v>
      </c>
      <c r="C7" s="186">
        <v>42248</v>
      </c>
      <c r="E7" t="s">
        <v>411</v>
      </c>
      <c r="F7" s="3" t="e">
        <f ca="1">'利润表-1'!C22</f>
        <v>#DIV/0!</v>
      </c>
      <c r="G7" s="9">
        <v>0.05</v>
      </c>
      <c r="H7" s="89" t="s">
        <v>262</v>
      </c>
      <c r="I7" s="102">
        <v>0</v>
      </c>
      <c r="K7" s="174" t="s">
        <v>38</v>
      </c>
      <c r="L7" s="208">
        <v>383.51396025445445</v>
      </c>
      <c r="N7" s="11"/>
      <c r="O7" s="11"/>
      <c r="P7" s="11"/>
      <c r="Q7" s="11"/>
      <c r="R7" s="11"/>
      <c r="S7" s="11"/>
      <c r="T7" s="11"/>
      <c r="U7" s="11"/>
      <c r="V7" s="11"/>
    </row>
    <row r="8" spans="1:22">
      <c r="A8" s="49"/>
      <c r="B8" s="38" t="s">
        <v>4</v>
      </c>
      <c r="C8" s="186">
        <f>EDATE(G10,I10)</f>
        <v>42309</v>
      </c>
      <c r="E8" t="s">
        <v>422</v>
      </c>
      <c r="F8" s="7" t="e">
        <f ca="1">'利润表-1'!C31</f>
        <v>#DIV/0!</v>
      </c>
      <c r="G8" s="9">
        <v>0.05</v>
      </c>
      <c r="H8" s="89" t="s">
        <v>263</v>
      </c>
      <c r="I8" s="102">
        <v>0</v>
      </c>
      <c r="K8" s="174" t="s">
        <v>39</v>
      </c>
      <c r="L8" s="208">
        <v>508.39389603301584</v>
      </c>
      <c r="N8" s="11"/>
      <c r="O8" s="11"/>
      <c r="P8" s="11"/>
      <c r="Q8" s="11"/>
      <c r="R8" s="11"/>
      <c r="S8" s="11"/>
      <c r="T8" s="11"/>
      <c r="U8" s="11"/>
      <c r="V8" s="11"/>
    </row>
    <row r="9" spans="1:22">
      <c r="A9" s="49"/>
      <c r="B9" s="38" t="s">
        <v>5</v>
      </c>
      <c r="C9" s="186">
        <f t="shared" ref="C9:C11" si="7">EDATE(G11,I11)</f>
        <v>42430</v>
      </c>
      <c r="E9" t="s">
        <v>423</v>
      </c>
      <c r="F9" s="3" t="e">
        <f ca="1">'利润表-1'!C20</f>
        <v>#DIV/0!</v>
      </c>
      <c r="G9" s="9">
        <v>0.05</v>
      </c>
      <c r="H9" s="89" t="s">
        <v>264</v>
      </c>
      <c r="I9" s="102">
        <v>0</v>
      </c>
      <c r="K9" s="174" t="s">
        <v>40</v>
      </c>
      <c r="L9" s="208">
        <v>3332.7966070370999</v>
      </c>
      <c r="N9" s="11"/>
      <c r="O9" s="11"/>
      <c r="P9" s="11"/>
      <c r="Q9" s="11"/>
      <c r="R9" s="11"/>
      <c r="S9" s="11"/>
      <c r="T9" s="11"/>
      <c r="U9" s="11"/>
      <c r="V9" s="11"/>
    </row>
    <row r="10" spans="1:22">
      <c r="A10" s="49"/>
      <c r="B10" s="38" t="s">
        <v>6</v>
      </c>
      <c r="C10" s="187">
        <f t="shared" si="7"/>
        <v>42795</v>
      </c>
      <c r="G10" s="186">
        <v>42309</v>
      </c>
      <c r="H10" s="89" t="s">
        <v>4</v>
      </c>
      <c r="I10" s="173">
        <v>0</v>
      </c>
      <c r="K10" s="174" t="s">
        <v>41</v>
      </c>
      <c r="L10" s="208">
        <v>1000</v>
      </c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A11" s="49"/>
      <c r="B11" s="38" t="s">
        <v>7</v>
      </c>
      <c r="C11" s="187">
        <f t="shared" si="7"/>
        <v>42917</v>
      </c>
      <c r="G11" s="186">
        <v>42430</v>
      </c>
      <c r="H11" s="89" t="s">
        <v>5</v>
      </c>
      <c r="I11" s="173">
        <v>0</v>
      </c>
      <c r="K11" s="174" t="s">
        <v>42</v>
      </c>
      <c r="L11" s="208">
        <v>975.18594262531951</v>
      </c>
      <c r="N11" s="11"/>
      <c r="O11" s="11"/>
      <c r="P11" s="11"/>
      <c r="Q11" s="11"/>
      <c r="R11" s="11"/>
      <c r="S11" s="11"/>
      <c r="T11" s="11"/>
      <c r="U11" s="11"/>
      <c r="V11" s="11"/>
    </row>
    <row r="12" spans="1:22">
      <c r="A12" s="49"/>
      <c r="B12" s="38" t="s">
        <v>8</v>
      </c>
      <c r="C12" s="187">
        <v>43313</v>
      </c>
      <c r="G12" s="186">
        <v>42795</v>
      </c>
      <c r="H12" s="89" t="s">
        <v>6</v>
      </c>
      <c r="I12" s="173">
        <v>0</v>
      </c>
      <c r="K12" s="174" t="s">
        <v>43</v>
      </c>
      <c r="L12" s="208">
        <v>1000</v>
      </c>
      <c r="N12" s="11"/>
      <c r="O12" s="11"/>
      <c r="P12" s="11"/>
      <c r="Q12" s="11"/>
      <c r="R12" s="11"/>
      <c r="S12" s="11"/>
      <c r="T12" s="11"/>
      <c r="U12" s="11"/>
      <c r="V12" s="11"/>
    </row>
    <row r="13" spans="1:22">
      <c r="A13" s="49"/>
      <c r="B13" s="38" t="s">
        <v>9</v>
      </c>
      <c r="C13" s="187">
        <v>43739</v>
      </c>
      <c r="D13">
        <f>DATEDIF(C7,C12,"m")</f>
        <v>35</v>
      </c>
      <c r="G13" s="186">
        <v>42917</v>
      </c>
      <c r="H13" s="89" t="s">
        <v>7</v>
      </c>
      <c r="I13" s="173">
        <v>0</v>
      </c>
      <c r="K13" s="174" t="s">
        <v>44</v>
      </c>
      <c r="L13" s="208">
        <v>224.92236521621808</v>
      </c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A14" s="49"/>
      <c r="B14" t="s">
        <v>77</v>
      </c>
      <c r="C14" s="4">
        <f>MAX(EDATE(C11,12),EDATE(C12,F31))</f>
        <v>43678</v>
      </c>
      <c r="K14" s="16" t="s">
        <v>171</v>
      </c>
      <c r="L14" s="208">
        <v>1000</v>
      </c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A15" s="49"/>
      <c r="B15" t="s">
        <v>78</v>
      </c>
      <c r="C15" s="4">
        <f>EDATE(C14,12)</f>
        <v>44044</v>
      </c>
      <c r="K15" s="16" t="s">
        <v>172</v>
      </c>
      <c r="L15" s="208">
        <v>1000</v>
      </c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t="s">
        <v>289</v>
      </c>
      <c r="C16" s="3">
        <f>YEAR(C13)-YEAR(C7)</f>
        <v>4</v>
      </c>
      <c r="D16">
        <f>DATEDIF(C7,C15,"m")</f>
        <v>59</v>
      </c>
      <c r="K16" s="174" t="s">
        <v>46</v>
      </c>
      <c r="L16" s="208">
        <v>1000</v>
      </c>
      <c r="N16" s="11"/>
      <c r="O16" s="11"/>
      <c r="P16" s="11"/>
      <c r="Q16" s="11"/>
      <c r="R16" s="11"/>
      <c r="S16" s="11"/>
      <c r="T16" s="11"/>
      <c r="U16" s="11"/>
      <c r="V16" s="11"/>
    </row>
    <row r="17" spans="1:22">
      <c r="L17" s="207"/>
      <c r="N17" s="11"/>
      <c r="O17" s="11"/>
      <c r="P17" s="11"/>
      <c r="Q17" s="11"/>
      <c r="R17" s="11"/>
      <c r="S17" s="11"/>
      <c r="T17" s="11"/>
      <c r="U17" s="11"/>
      <c r="V17" s="11"/>
    </row>
    <row r="18" spans="1:22">
      <c r="A18" s="50"/>
      <c r="B18" t="s">
        <v>11</v>
      </c>
      <c r="C18">
        <f>IF(OR(C19&lt;YEAR($C$9),C19&gt;YEAR($C$12)),0,IF(C19=YEAR($C$9),13-MONTH($C$9),IF(C19=YEAR($C$12),MONTH($C$12),12)))</f>
        <v>0</v>
      </c>
      <c r="D18">
        <f t="shared" ref="D18:K18" si="8">IF(OR(D19&lt;YEAR($C$9),D19&gt;YEAR($C$12)),0,IF(D19=YEAR($C$9),13-MONTH($C$9),IF(D19=YEAR($C$12),MONTH($C$12),12)))</f>
        <v>10</v>
      </c>
      <c r="E18">
        <f t="shared" si="8"/>
        <v>12</v>
      </c>
      <c r="F18">
        <f t="shared" si="8"/>
        <v>8</v>
      </c>
      <c r="G18">
        <f t="shared" si="8"/>
        <v>0</v>
      </c>
      <c r="H18">
        <f t="shared" si="8"/>
        <v>0</v>
      </c>
      <c r="I18">
        <f t="shared" si="8"/>
        <v>0</v>
      </c>
      <c r="J18">
        <f t="shared" si="8"/>
        <v>0</v>
      </c>
      <c r="K18">
        <f t="shared" si="8"/>
        <v>0</v>
      </c>
    </row>
    <row r="19" spans="1:22">
      <c r="A19" s="50"/>
      <c r="C19" s="5">
        <f>MIN(YEAR(C8),YEAR(C9))</f>
        <v>2015</v>
      </c>
      <c r="D19">
        <f>C19+1</f>
        <v>2016</v>
      </c>
      <c r="E19">
        <f t="shared" ref="E19:K19" si="9">D19+1</f>
        <v>2017</v>
      </c>
      <c r="F19">
        <f t="shared" si="9"/>
        <v>2018</v>
      </c>
      <c r="G19">
        <f t="shared" si="9"/>
        <v>2019</v>
      </c>
      <c r="H19">
        <f t="shared" si="9"/>
        <v>2020</v>
      </c>
      <c r="I19">
        <f t="shared" si="9"/>
        <v>2021</v>
      </c>
      <c r="J19">
        <f t="shared" si="9"/>
        <v>2022</v>
      </c>
      <c r="K19">
        <f t="shared" si="9"/>
        <v>2023</v>
      </c>
      <c r="N19" s="5"/>
    </row>
    <row r="20" spans="1:22">
      <c r="A20" s="50"/>
      <c r="B20" t="s">
        <v>13</v>
      </c>
      <c r="C20" s="8">
        <v>0</v>
      </c>
      <c r="D20" s="9">
        <v>0</v>
      </c>
      <c r="E20" s="204">
        <v>1</v>
      </c>
      <c r="F20" s="8">
        <v>0</v>
      </c>
      <c r="G20" s="9">
        <v>0</v>
      </c>
    </row>
    <row r="21" spans="1:22">
      <c r="A21" s="50"/>
      <c r="B21" t="s">
        <v>12</v>
      </c>
      <c r="C21" s="6">
        <f>C20*$C$4</f>
        <v>0</v>
      </c>
      <c r="D21" s="6">
        <f t="shared" ref="D21:G21" si="10">D20*$C$4</f>
        <v>0</v>
      </c>
      <c r="E21" s="6">
        <f t="shared" si="10"/>
        <v>120000</v>
      </c>
      <c r="F21" s="6">
        <f t="shared" si="10"/>
        <v>0</v>
      </c>
      <c r="G21" s="6">
        <f t="shared" si="10"/>
        <v>0</v>
      </c>
    </row>
    <row r="22" spans="1:22">
      <c r="A22" s="50"/>
    </row>
    <row r="23" spans="1:22">
      <c r="A23" s="50"/>
      <c r="B23" s="38" t="s">
        <v>14</v>
      </c>
      <c r="C23" s="177">
        <v>0</v>
      </c>
      <c r="D23" s="178">
        <v>0.2</v>
      </c>
      <c r="E23" s="178">
        <v>0.5</v>
      </c>
      <c r="F23" s="178">
        <v>0.3</v>
      </c>
    </row>
    <row r="24" spans="1:22">
      <c r="A24" s="50"/>
      <c r="B24" s="38" t="s">
        <v>15</v>
      </c>
      <c r="C24" s="168">
        <f>C23*$C$4</f>
        <v>0</v>
      </c>
      <c r="D24" s="168">
        <f t="shared" ref="D24:F24" si="11">D23*$C$4</f>
        <v>24000</v>
      </c>
      <c r="E24" s="168">
        <f t="shared" si="11"/>
        <v>60000</v>
      </c>
      <c r="F24" s="168">
        <f t="shared" si="11"/>
        <v>36000</v>
      </c>
    </row>
    <row r="25" spans="1:22">
      <c r="A25" s="50"/>
      <c r="B25" s="38" t="s">
        <v>16</v>
      </c>
      <c r="C25" s="179">
        <f>M2*(1+$I$3)</f>
        <v>0</v>
      </c>
      <c r="D25" s="179">
        <f>N2*(1+$I$3)</f>
        <v>18000</v>
      </c>
      <c r="E25" s="179">
        <f>O2*(1+$I$3)</f>
        <v>19000</v>
      </c>
      <c r="F25" s="179">
        <f>P2*(1+$I$3)</f>
        <v>20000</v>
      </c>
    </row>
    <row r="26" spans="1:22">
      <c r="A26" s="50"/>
      <c r="B26" s="38" t="s">
        <v>17</v>
      </c>
      <c r="C26" s="166">
        <f>C24*C25</f>
        <v>0</v>
      </c>
      <c r="D26" s="166">
        <f t="shared" ref="D26:F26" si="12">D24*D25</f>
        <v>432000000</v>
      </c>
      <c r="E26" s="166">
        <f t="shared" si="12"/>
        <v>1140000000</v>
      </c>
      <c r="F26" s="166">
        <f t="shared" si="12"/>
        <v>720000000</v>
      </c>
    </row>
    <row r="27" spans="1:22">
      <c r="A27" s="50"/>
    </row>
    <row r="28" spans="1:22">
      <c r="A28" s="50"/>
      <c r="B28" t="s">
        <v>18</v>
      </c>
      <c r="C28">
        <v>4</v>
      </c>
      <c r="D28" t="s">
        <v>19</v>
      </c>
    </row>
    <row r="29" spans="1:22">
      <c r="A29" s="50"/>
      <c r="C29" s="7">
        <f>SUM($C$32:C32)</f>
        <v>0.1</v>
      </c>
      <c r="D29" s="7">
        <f>SUM($C$32:D32)</f>
        <v>0.25</v>
      </c>
      <c r="E29" s="7">
        <f>SUM($C$32:E32)</f>
        <v>0.75</v>
      </c>
      <c r="F29" s="7">
        <f>SUM($C$32:F32)</f>
        <v>1</v>
      </c>
    </row>
    <row r="30" spans="1:22">
      <c r="A30" s="50"/>
      <c r="C30" s="11" t="s">
        <v>22</v>
      </c>
      <c r="D30" s="11" t="s">
        <v>23</v>
      </c>
      <c r="E30" s="11" t="s">
        <v>24</v>
      </c>
      <c r="F30" s="11" t="s">
        <v>25</v>
      </c>
    </row>
    <row r="31" spans="1:22">
      <c r="A31" s="50"/>
      <c r="B31" s="38" t="s">
        <v>20</v>
      </c>
      <c r="C31" s="177">
        <v>0</v>
      </c>
      <c r="D31" s="177">
        <v>2</v>
      </c>
      <c r="E31" s="177">
        <v>4</v>
      </c>
      <c r="F31" s="177">
        <v>12</v>
      </c>
    </row>
    <row r="32" spans="1:22">
      <c r="A32" s="50"/>
      <c r="B32" s="38" t="s">
        <v>21</v>
      </c>
      <c r="C32" s="178">
        <v>0.1</v>
      </c>
      <c r="D32" s="178">
        <v>0.15</v>
      </c>
      <c r="E32" s="178">
        <v>0.5</v>
      </c>
      <c r="F32" s="178">
        <v>0.25</v>
      </c>
    </row>
    <row r="33" spans="1:84">
      <c r="A33" s="50"/>
    </row>
    <row r="34" spans="1:84">
      <c r="A34" s="50"/>
      <c r="G34" s="169"/>
    </row>
    <row r="35" spans="1:84" s="12" customFormat="1">
      <c r="A35" s="51"/>
      <c r="C35" s="12">
        <f>C7</f>
        <v>42248</v>
      </c>
      <c r="D35" s="12">
        <f>EDATE(C35,1)</f>
        <v>42278</v>
      </c>
      <c r="E35" s="12">
        <f t="shared" ref="E35:BP35" si="13">EDATE(D35,1)</f>
        <v>42309</v>
      </c>
      <c r="F35" s="12">
        <f t="shared" si="13"/>
        <v>42339</v>
      </c>
      <c r="G35" s="12">
        <f>EDATE(F35,1)</f>
        <v>42370</v>
      </c>
      <c r="H35" s="12">
        <f t="shared" si="13"/>
        <v>42401</v>
      </c>
      <c r="I35" s="12">
        <f t="shared" si="13"/>
        <v>42430</v>
      </c>
      <c r="J35" s="12">
        <f t="shared" si="13"/>
        <v>42461</v>
      </c>
      <c r="K35" s="12">
        <f t="shared" si="13"/>
        <v>42491</v>
      </c>
      <c r="L35" s="12">
        <f t="shared" si="13"/>
        <v>42522</v>
      </c>
      <c r="M35" s="12">
        <f t="shared" si="13"/>
        <v>42552</v>
      </c>
      <c r="N35" s="12">
        <f t="shared" si="13"/>
        <v>42583</v>
      </c>
      <c r="O35" s="12">
        <f t="shared" si="13"/>
        <v>42614</v>
      </c>
      <c r="P35" s="12">
        <f t="shared" si="13"/>
        <v>42644</v>
      </c>
      <c r="Q35" s="12">
        <f t="shared" si="13"/>
        <v>42675</v>
      </c>
      <c r="R35" s="12">
        <f t="shared" si="13"/>
        <v>42705</v>
      </c>
      <c r="S35" s="12">
        <f t="shared" si="13"/>
        <v>42736</v>
      </c>
      <c r="T35" s="12">
        <f t="shared" si="13"/>
        <v>42767</v>
      </c>
      <c r="U35" s="12">
        <f t="shared" si="13"/>
        <v>42795</v>
      </c>
      <c r="V35" s="12">
        <f t="shared" si="13"/>
        <v>42826</v>
      </c>
      <c r="W35" s="12">
        <f t="shared" si="13"/>
        <v>42856</v>
      </c>
      <c r="X35" s="12">
        <f t="shared" si="13"/>
        <v>42887</v>
      </c>
      <c r="Y35" s="12">
        <f t="shared" si="13"/>
        <v>42917</v>
      </c>
      <c r="Z35" s="12">
        <f t="shared" si="13"/>
        <v>42948</v>
      </c>
      <c r="AA35" s="12">
        <f t="shared" si="13"/>
        <v>42979</v>
      </c>
      <c r="AB35" s="12">
        <f t="shared" si="13"/>
        <v>43009</v>
      </c>
      <c r="AC35" s="12">
        <f t="shared" si="13"/>
        <v>43040</v>
      </c>
      <c r="AD35" s="12">
        <f t="shared" si="13"/>
        <v>43070</v>
      </c>
      <c r="AE35" s="12">
        <f t="shared" si="13"/>
        <v>43101</v>
      </c>
      <c r="AF35" s="12">
        <f t="shared" si="13"/>
        <v>43132</v>
      </c>
      <c r="AG35" s="12">
        <f t="shared" si="13"/>
        <v>43160</v>
      </c>
      <c r="AH35" s="12">
        <f t="shared" si="13"/>
        <v>43191</v>
      </c>
      <c r="AI35" s="12">
        <f t="shared" si="13"/>
        <v>43221</v>
      </c>
      <c r="AJ35" s="12">
        <f t="shared" si="13"/>
        <v>43252</v>
      </c>
      <c r="AK35" s="12">
        <f t="shared" si="13"/>
        <v>43282</v>
      </c>
      <c r="AL35" s="12">
        <f t="shared" si="13"/>
        <v>43313</v>
      </c>
      <c r="AM35" s="12">
        <f t="shared" si="13"/>
        <v>43344</v>
      </c>
      <c r="AN35" s="12">
        <f t="shared" si="13"/>
        <v>43374</v>
      </c>
      <c r="AO35" s="12">
        <f t="shared" si="13"/>
        <v>43405</v>
      </c>
      <c r="AP35" s="12">
        <f t="shared" si="13"/>
        <v>43435</v>
      </c>
      <c r="AQ35" s="12">
        <f t="shared" si="13"/>
        <v>43466</v>
      </c>
      <c r="AR35" s="12">
        <f t="shared" si="13"/>
        <v>43497</v>
      </c>
      <c r="AS35" s="12">
        <f t="shared" si="13"/>
        <v>43525</v>
      </c>
      <c r="AT35" s="12">
        <f t="shared" si="13"/>
        <v>43556</v>
      </c>
      <c r="AU35" s="12">
        <f t="shared" si="13"/>
        <v>43586</v>
      </c>
      <c r="AV35" s="12">
        <f t="shared" si="13"/>
        <v>43617</v>
      </c>
      <c r="AW35" s="12">
        <f t="shared" si="13"/>
        <v>43647</v>
      </c>
      <c r="AX35" s="12">
        <f t="shared" si="13"/>
        <v>43678</v>
      </c>
      <c r="AY35" s="12">
        <f t="shared" si="13"/>
        <v>43709</v>
      </c>
      <c r="AZ35" s="12">
        <f t="shared" si="13"/>
        <v>43739</v>
      </c>
      <c r="BA35" s="12">
        <f t="shared" si="13"/>
        <v>43770</v>
      </c>
      <c r="BB35" s="12">
        <f t="shared" si="13"/>
        <v>43800</v>
      </c>
      <c r="BC35" s="12">
        <f t="shared" si="13"/>
        <v>43831</v>
      </c>
      <c r="BD35" s="12">
        <f t="shared" si="13"/>
        <v>43862</v>
      </c>
      <c r="BE35" s="12">
        <f t="shared" si="13"/>
        <v>43891</v>
      </c>
      <c r="BF35" s="12">
        <f t="shared" si="13"/>
        <v>43922</v>
      </c>
      <c r="BG35" s="12">
        <f>EDATE(BF35,1)</f>
        <v>43952</v>
      </c>
      <c r="BH35" s="12">
        <f t="shared" si="13"/>
        <v>43983</v>
      </c>
      <c r="BI35" s="12">
        <f t="shared" si="13"/>
        <v>44013</v>
      </c>
      <c r="BJ35" s="12">
        <f t="shared" si="13"/>
        <v>44044</v>
      </c>
      <c r="BK35" s="12">
        <f t="shared" si="13"/>
        <v>44075</v>
      </c>
      <c r="BL35" s="12">
        <f t="shared" si="13"/>
        <v>44105</v>
      </c>
      <c r="BM35" s="12">
        <f t="shared" si="13"/>
        <v>44136</v>
      </c>
      <c r="BN35" s="12">
        <f t="shared" si="13"/>
        <v>44166</v>
      </c>
      <c r="BO35" s="12">
        <f t="shared" si="13"/>
        <v>44197</v>
      </c>
      <c r="BP35" s="12">
        <f t="shared" si="13"/>
        <v>44228</v>
      </c>
      <c r="BQ35" s="12">
        <f t="shared" ref="BQ35" si="14">EDATE(BP35,1)</f>
        <v>44256</v>
      </c>
      <c r="BR35" s="12">
        <f t="shared" ref="BR35" si="15">EDATE(BQ35,1)</f>
        <v>44287</v>
      </c>
      <c r="BS35" s="12">
        <f t="shared" ref="BS35" si="16">EDATE(BR35,1)</f>
        <v>44317</v>
      </c>
      <c r="BT35" s="12">
        <f t="shared" ref="BT35" si="17">EDATE(BS35,1)</f>
        <v>44348</v>
      </c>
      <c r="BU35" s="12">
        <f t="shared" ref="BU35" si="18">EDATE(BT35,1)</f>
        <v>44378</v>
      </c>
      <c r="BV35" s="12">
        <f t="shared" ref="BV35" si="19">EDATE(BU35,1)</f>
        <v>44409</v>
      </c>
      <c r="BW35" s="12">
        <f t="shared" ref="BW35" si="20">EDATE(BV35,1)</f>
        <v>44440</v>
      </c>
      <c r="BX35" s="12">
        <f t="shared" ref="BX35" si="21">EDATE(BW35,1)</f>
        <v>44470</v>
      </c>
      <c r="BY35" s="12">
        <f t="shared" ref="BY35" si="22">EDATE(BX35,1)</f>
        <v>44501</v>
      </c>
      <c r="BZ35" s="12">
        <f t="shared" ref="BZ35" si="23">EDATE(BY35,1)</f>
        <v>44531</v>
      </c>
      <c r="CA35" s="12">
        <f t="shared" ref="CA35" si="24">EDATE(BZ35,1)</f>
        <v>44562</v>
      </c>
      <c r="CB35" s="12">
        <f t="shared" ref="CB35" si="25">EDATE(CA35,1)</f>
        <v>44593</v>
      </c>
      <c r="CC35" s="12">
        <f t="shared" ref="CC35" si="26">EDATE(CB35,1)</f>
        <v>44621</v>
      </c>
      <c r="CD35" s="12">
        <f t="shared" ref="CD35" si="27">EDATE(CC35,1)</f>
        <v>44652</v>
      </c>
      <c r="CE35" s="12">
        <f t="shared" ref="CE35" si="28">EDATE(CD35,1)</f>
        <v>44682</v>
      </c>
      <c r="CF35" s="12">
        <f t="shared" ref="CF35" si="29">EDATE(CE35,1)</f>
        <v>44713</v>
      </c>
    </row>
    <row r="36" spans="1:84">
      <c r="A36" s="50"/>
      <c r="B36" t="s">
        <v>12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f>D21</f>
        <v>0</v>
      </c>
      <c r="S36" s="3">
        <f>E21</f>
        <v>120000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>
      <c r="A37" s="50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s="182" customFormat="1">
      <c r="B38" s="182" t="s">
        <v>15</v>
      </c>
      <c r="C38" s="183">
        <f t="shared" ref="C38:F38" ca="1" si="30">IF(OR(C35&lt;$C$9,C35&gt;$C$12),0,IF(MONTH(C35)&lt;12,ROUNDDOWN(OFFSET($C$24,0,YEAR(C35)-$C$19)/OFFSET($C$18,0,YEAR(C35)-$C$19),2),OFFSET($C$24,0,YEAR(C35)-$C$19)-ROUNDDOWN(OFFSET($C$24,0,YEAR(C35)-$C$19)/OFFSET($C$18,0,YEAR(C35)-$C$19),2)*(OFFSET($C$18,0,YEAR(C35)-$C$19)-1)))</f>
        <v>0</v>
      </c>
      <c r="D38" s="183">
        <f t="shared" ca="1" si="30"/>
        <v>0</v>
      </c>
      <c r="E38" s="183">
        <f t="shared" ca="1" si="30"/>
        <v>0</v>
      </c>
      <c r="F38" s="183">
        <f t="shared" ca="1" si="30"/>
        <v>0</v>
      </c>
      <c r="G38" s="202">
        <f ca="1">IF(OR(G35&lt;$C$9,G35&gt;$C$12),0,IF(MONTH(G35)&lt;12,ROUNDDOWN(OFFSET($C$24,0,YEAR(G35)-$C$19)/OFFSET($C$18,0,YEAR(G35)-$C$19),2),OFFSET($C$24,0,YEAR(G35)-$C$19)-ROUNDDOWN(OFFSET($C$24,0,YEAR(G35)-$C$19)/OFFSET($C$18,0,YEAR(G35)-$C$19),2)*(OFFSET($C$18,0,YEAR(G35)-$C$19)-1)))</f>
        <v>0</v>
      </c>
      <c r="H38" s="202">
        <f t="shared" ref="H38:BS38" ca="1" si="31">IF(OR(H35&lt;$C$9,H35&gt;$C$12),0,IF(MONTH(H35)&lt;12,ROUNDDOWN(OFFSET($C$24,0,YEAR(H35)-$C$19)/OFFSET($C$18,0,YEAR(H35)-$C$19),2),OFFSET($C$24,0,YEAR(H35)-$C$19)-ROUNDDOWN(OFFSET($C$24,0,YEAR(H35)-$C$19)/OFFSET($C$18,0,YEAR(H35)-$C$19),2)*(OFFSET($C$18,0,YEAR(H35)-$C$19)-1)))</f>
        <v>0</v>
      </c>
      <c r="I38" s="202">
        <f t="shared" ca="1" si="31"/>
        <v>2400</v>
      </c>
      <c r="J38" s="202">
        <f t="shared" ca="1" si="31"/>
        <v>2400</v>
      </c>
      <c r="K38" s="202">
        <f t="shared" ca="1" si="31"/>
        <v>2400</v>
      </c>
      <c r="L38" s="202">
        <f t="shared" ca="1" si="31"/>
        <v>2400</v>
      </c>
      <c r="M38" s="202">
        <f t="shared" ca="1" si="31"/>
        <v>2400</v>
      </c>
      <c r="N38" s="202">
        <f t="shared" ca="1" si="31"/>
        <v>2400</v>
      </c>
      <c r="O38" s="202">
        <f t="shared" ca="1" si="31"/>
        <v>2400</v>
      </c>
      <c r="P38" s="202">
        <f t="shared" ca="1" si="31"/>
        <v>2400</v>
      </c>
      <c r="Q38" s="202">
        <f t="shared" ca="1" si="31"/>
        <v>2400</v>
      </c>
      <c r="R38" s="202">
        <f t="shared" ca="1" si="31"/>
        <v>2400</v>
      </c>
      <c r="S38" s="202">
        <f t="shared" ca="1" si="31"/>
        <v>5000</v>
      </c>
      <c r="T38" s="202">
        <f t="shared" ca="1" si="31"/>
        <v>5000</v>
      </c>
      <c r="U38" s="202">
        <f t="shared" ca="1" si="31"/>
        <v>5000</v>
      </c>
      <c r="V38" s="202">
        <f t="shared" ca="1" si="31"/>
        <v>5000</v>
      </c>
      <c r="W38" s="202">
        <f t="shared" ca="1" si="31"/>
        <v>5000</v>
      </c>
      <c r="X38" s="202">
        <f t="shared" ca="1" si="31"/>
        <v>5000</v>
      </c>
      <c r="Y38" s="202">
        <f t="shared" ca="1" si="31"/>
        <v>5000</v>
      </c>
      <c r="Z38" s="202">
        <f t="shared" ca="1" si="31"/>
        <v>5000</v>
      </c>
      <c r="AA38" s="202">
        <f t="shared" ca="1" si="31"/>
        <v>5000</v>
      </c>
      <c r="AB38" s="202">
        <f t="shared" ca="1" si="31"/>
        <v>5000</v>
      </c>
      <c r="AC38" s="202">
        <f t="shared" ca="1" si="31"/>
        <v>5000</v>
      </c>
      <c r="AD38" s="202">
        <f t="shared" ca="1" si="31"/>
        <v>5000</v>
      </c>
      <c r="AE38" s="202">
        <f t="shared" ca="1" si="31"/>
        <v>4500</v>
      </c>
      <c r="AF38" s="202">
        <f t="shared" ca="1" si="31"/>
        <v>4500</v>
      </c>
      <c r="AG38" s="202">
        <f t="shared" ca="1" si="31"/>
        <v>4500</v>
      </c>
      <c r="AH38" s="202">
        <f t="shared" ca="1" si="31"/>
        <v>4500</v>
      </c>
      <c r="AI38" s="202">
        <f t="shared" ca="1" si="31"/>
        <v>4500</v>
      </c>
      <c r="AJ38" s="202">
        <f t="shared" ca="1" si="31"/>
        <v>4500</v>
      </c>
      <c r="AK38" s="202">
        <f t="shared" ca="1" si="31"/>
        <v>4500</v>
      </c>
      <c r="AL38" s="202">
        <f t="shared" ca="1" si="31"/>
        <v>4500</v>
      </c>
      <c r="AM38" s="202">
        <f t="shared" ca="1" si="31"/>
        <v>0</v>
      </c>
      <c r="AN38" s="202">
        <f t="shared" ca="1" si="31"/>
        <v>0</v>
      </c>
      <c r="AO38" s="202">
        <f t="shared" ca="1" si="31"/>
        <v>0</v>
      </c>
      <c r="AP38" s="202">
        <f t="shared" ca="1" si="31"/>
        <v>0</v>
      </c>
      <c r="AQ38" s="202">
        <f t="shared" ca="1" si="31"/>
        <v>0</v>
      </c>
      <c r="AR38" s="202">
        <f t="shared" ca="1" si="31"/>
        <v>0</v>
      </c>
      <c r="AS38" s="202">
        <f t="shared" ca="1" si="31"/>
        <v>0</v>
      </c>
      <c r="AT38" s="202">
        <f t="shared" ca="1" si="31"/>
        <v>0</v>
      </c>
      <c r="AU38" s="202">
        <f t="shared" ca="1" si="31"/>
        <v>0</v>
      </c>
      <c r="AV38" s="202">
        <f t="shared" ca="1" si="31"/>
        <v>0</v>
      </c>
      <c r="AW38" s="202">
        <f t="shared" ca="1" si="31"/>
        <v>0</v>
      </c>
      <c r="AX38" s="202">
        <f t="shared" ca="1" si="31"/>
        <v>0</v>
      </c>
      <c r="AY38" s="202">
        <f t="shared" ca="1" si="31"/>
        <v>0</v>
      </c>
      <c r="AZ38" s="202">
        <f t="shared" ca="1" si="31"/>
        <v>0</v>
      </c>
      <c r="BA38" s="202">
        <f t="shared" ca="1" si="31"/>
        <v>0</v>
      </c>
      <c r="BB38" s="202">
        <f t="shared" ca="1" si="31"/>
        <v>0</v>
      </c>
      <c r="BC38" s="202">
        <f t="shared" ca="1" si="31"/>
        <v>0</v>
      </c>
      <c r="BD38" s="202">
        <f t="shared" ca="1" si="31"/>
        <v>0</v>
      </c>
      <c r="BE38" s="202">
        <f t="shared" ca="1" si="31"/>
        <v>0</v>
      </c>
      <c r="BF38" s="202">
        <f t="shared" ca="1" si="31"/>
        <v>0</v>
      </c>
      <c r="BG38" s="202">
        <f t="shared" ca="1" si="31"/>
        <v>0</v>
      </c>
      <c r="BH38" s="202">
        <f t="shared" ca="1" si="31"/>
        <v>0</v>
      </c>
      <c r="BI38" s="202">
        <f t="shared" ca="1" si="31"/>
        <v>0</v>
      </c>
      <c r="BJ38" s="202">
        <f t="shared" ca="1" si="31"/>
        <v>0</v>
      </c>
      <c r="BK38" s="202">
        <f t="shared" ca="1" si="31"/>
        <v>0</v>
      </c>
      <c r="BL38" s="202">
        <f t="shared" ca="1" si="31"/>
        <v>0</v>
      </c>
      <c r="BM38" s="202">
        <f t="shared" ca="1" si="31"/>
        <v>0</v>
      </c>
      <c r="BN38" s="202">
        <f t="shared" ca="1" si="31"/>
        <v>0</v>
      </c>
      <c r="BO38" s="202">
        <f t="shared" ca="1" si="31"/>
        <v>0</v>
      </c>
      <c r="BP38" s="202">
        <f t="shared" ca="1" si="31"/>
        <v>0</v>
      </c>
      <c r="BQ38" s="202">
        <f t="shared" ca="1" si="31"/>
        <v>0</v>
      </c>
      <c r="BR38" s="202">
        <f t="shared" ca="1" si="31"/>
        <v>0</v>
      </c>
      <c r="BS38" s="202">
        <f t="shared" ca="1" si="31"/>
        <v>0</v>
      </c>
      <c r="BT38" s="202">
        <f t="shared" ref="BT38:CF38" ca="1" si="32">IF(OR(BT35&lt;$C$9,BT35&gt;$C$12),0,IF(MONTH(BT35)&lt;12,ROUNDDOWN(OFFSET($C$24,0,YEAR(BT35)-$C$19)/OFFSET($C$18,0,YEAR(BT35)-$C$19),2),OFFSET($C$24,0,YEAR(BT35)-$C$19)-ROUNDDOWN(OFFSET($C$24,0,YEAR(BT35)-$C$19)/OFFSET($C$18,0,YEAR(BT35)-$C$19),2)*(OFFSET($C$18,0,YEAR(BT35)-$C$19)-1)))</f>
        <v>0</v>
      </c>
      <c r="BU38" s="202">
        <f t="shared" ca="1" si="32"/>
        <v>0</v>
      </c>
      <c r="BV38" s="202">
        <f t="shared" ca="1" si="32"/>
        <v>0</v>
      </c>
      <c r="BW38" s="202">
        <f t="shared" ca="1" si="32"/>
        <v>0</v>
      </c>
      <c r="BX38" s="202">
        <f t="shared" ca="1" si="32"/>
        <v>0</v>
      </c>
      <c r="BY38" s="202">
        <f t="shared" ca="1" si="32"/>
        <v>0</v>
      </c>
      <c r="BZ38" s="202">
        <f t="shared" ca="1" si="32"/>
        <v>0</v>
      </c>
      <c r="CA38" s="202">
        <f t="shared" ca="1" si="32"/>
        <v>0</v>
      </c>
      <c r="CB38" s="202">
        <f t="shared" ca="1" si="32"/>
        <v>0</v>
      </c>
      <c r="CC38" s="202">
        <f t="shared" ca="1" si="32"/>
        <v>0</v>
      </c>
      <c r="CD38" s="202">
        <f t="shared" ca="1" si="32"/>
        <v>0</v>
      </c>
      <c r="CE38" s="202">
        <f t="shared" ca="1" si="32"/>
        <v>0</v>
      </c>
      <c r="CF38" s="202">
        <f t="shared" ca="1" si="32"/>
        <v>0</v>
      </c>
    </row>
    <row r="39" spans="1:84" s="182" customFormat="1">
      <c r="B39" s="182" t="s">
        <v>16</v>
      </c>
      <c r="C39" s="183">
        <f>IF(C35&lt;$C$9,0,HLOOKUP(YEAR(C35),$19:$25,7,FALSE))</f>
        <v>0</v>
      </c>
      <c r="D39" s="183">
        <f t="shared" ref="D39:BO39" si="33">IF(D35&lt;$C$9,0,HLOOKUP(YEAR(D35),$19:$25,7,FALSE))</f>
        <v>0</v>
      </c>
      <c r="E39" s="183">
        <f t="shared" si="33"/>
        <v>0</v>
      </c>
      <c r="F39" s="183">
        <f t="shared" si="33"/>
        <v>0</v>
      </c>
      <c r="G39" s="202">
        <f t="shared" si="33"/>
        <v>0</v>
      </c>
      <c r="H39" s="202">
        <f t="shared" si="33"/>
        <v>0</v>
      </c>
      <c r="I39" s="202">
        <f t="shared" si="33"/>
        <v>18000</v>
      </c>
      <c r="J39" s="202">
        <f t="shared" si="33"/>
        <v>18000</v>
      </c>
      <c r="K39" s="202">
        <f t="shared" si="33"/>
        <v>18000</v>
      </c>
      <c r="L39" s="202">
        <f t="shared" si="33"/>
        <v>18000</v>
      </c>
      <c r="M39" s="202">
        <f t="shared" si="33"/>
        <v>18000</v>
      </c>
      <c r="N39" s="202">
        <f t="shared" si="33"/>
        <v>18000</v>
      </c>
      <c r="O39" s="202">
        <f t="shared" si="33"/>
        <v>18000</v>
      </c>
      <c r="P39" s="202">
        <f t="shared" si="33"/>
        <v>18000</v>
      </c>
      <c r="Q39" s="202">
        <f t="shared" si="33"/>
        <v>18000</v>
      </c>
      <c r="R39" s="202">
        <f t="shared" si="33"/>
        <v>18000</v>
      </c>
      <c r="S39" s="202">
        <f t="shared" si="33"/>
        <v>19000</v>
      </c>
      <c r="T39" s="202">
        <f t="shared" si="33"/>
        <v>19000</v>
      </c>
      <c r="U39" s="202">
        <f t="shared" si="33"/>
        <v>19000</v>
      </c>
      <c r="V39" s="202">
        <f>IF(V35&lt;$C$9,0,HLOOKUP(YEAR(V35),$19:$25,7,FALSE))</f>
        <v>19000</v>
      </c>
      <c r="W39" s="202">
        <f t="shared" si="33"/>
        <v>19000</v>
      </c>
      <c r="X39" s="202">
        <f t="shared" si="33"/>
        <v>19000</v>
      </c>
      <c r="Y39" s="202">
        <f t="shared" si="33"/>
        <v>19000</v>
      </c>
      <c r="Z39" s="202">
        <f t="shared" si="33"/>
        <v>19000</v>
      </c>
      <c r="AA39" s="202">
        <f t="shared" si="33"/>
        <v>19000</v>
      </c>
      <c r="AB39" s="202">
        <f t="shared" si="33"/>
        <v>19000</v>
      </c>
      <c r="AC39" s="202">
        <f t="shared" si="33"/>
        <v>19000</v>
      </c>
      <c r="AD39" s="202">
        <f t="shared" si="33"/>
        <v>19000</v>
      </c>
      <c r="AE39" s="202">
        <f t="shared" si="33"/>
        <v>20000</v>
      </c>
      <c r="AF39" s="202">
        <f t="shared" si="33"/>
        <v>20000</v>
      </c>
      <c r="AG39" s="202">
        <f t="shared" si="33"/>
        <v>20000</v>
      </c>
      <c r="AH39" s="202">
        <f t="shared" si="33"/>
        <v>20000</v>
      </c>
      <c r="AI39" s="202">
        <f t="shared" si="33"/>
        <v>20000</v>
      </c>
      <c r="AJ39" s="202">
        <f t="shared" si="33"/>
        <v>20000</v>
      </c>
      <c r="AK39" s="202">
        <f t="shared" si="33"/>
        <v>20000</v>
      </c>
      <c r="AL39" s="202">
        <f t="shared" si="33"/>
        <v>20000</v>
      </c>
      <c r="AM39" s="202">
        <f t="shared" si="33"/>
        <v>20000</v>
      </c>
      <c r="AN39" s="202">
        <f t="shared" si="33"/>
        <v>20000</v>
      </c>
      <c r="AO39" s="202">
        <f t="shared" si="33"/>
        <v>20000</v>
      </c>
      <c r="AP39" s="202">
        <f t="shared" si="33"/>
        <v>20000</v>
      </c>
      <c r="AQ39" s="202">
        <f t="shared" si="33"/>
        <v>0</v>
      </c>
      <c r="AR39" s="202">
        <f t="shared" si="33"/>
        <v>0</v>
      </c>
      <c r="AS39" s="202">
        <f t="shared" si="33"/>
        <v>0</v>
      </c>
      <c r="AT39" s="202">
        <f t="shared" si="33"/>
        <v>0</v>
      </c>
      <c r="AU39" s="202">
        <f t="shared" si="33"/>
        <v>0</v>
      </c>
      <c r="AV39" s="202">
        <f t="shared" si="33"/>
        <v>0</v>
      </c>
      <c r="AW39" s="202">
        <f t="shared" si="33"/>
        <v>0</v>
      </c>
      <c r="AX39" s="202">
        <f t="shared" si="33"/>
        <v>0</v>
      </c>
      <c r="AY39" s="202">
        <f t="shared" si="33"/>
        <v>0</v>
      </c>
      <c r="AZ39" s="202">
        <f t="shared" si="33"/>
        <v>0</v>
      </c>
      <c r="BA39" s="202">
        <f t="shared" si="33"/>
        <v>0</v>
      </c>
      <c r="BB39" s="202">
        <f t="shared" si="33"/>
        <v>0</v>
      </c>
      <c r="BC39" s="202">
        <f t="shared" si="33"/>
        <v>0</v>
      </c>
      <c r="BD39" s="202">
        <f t="shared" si="33"/>
        <v>0</v>
      </c>
      <c r="BE39" s="202">
        <f t="shared" si="33"/>
        <v>0</v>
      </c>
      <c r="BF39" s="202">
        <f t="shared" si="33"/>
        <v>0</v>
      </c>
      <c r="BG39" s="202">
        <f t="shared" si="33"/>
        <v>0</v>
      </c>
      <c r="BH39" s="202">
        <f t="shared" si="33"/>
        <v>0</v>
      </c>
      <c r="BI39" s="202">
        <f t="shared" si="33"/>
        <v>0</v>
      </c>
      <c r="BJ39" s="202">
        <f t="shared" si="33"/>
        <v>0</v>
      </c>
      <c r="BK39" s="202">
        <f t="shared" si="33"/>
        <v>0</v>
      </c>
      <c r="BL39" s="202">
        <f t="shared" si="33"/>
        <v>0</v>
      </c>
      <c r="BM39" s="202">
        <f t="shared" si="33"/>
        <v>0</v>
      </c>
      <c r="BN39" s="202">
        <f t="shared" si="33"/>
        <v>0</v>
      </c>
      <c r="BO39" s="202">
        <f t="shared" si="33"/>
        <v>0</v>
      </c>
      <c r="BP39" s="202">
        <f t="shared" ref="BP39:CF39" si="34">IF(BP35&lt;$C$9,0,HLOOKUP(YEAR(BP35),$19:$25,7,FALSE))</f>
        <v>0</v>
      </c>
      <c r="BQ39" s="202">
        <f t="shared" si="34"/>
        <v>0</v>
      </c>
      <c r="BR39" s="202">
        <f t="shared" si="34"/>
        <v>0</v>
      </c>
      <c r="BS39" s="202">
        <f t="shared" si="34"/>
        <v>0</v>
      </c>
      <c r="BT39" s="202">
        <f t="shared" si="34"/>
        <v>0</v>
      </c>
      <c r="BU39" s="202">
        <f t="shared" si="34"/>
        <v>0</v>
      </c>
      <c r="BV39" s="202">
        <f t="shared" si="34"/>
        <v>0</v>
      </c>
      <c r="BW39" s="202">
        <f t="shared" si="34"/>
        <v>0</v>
      </c>
      <c r="BX39" s="202">
        <f t="shared" si="34"/>
        <v>0</v>
      </c>
      <c r="BY39" s="202">
        <f t="shared" si="34"/>
        <v>0</v>
      </c>
      <c r="BZ39" s="202">
        <f t="shared" si="34"/>
        <v>0</v>
      </c>
      <c r="CA39" s="202">
        <f t="shared" si="34"/>
        <v>0</v>
      </c>
      <c r="CB39" s="202">
        <f t="shared" si="34"/>
        <v>0</v>
      </c>
      <c r="CC39" s="202">
        <f t="shared" si="34"/>
        <v>0</v>
      </c>
      <c r="CD39" s="202">
        <f t="shared" si="34"/>
        <v>0</v>
      </c>
      <c r="CE39" s="202">
        <f t="shared" si="34"/>
        <v>0</v>
      </c>
      <c r="CF39" s="202">
        <f t="shared" si="34"/>
        <v>0</v>
      </c>
    </row>
    <row r="40" spans="1:84" s="182" customFormat="1">
      <c r="B40" s="182" t="s">
        <v>17</v>
      </c>
      <c r="C40" s="183">
        <f t="shared" ref="C40:AS40" ca="1" si="35">C39*C38</f>
        <v>0</v>
      </c>
      <c r="D40" s="183">
        <f t="shared" ca="1" si="35"/>
        <v>0</v>
      </c>
      <c r="E40" s="183">
        <f t="shared" ca="1" si="35"/>
        <v>0</v>
      </c>
      <c r="F40" s="183">
        <f t="shared" ca="1" si="35"/>
        <v>0</v>
      </c>
      <c r="G40" s="202">
        <f t="shared" ca="1" si="35"/>
        <v>0</v>
      </c>
      <c r="H40" s="202">
        <f t="shared" ca="1" si="35"/>
        <v>0</v>
      </c>
      <c r="I40" s="202">
        <f t="shared" ca="1" si="35"/>
        <v>43200000</v>
      </c>
      <c r="J40" s="202">
        <f t="shared" ca="1" si="35"/>
        <v>43200000</v>
      </c>
      <c r="K40" s="202">
        <f t="shared" ca="1" si="35"/>
        <v>43200000</v>
      </c>
      <c r="L40" s="202">
        <f t="shared" ca="1" si="35"/>
        <v>43200000</v>
      </c>
      <c r="M40" s="202">
        <f t="shared" ca="1" si="35"/>
        <v>43200000</v>
      </c>
      <c r="N40" s="202">
        <f t="shared" ca="1" si="35"/>
        <v>43200000</v>
      </c>
      <c r="O40" s="202">
        <f t="shared" ca="1" si="35"/>
        <v>43200000</v>
      </c>
      <c r="P40" s="202">
        <f t="shared" ca="1" si="35"/>
        <v>43200000</v>
      </c>
      <c r="Q40" s="202">
        <f t="shared" ca="1" si="35"/>
        <v>43200000</v>
      </c>
      <c r="R40" s="202">
        <f t="shared" ca="1" si="35"/>
        <v>43200000</v>
      </c>
      <c r="S40" s="202">
        <f t="shared" ca="1" si="35"/>
        <v>95000000</v>
      </c>
      <c r="T40" s="202">
        <f t="shared" ca="1" si="35"/>
        <v>95000000</v>
      </c>
      <c r="U40" s="202">
        <f t="shared" ca="1" si="35"/>
        <v>95000000</v>
      </c>
      <c r="V40" s="202">
        <f t="shared" ca="1" si="35"/>
        <v>95000000</v>
      </c>
      <c r="W40" s="202">
        <f t="shared" ca="1" si="35"/>
        <v>95000000</v>
      </c>
      <c r="X40" s="202">
        <f t="shared" ca="1" si="35"/>
        <v>95000000</v>
      </c>
      <c r="Y40" s="202">
        <f t="shared" ca="1" si="35"/>
        <v>95000000</v>
      </c>
      <c r="Z40" s="202">
        <f t="shared" ca="1" si="35"/>
        <v>95000000</v>
      </c>
      <c r="AA40" s="202">
        <f t="shared" ca="1" si="35"/>
        <v>95000000</v>
      </c>
      <c r="AB40" s="202">
        <f t="shared" ca="1" si="35"/>
        <v>95000000</v>
      </c>
      <c r="AC40" s="202">
        <f t="shared" ca="1" si="35"/>
        <v>95000000</v>
      </c>
      <c r="AD40" s="202">
        <f t="shared" ca="1" si="35"/>
        <v>95000000</v>
      </c>
      <c r="AE40" s="202">
        <f t="shared" ca="1" si="35"/>
        <v>90000000</v>
      </c>
      <c r="AF40" s="202">
        <f t="shared" ca="1" si="35"/>
        <v>90000000</v>
      </c>
      <c r="AG40" s="202">
        <f t="shared" ca="1" si="35"/>
        <v>90000000</v>
      </c>
      <c r="AH40" s="202">
        <f t="shared" ca="1" si="35"/>
        <v>90000000</v>
      </c>
      <c r="AI40" s="202">
        <f t="shared" ca="1" si="35"/>
        <v>90000000</v>
      </c>
      <c r="AJ40" s="202">
        <f t="shared" ca="1" si="35"/>
        <v>90000000</v>
      </c>
      <c r="AK40" s="202">
        <f t="shared" ca="1" si="35"/>
        <v>90000000</v>
      </c>
      <c r="AL40" s="202">
        <f t="shared" ca="1" si="35"/>
        <v>90000000</v>
      </c>
      <c r="AM40" s="202">
        <f t="shared" ca="1" si="35"/>
        <v>0</v>
      </c>
      <c r="AN40" s="202">
        <f t="shared" ca="1" si="35"/>
        <v>0</v>
      </c>
      <c r="AO40" s="202">
        <f t="shared" ca="1" si="35"/>
        <v>0</v>
      </c>
      <c r="AP40" s="202">
        <f t="shared" ca="1" si="35"/>
        <v>0</v>
      </c>
      <c r="AQ40" s="202">
        <f t="shared" ca="1" si="35"/>
        <v>0</v>
      </c>
      <c r="AR40" s="202">
        <f t="shared" ca="1" si="35"/>
        <v>0</v>
      </c>
      <c r="AS40" s="202">
        <f t="shared" ca="1" si="35"/>
        <v>0</v>
      </c>
      <c r="AT40" s="202"/>
      <c r="AU40" s="202"/>
      <c r="AV40" s="202"/>
      <c r="AW40" s="202"/>
      <c r="AX40" s="202"/>
      <c r="AY40" s="202"/>
      <c r="AZ40" s="202"/>
      <c r="BA40" s="202"/>
      <c r="BB40" s="202"/>
      <c r="BC40" s="202"/>
      <c r="BD40" s="202"/>
      <c r="BE40" s="202"/>
      <c r="BF40" s="202"/>
      <c r="BG40" s="202"/>
      <c r="BH40" s="202"/>
      <c r="BI40" s="202"/>
      <c r="BJ40" s="202"/>
      <c r="BK40" s="202"/>
      <c r="BL40" s="202"/>
      <c r="BM40" s="202"/>
      <c r="BN40" s="202"/>
      <c r="BO40" s="202"/>
      <c r="BP40" s="202"/>
      <c r="BQ40" s="202"/>
      <c r="BR40" s="202"/>
      <c r="BS40" s="202"/>
      <c r="BT40" s="202"/>
      <c r="BU40" s="202"/>
      <c r="BV40" s="202"/>
      <c r="BW40" s="202"/>
      <c r="BX40" s="202"/>
      <c r="BY40" s="202"/>
      <c r="BZ40" s="202"/>
      <c r="CA40" s="202"/>
      <c r="CB40" s="202"/>
      <c r="CC40" s="202"/>
      <c r="CD40" s="202"/>
      <c r="CE40" s="202"/>
      <c r="CF40" s="202"/>
    </row>
    <row r="41" spans="1:84" s="182" customFormat="1">
      <c r="B41" s="182" t="s">
        <v>18</v>
      </c>
      <c r="C41" s="183">
        <f t="shared" ref="C41:F41" ca="1" si="36">IFERROR(C40*$C$32,0)+IFERROR(OFFSET(C40,0,-$D$31)*$D$32,0)+IFERROR(OFFSET(C40,0,-$E$31)*$E$32,0)+IFERROR(OFFSET(C40,0,-$F$31)*$F$32,0)</f>
        <v>0</v>
      </c>
      <c r="D41" s="183">
        <f t="shared" ca="1" si="36"/>
        <v>0</v>
      </c>
      <c r="E41" s="183">
        <f t="shared" ca="1" si="36"/>
        <v>0</v>
      </c>
      <c r="F41" s="183">
        <f t="shared" ca="1" si="36"/>
        <v>0</v>
      </c>
      <c r="G41" s="202">
        <f ca="1">IFERROR(G40*$C$32,0)+IFERROR(OFFSET(G40,0,-$D$31)*$D$32,0)+IFERROR(OFFSET(G40,0,-$E$31)*$E$32,0)+IFERROR(OFFSET(G40,0,-$F$31)*$F$32,0)</f>
        <v>0</v>
      </c>
      <c r="H41" s="202">
        <f t="shared" ref="H41:BS41" ca="1" si="37">IFERROR(H40*$C$32,0)+IFERROR(OFFSET(H40,0,-$D$31)*$D$32,0)+IFERROR(OFFSET(H40,0,-$E$31)*$E$32,0)+IFERROR(OFFSET(H40,0,-$F$31)*$F$32,0)</f>
        <v>0</v>
      </c>
      <c r="I41" s="202">
        <f t="shared" ca="1" si="37"/>
        <v>4320000</v>
      </c>
      <c r="J41" s="202">
        <f t="shared" ca="1" si="37"/>
        <v>4320000</v>
      </c>
      <c r="K41" s="202">
        <f t="shared" ca="1" si="37"/>
        <v>10800000</v>
      </c>
      <c r="L41" s="202">
        <f t="shared" ca="1" si="37"/>
        <v>10800000</v>
      </c>
      <c r="M41" s="202">
        <f t="shared" ca="1" si="37"/>
        <v>32400000</v>
      </c>
      <c r="N41" s="202">
        <f t="shared" ca="1" si="37"/>
        <v>32400000</v>
      </c>
      <c r="O41" s="202">
        <f t="shared" ca="1" si="37"/>
        <v>32400000</v>
      </c>
      <c r="P41" s="202">
        <f t="shared" ca="1" si="37"/>
        <v>32400000</v>
      </c>
      <c r="Q41" s="202">
        <f t="shared" ca="1" si="37"/>
        <v>32400000</v>
      </c>
      <c r="R41" s="202">
        <f t="shared" ca="1" si="37"/>
        <v>32400000</v>
      </c>
      <c r="S41" s="202">
        <f t="shared" ca="1" si="37"/>
        <v>37580000</v>
      </c>
      <c r="T41" s="202">
        <f t="shared" ca="1" si="37"/>
        <v>37580000</v>
      </c>
      <c r="U41" s="202">
        <f t="shared" ca="1" si="37"/>
        <v>56150000</v>
      </c>
      <c r="V41" s="202">
        <f t="shared" ca="1" si="37"/>
        <v>56150000</v>
      </c>
      <c r="W41" s="202">
        <f t="shared" ca="1" si="37"/>
        <v>82050000</v>
      </c>
      <c r="X41" s="202">
        <f t="shared" ca="1" si="37"/>
        <v>82050000</v>
      </c>
      <c r="Y41" s="202">
        <f t="shared" ca="1" si="37"/>
        <v>82050000</v>
      </c>
      <c r="Z41" s="202">
        <f t="shared" ca="1" si="37"/>
        <v>82050000</v>
      </c>
      <c r="AA41" s="202">
        <f t="shared" ca="1" si="37"/>
        <v>82050000</v>
      </c>
      <c r="AB41" s="202">
        <f t="shared" ca="1" si="37"/>
        <v>82050000</v>
      </c>
      <c r="AC41" s="202">
        <f t="shared" ca="1" si="37"/>
        <v>82050000</v>
      </c>
      <c r="AD41" s="202">
        <f t="shared" ca="1" si="37"/>
        <v>82050000</v>
      </c>
      <c r="AE41" s="202">
        <f t="shared" ca="1" si="37"/>
        <v>94500000</v>
      </c>
      <c r="AF41" s="202">
        <f t="shared" ca="1" si="37"/>
        <v>94500000</v>
      </c>
      <c r="AG41" s="202">
        <f t="shared" ca="1" si="37"/>
        <v>93750000</v>
      </c>
      <c r="AH41" s="202">
        <f t="shared" ca="1" si="37"/>
        <v>93750000</v>
      </c>
      <c r="AI41" s="202">
        <f t="shared" ca="1" si="37"/>
        <v>91250000</v>
      </c>
      <c r="AJ41" s="202">
        <f t="shared" ca="1" si="37"/>
        <v>91250000</v>
      </c>
      <c r="AK41" s="202">
        <f t="shared" ca="1" si="37"/>
        <v>91250000</v>
      </c>
      <c r="AL41" s="202">
        <f t="shared" ca="1" si="37"/>
        <v>91250000</v>
      </c>
      <c r="AM41" s="202">
        <f t="shared" ca="1" si="37"/>
        <v>82250000</v>
      </c>
      <c r="AN41" s="202">
        <f t="shared" ca="1" si="37"/>
        <v>82250000</v>
      </c>
      <c r="AO41" s="202">
        <f t="shared" ca="1" si="37"/>
        <v>68750000</v>
      </c>
      <c r="AP41" s="202">
        <f t="shared" ca="1" si="37"/>
        <v>68750000</v>
      </c>
      <c r="AQ41" s="202">
        <f t="shared" ca="1" si="37"/>
        <v>22500000</v>
      </c>
      <c r="AR41" s="202">
        <f t="shared" ca="1" si="37"/>
        <v>22500000</v>
      </c>
      <c r="AS41" s="202">
        <f t="shared" ca="1" si="37"/>
        <v>22500000</v>
      </c>
      <c r="AT41" s="202">
        <f t="shared" ca="1" si="37"/>
        <v>22500000</v>
      </c>
      <c r="AU41" s="202">
        <f t="shared" ca="1" si="37"/>
        <v>22500000</v>
      </c>
      <c r="AV41" s="202">
        <f t="shared" ca="1" si="37"/>
        <v>22500000</v>
      </c>
      <c r="AW41" s="202">
        <f t="shared" ca="1" si="37"/>
        <v>22500000</v>
      </c>
      <c r="AX41" s="202">
        <f t="shared" ca="1" si="37"/>
        <v>22500000</v>
      </c>
      <c r="AY41" s="202">
        <f t="shared" ca="1" si="37"/>
        <v>0</v>
      </c>
      <c r="AZ41" s="202">
        <f t="shared" ca="1" si="37"/>
        <v>0</v>
      </c>
      <c r="BA41" s="202">
        <f t="shared" ca="1" si="37"/>
        <v>0</v>
      </c>
      <c r="BB41" s="202">
        <f t="shared" ca="1" si="37"/>
        <v>0</v>
      </c>
      <c r="BC41" s="202">
        <f t="shared" ca="1" si="37"/>
        <v>0</v>
      </c>
      <c r="BD41" s="202">
        <f t="shared" ca="1" si="37"/>
        <v>0</v>
      </c>
      <c r="BE41" s="202">
        <f t="shared" ca="1" si="37"/>
        <v>0</v>
      </c>
      <c r="BF41" s="202">
        <f t="shared" ca="1" si="37"/>
        <v>0</v>
      </c>
      <c r="BG41" s="202">
        <f t="shared" ca="1" si="37"/>
        <v>0</v>
      </c>
      <c r="BH41" s="202">
        <f t="shared" ca="1" si="37"/>
        <v>0</v>
      </c>
      <c r="BI41" s="202">
        <f t="shared" ca="1" si="37"/>
        <v>0</v>
      </c>
      <c r="BJ41" s="202">
        <f t="shared" ca="1" si="37"/>
        <v>0</v>
      </c>
      <c r="BK41" s="202">
        <f t="shared" ca="1" si="37"/>
        <v>0</v>
      </c>
      <c r="BL41" s="202">
        <f t="shared" ca="1" si="37"/>
        <v>0</v>
      </c>
      <c r="BM41" s="202">
        <f t="shared" ca="1" si="37"/>
        <v>0</v>
      </c>
      <c r="BN41" s="202">
        <f t="shared" ca="1" si="37"/>
        <v>0</v>
      </c>
      <c r="BO41" s="202">
        <f t="shared" ca="1" si="37"/>
        <v>0</v>
      </c>
      <c r="BP41" s="202">
        <f t="shared" ca="1" si="37"/>
        <v>0</v>
      </c>
      <c r="BQ41" s="202">
        <f t="shared" ca="1" si="37"/>
        <v>0</v>
      </c>
      <c r="BR41" s="202">
        <f t="shared" ca="1" si="37"/>
        <v>0</v>
      </c>
      <c r="BS41" s="202">
        <f t="shared" ca="1" si="37"/>
        <v>0</v>
      </c>
      <c r="BT41" s="202">
        <f t="shared" ref="BT41:CF41" ca="1" si="38">IFERROR(BT40*$C$32,0)+IFERROR(OFFSET(BT40,0,-$D$31)*$D$32,0)+IFERROR(OFFSET(BT40,0,-$E$31)*$E$32,0)+IFERROR(OFFSET(BT40,0,-$F$31)*$F$32,0)</f>
        <v>0</v>
      </c>
      <c r="BU41" s="202">
        <f t="shared" ca="1" si="38"/>
        <v>0</v>
      </c>
      <c r="BV41" s="202">
        <f t="shared" ca="1" si="38"/>
        <v>0</v>
      </c>
      <c r="BW41" s="202">
        <f t="shared" ca="1" si="38"/>
        <v>0</v>
      </c>
      <c r="BX41" s="202">
        <f t="shared" ca="1" si="38"/>
        <v>0</v>
      </c>
      <c r="BY41" s="202">
        <f t="shared" ca="1" si="38"/>
        <v>0</v>
      </c>
      <c r="BZ41" s="202">
        <f t="shared" ca="1" si="38"/>
        <v>0</v>
      </c>
      <c r="CA41" s="202">
        <f t="shared" ca="1" si="38"/>
        <v>0</v>
      </c>
      <c r="CB41" s="202">
        <f t="shared" ca="1" si="38"/>
        <v>0</v>
      </c>
      <c r="CC41" s="202">
        <f t="shared" ca="1" si="38"/>
        <v>0</v>
      </c>
      <c r="CD41" s="202">
        <f t="shared" ca="1" si="38"/>
        <v>0</v>
      </c>
      <c r="CE41" s="202">
        <f t="shared" ca="1" si="38"/>
        <v>0</v>
      </c>
      <c r="CF41" s="202">
        <f t="shared" ca="1" si="38"/>
        <v>0</v>
      </c>
    </row>
    <row r="42" spans="1:84" s="184" customFormat="1">
      <c r="A42" s="50"/>
      <c r="B42" s="184" t="s">
        <v>33</v>
      </c>
      <c r="C42" s="185">
        <f ca="1">SUM($C38:C$38)</f>
        <v>0</v>
      </c>
      <c r="D42" s="185">
        <f ca="1">SUM($C38:D$38)</f>
        <v>0</v>
      </c>
      <c r="E42" s="185">
        <f ca="1">SUM($C38:E$38)</f>
        <v>0</v>
      </c>
      <c r="F42" s="185">
        <f ca="1">SUM($C38:F$38)</f>
        <v>0</v>
      </c>
      <c r="G42" s="203">
        <f ca="1">SUM($C38:G$38)</f>
        <v>0</v>
      </c>
      <c r="H42" s="203">
        <f ca="1">SUM($C38:H$38)</f>
        <v>0</v>
      </c>
      <c r="I42" s="203">
        <f ca="1">SUM($C38:I$38)</f>
        <v>2400</v>
      </c>
      <c r="J42" s="203">
        <f ca="1">SUM($C38:J$38)</f>
        <v>4800</v>
      </c>
      <c r="K42" s="203">
        <f ca="1">SUM($C38:K$38)</f>
        <v>7200</v>
      </c>
      <c r="L42" s="203">
        <f ca="1">SUM($C38:L$38)</f>
        <v>9600</v>
      </c>
      <c r="M42" s="203">
        <f ca="1">SUM($C38:M$38)</f>
        <v>12000</v>
      </c>
      <c r="N42" s="203">
        <f ca="1">SUM($C38:N$38)</f>
        <v>14400</v>
      </c>
      <c r="O42" s="203">
        <f ca="1">SUM($C38:O$38)</f>
        <v>16800</v>
      </c>
      <c r="P42" s="203">
        <f ca="1">SUM($C38:P$38)</f>
        <v>19200</v>
      </c>
      <c r="Q42" s="203">
        <f ca="1">SUM($C38:Q$38)</f>
        <v>21600</v>
      </c>
      <c r="R42" s="203">
        <f ca="1">SUM($C38:R$38)</f>
        <v>24000</v>
      </c>
      <c r="S42" s="203">
        <f ca="1">SUM($C38:S$38)</f>
        <v>29000</v>
      </c>
      <c r="T42" s="203">
        <f ca="1">SUM($C38:T$38)</f>
        <v>34000</v>
      </c>
      <c r="U42" s="203">
        <f ca="1">SUM($C38:U$38)</f>
        <v>39000</v>
      </c>
      <c r="V42" s="203">
        <f ca="1">SUM($C38:V$38)</f>
        <v>44000</v>
      </c>
      <c r="W42" s="203">
        <f ca="1">SUM($C38:W$38)</f>
        <v>49000</v>
      </c>
      <c r="X42" s="203">
        <f ca="1">SUM($C38:X$38)</f>
        <v>54000</v>
      </c>
      <c r="Y42" s="203">
        <f ca="1">SUM($C38:Y$38)</f>
        <v>59000</v>
      </c>
      <c r="Z42" s="203">
        <f ca="1">SUM($C38:Z$38)</f>
        <v>64000</v>
      </c>
      <c r="AA42" s="203">
        <f ca="1">SUM($C38:AA$38)</f>
        <v>69000</v>
      </c>
      <c r="AB42" s="203">
        <f ca="1">SUM($C38:AB$38)</f>
        <v>74000</v>
      </c>
      <c r="AC42" s="203">
        <f ca="1">SUM($C38:AC$38)</f>
        <v>79000</v>
      </c>
      <c r="AD42" s="203">
        <f ca="1">SUM($C38:AD$38)</f>
        <v>84000</v>
      </c>
      <c r="AE42" s="203">
        <f ca="1">SUM($C38:AE$38)</f>
        <v>88500</v>
      </c>
      <c r="AF42" s="203">
        <f ca="1">SUM($C38:AF$38)</f>
        <v>93000</v>
      </c>
      <c r="AG42" s="203">
        <f ca="1">SUM($C38:AG$38)</f>
        <v>97500</v>
      </c>
      <c r="AH42" s="203">
        <f ca="1">SUM($C38:AH$38)</f>
        <v>102000</v>
      </c>
      <c r="AI42" s="203">
        <f ca="1">SUM($C38:AI$38)</f>
        <v>106500</v>
      </c>
      <c r="AJ42" s="203">
        <f ca="1">SUM($C38:AJ$38)</f>
        <v>111000</v>
      </c>
      <c r="AK42" s="203">
        <f ca="1">SUM($C38:AK$38)</f>
        <v>115500</v>
      </c>
      <c r="AL42" s="203">
        <f ca="1">SUM($C38:AL$38)</f>
        <v>120000</v>
      </c>
      <c r="AM42" s="203">
        <f ca="1">SUM($C38:AM$38)</f>
        <v>120000</v>
      </c>
      <c r="AN42" s="203">
        <f ca="1">SUM($C38:AN$38)</f>
        <v>120000</v>
      </c>
      <c r="AO42" s="203">
        <f ca="1">SUM($C38:AO$38)</f>
        <v>120000</v>
      </c>
      <c r="AP42" s="203">
        <f ca="1">SUM($C38:AP$38)</f>
        <v>120000</v>
      </c>
      <c r="AQ42" s="203">
        <f ca="1">SUM($C38:AQ$38)</f>
        <v>120000</v>
      </c>
      <c r="AR42" s="203">
        <f ca="1">SUM($C38:AR$38)</f>
        <v>120000</v>
      </c>
      <c r="AS42" s="203">
        <f ca="1">SUM($C38:AS$38)</f>
        <v>120000</v>
      </c>
      <c r="AT42" s="203">
        <f ca="1">SUM($C38:AT$38)</f>
        <v>120000</v>
      </c>
      <c r="AU42" s="203">
        <f ca="1">SUM($C38:AU$38)</f>
        <v>120000</v>
      </c>
      <c r="AV42" s="203">
        <f ca="1">SUM($C38:AV$38)</f>
        <v>120000</v>
      </c>
      <c r="AW42" s="203">
        <f ca="1">SUM($C38:AW$38)</f>
        <v>120000</v>
      </c>
      <c r="AX42" s="203">
        <f ca="1">SUM($C38:AX$38)</f>
        <v>120000</v>
      </c>
      <c r="AY42" s="203">
        <f ca="1">SUM($C38:AY$38)</f>
        <v>120000</v>
      </c>
      <c r="AZ42" s="203">
        <f ca="1">SUM($C38:AZ$38)</f>
        <v>120000</v>
      </c>
      <c r="BA42" s="203">
        <f ca="1">SUM($C38:BA$38)</f>
        <v>120000</v>
      </c>
      <c r="BB42" s="203">
        <f ca="1">SUM($C38:BB$38)</f>
        <v>120000</v>
      </c>
      <c r="BC42" s="203">
        <f ca="1">SUM($C38:BC$38)</f>
        <v>120000</v>
      </c>
      <c r="BD42" s="203">
        <f ca="1">SUM($C38:BD$38)</f>
        <v>120000</v>
      </c>
      <c r="BE42" s="203">
        <f ca="1">SUM($C38:BE$38)</f>
        <v>120000</v>
      </c>
      <c r="BF42" s="203">
        <f ca="1">SUM($C38:BF$38)</f>
        <v>120000</v>
      </c>
      <c r="BG42" s="203">
        <f ca="1">SUM($C38:BG$38)</f>
        <v>120000</v>
      </c>
      <c r="BH42" s="203">
        <f ca="1">SUM($C38:BH$38)</f>
        <v>120000</v>
      </c>
      <c r="BI42" s="203">
        <f ca="1">SUM($C38:BI$38)</f>
        <v>120000</v>
      </c>
      <c r="BJ42" s="203">
        <f ca="1">SUM($C38:BJ$38)</f>
        <v>120000</v>
      </c>
      <c r="BK42" s="203">
        <f ca="1">SUM($C38:BK$38)</f>
        <v>120000</v>
      </c>
      <c r="BL42" s="203">
        <f ca="1">SUM($C38:BL$38)</f>
        <v>120000</v>
      </c>
      <c r="BM42" s="203">
        <f ca="1">SUM($C38:BM$38)</f>
        <v>120000</v>
      </c>
      <c r="BN42" s="203">
        <f ca="1">SUM($C38:BN$38)</f>
        <v>120000</v>
      </c>
      <c r="BO42" s="203">
        <f ca="1">SUM($C38:BO$38)</f>
        <v>120000</v>
      </c>
      <c r="BP42" s="203">
        <f ca="1">SUM($C38:BP$38)</f>
        <v>120000</v>
      </c>
      <c r="BQ42" s="203">
        <f ca="1">SUM($C38:BQ$38)</f>
        <v>120000</v>
      </c>
      <c r="BR42" s="203">
        <f ca="1">SUM($C38:BR$38)</f>
        <v>120000</v>
      </c>
      <c r="BS42" s="203">
        <f ca="1">SUM($C38:BS$38)</f>
        <v>120000</v>
      </c>
      <c r="BT42" s="203">
        <f ca="1">SUM($C38:BT$38)</f>
        <v>120000</v>
      </c>
      <c r="BU42" s="203">
        <f ca="1">SUM($C38:BU$38)</f>
        <v>120000</v>
      </c>
      <c r="BV42" s="203">
        <f ca="1">SUM($C38:BV$38)</f>
        <v>120000</v>
      </c>
      <c r="BW42" s="203">
        <f ca="1">SUM($C38:BW$38)</f>
        <v>120000</v>
      </c>
      <c r="BX42" s="203">
        <f ca="1">SUM($C38:BX$38)</f>
        <v>120000</v>
      </c>
      <c r="BY42" s="203">
        <f ca="1">SUM($C38:BY$38)</f>
        <v>120000</v>
      </c>
      <c r="BZ42" s="203">
        <f ca="1">SUM($C38:BZ$38)</f>
        <v>120000</v>
      </c>
      <c r="CA42" s="203">
        <f ca="1">SUM($C38:CA$38)</f>
        <v>120000</v>
      </c>
      <c r="CB42" s="203">
        <f ca="1">SUM($C38:CB$38)</f>
        <v>120000</v>
      </c>
      <c r="CC42" s="203">
        <f ca="1">SUM($C38:CC$38)</f>
        <v>120000</v>
      </c>
      <c r="CD42" s="203">
        <f ca="1">SUM($C38:CD$38)</f>
        <v>120000</v>
      </c>
      <c r="CE42" s="203">
        <f ca="1">SUM($C38:CE$38)</f>
        <v>120000</v>
      </c>
      <c r="CF42" s="203">
        <f ca="1">SUM($C38:CF$38)</f>
        <v>120000</v>
      </c>
    </row>
    <row r="43" spans="1:84" s="184" customFormat="1">
      <c r="A43" s="50"/>
      <c r="B43" s="184" t="s">
        <v>29</v>
      </c>
      <c r="C43" s="185">
        <f ca="1">SUM($C40:C$40)</f>
        <v>0</v>
      </c>
      <c r="D43" s="185">
        <f ca="1">SUM($C40:D$40)</f>
        <v>0</v>
      </c>
      <c r="E43" s="185">
        <f ca="1">SUM($C40:E$40)</f>
        <v>0</v>
      </c>
      <c r="F43" s="185">
        <f ca="1">SUM($C40:F$40)</f>
        <v>0</v>
      </c>
      <c r="G43" s="203">
        <f ca="1">SUM($C40:G$40)</f>
        <v>0</v>
      </c>
      <c r="H43" s="203">
        <f ca="1">SUM($C40:H$40)</f>
        <v>0</v>
      </c>
      <c r="I43" s="203">
        <f ca="1">SUM($C40:I$40)</f>
        <v>43200000</v>
      </c>
      <c r="J43" s="203">
        <f ca="1">SUM($C40:J$40)</f>
        <v>86400000</v>
      </c>
      <c r="K43" s="203">
        <f ca="1">SUM($C40:K$40)</f>
        <v>129600000</v>
      </c>
      <c r="L43" s="203">
        <f ca="1">SUM($C40:L$40)</f>
        <v>172800000</v>
      </c>
      <c r="M43" s="203">
        <f ca="1">SUM($C40:M$40)</f>
        <v>216000000</v>
      </c>
      <c r="N43" s="203">
        <f ca="1">SUM($C40:N$40)</f>
        <v>259200000</v>
      </c>
      <c r="O43" s="203">
        <f ca="1">SUM($C40:O$40)</f>
        <v>302400000</v>
      </c>
      <c r="P43" s="203">
        <f ca="1">SUM($C40:P$40)</f>
        <v>345600000</v>
      </c>
      <c r="Q43" s="203">
        <f ca="1">SUM($C40:Q$40)</f>
        <v>388800000</v>
      </c>
      <c r="R43" s="203">
        <f ca="1">SUM($C40:R$40)</f>
        <v>432000000</v>
      </c>
      <c r="S43" s="203">
        <f ca="1">SUM($C40:S$40)</f>
        <v>527000000</v>
      </c>
      <c r="T43" s="203">
        <f ca="1">SUM($C40:T$40)</f>
        <v>622000000</v>
      </c>
      <c r="U43" s="203">
        <f ca="1">SUM($C40:U$40)</f>
        <v>717000000</v>
      </c>
      <c r="V43" s="203">
        <f ca="1">SUM($C40:V$40)</f>
        <v>812000000</v>
      </c>
      <c r="W43" s="203">
        <f ca="1">SUM($C40:W$40)</f>
        <v>907000000</v>
      </c>
      <c r="X43" s="203">
        <f ca="1">SUM($C40:X$40)</f>
        <v>1002000000</v>
      </c>
      <c r="Y43" s="203">
        <f ca="1">SUM($C40:Y$40)</f>
        <v>1097000000</v>
      </c>
      <c r="Z43" s="203">
        <f ca="1">SUM($C40:Z$40)</f>
        <v>1192000000</v>
      </c>
      <c r="AA43" s="203">
        <f ca="1">SUM($C40:AA$40)</f>
        <v>1287000000</v>
      </c>
      <c r="AB43" s="203">
        <f ca="1">SUM($C40:AB$40)</f>
        <v>1382000000</v>
      </c>
      <c r="AC43" s="203">
        <f ca="1">SUM($C40:AC$40)</f>
        <v>1477000000</v>
      </c>
      <c r="AD43" s="203">
        <f ca="1">SUM($C40:AD$40)</f>
        <v>1572000000</v>
      </c>
      <c r="AE43" s="203">
        <f ca="1">SUM($C40:AE$40)</f>
        <v>1662000000</v>
      </c>
      <c r="AF43" s="203">
        <f ca="1">SUM($C40:AF$40)</f>
        <v>1752000000</v>
      </c>
      <c r="AG43" s="203">
        <f ca="1">SUM($C40:AG$40)</f>
        <v>1842000000</v>
      </c>
      <c r="AH43" s="203">
        <f ca="1">SUM($C40:AH$40)</f>
        <v>1932000000</v>
      </c>
      <c r="AI43" s="203">
        <f ca="1">SUM($C40:AI$40)</f>
        <v>2022000000</v>
      </c>
      <c r="AJ43" s="203">
        <f ca="1">SUM($C40:AJ$40)</f>
        <v>2112000000</v>
      </c>
      <c r="AK43" s="203">
        <f ca="1">SUM($C40:AK$40)</f>
        <v>2202000000</v>
      </c>
      <c r="AL43" s="203">
        <f ca="1">SUM($C40:AL$40)</f>
        <v>2292000000</v>
      </c>
      <c r="AM43" s="203">
        <f ca="1">SUM($C40:AM$40)</f>
        <v>2292000000</v>
      </c>
      <c r="AN43" s="203">
        <f ca="1">SUM($C40:AN$40)</f>
        <v>2292000000</v>
      </c>
      <c r="AO43" s="203">
        <f ca="1">SUM($C40:AO$40)</f>
        <v>2292000000</v>
      </c>
      <c r="AP43" s="203">
        <f ca="1">SUM($C40:AP$40)</f>
        <v>2292000000</v>
      </c>
      <c r="AQ43" s="203">
        <f ca="1">SUM($C40:AQ$40)</f>
        <v>2292000000</v>
      </c>
      <c r="AR43" s="203">
        <f ca="1">SUM($C40:AR$40)</f>
        <v>2292000000</v>
      </c>
      <c r="AS43" s="203">
        <f ca="1">SUM($C40:AS$40)</f>
        <v>2292000000</v>
      </c>
      <c r="AT43" s="203">
        <f ca="1">SUM($C40:AT$40)</f>
        <v>2292000000</v>
      </c>
      <c r="AU43" s="203">
        <f ca="1">SUM($C40:AU$40)</f>
        <v>2292000000</v>
      </c>
      <c r="AV43" s="203">
        <f ca="1">SUM($C40:AV$40)</f>
        <v>2292000000</v>
      </c>
      <c r="AW43" s="203">
        <f ca="1">SUM($C40:AW$40)</f>
        <v>2292000000</v>
      </c>
      <c r="AX43" s="203">
        <f ca="1">SUM($C40:AX$40)</f>
        <v>2292000000</v>
      </c>
      <c r="AY43" s="203">
        <f ca="1">SUM($C40:AY$40)</f>
        <v>2292000000</v>
      </c>
      <c r="AZ43" s="203">
        <f ca="1">SUM($C40:AZ$40)</f>
        <v>2292000000</v>
      </c>
      <c r="BA43" s="203">
        <f ca="1">SUM($C40:BA$40)</f>
        <v>2292000000</v>
      </c>
      <c r="BB43" s="203">
        <f ca="1">SUM($C40:BB$40)</f>
        <v>2292000000</v>
      </c>
      <c r="BC43" s="203">
        <f ca="1">SUM($C40:BC$40)</f>
        <v>2292000000</v>
      </c>
      <c r="BD43" s="203">
        <f ca="1">SUM($C40:BD$40)</f>
        <v>2292000000</v>
      </c>
      <c r="BE43" s="203">
        <f ca="1">SUM($C40:BE$40)</f>
        <v>2292000000</v>
      </c>
      <c r="BF43" s="203">
        <f ca="1">SUM($C40:BF$40)</f>
        <v>2292000000</v>
      </c>
      <c r="BG43" s="203">
        <f ca="1">SUM($C40:BG$40)</f>
        <v>2292000000</v>
      </c>
      <c r="BH43" s="203">
        <f ca="1">SUM($C40:BH$40)</f>
        <v>2292000000</v>
      </c>
      <c r="BI43" s="203">
        <f ca="1">SUM($C40:BI$40)</f>
        <v>2292000000</v>
      </c>
      <c r="BJ43" s="203">
        <f ca="1">SUM($C40:BJ$40)</f>
        <v>2292000000</v>
      </c>
      <c r="BK43" s="203">
        <f ca="1">SUM($C40:BK$40)</f>
        <v>2292000000</v>
      </c>
      <c r="BL43" s="203">
        <f ca="1">SUM($C40:BL$40)</f>
        <v>2292000000</v>
      </c>
      <c r="BM43" s="203">
        <f ca="1">SUM($C40:BM$40)</f>
        <v>2292000000</v>
      </c>
      <c r="BN43" s="203">
        <f ca="1">SUM($C40:BN$40)</f>
        <v>2292000000</v>
      </c>
      <c r="BO43" s="203">
        <f ca="1">SUM($C40:BO$40)</f>
        <v>2292000000</v>
      </c>
      <c r="BP43" s="203">
        <f ca="1">SUM($C40:BP$40)</f>
        <v>2292000000</v>
      </c>
      <c r="BQ43" s="203">
        <f ca="1">SUM($C40:BQ$40)</f>
        <v>2292000000</v>
      </c>
      <c r="BR43" s="203">
        <f ca="1">SUM($C40:BR$40)</f>
        <v>2292000000</v>
      </c>
      <c r="BS43" s="203">
        <f ca="1">SUM($C40:BS$40)</f>
        <v>2292000000</v>
      </c>
      <c r="BT43" s="203">
        <f ca="1">SUM($C40:BT$40)</f>
        <v>2292000000</v>
      </c>
      <c r="BU43" s="203">
        <f ca="1">SUM($C40:BU$40)</f>
        <v>2292000000</v>
      </c>
      <c r="BV43" s="203">
        <f ca="1">SUM($C40:BV$40)</f>
        <v>2292000000</v>
      </c>
      <c r="BW43" s="203">
        <f ca="1">SUM($C40:BW$40)</f>
        <v>2292000000</v>
      </c>
      <c r="BX43" s="203">
        <f ca="1">SUM($C40:BX$40)</f>
        <v>2292000000</v>
      </c>
      <c r="BY43" s="203">
        <f ca="1">SUM($C40:BY$40)</f>
        <v>2292000000</v>
      </c>
      <c r="BZ43" s="203">
        <f ca="1">SUM($C40:BZ$40)</f>
        <v>2292000000</v>
      </c>
      <c r="CA43" s="203">
        <f ca="1">SUM($C40:CA$40)</f>
        <v>2292000000</v>
      </c>
      <c r="CB43" s="203">
        <f ca="1">SUM($C40:CB$40)</f>
        <v>2292000000</v>
      </c>
      <c r="CC43" s="203">
        <f ca="1">SUM($C40:CC$40)</f>
        <v>2292000000</v>
      </c>
      <c r="CD43" s="203">
        <f ca="1">SUM($C40:CD$40)</f>
        <v>2292000000</v>
      </c>
      <c r="CE43" s="203">
        <f ca="1">SUM($C40:CE$40)</f>
        <v>2292000000</v>
      </c>
      <c r="CF43" s="203">
        <f ca="1">SUM($C40:CF$40)</f>
        <v>2292000000</v>
      </c>
    </row>
    <row r="44" spans="1:84" s="184" customFormat="1">
      <c r="A44" s="50"/>
      <c r="B44" s="184" t="s">
        <v>28</v>
      </c>
      <c r="C44" s="185">
        <f ca="1">SUM($C$41:C41)</f>
        <v>0</v>
      </c>
      <c r="D44" s="185">
        <f ca="1">SUM($C$41:D41)</f>
        <v>0</v>
      </c>
      <c r="E44" s="185">
        <f ca="1">SUM($C$41:E41)</f>
        <v>0</v>
      </c>
      <c r="F44" s="185">
        <f ca="1">SUM($C$41:F41)</f>
        <v>0</v>
      </c>
      <c r="G44" s="203">
        <f ca="1">SUM($C$41:G41)</f>
        <v>0</v>
      </c>
      <c r="H44" s="203">
        <f ca="1">SUM($C$41:H41)</f>
        <v>0</v>
      </c>
      <c r="I44" s="203">
        <f ca="1">SUM($C$41:I41)</f>
        <v>4320000</v>
      </c>
      <c r="J44" s="203">
        <f ca="1">SUM($C$41:J41)</f>
        <v>8640000</v>
      </c>
      <c r="K44" s="203">
        <f ca="1">SUM($C$41:K41)</f>
        <v>19440000</v>
      </c>
      <c r="L44" s="203">
        <f ca="1">SUM($C$41:L41)</f>
        <v>30240000</v>
      </c>
      <c r="M44" s="203">
        <f ca="1">SUM($C$41:M41)</f>
        <v>62640000</v>
      </c>
      <c r="N44" s="203">
        <f ca="1">SUM($C$41:N41)</f>
        <v>95040000</v>
      </c>
      <c r="O44" s="203">
        <f ca="1">SUM($C$41:O41)</f>
        <v>127440000</v>
      </c>
      <c r="P44" s="203">
        <f ca="1">SUM($C$41:P41)</f>
        <v>159840000</v>
      </c>
      <c r="Q44" s="203">
        <f ca="1">SUM($C$41:Q41)</f>
        <v>192240000</v>
      </c>
      <c r="R44" s="203">
        <f ca="1">SUM($C$41:R41)</f>
        <v>224640000</v>
      </c>
      <c r="S44" s="203">
        <f ca="1">SUM($C$41:S41)</f>
        <v>262220000</v>
      </c>
      <c r="T44" s="203">
        <f ca="1">SUM($C$41:T41)</f>
        <v>299800000</v>
      </c>
      <c r="U44" s="203">
        <f ca="1">SUM($C$41:U41)</f>
        <v>355950000</v>
      </c>
      <c r="V44" s="203">
        <f ca="1">SUM($C$41:V41)</f>
        <v>412100000</v>
      </c>
      <c r="W44" s="203">
        <f ca="1">SUM($C$41:W41)</f>
        <v>494150000</v>
      </c>
      <c r="X44" s="203">
        <f ca="1">SUM($C$41:X41)</f>
        <v>576200000</v>
      </c>
      <c r="Y44" s="203">
        <f ca="1">SUM($C$41:Y41)</f>
        <v>658250000</v>
      </c>
      <c r="Z44" s="203">
        <f ca="1">SUM($C$41:Z41)</f>
        <v>740300000</v>
      </c>
      <c r="AA44" s="203">
        <f ca="1">SUM($C$41:AA41)</f>
        <v>822350000</v>
      </c>
      <c r="AB44" s="203">
        <f ca="1">SUM($C$41:AB41)</f>
        <v>904400000</v>
      </c>
      <c r="AC44" s="203">
        <f ca="1">SUM($C$41:AC41)</f>
        <v>986450000</v>
      </c>
      <c r="AD44" s="203">
        <f ca="1">SUM($C$41:AD41)</f>
        <v>1068500000</v>
      </c>
      <c r="AE44" s="203">
        <f ca="1">SUM($C$41:AE41)</f>
        <v>1163000000</v>
      </c>
      <c r="AF44" s="203">
        <f ca="1">SUM($C$41:AF41)</f>
        <v>1257500000</v>
      </c>
      <c r="AG44" s="203">
        <f ca="1">SUM($C$41:AG41)</f>
        <v>1351250000</v>
      </c>
      <c r="AH44" s="203">
        <f ca="1">SUM($C$41:AH41)</f>
        <v>1445000000</v>
      </c>
      <c r="AI44" s="203">
        <f ca="1">SUM($C$41:AI41)</f>
        <v>1536250000</v>
      </c>
      <c r="AJ44" s="203">
        <f ca="1">SUM($C$41:AJ41)</f>
        <v>1627500000</v>
      </c>
      <c r="AK44" s="203">
        <f ca="1">SUM($C$41:AK41)</f>
        <v>1718750000</v>
      </c>
      <c r="AL44" s="203">
        <f ca="1">SUM($C$41:AL41)</f>
        <v>1810000000</v>
      </c>
      <c r="AM44" s="203">
        <f ca="1">SUM($C$41:AM41)</f>
        <v>1892250000</v>
      </c>
      <c r="AN44" s="203">
        <f ca="1">SUM($C$41:AN41)</f>
        <v>1974500000</v>
      </c>
      <c r="AO44" s="203">
        <f ca="1">SUM($C$41:AO41)</f>
        <v>2043250000</v>
      </c>
      <c r="AP44" s="203">
        <f ca="1">SUM($C$41:AP41)</f>
        <v>2112000000</v>
      </c>
      <c r="AQ44" s="203">
        <f ca="1">SUM($C$41:AQ41)</f>
        <v>2134500000</v>
      </c>
      <c r="AR44" s="203">
        <f ca="1">SUM($C$41:AR41)</f>
        <v>2157000000</v>
      </c>
      <c r="AS44" s="203">
        <f ca="1">SUM($C$41:AS41)</f>
        <v>2179500000</v>
      </c>
      <c r="AT44" s="203">
        <f ca="1">SUM($C$41:AT41)</f>
        <v>2202000000</v>
      </c>
      <c r="AU44" s="203">
        <f ca="1">SUM($C$41:AU41)</f>
        <v>2224500000</v>
      </c>
      <c r="AV44" s="203">
        <f ca="1">SUM($C$41:AV41)</f>
        <v>2247000000</v>
      </c>
      <c r="AW44" s="203">
        <f ca="1">SUM($C$41:AW41)</f>
        <v>2269500000</v>
      </c>
      <c r="AX44" s="203">
        <f ca="1">SUM($C$41:AX41)</f>
        <v>2292000000</v>
      </c>
      <c r="AY44" s="203">
        <f ca="1">SUM($C$41:AY41)</f>
        <v>2292000000</v>
      </c>
      <c r="AZ44" s="203">
        <f ca="1">SUM($C$41:AZ41)</f>
        <v>2292000000</v>
      </c>
      <c r="BA44" s="203">
        <f ca="1">SUM($C$41:BA41)</f>
        <v>2292000000</v>
      </c>
      <c r="BB44" s="203">
        <f ca="1">SUM($C$41:BB41)</f>
        <v>2292000000</v>
      </c>
      <c r="BC44" s="203">
        <f ca="1">SUM($C$41:BC41)</f>
        <v>2292000000</v>
      </c>
      <c r="BD44" s="203">
        <f ca="1">SUM($C$41:BD41)</f>
        <v>2292000000</v>
      </c>
      <c r="BE44" s="203">
        <f ca="1">SUM($C$41:BE41)</f>
        <v>2292000000</v>
      </c>
      <c r="BF44" s="203">
        <f ca="1">SUM($C$41:BF41)</f>
        <v>2292000000</v>
      </c>
      <c r="BG44" s="203">
        <f ca="1">SUM($C$41:BG41)</f>
        <v>2292000000</v>
      </c>
      <c r="BH44" s="203">
        <f ca="1">SUM($C$41:BH41)</f>
        <v>2292000000</v>
      </c>
      <c r="BI44" s="203">
        <f ca="1">SUM($C$41:BI41)</f>
        <v>2292000000</v>
      </c>
      <c r="BJ44" s="203">
        <f ca="1">SUM($C$41:BJ41)</f>
        <v>2292000000</v>
      </c>
      <c r="BK44" s="203">
        <f ca="1">SUM($C$41:BK41)</f>
        <v>2292000000</v>
      </c>
      <c r="BL44" s="203">
        <f ca="1">SUM($C$41:BL41)</f>
        <v>2292000000</v>
      </c>
      <c r="BM44" s="203">
        <f ca="1">SUM($C$41:BM41)</f>
        <v>2292000000</v>
      </c>
      <c r="BN44" s="203">
        <f ca="1">SUM($C$41:BN41)</f>
        <v>2292000000</v>
      </c>
      <c r="BO44" s="203">
        <f ca="1">SUM($C$41:BO41)</f>
        <v>2292000000</v>
      </c>
      <c r="BP44" s="203">
        <f ca="1">SUM($C$41:BP41)</f>
        <v>2292000000</v>
      </c>
      <c r="BQ44" s="203">
        <f ca="1">SUM($C$41:BQ41)</f>
        <v>2292000000</v>
      </c>
      <c r="BR44" s="203">
        <f ca="1">SUM($C$41:BR41)</f>
        <v>2292000000</v>
      </c>
      <c r="BS44" s="203">
        <f ca="1">SUM($C$41:BS41)</f>
        <v>2292000000</v>
      </c>
      <c r="BT44" s="203">
        <f ca="1">SUM($C$41:BT41)</f>
        <v>2292000000</v>
      </c>
      <c r="BU44" s="203">
        <f ca="1">SUM($C$41:BU41)</f>
        <v>2292000000</v>
      </c>
      <c r="BV44" s="203">
        <f ca="1">SUM($C$41:BV41)</f>
        <v>2292000000</v>
      </c>
      <c r="BW44" s="203">
        <f ca="1">SUM($C$41:BW41)</f>
        <v>2292000000</v>
      </c>
      <c r="BX44" s="203">
        <f ca="1">SUM($C$41:BX41)</f>
        <v>2292000000</v>
      </c>
      <c r="BY44" s="203">
        <f ca="1">SUM($C$41:BY41)</f>
        <v>2292000000</v>
      </c>
      <c r="BZ44" s="203">
        <f ca="1">SUM($C$41:BZ41)</f>
        <v>2292000000</v>
      </c>
      <c r="CA44" s="203">
        <f ca="1">SUM($C$41:CA41)</f>
        <v>2292000000</v>
      </c>
      <c r="CB44" s="203">
        <f ca="1">SUM($C$41:CB41)</f>
        <v>2292000000</v>
      </c>
      <c r="CC44" s="203">
        <f ca="1">SUM($C$41:CC41)</f>
        <v>2292000000</v>
      </c>
      <c r="CD44" s="203">
        <f ca="1">SUM($C$41:CD41)</f>
        <v>2292000000</v>
      </c>
      <c r="CE44" s="203">
        <f ca="1">SUM($C$41:CE41)</f>
        <v>2292000000</v>
      </c>
      <c r="CF44" s="203">
        <f ca="1">SUM($C$41:CF41)</f>
        <v>2292000000</v>
      </c>
    </row>
    <row r="45" spans="1:84">
      <c r="A45" s="50"/>
    </row>
    <row r="46" spans="1:84">
      <c r="A46" s="50"/>
      <c r="B46" t="s">
        <v>30</v>
      </c>
      <c r="C46" s="1">
        <f ca="1">IF(C43=0,0,C44/C43)</f>
        <v>0</v>
      </c>
      <c r="D46" s="1">
        <f t="shared" ref="D46:BO46" ca="1" si="39">IF(D43=0,0,D44/D43)</f>
        <v>0</v>
      </c>
      <c r="E46" s="1">
        <f t="shared" ca="1" si="39"/>
        <v>0</v>
      </c>
      <c r="F46" s="1">
        <f t="shared" ca="1" si="39"/>
        <v>0</v>
      </c>
      <c r="G46" s="1">
        <f t="shared" ca="1" si="39"/>
        <v>0</v>
      </c>
      <c r="H46" s="1">
        <f t="shared" ca="1" si="39"/>
        <v>0</v>
      </c>
      <c r="I46" s="1">
        <f t="shared" ca="1" si="39"/>
        <v>0.1</v>
      </c>
      <c r="J46" s="1">
        <f t="shared" ca="1" si="39"/>
        <v>0.1</v>
      </c>
      <c r="K46" s="1">
        <f t="shared" ca="1" si="39"/>
        <v>0.15</v>
      </c>
      <c r="L46" s="1">
        <f t="shared" ca="1" si="39"/>
        <v>0.17499999999999999</v>
      </c>
      <c r="M46" s="1">
        <f t="shared" ca="1" si="39"/>
        <v>0.28999999999999998</v>
      </c>
      <c r="N46" s="1">
        <f t="shared" ca="1" si="39"/>
        <v>0.36666666666666664</v>
      </c>
      <c r="O46" s="1">
        <f t="shared" ca="1" si="39"/>
        <v>0.42142857142857143</v>
      </c>
      <c r="P46" s="1">
        <f t="shared" ca="1" si="39"/>
        <v>0.46250000000000002</v>
      </c>
      <c r="Q46" s="1">
        <f t="shared" ca="1" si="39"/>
        <v>0.49444444444444446</v>
      </c>
      <c r="R46" s="1">
        <f t="shared" ca="1" si="39"/>
        <v>0.52</v>
      </c>
      <c r="S46" s="1">
        <f t="shared" ca="1" si="39"/>
        <v>0.49757115749525616</v>
      </c>
      <c r="T46" s="1">
        <f t="shared" ca="1" si="39"/>
        <v>0.48199356913183278</v>
      </c>
      <c r="U46" s="164">
        <f t="shared" ca="1" si="39"/>
        <v>0.49644351464435149</v>
      </c>
      <c r="V46" s="1">
        <f t="shared" ca="1" si="39"/>
        <v>0.50751231527093599</v>
      </c>
      <c r="W46" s="1">
        <f t="shared" ca="1" si="39"/>
        <v>0.54481808158765155</v>
      </c>
      <c r="X46" s="1">
        <f t="shared" ca="1" si="39"/>
        <v>0.57504990019960078</v>
      </c>
      <c r="Y46" s="1">
        <f t="shared" ca="1" si="39"/>
        <v>0.60004557885141296</v>
      </c>
      <c r="Z46" s="1">
        <f t="shared" ca="1" si="39"/>
        <v>0.62105704697986575</v>
      </c>
      <c r="AA46" s="1">
        <f t="shared" ca="1" si="39"/>
        <v>0.63896658896658898</v>
      </c>
      <c r="AB46" s="1">
        <f t="shared" ca="1" si="39"/>
        <v>0.65441389290882779</v>
      </c>
      <c r="AC46" s="1">
        <f t="shared" ca="1" si="39"/>
        <v>0.66787406905890323</v>
      </c>
      <c r="AD46" s="1">
        <f t="shared" ca="1" si="39"/>
        <v>0.67970737913486001</v>
      </c>
      <c r="AE46" s="1">
        <f t="shared" ca="1" si="39"/>
        <v>0.69975932611311675</v>
      </c>
      <c r="AF46" s="1">
        <f t="shared" ca="1" si="39"/>
        <v>0.71775114155251141</v>
      </c>
      <c r="AG46" s="1">
        <f t="shared" ca="1" si="39"/>
        <v>0.73357763300760048</v>
      </c>
      <c r="AH46" s="1">
        <f t="shared" ca="1" si="39"/>
        <v>0.74792960662525876</v>
      </c>
      <c r="AI46" s="1">
        <f t="shared" ca="1" si="39"/>
        <v>0.7597675568743818</v>
      </c>
      <c r="AJ46" s="1">
        <f t="shared" ca="1" si="39"/>
        <v>0.77059659090909094</v>
      </c>
      <c r="AK46" s="1">
        <f t="shared" ca="1" si="39"/>
        <v>0.78054041780199823</v>
      </c>
      <c r="AL46" s="1">
        <f t="shared" ca="1" si="39"/>
        <v>0.78970331588132636</v>
      </c>
      <c r="AM46" s="1">
        <f t="shared" ca="1" si="39"/>
        <v>0.82558900523560208</v>
      </c>
      <c r="AN46" s="1">
        <f t="shared" ca="1" si="39"/>
        <v>0.8614746945898778</v>
      </c>
      <c r="AO46" s="1">
        <f t="shared" ca="1" si="39"/>
        <v>0.8914703315881326</v>
      </c>
      <c r="AP46" s="1">
        <f t="shared" ca="1" si="39"/>
        <v>0.92146596858638741</v>
      </c>
      <c r="AQ46" s="1">
        <f t="shared" ca="1" si="39"/>
        <v>0.93128272251308897</v>
      </c>
      <c r="AR46" s="1">
        <f t="shared" ca="1" si="39"/>
        <v>0.94109947643979053</v>
      </c>
      <c r="AS46" s="1">
        <f t="shared" ca="1" si="39"/>
        <v>0.9509162303664922</v>
      </c>
      <c r="AT46" s="1">
        <f t="shared" ca="1" si="39"/>
        <v>0.96073298429319376</v>
      </c>
      <c r="AU46" s="1">
        <f t="shared" ca="1" si="39"/>
        <v>0.97054973821989532</v>
      </c>
      <c r="AV46" s="1">
        <f t="shared" ca="1" si="39"/>
        <v>0.98036649214659688</v>
      </c>
      <c r="AW46" s="1">
        <f t="shared" ca="1" si="39"/>
        <v>0.99018324607329844</v>
      </c>
      <c r="AX46" s="1">
        <f t="shared" ca="1" si="39"/>
        <v>1</v>
      </c>
      <c r="AY46" s="1">
        <f t="shared" ca="1" si="39"/>
        <v>1</v>
      </c>
      <c r="AZ46" s="1">
        <f t="shared" ca="1" si="39"/>
        <v>1</v>
      </c>
      <c r="BA46" s="1">
        <f t="shared" ca="1" si="39"/>
        <v>1</v>
      </c>
      <c r="BB46" s="1">
        <f t="shared" ca="1" si="39"/>
        <v>1</v>
      </c>
      <c r="BC46" s="1">
        <f t="shared" ca="1" si="39"/>
        <v>1</v>
      </c>
      <c r="BD46" s="1">
        <f t="shared" ca="1" si="39"/>
        <v>1</v>
      </c>
      <c r="BE46" s="1">
        <f t="shared" ca="1" si="39"/>
        <v>1</v>
      </c>
      <c r="BF46" s="1">
        <f t="shared" ca="1" si="39"/>
        <v>1</v>
      </c>
      <c r="BG46" s="1">
        <f t="shared" ca="1" si="39"/>
        <v>1</v>
      </c>
      <c r="BH46" s="1">
        <f t="shared" ca="1" si="39"/>
        <v>1</v>
      </c>
      <c r="BI46" s="1">
        <f t="shared" ca="1" si="39"/>
        <v>1</v>
      </c>
      <c r="BJ46" s="1">
        <f t="shared" ca="1" si="39"/>
        <v>1</v>
      </c>
      <c r="BK46" s="1">
        <f t="shared" ca="1" si="39"/>
        <v>1</v>
      </c>
      <c r="BL46" s="1">
        <f t="shared" ca="1" si="39"/>
        <v>1</v>
      </c>
      <c r="BM46" s="1">
        <f t="shared" ca="1" si="39"/>
        <v>1</v>
      </c>
      <c r="BN46" s="1">
        <f t="shared" ca="1" si="39"/>
        <v>1</v>
      </c>
      <c r="BO46" s="1">
        <f t="shared" ca="1" si="39"/>
        <v>1</v>
      </c>
      <c r="BP46" s="1">
        <f t="shared" ref="BP46:BQ46" ca="1" si="40">IF(BP43=0,0,BP44/BP43)</f>
        <v>1</v>
      </c>
      <c r="BQ46" s="1">
        <f t="shared" ca="1" si="40"/>
        <v>1</v>
      </c>
      <c r="BR46" s="1">
        <f t="shared" ref="BR46:CE46" ca="1" si="41">IF(BR43=0,0,BR44/BR43)</f>
        <v>1</v>
      </c>
      <c r="BS46" s="1">
        <f t="shared" ca="1" si="41"/>
        <v>1</v>
      </c>
      <c r="BT46" s="1">
        <f t="shared" ca="1" si="41"/>
        <v>1</v>
      </c>
      <c r="BU46" s="1">
        <f t="shared" ca="1" si="41"/>
        <v>1</v>
      </c>
      <c r="BV46" s="1">
        <f t="shared" ca="1" si="41"/>
        <v>1</v>
      </c>
      <c r="BW46" s="1">
        <f t="shared" ca="1" si="41"/>
        <v>1</v>
      </c>
      <c r="BX46" s="1">
        <f t="shared" ca="1" si="41"/>
        <v>1</v>
      </c>
      <c r="BY46" s="1">
        <f t="shared" ca="1" si="41"/>
        <v>1</v>
      </c>
      <c r="BZ46" s="1">
        <f t="shared" ca="1" si="41"/>
        <v>1</v>
      </c>
      <c r="CA46" s="1">
        <f t="shared" ca="1" si="41"/>
        <v>1</v>
      </c>
      <c r="CB46" s="1">
        <f t="shared" ca="1" si="41"/>
        <v>1</v>
      </c>
      <c r="CC46" s="1">
        <f t="shared" ca="1" si="41"/>
        <v>1</v>
      </c>
      <c r="CD46" s="1">
        <f t="shared" ca="1" si="41"/>
        <v>1</v>
      </c>
      <c r="CE46" s="1">
        <f t="shared" ca="1" si="41"/>
        <v>1</v>
      </c>
      <c r="CF46" s="1">
        <f t="shared" ref="CF46" ca="1" si="42">IF(CF43=0,0,CF44/CF43)</f>
        <v>1</v>
      </c>
    </row>
    <row r="47" spans="1:84">
      <c r="A47" s="50"/>
      <c r="C47" s="1">
        <f ca="1">IF(C46&gt;=$C$52,$C$52,0)</f>
        <v>0</v>
      </c>
      <c r="D47" s="1">
        <f t="shared" ref="D47:BO47" ca="1" si="43">IF(D46&gt;=$C$52,$C$52,0)</f>
        <v>0</v>
      </c>
      <c r="E47" s="1">
        <f t="shared" ca="1" si="43"/>
        <v>0</v>
      </c>
      <c r="F47" s="1">
        <f t="shared" ca="1" si="43"/>
        <v>0</v>
      </c>
      <c r="G47" s="1">
        <f t="shared" ca="1" si="43"/>
        <v>0</v>
      </c>
      <c r="H47" s="1">
        <f t="shared" ca="1" si="43"/>
        <v>0</v>
      </c>
      <c r="I47" s="1">
        <f t="shared" ca="1" si="43"/>
        <v>0</v>
      </c>
      <c r="J47" s="1">
        <f t="shared" ca="1" si="43"/>
        <v>0</v>
      </c>
      <c r="K47" s="1">
        <f t="shared" ca="1" si="43"/>
        <v>0</v>
      </c>
      <c r="L47" s="1">
        <f t="shared" ca="1" si="43"/>
        <v>0</v>
      </c>
      <c r="M47" s="1">
        <f t="shared" ca="1" si="43"/>
        <v>0</v>
      </c>
      <c r="N47" s="1">
        <f t="shared" ca="1" si="43"/>
        <v>0</v>
      </c>
      <c r="O47" s="1">
        <f t="shared" ca="1" si="43"/>
        <v>0</v>
      </c>
      <c r="P47" s="1">
        <f t="shared" ca="1" si="43"/>
        <v>0</v>
      </c>
      <c r="Q47" s="1">
        <f t="shared" ca="1" si="43"/>
        <v>0</v>
      </c>
      <c r="R47" s="1">
        <f t="shared" ca="1" si="43"/>
        <v>0.5</v>
      </c>
      <c r="S47" s="1">
        <f t="shared" ca="1" si="43"/>
        <v>0</v>
      </c>
      <c r="T47" s="1">
        <f t="shared" ca="1" si="43"/>
        <v>0</v>
      </c>
      <c r="U47" s="1">
        <f t="shared" ca="1" si="43"/>
        <v>0</v>
      </c>
      <c r="V47" s="1">
        <f t="shared" ca="1" si="43"/>
        <v>0.5</v>
      </c>
      <c r="W47" s="1">
        <f t="shared" ca="1" si="43"/>
        <v>0.5</v>
      </c>
      <c r="X47" s="1">
        <f t="shared" ca="1" si="43"/>
        <v>0.5</v>
      </c>
      <c r="Y47" s="1">
        <f t="shared" ca="1" si="43"/>
        <v>0.5</v>
      </c>
      <c r="Z47" s="1">
        <f t="shared" ca="1" si="43"/>
        <v>0.5</v>
      </c>
      <c r="AA47" s="1">
        <f t="shared" ca="1" si="43"/>
        <v>0.5</v>
      </c>
      <c r="AB47" s="1">
        <f t="shared" ca="1" si="43"/>
        <v>0.5</v>
      </c>
      <c r="AC47" s="1">
        <f t="shared" ca="1" si="43"/>
        <v>0.5</v>
      </c>
      <c r="AD47" s="1">
        <f t="shared" ca="1" si="43"/>
        <v>0.5</v>
      </c>
      <c r="AE47" s="1">
        <f t="shared" ca="1" si="43"/>
        <v>0.5</v>
      </c>
      <c r="AF47" s="1">
        <f t="shared" ca="1" si="43"/>
        <v>0.5</v>
      </c>
      <c r="AG47" s="1">
        <f t="shared" ca="1" si="43"/>
        <v>0.5</v>
      </c>
      <c r="AH47" s="1">
        <f t="shared" ca="1" si="43"/>
        <v>0.5</v>
      </c>
      <c r="AI47" s="1">
        <f t="shared" ca="1" si="43"/>
        <v>0.5</v>
      </c>
      <c r="AJ47" s="1">
        <f t="shared" ca="1" si="43"/>
        <v>0.5</v>
      </c>
      <c r="AK47" s="1">
        <f t="shared" ca="1" si="43"/>
        <v>0.5</v>
      </c>
      <c r="AL47" s="1">
        <f t="shared" ca="1" si="43"/>
        <v>0.5</v>
      </c>
      <c r="AM47" s="1">
        <f t="shared" ca="1" si="43"/>
        <v>0.5</v>
      </c>
      <c r="AN47" s="1">
        <f t="shared" ca="1" si="43"/>
        <v>0.5</v>
      </c>
      <c r="AO47" s="1">
        <f t="shared" ca="1" si="43"/>
        <v>0.5</v>
      </c>
      <c r="AP47" s="1">
        <f t="shared" ca="1" si="43"/>
        <v>0.5</v>
      </c>
      <c r="AQ47" s="1">
        <f t="shared" ca="1" si="43"/>
        <v>0.5</v>
      </c>
      <c r="AR47" s="1">
        <f t="shared" ca="1" si="43"/>
        <v>0.5</v>
      </c>
      <c r="AS47" s="1">
        <f t="shared" ca="1" si="43"/>
        <v>0.5</v>
      </c>
      <c r="AT47" s="1">
        <f t="shared" ca="1" si="43"/>
        <v>0.5</v>
      </c>
      <c r="AU47" s="1">
        <f t="shared" ca="1" si="43"/>
        <v>0.5</v>
      </c>
      <c r="AV47" s="1">
        <f t="shared" ca="1" si="43"/>
        <v>0.5</v>
      </c>
      <c r="AW47" s="1">
        <f t="shared" ca="1" si="43"/>
        <v>0.5</v>
      </c>
      <c r="AX47" s="1">
        <f t="shared" ca="1" si="43"/>
        <v>0.5</v>
      </c>
      <c r="AY47" s="1">
        <f t="shared" ca="1" si="43"/>
        <v>0.5</v>
      </c>
      <c r="AZ47" s="1">
        <f t="shared" ca="1" si="43"/>
        <v>0.5</v>
      </c>
      <c r="BA47" s="1">
        <f t="shared" ca="1" si="43"/>
        <v>0.5</v>
      </c>
      <c r="BB47" s="1">
        <f t="shared" ca="1" si="43"/>
        <v>0.5</v>
      </c>
      <c r="BC47" s="1">
        <f t="shared" ca="1" si="43"/>
        <v>0.5</v>
      </c>
      <c r="BD47" s="1">
        <f t="shared" ca="1" si="43"/>
        <v>0.5</v>
      </c>
      <c r="BE47" s="1">
        <f t="shared" ca="1" si="43"/>
        <v>0.5</v>
      </c>
      <c r="BF47" s="1">
        <f t="shared" ca="1" si="43"/>
        <v>0.5</v>
      </c>
      <c r="BG47" s="1">
        <f t="shared" ca="1" si="43"/>
        <v>0.5</v>
      </c>
      <c r="BH47" s="1">
        <f t="shared" ca="1" si="43"/>
        <v>0.5</v>
      </c>
      <c r="BI47" s="1">
        <f t="shared" ca="1" si="43"/>
        <v>0.5</v>
      </c>
      <c r="BJ47" s="1">
        <f t="shared" ca="1" si="43"/>
        <v>0.5</v>
      </c>
      <c r="BK47" s="1">
        <f t="shared" ca="1" si="43"/>
        <v>0.5</v>
      </c>
      <c r="BL47" s="1">
        <f t="shared" ca="1" si="43"/>
        <v>0.5</v>
      </c>
      <c r="BM47" s="1">
        <f t="shared" ca="1" si="43"/>
        <v>0.5</v>
      </c>
      <c r="BN47" s="1">
        <f t="shared" ca="1" si="43"/>
        <v>0.5</v>
      </c>
      <c r="BO47" s="1">
        <f t="shared" ca="1" si="43"/>
        <v>0.5</v>
      </c>
      <c r="BP47" s="1">
        <f t="shared" ref="BP47:CF47" ca="1" si="44">IF(BP46&gt;=$C$52,$C$52,0)</f>
        <v>0.5</v>
      </c>
      <c r="BQ47" s="1">
        <f t="shared" ca="1" si="44"/>
        <v>0.5</v>
      </c>
      <c r="BR47" s="1">
        <f t="shared" ca="1" si="44"/>
        <v>0.5</v>
      </c>
      <c r="BS47" s="1">
        <f t="shared" ca="1" si="44"/>
        <v>0.5</v>
      </c>
      <c r="BT47" s="1">
        <f t="shared" ca="1" si="44"/>
        <v>0.5</v>
      </c>
      <c r="BU47" s="1">
        <f t="shared" ca="1" si="44"/>
        <v>0.5</v>
      </c>
      <c r="BV47" s="1">
        <f t="shared" ca="1" si="44"/>
        <v>0.5</v>
      </c>
      <c r="BW47" s="1">
        <f t="shared" ca="1" si="44"/>
        <v>0.5</v>
      </c>
      <c r="BX47" s="1">
        <f t="shared" ca="1" si="44"/>
        <v>0.5</v>
      </c>
      <c r="BY47" s="1">
        <f t="shared" ca="1" si="44"/>
        <v>0.5</v>
      </c>
      <c r="BZ47" s="1">
        <f t="shared" ca="1" si="44"/>
        <v>0.5</v>
      </c>
      <c r="CA47" s="1">
        <f t="shared" ca="1" si="44"/>
        <v>0.5</v>
      </c>
      <c r="CB47" s="1">
        <f t="shared" ca="1" si="44"/>
        <v>0.5</v>
      </c>
      <c r="CC47" s="1">
        <f t="shared" ca="1" si="44"/>
        <v>0.5</v>
      </c>
      <c r="CD47" s="1">
        <f t="shared" ca="1" si="44"/>
        <v>0.5</v>
      </c>
      <c r="CE47" s="1">
        <f t="shared" ca="1" si="44"/>
        <v>0.5</v>
      </c>
      <c r="CF47" s="1">
        <f t="shared" ca="1" si="44"/>
        <v>0.5</v>
      </c>
    </row>
    <row r="48" spans="1:84" s="12" customFormat="1">
      <c r="A48" s="51"/>
      <c r="C48" s="12">
        <f>C7</f>
        <v>42248</v>
      </c>
      <c r="D48" s="12">
        <f>EDATE(C48,1)</f>
        <v>42278</v>
      </c>
      <c r="E48" s="12">
        <f t="shared" ref="E48" si="45">EDATE(D48,1)</f>
        <v>42309</v>
      </c>
      <c r="F48" s="12">
        <f t="shared" ref="F48" si="46">EDATE(E48,1)</f>
        <v>42339</v>
      </c>
      <c r="G48" s="12">
        <f t="shared" ref="G48" si="47">EDATE(F48,1)</f>
        <v>42370</v>
      </c>
      <c r="H48" s="12">
        <f t="shared" ref="H48" si="48">EDATE(G48,1)</f>
        <v>42401</v>
      </c>
      <c r="I48" s="12">
        <f t="shared" ref="I48" si="49">EDATE(H48,1)</f>
        <v>42430</v>
      </c>
      <c r="J48" s="12">
        <f t="shared" ref="J48" si="50">EDATE(I48,1)</f>
        <v>42461</v>
      </c>
      <c r="K48" s="12">
        <f t="shared" ref="K48" si="51">EDATE(J48,1)</f>
        <v>42491</v>
      </c>
      <c r="L48" s="12">
        <f t="shared" ref="L48" si="52">EDATE(K48,1)</f>
        <v>42522</v>
      </c>
      <c r="M48" s="12">
        <f t="shared" ref="M48" si="53">EDATE(L48,1)</f>
        <v>42552</v>
      </c>
      <c r="N48" s="12">
        <f t="shared" ref="N48" si="54">EDATE(M48,1)</f>
        <v>42583</v>
      </c>
      <c r="O48" s="12">
        <f t="shared" ref="O48" si="55">EDATE(N48,1)</f>
        <v>42614</v>
      </c>
      <c r="P48" s="12">
        <f t="shared" ref="P48" si="56">EDATE(O48,1)</f>
        <v>42644</v>
      </c>
      <c r="Q48" s="12">
        <f t="shared" ref="Q48" si="57">EDATE(P48,1)</f>
        <v>42675</v>
      </c>
      <c r="R48" s="12">
        <f t="shared" ref="R48" si="58">EDATE(Q48,1)</f>
        <v>42705</v>
      </c>
      <c r="S48" s="12">
        <f t="shared" ref="S48" si="59">EDATE(R48,1)</f>
        <v>42736</v>
      </c>
      <c r="T48" s="12">
        <f t="shared" ref="T48" si="60">EDATE(S48,1)</f>
        <v>42767</v>
      </c>
      <c r="U48" s="12">
        <f t="shared" ref="U48" si="61">EDATE(T48,1)</f>
        <v>42795</v>
      </c>
      <c r="V48" s="12">
        <f t="shared" ref="V48" si="62">EDATE(U48,1)</f>
        <v>42826</v>
      </c>
      <c r="W48" s="12">
        <f t="shared" ref="W48" si="63">EDATE(V48,1)</f>
        <v>42856</v>
      </c>
      <c r="X48" s="12">
        <f t="shared" ref="X48" si="64">EDATE(W48,1)</f>
        <v>42887</v>
      </c>
      <c r="Y48" s="12">
        <f t="shared" ref="Y48" si="65">EDATE(X48,1)</f>
        <v>42917</v>
      </c>
      <c r="Z48" s="12">
        <f t="shared" ref="Z48" si="66">EDATE(Y48,1)</f>
        <v>42948</v>
      </c>
      <c r="AA48" s="12">
        <f t="shared" ref="AA48" si="67">EDATE(Z48,1)</f>
        <v>42979</v>
      </c>
      <c r="AB48" s="12">
        <f t="shared" ref="AB48" si="68">EDATE(AA48,1)</f>
        <v>43009</v>
      </c>
      <c r="AC48" s="12">
        <f t="shared" ref="AC48" si="69">EDATE(AB48,1)</f>
        <v>43040</v>
      </c>
      <c r="AD48" s="12">
        <f t="shared" ref="AD48" si="70">EDATE(AC48,1)</f>
        <v>43070</v>
      </c>
      <c r="AE48" s="12">
        <f t="shared" ref="AE48" si="71">EDATE(AD48,1)</f>
        <v>43101</v>
      </c>
      <c r="AF48" s="12">
        <f t="shared" ref="AF48" si="72">EDATE(AE48,1)</f>
        <v>43132</v>
      </c>
      <c r="AG48" s="12">
        <f t="shared" ref="AG48" si="73">EDATE(AF48,1)</f>
        <v>43160</v>
      </c>
      <c r="AH48" s="12">
        <f t="shared" ref="AH48" si="74">EDATE(AG48,1)</f>
        <v>43191</v>
      </c>
      <c r="AI48" s="12">
        <f t="shared" ref="AI48" si="75">EDATE(AH48,1)</f>
        <v>43221</v>
      </c>
      <c r="AJ48" s="12">
        <f t="shared" ref="AJ48" si="76">EDATE(AI48,1)</f>
        <v>43252</v>
      </c>
      <c r="AK48" s="12">
        <f t="shared" ref="AK48" si="77">EDATE(AJ48,1)</f>
        <v>43282</v>
      </c>
      <c r="AL48" s="12">
        <f t="shared" ref="AL48" si="78">EDATE(AK48,1)</f>
        <v>43313</v>
      </c>
      <c r="AM48" s="12">
        <f t="shared" ref="AM48" si="79">EDATE(AL48,1)</f>
        <v>43344</v>
      </c>
      <c r="AN48" s="12">
        <f t="shared" ref="AN48" si="80">EDATE(AM48,1)</f>
        <v>43374</v>
      </c>
      <c r="AO48" s="12">
        <f t="shared" ref="AO48" si="81">EDATE(AN48,1)</f>
        <v>43405</v>
      </c>
      <c r="AP48" s="12">
        <f t="shared" ref="AP48" si="82">EDATE(AO48,1)</f>
        <v>43435</v>
      </c>
      <c r="AQ48" s="12">
        <f t="shared" ref="AQ48" si="83">EDATE(AP48,1)</f>
        <v>43466</v>
      </c>
      <c r="AR48" s="12">
        <f t="shared" ref="AR48" si="84">EDATE(AQ48,1)</f>
        <v>43497</v>
      </c>
      <c r="AS48" s="12">
        <f t="shared" ref="AS48" si="85">EDATE(AR48,1)</f>
        <v>43525</v>
      </c>
      <c r="AT48" s="12">
        <f t="shared" ref="AT48" si="86">EDATE(AS48,1)</f>
        <v>43556</v>
      </c>
      <c r="AU48" s="12">
        <f t="shared" ref="AU48" si="87">EDATE(AT48,1)</f>
        <v>43586</v>
      </c>
      <c r="AV48" s="12">
        <f t="shared" ref="AV48" si="88">EDATE(AU48,1)</f>
        <v>43617</v>
      </c>
      <c r="AW48" s="12">
        <f t="shared" ref="AW48" si="89">EDATE(AV48,1)</f>
        <v>43647</v>
      </c>
      <c r="AX48" s="12">
        <f t="shared" ref="AX48" si="90">EDATE(AW48,1)</f>
        <v>43678</v>
      </c>
      <c r="AY48" s="12">
        <f t="shared" ref="AY48" si="91">EDATE(AX48,1)</f>
        <v>43709</v>
      </c>
      <c r="AZ48" s="12">
        <f t="shared" ref="AZ48" si="92">EDATE(AY48,1)</f>
        <v>43739</v>
      </c>
      <c r="BA48" s="12">
        <f t="shared" ref="BA48" si="93">EDATE(AZ48,1)</f>
        <v>43770</v>
      </c>
      <c r="BB48" s="12">
        <f t="shared" ref="BB48" si="94">EDATE(BA48,1)</f>
        <v>43800</v>
      </c>
      <c r="BC48" s="12">
        <f t="shared" ref="BC48" si="95">EDATE(BB48,1)</f>
        <v>43831</v>
      </c>
      <c r="BD48" s="12">
        <f t="shared" ref="BD48" si="96">EDATE(BC48,1)</f>
        <v>43862</v>
      </c>
      <c r="BE48" s="12">
        <f t="shared" ref="BE48" si="97">EDATE(BD48,1)</f>
        <v>43891</v>
      </c>
      <c r="BF48" s="12">
        <f t="shared" ref="BF48" si="98">EDATE(BE48,1)</f>
        <v>43922</v>
      </c>
      <c r="BG48" s="12">
        <f>EDATE(BF48,1)</f>
        <v>43952</v>
      </c>
      <c r="BH48" s="12">
        <f t="shared" ref="BH48" si="99">EDATE(BG48,1)</f>
        <v>43983</v>
      </c>
      <c r="BI48" s="12">
        <f t="shared" ref="BI48" si="100">EDATE(BH48,1)</f>
        <v>44013</v>
      </c>
      <c r="BJ48" s="12">
        <f t="shared" ref="BJ48" si="101">EDATE(BI48,1)</f>
        <v>44044</v>
      </c>
      <c r="BK48" s="12">
        <f t="shared" ref="BK48" si="102">EDATE(BJ48,1)</f>
        <v>44075</v>
      </c>
      <c r="BL48" s="12">
        <f t="shared" ref="BL48" si="103">EDATE(BK48,1)</f>
        <v>44105</v>
      </c>
      <c r="BM48" s="12">
        <f t="shared" ref="BM48" si="104">EDATE(BL48,1)</f>
        <v>44136</v>
      </c>
      <c r="BN48" s="12">
        <f t="shared" ref="BN48" si="105">EDATE(BM48,1)</f>
        <v>44166</v>
      </c>
      <c r="BO48" s="12">
        <f t="shared" ref="BO48" si="106">EDATE(BN48,1)</f>
        <v>44197</v>
      </c>
      <c r="BP48" s="12">
        <f t="shared" ref="BP48" si="107">EDATE(BO48,1)</f>
        <v>44228</v>
      </c>
      <c r="BQ48" s="12">
        <f t="shared" ref="BQ48" si="108">EDATE(BP48,1)</f>
        <v>44256</v>
      </c>
      <c r="BR48" s="12">
        <f t="shared" ref="BR48" si="109">EDATE(BQ48,1)</f>
        <v>44287</v>
      </c>
      <c r="BS48" s="12">
        <f t="shared" ref="BS48" si="110">EDATE(BR48,1)</f>
        <v>44317</v>
      </c>
      <c r="BT48" s="12">
        <f t="shared" ref="BT48" si="111">EDATE(BS48,1)</f>
        <v>44348</v>
      </c>
      <c r="BU48" s="12">
        <f t="shared" ref="BU48" si="112">EDATE(BT48,1)</f>
        <v>44378</v>
      </c>
      <c r="BV48" s="12">
        <f t="shared" ref="BV48" si="113">EDATE(BU48,1)</f>
        <v>44409</v>
      </c>
      <c r="BW48" s="12">
        <f t="shared" ref="BW48" si="114">EDATE(BV48,1)</f>
        <v>44440</v>
      </c>
      <c r="BX48" s="12">
        <f t="shared" ref="BX48" si="115">EDATE(BW48,1)</f>
        <v>44470</v>
      </c>
      <c r="BY48" s="12">
        <f t="shared" ref="BY48" si="116">EDATE(BX48,1)</f>
        <v>44501</v>
      </c>
      <c r="BZ48" s="12">
        <f t="shared" ref="BZ48" si="117">EDATE(BY48,1)</f>
        <v>44531</v>
      </c>
      <c r="CA48" s="12">
        <f t="shared" ref="CA48" si="118">EDATE(BZ48,1)</f>
        <v>44562</v>
      </c>
      <c r="CB48" s="12">
        <f t="shared" ref="CB48" si="119">EDATE(CA48,1)</f>
        <v>44593</v>
      </c>
      <c r="CC48" s="12">
        <f t="shared" ref="CC48" si="120">EDATE(CB48,1)</f>
        <v>44621</v>
      </c>
      <c r="CD48" s="12">
        <f t="shared" ref="CD48" si="121">EDATE(CC48,1)</f>
        <v>44652</v>
      </c>
      <c r="CE48" s="12">
        <f t="shared" ref="CE48" si="122">EDATE(CD48,1)</f>
        <v>44682</v>
      </c>
      <c r="CF48" s="12">
        <f t="shared" ref="CF48" si="123">EDATE(CE48,1)</f>
        <v>44713</v>
      </c>
    </row>
    <row r="49" spans="1:69">
      <c r="A49" s="50"/>
      <c r="C49" t="s">
        <v>31</v>
      </c>
    </row>
    <row r="50" spans="1:69">
      <c r="A50" s="50"/>
      <c r="B50" s="38" t="s">
        <v>6</v>
      </c>
      <c r="C50" s="189" t="s">
        <v>380</v>
      </c>
      <c r="D50" s="12">
        <f>IF(C50="Yes",C10,0)</f>
        <v>42795</v>
      </c>
    </row>
    <row r="51" spans="1:69">
      <c r="A51" s="50"/>
      <c r="B51" s="38" t="s">
        <v>7</v>
      </c>
      <c r="C51" s="189" t="s">
        <v>378</v>
      </c>
      <c r="D51" s="12">
        <f>IF(C51="Yes",C11,0)</f>
        <v>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</row>
    <row r="52" spans="1:69">
      <c r="A52" s="50"/>
      <c r="B52" s="38" t="s">
        <v>32</v>
      </c>
      <c r="C52" s="178">
        <v>0.5</v>
      </c>
      <c r="D52" s="162">
        <f ca="1">HLOOKUP(C52,47:48,2,FALSE)</f>
        <v>42705</v>
      </c>
      <c r="E52" s="162"/>
      <c r="AF52" s="3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>
        <f t="shared" ref="AX52:BQ52" si="124">AT40</f>
        <v>0</v>
      </c>
      <c r="AY52" s="6">
        <f t="shared" si="124"/>
        <v>0</v>
      </c>
      <c r="AZ52" s="6">
        <f t="shared" si="124"/>
        <v>0</v>
      </c>
      <c r="BA52" s="6">
        <f t="shared" si="124"/>
        <v>0</v>
      </c>
      <c r="BB52" s="6">
        <f t="shared" si="124"/>
        <v>0</v>
      </c>
      <c r="BC52" s="6">
        <f t="shared" si="124"/>
        <v>0</v>
      </c>
      <c r="BD52" s="6">
        <f t="shared" si="124"/>
        <v>0</v>
      </c>
      <c r="BE52" s="6">
        <f t="shared" si="124"/>
        <v>0</v>
      </c>
      <c r="BF52" s="6">
        <f t="shared" si="124"/>
        <v>0</v>
      </c>
      <c r="BG52" s="6">
        <f t="shared" si="124"/>
        <v>0</v>
      </c>
      <c r="BH52" s="6">
        <f t="shared" si="124"/>
        <v>0</v>
      </c>
      <c r="BI52" s="6">
        <f t="shared" si="124"/>
        <v>0</v>
      </c>
      <c r="BJ52" s="6">
        <f t="shared" si="124"/>
        <v>0</v>
      </c>
      <c r="BK52" s="6">
        <f t="shared" si="124"/>
        <v>0</v>
      </c>
      <c r="BL52" s="6">
        <f t="shared" si="124"/>
        <v>0</v>
      </c>
      <c r="BM52" s="6">
        <f t="shared" si="124"/>
        <v>0</v>
      </c>
      <c r="BN52" s="6">
        <f t="shared" si="124"/>
        <v>0</v>
      </c>
      <c r="BO52" s="6">
        <f t="shared" si="124"/>
        <v>0</v>
      </c>
      <c r="BP52" s="6">
        <f t="shared" si="124"/>
        <v>0</v>
      </c>
      <c r="BQ52" s="6">
        <f t="shared" si="124"/>
        <v>0</v>
      </c>
    </row>
    <row r="53" spans="1:69">
      <c r="A53" s="50"/>
      <c r="B53" t="s">
        <v>386</v>
      </c>
      <c r="C53" s="162">
        <f ca="1">MAX(D50:D52)</f>
        <v>42795</v>
      </c>
      <c r="D53" s="21"/>
      <c r="AF53" s="3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</row>
    <row r="54" spans="1:69">
      <c r="A54" s="50"/>
      <c r="B54" t="s">
        <v>387</v>
      </c>
      <c r="C54" s="163">
        <f>IF(C29&gt;=$C$52,C31,IF(D29&gt;=C52,D31,IF(E29&gt;=C52,E31,F31)))</f>
        <v>4</v>
      </c>
      <c r="AF54" s="3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</row>
    <row r="55" spans="1:69">
      <c r="A55" s="50"/>
    </row>
    <row r="56" spans="1:69">
      <c r="A56" s="50"/>
      <c r="C56" s="12">
        <f>C35</f>
        <v>42248</v>
      </c>
      <c r="D56" s="12">
        <f t="shared" ref="D56:BO56" si="125">D35</f>
        <v>42278</v>
      </c>
      <c r="E56" s="12">
        <f t="shared" si="125"/>
        <v>42309</v>
      </c>
      <c r="F56" s="12">
        <f t="shared" si="125"/>
        <v>42339</v>
      </c>
      <c r="G56" s="12">
        <f t="shared" si="125"/>
        <v>42370</v>
      </c>
      <c r="H56" s="12">
        <f t="shared" si="125"/>
        <v>42401</v>
      </c>
      <c r="I56" s="12">
        <f t="shared" si="125"/>
        <v>42430</v>
      </c>
      <c r="J56" s="12">
        <f t="shared" si="125"/>
        <v>42461</v>
      </c>
      <c r="K56" s="12">
        <f t="shared" si="125"/>
        <v>42491</v>
      </c>
      <c r="L56" s="12">
        <f t="shared" si="125"/>
        <v>42522</v>
      </c>
      <c r="M56" s="12">
        <f t="shared" si="125"/>
        <v>42552</v>
      </c>
      <c r="N56" s="12">
        <f t="shared" si="125"/>
        <v>42583</v>
      </c>
      <c r="O56" s="12">
        <f t="shared" si="125"/>
        <v>42614</v>
      </c>
      <c r="P56" s="12">
        <f t="shared" si="125"/>
        <v>42644</v>
      </c>
      <c r="Q56" s="12">
        <f t="shared" si="125"/>
        <v>42675</v>
      </c>
      <c r="R56" s="12">
        <f t="shared" si="125"/>
        <v>42705</v>
      </c>
      <c r="S56" s="12">
        <f t="shared" si="125"/>
        <v>42736</v>
      </c>
      <c r="T56" s="12">
        <f t="shared" si="125"/>
        <v>42767</v>
      </c>
      <c r="U56" s="12">
        <f t="shared" si="125"/>
        <v>42795</v>
      </c>
      <c r="V56" s="12">
        <f t="shared" si="125"/>
        <v>42826</v>
      </c>
      <c r="W56" s="12">
        <f t="shared" si="125"/>
        <v>42856</v>
      </c>
      <c r="X56" s="12">
        <f t="shared" si="125"/>
        <v>42887</v>
      </c>
      <c r="Y56" s="12">
        <f t="shared" si="125"/>
        <v>42917</v>
      </c>
      <c r="Z56" s="12">
        <f t="shared" si="125"/>
        <v>42948</v>
      </c>
      <c r="AA56" s="12">
        <f t="shared" si="125"/>
        <v>42979</v>
      </c>
      <c r="AB56" s="12">
        <f t="shared" si="125"/>
        <v>43009</v>
      </c>
      <c r="AC56" s="12">
        <f t="shared" si="125"/>
        <v>43040</v>
      </c>
      <c r="AD56" s="12">
        <f t="shared" si="125"/>
        <v>43070</v>
      </c>
      <c r="AE56" s="12">
        <f t="shared" si="125"/>
        <v>43101</v>
      </c>
      <c r="AF56" s="12">
        <f t="shared" si="125"/>
        <v>43132</v>
      </c>
      <c r="AG56" s="12">
        <f t="shared" si="125"/>
        <v>43160</v>
      </c>
      <c r="AH56" s="12">
        <f t="shared" si="125"/>
        <v>43191</v>
      </c>
      <c r="AI56" s="12">
        <f t="shared" si="125"/>
        <v>43221</v>
      </c>
      <c r="AJ56" s="12">
        <f t="shared" si="125"/>
        <v>43252</v>
      </c>
      <c r="AK56" s="12">
        <f t="shared" si="125"/>
        <v>43282</v>
      </c>
      <c r="AL56" s="12">
        <f t="shared" si="125"/>
        <v>43313</v>
      </c>
      <c r="AM56" s="12">
        <f t="shared" si="125"/>
        <v>43344</v>
      </c>
      <c r="AN56" s="12">
        <f t="shared" si="125"/>
        <v>43374</v>
      </c>
      <c r="AO56" s="12">
        <f t="shared" si="125"/>
        <v>43405</v>
      </c>
      <c r="AP56" s="12">
        <f t="shared" si="125"/>
        <v>43435</v>
      </c>
      <c r="AQ56" s="12">
        <f t="shared" si="125"/>
        <v>43466</v>
      </c>
      <c r="AR56" s="12">
        <f t="shared" si="125"/>
        <v>43497</v>
      </c>
      <c r="AS56" s="12">
        <f t="shared" si="125"/>
        <v>43525</v>
      </c>
      <c r="AT56" s="12">
        <f t="shared" si="125"/>
        <v>43556</v>
      </c>
      <c r="AU56" s="12">
        <f t="shared" si="125"/>
        <v>43586</v>
      </c>
      <c r="AV56" s="12">
        <f t="shared" si="125"/>
        <v>43617</v>
      </c>
      <c r="AW56" s="12">
        <f t="shared" si="125"/>
        <v>43647</v>
      </c>
      <c r="AX56" s="12">
        <f t="shared" si="125"/>
        <v>43678</v>
      </c>
      <c r="AY56" s="12">
        <f t="shared" si="125"/>
        <v>43709</v>
      </c>
      <c r="AZ56" s="12">
        <f t="shared" si="125"/>
        <v>43739</v>
      </c>
      <c r="BA56" s="12">
        <f t="shared" si="125"/>
        <v>43770</v>
      </c>
      <c r="BB56" s="12">
        <f t="shared" si="125"/>
        <v>43800</v>
      </c>
      <c r="BC56" s="12">
        <f t="shared" si="125"/>
        <v>43831</v>
      </c>
      <c r="BD56" s="12">
        <f t="shared" si="125"/>
        <v>43862</v>
      </c>
      <c r="BE56" s="12">
        <f t="shared" si="125"/>
        <v>43891</v>
      </c>
      <c r="BF56" s="12">
        <f t="shared" si="125"/>
        <v>43922</v>
      </c>
      <c r="BG56" s="12">
        <f t="shared" si="125"/>
        <v>43952</v>
      </c>
      <c r="BH56" s="12">
        <f t="shared" si="125"/>
        <v>43983</v>
      </c>
      <c r="BI56" s="12">
        <f t="shared" si="125"/>
        <v>44013</v>
      </c>
      <c r="BJ56" s="12">
        <f t="shared" si="125"/>
        <v>44044</v>
      </c>
      <c r="BK56" s="12">
        <f t="shared" si="125"/>
        <v>44075</v>
      </c>
      <c r="BL56" s="12">
        <f t="shared" si="125"/>
        <v>44105</v>
      </c>
      <c r="BM56" s="12">
        <f t="shared" si="125"/>
        <v>44136</v>
      </c>
      <c r="BN56" s="12">
        <f t="shared" si="125"/>
        <v>44166</v>
      </c>
      <c r="BO56" s="12">
        <f t="shared" si="125"/>
        <v>44197</v>
      </c>
      <c r="BP56" s="12">
        <f t="shared" ref="BP56:BQ56" si="126">BP35</f>
        <v>44228</v>
      </c>
      <c r="BQ56" s="12">
        <f t="shared" si="126"/>
        <v>44256</v>
      </c>
    </row>
    <row r="57" spans="1:69">
      <c r="A57" s="50"/>
      <c r="B57" t="s">
        <v>26</v>
      </c>
      <c r="C57" s="2">
        <f ca="1">IF(C56&lt;$C$53,0,IF(C56=$C$53,C42,IF(C56&lt;=EDATE($C$53,$C$54),0,OFFSET(C38,0,-$C$54))))</f>
        <v>0</v>
      </c>
      <c r="D57" s="2">
        <f t="shared" ref="D57:AE57" ca="1" si="127">IF(D56&lt;$C$53,0,IF(D56=$C$53,D42,IF(D56&lt;=EDATE($C$53,$C$54),0,OFFSET(D38,0,-$C$54))))</f>
        <v>0</v>
      </c>
      <c r="E57" s="2">
        <f t="shared" ca="1" si="127"/>
        <v>0</v>
      </c>
      <c r="F57" s="2">
        <f t="shared" ca="1" si="127"/>
        <v>0</v>
      </c>
      <c r="G57" s="2">
        <f t="shared" ca="1" si="127"/>
        <v>0</v>
      </c>
      <c r="H57" s="2">
        <f t="shared" ca="1" si="127"/>
        <v>0</v>
      </c>
      <c r="I57" s="2">
        <f t="shared" ca="1" si="127"/>
        <v>0</v>
      </c>
      <c r="J57" s="2">
        <f t="shared" ca="1" si="127"/>
        <v>0</v>
      </c>
      <c r="K57" s="2">
        <f t="shared" ca="1" si="127"/>
        <v>0</v>
      </c>
      <c r="L57" s="2">
        <f t="shared" ca="1" si="127"/>
        <v>0</v>
      </c>
      <c r="M57" s="2">
        <f t="shared" ca="1" si="127"/>
        <v>0</v>
      </c>
      <c r="N57" s="2">
        <f t="shared" ca="1" si="127"/>
        <v>0</v>
      </c>
      <c r="O57" s="2">
        <f t="shared" ca="1" si="127"/>
        <v>0</v>
      </c>
      <c r="P57" s="2">
        <f t="shared" ca="1" si="127"/>
        <v>0</v>
      </c>
      <c r="Q57" s="2">
        <f t="shared" ca="1" si="127"/>
        <v>0</v>
      </c>
      <c r="R57" s="2">
        <f t="shared" ca="1" si="127"/>
        <v>0</v>
      </c>
      <c r="S57" s="2">
        <f t="shared" ca="1" si="127"/>
        <v>0</v>
      </c>
      <c r="T57" s="2">
        <f t="shared" ca="1" si="127"/>
        <v>0</v>
      </c>
      <c r="U57" s="2">
        <f t="shared" ca="1" si="127"/>
        <v>39000</v>
      </c>
      <c r="V57" s="2">
        <f t="shared" ca="1" si="127"/>
        <v>0</v>
      </c>
      <c r="W57" s="2">
        <f t="shared" ca="1" si="127"/>
        <v>0</v>
      </c>
      <c r="X57" s="2">
        <f t="shared" ca="1" si="127"/>
        <v>0</v>
      </c>
      <c r="Y57" s="2">
        <f t="shared" ca="1" si="127"/>
        <v>0</v>
      </c>
      <c r="Z57" s="2">
        <f t="shared" ca="1" si="127"/>
        <v>5000</v>
      </c>
      <c r="AA57" s="2">
        <f t="shared" ca="1" si="127"/>
        <v>5000</v>
      </c>
      <c r="AB57" s="2">
        <f t="shared" ca="1" si="127"/>
        <v>5000</v>
      </c>
      <c r="AC57" s="2">
        <f t="shared" ca="1" si="127"/>
        <v>5000</v>
      </c>
      <c r="AD57" s="2">
        <f t="shared" ca="1" si="127"/>
        <v>5000</v>
      </c>
      <c r="AE57" s="2">
        <f t="shared" ca="1" si="127"/>
        <v>5000</v>
      </c>
      <c r="AF57" s="2">
        <f ca="1">IF(AF56&lt;$C$53,0,IF(AF56=$C$53,AF42,IF(AF56&lt;=EDATE($C$53,$C$54),0,OFFSET(AF38,0,-$C$54))))</f>
        <v>5000</v>
      </c>
      <c r="AG57" s="2">
        <f t="shared" ref="AG57:BQ57" ca="1" si="128">IF(AG56&lt;$C$53,0,IF(AG56=$C$53,AG42,IF(AG56&lt;=EDATE($C$53,$C$54),0,OFFSET(AG38,0,-$C$54))))</f>
        <v>5000</v>
      </c>
      <c r="AH57" s="2">
        <f t="shared" ca="1" si="128"/>
        <v>5000</v>
      </c>
      <c r="AI57" s="2">
        <f t="shared" ca="1" si="128"/>
        <v>4500</v>
      </c>
      <c r="AJ57" s="2">
        <f t="shared" ca="1" si="128"/>
        <v>4500</v>
      </c>
      <c r="AK57" s="2">
        <f t="shared" ca="1" si="128"/>
        <v>4500</v>
      </c>
      <c r="AL57" s="2">
        <f t="shared" ca="1" si="128"/>
        <v>4500</v>
      </c>
      <c r="AM57" s="2">
        <f t="shared" ca="1" si="128"/>
        <v>4500</v>
      </c>
      <c r="AN57" s="2">
        <f t="shared" ca="1" si="128"/>
        <v>4500</v>
      </c>
      <c r="AO57" s="2">
        <f t="shared" ca="1" si="128"/>
        <v>4500</v>
      </c>
      <c r="AP57" s="2">
        <f t="shared" ca="1" si="128"/>
        <v>4500</v>
      </c>
      <c r="AQ57" s="2">
        <f t="shared" ca="1" si="128"/>
        <v>0</v>
      </c>
      <c r="AR57" s="2">
        <f t="shared" ca="1" si="128"/>
        <v>0</v>
      </c>
      <c r="AS57" s="2">
        <f t="shared" ca="1" si="128"/>
        <v>0</v>
      </c>
      <c r="AT57" s="2">
        <f t="shared" ca="1" si="128"/>
        <v>0</v>
      </c>
      <c r="AU57" s="2">
        <f t="shared" ca="1" si="128"/>
        <v>0</v>
      </c>
      <c r="AV57" s="2">
        <f t="shared" ca="1" si="128"/>
        <v>0</v>
      </c>
      <c r="AW57" s="2">
        <f t="shared" ca="1" si="128"/>
        <v>0</v>
      </c>
      <c r="AX57" s="2">
        <f t="shared" ca="1" si="128"/>
        <v>0</v>
      </c>
      <c r="AY57" s="2">
        <f t="shared" ca="1" si="128"/>
        <v>0</v>
      </c>
      <c r="AZ57" s="2">
        <f t="shared" ca="1" si="128"/>
        <v>0</v>
      </c>
      <c r="BA57" s="2">
        <f t="shared" ca="1" si="128"/>
        <v>0</v>
      </c>
      <c r="BB57" s="2">
        <f t="shared" ca="1" si="128"/>
        <v>0</v>
      </c>
      <c r="BC57" s="2">
        <f t="shared" ca="1" si="128"/>
        <v>0</v>
      </c>
      <c r="BD57" s="2">
        <f t="shared" ca="1" si="128"/>
        <v>0</v>
      </c>
      <c r="BE57" s="2">
        <f t="shared" ca="1" si="128"/>
        <v>0</v>
      </c>
      <c r="BF57" s="2">
        <f t="shared" ca="1" si="128"/>
        <v>0</v>
      </c>
      <c r="BG57" s="2">
        <f t="shared" ca="1" si="128"/>
        <v>0</v>
      </c>
      <c r="BH57" s="2">
        <f t="shared" ca="1" si="128"/>
        <v>0</v>
      </c>
      <c r="BI57" s="2">
        <f t="shared" ca="1" si="128"/>
        <v>0</v>
      </c>
      <c r="BJ57" s="2">
        <f t="shared" ca="1" si="128"/>
        <v>0</v>
      </c>
      <c r="BK57" s="2">
        <f t="shared" ca="1" si="128"/>
        <v>0</v>
      </c>
      <c r="BL57" s="2">
        <f t="shared" ca="1" si="128"/>
        <v>0</v>
      </c>
      <c r="BM57" s="2">
        <f t="shared" ca="1" si="128"/>
        <v>0</v>
      </c>
      <c r="BN57" s="2">
        <f t="shared" ca="1" si="128"/>
        <v>0</v>
      </c>
      <c r="BO57" s="2">
        <f t="shared" ca="1" si="128"/>
        <v>0</v>
      </c>
      <c r="BP57" s="2">
        <f t="shared" ca="1" si="128"/>
        <v>0</v>
      </c>
      <c r="BQ57" s="2">
        <f t="shared" ca="1" si="128"/>
        <v>0</v>
      </c>
    </row>
    <row r="58" spans="1:69" s="48" customFormat="1">
      <c r="B58" s="48" t="s">
        <v>27</v>
      </c>
      <c r="C58" s="188">
        <f t="shared" ref="C58:AI58" ca="1" si="129">IF(C56&lt;$C$53,0,IF(C56=$C$53,C43,IF(C56&lt;=EDATE($C$53,$C$54),0,OFFSET(C40,0,-$C$54))))</f>
        <v>0</v>
      </c>
      <c r="D58" s="188">
        <f t="shared" ca="1" si="129"/>
        <v>0</v>
      </c>
      <c r="E58" s="188">
        <f t="shared" ca="1" si="129"/>
        <v>0</v>
      </c>
      <c r="F58" s="188">
        <f t="shared" ca="1" si="129"/>
        <v>0</v>
      </c>
      <c r="G58" s="188">
        <f t="shared" ca="1" si="129"/>
        <v>0</v>
      </c>
      <c r="H58" s="188">
        <f t="shared" ca="1" si="129"/>
        <v>0</v>
      </c>
      <c r="I58" s="188">
        <f t="shared" ca="1" si="129"/>
        <v>0</v>
      </c>
      <c r="J58" s="188">
        <f t="shared" ca="1" si="129"/>
        <v>0</v>
      </c>
      <c r="K58" s="188">
        <f t="shared" ca="1" si="129"/>
        <v>0</v>
      </c>
      <c r="L58" s="188">
        <f t="shared" ca="1" si="129"/>
        <v>0</v>
      </c>
      <c r="M58" s="188">
        <f t="shared" ca="1" si="129"/>
        <v>0</v>
      </c>
      <c r="N58" s="188">
        <f t="shared" ca="1" si="129"/>
        <v>0</v>
      </c>
      <c r="O58" s="188">
        <f t="shared" ca="1" si="129"/>
        <v>0</v>
      </c>
      <c r="P58" s="188">
        <f t="shared" ca="1" si="129"/>
        <v>0</v>
      </c>
      <c r="Q58" s="188">
        <f t="shared" ca="1" si="129"/>
        <v>0</v>
      </c>
      <c r="R58" s="188">
        <f t="shared" ca="1" si="129"/>
        <v>0</v>
      </c>
      <c r="S58" s="188">
        <f t="shared" ca="1" si="129"/>
        <v>0</v>
      </c>
      <c r="T58" s="188">
        <f t="shared" ca="1" si="129"/>
        <v>0</v>
      </c>
      <c r="U58" s="188">
        <f t="shared" ca="1" si="129"/>
        <v>717000000</v>
      </c>
      <c r="V58" s="188">
        <f t="shared" ca="1" si="129"/>
        <v>0</v>
      </c>
      <c r="W58" s="188">
        <f t="shared" ca="1" si="129"/>
        <v>0</v>
      </c>
      <c r="X58" s="188">
        <f t="shared" ca="1" si="129"/>
        <v>0</v>
      </c>
      <c r="Y58" s="188">
        <f t="shared" ca="1" si="129"/>
        <v>0</v>
      </c>
      <c r="Z58" s="188">
        <f t="shared" ca="1" si="129"/>
        <v>95000000</v>
      </c>
      <c r="AA58" s="188">
        <f t="shared" ca="1" si="129"/>
        <v>95000000</v>
      </c>
      <c r="AB58" s="188">
        <f t="shared" ca="1" si="129"/>
        <v>95000000</v>
      </c>
      <c r="AC58" s="188">
        <f t="shared" ca="1" si="129"/>
        <v>95000000</v>
      </c>
      <c r="AD58" s="188">
        <f t="shared" ca="1" si="129"/>
        <v>95000000</v>
      </c>
      <c r="AE58" s="188">
        <f t="shared" ca="1" si="129"/>
        <v>95000000</v>
      </c>
      <c r="AF58" s="188">
        <f t="shared" ca="1" si="129"/>
        <v>95000000</v>
      </c>
      <c r="AG58" s="188">
        <f t="shared" ca="1" si="129"/>
        <v>95000000</v>
      </c>
      <c r="AH58" s="188">
        <f t="shared" ca="1" si="129"/>
        <v>95000000</v>
      </c>
      <c r="AI58" s="188">
        <f t="shared" ca="1" si="129"/>
        <v>90000000</v>
      </c>
      <c r="AJ58" s="188">
        <f ca="1">IF(AJ56&lt;$C$53,0,IF(AJ56=$C$53,AJ43,IF(AJ56&lt;=EDATE($C$53,$C$54),0,OFFSET(AJ40,0,-$C$54))))</f>
        <v>90000000</v>
      </c>
      <c r="AK58" s="188">
        <f t="shared" ref="AK58:BQ58" ca="1" si="130">IF(AK56&lt;$C$53,0,IF(AK56=$C$53,AK43,IF(AK56&lt;=EDATE($C$53,$C$54),0,OFFSET(AK40,0,-$C$54))))</f>
        <v>90000000</v>
      </c>
      <c r="AL58" s="188">
        <f t="shared" ca="1" si="130"/>
        <v>90000000</v>
      </c>
      <c r="AM58" s="188">
        <f t="shared" ca="1" si="130"/>
        <v>90000000</v>
      </c>
      <c r="AN58" s="188">
        <f t="shared" ca="1" si="130"/>
        <v>90000000</v>
      </c>
      <c r="AO58" s="188">
        <f t="shared" ca="1" si="130"/>
        <v>90000000</v>
      </c>
      <c r="AP58" s="188">
        <f t="shared" ca="1" si="130"/>
        <v>90000000</v>
      </c>
      <c r="AQ58" s="188">
        <f t="shared" ca="1" si="130"/>
        <v>0</v>
      </c>
      <c r="AR58" s="188">
        <f t="shared" ca="1" si="130"/>
        <v>0</v>
      </c>
      <c r="AS58" s="188">
        <f t="shared" ca="1" si="130"/>
        <v>0</v>
      </c>
      <c r="AT58" s="188">
        <f t="shared" ca="1" si="130"/>
        <v>0</v>
      </c>
      <c r="AU58" s="188">
        <f t="shared" ca="1" si="130"/>
        <v>0</v>
      </c>
      <c r="AV58" s="188">
        <f t="shared" ca="1" si="130"/>
        <v>0</v>
      </c>
      <c r="AW58" s="188">
        <f t="shared" ca="1" si="130"/>
        <v>0</v>
      </c>
      <c r="AX58" s="188">
        <f t="shared" ca="1" si="130"/>
        <v>0</v>
      </c>
      <c r="AY58" s="188">
        <f t="shared" ca="1" si="130"/>
        <v>0</v>
      </c>
      <c r="AZ58" s="188">
        <f t="shared" ca="1" si="130"/>
        <v>0</v>
      </c>
      <c r="BA58" s="188">
        <f ca="1">IF(BA56&lt;$C$53,0,IF(BA56=$C$53,BA43,IF(BA56&lt;=EDATE($C$53,$C$54),0,OFFSET(BA40,0,-$C$54))))</f>
        <v>0</v>
      </c>
      <c r="BB58" s="188">
        <f t="shared" ca="1" si="130"/>
        <v>0</v>
      </c>
      <c r="BC58" s="188">
        <f t="shared" ca="1" si="130"/>
        <v>0</v>
      </c>
      <c r="BD58" s="188">
        <f t="shared" ca="1" si="130"/>
        <v>0</v>
      </c>
      <c r="BE58" s="188">
        <f t="shared" ca="1" si="130"/>
        <v>0</v>
      </c>
      <c r="BF58" s="188">
        <f t="shared" ca="1" si="130"/>
        <v>0</v>
      </c>
      <c r="BG58" s="188">
        <f t="shared" ca="1" si="130"/>
        <v>0</v>
      </c>
      <c r="BH58" s="188">
        <f t="shared" ca="1" si="130"/>
        <v>0</v>
      </c>
      <c r="BI58" s="188">
        <f t="shared" ca="1" si="130"/>
        <v>0</v>
      </c>
      <c r="BJ58" s="188">
        <f t="shared" ca="1" si="130"/>
        <v>0</v>
      </c>
      <c r="BK58" s="188">
        <f t="shared" ca="1" si="130"/>
        <v>0</v>
      </c>
      <c r="BL58" s="188">
        <f t="shared" ca="1" si="130"/>
        <v>0</v>
      </c>
      <c r="BM58" s="188">
        <f t="shared" ca="1" si="130"/>
        <v>0</v>
      </c>
      <c r="BN58" s="188">
        <f t="shared" ca="1" si="130"/>
        <v>0</v>
      </c>
      <c r="BO58" s="188">
        <f t="shared" ca="1" si="130"/>
        <v>0</v>
      </c>
      <c r="BP58" s="188">
        <f t="shared" ca="1" si="130"/>
        <v>0</v>
      </c>
      <c r="BQ58" s="188">
        <f t="shared" ca="1" si="130"/>
        <v>0</v>
      </c>
    </row>
    <row r="59" spans="1:69">
      <c r="A59" s="50"/>
      <c r="B59" t="s">
        <v>35</v>
      </c>
      <c r="C59" s="3">
        <f ca="1">SUM($C$57:C57)</f>
        <v>0</v>
      </c>
      <c r="D59" s="3">
        <f ca="1">SUM($C$57:D57)</f>
        <v>0</v>
      </c>
      <c r="E59" s="3">
        <f ca="1">SUM($C$57:E57)</f>
        <v>0</v>
      </c>
      <c r="F59" s="3">
        <f ca="1">SUM($C$57:F57)</f>
        <v>0</v>
      </c>
      <c r="G59" s="3">
        <f ca="1">SUM($C$57:G57)</f>
        <v>0</v>
      </c>
      <c r="H59" s="3">
        <f ca="1">SUM($C$57:H57)</f>
        <v>0</v>
      </c>
      <c r="I59" s="3">
        <f ca="1">SUM($C$57:I57)</f>
        <v>0</v>
      </c>
      <c r="J59" s="3">
        <f ca="1">SUM($C$57:J57)</f>
        <v>0</v>
      </c>
      <c r="K59" s="3">
        <f ca="1">SUM($C$57:K57)</f>
        <v>0</v>
      </c>
      <c r="L59" s="3">
        <f ca="1">SUM($C$57:L57)</f>
        <v>0</v>
      </c>
      <c r="M59" s="3">
        <f ca="1">SUM($C$57:M57)</f>
        <v>0</v>
      </c>
      <c r="N59" s="3">
        <f ca="1">SUM($C$57:N57)</f>
        <v>0</v>
      </c>
      <c r="O59" s="3">
        <f ca="1">SUM($C$57:O57)</f>
        <v>0</v>
      </c>
      <c r="P59" s="3">
        <f ca="1">SUM($C$57:P57)</f>
        <v>0</v>
      </c>
      <c r="Q59" s="3">
        <f ca="1">SUM($C$57:Q57)</f>
        <v>0</v>
      </c>
      <c r="R59" s="3">
        <f ca="1">SUM($C$57:R57)</f>
        <v>0</v>
      </c>
      <c r="S59" s="3">
        <f ca="1">SUM($C$57:S57)</f>
        <v>0</v>
      </c>
      <c r="T59" s="3">
        <f ca="1">SUM($C$57:T57)</f>
        <v>0</v>
      </c>
      <c r="U59" s="3">
        <f ca="1">SUM($C$57:U57)</f>
        <v>39000</v>
      </c>
      <c r="V59" s="3">
        <f ca="1">SUM($C$57:V57)</f>
        <v>39000</v>
      </c>
      <c r="W59" s="3">
        <f ca="1">SUM($C$57:W57)</f>
        <v>39000</v>
      </c>
      <c r="X59" s="3">
        <f ca="1">SUM($C$57:X57)</f>
        <v>39000</v>
      </c>
      <c r="Y59" s="3">
        <f ca="1">SUM($C$57:Y57)</f>
        <v>39000</v>
      </c>
      <c r="Z59" s="3">
        <f ca="1">SUM($C$57:Z57)</f>
        <v>44000</v>
      </c>
      <c r="AA59" s="3">
        <f ca="1">SUM($C$57:AA57)</f>
        <v>49000</v>
      </c>
      <c r="AB59" s="3">
        <f ca="1">SUM($C$57:AB57)</f>
        <v>54000</v>
      </c>
      <c r="AC59" s="3">
        <f ca="1">SUM($C$57:AC57)</f>
        <v>59000</v>
      </c>
      <c r="AD59" s="3">
        <f ca="1">SUM($C$57:AD57)</f>
        <v>64000</v>
      </c>
      <c r="AE59" s="3">
        <f ca="1">SUM($C$57:AE57)</f>
        <v>69000</v>
      </c>
      <c r="AF59" s="3">
        <f ca="1">SUM($C$57:AF57)</f>
        <v>74000</v>
      </c>
      <c r="AG59" s="3">
        <f ca="1">SUM($C$57:AG57)</f>
        <v>79000</v>
      </c>
      <c r="AH59" s="3">
        <f ca="1">SUM($C$57:AH57)</f>
        <v>84000</v>
      </c>
      <c r="AI59" s="3">
        <f ca="1">SUM($C$57:AI57)</f>
        <v>88500</v>
      </c>
      <c r="AJ59" s="3">
        <f ca="1">SUM($C$57:AJ57)</f>
        <v>93000</v>
      </c>
      <c r="AK59" s="3">
        <f ca="1">SUM($C$57:AK57)</f>
        <v>97500</v>
      </c>
      <c r="AL59" s="3">
        <f ca="1">SUM($C$57:AL57)</f>
        <v>102000</v>
      </c>
      <c r="AM59" s="3">
        <f ca="1">SUM($C$57:AM57)</f>
        <v>106500</v>
      </c>
      <c r="AN59" s="3">
        <f ca="1">SUM($C$57:AN57)</f>
        <v>111000</v>
      </c>
      <c r="AO59" s="3">
        <f ca="1">SUM($C$57:AO57)</f>
        <v>115500</v>
      </c>
      <c r="AP59" s="3">
        <f ca="1">SUM($C$57:AP57)</f>
        <v>120000</v>
      </c>
      <c r="AQ59" s="3">
        <f ca="1">SUM($C$57:AQ57)</f>
        <v>120000</v>
      </c>
      <c r="AR59" s="3">
        <f ca="1">SUM($C$57:AR57)</f>
        <v>120000</v>
      </c>
      <c r="AS59" s="3">
        <f ca="1">SUM($C$57:AS57)</f>
        <v>120000</v>
      </c>
      <c r="AT59" s="3">
        <f ca="1">SUM($C$57:AT57)</f>
        <v>120000</v>
      </c>
      <c r="AU59" s="3">
        <f ca="1">SUM($C$57:AU57)</f>
        <v>120000</v>
      </c>
      <c r="AV59" s="3">
        <f ca="1">SUM($C$57:AV57)</f>
        <v>120000</v>
      </c>
      <c r="AW59" s="3">
        <f ca="1">SUM($C$57:AW57)</f>
        <v>120000</v>
      </c>
      <c r="AX59" s="3">
        <f ca="1">SUM($C$57:AX57)</f>
        <v>120000</v>
      </c>
      <c r="AY59" s="3">
        <f ca="1">SUM($C$57:AY57)</f>
        <v>120000</v>
      </c>
      <c r="AZ59" s="3">
        <f ca="1">SUM($C$57:AZ57)</f>
        <v>120000</v>
      </c>
      <c r="BA59" s="3">
        <f ca="1">SUM($C$57:BA57)</f>
        <v>120000</v>
      </c>
      <c r="BB59" s="3">
        <f ca="1">SUM($C$57:BB57)</f>
        <v>120000</v>
      </c>
      <c r="BC59" s="3">
        <f ca="1">SUM($C$57:BC57)</f>
        <v>120000</v>
      </c>
      <c r="BD59" s="3">
        <f ca="1">SUM($C$57:BD57)</f>
        <v>120000</v>
      </c>
      <c r="BE59" s="3">
        <f ca="1">SUM($C$57:BE57)</f>
        <v>120000</v>
      </c>
      <c r="BF59" s="3">
        <f ca="1">SUM($C$57:BF57)</f>
        <v>120000</v>
      </c>
      <c r="BG59" s="3">
        <f ca="1">SUM($C$57:BG57)</f>
        <v>120000</v>
      </c>
      <c r="BH59" s="3">
        <f ca="1">SUM($C$57:BH57)</f>
        <v>120000</v>
      </c>
      <c r="BI59" s="3">
        <f ca="1">SUM($C$57:BI57)</f>
        <v>120000</v>
      </c>
      <c r="BJ59" s="3">
        <f ca="1">SUM($C$57:BJ57)</f>
        <v>120000</v>
      </c>
      <c r="BK59" s="3">
        <f ca="1">SUM($C$57:BK57)</f>
        <v>120000</v>
      </c>
      <c r="BL59" s="3">
        <f ca="1">SUM($C$57:BL57)</f>
        <v>120000</v>
      </c>
      <c r="BM59" s="3">
        <f ca="1">SUM($C$57:BM57)</f>
        <v>120000</v>
      </c>
      <c r="BN59" s="3">
        <f ca="1">SUM($C$57:BN57)</f>
        <v>120000</v>
      </c>
      <c r="BO59" s="3">
        <f ca="1">SUM($C$57:BO57)</f>
        <v>120000</v>
      </c>
      <c r="BP59" s="3">
        <f ca="1">SUM($C$57:BP57)</f>
        <v>120000</v>
      </c>
      <c r="BQ59" s="3">
        <f ca="1">SUM($C$57:BQ57)</f>
        <v>120000</v>
      </c>
    </row>
    <row r="60" spans="1:69" s="48" customFormat="1">
      <c r="B60" s="48" t="s">
        <v>34</v>
      </c>
      <c r="C60" s="188">
        <f ca="1">SUM($C$58:C58)</f>
        <v>0</v>
      </c>
      <c r="D60" s="188">
        <f ca="1">SUM($C$58:D58)</f>
        <v>0</v>
      </c>
      <c r="E60" s="188">
        <f ca="1">SUM($C$58:E58)</f>
        <v>0</v>
      </c>
      <c r="F60" s="188">
        <f ca="1">SUM($C$58:F58)</f>
        <v>0</v>
      </c>
      <c r="G60" s="188">
        <f ca="1">SUM($C$58:G58)</f>
        <v>0</v>
      </c>
      <c r="H60" s="188">
        <f ca="1">SUM($C$58:H58)</f>
        <v>0</v>
      </c>
      <c r="I60" s="188">
        <f ca="1">SUM($C$58:I58)</f>
        <v>0</v>
      </c>
      <c r="J60" s="188">
        <f ca="1">SUM($C$58:J58)</f>
        <v>0</v>
      </c>
      <c r="K60" s="188">
        <f ca="1">SUM($C$58:K58)</f>
        <v>0</v>
      </c>
      <c r="L60" s="188">
        <f ca="1">SUM($C$58:L58)</f>
        <v>0</v>
      </c>
      <c r="M60" s="188">
        <f ca="1">SUM($C$58:M58)</f>
        <v>0</v>
      </c>
      <c r="N60" s="188">
        <f ca="1">SUM($C$58:N58)</f>
        <v>0</v>
      </c>
      <c r="O60" s="188">
        <f ca="1">SUM($C$58:O58)</f>
        <v>0</v>
      </c>
      <c r="P60" s="188">
        <f ca="1">SUM($C$58:P58)</f>
        <v>0</v>
      </c>
      <c r="Q60" s="188">
        <f ca="1">SUM($C$58:Q58)</f>
        <v>0</v>
      </c>
      <c r="R60" s="188">
        <f ca="1">SUM($C$58:R58)</f>
        <v>0</v>
      </c>
      <c r="S60" s="188">
        <f ca="1">SUM($C$58:S58)</f>
        <v>0</v>
      </c>
      <c r="T60" s="188">
        <f ca="1">SUM($C$58:T58)</f>
        <v>0</v>
      </c>
      <c r="U60" s="188">
        <f ca="1">SUM($C$58:U58)</f>
        <v>717000000</v>
      </c>
      <c r="V60" s="188">
        <f ca="1">SUM($C$58:V58)</f>
        <v>717000000</v>
      </c>
      <c r="W60" s="188">
        <f ca="1">SUM($C$58:W58)</f>
        <v>717000000</v>
      </c>
      <c r="X60" s="188">
        <f ca="1">SUM($C$58:X58)</f>
        <v>717000000</v>
      </c>
      <c r="Y60" s="188">
        <f ca="1">SUM($C$58:Y58)</f>
        <v>717000000</v>
      </c>
      <c r="Z60" s="188">
        <f ca="1">SUM($C$58:Z58)</f>
        <v>812000000</v>
      </c>
      <c r="AA60" s="188">
        <f ca="1">SUM($C$58:AA58)</f>
        <v>907000000</v>
      </c>
      <c r="AB60" s="188">
        <f ca="1">SUM($C$58:AB58)</f>
        <v>1002000000</v>
      </c>
      <c r="AC60" s="188">
        <f ca="1">SUM($C$58:AC58)</f>
        <v>1097000000</v>
      </c>
      <c r="AD60" s="188">
        <f ca="1">SUM($C$58:AD58)</f>
        <v>1192000000</v>
      </c>
      <c r="AE60" s="188">
        <f ca="1">SUM($C$58:AE58)</f>
        <v>1287000000</v>
      </c>
      <c r="AF60" s="188">
        <f ca="1">SUM($C$58:AF58)</f>
        <v>1382000000</v>
      </c>
      <c r="AG60" s="188">
        <f ca="1">SUM($C$58:AG58)</f>
        <v>1477000000</v>
      </c>
      <c r="AH60" s="188">
        <f ca="1">SUM($C$58:AH58)</f>
        <v>1572000000</v>
      </c>
      <c r="AI60" s="188">
        <f ca="1">SUM($C$58:AI58)</f>
        <v>1662000000</v>
      </c>
      <c r="AJ60" s="188">
        <f ca="1">SUM($C$58:AJ58)</f>
        <v>1752000000</v>
      </c>
      <c r="AK60" s="188">
        <f ca="1">SUM($C$58:AK58)</f>
        <v>1842000000</v>
      </c>
      <c r="AL60" s="188">
        <f ca="1">SUM($C$58:AL58)</f>
        <v>1932000000</v>
      </c>
      <c r="AM60" s="188">
        <f ca="1">SUM($C$58:AM58)</f>
        <v>2022000000</v>
      </c>
      <c r="AN60" s="188">
        <f ca="1">SUM($C$58:AN58)</f>
        <v>2112000000</v>
      </c>
      <c r="AO60" s="188">
        <f ca="1">SUM($C$58:AO58)</f>
        <v>2202000000</v>
      </c>
      <c r="AP60" s="188">
        <f ca="1">SUM($C$58:AP58)</f>
        <v>2292000000</v>
      </c>
      <c r="AQ60" s="188">
        <f ca="1">SUM($C$58:AQ58)</f>
        <v>2292000000</v>
      </c>
      <c r="AR60" s="188">
        <f ca="1">SUM($C$58:AR58)</f>
        <v>2292000000</v>
      </c>
      <c r="AS60" s="188">
        <f ca="1">SUM($C$58:AS58)</f>
        <v>2292000000</v>
      </c>
      <c r="AT60" s="188">
        <f ca="1">SUM($C$58:AT58)</f>
        <v>2292000000</v>
      </c>
      <c r="AU60" s="188">
        <f ca="1">SUM($C$58:AU58)</f>
        <v>2292000000</v>
      </c>
      <c r="AV60" s="188">
        <f ca="1">SUM($C$58:AV58)</f>
        <v>2292000000</v>
      </c>
      <c r="AW60" s="188">
        <f ca="1">SUM($C$58:AW58)</f>
        <v>2292000000</v>
      </c>
      <c r="AX60" s="188">
        <f ca="1">SUM($C$58:AX58)</f>
        <v>2292000000</v>
      </c>
      <c r="AY60" s="188">
        <f ca="1">SUM($C$58:AY58)</f>
        <v>2292000000</v>
      </c>
      <c r="AZ60" s="188">
        <f ca="1">SUM($C$58:AZ58)</f>
        <v>2292000000</v>
      </c>
      <c r="BA60" s="188">
        <f ca="1">SUM($C$58:BA58)</f>
        <v>2292000000</v>
      </c>
      <c r="BB60" s="188">
        <f ca="1">SUM($C$58:BB58)</f>
        <v>2292000000</v>
      </c>
      <c r="BC60" s="188">
        <f ca="1">SUM($C$58:BC58)</f>
        <v>2292000000</v>
      </c>
      <c r="BD60" s="188">
        <f ca="1">SUM($C$58:BD58)</f>
        <v>2292000000</v>
      </c>
      <c r="BE60" s="188">
        <f ca="1">SUM($C$58:BE58)</f>
        <v>2292000000</v>
      </c>
      <c r="BF60" s="188">
        <f ca="1">SUM($C$58:BF58)</f>
        <v>2292000000</v>
      </c>
      <c r="BG60" s="188">
        <f ca="1">SUM($C$58:BG58)</f>
        <v>2292000000</v>
      </c>
      <c r="BH60" s="188">
        <f ca="1">SUM($C$58:BH58)</f>
        <v>2292000000</v>
      </c>
      <c r="BI60" s="188">
        <f ca="1">SUM($C$58:BI58)</f>
        <v>2292000000</v>
      </c>
      <c r="BJ60" s="188">
        <f ca="1">SUM($C$58:BJ58)</f>
        <v>2292000000</v>
      </c>
      <c r="BK60" s="188">
        <f ca="1">SUM($C$58:BK58)</f>
        <v>2292000000</v>
      </c>
      <c r="BL60" s="188">
        <f ca="1">SUM($C$58:BL58)</f>
        <v>2292000000</v>
      </c>
      <c r="BM60" s="188">
        <f ca="1">SUM($C$58:BM58)</f>
        <v>2292000000</v>
      </c>
      <c r="BN60" s="188">
        <f ca="1">SUM($C$58:BN58)</f>
        <v>2292000000</v>
      </c>
      <c r="BO60" s="188">
        <f ca="1">SUM($C$58:BO58)</f>
        <v>2292000000</v>
      </c>
      <c r="BP60" s="188">
        <f ca="1">SUM($C$58:BP58)</f>
        <v>2292000000</v>
      </c>
      <c r="BQ60" s="188">
        <f ca="1">SUM($C$58:BQ58)</f>
        <v>2292000000</v>
      </c>
    </row>
    <row r="61" spans="1:69">
      <c r="A61" s="50"/>
      <c r="B61" t="s">
        <v>224</v>
      </c>
      <c r="C61" s="3">
        <f ca="1">C42-C59</f>
        <v>0</v>
      </c>
      <c r="D61" s="3">
        <f t="shared" ref="D61:BO61" ca="1" si="131">D42-D59</f>
        <v>0</v>
      </c>
      <c r="E61" s="3">
        <f t="shared" ca="1" si="131"/>
        <v>0</v>
      </c>
      <c r="F61" s="3">
        <f t="shared" ca="1" si="131"/>
        <v>0</v>
      </c>
      <c r="G61" s="3">
        <f t="shared" ca="1" si="131"/>
        <v>0</v>
      </c>
      <c r="H61" s="3">
        <f t="shared" ca="1" si="131"/>
        <v>0</v>
      </c>
      <c r="I61" s="3">
        <f t="shared" ca="1" si="131"/>
        <v>2400</v>
      </c>
      <c r="J61" s="3">
        <f t="shared" ca="1" si="131"/>
        <v>4800</v>
      </c>
      <c r="K61" s="3">
        <f t="shared" ca="1" si="131"/>
        <v>7200</v>
      </c>
      <c r="L61" s="3">
        <f t="shared" ca="1" si="131"/>
        <v>9600</v>
      </c>
      <c r="M61" s="3">
        <f t="shared" ca="1" si="131"/>
        <v>12000</v>
      </c>
      <c r="N61" s="3">
        <f t="shared" ca="1" si="131"/>
        <v>14400</v>
      </c>
      <c r="O61" s="3">
        <f t="shared" ca="1" si="131"/>
        <v>16800</v>
      </c>
      <c r="P61" s="3">
        <f t="shared" ca="1" si="131"/>
        <v>19200</v>
      </c>
      <c r="Q61" s="3">
        <f t="shared" ca="1" si="131"/>
        <v>21600</v>
      </c>
      <c r="R61" s="3">
        <f t="shared" ca="1" si="131"/>
        <v>24000</v>
      </c>
      <c r="S61" s="3">
        <f t="shared" ca="1" si="131"/>
        <v>29000</v>
      </c>
      <c r="T61" s="3">
        <f t="shared" ca="1" si="131"/>
        <v>34000</v>
      </c>
      <c r="U61" s="3">
        <f t="shared" ca="1" si="131"/>
        <v>0</v>
      </c>
      <c r="V61" s="3">
        <f t="shared" ca="1" si="131"/>
        <v>5000</v>
      </c>
      <c r="W61" s="3">
        <f t="shared" ca="1" si="131"/>
        <v>10000</v>
      </c>
      <c r="X61" s="3">
        <f t="shared" ca="1" si="131"/>
        <v>15000</v>
      </c>
      <c r="Y61" s="3">
        <f t="shared" ca="1" si="131"/>
        <v>20000</v>
      </c>
      <c r="Z61" s="3">
        <f t="shared" ca="1" si="131"/>
        <v>20000</v>
      </c>
      <c r="AA61" s="3">
        <f t="shared" ca="1" si="131"/>
        <v>20000</v>
      </c>
      <c r="AB61" s="3">
        <f t="shared" ca="1" si="131"/>
        <v>20000</v>
      </c>
      <c r="AC61" s="3">
        <f t="shared" ca="1" si="131"/>
        <v>20000</v>
      </c>
      <c r="AD61" s="3">
        <f t="shared" ca="1" si="131"/>
        <v>20000</v>
      </c>
      <c r="AE61" s="3">
        <f t="shared" ca="1" si="131"/>
        <v>19500</v>
      </c>
      <c r="AF61" s="3">
        <f t="shared" ca="1" si="131"/>
        <v>19000</v>
      </c>
      <c r="AG61" s="3">
        <f t="shared" ca="1" si="131"/>
        <v>18500</v>
      </c>
      <c r="AH61" s="3">
        <f t="shared" ca="1" si="131"/>
        <v>18000</v>
      </c>
      <c r="AI61" s="3">
        <f t="shared" ca="1" si="131"/>
        <v>18000</v>
      </c>
      <c r="AJ61" s="3">
        <f t="shared" ca="1" si="131"/>
        <v>18000</v>
      </c>
      <c r="AK61" s="3">
        <f t="shared" ca="1" si="131"/>
        <v>18000</v>
      </c>
      <c r="AL61" s="3">
        <f t="shared" ca="1" si="131"/>
        <v>18000</v>
      </c>
      <c r="AM61" s="3">
        <f t="shared" ca="1" si="131"/>
        <v>13500</v>
      </c>
      <c r="AN61" s="3">
        <f t="shared" ca="1" si="131"/>
        <v>9000</v>
      </c>
      <c r="AO61" s="3">
        <f t="shared" ca="1" si="131"/>
        <v>4500</v>
      </c>
      <c r="AP61" s="3">
        <f t="shared" ca="1" si="131"/>
        <v>0</v>
      </c>
      <c r="AQ61" s="3">
        <f t="shared" ca="1" si="131"/>
        <v>0</v>
      </c>
      <c r="AR61" s="3">
        <f t="shared" ca="1" si="131"/>
        <v>0</v>
      </c>
      <c r="AS61" s="3">
        <f t="shared" ca="1" si="131"/>
        <v>0</v>
      </c>
      <c r="AT61" s="3">
        <f t="shared" ca="1" si="131"/>
        <v>0</v>
      </c>
      <c r="AU61" s="3">
        <f t="shared" ca="1" si="131"/>
        <v>0</v>
      </c>
      <c r="AV61" s="3">
        <f t="shared" ca="1" si="131"/>
        <v>0</v>
      </c>
      <c r="AW61" s="3">
        <f t="shared" ca="1" si="131"/>
        <v>0</v>
      </c>
      <c r="AX61" s="3">
        <f t="shared" ca="1" si="131"/>
        <v>0</v>
      </c>
      <c r="AY61" s="3">
        <f t="shared" ca="1" si="131"/>
        <v>0</v>
      </c>
      <c r="AZ61" s="3">
        <f t="shared" ca="1" si="131"/>
        <v>0</v>
      </c>
      <c r="BA61" s="3">
        <f t="shared" ca="1" si="131"/>
        <v>0</v>
      </c>
      <c r="BB61" s="3">
        <f t="shared" ca="1" si="131"/>
        <v>0</v>
      </c>
      <c r="BC61" s="3">
        <f t="shared" ca="1" si="131"/>
        <v>0</v>
      </c>
      <c r="BD61" s="3">
        <f t="shared" ca="1" si="131"/>
        <v>0</v>
      </c>
      <c r="BE61" s="3">
        <f t="shared" ca="1" si="131"/>
        <v>0</v>
      </c>
      <c r="BF61" s="3">
        <f t="shared" ca="1" si="131"/>
        <v>0</v>
      </c>
      <c r="BG61" s="3">
        <f t="shared" ca="1" si="131"/>
        <v>0</v>
      </c>
      <c r="BH61" s="3">
        <f t="shared" ca="1" si="131"/>
        <v>0</v>
      </c>
      <c r="BI61" s="3">
        <f t="shared" ca="1" si="131"/>
        <v>0</v>
      </c>
      <c r="BJ61" s="3">
        <f t="shared" ca="1" si="131"/>
        <v>0</v>
      </c>
      <c r="BK61" s="3">
        <f t="shared" ca="1" si="131"/>
        <v>0</v>
      </c>
      <c r="BL61" s="3">
        <f t="shared" ca="1" si="131"/>
        <v>0</v>
      </c>
      <c r="BM61" s="3">
        <f t="shared" ca="1" si="131"/>
        <v>0</v>
      </c>
      <c r="BN61" s="3">
        <f t="shared" ca="1" si="131"/>
        <v>0</v>
      </c>
      <c r="BO61" s="3">
        <f t="shared" ca="1" si="131"/>
        <v>0</v>
      </c>
      <c r="BP61" s="3">
        <f t="shared" ref="BP61:BQ61" ca="1" si="132">BP42-BP59</f>
        <v>0</v>
      </c>
      <c r="BQ61" s="3">
        <f t="shared" ca="1" si="132"/>
        <v>0</v>
      </c>
    </row>
    <row r="62" spans="1:69">
      <c r="A62" s="50"/>
      <c r="B62" t="s">
        <v>225</v>
      </c>
      <c r="C62" s="3">
        <f ca="1">C43-C60</f>
        <v>0</v>
      </c>
      <c r="D62" s="3">
        <f t="shared" ref="D62:BO62" ca="1" si="133">D43-D60</f>
        <v>0</v>
      </c>
      <c r="E62" s="3">
        <f t="shared" ca="1" si="133"/>
        <v>0</v>
      </c>
      <c r="F62" s="3">
        <f t="shared" ca="1" si="133"/>
        <v>0</v>
      </c>
      <c r="G62" s="3">
        <f t="shared" ca="1" si="133"/>
        <v>0</v>
      </c>
      <c r="H62" s="3">
        <f t="shared" ca="1" si="133"/>
        <v>0</v>
      </c>
      <c r="I62" s="3">
        <f t="shared" ca="1" si="133"/>
        <v>43200000</v>
      </c>
      <c r="J62" s="3">
        <f t="shared" ca="1" si="133"/>
        <v>86400000</v>
      </c>
      <c r="K62" s="3">
        <f t="shared" ca="1" si="133"/>
        <v>129600000</v>
      </c>
      <c r="L62" s="3">
        <f t="shared" ca="1" si="133"/>
        <v>172800000</v>
      </c>
      <c r="M62" s="3">
        <f t="shared" ca="1" si="133"/>
        <v>216000000</v>
      </c>
      <c r="N62" s="3">
        <f t="shared" ca="1" si="133"/>
        <v>259200000</v>
      </c>
      <c r="O62" s="3">
        <f t="shared" ca="1" si="133"/>
        <v>302400000</v>
      </c>
      <c r="P62" s="3">
        <f t="shared" ca="1" si="133"/>
        <v>345600000</v>
      </c>
      <c r="Q62" s="3">
        <f t="shared" ca="1" si="133"/>
        <v>388800000</v>
      </c>
      <c r="R62" s="3">
        <f t="shared" ca="1" si="133"/>
        <v>432000000</v>
      </c>
      <c r="S62" s="3">
        <f t="shared" ca="1" si="133"/>
        <v>527000000</v>
      </c>
      <c r="T62" s="3">
        <f t="shared" ca="1" si="133"/>
        <v>622000000</v>
      </c>
      <c r="U62" s="3">
        <f t="shared" ca="1" si="133"/>
        <v>0</v>
      </c>
      <c r="V62" s="3">
        <f t="shared" ca="1" si="133"/>
        <v>95000000</v>
      </c>
      <c r="W62" s="3">
        <f t="shared" ca="1" si="133"/>
        <v>190000000</v>
      </c>
      <c r="X62" s="3">
        <f t="shared" ca="1" si="133"/>
        <v>285000000</v>
      </c>
      <c r="Y62" s="3">
        <f t="shared" ca="1" si="133"/>
        <v>380000000</v>
      </c>
      <c r="Z62" s="3">
        <f t="shared" ca="1" si="133"/>
        <v>380000000</v>
      </c>
      <c r="AA62" s="3">
        <f t="shared" ca="1" si="133"/>
        <v>380000000</v>
      </c>
      <c r="AB62" s="3">
        <f t="shared" ca="1" si="133"/>
        <v>380000000</v>
      </c>
      <c r="AC62" s="3">
        <f t="shared" ca="1" si="133"/>
        <v>380000000</v>
      </c>
      <c r="AD62" s="3">
        <f t="shared" ca="1" si="133"/>
        <v>380000000</v>
      </c>
      <c r="AE62" s="3">
        <f t="shared" ca="1" si="133"/>
        <v>375000000</v>
      </c>
      <c r="AF62" s="3">
        <f t="shared" ca="1" si="133"/>
        <v>370000000</v>
      </c>
      <c r="AG62" s="3">
        <f t="shared" ca="1" si="133"/>
        <v>365000000</v>
      </c>
      <c r="AH62" s="3">
        <f t="shared" ca="1" si="133"/>
        <v>360000000</v>
      </c>
      <c r="AI62" s="3">
        <f t="shared" ca="1" si="133"/>
        <v>360000000</v>
      </c>
      <c r="AJ62" s="3">
        <f t="shared" ca="1" si="133"/>
        <v>360000000</v>
      </c>
      <c r="AK62" s="3">
        <f t="shared" ca="1" si="133"/>
        <v>360000000</v>
      </c>
      <c r="AL62" s="3">
        <f t="shared" ca="1" si="133"/>
        <v>360000000</v>
      </c>
      <c r="AM62" s="3">
        <f t="shared" ca="1" si="133"/>
        <v>270000000</v>
      </c>
      <c r="AN62" s="3">
        <f t="shared" ca="1" si="133"/>
        <v>180000000</v>
      </c>
      <c r="AO62" s="3">
        <f t="shared" ca="1" si="133"/>
        <v>90000000</v>
      </c>
      <c r="AP62" s="3">
        <f t="shared" ca="1" si="133"/>
        <v>0</v>
      </c>
      <c r="AQ62" s="3">
        <f t="shared" ca="1" si="133"/>
        <v>0</v>
      </c>
      <c r="AR62" s="3">
        <f t="shared" ca="1" si="133"/>
        <v>0</v>
      </c>
      <c r="AS62" s="3">
        <f t="shared" ca="1" si="133"/>
        <v>0</v>
      </c>
      <c r="AT62" s="3">
        <f t="shared" ca="1" si="133"/>
        <v>0</v>
      </c>
      <c r="AU62" s="3">
        <f t="shared" ca="1" si="133"/>
        <v>0</v>
      </c>
      <c r="AV62" s="3">
        <f t="shared" ca="1" si="133"/>
        <v>0</v>
      </c>
      <c r="AW62" s="3">
        <f t="shared" ca="1" si="133"/>
        <v>0</v>
      </c>
      <c r="AX62" s="3">
        <f t="shared" ca="1" si="133"/>
        <v>0</v>
      </c>
      <c r="AY62" s="3">
        <f t="shared" ca="1" si="133"/>
        <v>0</v>
      </c>
      <c r="AZ62" s="3">
        <f t="shared" ca="1" si="133"/>
        <v>0</v>
      </c>
      <c r="BA62" s="3">
        <f t="shared" ca="1" si="133"/>
        <v>0</v>
      </c>
      <c r="BB62" s="3">
        <f t="shared" ca="1" si="133"/>
        <v>0</v>
      </c>
      <c r="BC62" s="3">
        <f t="shared" ca="1" si="133"/>
        <v>0</v>
      </c>
      <c r="BD62" s="3">
        <f t="shared" ca="1" si="133"/>
        <v>0</v>
      </c>
      <c r="BE62" s="3">
        <f t="shared" ca="1" si="133"/>
        <v>0</v>
      </c>
      <c r="BF62" s="3">
        <f t="shared" ca="1" si="133"/>
        <v>0</v>
      </c>
      <c r="BG62" s="3">
        <f t="shared" ca="1" si="133"/>
        <v>0</v>
      </c>
      <c r="BH62" s="3">
        <f t="shared" ca="1" si="133"/>
        <v>0</v>
      </c>
      <c r="BI62" s="3">
        <f t="shared" ca="1" si="133"/>
        <v>0</v>
      </c>
      <c r="BJ62" s="3">
        <f t="shared" ca="1" si="133"/>
        <v>0</v>
      </c>
      <c r="BK62" s="3">
        <f t="shared" ca="1" si="133"/>
        <v>0</v>
      </c>
      <c r="BL62" s="3">
        <f t="shared" ca="1" si="133"/>
        <v>0</v>
      </c>
      <c r="BM62" s="3">
        <f t="shared" ca="1" si="133"/>
        <v>0</v>
      </c>
      <c r="BN62" s="3">
        <f t="shared" ca="1" si="133"/>
        <v>0</v>
      </c>
      <c r="BO62" s="3">
        <f t="shared" ca="1" si="133"/>
        <v>0</v>
      </c>
      <c r="BP62" s="3">
        <f t="shared" ref="BP62:BQ62" ca="1" si="134">BP43-BP60</f>
        <v>0</v>
      </c>
      <c r="BQ62" s="3">
        <f t="shared" ca="1" si="134"/>
        <v>0</v>
      </c>
    </row>
    <row r="65" spans="1:6">
      <c r="A65" s="52"/>
      <c r="B65" t="s">
        <v>36</v>
      </c>
      <c r="C65" s="11"/>
      <c r="E65" t="s">
        <v>427</v>
      </c>
    </row>
    <row r="66" spans="1:6">
      <c r="A66" s="52"/>
      <c r="B66" t="s">
        <v>226</v>
      </c>
      <c r="C66" s="13">
        <v>324.69528333333335</v>
      </c>
      <c r="D66" t="s">
        <v>229</v>
      </c>
      <c r="E66">
        <v>38963434</v>
      </c>
      <c r="F66" s="13">
        <f>E66/$C$4</f>
        <v>324.69528333333335</v>
      </c>
    </row>
    <row r="67" spans="1:6">
      <c r="A67" s="52"/>
      <c r="B67" t="s">
        <v>227</v>
      </c>
      <c r="C67" s="205">
        <v>16.666666666666668</v>
      </c>
      <c r="D67" t="s">
        <v>229</v>
      </c>
      <c r="E67">
        <v>2000000</v>
      </c>
      <c r="F67" s="13">
        <f t="shared" ref="F67:F81" si="135">E67/$C$4</f>
        <v>16.666666666666668</v>
      </c>
    </row>
    <row r="68" spans="1:6">
      <c r="A68" s="52"/>
      <c r="B68" t="s">
        <v>228</v>
      </c>
      <c r="C68" s="205">
        <v>1.25</v>
      </c>
      <c r="D68" t="s">
        <v>229</v>
      </c>
      <c r="E68">
        <v>150000</v>
      </c>
      <c r="F68" s="13">
        <f t="shared" si="135"/>
        <v>1.25</v>
      </c>
    </row>
    <row r="69" spans="1:6">
      <c r="A69" s="52"/>
      <c r="B69" t="s">
        <v>37</v>
      </c>
      <c r="C69" s="206">
        <v>0</v>
      </c>
      <c r="F69" s="13">
        <f t="shared" si="135"/>
        <v>0</v>
      </c>
    </row>
    <row r="70" spans="1:6">
      <c r="A70" s="52"/>
      <c r="B70" s="14" t="s">
        <v>38</v>
      </c>
      <c r="C70" s="205">
        <v>31.959499999999998</v>
      </c>
      <c r="D70" t="s">
        <v>229</v>
      </c>
      <c r="E70">
        <v>3835140</v>
      </c>
      <c r="F70" s="13">
        <f>E70/$C$4</f>
        <v>31.959499999999998</v>
      </c>
    </row>
    <row r="71" spans="1:6">
      <c r="A71" s="52"/>
      <c r="B71" s="14" t="s">
        <v>39</v>
      </c>
      <c r="C71" s="205">
        <v>42.366158333333331</v>
      </c>
      <c r="D71" t="s">
        <v>229</v>
      </c>
      <c r="E71">
        <v>5083939</v>
      </c>
      <c r="F71" s="13">
        <f>E71/$C$4</f>
        <v>42.366158333333331</v>
      </c>
    </row>
    <row r="72" spans="1:6">
      <c r="A72" s="52"/>
      <c r="B72" s="15" t="s">
        <v>40</v>
      </c>
      <c r="C72" s="205">
        <v>277.73304999999999</v>
      </c>
      <c r="D72" t="s">
        <v>229</v>
      </c>
      <c r="E72">
        <v>33327966</v>
      </c>
      <c r="F72" s="13">
        <f t="shared" si="135"/>
        <v>277.73304999999999</v>
      </c>
    </row>
    <row r="73" spans="1:6">
      <c r="A73" s="52"/>
      <c r="B73" s="15" t="s">
        <v>41</v>
      </c>
      <c r="C73" s="205">
        <v>83.333333333333329</v>
      </c>
      <c r="D73" t="s">
        <v>229</v>
      </c>
      <c r="E73">
        <v>10000000</v>
      </c>
      <c r="F73" s="13">
        <f t="shared" si="135"/>
        <v>83.333333333333329</v>
      </c>
    </row>
    <row r="74" spans="1:6">
      <c r="A74" s="52"/>
      <c r="B74" s="15" t="s">
        <v>42</v>
      </c>
      <c r="C74" s="205">
        <v>81.265491666666662</v>
      </c>
      <c r="D74" t="s">
        <v>229</v>
      </c>
      <c r="E74">
        <v>9751859</v>
      </c>
      <c r="F74" s="13">
        <f t="shared" si="135"/>
        <v>81.265491666666662</v>
      </c>
    </row>
    <row r="75" spans="1:6">
      <c r="A75" s="52"/>
      <c r="B75" s="15" t="s">
        <v>43</v>
      </c>
      <c r="C75" s="205">
        <v>83.333333333333329</v>
      </c>
      <c r="D75" t="s">
        <v>229</v>
      </c>
      <c r="E75">
        <v>10000000</v>
      </c>
      <c r="F75" s="13">
        <f t="shared" si="135"/>
        <v>83.333333333333329</v>
      </c>
    </row>
    <row r="76" spans="1:6">
      <c r="A76" s="52"/>
      <c r="B76" s="14" t="s">
        <v>44</v>
      </c>
      <c r="C76" s="205">
        <v>18.743533333333332</v>
      </c>
      <c r="D76" t="s">
        <v>229</v>
      </c>
      <c r="E76">
        <v>2249224</v>
      </c>
      <c r="F76" s="13">
        <f t="shared" si="135"/>
        <v>18.743533333333332</v>
      </c>
    </row>
    <row r="77" spans="1:6">
      <c r="A77" s="52"/>
      <c r="B77" s="16" t="s">
        <v>171</v>
      </c>
      <c r="C77" s="205">
        <v>83.333333333333329</v>
      </c>
      <c r="D77" t="s">
        <v>229</v>
      </c>
      <c r="E77">
        <v>10000000</v>
      </c>
      <c r="F77" s="13">
        <f t="shared" si="135"/>
        <v>83.333333333333329</v>
      </c>
    </row>
    <row r="78" spans="1:6">
      <c r="A78" s="52"/>
      <c r="B78" s="16" t="s">
        <v>172</v>
      </c>
      <c r="C78" s="205">
        <v>83.333333333333329</v>
      </c>
      <c r="D78" t="s">
        <v>229</v>
      </c>
      <c r="E78">
        <v>10000000</v>
      </c>
      <c r="F78" s="13">
        <f t="shared" si="135"/>
        <v>83.333333333333329</v>
      </c>
    </row>
    <row r="79" spans="1:6">
      <c r="A79" s="52"/>
      <c r="B79" s="14" t="s">
        <v>46</v>
      </c>
      <c r="C79" s="205">
        <v>83.333333333333329</v>
      </c>
      <c r="D79" t="s">
        <v>229</v>
      </c>
      <c r="E79">
        <v>10000000</v>
      </c>
      <c r="F79" s="13">
        <f t="shared" si="135"/>
        <v>83.333333333333329</v>
      </c>
    </row>
    <row r="80" spans="1:6">
      <c r="A80" s="52"/>
      <c r="C80" s="207">
        <v>868.73440000000005</v>
      </c>
      <c r="D80" t="s">
        <v>229</v>
      </c>
      <c r="E80">
        <v>104248128</v>
      </c>
      <c r="F80" s="13">
        <f t="shared" si="135"/>
        <v>868.73440000000005</v>
      </c>
    </row>
    <row r="81" spans="1:43">
      <c r="A81" s="52"/>
      <c r="B81" s="14" t="s">
        <v>45</v>
      </c>
      <c r="C81" s="208">
        <v>0</v>
      </c>
      <c r="D81" t="s">
        <v>229</v>
      </c>
      <c r="F81" s="13">
        <f t="shared" si="135"/>
        <v>0</v>
      </c>
    </row>
    <row r="82" spans="1:43">
      <c r="A82" s="52"/>
    </row>
    <row r="83" spans="1:43">
      <c r="A83" s="52"/>
      <c r="B83" s="17" t="s">
        <v>170</v>
      </c>
    </row>
    <row r="84" spans="1:43">
      <c r="A84" s="52"/>
      <c r="B84" t="s">
        <v>49</v>
      </c>
      <c r="C84" s="4">
        <f>C7</f>
        <v>42248</v>
      </c>
      <c r="D84" s="4">
        <f>EDATE(C84,1)</f>
        <v>42278</v>
      </c>
      <c r="E84" s="4">
        <f t="shared" ref="E84:AQ84" si="136">EDATE(D84,1)</f>
        <v>42309</v>
      </c>
      <c r="F84" s="4">
        <f t="shared" si="136"/>
        <v>42339</v>
      </c>
      <c r="G84" s="4">
        <f t="shared" si="136"/>
        <v>42370</v>
      </c>
      <c r="H84" s="4">
        <f t="shared" si="136"/>
        <v>42401</v>
      </c>
      <c r="I84" s="4">
        <f t="shared" si="136"/>
        <v>42430</v>
      </c>
      <c r="J84" s="4">
        <f t="shared" si="136"/>
        <v>42461</v>
      </c>
      <c r="K84" s="4">
        <f t="shared" si="136"/>
        <v>42491</v>
      </c>
      <c r="L84" s="4">
        <f t="shared" si="136"/>
        <v>42522</v>
      </c>
      <c r="M84" s="4">
        <f t="shared" si="136"/>
        <v>42552</v>
      </c>
      <c r="N84" s="4">
        <f t="shared" si="136"/>
        <v>42583</v>
      </c>
      <c r="O84" s="4">
        <f t="shared" si="136"/>
        <v>42614</v>
      </c>
      <c r="P84" s="4">
        <f t="shared" si="136"/>
        <v>42644</v>
      </c>
      <c r="Q84" s="4">
        <f t="shared" si="136"/>
        <v>42675</v>
      </c>
      <c r="R84" s="4">
        <f t="shared" si="136"/>
        <v>42705</v>
      </c>
      <c r="S84" s="4">
        <f t="shared" si="136"/>
        <v>42736</v>
      </c>
      <c r="T84" s="4">
        <f t="shared" si="136"/>
        <v>42767</v>
      </c>
      <c r="U84" s="4">
        <f t="shared" si="136"/>
        <v>42795</v>
      </c>
      <c r="V84" s="4">
        <f t="shared" si="136"/>
        <v>42826</v>
      </c>
      <c r="W84" s="4">
        <f t="shared" si="136"/>
        <v>42856</v>
      </c>
      <c r="X84" s="4">
        <f t="shared" si="136"/>
        <v>42887</v>
      </c>
      <c r="Y84" s="4">
        <f t="shared" si="136"/>
        <v>42917</v>
      </c>
      <c r="Z84" s="4">
        <f t="shared" si="136"/>
        <v>42948</v>
      </c>
      <c r="AA84" s="4">
        <f t="shared" si="136"/>
        <v>42979</v>
      </c>
      <c r="AB84" s="4">
        <f t="shared" si="136"/>
        <v>43009</v>
      </c>
      <c r="AC84" s="4">
        <f t="shared" si="136"/>
        <v>43040</v>
      </c>
      <c r="AD84" s="4">
        <f t="shared" si="136"/>
        <v>43070</v>
      </c>
      <c r="AE84" s="4">
        <f t="shared" si="136"/>
        <v>43101</v>
      </c>
      <c r="AF84" s="4">
        <f t="shared" si="136"/>
        <v>43132</v>
      </c>
      <c r="AG84" s="4">
        <f t="shared" si="136"/>
        <v>43160</v>
      </c>
      <c r="AH84" s="4">
        <f t="shared" si="136"/>
        <v>43191</v>
      </c>
      <c r="AI84" s="4">
        <f t="shared" si="136"/>
        <v>43221</v>
      </c>
      <c r="AJ84" s="4">
        <f t="shared" si="136"/>
        <v>43252</v>
      </c>
      <c r="AK84" s="4">
        <f t="shared" si="136"/>
        <v>43282</v>
      </c>
      <c r="AL84" s="4">
        <f t="shared" si="136"/>
        <v>43313</v>
      </c>
      <c r="AM84" s="4">
        <f t="shared" si="136"/>
        <v>43344</v>
      </c>
      <c r="AN84" s="4">
        <f t="shared" si="136"/>
        <v>43374</v>
      </c>
      <c r="AO84" s="4">
        <f t="shared" si="136"/>
        <v>43405</v>
      </c>
      <c r="AP84" s="4">
        <f t="shared" si="136"/>
        <v>43435</v>
      </c>
      <c r="AQ84" s="4">
        <f t="shared" si="136"/>
        <v>43466</v>
      </c>
    </row>
    <row r="85" spans="1:43">
      <c r="A85" s="52"/>
      <c r="B85" t="s">
        <v>214</v>
      </c>
      <c r="C85" s="9">
        <v>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>
      <c r="A86" s="52"/>
      <c r="B86" t="s">
        <v>213</v>
      </c>
      <c r="C86" s="9">
        <v>0</v>
      </c>
      <c r="D86" s="9">
        <v>0.15</v>
      </c>
      <c r="E86" s="9">
        <v>0.1</v>
      </c>
      <c r="F86" s="9">
        <v>0</v>
      </c>
      <c r="G86" s="9">
        <v>0.05</v>
      </c>
      <c r="H86" s="9">
        <v>0.05</v>
      </c>
      <c r="I86" s="9">
        <v>0.05</v>
      </c>
      <c r="J86" s="9">
        <v>0.05</v>
      </c>
      <c r="K86" s="9">
        <v>0.05</v>
      </c>
      <c r="L86" s="9">
        <v>0.05</v>
      </c>
      <c r="M86" s="9">
        <v>0.05</v>
      </c>
      <c r="N86" s="9">
        <v>0.05</v>
      </c>
      <c r="O86" s="9">
        <v>0.05</v>
      </c>
      <c r="P86" s="9">
        <v>0.05</v>
      </c>
      <c r="Q86" s="9">
        <v>0.05</v>
      </c>
      <c r="R86" s="9">
        <v>0.05</v>
      </c>
      <c r="S86" s="9">
        <v>0.05</v>
      </c>
      <c r="T86" s="9">
        <v>0.05</v>
      </c>
      <c r="U86" s="9">
        <v>0.05</v>
      </c>
      <c r="V86" s="9">
        <v>0</v>
      </c>
      <c r="W86" s="7"/>
      <c r="X86" s="7"/>
      <c r="Y86" s="7"/>
      <c r="Z86" s="7"/>
      <c r="AA86" s="7"/>
      <c r="AB86" s="7"/>
      <c r="AC86" s="7"/>
      <c r="AD86" s="7"/>
    </row>
    <row r="89" spans="1:43">
      <c r="B89" t="s">
        <v>54</v>
      </c>
      <c r="C89" s="6">
        <f>SUM(C90:C92)</f>
        <v>41113434</v>
      </c>
      <c r="D89" s="6">
        <f t="shared" ref="D89:AQ89" si="137">SUM(D90:D92)</f>
        <v>0</v>
      </c>
      <c r="E89" s="6">
        <f t="shared" si="137"/>
        <v>0</v>
      </c>
      <c r="F89" s="6">
        <f t="shared" si="137"/>
        <v>0</v>
      </c>
      <c r="G89" s="6">
        <f t="shared" si="137"/>
        <v>0</v>
      </c>
      <c r="H89" s="6">
        <f t="shared" si="137"/>
        <v>0</v>
      </c>
      <c r="I89" s="6">
        <f t="shared" si="137"/>
        <v>0</v>
      </c>
      <c r="J89" s="6">
        <f t="shared" si="137"/>
        <v>0</v>
      </c>
      <c r="K89" s="6">
        <f t="shared" si="137"/>
        <v>0</v>
      </c>
      <c r="L89" s="6">
        <f t="shared" si="137"/>
        <v>0</v>
      </c>
      <c r="M89" s="6">
        <f t="shared" si="137"/>
        <v>0</v>
      </c>
      <c r="N89" s="6">
        <f t="shared" si="137"/>
        <v>0</v>
      </c>
      <c r="O89" s="6">
        <f t="shared" si="137"/>
        <v>0</v>
      </c>
      <c r="P89" s="6">
        <f t="shared" si="137"/>
        <v>0</v>
      </c>
      <c r="Q89" s="6">
        <f t="shared" si="137"/>
        <v>0</v>
      </c>
      <c r="R89" s="6">
        <f t="shared" si="137"/>
        <v>0</v>
      </c>
      <c r="S89" s="6">
        <f t="shared" si="137"/>
        <v>0</v>
      </c>
      <c r="T89" s="6">
        <f t="shared" si="137"/>
        <v>0</v>
      </c>
      <c r="U89" s="6">
        <f t="shared" si="137"/>
        <v>0</v>
      </c>
      <c r="V89" s="6">
        <f t="shared" si="137"/>
        <v>0</v>
      </c>
      <c r="W89" s="6">
        <f t="shared" si="137"/>
        <v>0</v>
      </c>
      <c r="X89" s="6">
        <f t="shared" si="137"/>
        <v>0</v>
      </c>
      <c r="Y89" s="6">
        <f t="shared" si="137"/>
        <v>0</v>
      </c>
      <c r="Z89" s="6">
        <f t="shared" si="137"/>
        <v>0</v>
      </c>
      <c r="AA89" s="6">
        <f t="shared" si="137"/>
        <v>0</v>
      </c>
      <c r="AB89" s="6">
        <f t="shared" si="137"/>
        <v>0</v>
      </c>
      <c r="AC89" s="6">
        <f t="shared" si="137"/>
        <v>0</v>
      </c>
      <c r="AD89" s="6">
        <f t="shared" si="137"/>
        <v>0</v>
      </c>
      <c r="AE89" s="6">
        <f t="shared" si="137"/>
        <v>0</v>
      </c>
      <c r="AF89" s="6">
        <f t="shared" si="137"/>
        <v>0</v>
      </c>
      <c r="AG89" s="6">
        <f t="shared" si="137"/>
        <v>0</v>
      </c>
      <c r="AH89" s="6">
        <f t="shared" si="137"/>
        <v>0</v>
      </c>
      <c r="AI89" s="6">
        <f t="shared" si="137"/>
        <v>0</v>
      </c>
      <c r="AJ89" s="6">
        <f t="shared" si="137"/>
        <v>0</v>
      </c>
      <c r="AK89" s="6">
        <f t="shared" si="137"/>
        <v>0</v>
      </c>
      <c r="AL89" s="6">
        <f t="shared" si="137"/>
        <v>0</v>
      </c>
      <c r="AM89" s="6">
        <f t="shared" si="137"/>
        <v>0</v>
      </c>
      <c r="AN89" s="6">
        <f t="shared" si="137"/>
        <v>0</v>
      </c>
      <c r="AO89" s="6">
        <f t="shared" si="137"/>
        <v>0</v>
      </c>
      <c r="AP89" s="6">
        <f t="shared" si="137"/>
        <v>0</v>
      </c>
      <c r="AQ89" s="6">
        <f t="shared" si="137"/>
        <v>0</v>
      </c>
    </row>
    <row r="90" spans="1:43">
      <c r="B90" t="s">
        <v>226</v>
      </c>
      <c r="C90" s="3">
        <f>C$85*$C66*$C$4</f>
        <v>38963434</v>
      </c>
      <c r="D90" s="3">
        <f t="shared" ref="D90:J90" si="138">D$85*$C66*$C$4</f>
        <v>0</v>
      </c>
      <c r="E90" s="3">
        <f t="shared" si="138"/>
        <v>0</v>
      </c>
      <c r="F90" s="3">
        <f t="shared" si="138"/>
        <v>0</v>
      </c>
      <c r="G90" s="3">
        <f t="shared" si="138"/>
        <v>0</v>
      </c>
      <c r="H90" s="3">
        <f t="shared" si="138"/>
        <v>0</v>
      </c>
      <c r="I90" s="3">
        <f t="shared" si="138"/>
        <v>0</v>
      </c>
      <c r="J90" s="3">
        <f t="shared" si="138"/>
        <v>0</v>
      </c>
      <c r="K90" s="3">
        <f t="shared" ref="K90:AQ90" si="139">K$85*$C66*$C$4</f>
        <v>0</v>
      </c>
      <c r="L90" s="3">
        <f t="shared" si="139"/>
        <v>0</v>
      </c>
      <c r="M90" s="3">
        <f t="shared" si="139"/>
        <v>0</v>
      </c>
      <c r="N90" s="3">
        <f t="shared" si="139"/>
        <v>0</v>
      </c>
      <c r="O90" s="3">
        <f t="shared" si="139"/>
        <v>0</v>
      </c>
      <c r="P90" s="3">
        <f t="shared" si="139"/>
        <v>0</v>
      </c>
      <c r="Q90" s="3">
        <f t="shared" si="139"/>
        <v>0</v>
      </c>
      <c r="R90" s="3">
        <f t="shared" si="139"/>
        <v>0</v>
      </c>
      <c r="S90" s="3">
        <f t="shared" si="139"/>
        <v>0</v>
      </c>
      <c r="T90" s="3">
        <f t="shared" si="139"/>
        <v>0</v>
      </c>
      <c r="U90" s="3">
        <f t="shared" si="139"/>
        <v>0</v>
      </c>
      <c r="V90" s="3">
        <f t="shared" si="139"/>
        <v>0</v>
      </c>
      <c r="W90" s="3">
        <f t="shared" si="139"/>
        <v>0</v>
      </c>
      <c r="X90" s="3">
        <f t="shared" si="139"/>
        <v>0</v>
      </c>
      <c r="Y90" s="3">
        <f t="shared" si="139"/>
        <v>0</v>
      </c>
      <c r="Z90" s="3">
        <f t="shared" si="139"/>
        <v>0</v>
      </c>
      <c r="AA90" s="3">
        <f t="shared" si="139"/>
        <v>0</v>
      </c>
      <c r="AB90" s="3">
        <f t="shared" si="139"/>
        <v>0</v>
      </c>
      <c r="AC90" s="3">
        <f t="shared" si="139"/>
        <v>0</v>
      </c>
      <c r="AD90" s="3">
        <f t="shared" si="139"/>
        <v>0</v>
      </c>
      <c r="AE90" s="3">
        <f t="shared" si="139"/>
        <v>0</v>
      </c>
      <c r="AF90" s="3">
        <f t="shared" si="139"/>
        <v>0</v>
      </c>
      <c r="AG90" s="3">
        <f t="shared" si="139"/>
        <v>0</v>
      </c>
      <c r="AH90" s="3">
        <f t="shared" si="139"/>
        <v>0</v>
      </c>
      <c r="AI90" s="3">
        <f t="shared" si="139"/>
        <v>0</v>
      </c>
      <c r="AJ90" s="3">
        <f t="shared" si="139"/>
        <v>0</v>
      </c>
      <c r="AK90" s="3">
        <f t="shared" si="139"/>
        <v>0</v>
      </c>
      <c r="AL90" s="3">
        <f t="shared" si="139"/>
        <v>0</v>
      </c>
      <c r="AM90" s="3">
        <f t="shared" si="139"/>
        <v>0</v>
      </c>
      <c r="AN90" s="3">
        <f t="shared" si="139"/>
        <v>0</v>
      </c>
      <c r="AO90" s="3">
        <f t="shared" si="139"/>
        <v>0</v>
      </c>
      <c r="AP90" s="3">
        <f t="shared" si="139"/>
        <v>0</v>
      </c>
      <c r="AQ90" s="3">
        <f t="shared" si="139"/>
        <v>0</v>
      </c>
    </row>
    <row r="91" spans="1:43">
      <c r="B91" t="s">
        <v>227</v>
      </c>
      <c r="C91" s="3">
        <f>C$85*$C67*$C$4</f>
        <v>2000000.0000000002</v>
      </c>
      <c r="D91" s="3">
        <f t="shared" ref="D91:I92" si="140">D$85*$C67*$C$4</f>
        <v>0</v>
      </c>
      <c r="E91" s="3">
        <f t="shared" si="140"/>
        <v>0</v>
      </c>
      <c r="F91" s="3">
        <f t="shared" si="140"/>
        <v>0</v>
      </c>
      <c r="G91" s="3">
        <f t="shared" si="140"/>
        <v>0</v>
      </c>
      <c r="H91" s="3">
        <f t="shared" si="140"/>
        <v>0</v>
      </c>
      <c r="I91" s="3">
        <f t="shared" si="140"/>
        <v>0</v>
      </c>
      <c r="J91" s="3">
        <f t="shared" ref="J91:AQ91" si="141">J$85*$C67*$C$4</f>
        <v>0</v>
      </c>
      <c r="K91" s="3">
        <f t="shared" si="141"/>
        <v>0</v>
      </c>
      <c r="L91" s="3">
        <f t="shared" si="141"/>
        <v>0</v>
      </c>
      <c r="M91" s="3">
        <f t="shared" si="141"/>
        <v>0</v>
      </c>
      <c r="N91" s="3">
        <f t="shared" si="141"/>
        <v>0</v>
      </c>
      <c r="O91" s="3">
        <f t="shared" si="141"/>
        <v>0</v>
      </c>
      <c r="P91" s="3">
        <f t="shared" si="141"/>
        <v>0</v>
      </c>
      <c r="Q91" s="3">
        <f t="shared" si="141"/>
        <v>0</v>
      </c>
      <c r="R91" s="3">
        <f t="shared" si="141"/>
        <v>0</v>
      </c>
      <c r="S91" s="3">
        <f t="shared" si="141"/>
        <v>0</v>
      </c>
      <c r="T91" s="3">
        <f t="shared" si="141"/>
        <v>0</v>
      </c>
      <c r="U91" s="3">
        <f t="shared" si="141"/>
        <v>0</v>
      </c>
      <c r="V91" s="3">
        <f t="shared" si="141"/>
        <v>0</v>
      </c>
      <c r="W91" s="3">
        <f t="shared" si="141"/>
        <v>0</v>
      </c>
      <c r="X91" s="3">
        <f t="shared" si="141"/>
        <v>0</v>
      </c>
      <c r="Y91" s="3">
        <f t="shared" si="141"/>
        <v>0</v>
      </c>
      <c r="Z91" s="3">
        <f t="shared" si="141"/>
        <v>0</v>
      </c>
      <c r="AA91" s="3">
        <f t="shared" si="141"/>
        <v>0</v>
      </c>
      <c r="AB91" s="3">
        <f t="shared" si="141"/>
        <v>0</v>
      </c>
      <c r="AC91" s="3">
        <f t="shared" si="141"/>
        <v>0</v>
      </c>
      <c r="AD91" s="3">
        <f t="shared" si="141"/>
        <v>0</v>
      </c>
      <c r="AE91" s="3">
        <f t="shared" si="141"/>
        <v>0</v>
      </c>
      <c r="AF91" s="3">
        <f t="shared" si="141"/>
        <v>0</v>
      </c>
      <c r="AG91" s="3">
        <f t="shared" si="141"/>
        <v>0</v>
      </c>
      <c r="AH91" s="3">
        <f t="shared" si="141"/>
        <v>0</v>
      </c>
      <c r="AI91" s="3">
        <f t="shared" si="141"/>
        <v>0</v>
      </c>
      <c r="AJ91" s="3">
        <f t="shared" si="141"/>
        <v>0</v>
      </c>
      <c r="AK91" s="3">
        <f t="shared" si="141"/>
        <v>0</v>
      </c>
      <c r="AL91" s="3">
        <f t="shared" si="141"/>
        <v>0</v>
      </c>
      <c r="AM91" s="3">
        <f t="shared" si="141"/>
        <v>0</v>
      </c>
      <c r="AN91" s="3">
        <f t="shared" si="141"/>
        <v>0</v>
      </c>
      <c r="AO91" s="3">
        <f t="shared" si="141"/>
        <v>0</v>
      </c>
      <c r="AP91" s="3">
        <f t="shared" si="141"/>
        <v>0</v>
      </c>
      <c r="AQ91" s="3">
        <f t="shared" si="141"/>
        <v>0</v>
      </c>
    </row>
    <row r="92" spans="1:43">
      <c r="B92" t="s">
        <v>228</v>
      </c>
      <c r="C92" s="3">
        <f>C$85*$C68*$C$4</f>
        <v>150000</v>
      </c>
      <c r="D92" s="3">
        <f t="shared" si="140"/>
        <v>0</v>
      </c>
      <c r="E92" s="3">
        <f t="shared" si="140"/>
        <v>0</v>
      </c>
      <c r="F92" s="3">
        <f t="shared" si="140"/>
        <v>0</v>
      </c>
      <c r="G92" s="3">
        <f t="shared" si="140"/>
        <v>0</v>
      </c>
      <c r="H92" s="3">
        <f t="shared" si="140"/>
        <v>0</v>
      </c>
      <c r="I92" s="3">
        <f t="shared" si="140"/>
        <v>0</v>
      </c>
      <c r="J92" s="3">
        <f t="shared" ref="J92:AQ92" si="142">J$85*$C68*$C$4</f>
        <v>0</v>
      </c>
      <c r="K92" s="3">
        <f t="shared" si="142"/>
        <v>0</v>
      </c>
      <c r="L92" s="3">
        <f t="shared" si="142"/>
        <v>0</v>
      </c>
      <c r="M92" s="3">
        <f t="shared" si="142"/>
        <v>0</v>
      </c>
      <c r="N92" s="3">
        <f t="shared" si="142"/>
        <v>0</v>
      </c>
      <c r="O92" s="3">
        <f t="shared" si="142"/>
        <v>0</v>
      </c>
      <c r="P92" s="3">
        <f t="shared" si="142"/>
        <v>0</v>
      </c>
      <c r="Q92" s="3">
        <f t="shared" si="142"/>
        <v>0</v>
      </c>
      <c r="R92" s="3">
        <f t="shared" si="142"/>
        <v>0</v>
      </c>
      <c r="S92" s="3">
        <f t="shared" si="142"/>
        <v>0</v>
      </c>
      <c r="T92" s="3">
        <f t="shared" si="142"/>
        <v>0</v>
      </c>
      <c r="U92" s="3">
        <f t="shared" si="142"/>
        <v>0</v>
      </c>
      <c r="V92" s="3">
        <f t="shared" si="142"/>
        <v>0</v>
      </c>
      <c r="W92" s="3">
        <f t="shared" si="142"/>
        <v>0</v>
      </c>
      <c r="X92" s="3">
        <f t="shared" si="142"/>
        <v>0</v>
      </c>
      <c r="Y92" s="3">
        <f t="shared" si="142"/>
        <v>0</v>
      </c>
      <c r="Z92" s="3">
        <f t="shared" si="142"/>
        <v>0</v>
      </c>
      <c r="AA92" s="3">
        <f t="shared" si="142"/>
        <v>0</v>
      </c>
      <c r="AB92" s="3">
        <f t="shared" si="142"/>
        <v>0</v>
      </c>
      <c r="AC92" s="3">
        <f t="shared" si="142"/>
        <v>0</v>
      </c>
      <c r="AD92" s="3">
        <f t="shared" si="142"/>
        <v>0</v>
      </c>
      <c r="AE92" s="3">
        <f t="shared" si="142"/>
        <v>0</v>
      </c>
      <c r="AF92" s="3">
        <f t="shared" si="142"/>
        <v>0</v>
      </c>
      <c r="AG92" s="3">
        <f t="shared" si="142"/>
        <v>0</v>
      </c>
      <c r="AH92" s="3">
        <f t="shared" si="142"/>
        <v>0</v>
      </c>
      <c r="AI92" s="3">
        <f t="shared" si="142"/>
        <v>0</v>
      </c>
      <c r="AJ92" s="3">
        <f t="shared" si="142"/>
        <v>0</v>
      </c>
      <c r="AK92" s="3">
        <f t="shared" si="142"/>
        <v>0</v>
      </c>
      <c r="AL92" s="3">
        <f t="shared" si="142"/>
        <v>0</v>
      </c>
      <c r="AM92" s="3">
        <f t="shared" si="142"/>
        <v>0</v>
      </c>
      <c r="AN92" s="3">
        <f t="shared" si="142"/>
        <v>0</v>
      </c>
      <c r="AO92" s="3">
        <f t="shared" si="142"/>
        <v>0</v>
      </c>
      <c r="AP92" s="3">
        <f t="shared" si="142"/>
        <v>0</v>
      </c>
      <c r="AQ92" s="3">
        <f t="shared" si="142"/>
        <v>0</v>
      </c>
    </row>
    <row r="94" spans="1:43" s="48" customFormat="1">
      <c r="B94" s="48" t="s">
        <v>36</v>
      </c>
      <c r="C94" s="190">
        <f>SUM(C95:C104)+C106</f>
        <v>0</v>
      </c>
      <c r="D94" s="190">
        <f t="shared" ref="D94:AQ94" si="143">SUM(D95:D104)+D106</f>
        <v>15637219.199999999</v>
      </c>
      <c r="E94" s="190">
        <f t="shared" si="143"/>
        <v>10424812.800000001</v>
      </c>
      <c r="F94" s="190">
        <f t="shared" si="143"/>
        <v>0</v>
      </c>
      <c r="G94" s="190">
        <f t="shared" si="143"/>
        <v>5212406.4000000004</v>
      </c>
      <c r="H94" s="190">
        <f t="shared" si="143"/>
        <v>5212406.4000000004</v>
      </c>
      <c r="I94" s="190">
        <f t="shared" si="143"/>
        <v>5212406.4000000004</v>
      </c>
      <c r="J94" s="190">
        <f t="shared" si="143"/>
        <v>5212406.4000000004</v>
      </c>
      <c r="K94" s="190">
        <f t="shared" si="143"/>
        <v>5212406.4000000004</v>
      </c>
      <c r="L94" s="190">
        <f t="shared" si="143"/>
        <v>5212406.4000000004</v>
      </c>
      <c r="M94" s="190">
        <f t="shared" si="143"/>
        <v>5212406.4000000004</v>
      </c>
      <c r="N94" s="190">
        <f t="shared" si="143"/>
        <v>5212406.4000000004</v>
      </c>
      <c r="O94" s="190">
        <f t="shared" si="143"/>
        <v>5212406.4000000004</v>
      </c>
      <c r="P94" s="190">
        <f t="shared" si="143"/>
        <v>5212406.4000000004</v>
      </c>
      <c r="Q94" s="190">
        <f t="shared" si="143"/>
        <v>5212406.4000000004</v>
      </c>
      <c r="R94" s="190">
        <f t="shared" si="143"/>
        <v>5212406.4000000004</v>
      </c>
      <c r="S94" s="190">
        <f t="shared" si="143"/>
        <v>5212406.4000000004</v>
      </c>
      <c r="T94" s="190">
        <f t="shared" si="143"/>
        <v>5212406.4000000004</v>
      </c>
      <c r="U94" s="190">
        <f t="shared" si="143"/>
        <v>5212406.4000000004</v>
      </c>
      <c r="V94" s="190">
        <f t="shared" si="143"/>
        <v>0</v>
      </c>
      <c r="W94" s="190">
        <f t="shared" si="143"/>
        <v>0</v>
      </c>
      <c r="X94" s="190">
        <f t="shared" si="143"/>
        <v>0</v>
      </c>
      <c r="Y94" s="190">
        <f t="shared" si="143"/>
        <v>0</v>
      </c>
      <c r="Z94" s="190">
        <f t="shared" si="143"/>
        <v>0</v>
      </c>
      <c r="AA94" s="190">
        <f t="shared" si="143"/>
        <v>0</v>
      </c>
      <c r="AB94" s="190">
        <f t="shared" si="143"/>
        <v>0</v>
      </c>
      <c r="AC94" s="190">
        <f t="shared" si="143"/>
        <v>0</v>
      </c>
      <c r="AD94" s="190">
        <f t="shared" si="143"/>
        <v>0</v>
      </c>
      <c r="AE94" s="190">
        <f t="shared" si="143"/>
        <v>0</v>
      </c>
      <c r="AF94" s="190">
        <f t="shared" si="143"/>
        <v>0</v>
      </c>
      <c r="AG94" s="190">
        <f t="shared" si="143"/>
        <v>0</v>
      </c>
      <c r="AH94" s="190">
        <f t="shared" si="143"/>
        <v>0</v>
      </c>
      <c r="AI94" s="190">
        <f t="shared" si="143"/>
        <v>0</v>
      </c>
      <c r="AJ94" s="190">
        <f t="shared" si="143"/>
        <v>0</v>
      </c>
      <c r="AK94" s="190">
        <f t="shared" si="143"/>
        <v>0</v>
      </c>
      <c r="AL94" s="190">
        <f t="shared" si="143"/>
        <v>0</v>
      </c>
      <c r="AM94" s="190">
        <f t="shared" si="143"/>
        <v>0</v>
      </c>
      <c r="AN94" s="190">
        <f t="shared" si="143"/>
        <v>0</v>
      </c>
      <c r="AO94" s="190">
        <f t="shared" si="143"/>
        <v>0</v>
      </c>
      <c r="AP94" s="190">
        <f t="shared" si="143"/>
        <v>0</v>
      </c>
      <c r="AQ94" s="190">
        <f t="shared" si="143"/>
        <v>0</v>
      </c>
    </row>
    <row r="95" spans="1:43" s="48" customFormat="1">
      <c r="B95" s="191" t="s">
        <v>249</v>
      </c>
      <c r="C95" s="188">
        <f t="shared" ref="C95:AQ95" si="144">C$86*$C70*$C$4</f>
        <v>0</v>
      </c>
      <c r="D95" s="188">
        <f t="shared" si="144"/>
        <v>575271</v>
      </c>
      <c r="E95" s="188">
        <f t="shared" si="144"/>
        <v>383514</v>
      </c>
      <c r="F95" s="188">
        <f t="shared" si="144"/>
        <v>0</v>
      </c>
      <c r="G95" s="188">
        <f t="shared" si="144"/>
        <v>191757</v>
      </c>
      <c r="H95" s="188">
        <f t="shared" si="144"/>
        <v>191757</v>
      </c>
      <c r="I95" s="188">
        <f t="shared" si="144"/>
        <v>191757</v>
      </c>
      <c r="J95" s="188">
        <f t="shared" si="144"/>
        <v>191757</v>
      </c>
      <c r="K95" s="188">
        <f t="shared" si="144"/>
        <v>191757</v>
      </c>
      <c r="L95" s="188">
        <f t="shared" si="144"/>
        <v>191757</v>
      </c>
      <c r="M95" s="188">
        <f t="shared" si="144"/>
        <v>191757</v>
      </c>
      <c r="N95" s="188">
        <f t="shared" si="144"/>
        <v>191757</v>
      </c>
      <c r="O95" s="188">
        <f t="shared" si="144"/>
        <v>191757</v>
      </c>
      <c r="P95" s="188">
        <f t="shared" si="144"/>
        <v>191757</v>
      </c>
      <c r="Q95" s="188">
        <f t="shared" si="144"/>
        <v>191757</v>
      </c>
      <c r="R95" s="188">
        <f t="shared" si="144"/>
        <v>191757</v>
      </c>
      <c r="S95" s="188">
        <f t="shared" si="144"/>
        <v>191757</v>
      </c>
      <c r="T95" s="188">
        <f t="shared" si="144"/>
        <v>191757</v>
      </c>
      <c r="U95" s="188">
        <f t="shared" si="144"/>
        <v>191757</v>
      </c>
      <c r="V95" s="188">
        <f t="shared" si="144"/>
        <v>0</v>
      </c>
      <c r="W95" s="188">
        <f t="shared" si="144"/>
        <v>0</v>
      </c>
      <c r="X95" s="188">
        <f t="shared" si="144"/>
        <v>0</v>
      </c>
      <c r="Y95" s="188">
        <f t="shared" si="144"/>
        <v>0</v>
      </c>
      <c r="Z95" s="188">
        <f t="shared" si="144"/>
        <v>0</v>
      </c>
      <c r="AA95" s="188">
        <f t="shared" si="144"/>
        <v>0</v>
      </c>
      <c r="AB95" s="188">
        <f t="shared" si="144"/>
        <v>0</v>
      </c>
      <c r="AC95" s="188">
        <f t="shared" si="144"/>
        <v>0</v>
      </c>
      <c r="AD95" s="188">
        <f t="shared" si="144"/>
        <v>0</v>
      </c>
      <c r="AE95" s="188">
        <f t="shared" si="144"/>
        <v>0</v>
      </c>
      <c r="AF95" s="188">
        <f t="shared" si="144"/>
        <v>0</v>
      </c>
      <c r="AG95" s="188">
        <f t="shared" si="144"/>
        <v>0</v>
      </c>
      <c r="AH95" s="188">
        <f t="shared" si="144"/>
        <v>0</v>
      </c>
      <c r="AI95" s="188">
        <f t="shared" si="144"/>
        <v>0</v>
      </c>
      <c r="AJ95" s="188">
        <f t="shared" si="144"/>
        <v>0</v>
      </c>
      <c r="AK95" s="188">
        <f t="shared" si="144"/>
        <v>0</v>
      </c>
      <c r="AL95" s="188">
        <f t="shared" si="144"/>
        <v>0</v>
      </c>
      <c r="AM95" s="188">
        <f t="shared" si="144"/>
        <v>0</v>
      </c>
      <c r="AN95" s="188">
        <f t="shared" si="144"/>
        <v>0</v>
      </c>
      <c r="AO95" s="188">
        <f t="shared" si="144"/>
        <v>0</v>
      </c>
      <c r="AP95" s="188">
        <f t="shared" si="144"/>
        <v>0</v>
      </c>
      <c r="AQ95" s="188">
        <f t="shared" si="144"/>
        <v>0</v>
      </c>
    </row>
    <row r="96" spans="1:43" s="48" customFormat="1">
      <c r="B96" s="191" t="s">
        <v>250</v>
      </c>
      <c r="C96" s="188">
        <f t="shared" ref="C96:AQ96" si="145">C$86*$C71*$C$4</f>
        <v>0</v>
      </c>
      <c r="D96" s="188">
        <f t="shared" si="145"/>
        <v>762590.84999999986</v>
      </c>
      <c r="E96" s="188">
        <f t="shared" si="145"/>
        <v>508393.9</v>
      </c>
      <c r="F96" s="188">
        <f t="shared" si="145"/>
        <v>0</v>
      </c>
      <c r="G96" s="188">
        <f t="shared" si="145"/>
        <v>254196.95</v>
      </c>
      <c r="H96" s="188">
        <f t="shared" si="145"/>
        <v>254196.95</v>
      </c>
      <c r="I96" s="188">
        <f t="shared" si="145"/>
        <v>254196.95</v>
      </c>
      <c r="J96" s="188">
        <f t="shared" si="145"/>
        <v>254196.95</v>
      </c>
      <c r="K96" s="188">
        <f t="shared" si="145"/>
        <v>254196.95</v>
      </c>
      <c r="L96" s="188">
        <f t="shared" si="145"/>
        <v>254196.95</v>
      </c>
      <c r="M96" s="188">
        <f t="shared" si="145"/>
        <v>254196.95</v>
      </c>
      <c r="N96" s="188">
        <f t="shared" si="145"/>
        <v>254196.95</v>
      </c>
      <c r="O96" s="188">
        <f t="shared" si="145"/>
        <v>254196.95</v>
      </c>
      <c r="P96" s="188">
        <f t="shared" si="145"/>
        <v>254196.95</v>
      </c>
      <c r="Q96" s="188">
        <f t="shared" si="145"/>
        <v>254196.95</v>
      </c>
      <c r="R96" s="188">
        <f t="shared" si="145"/>
        <v>254196.95</v>
      </c>
      <c r="S96" s="188">
        <f t="shared" si="145"/>
        <v>254196.95</v>
      </c>
      <c r="T96" s="188">
        <f t="shared" si="145"/>
        <v>254196.95</v>
      </c>
      <c r="U96" s="188">
        <f t="shared" si="145"/>
        <v>254196.95</v>
      </c>
      <c r="V96" s="188">
        <f t="shared" si="145"/>
        <v>0</v>
      </c>
      <c r="W96" s="188">
        <f t="shared" si="145"/>
        <v>0</v>
      </c>
      <c r="X96" s="188">
        <f t="shared" si="145"/>
        <v>0</v>
      </c>
      <c r="Y96" s="188">
        <f t="shared" si="145"/>
        <v>0</v>
      </c>
      <c r="Z96" s="188">
        <f t="shared" si="145"/>
        <v>0</v>
      </c>
      <c r="AA96" s="188">
        <f t="shared" si="145"/>
        <v>0</v>
      </c>
      <c r="AB96" s="188">
        <f t="shared" si="145"/>
        <v>0</v>
      </c>
      <c r="AC96" s="188">
        <f t="shared" si="145"/>
        <v>0</v>
      </c>
      <c r="AD96" s="188">
        <f t="shared" si="145"/>
        <v>0</v>
      </c>
      <c r="AE96" s="188">
        <f t="shared" si="145"/>
        <v>0</v>
      </c>
      <c r="AF96" s="188">
        <f t="shared" si="145"/>
        <v>0</v>
      </c>
      <c r="AG96" s="188">
        <f t="shared" si="145"/>
        <v>0</v>
      </c>
      <c r="AH96" s="188">
        <f t="shared" si="145"/>
        <v>0</v>
      </c>
      <c r="AI96" s="188">
        <f t="shared" si="145"/>
        <v>0</v>
      </c>
      <c r="AJ96" s="188">
        <f t="shared" si="145"/>
        <v>0</v>
      </c>
      <c r="AK96" s="188">
        <f t="shared" si="145"/>
        <v>0</v>
      </c>
      <c r="AL96" s="188">
        <f t="shared" si="145"/>
        <v>0</v>
      </c>
      <c r="AM96" s="188">
        <f t="shared" si="145"/>
        <v>0</v>
      </c>
      <c r="AN96" s="188">
        <f t="shared" si="145"/>
        <v>0</v>
      </c>
      <c r="AO96" s="188">
        <f t="shared" si="145"/>
        <v>0</v>
      </c>
      <c r="AP96" s="188">
        <f t="shared" si="145"/>
        <v>0</v>
      </c>
      <c r="AQ96" s="188">
        <f t="shared" si="145"/>
        <v>0</v>
      </c>
    </row>
    <row r="97" spans="2:43" s="48" customFormat="1">
      <c r="B97" s="191" t="s">
        <v>251</v>
      </c>
      <c r="C97" s="188">
        <f t="shared" ref="C97:AQ97" si="146">C$86*$C72*$C$4</f>
        <v>0</v>
      </c>
      <c r="D97" s="188">
        <f t="shared" si="146"/>
        <v>4999194.8999999994</v>
      </c>
      <c r="E97" s="188">
        <f t="shared" si="146"/>
        <v>3332796.6</v>
      </c>
      <c r="F97" s="188">
        <f t="shared" si="146"/>
        <v>0</v>
      </c>
      <c r="G97" s="188">
        <f t="shared" si="146"/>
        <v>1666398.3</v>
      </c>
      <c r="H97" s="188">
        <f t="shared" si="146"/>
        <v>1666398.3</v>
      </c>
      <c r="I97" s="188">
        <f t="shared" si="146"/>
        <v>1666398.3</v>
      </c>
      <c r="J97" s="188">
        <f t="shared" si="146"/>
        <v>1666398.3</v>
      </c>
      <c r="K97" s="188">
        <f t="shared" si="146"/>
        <v>1666398.3</v>
      </c>
      <c r="L97" s="188">
        <f t="shared" si="146"/>
        <v>1666398.3</v>
      </c>
      <c r="M97" s="188">
        <f t="shared" si="146"/>
        <v>1666398.3</v>
      </c>
      <c r="N97" s="188">
        <f t="shared" si="146"/>
        <v>1666398.3</v>
      </c>
      <c r="O97" s="188">
        <f t="shared" si="146"/>
        <v>1666398.3</v>
      </c>
      <c r="P97" s="188">
        <f t="shared" si="146"/>
        <v>1666398.3</v>
      </c>
      <c r="Q97" s="188">
        <f t="shared" si="146"/>
        <v>1666398.3</v>
      </c>
      <c r="R97" s="188">
        <f t="shared" si="146"/>
        <v>1666398.3</v>
      </c>
      <c r="S97" s="188">
        <f t="shared" si="146"/>
        <v>1666398.3</v>
      </c>
      <c r="T97" s="188">
        <f t="shared" si="146"/>
        <v>1666398.3</v>
      </c>
      <c r="U97" s="188">
        <f t="shared" si="146"/>
        <v>1666398.3</v>
      </c>
      <c r="V97" s="188">
        <f t="shared" si="146"/>
        <v>0</v>
      </c>
      <c r="W97" s="188">
        <f t="shared" si="146"/>
        <v>0</v>
      </c>
      <c r="X97" s="188">
        <f t="shared" si="146"/>
        <v>0</v>
      </c>
      <c r="Y97" s="188">
        <f t="shared" si="146"/>
        <v>0</v>
      </c>
      <c r="Z97" s="188">
        <f t="shared" si="146"/>
        <v>0</v>
      </c>
      <c r="AA97" s="188">
        <f t="shared" si="146"/>
        <v>0</v>
      </c>
      <c r="AB97" s="188">
        <f t="shared" si="146"/>
        <v>0</v>
      </c>
      <c r="AC97" s="188">
        <f t="shared" si="146"/>
        <v>0</v>
      </c>
      <c r="AD97" s="188">
        <f t="shared" si="146"/>
        <v>0</v>
      </c>
      <c r="AE97" s="188">
        <f t="shared" si="146"/>
        <v>0</v>
      </c>
      <c r="AF97" s="188">
        <f t="shared" si="146"/>
        <v>0</v>
      </c>
      <c r="AG97" s="188">
        <f t="shared" si="146"/>
        <v>0</v>
      </c>
      <c r="AH97" s="188">
        <f t="shared" si="146"/>
        <v>0</v>
      </c>
      <c r="AI97" s="188">
        <f t="shared" si="146"/>
        <v>0</v>
      </c>
      <c r="AJ97" s="188">
        <f t="shared" si="146"/>
        <v>0</v>
      </c>
      <c r="AK97" s="188">
        <f t="shared" si="146"/>
        <v>0</v>
      </c>
      <c r="AL97" s="188">
        <f t="shared" si="146"/>
        <v>0</v>
      </c>
      <c r="AM97" s="188">
        <f t="shared" si="146"/>
        <v>0</v>
      </c>
      <c r="AN97" s="188">
        <f t="shared" si="146"/>
        <v>0</v>
      </c>
      <c r="AO97" s="188">
        <f t="shared" si="146"/>
        <v>0</v>
      </c>
      <c r="AP97" s="188">
        <f t="shared" si="146"/>
        <v>0</v>
      </c>
      <c r="AQ97" s="188">
        <f t="shared" si="146"/>
        <v>0</v>
      </c>
    </row>
    <row r="98" spans="2:43" s="48" customFormat="1">
      <c r="B98" s="191" t="s">
        <v>252</v>
      </c>
      <c r="C98" s="188">
        <f t="shared" ref="C98:AQ98" si="147">C$86*$C73*$C$4</f>
        <v>0</v>
      </c>
      <c r="D98" s="188">
        <f t="shared" si="147"/>
        <v>1499999.9999999998</v>
      </c>
      <c r="E98" s="188">
        <f t="shared" si="147"/>
        <v>1000000.0000000001</v>
      </c>
      <c r="F98" s="188">
        <f t="shared" si="147"/>
        <v>0</v>
      </c>
      <c r="G98" s="188">
        <f t="shared" si="147"/>
        <v>500000.00000000006</v>
      </c>
      <c r="H98" s="188">
        <f t="shared" si="147"/>
        <v>500000.00000000006</v>
      </c>
      <c r="I98" s="188">
        <f t="shared" si="147"/>
        <v>500000.00000000006</v>
      </c>
      <c r="J98" s="188">
        <f t="shared" si="147"/>
        <v>500000.00000000006</v>
      </c>
      <c r="K98" s="188">
        <f t="shared" si="147"/>
        <v>500000.00000000006</v>
      </c>
      <c r="L98" s="188">
        <f t="shared" si="147"/>
        <v>500000.00000000006</v>
      </c>
      <c r="M98" s="188">
        <f t="shared" si="147"/>
        <v>500000.00000000006</v>
      </c>
      <c r="N98" s="188">
        <f t="shared" si="147"/>
        <v>500000.00000000006</v>
      </c>
      <c r="O98" s="188">
        <f t="shared" si="147"/>
        <v>500000.00000000006</v>
      </c>
      <c r="P98" s="188">
        <f t="shared" si="147"/>
        <v>500000.00000000006</v>
      </c>
      <c r="Q98" s="188">
        <f t="shared" si="147"/>
        <v>500000.00000000006</v>
      </c>
      <c r="R98" s="188">
        <f t="shared" si="147"/>
        <v>500000.00000000006</v>
      </c>
      <c r="S98" s="188">
        <f t="shared" si="147"/>
        <v>500000.00000000006</v>
      </c>
      <c r="T98" s="188">
        <f t="shared" si="147"/>
        <v>500000.00000000006</v>
      </c>
      <c r="U98" s="188">
        <f t="shared" si="147"/>
        <v>500000.00000000006</v>
      </c>
      <c r="V98" s="188">
        <f t="shared" si="147"/>
        <v>0</v>
      </c>
      <c r="W98" s="188">
        <f t="shared" si="147"/>
        <v>0</v>
      </c>
      <c r="X98" s="188">
        <f t="shared" si="147"/>
        <v>0</v>
      </c>
      <c r="Y98" s="188">
        <f t="shared" si="147"/>
        <v>0</v>
      </c>
      <c r="Z98" s="188">
        <f t="shared" si="147"/>
        <v>0</v>
      </c>
      <c r="AA98" s="188">
        <f t="shared" si="147"/>
        <v>0</v>
      </c>
      <c r="AB98" s="188">
        <f t="shared" si="147"/>
        <v>0</v>
      </c>
      <c r="AC98" s="188">
        <f t="shared" si="147"/>
        <v>0</v>
      </c>
      <c r="AD98" s="188">
        <f t="shared" si="147"/>
        <v>0</v>
      </c>
      <c r="AE98" s="188">
        <f t="shared" si="147"/>
        <v>0</v>
      </c>
      <c r="AF98" s="188">
        <f t="shared" si="147"/>
        <v>0</v>
      </c>
      <c r="AG98" s="188">
        <f t="shared" si="147"/>
        <v>0</v>
      </c>
      <c r="AH98" s="188">
        <f t="shared" si="147"/>
        <v>0</v>
      </c>
      <c r="AI98" s="188">
        <f t="shared" si="147"/>
        <v>0</v>
      </c>
      <c r="AJ98" s="188">
        <f t="shared" si="147"/>
        <v>0</v>
      </c>
      <c r="AK98" s="188">
        <f t="shared" si="147"/>
        <v>0</v>
      </c>
      <c r="AL98" s="188">
        <f t="shared" si="147"/>
        <v>0</v>
      </c>
      <c r="AM98" s="188">
        <f t="shared" si="147"/>
        <v>0</v>
      </c>
      <c r="AN98" s="188">
        <f t="shared" si="147"/>
        <v>0</v>
      </c>
      <c r="AO98" s="188">
        <f t="shared" si="147"/>
        <v>0</v>
      </c>
      <c r="AP98" s="188">
        <f t="shared" si="147"/>
        <v>0</v>
      </c>
      <c r="AQ98" s="188">
        <f t="shared" si="147"/>
        <v>0</v>
      </c>
    </row>
    <row r="99" spans="2:43" s="48" customFormat="1">
      <c r="B99" s="191" t="s">
        <v>253</v>
      </c>
      <c r="C99" s="188">
        <f t="shared" ref="C99:AQ99" si="148">C$86*$C74*$C$4</f>
        <v>0</v>
      </c>
      <c r="D99" s="188">
        <f t="shared" si="148"/>
        <v>1462778.8499999999</v>
      </c>
      <c r="E99" s="188">
        <f t="shared" si="148"/>
        <v>975185.9</v>
      </c>
      <c r="F99" s="188">
        <f t="shared" si="148"/>
        <v>0</v>
      </c>
      <c r="G99" s="188">
        <f t="shared" si="148"/>
        <v>487592.95</v>
      </c>
      <c r="H99" s="188">
        <f t="shared" si="148"/>
        <v>487592.95</v>
      </c>
      <c r="I99" s="188">
        <f t="shared" si="148"/>
        <v>487592.95</v>
      </c>
      <c r="J99" s="188">
        <f t="shared" si="148"/>
        <v>487592.95</v>
      </c>
      <c r="K99" s="188">
        <f t="shared" si="148"/>
        <v>487592.95</v>
      </c>
      <c r="L99" s="188">
        <f t="shared" si="148"/>
        <v>487592.95</v>
      </c>
      <c r="M99" s="188">
        <f t="shared" si="148"/>
        <v>487592.95</v>
      </c>
      <c r="N99" s="188">
        <f t="shared" si="148"/>
        <v>487592.95</v>
      </c>
      <c r="O99" s="188">
        <f t="shared" si="148"/>
        <v>487592.95</v>
      </c>
      <c r="P99" s="188">
        <f t="shared" si="148"/>
        <v>487592.95</v>
      </c>
      <c r="Q99" s="188">
        <f t="shared" si="148"/>
        <v>487592.95</v>
      </c>
      <c r="R99" s="188">
        <f t="shared" si="148"/>
        <v>487592.95</v>
      </c>
      <c r="S99" s="188">
        <f t="shared" si="148"/>
        <v>487592.95</v>
      </c>
      <c r="T99" s="188">
        <f t="shared" si="148"/>
        <v>487592.95</v>
      </c>
      <c r="U99" s="188">
        <f t="shared" si="148"/>
        <v>487592.95</v>
      </c>
      <c r="V99" s="188">
        <f t="shared" si="148"/>
        <v>0</v>
      </c>
      <c r="W99" s="188">
        <f t="shared" si="148"/>
        <v>0</v>
      </c>
      <c r="X99" s="188">
        <f t="shared" si="148"/>
        <v>0</v>
      </c>
      <c r="Y99" s="188">
        <f t="shared" si="148"/>
        <v>0</v>
      </c>
      <c r="Z99" s="188">
        <f t="shared" si="148"/>
        <v>0</v>
      </c>
      <c r="AA99" s="188">
        <f t="shared" si="148"/>
        <v>0</v>
      </c>
      <c r="AB99" s="188">
        <f t="shared" si="148"/>
        <v>0</v>
      </c>
      <c r="AC99" s="188">
        <f t="shared" si="148"/>
        <v>0</v>
      </c>
      <c r="AD99" s="188">
        <f t="shared" si="148"/>
        <v>0</v>
      </c>
      <c r="AE99" s="188">
        <f t="shared" si="148"/>
        <v>0</v>
      </c>
      <c r="AF99" s="188">
        <f t="shared" si="148"/>
        <v>0</v>
      </c>
      <c r="AG99" s="188">
        <f t="shared" si="148"/>
        <v>0</v>
      </c>
      <c r="AH99" s="188">
        <f t="shared" si="148"/>
        <v>0</v>
      </c>
      <c r="AI99" s="188">
        <f t="shared" si="148"/>
        <v>0</v>
      </c>
      <c r="AJ99" s="188">
        <f t="shared" si="148"/>
        <v>0</v>
      </c>
      <c r="AK99" s="188">
        <f t="shared" si="148"/>
        <v>0</v>
      </c>
      <c r="AL99" s="188">
        <f t="shared" si="148"/>
        <v>0</v>
      </c>
      <c r="AM99" s="188">
        <f t="shared" si="148"/>
        <v>0</v>
      </c>
      <c r="AN99" s="188">
        <f t="shared" si="148"/>
        <v>0</v>
      </c>
      <c r="AO99" s="188">
        <f t="shared" si="148"/>
        <v>0</v>
      </c>
      <c r="AP99" s="188">
        <f t="shared" si="148"/>
        <v>0</v>
      </c>
      <c r="AQ99" s="188">
        <f t="shared" si="148"/>
        <v>0</v>
      </c>
    </row>
    <row r="100" spans="2:43" s="48" customFormat="1">
      <c r="B100" s="191" t="s">
        <v>254</v>
      </c>
      <c r="C100" s="188">
        <f t="shared" ref="C100:AQ100" si="149">C$86*$C75*$C$4</f>
        <v>0</v>
      </c>
      <c r="D100" s="188">
        <f t="shared" si="149"/>
        <v>1499999.9999999998</v>
      </c>
      <c r="E100" s="188">
        <f t="shared" si="149"/>
        <v>1000000.0000000001</v>
      </c>
      <c r="F100" s="188">
        <f t="shared" si="149"/>
        <v>0</v>
      </c>
      <c r="G100" s="188">
        <f t="shared" si="149"/>
        <v>500000.00000000006</v>
      </c>
      <c r="H100" s="188">
        <f t="shared" si="149"/>
        <v>500000.00000000006</v>
      </c>
      <c r="I100" s="188">
        <f t="shared" si="149"/>
        <v>500000.00000000006</v>
      </c>
      <c r="J100" s="188">
        <f t="shared" si="149"/>
        <v>500000.00000000006</v>
      </c>
      <c r="K100" s="188">
        <f t="shared" si="149"/>
        <v>500000.00000000006</v>
      </c>
      <c r="L100" s="188">
        <f t="shared" si="149"/>
        <v>500000.00000000006</v>
      </c>
      <c r="M100" s="188">
        <f t="shared" si="149"/>
        <v>500000.00000000006</v>
      </c>
      <c r="N100" s="188">
        <f t="shared" si="149"/>
        <v>500000.00000000006</v>
      </c>
      <c r="O100" s="188">
        <f t="shared" si="149"/>
        <v>500000.00000000006</v>
      </c>
      <c r="P100" s="188">
        <f t="shared" si="149"/>
        <v>500000.00000000006</v>
      </c>
      <c r="Q100" s="188">
        <f t="shared" si="149"/>
        <v>500000.00000000006</v>
      </c>
      <c r="R100" s="188">
        <f t="shared" si="149"/>
        <v>500000.00000000006</v>
      </c>
      <c r="S100" s="188">
        <f t="shared" si="149"/>
        <v>500000.00000000006</v>
      </c>
      <c r="T100" s="188">
        <f t="shared" si="149"/>
        <v>500000.00000000006</v>
      </c>
      <c r="U100" s="188">
        <f t="shared" si="149"/>
        <v>500000.00000000006</v>
      </c>
      <c r="V100" s="188">
        <f t="shared" si="149"/>
        <v>0</v>
      </c>
      <c r="W100" s="188">
        <f t="shared" si="149"/>
        <v>0</v>
      </c>
      <c r="X100" s="188">
        <f t="shared" si="149"/>
        <v>0</v>
      </c>
      <c r="Y100" s="188">
        <f t="shared" si="149"/>
        <v>0</v>
      </c>
      <c r="Z100" s="188">
        <f t="shared" si="149"/>
        <v>0</v>
      </c>
      <c r="AA100" s="188">
        <f t="shared" si="149"/>
        <v>0</v>
      </c>
      <c r="AB100" s="188">
        <f t="shared" si="149"/>
        <v>0</v>
      </c>
      <c r="AC100" s="188">
        <f t="shared" si="149"/>
        <v>0</v>
      </c>
      <c r="AD100" s="188">
        <f t="shared" si="149"/>
        <v>0</v>
      </c>
      <c r="AE100" s="188">
        <f t="shared" si="149"/>
        <v>0</v>
      </c>
      <c r="AF100" s="188">
        <f t="shared" si="149"/>
        <v>0</v>
      </c>
      <c r="AG100" s="188">
        <f t="shared" si="149"/>
        <v>0</v>
      </c>
      <c r="AH100" s="188">
        <f t="shared" si="149"/>
        <v>0</v>
      </c>
      <c r="AI100" s="188">
        <f t="shared" si="149"/>
        <v>0</v>
      </c>
      <c r="AJ100" s="188">
        <f t="shared" si="149"/>
        <v>0</v>
      </c>
      <c r="AK100" s="188">
        <f t="shared" si="149"/>
        <v>0</v>
      </c>
      <c r="AL100" s="188">
        <f t="shared" si="149"/>
        <v>0</v>
      </c>
      <c r="AM100" s="188">
        <f t="shared" si="149"/>
        <v>0</v>
      </c>
      <c r="AN100" s="188">
        <f t="shared" si="149"/>
        <v>0</v>
      </c>
      <c r="AO100" s="188">
        <f t="shared" si="149"/>
        <v>0</v>
      </c>
      <c r="AP100" s="188">
        <f t="shared" si="149"/>
        <v>0</v>
      </c>
      <c r="AQ100" s="188">
        <f t="shared" si="149"/>
        <v>0</v>
      </c>
    </row>
    <row r="101" spans="2:43" s="48" customFormat="1">
      <c r="B101" s="191" t="s">
        <v>255</v>
      </c>
      <c r="C101" s="188">
        <f t="shared" ref="C101:AQ101" si="150">C$86*$C76*$C$4</f>
        <v>0</v>
      </c>
      <c r="D101" s="188">
        <f t="shared" si="150"/>
        <v>337383.6</v>
      </c>
      <c r="E101" s="188">
        <f t="shared" si="150"/>
        <v>224922.4</v>
      </c>
      <c r="F101" s="188">
        <f t="shared" si="150"/>
        <v>0</v>
      </c>
      <c r="G101" s="188">
        <f t="shared" si="150"/>
        <v>112461.2</v>
      </c>
      <c r="H101" s="188">
        <f t="shared" si="150"/>
        <v>112461.2</v>
      </c>
      <c r="I101" s="188">
        <f t="shared" si="150"/>
        <v>112461.2</v>
      </c>
      <c r="J101" s="188">
        <f t="shared" si="150"/>
        <v>112461.2</v>
      </c>
      <c r="K101" s="188">
        <f t="shared" si="150"/>
        <v>112461.2</v>
      </c>
      <c r="L101" s="188">
        <f t="shared" si="150"/>
        <v>112461.2</v>
      </c>
      <c r="M101" s="188">
        <f t="shared" si="150"/>
        <v>112461.2</v>
      </c>
      <c r="N101" s="188">
        <f t="shared" si="150"/>
        <v>112461.2</v>
      </c>
      <c r="O101" s="188">
        <f t="shared" si="150"/>
        <v>112461.2</v>
      </c>
      <c r="P101" s="188">
        <f t="shared" si="150"/>
        <v>112461.2</v>
      </c>
      <c r="Q101" s="188">
        <f t="shared" si="150"/>
        <v>112461.2</v>
      </c>
      <c r="R101" s="188">
        <f t="shared" si="150"/>
        <v>112461.2</v>
      </c>
      <c r="S101" s="188">
        <f t="shared" si="150"/>
        <v>112461.2</v>
      </c>
      <c r="T101" s="188">
        <f t="shared" si="150"/>
        <v>112461.2</v>
      </c>
      <c r="U101" s="188">
        <f t="shared" si="150"/>
        <v>112461.2</v>
      </c>
      <c r="V101" s="188">
        <f t="shared" si="150"/>
        <v>0</v>
      </c>
      <c r="W101" s="188">
        <f t="shared" si="150"/>
        <v>0</v>
      </c>
      <c r="X101" s="188">
        <f t="shared" si="150"/>
        <v>0</v>
      </c>
      <c r="Y101" s="188">
        <f t="shared" si="150"/>
        <v>0</v>
      </c>
      <c r="Z101" s="188">
        <f t="shared" si="150"/>
        <v>0</v>
      </c>
      <c r="AA101" s="188">
        <f t="shared" si="150"/>
        <v>0</v>
      </c>
      <c r="AB101" s="188">
        <f t="shared" si="150"/>
        <v>0</v>
      </c>
      <c r="AC101" s="188">
        <f t="shared" si="150"/>
        <v>0</v>
      </c>
      <c r="AD101" s="188">
        <f t="shared" si="150"/>
        <v>0</v>
      </c>
      <c r="AE101" s="188">
        <f t="shared" si="150"/>
        <v>0</v>
      </c>
      <c r="AF101" s="188">
        <f t="shared" si="150"/>
        <v>0</v>
      </c>
      <c r="AG101" s="188">
        <f t="shared" si="150"/>
        <v>0</v>
      </c>
      <c r="AH101" s="188">
        <f t="shared" si="150"/>
        <v>0</v>
      </c>
      <c r="AI101" s="188">
        <f t="shared" si="150"/>
        <v>0</v>
      </c>
      <c r="AJ101" s="188">
        <f t="shared" si="150"/>
        <v>0</v>
      </c>
      <c r="AK101" s="188">
        <f t="shared" si="150"/>
        <v>0</v>
      </c>
      <c r="AL101" s="188">
        <f t="shared" si="150"/>
        <v>0</v>
      </c>
      <c r="AM101" s="188">
        <f t="shared" si="150"/>
        <v>0</v>
      </c>
      <c r="AN101" s="188">
        <f t="shared" si="150"/>
        <v>0</v>
      </c>
      <c r="AO101" s="188">
        <f t="shared" si="150"/>
        <v>0</v>
      </c>
      <c r="AP101" s="188">
        <f t="shared" si="150"/>
        <v>0</v>
      </c>
      <c r="AQ101" s="188">
        <f t="shared" si="150"/>
        <v>0</v>
      </c>
    </row>
    <row r="102" spans="2:43" s="48" customFormat="1">
      <c r="B102" s="192" t="s">
        <v>47</v>
      </c>
      <c r="C102" s="188">
        <f t="shared" ref="C102:AQ102" si="151">C$86*$C77*$C$4</f>
        <v>0</v>
      </c>
      <c r="D102" s="188">
        <f t="shared" si="151"/>
        <v>1499999.9999999998</v>
      </c>
      <c r="E102" s="188">
        <f t="shared" si="151"/>
        <v>1000000.0000000001</v>
      </c>
      <c r="F102" s="188">
        <f t="shared" si="151"/>
        <v>0</v>
      </c>
      <c r="G102" s="188">
        <f t="shared" si="151"/>
        <v>500000.00000000006</v>
      </c>
      <c r="H102" s="188">
        <f t="shared" si="151"/>
        <v>500000.00000000006</v>
      </c>
      <c r="I102" s="188">
        <f t="shared" si="151"/>
        <v>500000.00000000006</v>
      </c>
      <c r="J102" s="188">
        <f t="shared" si="151"/>
        <v>500000.00000000006</v>
      </c>
      <c r="K102" s="188">
        <f t="shared" si="151"/>
        <v>500000.00000000006</v>
      </c>
      <c r="L102" s="188">
        <f t="shared" si="151"/>
        <v>500000.00000000006</v>
      </c>
      <c r="M102" s="188">
        <f t="shared" si="151"/>
        <v>500000.00000000006</v>
      </c>
      <c r="N102" s="188">
        <f t="shared" si="151"/>
        <v>500000.00000000006</v>
      </c>
      <c r="O102" s="188">
        <f t="shared" si="151"/>
        <v>500000.00000000006</v>
      </c>
      <c r="P102" s="188">
        <f t="shared" si="151"/>
        <v>500000.00000000006</v>
      </c>
      <c r="Q102" s="188">
        <f t="shared" si="151"/>
        <v>500000.00000000006</v>
      </c>
      <c r="R102" s="188">
        <f t="shared" si="151"/>
        <v>500000.00000000006</v>
      </c>
      <c r="S102" s="188">
        <f t="shared" si="151"/>
        <v>500000.00000000006</v>
      </c>
      <c r="T102" s="188">
        <f t="shared" si="151"/>
        <v>500000.00000000006</v>
      </c>
      <c r="U102" s="188">
        <f t="shared" si="151"/>
        <v>500000.00000000006</v>
      </c>
      <c r="V102" s="188">
        <f t="shared" si="151"/>
        <v>0</v>
      </c>
      <c r="W102" s="188">
        <f t="shared" si="151"/>
        <v>0</v>
      </c>
      <c r="X102" s="188">
        <f t="shared" si="151"/>
        <v>0</v>
      </c>
      <c r="Y102" s="188">
        <f t="shared" si="151"/>
        <v>0</v>
      </c>
      <c r="Z102" s="188">
        <f t="shared" si="151"/>
        <v>0</v>
      </c>
      <c r="AA102" s="188">
        <f t="shared" si="151"/>
        <v>0</v>
      </c>
      <c r="AB102" s="188">
        <f t="shared" si="151"/>
        <v>0</v>
      </c>
      <c r="AC102" s="188">
        <f t="shared" si="151"/>
        <v>0</v>
      </c>
      <c r="AD102" s="188">
        <f t="shared" si="151"/>
        <v>0</v>
      </c>
      <c r="AE102" s="188">
        <f t="shared" si="151"/>
        <v>0</v>
      </c>
      <c r="AF102" s="188">
        <f t="shared" si="151"/>
        <v>0</v>
      </c>
      <c r="AG102" s="188">
        <f t="shared" si="151"/>
        <v>0</v>
      </c>
      <c r="AH102" s="188">
        <f t="shared" si="151"/>
        <v>0</v>
      </c>
      <c r="AI102" s="188">
        <f t="shared" si="151"/>
        <v>0</v>
      </c>
      <c r="AJ102" s="188">
        <f t="shared" si="151"/>
        <v>0</v>
      </c>
      <c r="AK102" s="188">
        <f t="shared" si="151"/>
        <v>0</v>
      </c>
      <c r="AL102" s="188">
        <f t="shared" si="151"/>
        <v>0</v>
      </c>
      <c r="AM102" s="188">
        <f t="shared" si="151"/>
        <v>0</v>
      </c>
      <c r="AN102" s="188">
        <f t="shared" si="151"/>
        <v>0</v>
      </c>
      <c r="AO102" s="188">
        <f t="shared" si="151"/>
        <v>0</v>
      </c>
      <c r="AP102" s="188">
        <f t="shared" si="151"/>
        <v>0</v>
      </c>
      <c r="AQ102" s="188">
        <f t="shared" si="151"/>
        <v>0</v>
      </c>
    </row>
    <row r="103" spans="2:43" s="48" customFormat="1">
      <c r="B103" s="192" t="s">
        <v>48</v>
      </c>
      <c r="C103" s="188">
        <f t="shared" ref="C103:AQ103" si="152">C$86*$C78*$C$4</f>
        <v>0</v>
      </c>
      <c r="D103" s="188">
        <f t="shared" si="152"/>
        <v>1499999.9999999998</v>
      </c>
      <c r="E103" s="188">
        <f t="shared" si="152"/>
        <v>1000000.0000000001</v>
      </c>
      <c r="F103" s="188">
        <f t="shared" si="152"/>
        <v>0</v>
      </c>
      <c r="G103" s="188">
        <f t="shared" si="152"/>
        <v>500000.00000000006</v>
      </c>
      <c r="H103" s="188">
        <f t="shared" si="152"/>
        <v>500000.00000000006</v>
      </c>
      <c r="I103" s="188">
        <f t="shared" si="152"/>
        <v>500000.00000000006</v>
      </c>
      <c r="J103" s="188">
        <f t="shared" si="152"/>
        <v>500000.00000000006</v>
      </c>
      <c r="K103" s="188">
        <f t="shared" si="152"/>
        <v>500000.00000000006</v>
      </c>
      <c r="L103" s="188">
        <f t="shared" si="152"/>
        <v>500000.00000000006</v>
      </c>
      <c r="M103" s="188">
        <f t="shared" si="152"/>
        <v>500000.00000000006</v>
      </c>
      <c r="N103" s="188">
        <f t="shared" si="152"/>
        <v>500000.00000000006</v>
      </c>
      <c r="O103" s="188">
        <f t="shared" si="152"/>
        <v>500000.00000000006</v>
      </c>
      <c r="P103" s="188">
        <f t="shared" si="152"/>
        <v>500000.00000000006</v>
      </c>
      <c r="Q103" s="188">
        <f t="shared" si="152"/>
        <v>500000.00000000006</v>
      </c>
      <c r="R103" s="188">
        <f t="shared" si="152"/>
        <v>500000.00000000006</v>
      </c>
      <c r="S103" s="188">
        <f t="shared" si="152"/>
        <v>500000.00000000006</v>
      </c>
      <c r="T103" s="188">
        <f t="shared" si="152"/>
        <v>500000.00000000006</v>
      </c>
      <c r="U103" s="188">
        <f t="shared" si="152"/>
        <v>500000.00000000006</v>
      </c>
      <c r="V103" s="188">
        <f t="shared" si="152"/>
        <v>0</v>
      </c>
      <c r="W103" s="188">
        <f t="shared" si="152"/>
        <v>0</v>
      </c>
      <c r="X103" s="188">
        <f t="shared" si="152"/>
        <v>0</v>
      </c>
      <c r="Y103" s="188">
        <f t="shared" si="152"/>
        <v>0</v>
      </c>
      <c r="Z103" s="188">
        <f t="shared" si="152"/>
        <v>0</v>
      </c>
      <c r="AA103" s="188">
        <f t="shared" si="152"/>
        <v>0</v>
      </c>
      <c r="AB103" s="188">
        <f t="shared" si="152"/>
        <v>0</v>
      </c>
      <c r="AC103" s="188">
        <f t="shared" si="152"/>
        <v>0</v>
      </c>
      <c r="AD103" s="188">
        <f t="shared" si="152"/>
        <v>0</v>
      </c>
      <c r="AE103" s="188">
        <f t="shared" si="152"/>
        <v>0</v>
      </c>
      <c r="AF103" s="188">
        <f t="shared" si="152"/>
        <v>0</v>
      </c>
      <c r="AG103" s="188">
        <f t="shared" si="152"/>
        <v>0</v>
      </c>
      <c r="AH103" s="188">
        <f t="shared" si="152"/>
        <v>0</v>
      </c>
      <c r="AI103" s="188">
        <f t="shared" si="152"/>
        <v>0</v>
      </c>
      <c r="AJ103" s="188">
        <f t="shared" si="152"/>
        <v>0</v>
      </c>
      <c r="AK103" s="188">
        <f t="shared" si="152"/>
        <v>0</v>
      </c>
      <c r="AL103" s="188">
        <f t="shared" si="152"/>
        <v>0</v>
      </c>
      <c r="AM103" s="188">
        <f t="shared" si="152"/>
        <v>0</v>
      </c>
      <c r="AN103" s="188">
        <f t="shared" si="152"/>
        <v>0</v>
      </c>
      <c r="AO103" s="188">
        <f t="shared" si="152"/>
        <v>0</v>
      </c>
      <c r="AP103" s="188">
        <f t="shared" si="152"/>
        <v>0</v>
      </c>
      <c r="AQ103" s="188">
        <f t="shared" si="152"/>
        <v>0</v>
      </c>
    </row>
    <row r="104" spans="2:43" s="48" customFormat="1">
      <c r="B104" s="191" t="s">
        <v>256</v>
      </c>
      <c r="C104" s="188">
        <f t="shared" ref="C104:AQ104" si="153">C$86*$C79*$C$4</f>
        <v>0</v>
      </c>
      <c r="D104" s="188">
        <f t="shared" si="153"/>
        <v>1499999.9999999998</v>
      </c>
      <c r="E104" s="188">
        <f t="shared" si="153"/>
        <v>1000000.0000000001</v>
      </c>
      <c r="F104" s="188">
        <f t="shared" si="153"/>
        <v>0</v>
      </c>
      <c r="G104" s="188">
        <f t="shared" si="153"/>
        <v>500000.00000000006</v>
      </c>
      <c r="H104" s="188">
        <f t="shared" si="153"/>
        <v>500000.00000000006</v>
      </c>
      <c r="I104" s="188">
        <f t="shared" si="153"/>
        <v>500000.00000000006</v>
      </c>
      <c r="J104" s="188">
        <f t="shared" si="153"/>
        <v>500000.00000000006</v>
      </c>
      <c r="K104" s="188">
        <f t="shared" si="153"/>
        <v>500000.00000000006</v>
      </c>
      <c r="L104" s="188">
        <f t="shared" si="153"/>
        <v>500000.00000000006</v>
      </c>
      <c r="M104" s="188">
        <f t="shared" si="153"/>
        <v>500000.00000000006</v>
      </c>
      <c r="N104" s="188">
        <f t="shared" si="153"/>
        <v>500000.00000000006</v>
      </c>
      <c r="O104" s="188">
        <f t="shared" si="153"/>
        <v>500000.00000000006</v>
      </c>
      <c r="P104" s="188">
        <f t="shared" si="153"/>
        <v>500000.00000000006</v>
      </c>
      <c r="Q104" s="188">
        <f t="shared" si="153"/>
        <v>500000.00000000006</v>
      </c>
      <c r="R104" s="188">
        <f t="shared" si="153"/>
        <v>500000.00000000006</v>
      </c>
      <c r="S104" s="188">
        <f t="shared" si="153"/>
        <v>500000.00000000006</v>
      </c>
      <c r="T104" s="188">
        <f t="shared" si="153"/>
        <v>500000.00000000006</v>
      </c>
      <c r="U104" s="188">
        <f t="shared" si="153"/>
        <v>500000.00000000006</v>
      </c>
      <c r="V104" s="188">
        <f t="shared" si="153"/>
        <v>0</v>
      </c>
      <c r="W104" s="188">
        <f t="shared" si="153"/>
        <v>0</v>
      </c>
      <c r="X104" s="188">
        <f t="shared" si="153"/>
        <v>0</v>
      </c>
      <c r="Y104" s="188">
        <f t="shared" si="153"/>
        <v>0</v>
      </c>
      <c r="Z104" s="188">
        <f t="shared" si="153"/>
        <v>0</v>
      </c>
      <c r="AA104" s="188">
        <f t="shared" si="153"/>
        <v>0</v>
      </c>
      <c r="AB104" s="188">
        <f t="shared" si="153"/>
        <v>0</v>
      </c>
      <c r="AC104" s="188">
        <f t="shared" si="153"/>
        <v>0</v>
      </c>
      <c r="AD104" s="188">
        <f t="shared" si="153"/>
        <v>0</v>
      </c>
      <c r="AE104" s="188">
        <f t="shared" si="153"/>
        <v>0</v>
      </c>
      <c r="AF104" s="188">
        <f t="shared" si="153"/>
        <v>0</v>
      </c>
      <c r="AG104" s="188">
        <f t="shared" si="153"/>
        <v>0</v>
      </c>
      <c r="AH104" s="188">
        <f t="shared" si="153"/>
        <v>0</v>
      </c>
      <c r="AI104" s="188">
        <f t="shared" si="153"/>
        <v>0</v>
      </c>
      <c r="AJ104" s="188">
        <f t="shared" si="153"/>
        <v>0</v>
      </c>
      <c r="AK104" s="188">
        <f t="shared" si="153"/>
        <v>0</v>
      </c>
      <c r="AL104" s="188">
        <f t="shared" si="153"/>
        <v>0</v>
      </c>
      <c r="AM104" s="188">
        <f t="shared" si="153"/>
        <v>0</v>
      </c>
      <c r="AN104" s="188">
        <f t="shared" si="153"/>
        <v>0</v>
      </c>
      <c r="AO104" s="188">
        <f t="shared" si="153"/>
        <v>0</v>
      </c>
      <c r="AP104" s="188">
        <f t="shared" si="153"/>
        <v>0</v>
      </c>
      <c r="AQ104" s="188">
        <f t="shared" si="153"/>
        <v>0</v>
      </c>
    </row>
    <row r="105" spans="2:43" s="48" customFormat="1"/>
    <row r="106" spans="2:43" s="48" customFormat="1">
      <c r="B106" s="193" t="s">
        <v>257</v>
      </c>
      <c r="C106" s="188">
        <f>C$86*$C81*$C$4</f>
        <v>0</v>
      </c>
      <c r="D106" s="188">
        <f t="shared" ref="D106:AQ106" si="154">D$86*$C81*$C$4</f>
        <v>0</v>
      </c>
      <c r="E106" s="188">
        <f t="shared" si="154"/>
        <v>0</v>
      </c>
      <c r="F106" s="188">
        <f t="shared" si="154"/>
        <v>0</v>
      </c>
      <c r="G106" s="188">
        <f t="shared" si="154"/>
        <v>0</v>
      </c>
      <c r="H106" s="188">
        <f t="shared" si="154"/>
        <v>0</v>
      </c>
      <c r="I106" s="188">
        <f t="shared" si="154"/>
        <v>0</v>
      </c>
      <c r="J106" s="188">
        <f t="shared" si="154"/>
        <v>0</v>
      </c>
      <c r="K106" s="188">
        <f t="shared" si="154"/>
        <v>0</v>
      </c>
      <c r="L106" s="188">
        <f t="shared" si="154"/>
        <v>0</v>
      </c>
      <c r="M106" s="188">
        <f t="shared" si="154"/>
        <v>0</v>
      </c>
      <c r="N106" s="188">
        <f t="shared" si="154"/>
        <v>0</v>
      </c>
      <c r="O106" s="188">
        <f t="shared" si="154"/>
        <v>0</v>
      </c>
      <c r="P106" s="188">
        <f t="shared" si="154"/>
        <v>0</v>
      </c>
      <c r="Q106" s="188">
        <f t="shared" si="154"/>
        <v>0</v>
      </c>
      <c r="R106" s="188">
        <f t="shared" si="154"/>
        <v>0</v>
      </c>
      <c r="S106" s="188">
        <f t="shared" si="154"/>
        <v>0</v>
      </c>
      <c r="T106" s="188">
        <f t="shared" si="154"/>
        <v>0</v>
      </c>
      <c r="U106" s="188">
        <f t="shared" si="154"/>
        <v>0</v>
      </c>
      <c r="V106" s="188">
        <f t="shared" si="154"/>
        <v>0</v>
      </c>
      <c r="W106" s="188">
        <f t="shared" si="154"/>
        <v>0</v>
      </c>
      <c r="X106" s="188">
        <f t="shared" si="154"/>
        <v>0</v>
      </c>
      <c r="Y106" s="188">
        <f t="shared" si="154"/>
        <v>0</v>
      </c>
      <c r="Z106" s="188">
        <f t="shared" si="154"/>
        <v>0</v>
      </c>
      <c r="AA106" s="188">
        <f t="shared" si="154"/>
        <v>0</v>
      </c>
      <c r="AB106" s="188">
        <f t="shared" si="154"/>
        <v>0</v>
      </c>
      <c r="AC106" s="188">
        <f t="shared" si="154"/>
        <v>0</v>
      </c>
      <c r="AD106" s="188">
        <f t="shared" si="154"/>
        <v>0</v>
      </c>
      <c r="AE106" s="188">
        <f t="shared" si="154"/>
        <v>0</v>
      </c>
      <c r="AF106" s="188">
        <f t="shared" si="154"/>
        <v>0</v>
      </c>
      <c r="AG106" s="188">
        <f t="shared" si="154"/>
        <v>0</v>
      </c>
      <c r="AH106" s="188">
        <f t="shared" si="154"/>
        <v>0</v>
      </c>
      <c r="AI106" s="188">
        <f t="shared" si="154"/>
        <v>0</v>
      </c>
      <c r="AJ106" s="188">
        <f t="shared" si="154"/>
        <v>0</v>
      </c>
      <c r="AK106" s="188">
        <f t="shared" si="154"/>
        <v>0</v>
      </c>
      <c r="AL106" s="188">
        <f t="shared" si="154"/>
        <v>0</v>
      </c>
      <c r="AM106" s="188">
        <f t="shared" si="154"/>
        <v>0</v>
      </c>
      <c r="AN106" s="188">
        <f t="shared" si="154"/>
        <v>0</v>
      </c>
      <c r="AO106" s="188">
        <f t="shared" si="154"/>
        <v>0</v>
      </c>
      <c r="AP106" s="188">
        <f t="shared" si="154"/>
        <v>0</v>
      </c>
      <c r="AQ106" s="188">
        <f t="shared" si="154"/>
        <v>0</v>
      </c>
    </row>
    <row r="107" spans="2:43">
      <c r="B107" s="5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2:43">
      <c r="B108" s="61" t="s">
        <v>258</v>
      </c>
      <c r="C108" s="3">
        <f>'Capital Structure'!E43</f>
        <v>0</v>
      </c>
      <c r="D108" s="3">
        <f ca="1">'Capital Structure'!F43</f>
        <v>89520.704977424743</v>
      </c>
      <c r="E108" s="3">
        <f ca="1">'Capital Structure'!G43</f>
        <v>168555.23289225544</v>
      </c>
      <c r="F108" s="3">
        <f ca="1">'Capital Structure'!H43</f>
        <v>218258.91640779036</v>
      </c>
      <c r="G108" s="3">
        <f ca="1">'Capital Structure'!I43</f>
        <v>219168.32855948946</v>
      </c>
      <c r="H108" s="3">
        <f ca="1">'Capital Structure'!J43</f>
        <v>220081.52992848735</v>
      </c>
      <c r="I108" s="3">
        <f ca="1">'Capital Structure'!K43</f>
        <v>220998.53630318938</v>
      </c>
      <c r="J108" s="3">
        <f ca="1">'Capital Structure'!L43</f>
        <v>221919.36353778603</v>
      </c>
      <c r="K108" s="3">
        <f ca="1">'Capital Structure'!M43</f>
        <v>222844.02755252676</v>
      </c>
      <c r="L108" s="3">
        <f ca="1">'Capital Structure'!N43</f>
        <v>207844.92573374716</v>
      </c>
      <c r="M108" s="3">
        <f ca="1">'Capital Structure'!O43</f>
        <v>192783.32765738925</v>
      </c>
      <c r="N108" s="3">
        <f ca="1">'Capital Structure'!P43</f>
        <v>92862.609286016275</v>
      </c>
      <c r="O108" s="3">
        <f ca="1">'Capital Structure'!Q43</f>
        <v>0</v>
      </c>
      <c r="P108" s="3">
        <f ca="1">'Capital Structure'!R43</f>
        <v>0</v>
      </c>
      <c r="Q108" s="3">
        <f ca="1">'Capital Structure'!S43</f>
        <v>0</v>
      </c>
      <c r="R108" s="3">
        <f ca="1">'Capital Structure'!T43</f>
        <v>0</v>
      </c>
      <c r="S108" s="3">
        <f ca="1">'Capital Structure'!U43</f>
        <v>0</v>
      </c>
      <c r="T108" s="3">
        <f ca="1">'Capital Structure'!V43</f>
        <v>0</v>
      </c>
      <c r="U108" s="3">
        <f ca="1">'Capital Structure'!W43</f>
        <v>0</v>
      </c>
      <c r="V108" s="3">
        <f ca="1">'Capital Structure'!X43</f>
        <v>0</v>
      </c>
      <c r="W108" s="3">
        <f ca="1">'Capital Structure'!Y43</f>
        <v>0</v>
      </c>
      <c r="X108" s="3">
        <f ca="1">'Capital Structure'!Z43</f>
        <v>0</v>
      </c>
      <c r="Y108" s="3">
        <f ca="1">'Capital Structure'!AA43</f>
        <v>0</v>
      </c>
      <c r="Z108" s="3">
        <f ca="1">'Capital Structure'!AB43</f>
        <v>0</v>
      </c>
      <c r="AA108" s="3">
        <f ca="1">'Capital Structure'!AC43</f>
        <v>0</v>
      </c>
      <c r="AB108" s="3">
        <f ca="1">'Capital Structure'!AD43</f>
        <v>0</v>
      </c>
      <c r="AC108" s="3">
        <f ca="1">'Capital Structure'!AE43</f>
        <v>0</v>
      </c>
      <c r="AD108" s="3">
        <f ca="1">'Capital Structure'!AF43</f>
        <v>0</v>
      </c>
      <c r="AE108" s="3">
        <f ca="1">'Capital Structure'!AG43</f>
        <v>0</v>
      </c>
      <c r="AF108" s="3">
        <f ca="1">'Capital Structure'!AH43</f>
        <v>0</v>
      </c>
      <c r="AG108" s="3">
        <f ca="1">'Capital Structure'!AI43</f>
        <v>0</v>
      </c>
      <c r="AH108" s="3">
        <f ca="1">'Capital Structure'!AJ43</f>
        <v>0</v>
      </c>
      <c r="AI108" s="3">
        <f ca="1">'Capital Structure'!AK43</f>
        <v>0</v>
      </c>
      <c r="AJ108" s="3">
        <f ca="1">'Capital Structure'!AL43</f>
        <v>0</v>
      </c>
      <c r="AK108" s="3">
        <f ca="1">'Capital Structure'!AM43</f>
        <v>0</v>
      </c>
      <c r="AL108" s="3">
        <f ca="1">'Capital Structure'!AN43</f>
        <v>0</v>
      </c>
      <c r="AM108" s="3">
        <f ca="1">'Capital Structure'!AO43</f>
        <v>0</v>
      </c>
      <c r="AN108" s="3">
        <f ca="1">'Capital Structure'!AP43</f>
        <v>0</v>
      </c>
      <c r="AO108" s="3">
        <f ca="1">'Capital Structure'!AQ43</f>
        <v>0</v>
      </c>
      <c r="AP108" s="3">
        <f ca="1">'Capital Structure'!AR43</f>
        <v>0</v>
      </c>
      <c r="AQ108" s="3">
        <f ca="1">'Capital Structure'!AS43</f>
        <v>254166.66666666666</v>
      </c>
    </row>
    <row r="109" spans="2:43">
      <c r="B109" s="6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2:43">
      <c r="B110" s="62" t="s">
        <v>259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2:43">
      <c r="B111" s="62" t="s">
        <v>260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3" spans="1:4">
      <c r="A113" s="53"/>
      <c r="B113" t="s">
        <v>50</v>
      </c>
    </row>
    <row r="114" spans="1:4">
      <c r="A114" s="53"/>
      <c r="B114" t="s">
        <v>51</v>
      </c>
      <c r="C114" s="212">
        <v>0.1</v>
      </c>
    </row>
    <row r="115" spans="1:4">
      <c r="A115" s="53"/>
      <c r="B115" t="s">
        <v>52</v>
      </c>
      <c r="C115" s="212">
        <v>0.03</v>
      </c>
    </row>
    <row r="116" spans="1:4">
      <c r="A116" s="53"/>
      <c r="B116" t="s">
        <v>62</v>
      </c>
      <c r="C116" s="9">
        <v>0.12</v>
      </c>
    </row>
    <row r="117" spans="1:4">
      <c r="A117" s="53"/>
      <c r="C117" s="9"/>
    </row>
    <row r="118" spans="1:4">
      <c r="A118" s="53"/>
      <c r="B118" t="s">
        <v>174</v>
      </c>
      <c r="C118" s="9">
        <v>0.05</v>
      </c>
    </row>
    <row r="119" spans="1:4">
      <c r="A119" s="53"/>
    </row>
    <row r="120" spans="1:4">
      <c r="A120" s="53"/>
      <c r="B120" t="s">
        <v>53</v>
      </c>
    </row>
    <row r="121" spans="1:4">
      <c r="A121" s="53"/>
      <c r="B121" t="s">
        <v>226</v>
      </c>
      <c r="C121" s="9">
        <v>0.1</v>
      </c>
      <c r="D121" s="13">
        <f>C121*C66</f>
        <v>32.469528333333336</v>
      </c>
    </row>
    <row r="122" spans="1:4">
      <c r="A122" s="53"/>
      <c r="B122" t="s">
        <v>227</v>
      </c>
      <c r="C122" s="9">
        <v>0.1</v>
      </c>
      <c r="D122" s="13">
        <f>C122*C67</f>
        <v>1.666666666666667</v>
      </c>
    </row>
    <row r="123" spans="1:4">
      <c r="A123" s="53"/>
      <c r="B123" t="s">
        <v>228</v>
      </c>
      <c r="C123" s="9">
        <v>0.1</v>
      </c>
      <c r="D123" s="13">
        <f>C123*C68</f>
        <v>0.125</v>
      </c>
    </row>
    <row r="124" spans="1:4">
      <c r="A124" s="53"/>
      <c r="C124" s="55" t="e">
        <f>SUM(D121:D123)/C69</f>
        <v>#DIV/0!</v>
      </c>
      <c r="D124" s="13"/>
    </row>
    <row r="125" spans="1:4">
      <c r="A125" s="53"/>
      <c r="B125" s="14" t="s">
        <v>38</v>
      </c>
      <c r="C125" s="9">
        <v>0.1</v>
      </c>
      <c r="D125" s="13">
        <f t="shared" ref="D125:D134" si="155">C125*C70</f>
        <v>3.1959499999999998</v>
      </c>
    </row>
    <row r="126" spans="1:4">
      <c r="A126" s="53"/>
      <c r="B126" s="14" t="s">
        <v>39</v>
      </c>
      <c r="C126" s="9">
        <v>0.1</v>
      </c>
      <c r="D126" s="13">
        <f t="shared" si="155"/>
        <v>4.2366158333333335</v>
      </c>
    </row>
    <row r="127" spans="1:4">
      <c r="A127" s="53"/>
      <c r="B127" s="15" t="s">
        <v>40</v>
      </c>
      <c r="C127" s="9">
        <v>0.1</v>
      </c>
      <c r="D127" s="13">
        <f t="shared" si="155"/>
        <v>27.773305000000001</v>
      </c>
    </row>
    <row r="128" spans="1:4">
      <c r="A128" s="53"/>
      <c r="B128" s="15" t="s">
        <v>41</v>
      </c>
      <c r="C128" s="9">
        <v>0.1</v>
      </c>
      <c r="D128" s="13">
        <f t="shared" si="155"/>
        <v>8.3333333333333339</v>
      </c>
    </row>
    <row r="129" spans="1:84">
      <c r="A129" s="53"/>
      <c r="B129" s="15" t="s">
        <v>42</v>
      </c>
      <c r="C129" s="9">
        <v>0.1</v>
      </c>
      <c r="D129" s="13">
        <f t="shared" si="155"/>
        <v>8.1265491666666669</v>
      </c>
    </row>
    <row r="130" spans="1:84">
      <c r="A130" s="53"/>
      <c r="B130" s="15" t="s">
        <v>43</v>
      </c>
      <c r="C130" s="9">
        <v>0.1</v>
      </c>
      <c r="D130" s="13">
        <f t="shared" si="155"/>
        <v>8.3333333333333339</v>
      </c>
    </row>
    <row r="131" spans="1:84">
      <c r="A131" s="53"/>
      <c r="B131" s="14" t="s">
        <v>44</v>
      </c>
      <c r="C131" s="9">
        <v>0.1</v>
      </c>
      <c r="D131" s="13">
        <f t="shared" si="155"/>
        <v>1.8743533333333333</v>
      </c>
    </row>
    <row r="132" spans="1:84">
      <c r="A132" s="53"/>
      <c r="B132" s="16" t="s">
        <v>171</v>
      </c>
      <c r="C132" s="9">
        <v>0.1</v>
      </c>
      <c r="D132" s="13">
        <f t="shared" si="155"/>
        <v>8.3333333333333339</v>
      </c>
    </row>
    <row r="133" spans="1:84">
      <c r="A133" s="53"/>
      <c r="B133" s="16" t="s">
        <v>172</v>
      </c>
      <c r="C133" s="9">
        <v>0.1</v>
      </c>
      <c r="D133" s="13">
        <f t="shared" si="155"/>
        <v>8.3333333333333339</v>
      </c>
    </row>
    <row r="134" spans="1:84">
      <c r="A134" s="53"/>
      <c r="B134" s="14" t="s">
        <v>46</v>
      </c>
      <c r="C134" s="9">
        <v>0.1</v>
      </c>
      <c r="D134" s="13">
        <f t="shared" si="155"/>
        <v>8.3333333333333339</v>
      </c>
    </row>
    <row r="135" spans="1:84">
      <c r="A135" s="53"/>
      <c r="B135" s="54"/>
      <c r="C135" s="9"/>
      <c r="D135" s="13">
        <f>SUM(D125:D134)</f>
        <v>86.873440000000002</v>
      </c>
    </row>
    <row r="136" spans="1:84">
      <c r="A136" s="53"/>
      <c r="B136" s="16" t="s">
        <v>48</v>
      </c>
      <c r="C136" s="9">
        <v>0</v>
      </c>
      <c r="D136" s="13">
        <f>C136*C81</f>
        <v>0</v>
      </c>
    </row>
    <row r="137" spans="1:84">
      <c r="A137" s="53"/>
      <c r="B137" s="17"/>
      <c r="C137" s="7"/>
      <c r="D137" s="13">
        <f>SUM(D135:D136)</f>
        <v>86.873440000000002</v>
      </c>
    </row>
    <row r="138" spans="1:84">
      <c r="A138" s="53"/>
      <c r="B138" s="17"/>
      <c r="C138" s="7"/>
    </row>
    <row r="139" spans="1:84">
      <c r="A139" s="53"/>
      <c r="C139" t="s">
        <v>107</v>
      </c>
      <c r="D139" s="12">
        <f t="shared" ref="D139:AI139" si="156">C35</f>
        <v>42248</v>
      </c>
      <c r="E139" s="12">
        <f t="shared" si="156"/>
        <v>42278</v>
      </c>
      <c r="F139" s="12">
        <f t="shared" si="156"/>
        <v>42309</v>
      </c>
      <c r="G139" s="12">
        <f t="shared" si="156"/>
        <v>42339</v>
      </c>
      <c r="H139" s="12">
        <f t="shared" si="156"/>
        <v>42370</v>
      </c>
      <c r="I139" s="12">
        <f t="shared" si="156"/>
        <v>42401</v>
      </c>
      <c r="J139" s="12">
        <f t="shared" si="156"/>
        <v>42430</v>
      </c>
      <c r="K139" s="12">
        <f t="shared" si="156"/>
        <v>42461</v>
      </c>
      <c r="L139" s="12">
        <f t="shared" si="156"/>
        <v>42491</v>
      </c>
      <c r="M139" s="12">
        <f t="shared" si="156"/>
        <v>42522</v>
      </c>
      <c r="N139" s="12">
        <f t="shared" si="156"/>
        <v>42552</v>
      </c>
      <c r="O139" s="12">
        <f t="shared" si="156"/>
        <v>42583</v>
      </c>
      <c r="P139" s="12">
        <f t="shared" si="156"/>
        <v>42614</v>
      </c>
      <c r="Q139" s="12">
        <f t="shared" si="156"/>
        <v>42644</v>
      </c>
      <c r="R139" s="12">
        <f t="shared" si="156"/>
        <v>42675</v>
      </c>
      <c r="S139" s="12">
        <f t="shared" si="156"/>
        <v>42705</v>
      </c>
      <c r="T139" s="12">
        <f t="shared" si="156"/>
        <v>42736</v>
      </c>
      <c r="U139" s="12">
        <f t="shared" si="156"/>
        <v>42767</v>
      </c>
      <c r="V139" s="12">
        <f t="shared" si="156"/>
        <v>42795</v>
      </c>
      <c r="W139" s="12">
        <f t="shared" si="156"/>
        <v>42826</v>
      </c>
      <c r="X139" s="12">
        <f t="shared" si="156"/>
        <v>42856</v>
      </c>
      <c r="Y139" s="12">
        <f t="shared" si="156"/>
        <v>42887</v>
      </c>
      <c r="Z139" s="12">
        <f t="shared" si="156"/>
        <v>42917</v>
      </c>
      <c r="AA139" s="12">
        <f t="shared" si="156"/>
        <v>42948</v>
      </c>
      <c r="AB139" s="12">
        <f t="shared" si="156"/>
        <v>42979</v>
      </c>
      <c r="AC139" s="12">
        <f t="shared" si="156"/>
        <v>43009</v>
      </c>
      <c r="AD139" s="12">
        <f t="shared" si="156"/>
        <v>43040</v>
      </c>
      <c r="AE139" s="12">
        <f t="shared" si="156"/>
        <v>43070</v>
      </c>
      <c r="AF139" s="12">
        <f t="shared" si="156"/>
        <v>43101</v>
      </c>
      <c r="AG139" s="12">
        <f t="shared" si="156"/>
        <v>43132</v>
      </c>
      <c r="AH139" s="12">
        <f t="shared" si="156"/>
        <v>43160</v>
      </c>
      <c r="AI139" s="12">
        <f t="shared" si="156"/>
        <v>43191</v>
      </c>
      <c r="AJ139" s="12">
        <f t="shared" ref="AJ139:BQ139" si="157">AI35</f>
        <v>43221</v>
      </c>
      <c r="AK139" s="12">
        <f t="shared" si="157"/>
        <v>43252</v>
      </c>
      <c r="AL139" s="12">
        <f t="shared" si="157"/>
        <v>43282</v>
      </c>
      <c r="AM139" s="12">
        <f t="shared" si="157"/>
        <v>43313</v>
      </c>
      <c r="AN139" s="12">
        <f t="shared" si="157"/>
        <v>43344</v>
      </c>
      <c r="AO139" s="12">
        <f t="shared" si="157"/>
        <v>43374</v>
      </c>
      <c r="AP139" s="12">
        <f t="shared" si="157"/>
        <v>43405</v>
      </c>
      <c r="AQ139" s="12">
        <f t="shared" si="157"/>
        <v>43435</v>
      </c>
      <c r="AR139" s="12">
        <f t="shared" si="157"/>
        <v>43466</v>
      </c>
      <c r="AS139" s="12">
        <f t="shared" si="157"/>
        <v>43497</v>
      </c>
      <c r="AT139" s="12">
        <f t="shared" si="157"/>
        <v>43525</v>
      </c>
      <c r="AU139" s="12">
        <f t="shared" si="157"/>
        <v>43556</v>
      </c>
      <c r="AV139" s="12">
        <f t="shared" si="157"/>
        <v>43586</v>
      </c>
      <c r="AW139" s="12">
        <f t="shared" si="157"/>
        <v>43617</v>
      </c>
      <c r="AX139" s="12">
        <f t="shared" si="157"/>
        <v>43647</v>
      </c>
      <c r="AY139" s="12">
        <f t="shared" si="157"/>
        <v>43678</v>
      </c>
      <c r="AZ139" s="12">
        <f t="shared" si="157"/>
        <v>43709</v>
      </c>
      <c r="BA139" s="12">
        <f t="shared" si="157"/>
        <v>43739</v>
      </c>
      <c r="BB139" s="12">
        <f t="shared" si="157"/>
        <v>43770</v>
      </c>
      <c r="BC139" s="12">
        <f t="shared" si="157"/>
        <v>43800</v>
      </c>
      <c r="BD139" s="12">
        <f t="shared" si="157"/>
        <v>43831</v>
      </c>
      <c r="BE139" s="12">
        <f t="shared" si="157"/>
        <v>43862</v>
      </c>
      <c r="BF139" s="12">
        <f t="shared" si="157"/>
        <v>43891</v>
      </c>
      <c r="BG139" s="12">
        <f t="shared" si="157"/>
        <v>43922</v>
      </c>
      <c r="BH139" s="12">
        <f t="shared" si="157"/>
        <v>43952</v>
      </c>
      <c r="BI139" s="12">
        <f t="shared" si="157"/>
        <v>43983</v>
      </c>
      <c r="BJ139" s="12">
        <f t="shared" si="157"/>
        <v>44013</v>
      </c>
      <c r="BK139" s="12">
        <f t="shared" si="157"/>
        <v>44044</v>
      </c>
      <c r="BL139" s="12">
        <f t="shared" si="157"/>
        <v>44075</v>
      </c>
      <c r="BM139" s="12">
        <f t="shared" si="157"/>
        <v>44105</v>
      </c>
      <c r="BN139" s="12">
        <f t="shared" si="157"/>
        <v>44136</v>
      </c>
      <c r="BO139" s="12">
        <f t="shared" si="157"/>
        <v>44166</v>
      </c>
      <c r="BP139" s="12">
        <f t="shared" si="157"/>
        <v>44197</v>
      </c>
      <c r="BQ139" s="12">
        <f t="shared" si="157"/>
        <v>44228</v>
      </c>
      <c r="BR139" s="12">
        <f t="shared" ref="BR139" si="158">BQ35</f>
        <v>44256</v>
      </c>
      <c r="BS139" s="12">
        <f t="shared" ref="BS139" si="159">BR35</f>
        <v>44287</v>
      </c>
      <c r="BT139" s="12">
        <f t="shared" ref="BT139" si="160">BS35</f>
        <v>44317</v>
      </c>
      <c r="BU139" s="12">
        <f t="shared" ref="BU139" si="161">BT35</f>
        <v>44348</v>
      </c>
      <c r="BV139" s="12">
        <f t="shared" ref="BV139" si="162">BU35</f>
        <v>44378</v>
      </c>
      <c r="BW139" s="12">
        <f t="shared" ref="BW139" si="163">BV35</f>
        <v>44409</v>
      </c>
      <c r="BX139" s="12">
        <f t="shared" ref="BX139" si="164">BW35</f>
        <v>44440</v>
      </c>
      <c r="BY139" s="12">
        <f t="shared" ref="BY139" si="165">BX35</f>
        <v>44470</v>
      </c>
      <c r="BZ139" s="12">
        <f t="shared" ref="BZ139" si="166">BY35</f>
        <v>44501</v>
      </c>
      <c r="CA139" s="12">
        <f t="shared" ref="CA139" si="167">BZ35</f>
        <v>44531</v>
      </c>
      <c r="CB139" s="12">
        <f t="shared" ref="CB139" si="168">CA35</f>
        <v>44562</v>
      </c>
      <c r="CC139" s="12">
        <f t="shared" ref="CC139" si="169">CB35</f>
        <v>44593</v>
      </c>
      <c r="CD139" s="12">
        <f t="shared" ref="CD139" si="170">CC35</f>
        <v>44621</v>
      </c>
      <c r="CE139" s="12">
        <f t="shared" ref="CE139" si="171">CD35</f>
        <v>44652</v>
      </c>
      <c r="CF139" s="12">
        <f t="shared" ref="CF139" si="172">CE35</f>
        <v>44682</v>
      </c>
    </row>
    <row r="140" spans="1:84">
      <c r="B140" t="s">
        <v>60</v>
      </c>
      <c r="C140" s="3">
        <f ca="1">SUM(D140:BP140)</f>
        <v>2292000000</v>
      </c>
      <c r="D140" s="6">
        <f ca="1">C40</f>
        <v>0</v>
      </c>
      <c r="E140" s="6">
        <f t="shared" ref="E140:BP140" ca="1" si="173">D40</f>
        <v>0</v>
      </c>
      <c r="F140" s="6">
        <f t="shared" ca="1" si="173"/>
        <v>0</v>
      </c>
      <c r="G140" s="6">
        <f t="shared" ca="1" si="173"/>
        <v>0</v>
      </c>
      <c r="H140" s="6">
        <f t="shared" ca="1" si="173"/>
        <v>0</v>
      </c>
      <c r="I140" s="6">
        <f t="shared" ca="1" si="173"/>
        <v>0</v>
      </c>
      <c r="J140" s="6">
        <f t="shared" ca="1" si="173"/>
        <v>43200000</v>
      </c>
      <c r="K140" s="6">
        <f t="shared" ca="1" si="173"/>
        <v>43200000</v>
      </c>
      <c r="L140" s="6">
        <f t="shared" ca="1" si="173"/>
        <v>43200000</v>
      </c>
      <c r="M140" s="6">
        <f t="shared" ca="1" si="173"/>
        <v>43200000</v>
      </c>
      <c r="N140" s="6">
        <f t="shared" ca="1" si="173"/>
        <v>43200000</v>
      </c>
      <c r="O140" s="6">
        <f t="shared" ca="1" si="173"/>
        <v>43200000</v>
      </c>
      <c r="P140" s="6">
        <f t="shared" ca="1" si="173"/>
        <v>43200000</v>
      </c>
      <c r="Q140" s="6">
        <f t="shared" ca="1" si="173"/>
        <v>43200000</v>
      </c>
      <c r="R140" s="6">
        <f t="shared" ca="1" si="173"/>
        <v>43200000</v>
      </c>
      <c r="S140" s="6">
        <f t="shared" ca="1" si="173"/>
        <v>43200000</v>
      </c>
      <c r="T140" s="6">
        <f t="shared" ca="1" si="173"/>
        <v>95000000</v>
      </c>
      <c r="U140" s="6">
        <f t="shared" ca="1" si="173"/>
        <v>95000000</v>
      </c>
      <c r="V140" s="6">
        <f t="shared" ca="1" si="173"/>
        <v>95000000</v>
      </c>
      <c r="W140" s="6">
        <f t="shared" ca="1" si="173"/>
        <v>95000000</v>
      </c>
      <c r="X140" s="6">
        <f t="shared" ca="1" si="173"/>
        <v>95000000</v>
      </c>
      <c r="Y140" s="6">
        <f t="shared" ca="1" si="173"/>
        <v>95000000</v>
      </c>
      <c r="Z140" s="6">
        <f t="shared" ca="1" si="173"/>
        <v>95000000</v>
      </c>
      <c r="AA140" s="6">
        <f t="shared" ca="1" si="173"/>
        <v>95000000</v>
      </c>
      <c r="AB140" s="6">
        <f t="shared" ca="1" si="173"/>
        <v>95000000</v>
      </c>
      <c r="AC140" s="6">
        <f t="shared" ca="1" si="173"/>
        <v>95000000</v>
      </c>
      <c r="AD140" s="6">
        <f t="shared" ca="1" si="173"/>
        <v>95000000</v>
      </c>
      <c r="AE140" s="6">
        <f t="shared" ca="1" si="173"/>
        <v>95000000</v>
      </c>
      <c r="AF140" s="6">
        <f t="shared" ca="1" si="173"/>
        <v>90000000</v>
      </c>
      <c r="AG140" s="6">
        <f t="shared" ca="1" si="173"/>
        <v>90000000</v>
      </c>
      <c r="AH140" s="6">
        <f t="shared" ca="1" si="173"/>
        <v>90000000</v>
      </c>
      <c r="AI140" s="6">
        <f t="shared" ca="1" si="173"/>
        <v>90000000</v>
      </c>
      <c r="AJ140" s="6">
        <f t="shared" ca="1" si="173"/>
        <v>90000000</v>
      </c>
      <c r="AK140" s="6">
        <f t="shared" ca="1" si="173"/>
        <v>90000000</v>
      </c>
      <c r="AL140" s="6">
        <f t="shared" ca="1" si="173"/>
        <v>90000000</v>
      </c>
      <c r="AM140" s="6">
        <f t="shared" ca="1" si="173"/>
        <v>90000000</v>
      </c>
      <c r="AN140" s="6">
        <f t="shared" ca="1" si="173"/>
        <v>0</v>
      </c>
      <c r="AO140" s="6">
        <f t="shared" ca="1" si="173"/>
        <v>0</v>
      </c>
      <c r="AP140" s="6">
        <f t="shared" ca="1" si="173"/>
        <v>0</v>
      </c>
      <c r="AQ140" s="6">
        <f t="shared" ca="1" si="173"/>
        <v>0</v>
      </c>
      <c r="AR140" s="6">
        <f t="shared" ca="1" si="173"/>
        <v>0</v>
      </c>
      <c r="AS140" s="6">
        <f t="shared" ca="1" si="173"/>
        <v>0</v>
      </c>
      <c r="AT140" s="6">
        <f t="shared" ca="1" si="173"/>
        <v>0</v>
      </c>
      <c r="AU140" s="6">
        <f t="shared" si="173"/>
        <v>0</v>
      </c>
      <c r="AV140" s="6">
        <f t="shared" si="173"/>
        <v>0</v>
      </c>
      <c r="AW140" s="6">
        <f t="shared" si="173"/>
        <v>0</v>
      </c>
      <c r="AX140" s="6">
        <f t="shared" si="173"/>
        <v>0</v>
      </c>
      <c r="AY140" s="6">
        <f t="shared" si="173"/>
        <v>0</v>
      </c>
      <c r="AZ140" s="6">
        <f t="shared" si="173"/>
        <v>0</v>
      </c>
      <c r="BA140" s="6">
        <f t="shared" si="173"/>
        <v>0</v>
      </c>
      <c r="BB140" s="6">
        <f t="shared" si="173"/>
        <v>0</v>
      </c>
      <c r="BC140" s="6">
        <f t="shared" si="173"/>
        <v>0</v>
      </c>
      <c r="BD140" s="6">
        <f t="shared" si="173"/>
        <v>0</v>
      </c>
      <c r="BE140" s="6">
        <f t="shared" si="173"/>
        <v>0</v>
      </c>
      <c r="BF140" s="6">
        <f t="shared" si="173"/>
        <v>0</v>
      </c>
      <c r="BG140" s="6">
        <f t="shared" si="173"/>
        <v>0</v>
      </c>
      <c r="BH140" s="6">
        <f t="shared" si="173"/>
        <v>0</v>
      </c>
      <c r="BI140" s="6">
        <f t="shared" si="173"/>
        <v>0</v>
      </c>
      <c r="BJ140" s="6">
        <f t="shared" si="173"/>
        <v>0</v>
      </c>
      <c r="BK140" s="6">
        <f t="shared" si="173"/>
        <v>0</v>
      </c>
      <c r="BL140" s="6">
        <f t="shared" si="173"/>
        <v>0</v>
      </c>
      <c r="BM140" s="6">
        <f t="shared" si="173"/>
        <v>0</v>
      </c>
      <c r="BN140" s="6">
        <f t="shared" si="173"/>
        <v>0</v>
      </c>
      <c r="BO140" s="6">
        <f t="shared" si="173"/>
        <v>0</v>
      </c>
      <c r="BP140" s="6">
        <f t="shared" si="173"/>
        <v>0</v>
      </c>
      <c r="BQ140" s="6">
        <f t="shared" ref="BQ140:CF140" si="174">BP40</f>
        <v>0</v>
      </c>
      <c r="BR140" s="6">
        <f t="shared" si="174"/>
        <v>0</v>
      </c>
      <c r="BS140" s="6">
        <f t="shared" si="174"/>
        <v>0</v>
      </c>
      <c r="BT140" s="6">
        <f t="shared" si="174"/>
        <v>0</v>
      </c>
      <c r="BU140" s="6">
        <f t="shared" si="174"/>
        <v>0</v>
      </c>
      <c r="BV140" s="6">
        <f t="shared" si="174"/>
        <v>0</v>
      </c>
      <c r="BW140" s="6">
        <f t="shared" si="174"/>
        <v>0</v>
      </c>
      <c r="BX140" s="6">
        <f t="shared" si="174"/>
        <v>0</v>
      </c>
      <c r="BY140" s="6">
        <f t="shared" si="174"/>
        <v>0</v>
      </c>
      <c r="BZ140" s="6">
        <f t="shared" si="174"/>
        <v>0</v>
      </c>
      <c r="CA140" s="6">
        <f t="shared" si="174"/>
        <v>0</v>
      </c>
      <c r="CB140" s="6">
        <f t="shared" si="174"/>
        <v>0</v>
      </c>
      <c r="CC140" s="6">
        <f t="shared" si="174"/>
        <v>0</v>
      </c>
      <c r="CD140" s="6">
        <f t="shared" si="174"/>
        <v>0</v>
      </c>
      <c r="CE140" s="6">
        <f t="shared" si="174"/>
        <v>0</v>
      </c>
      <c r="CF140" s="6">
        <f t="shared" si="174"/>
        <v>0</v>
      </c>
    </row>
    <row r="141" spans="1:84">
      <c r="A141" s="53"/>
      <c r="B141" t="s">
        <v>108</v>
      </c>
      <c r="C141" s="3">
        <f ca="1">SUM(D141:BP141)</f>
        <v>2083636363.6363626</v>
      </c>
      <c r="D141" s="2">
        <f ca="1">D140/(1+$C$114)</f>
        <v>0</v>
      </c>
      <c r="E141" s="2">
        <f t="shared" ref="E141:BP141" ca="1" si="175">E140/(1+$C$114)</f>
        <v>0</v>
      </c>
      <c r="F141" s="2">
        <f t="shared" ca="1" si="175"/>
        <v>0</v>
      </c>
      <c r="G141" s="2">
        <f t="shared" ca="1" si="175"/>
        <v>0</v>
      </c>
      <c r="H141" s="2">
        <f t="shared" ca="1" si="175"/>
        <v>0</v>
      </c>
      <c r="I141" s="2">
        <f t="shared" ca="1" si="175"/>
        <v>0</v>
      </c>
      <c r="J141" s="2">
        <f t="shared" ca="1" si="175"/>
        <v>39272727.272727266</v>
      </c>
      <c r="K141" s="2">
        <f t="shared" ca="1" si="175"/>
        <v>39272727.272727266</v>
      </c>
      <c r="L141" s="2">
        <f t="shared" ca="1" si="175"/>
        <v>39272727.272727266</v>
      </c>
      <c r="M141" s="2">
        <f t="shared" ca="1" si="175"/>
        <v>39272727.272727266</v>
      </c>
      <c r="N141" s="2">
        <f t="shared" ca="1" si="175"/>
        <v>39272727.272727266</v>
      </c>
      <c r="O141" s="2">
        <f t="shared" ca="1" si="175"/>
        <v>39272727.272727266</v>
      </c>
      <c r="P141" s="2">
        <f t="shared" ca="1" si="175"/>
        <v>39272727.272727266</v>
      </c>
      <c r="Q141" s="2">
        <f t="shared" ca="1" si="175"/>
        <v>39272727.272727266</v>
      </c>
      <c r="R141" s="2">
        <f t="shared" ca="1" si="175"/>
        <v>39272727.272727266</v>
      </c>
      <c r="S141" s="2">
        <f t="shared" ca="1" si="175"/>
        <v>39272727.272727266</v>
      </c>
      <c r="T141" s="2">
        <f t="shared" ca="1" si="175"/>
        <v>86363636.36363636</v>
      </c>
      <c r="U141" s="2">
        <f t="shared" ca="1" si="175"/>
        <v>86363636.36363636</v>
      </c>
      <c r="V141" s="2">
        <f t="shared" ca="1" si="175"/>
        <v>86363636.36363636</v>
      </c>
      <c r="W141" s="2">
        <f t="shared" ca="1" si="175"/>
        <v>86363636.36363636</v>
      </c>
      <c r="X141" s="2">
        <f t="shared" ca="1" si="175"/>
        <v>86363636.36363636</v>
      </c>
      <c r="Y141" s="2">
        <f t="shared" ca="1" si="175"/>
        <v>86363636.36363636</v>
      </c>
      <c r="Z141" s="2">
        <f t="shared" ca="1" si="175"/>
        <v>86363636.36363636</v>
      </c>
      <c r="AA141" s="2">
        <f t="shared" ca="1" si="175"/>
        <v>86363636.36363636</v>
      </c>
      <c r="AB141" s="2">
        <f t="shared" ca="1" si="175"/>
        <v>86363636.36363636</v>
      </c>
      <c r="AC141" s="2">
        <f t="shared" ca="1" si="175"/>
        <v>86363636.36363636</v>
      </c>
      <c r="AD141" s="2">
        <f t="shared" ca="1" si="175"/>
        <v>86363636.36363636</v>
      </c>
      <c r="AE141" s="2">
        <f t="shared" ca="1" si="175"/>
        <v>86363636.36363636</v>
      </c>
      <c r="AF141" s="2">
        <f t="shared" ca="1" si="175"/>
        <v>81818181.818181813</v>
      </c>
      <c r="AG141" s="2">
        <f t="shared" ca="1" si="175"/>
        <v>81818181.818181813</v>
      </c>
      <c r="AH141" s="2">
        <f t="shared" ca="1" si="175"/>
        <v>81818181.818181813</v>
      </c>
      <c r="AI141" s="2">
        <f t="shared" ca="1" si="175"/>
        <v>81818181.818181813</v>
      </c>
      <c r="AJ141" s="2">
        <f t="shared" ca="1" si="175"/>
        <v>81818181.818181813</v>
      </c>
      <c r="AK141" s="2">
        <f t="shared" ca="1" si="175"/>
        <v>81818181.818181813</v>
      </c>
      <c r="AL141" s="2">
        <f t="shared" ca="1" si="175"/>
        <v>81818181.818181813</v>
      </c>
      <c r="AM141" s="2">
        <f t="shared" ca="1" si="175"/>
        <v>81818181.818181813</v>
      </c>
      <c r="AN141" s="2">
        <f t="shared" ca="1" si="175"/>
        <v>0</v>
      </c>
      <c r="AO141" s="2">
        <f t="shared" ca="1" si="175"/>
        <v>0</v>
      </c>
      <c r="AP141" s="2">
        <f t="shared" ca="1" si="175"/>
        <v>0</v>
      </c>
      <c r="AQ141" s="2">
        <f t="shared" ca="1" si="175"/>
        <v>0</v>
      </c>
      <c r="AR141" s="2">
        <f t="shared" ca="1" si="175"/>
        <v>0</v>
      </c>
      <c r="AS141" s="2">
        <f t="shared" ca="1" si="175"/>
        <v>0</v>
      </c>
      <c r="AT141" s="2">
        <f t="shared" ca="1" si="175"/>
        <v>0</v>
      </c>
      <c r="AU141" s="2">
        <f t="shared" si="175"/>
        <v>0</v>
      </c>
      <c r="AV141" s="2">
        <f t="shared" si="175"/>
        <v>0</v>
      </c>
      <c r="AW141" s="2">
        <f t="shared" si="175"/>
        <v>0</v>
      </c>
      <c r="AX141" s="2">
        <f t="shared" si="175"/>
        <v>0</v>
      </c>
      <c r="AY141" s="2">
        <f t="shared" si="175"/>
        <v>0</v>
      </c>
      <c r="AZ141" s="2">
        <f t="shared" si="175"/>
        <v>0</v>
      </c>
      <c r="BA141" s="2">
        <f t="shared" si="175"/>
        <v>0</v>
      </c>
      <c r="BB141" s="2">
        <f t="shared" si="175"/>
        <v>0</v>
      </c>
      <c r="BC141" s="2">
        <f t="shared" si="175"/>
        <v>0</v>
      </c>
      <c r="BD141" s="2">
        <f t="shared" si="175"/>
        <v>0</v>
      </c>
      <c r="BE141" s="2">
        <f t="shared" si="175"/>
        <v>0</v>
      </c>
      <c r="BF141" s="2">
        <f t="shared" si="175"/>
        <v>0</v>
      </c>
      <c r="BG141" s="2">
        <f t="shared" si="175"/>
        <v>0</v>
      </c>
      <c r="BH141" s="2">
        <f t="shared" si="175"/>
        <v>0</v>
      </c>
      <c r="BI141" s="2">
        <f t="shared" si="175"/>
        <v>0</v>
      </c>
      <c r="BJ141" s="2">
        <f t="shared" si="175"/>
        <v>0</v>
      </c>
      <c r="BK141" s="2">
        <f t="shared" si="175"/>
        <v>0</v>
      </c>
      <c r="BL141" s="2">
        <f t="shared" si="175"/>
        <v>0</v>
      </c>
      <c r="BM141" s="2">
        <f t="shared" si="175"/>
        <v>0</v>
      </c>
      <c r="BN141" s="2">
        <f t="shared" si="175"/>
        <v>0</v>
      </c>
      <c r="BO141" s="2">
        <f t="shared" si="175"/>
        <v>0</v>
      </c>
      <c r="BP141" s="2">
        <f t="shared" si="175"/>
        <v>0</v>
      </c>
      <c r="BQ141" s="2">
        <f t="shared" ref="BQ141:CF141" si="176">BQ140/(1+$C$114)</f>
        <v>0</v>
      </c>
      <c r="BR141" s="2">
        <f t="shared" si="176"/>
        <v>0</v>
      </c>
      <c r="BS141" s="2">
        <f t="shared" si="176"/>
        <v>0</v>
      </c>
      <c r="BT141" s="2">
        <f t="shared" si="176"/>
        <v>0</v>
      </c>
      <c r="BU141" s="2">
        <f t="shared" si="176"/>
        <v>0</v>
      </c>
      <c r="BV141" s="2">
        <f t="shared" si="176"/>
        <v>0</v>
      </c>
      <c r="BW141" s="2">
        <f t="shared" si="176"/>
        <v>0</v>
      </c>
      <c r="BX141" s="2">
        <f t="shared" si="176"/>
        <v>0</v>
      </c>
      <c r="BY141" s="2">
        <f t="shared" si="176"/>
        <v>0</v>
      </c>
      <c r="BZ141" s="2">
        <f t="shared" si="176"/>
        <v>0</v>
      </c>
      <c r="CA141" s="2">
        <f t="shared" si="176"/>
        <v>0</v>
      </c>
      <c r="CB141" s="2">
        <f t="shared" si="176"/>
        <v>0</v>
      </c>
      <c r="CC141" s="2">
        <f t="shared" si="176"/>
        <v>0</v>
      </c>
      <c r="CD141" s="2">
        <f t="shared" si="176"/>
        <v>0</v>
      </c>
      <c r="CE141" s="2">
        <f t="shared" si="176"/>
        <v>0</v>
      </c>
      <c r="CF141" s="2">
        <f t="shared" si="176"/>
        <v>0</v>
      </c>
    </row>
    <row r="142" spans="1:84">
      <c r="A142" s="53"/>
      <c r="B142" t="s">
        <v>230</v>
      </c>
      <c r="C142" s="3">
        <f t="shared" ref="C142:C145" ca="1" si="177">SUM(D142:BP142)</f>
        <v>2292000000</v>
      </c>
      <c r="D142" s="2">
        <f ca="1">C41</f>
        <v>0</v>
      </c>
      <c r="E142" s="2">
        <f t="shared" ref="E142:BP142" ca="1" si="178">D41</f>
        <v>0</v>
      </c>
      <c r="F142" s="2">
        <f t="shared" ca="1" si="178"/>
        <v>0</v>
      </c>
      <c r="G142" s="2">
        <f t="shared" ca="1" si="178"/>
        <v>0</v>
      </c>
      <c r="H142" s="2">
        <f t="shared" ca="1" si="178"/>
        <v>0</v>
      </c>
      <c r="I142" s="2">
        <f t="shared" ca="1" si="178"/>
        <v>0</v>
      </c>
      <c r="J142" s="2">
        <f t="shared" ca="1" si="178"/>
        <v>4320000</v>
      </c>
      <c r="K142" s="2">
        <f t="shared" ca="1" si="178"/>
        <v>4320000</v>
      </c>
      <c r="L142" s="2">
        <f t="shared" ca="1" si="178"/>
        <v>10800000</v>
      </c>
      <c r="M142" s="2">
        <f t="shared" ca="1" si="178"/>
        <v>10800000</v>
      </c>
      <c r="N142" s="2">
        <f t="shared" ca="1" si="178"/>
        <v>32400000</v>
      </c>
      <c r="O142" s="2">
        <f t="shared" ca="1" si="178"/>
        <v>32400000</v>
      </c>
      <c r="P142" s="2">
        <f t="shared" ca="1" si="178"/>
        <v>32400000</v>
      </c>
      <c r="Q142" s="2">
        <f t="shared" ca="1" si="178"/>
        <v>32400000</v>
      </c>
      <c r="R142" s="2">
        <f t="shared" ca="1" si="178"/>
        <v>32400000</v>
      </c>
      <c r="S142" s="2">
        <f t="shared" ca="1" si="178"/>
        <v>32400000</v>
      </c>
      <c r="T142" s="2">
        <f t="shared" ca="1" si="178"/>
        <v>37580000</v>
      </c>
      <c r="U142" s="2">
        <f t="shared" ca="1" si="178"/>
        <v>37580000</v>
      </c>
      <c r="V142" s="2">
        <f t="shared" ca="1" si="178"/>
        <v>56150000</v>
      </c>
      <c r="W142" s="2">
        <f t="shared" ca="1" si="178"/>
        <v>56150000</v>
      </c>
      <c r="X142" s="2">
        <f t="shared" ca="1" si="178"/>
        <v>82050000</v>
      </c>
      <c r="Y142" s="2">
        <f t="shared" ca="1" si="178"/>
        <v>82050000</v>
      </c>
      <c r="Z142" s="2">
        <f t="shared" ca="1" si="178"/>
        <v>82050000</v>
      </c>
      <c r="AA142" s="2">
        <f t="shared" ca="1" si="178"/>
        <v>82050000</v>
      </c>
      <c r="AB142" s="2">
        <f t="shared" ca="1" si="178"/>
        <v>82050000</v>
      </c>
      <c r="AC142" s="2">
        <f t="shared" ca="1" si="178"/>
        <v>82050000</v>
      </c>
      <c r="AD142" s="2">
        <f t="shared" ca="1" si="178"/>
        <v>82050000</v>
      </c>
      <c r="AE142" s="2">
        <f t="shared" ca="1" si="178"/>
        <v>82050000</v>
      </c>
      <c r="AF142" s="2">
        <f t="shared" ca="1" si="178"/>
        <v>94500000</v>
      </c>
      <c r="AG142" s="2">
        <f t="shared" ca="1" si="178"/>
        <v>94500000</v>
      </c>
      <c r="AH142" s="2">
        <f t="shared" ca="1" si="178"/>
        <v>93750000</v>
      </c>
      <c r="AI142" s="2">
        <f t="shared" ca="1" si="178"/>
        <v>93750000</v>
      </c>
      <c r="AJ142" s="2">
        <f t="shared" ca="1" si="178"/>
        <v>91250000</v>
      </c>
      <c r="AK142" s="2">
        <f t="shared" ca="1" si="178"/>
        <v>91250000</v>
      </c>
      <c r="AL142" s="2">
        <f t="shared" ca="1" si="178"/>
        <v>91250000</v>
      </c>
      <c r="AM142" s="2">
        <f t="shared" ca="1" si="178"/>
        <v>91250000</v>
      </c>
      <c r="AN142" s="2">
        <f t="shared" ca="1" si="178"/>
        <v>82250000</v>
      </c>
      <c r="AO142" s="2">
        <f t="shared" ca="1" si="178"/>
        <v>82250000</v>
      </c>
      <c r="AP142" s="2">
        <f t="shared" ca="1" si="178"/>
        <v>68750000</v>
      </c>
      <c r="AQ142" s="2">
        <f t="shared" ca="1" si="178"/>
        <v>68750000</v>
      </c>
      <c r="AR142" s="2">
        <f t="shared" ca="1" si="178"/>
        <v>22500000</v>
      </c>
      <c r="AS142" s="2">
        <f t="shared" ca="1" si="178"/>
        <v>22500000</v>
      </c>
      <c r="AT142" s="2">
        <f t="shared" ca="1" si="178"/>
        <v>22500000</v>
      </c>
      <c r="AU142" s="2">
        <f t="shared" ca="1" si="178"/>
        <v>22500000</v>
      </c>
      <c r="AV142" s="2">
        <f t="shared" ca="1" si="178"/>
        <v>22500000</v>
      </c>
      <c r="AW142" s="2">
        <f t="shared" ca="1" si="178"/>
        <v>22500000</v>
      </c>
      <c r="AX142" s="2">
        <f t="shared" ca="1" si="178"/>
        <v>22500000</v>
      </c>
      <c r="AY142" s="2">
        <f t="shared" ca="1" si="178"/>
        <v>22500000</v>
      </c>
      <c r="AZ142" s="2">
        <f t="shared" ca="1" si="178"/>
        <v>0</v>
      </c>
      <c r="BA142" s="2">
        <f t="shared" ca="1" si="178"/>
        <v>0</v>
      </c>
      <c r="BB142" s="2">
        <f t="shared" ca="1" si="178"/>
        <v>0</v>
      </c>
      <c r="BC142" s="2">
        <f t="shared" ca="1" si="178"/>
        <v>0</v>
      </c>
      <c r="BD142" s="2">
        <f t="shared" ca="1" si="178"/>
        <v>0</v>
      </c>
      <c r="BE142" s="2">
        <f t="shared" ca="1" si="178"/>
        <v>0</v>
      </c>
      <c r="BF142" s="2">
        <f t="shared" ca="1" si="178"/>
        <v>0</v>
      </c>
      <c r="BG142" s="2">
        <f t="shared" ca="1" si="178"/>
        <v>0</v>
      </c>
      <c r="BH142" s="2">
        <f t="shared" ca="1" si="178"/>
        <v>0</v>
      </c>
      <c r="BI142" s="2">
        <f t="shared" ca="1" si="178"/>
        <v>0</v>
      </c>
      <c r="BJ142" s="2">
        <f t="shared" ca="1" si="178"/>
        <v>0</v>
      </c>
      <c r="BK142" s="2">
        <f t="shared" ca="1" si="178"/>
        <v>0</v>
      </c>
      <c r="BL142" s="2">
        <f t="shared" ca="1" si="178"/>
        <v>0</v>
      </c>
      <c r="BM142" s="2">
        <f t="shared" ca="1" si="178"/>
        <v>0</v>
      </c>
      <c r="BN142" s="2">
        <f t="shared" ca="1" si="178"/>
        <v>0</v>
      </c>
      <c r="BO142" s="2">
        <f t="shared" ca="1" si="178"/>
        <v>0</v>
      </c>
      <c r="BP142" s="2">
        <f t="shared" ca="1" si="178"/>
        <v>0</v>
      </c>
      <c r="BQ142" s="2">
        <f t="shared" ref="BQ142:CF142" ca="1" si="179">BP41</f>
        <v>0</v>
      </c>
      <c r="BR142" s="2">
        <f t="shared" ca="1" si="179"/>
        <v>0</v>
      </c>
      <c r="BS142" s="2">
        <f t="shared" ca="1" si="179"/>
        <v>0</v>
      </c>
      <c r="BT142" s="2">
        <f t="shared" ca="1" si="179"/>
        <v>0</v>
      </c>
      <c r="BU142" s="2">
        <f t="shared" ca="1" si="179"/>
        <v>0</v>
      </c>
      <c r="BV142" s="2">
        <f t="shared" ca="1" si="179"/>
        <v>0</v>
      </c>
      <c r="BW142" s="2">
        <f t="shared" ca="1" si="179"/>
        <v>0</v>
      </c>
      <c r="BX142" s="2">
        <f t="shared" ca="1" si="179"/>
        <v>0</v>
      </c>
      <c r="BY142" s="2">
        <f t="shared" ca="1" si="179"/>
        <v>0</v>
      </c>
      <c r="BZ142" s="2">
        <f t="shared" ca="1" si="179"/>
        <v>0</v>
      </c>
      <c r="CA142" s="2">
        <f t="shared" ca="1" si="179"/>
        <v>0</v>
      </c>
      <c r="CB142" s="2">
        <f t="shared" ca="1" si="179"/>
        <v>0</v>
      </c>
      <c r="CC142" s="2">
        <f t="shared" ca="1" si="179"/>
        <v>0</v>
      </c>
      <c r="CD142" s="2">
        <f t="shared" ca="1" si="179"/>
        <v>0</v>
      </c>
      <c r="CE142" s="2">
        <f t="shared" ca="1" si="179"/>
        <v>0</v>
      </c>
      <c r="CF142" s="2">
        <f t="shared" ca="1" si="179"/>
        <v>0</v>
      </c>
    </row>
    <row r="143" spans="1:84">
      <c r="A143" s="53"/>
      <c r="B143" t="s">
        <v>231</v>
      </c>
      <c r="C143" s="3">
        <f t="shared" ca="1" si="177"/>
        <v>2083636363.6363642</v>
      </c>
      <c r="D143" s="2">
        <f ca="1">D142/(1+$C$114)</f>
        <v>0</v>
      </c>
      <c r="E143" s="2">
        <f t="shared" ref="E143:BP143" ca="1" si="180">E142/(1+$C$114)</f>
        <v>0</v>
      </c>
      <c r="F143" s="2">
        <f t="shared" ca="1" si="180"/>
        <v>0</v>
      </c>
      <c r="G143" s="2">
        <f t="shared" ca="1" si="180"/>
        <v>0</v>
      </c>
      <c r="H143" s="2">
        <f t="shared" ca="1" si="180"/>
        <v>0</v>
      </c>
      <c r="I143" s="2">
        <f t="shared" ca="1" si="180"/>
        <v>0</v>
      </c>
      <c r="J143" s="2">
        <f t="shared" ca="1" si="180"/>
        <v>3927272.7272727271</v>
      </c>
      <c r="K143" s="2">
        <f t="shared" ca="1" si="180"/>
        <v>3927272.7272727271</v>
      </c>
      <c r="L143" s="2">
        <f t="shared" ca="1" si="180"/>
        <v>9818181.8181818165</v>
      </c>
      <c r="M143" s="2">
        <f t="shared" ca="1" si="180"/>
        <v>9818181.8181818165</v>
      </c>
      <c r="N143" s="2">
        <f t="shared" ca="1" si="180"/>
        <v>29454545.454545453</v>
      </c>
      <c r="O143" s="2">
        <f t="shared" ca="1" si="180"/>
        <v>29454545.454545453</v>
      </c>
      <c r="P143" s="2">
        <f t="shared" ca="1" si="180"/>
        <v>29454545.454545453</v>
      </c>
      <c r="Q143" s="2">
        <f t="shared" ca="1" si="180"/>
        <v>29454545.454545453</v>
      </c>
      <c r="R143" s="2">
        <f t="shared" ca="1" si="180"/>
        <v>29454545.454545453</v>
      </c>
      <c r="S143" s="2">
        <f t="shared" ca="1" si="180"/>
        <v>29454545.454545453</v>
      </c>
      <c r="T143" s="2">
        <f t="shared" ca="1" si="180"/>
        <v>34163636.36363636</v>
      </c>
      <c r="U143" s="2">
        <f t="shared" ca="1" si="180"/>
        <v>34163636.36363636</v>
      </c>
      <c r="V143" s="2">
        <f t="shared" ca="1" si="180"/>
        <v>51045454.545454539</v>
      </c>
      <c r="W143" s="2">
        <f t="shared" ca="1" si="180"/>
        <v>51045454.545454539</v>
      </c>
      <c r="X143" s="2">
        <f t="shared" ca="1" si="180"/>
        <v>74590909.090909079</v>
      </c>
      <c r="Y143" s="2">
        <f t="shared" ca="1" si="180"/>
        <v>74590909.090909079</v>
      </c>
      <c r="Z143" s="2">
        <f t="shared" ca="1" si="180"/>
        <v>74590909.090909079</v>
      </c>
      <c r="AA143" s="2">
        <f t="shared" ca="1" si="180"/>
        <v>74590909.090909079</v>
      </c>
      <c r="AB143" s="2">
        <f t="shared" ca="1" si="180"/>
        <v>74590909.090909079</v>
      </c>
      <c r="AC143" s="2">
        <f t="shared" ca="1" si="180"/>
        <v>74590909.090909079</v>
      </c>
      <c r="AD143" s="2">
        <f t="shared" ca="1" si="180"/>
        <v>74590909.090909079</v>
      </c>
      <c r="AE143" s="2">
        <f t="shared" ca="1" si="180"/>
        <v>74590909.090909079</v>
      </c>
      <c r="AF143" s="2">
        <f t="shared" ca="1" si="180"/>
        <v>85909090.909090906</v>
      </c>
      <c r="AG143" s="2">
        <f t="shared" ca="1" si="180"/>
        <v>85909090.909090906</v>
      </c>
      <c r="AH143" s="2">
        <f t="shared" ca="1" si="180"/>
        <v>85227272.727272719</v>
      </c>
      <c r="AI143" s="2">
        <f t="shared" ca="1" si="180"/>
        <v>85227272.727272719</v>
      </c>
      <c r="AJ143" s="2">
        <f t="shared" ca="1" si="180"/>
        <v>82954545.454545453</v>
      </c>
      <c r="AK143" s="2">
        <f t="shared" ca="1" si="180"/>
        <v>82954545.454545453</v>
      </c>
      <c r="AL143" s="2">
        <f t="shared" ca="1" si="180"/>
        <v>82954545.454545453</v>
      </c>
      <c r="AM143" s="2">
        <f t="shared" ca="1" si="180"/>
        <v>82954545.454545453</v>
      </c>
      <c r="AN143" s="2">
        <f t="shared" ca="1" si="180"/>
        <v>74772727.272727266</v>
      </c>
      <c r="AO143" s="2">
        <f t="shared" ca="1" si="180"/>
        <v>74772727.272727266</v>
      </c>
      <c r="AP143" s="2">
        <f t="shared" ca="1" si="180"/>
        <v>62499999.999999993</v>
      </c>
      <c r="AQ143" s="2">
        <f t="shared" ca="1" si="180"/>
        <v>62499999.999999993</v>
      </c>
      <c r="AR143" s="2">
        <f t="shared" ca="1" si="180"/>
        <v>20454545.454545453</v>
      </c>
      <c r="AS143" s="2">
        <f t="shared" ca="1" si="180"/>
        <v>20454545.454545453</v>
      </c>
      <c r="AT143" s="2">
        <f t="shared" ca="1" si="180"/>
        <v>20454545.454545453</v>
      </c>
      <c r="AU143" s="2">
        <f t="shared" ca="1" si="180"/>
        <v>20454545.454545453</v>
      </c>
      <c r="AV143" s="2">
        <f t="shared" ca="1" si="180"/>
        <v>20454545.454545453</v>
      </c>
      <c r="AW143" s="2">
        <f t="shared" ca="1" si="180"/>
        <v>20454545.454545453</v>
      </c>
      <c r="AX143" s="2">
        <f t="shared" ca="1" si="180"/>
        <v>20454545.454545453</v>
      </c>
      <c r="AY143" s="2">
        <f t="shared" ca="1" si="180"/>
        <v>20454545.454545453</v>
      </c>
      <c r="AZ143" s="2">
        <f t="shared" ca="1" si="180"/>
        <v>0</v>
      </c>
      <c r="BA143" s="2">
        <f t="shared" ca="1" si="180"/>
        <v>0</v>
      </c>
      <c r="BB143" s="2">
        <f t="shared" ca="1" si="180"/>
        <v>0</v>
      </c>
      <c r="BC143" s="2">
        <f t="shared" ca="1" si="180"/>
        <v>0</v>
      </c>
      <c r="BD143" s="2">
        <f t="shared" ca="1" si="180"/>
        <v>0</v>
      </c>
      <c r="BE143" s="2">
        <f t="shared" ca="1" si="180"/>
        <v>0</v>
      </c>
      <c r="BF143" s="2">
        <f t="shared" ca="1" si="180"/>
        <v>0</v>
      </c>
      <c r="BG143" s="2">
        <f t="shared" ca="1" si="180"/>
        <v>0</v>
      </c>
      <c r="BH143" s="2">
        <f t="shared" ca="1" si="180"/>
        <v>0</v>
      </c>
      <c r="BI143" s="2">
        <f t="shared" ca="1" si="180"/>
        <v>0</v>
      </c>
      <c r="BJ143" s="2">
        <f t="shared" ca="1" si="180"/>
        <v>0</v>
      </c>
      <c r="BK143" s="2">
        <f t="shared" ca="1" si="180"/>
        <v>0</v>
      </c>
      <c r="BL143" s="2">
        <f t="shared" ca="1" si="180"/>
        <v>0</v>
      </c>
      <c r="BM143" s="2">
        <f t="shared" ca="1" si="180"/>
        <v>0</v>
      </c>
      <c r="BN143" s="2">
        <f t="shared" ca="1" si="180"/>
        <v>0</v>
      </c>
      <c r="BO143" s="2">
        <f t="shared" ca="1" si="180"/>
        <v>0</v>
      </c>
      <c r="BP143" s="2">
        <f t="shared" ca="1" si="180"/>
        <v>0</v>
      </c>
      <c r="BQ143" s="2">
        <f t="shared" ref="BQ143:CF143" ca="1" si="181">BQ142/(1+$C$114)</f>
        <v>0</v>
      </c>
      <c r="BR143" s="2">
        <f t="shared" ca="1" si="181"/>
        <v>0</v>
      </c>
      <c r="BS143" s="2">
        <f t="shared" ca="1" si="181"/>
        <v>0</v>
      </c>
      <c r="BT143" s="2">
        <f t="shared" ca="1" si="181"/>
        <v>0</v>
      </c>
      <c r="BU143" s="2">
        <f t="shared" ca="1" si="181"/>
        <v>0</v>
      </c>
      <c r="BV143" s="2">
        <f t="shared" ca="1" si="181"/>
        <v>0</v>
      </c>
      <c r="BW143" s="2">
        <f t="shared" ca="1" si="181"/>
        <v>0</v>
      </c>
      <c r="BX143" s="2">
        <f t="shared" ca="1" si="181"/>
        <v>0</v>
      </c>
      <c r="BY143" s="2">
        <f t="shared" ca="1" si="181"/>
        <v>0</v>
      </c>
      <c r="BZ143" s="2">
        <f t="shared" ca="1" si="181"/>
        <v>0</v>
      </c>
      <c r="CA143" s="2">
        <f t="shared" ca="1" si="181"/>
        <v>0</v>
      </c>
      <c r="CB143" s="2">
        <f t="shared" ca="1" si="181"/>
        <v>0</v>
      </c>
      <c r="CC143" s="2">
        <f t="shared" ca="1" si="181"/>
        <v>0</v>
      </c>
      <c r="CD143" s="2">
        <f t="shared" ca="1" si="181"/>
        <v>0</v>
      </c>
      <c r="CE143" s="2">
        <f t="shared" ca="1" si="181"/>
        <v>0</v>
      </c>
      <c r="CF143" s="2">
        <f t="shared" ca="1" si="181"/>
        <v>0</v>
      </c>
    </row>
    <row r="144" spans="1:84">
      <c r="B144" t="s">
        <v>63</v>
      </c>
      <c r="C144" s="3">
        <f t="shared" ca="1" si="177"/>
        <v>2292000000</v>
      </c>
      <c r="D144" s="6">
        <f ca="1">C58</f>
        <v>0</v>
      </c>
      <c r="E144" s="6">
        <f t="shared" ref="E144:BP144" ca="1" si="182">D58</f>
        <v>0</v>
      </c>
      <c r="F144" s="6">
        <f t="shared" ca="1" si="182"/>
        <v>0</v>
      </c>
      <c r="G144" s="6">
        <f t="shared" ca="1" si="182"/>
        <v>0</v>
      </c>
      <c r="H144" s="6">
        <f t="shared" ca="1" si="182"/>
        <v>0</v>
      </c>
      <c r="I144" s="6">
        <f t="shared" ca="1" si="182"/>
        <v>0</v>
      </c>
      <c r="J144" s="6">
        <f t="shared" ca="1" si="182"/>
        <v>0</v>
      </c>
      <c r="K144" s="6">
        <f t="shared" ca="1" si="182"/>
        <v>0</v>
      </c>
      <c r="L144" s="6">
        <f t="shared" ca="1" si="182"/>
        <v>0</v>
      </c>
      <c r="M144" s="6">
        <f t="shared" ca="1" si="182"/>
        <v>0</v>
      </c>
      <c r="N144" s="6">
        <f t="shared" ca="1" si="182"/>
        <v>0</v>
      </c>
      <c r="O144" s="6">
        <f t="shared" ca="1" si="182"/>
        <v>0</v>
      </c>
      <c r="P144" s="6">
        <f t="shared" ca="1" si="182"/>
        <v>0</v>
      </c>
      <c r="Q144" s="6">
        <f t="shared" ca="1" si="182"/>
        <v>0</v>
      </c>
      <c r="R144" s="6">
        <f t="shared" ca="1" si="182"/>
        <v>0</v>
      </c>
      <c r="S144" s="6">
        <f t="shared" ca="1" si="182"/>
        <v>0</v>
      </c>
      <c r="T144" s="6">
        <f t="shared" ca="1" si="182"/>
        <v>0</v>
      </c>
      <c r="U144" s="6">
        <f t="shared" ca="1" si="182"/>
        <v>0</v>
      </c>
      <c r="V144" s="6">
        <f t="shared" ca="1" si="182"/>
        <v>717000000</v>
      </c>
      <c r="W144" s="6">
        <f t="shared" ca="1" si="182"/>
        <v>0</v>
      </c>
      <c r="X144" s="6">
        <f t="shared" ca="1" si="182"/>
        <v>0</v>
      </c>
      <c r="Y144" s="6">
        <f t="shared" ca="1" si="182"/>
        <v>0</v>
      </c>
      <c r="Z144" s="6">
        <f t="shared" ca="1" si="182"/>
        <v>0</v>
      </c>
      <c r="AA144" s="6">
        <f t="shared" ca="1" si="182"/>
        <v>95000000</v>
      </c>
      <c r="AB144" s="6">
        <f t="shared" ca="1" si="182"/>
        <v>95000000</v>
      </c>
      <c r="AC144" s="6">
        <f t="shared" ca="1" si="182"/>
        <v>95000000</v>
      </c>
      <c r="AD144" s="6">
        <f t="shared" ca="1" si="182"/>
        <v>95000000</v>
      </c>
      <c r="AE144" s="6">
        <f t="shared" ca="1" si="182"/>
        <v>95000000</v>
      </c>
      <c r="AF144" s="6">
        <f t="shared" ca="1" si="182"/>
        <v>95000000</v>
      </c>
      <c r="AG144" s="6">
        <f t="shared" ca="1" si="182"/>
        <v>95000000</v>
      </c>
      <c r="AH144" s="6">
        <f t="shared" ca="1" si="182"/>
        <v>95000000</v>
      </c>
      <c r="AI144" s="6">
        <f t="shared" ca="1" si="182"/>
        <v>95000000</v>
      </c>
      <c r="AJ144" s="6">
        <f t="shared" ca="1" si="182"/>
        <v>90000000</v>
      </c>
      <c r="AK144" s="6">
        <f t="shared" ca="1" si="182"/>
        <v>90000000</v>
      </c>
      <c r="AL144" s="6">
        <f t="shared" ca="1" si="182"/>
        <v>90000000</v>
      </c>
      <c r="AM144" s="6">
        <f t="shared" ca="1" si="182"/>
        <v>90000000</v>
      </c>
      <c r="AN144" s="6">
        <f t="shared" ca="1" si="182"/>
        <v>90000000</v>
      </c>
      <c r="AO144" s="6">
        <f t="shared" ca="1" si="182"/>
        <v>90000000</v>
      </c>
      <c r="AP144" s="6">
        <f t="shared" ca="1" si="182"/>
        <v>90000000</v>
      </c>
      <c r="AQ144" s="6">
        <f t="shared" ca="1" si="182"/>
        <v>90000000</v>
      </c>
      <c r="AR144" s="6">
        <f t="shared" ca="1" si="182"/>
        <v>0</v>
      </c>
      <c r="AS144" s="6">
        <f t="shared" ca="1" si="182"/>
        <v>0</v>
      </c>
      <c r="AT144" s="6">
        <f t="shared" ca="1" si="182"/>
        <v>0</v>
      </c>
      <c r="AU144" s="6">
        <f t="shared" ca="1" si="182"/>
        <v>0</v>
      </c>
      <c r="AV144" s="6">
        <f t="shared" ca="1" si="182"/>
        <v>0</v>
      </c>
      <c r="AW144" s="6">
        <f t="shared" ca="1" si="182"/>
        <v>0</v>
      </c>
      <c r="AX144" s="6">
        <f t="shared" ca="1" si="182"/>
        <v>0</v>
      </c>
      <c r="AY144" s="6">
        <f t="shared" ca="1" si="182"/>
        <v>0</v>
      </c>
      <c r="AZ144" s="6">
        <f t="shared" ca="1" si="182"/>
        <v>0</v>
      </c>
      <c r="BA144" s="6">
        <f t="shared" ca="1" si="182"/>
        <v>0</v>
      </c>
      <c r="BB144" s="6">
        <f t="shared" ca="1" si="182"/>
        <v>0</v>
      </c>
      <c r="BC144" s="6">
        <f t="shared" ca="1" si="182"/>
        <v>0</v>
      </c>
      <c r="BD144" s="6">
        <f t="shared" ca="1" si="182"/>
        <v>0</v>
      </c>
      <c r="BE144" s="6">
        <f t="shared" ca="1" si="182"/>
        <v>0</v>
      </c>
      <c r="BF144" s="6">
        <f t="shared" ca="1" si="182"/>
        <v>0</v>
      </c>
      <c r="BG144" s="6">
        <f t="shared" ca="1" si="182"/>
        <v>0</v>
      </c>
      <c r="BH144" s="6">
        <f t="shared" ca="1" si="182"/>
        <v>0</v>
      </c>
      <c r="BI144" s="6">
        <f t="shared" ca="1" si="182"/>
        <v>0</v>
      </c>
      <c r="BJ144" s="6">
        <f t="shared" ca="1" si="182"/>
        <v>0</v>
      </c>
      <c r="BK144" s="6">
        <f t="shared" ca="1" si="182"/>
        <v>0</v>
      </c>
      <c r="BL144" s="6">
        <f t="shared" ca="1" si="182"/>
        <v>0</v>
      </c>
      <c r="BM144" s="6">
        <f t="shared" ca="1" si="182"/>
        <v>0</v>
      </c>
      <c r="BN144" s="6">
        <f t="shared" ca="1" si="182"/>
        <v>0</v>
      </c>
      <c r="BO144" s="6">
        <f t="shared" ca="1" si="182"/>
        <v>0</v>
      </c>
      <c r="BP144" s="6">
        <f t="shared" ca="1" si="182"/>
        <v>0</v>
      </c>
      <c r="BQ144" s="6">
        <f t="shared" ref="BQ144:CF144" ca="1" si="183">BP58</f>
        <v>0</v>
      </c>
      <c r="BR144" s="6">
        <f t="shared" ca="1" si="183"/>
        <v>0</v>
      </c>
      <c r="BS144" s="6">
        <f t="shared" si="183"/>
        <v>0</v>
      </c>
      <c r="BT144" s="6">
        <f t="shared" si="183"/>
        <v>0</v>
      </c>
      <c r="BU144" s="6">
        <f t="shared" si="183"/>
        <v>0</v>
      </c>
      <c r="BV144" s="6">
        <f t="shared" si="183"/>
        <v>0</v>
      </c>
      <c r="BW144" s="6">
        <f t="shared" si="183"/>
        <v>0</v>
      </c>
      <c r="BX144" s="6">
        <f t="shared" si="183"/>
        <v>0</v>
      </c>
      <c r="BY144" s="6">
        <f t="shared" si="183"/>
        <v>0</v>
      </c>
      <c r="BZ144" s="6">
        <f t="shared" si="183"/>
        <v>0</v>
      </c>
      <c r="CA144" s="6">
        <f t="shared" si="183"/>
        <v>0</v>
      </c>
      <c r="CB144" s="6">
        <f t="shared" si="183"/>
        <v>0</v>
      </c>
      <c r="CC144" s="6">
        <f t="shared" si="183"/>
        <v>0</v>
      </c>
      <c r="CD144" s="6">
        <f t="shared" si="183"/>
        <v>0</v>
      </c>
      <c r="CE144" s="6">
        <f t="shared" si="183"/>
        <v>0</v>
      </c>
      <c r="CF144" s="6">
        <f t="shared" si="183"/>
        <v>0</v>
      </c>
    </row>
    <row r="145" spans="2:89">
      <c r="B145" t="s">
        <v>110</v>
      </c>
      <c r="C145" s="3">
        <f t="shared" ca="1" si="177"/>
        <v>2083636363.6363626</v>
      </c>
      <c r="D145" s="6">
        <f ca="1">D144/(1+$C$114)</f>
        <v>0</v>
      </c>
      <c r="E145" s="6">
        <f t="shared" ref="E145:BP145" ca="1" si="184">E144/(1+$C$114)</f>
        <v>0</v>
      </c>
      <c r="F145" s="6">
        <f t="shared" ca="1" si="184"/>
        <v>0</v>
      </c>
      <c r="G145" s="6">
        <f t="shared" ca="1" si="184"/>
        <v>0</v>
      </c>
      <c r="H145" s="6">
        <f t="shared" ca="1" si="184"/>
        <v>0</v>
      </c>
      <c r="I145" s="6">
        <f t="shared" ca="1" si="184"/>
        <v>0</v>
      </c>
      <c r="J145" s="6">
        <f t="shared" ca="1" si="184"/>
        <v>0</v>
      </c>
      <c r="K145" s="6">
        <f t="shared" ca="1" si="184"/>
        <v>0</v>
      </c>
      <c r="L145" s="6">
        <f t="shared" ca="1" si="184"/>
        <v>0</v>
      </c>
      <c r="M145" s="6">
        <f t="shared" ca="1" si="184"/>
        <v>0</v>
      </c>
      <c r="N145" s="6">
        <f t="shared" ca="1" si="184"/>
        <v>0</v>
      </c>
      <c r="O145" s="6">
        <f t="shared" ca="1" si="184"/>
        <v>0</v>
      </c>
      <c r="P145" s="6">
        <f t="shared" ca="1" si="184"/>
        <v>0</v>
      </c>
      <c r="Q145" s="6">
        <f t="shared" ca="1" si="184"/>
        <v>0</v>
      </c>
      <c r="R145" s="6">
        <f t="shared" ca="1" si="184"/>
        <v>0</v>
      </c>
      <c r="S145" s="6">
        <f t="shared" ca="1" si="184"/>
        <v>0</v>
      </c>
      <c r="T145" s="6">
        <f t="shared" ca="1" si="184"/>
        <v>0</v>
      </c>
      <c r="U145" s="6">
        <f t="shared" ca="1" si="184"/>
        <v>0</v>
      </c>
      <c r="V145" s="6">
        <f t="shared" ca="1" si="184"/>
        <v>651818181.81818175</v>
      </c>
      <c r="W145" s="6">
        <f t="shared" ca="1" si="184"/>
        <v>0</v>
      </c>
      <c r="X145" s="6">
        <f t="shared" ca="1" si="184"/>
        <v>0</v>
      </c>
      <c r="Y145" s="6">
        <f t="shared" ca="1" si="184"/>
        <v>0</v>
      </c>
      <c r="Z145" s="6">
        <f t="shared" ca="1" si="184"/>
        <v>0</v>
      </c>
      <c r="AA145" s="6">
        <f t="shared" ca="1" si="184"/>
        <v>86363636.36363636</v>
      </c>
      <c r="AB145" s="6">
        <f t="shared" ca="1" si="184"/>
        <v>86363636.36363636</v>
      </c>
      <c r="AC145" s="6">
        <f t="shared" ca="1" si="184"/>
        <v>86363636.36363636</v>
      </c>
      <c r="AD145" s="6">
        <f t="shared" ca="1" si="184"/>
        <v>86363636.36363636</v>
      </c>
      <c r="AE145" s="6">
        <f t="shared" ca="1" si="184"/>
        <v>86363636.36363636</v>
      </c>
      <c r="AF145" s="6">
        <f t="shared" ca="1" si="184"/>
        <v>86363636.36363636</v>
      </c>
      <c r="AG145" s="6">
        <f t="shared" ca="1" si="184"/>
        <v>86363636.36363636</v>
      </c>
      <c r="AH145" s="6">
        <f t="shared" ca="1" si="184"/>
        <v>86363636.36363636</v>
      </c>
      <c r="AI145" s="6">
        <f t="shared" ca="1" si="184"/>
        <v>86363636.36363636</v>
      </c>
      <c r="AJ145" s="6">
        <f t="shared" ca="1" si="184"/>
        <v>81818181.818181813</v>
      </c>
      <c r="AK145" s="6">
        <f t="shared" ca="1" si="184"/>
        <v>81818181.818181813</v>
      </c>
      <c r="AL145" s="6">
        <f t="shared" ca="1" si="184"/>
        <v>81818181.818181813</v>
      </c>
      <c r="AM145" s="6">
        <f t="shared" ca="1" si="184"/>
        <v>81818181.818181813</v>
      </c>
      <c r="AN145" s="6">
        <f t="shared" ca="1" si="184"/>
        <v>81818181.818181813</v>
      </c>
      <c r="AO145" s="6">
        <f t="shared" ca="1" si="184"/>
        <v>81818181.818181813</v>
      </c>
      <c r="AP145" s="6">
        <f t="shared" ca="1" si="184"/>
        <v>81818181.818181813</v>
      </c>
      <c r="AQ145" s="6">
        <f t="shared" ca="1" si="184"/>
        <v>81818181.818181813</v>
      </c>
      <c r="AR145" s="6">
        <f t="shared" ca="1" si="184"/>
        <v>0</v>
      </c>
      <c r="AS145" s="6">
        <f t="shared" ca="1" si="184"/>
        <v>0</v>
      </c>
      <c r="AT145" s="6">
        <f t="shared" ca="1" si="184"/>
        <v>0</v>
      </c>
      <c r="AU145" s="6">
        <f t="shared" ca="1" si="184"/>
        <v>0</v>
      </c>
      <c r="AV145" s="6">
        <f t="shared" ca="1" si="184"/>
        <v>0</v>
      </c>
      <c r="AW145" s="6">
        <f t="shared" ca="1" si="184"/>
        <v>0</v>
      </c>
      <c r="AX145" s="6">
        <f t="shared" ca="1" si="184"/>
        <v>0</v>
      </c>
      <c r="AY145" s="6">
        <f t="shared" ca="1" si="184"/>
        <v>0</v>
      </c>
      <c r="AZ145" s="6">
        <f t="shared" ca="1" si="184"/>
        <v>0</v>
      </c>
      <c r="BA145" s="6">
        <f t="shared" ca="1" si="184"/>
        <v>0</v>
      </c>
      <c r="BB145" s="6">
        <f t="shared" ca="1" si="184"/>
        <v>0</v>
      </c>
      <c r="BC145" s="6">
        <f t="shared" ca="1" si="184"/>
        <v>0</v>
      </c>
      <c r="BD145" s="6">
        <f t="shared" ca="1" si="184"/>
        <v>0</v>
      </c>
      <c r="BE145" s="6">
        <f t="shared" ca="1" si="184"/>
        <v>0</v>
      </c>
      <c r="BF145" s="6">
        <f t="shared" ca="1" si="184"/>
        <v>0</v>
      </c>
      <c r="BG145" s="6">
        <f t="shared" ca="1" si="184"/>
        <v>0</v>
      </c>
      <c r="BH145" s="6">
        <f t="shared" ca="1" si="184"/>
        <v>0</v>
      </c>
      <c r="BI145" s="6">
        <f t="shared" ca="1" si="184"/>
        <v>0</v>
      </c>
      <c r="BJ145" s="6">
        <f t="shared" ca="1" si="184"/>
        <v>0</v>
      </c>
      <c r="BK145" s="6">
        <f t="shared" ca="1" si="184"/>
        <v>0</v>
      </c>
      <c r="BL145" s="6">
        <f t="shared" ca="1" si="184"/>
        <v>0</v>
      </c>
      <c r="BM145" s="6">
        <f t="shared" ca="1" si="184"/>
        <v>0</v>
      </c>
      <c r="BN145" s="6">
        <f t="shared" ca="1" si="184"/>
        <v>0</v>
      </c>
      <c r="BO145" s="6">
        <f t="shared" ca="1" si="184"/>
        <v>0</v>
      </c>
      <c r="BP145" s="6">
        <f t="shared" ca="1" si="184"/>
        <v>0</v>
      </c>
      <c r="BQ145" s="6">
        <f t="shared" ref="BQ145:CF145" ca="1" si="185">BQ144/(1+$C$114)</f>
        <v>0</v>
      </c>
      <c r="BR145" s="6">
        <f t="shared" ca="1" si="185"/>
        <v>0</v>
      </c>
      <c r="BS145" s="6">
        <f t="shared" si="185"/>
        <v>0</v>
      </c>
      <c r="BT145" s="6">
        <f t="shared" si="185"/>
        <v>0</v>
      </c>
      <c r="BU145" s="6">
        <f t="shared" si="185"/>
        <v>0</v>
      </c>
      <c r="BV145" s="6">
        <f t="shared" si="185"/>
        <v>0</v>
      </c>
      <c r="BW145" s="6">
        <f t="shared" si="185"/>
        <v>0</v>
      </c>
      <c r="BX145" s="6">
        <f t="shared" si="185"/>
        <v>0</v>
      </c>
      <c r="BY145" s="6">
        <f t="shared" si="185"/>
        <v>0</v>
      </c>
      <c r="BZ145" s="6">
        <f t="shared" si="185"/>
        <v>0</v>
      </c>
      <c r="CA145" s="6">
        <f t="shared" si="185"/>
        <v>0</v>
      </c>
      <c r="CB145" s="6">
        <f t="shared" si="185"/>
        <v>0</v>
      </c>
      <c r="CC145" s="6">
        <f t="shared" si="185"/>
        <v>0</v>
      </c>
      <c r="CD145" s="6">
        <f t="shared" si="185"/>
        <v>0</v>
      </c>
      <c r="CE145" s="6">
        <f t="shared" si="185"/>
        <v>0</v>
      </c>
      <c r="CF145" s="6">
        <f t="shared" si="185"/>
        <v>0</v>
      </c>
    </row>
    <row r="146" spans="2:89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</row>
    <row r="147" spans="2:89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</row>
    <row r="148" spans="2:89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</row>
    <row r="149" spans="2:89">
      <c r="B149" t="s">
        <v>232</v>
      </c>
      <c r="D149" s="12">
        <f>D139</f>
        <v>42248</v>
      </c>
      <c r="E149" s="12">
        <f t="shared" ref="E149:BP149" si="186">E139</f>
        <v>42278</v>
      </c>
      <c r="F149" s="12">
        <f t="shared" si="186"/>
        <v>42309</v>
      </c>
      <c r="G149" s="12">
        <f t="shared" si="186"/>
        <v>42339</v>
      </c>
      <c r="H149" s="12">
        <f t="shared" si="186"/>
        <v>42370</v>
      </c>
      <c r="I149" s="12">
        <f t="shared" si="186"/>
        <v>42401</v>
      </c>
      <c r="J149" s="12">
        <f t="shared" si="186"/>
        <v>42430</v>
      </c>
      <c r="K149" s="12">
        <f t="shared" si="186"/>
        <v>42461</v>
      </c>
      <c r="L149" s="12">
        <f t="shared" si="186"/>
        <v>42491</v>
      </c>
      <c r="M149" s="12">
        <f t="shared" si="186"/>
        <v>42522</v>
      </c>
      <c r="N149" s="12">
        <f t="shared" si="186"/>
        <v>42552</v>
      </c>
      <c r="O149" s="12">
        <f t="shared" si="186"/>
        <v>42583</v>
      </c>
      <c r="P149" s="12">
        <f t="shared" si="186"/>
        <v>42614</v>
      </c>
      <c r="Q149" s="12">
        <f t="shared" si="186"/>
        <v>42644</v>
      </c>
      <c r="R149" s="12">
        <f t="shared" si="186"/>
        <v>42675</v>
      </c>
      <c r="S149" s="12">
        <f t="shared" si="186"/>
        <v>42705</v>
      </c>
      <c r="T149" s="12">
        <f t="shared" si="186"/>
        <v>42736</v>
      </c>
      <c r="U149" s="12">
        <f t="shared" si="186"/>
        <v>42767</v>
      </c>
      <c r="V149" s="12">
        <f t="shared" si="186"/>
        <v>42795</v>
      </c>
      <c r="W149" s="12">
        <f t="shared" si="186"/>
        <v>42826</v>
      </c>
      <c r="X149" s="12">
        <f t="shared" si="186"/>
        <v>42856</v>
      </c>
      <c r="Y149" s="12">
        <f t="shared" si="186"/>
        <v>42887</v>
      </c>
      <c r="Z149" s="12">
        <f t="shared" si="186"/>
        <v>42917</v>
      </c>
      <c r="AA149" s="12">
        <f t="shared" si="186"/>
        <v>42948</v>
      </c>
      <c r="AB149" s="12">
        <f t="shared" si="186"/>
        <v>42979</v>
      </c>
      <c r="AC149" s="12">
        <f t="shared" si="186"/>
        <v>43009</v>
      </c>
      <c r="AD149" s="12">
        <f t="shared" si="186"/>
        <v>43040</v>
      </c>
      <c r="AE149" s="12">
        <f t="shared" si="186"/>
        <v>43070</v>
      </c>
      <c r="AF149" s="12">
        <f t="shared" si="186"/>
        <v>43101</v>
      </c>
      <c r="AG149" s="12">
        <f t="shared" si="186"/>
        <v>43132</v>
      </c>
      <c r="AH149" s="12">
        <f t="shared" si="186"/>
        <v>43160</v>
      </c>
      <c r="AI149" s="12">
        <f t="shared" si="186"/>
        <v>43191</v>
      </c>
      <c r="AJ149" s="12">
        <f t="shared" si="186"/>
        <v>43221</v>
      </c>
      <c r="AK149" s="12">
        <f t="shared" si="186"/>
        <v>43252</v>
      </c>
      <c r="AL149" s="12">
        <f t="shared" si="186"/>
        <v>43282</v>
      </c>
      <c r="AM149" s="12">
        <f t="shared" si="186"/>
        <v>43313</v>
      </c>
      <c r="AN149" s="12">
        <f t="shared" si="186"/>
        <v>43344</v>
      </c>
      <c r="AO149" s="12">
        <f t="shared" si="186"/>
        <v>43374</v>
      </c>
      <c r="AP149" s="12">
        <f t="shared" si="186"/>
        <v>43405</v>
      </c>
      <c r="AQ149" s="12">
        <f t="shared" si="186"/>
        <v>43435</v>
      </c>
      <c r="AR149" s="12">
        <f t="shared" si="186"/>
        <v>43466</v>
      </c>
      <c r="AS149" s="12">
        <f t="shared" si="186"/>
        <v>43497</v>
      </c>
      <c r="AT149" s="12">
        <f t="shared" si="186"/>
        <v>43525</v>
      </c>
      <c r="AU149" s="12">
        <f t="shared" si="186"/>
        <v>43556</v>
      </c>
      <c r="AV149" s="12">
        <f t="shared" si="186"/>
        <v>43586</v>
      </c>
      <c r="AW149" s="12">
        <f t="shared" si="186"/>
        <v>43617</v>
      </c>
      <c r="AX149" s="12">
        <f t="shared" si="186"/>
        <v>43647</v>
      </c>
      <c r="AY149" s="12">
        <f t="shared" si="186"/>
        <v>43678</v>
      </c>
      <c r="AZ149" s="12">
        <f t="shared" si="186"/>
        <v>43709</v>
      </c>
      <c r="BA149" s="12">
        <f t="shared" si="186"/>
        <v>43739</v>
      </c>
      <c r="BB149" s="12">
        <f t="shared" si="186"/>
        <v>43770</v>
      </c>
      <c r="BC149" s="12">
        <f t="shared" si="186"/>
        <v>43800</v>
      </c>
      <c r="BD149" s="12">
        <f t="shared" si="186"/>
        <v>43831</v>
      </c>
      <c r="BE149" s="12">
        <f t="shared" si="186"/>
        <v>43862</v>
      </c>
      <c r="BF149" s="12">
        <f t="shared" si="186"/>
        <v>43891</v>
      </c>
      <c r="BG149" s="12">
        <f t="shared" si="186"/>
        <v>43922</v>
      </c>
      <c r="BH149" s="12">
        <f t="shared" si="186"/>
        <v>43952</v>
      </c>
      <c r="BI149" s="12">
        <f t="shared" si="186"/>
        <v>43983</v>
      </c>
      <c r="BJ149" s="12">
        <f t="shared" si="186"/>
        <v>44013</v>
      </c>
      <c r="BK149" s="12">
        <f t="shared" si="186"/>
        <v>44044</v>
      </c>
      <c r="BL149" s="12">
        <f t="shared" si="186"/>
        <v>44075</v>
      </c>
      <c r="BM149" s="12">
        <f t="shared" si="186"/>
        <v>44105</v>
      </c>
      <c r="BN149" s="12">
        <f t="shared" si="186"/>
        <v>44136</v>
      </c>
      <c r="BO149" s="12">
        <f t="shared" si="186"/>
        <v>44166</v>
      </c>
      <c r="BP149" s="12">
        <f t="shared" si="186"/>
        <v>44197</v>
      </c>
      <c r="BQ149" s="12">
        <f t="shared" ref="BQ149:CF149" si="187">BQ139</f>
        <v>44228</v>
      </c>
      <c r="BR149" s="12">
        <f t="shared" si="187"/>
        <v>44256</v>
      </c>
      <c r="BS149" s="12">
        <f t="shared" si="187"/>
        <v>44287</v>
      </c>
      <c r="BT149" s="12">
        <f t="shared" si="187"/>
        <v>44317</v>
      </c>
      <c r="BU149" s="12">
        <f t="shared" si="187"/>
        <v>44348</v>
      </c>
      <c r="BV149" s="12">
        <f t="shared" si="187"/>
        <v>44378</v>
      </c>
      <c r="BW149" s="12">
        <f t="shared" si="187"/>
        <v>44409</v>
      </c>
      <c r="BX149" s="12">
        <f t="shared" si="187"/>
        <v>44440</v>
      </c>
      <c r="BY149" s="12">
        <f t="shared" si="187"/>
        <v>44470</v>
      </c>
      <c r="BZ149" s="12">
        <f t="shared" si="187"/>
        <v>44501</v>
      </c>
      <c r="CA149" s="12">
        <f t="shared" si="187"/>
        <v>44531</v>
      </c>
      <c r="CB149" s="12">
        <f t="shared" si="187"/>
        <v>44562</v>
      </c>
      <c r="CC149" s="12">
        <f t="shared" si="187"/>
        <v>44593</v>
      </c>
      <c r="CD149" s="12">
        <f t="shared" si="187"/>
        <v>44621</v>
      </c>
      <c r="CE149" s="12">
        <f t="shared" si="187"/>
        <v>44652</v>
      </c>
      <c r="CF149" s="12">
        <f t="shared" si="187"/>
        <v>44682</v>
      </c>
    </row>
    <row r="150" spans="2:89">
      <c r="B150" t="s">
        <v>108</v>
      </c>
      <c r="D150" s="6">
        <f ca="1">D141</f>
        <v>0</v>
      </c>
      <c r="E150" s="6">
        <f t="shared" ref="E150:BP150" ca="1" si="188">E141</f>
        <v>0</v>
      </c>
      <c r="F150" s="6">
        <f t="shared" ca="1" si="188"/>
        <v>0</v>
      </c>
      <c r="G150" s="6">
        <f t="shared" ca="1" si="188"/>
        <v>0</v>
      </c>
      <c r="H150" s="6">
        <f t="shared" ca="1" si="188"/>
        <v>0</v>
      </c>
      <c r="I150" s="6">
        <f t="shared" ca="1" si="188"/>
        <v>0</v>
      </c>
      <c r="J150" s="6">
        <f t="shared" ca="1" si="188"/>
        <v>39272727.272727266</v>
      </c>
      <c r="K150" s="6">
        <f t="shared" ca="1" si="188"/>
        <v>39272727.272727266</v>
      </c>
      <c r="L150" s="6">
        <f t="shared" ca="1" si="188"/>
        <v>39272727.272727266</v>
      </c>
      <c r="M150" s="6">
        <f t="shared" ca="1" si="188"/>
        <v>39272727.272727266</v>
      </c>
      <c r="N150" s="6">
        <f t="shared" ca="1" si="188"/>
        <v>39272727.272727266</v>
      </c>
      <c r="O150" s="6">
        <f t="shared" ca="1" si="188"/>
        <v>39272727.272727266</v>
      </c>
      <c r="P150" s="6">
        <f t="shared" ca="1" si="188"/>
        <v>39272727.272727266</v>
      </c>
      <c r="Q150" s="6">
        <f t="shared" ca="1" si="188"/>
        <v>39272727.272727266</v>
      </c>
      <c r="R150" s="6">
        <f t="shared" ca="1" si="188"/>
        <v>39272727.272727266</v>
      </c>
      <c r="S150" s="6">
        <f t="shared" ca="1" si="188"/>
        <v>39272727.272727266</v>
      </c>
      <c r="T150" s="6">
        <f t="shared" ca="1" si="188"/>
        <v>86363636.36363636</v>
      </c>
      <c r="U150" s="6">
        <f t="shared" ca="1" si="188"/>
        <v>86363636.36363636</v>
      </c>
      <c r="V150" s="6">
        <f t="shared" ca="1" si="188"/>
        <v>86363636.36363636</v>
      </c>
      <c r="W150" s="6">
        <f t="shared" ca="1" si="188"/>
        <v>86363636.36363636</v>
      </c>
      <c r="X150" s="6">
        <f t="shared" ca="1" si="188"/>
        <v>86363636.36363636</v>
      </c>
      <c r="Y150" s="6">
        <f t="shared" ca="1" si="188"/>
        <v>86363636.36363636</v>
      </c>
      <c r="Z150" s="6">
        <f t="shared" ca="1" si="188"/>
        <v>86363636.36363636</v>
      </c>
      <c r="AA150" s="6">
        <f t="shared" ca="1" si="188"/>
        <v>86363636.36363636</v>
      </c>
      <c r="AB150" s="6">
        <f t="shared" ca="1" si="188"/>
        <v>86363636.36363636</v>
      </c>
      <c r="AC150" s="6">
        <f t="shared" ca="1" si="188"/>
        <v>86363636.36363636</v>
      </c>
      <c r="AD150" s="6">
        <f t="shared" ca="1" si="188"/>
        <v>86363636.36363636</v>
      </c>
      <c r="AE150" s="6">
        <f t="shared" ca="1" si="188"/>
        <v>86363636.36363636</v>
      </c>
      <c r="AF150" s="6">
        <f t="shared" ca="1" si="188"/>
        <v>81818181.818181813</v>
      </c>
      <c r="AG150" s="6">
        <f t="shared" ca="1" si="188"/>
        <v>81818181.818181813</v>
      </c>
      <c r="AH150" s="6">
        <f t="shared" ca="1" si="188"/>
        <v>81818181.818181813</v>
      </c>
      <c r="AI150" s="6">
        <f t="shared" ca="1" si="188"/>
        <v>81818181.818181813</v>
      </c>
      <c r="AJ150" s="6">
        <f t="shared" ca="1" si="188"/>
        <v>81818181.818181813</v>
      </c>
      <c r="AK150" s="6">
        <f t="shared" ca="1" si="188"/>
        <v>81818181.818181813</v>
      </c>
      <c r="AL150" s="6">
        <f t="shared" ca="1" si="188"/>
        <v>81818181.818181813</v>
      </c>
      <c r="AM150" s="6">
        <f t="shared" ca="1" si="188"/>
        <v>81818181.818181813</v>
      </c>
      <c r="AN150" s="6">
        <f t="shared" ca="1" si="188"/>
        <v>0</v>
      </c>
      <c r="AO150" s="6">
        <f t="shared" ca="1" si="188"/>
        <v>0</v>
      </c>
      <c r="AP150" s="6">
        <f t="shared" ca="1" si="188"/>
        <v>0</v>
      </c>
      <c r="AQ150" s="6">
        <f t="shared" ca="1" si="188"/>
        <v>0</v>
      </c>
      <c r="AR150" s="6">
        <f t="shared" ca="1" si="188"/>
        <v>0</v>
      </c>
      <c r="AS150" s="6">
        <f t="shared" ca="1" si="188"/>
        <v>0</v>
      </c>
      <c r="AT150" s="6">
        <f t="shared" ca="1" si="188"/>
        <v>0</v>
      </c>
      <c r="AU150" s="6">
        <f t="shared" si="188"/>
        <v>0</v>
      </c>
      <c r="AV150" s="6">
        <f t="shared" si="188"/>
        <v>0</v>
      </c>
      <c r="AW150" s="6">
        <f t="shared" si="188"/>
        <v>0</v>
      </c>
      <c r="AX150" s="6">
        <f t="shared" si="188"/>
        <v>0</v>
      </c>
      <c r="AY150" s="6">
        <f t="shared" si="188"/>
        <v>0</v>
      </c>
      <c r="AZ150" s="6">
        <f t="shared" si="188"/>
        <v>0</v>
      </c>
      <c r="BA150" s="6">
        <f t="shared" si="188"/>
        <v>0</v>
      </c>
      <c r="BB150" s="6">
        <f t="shared" si="188"/>
        <v>0</v>
      </c>
      <c r="BC150" s="6">
        <f t="shared" si="188"/>
        <v>0</v>
      </c>
      <c r="BD150" s="6">
        <f t="shared" si="188"/>
        <v>0</v>
      </c>
      <c r="BE150" s="6">
        <f t="shared" si="188"/>
        <v>0</v>
      </c>
      <c r="BF150" s="6">
        <f t="shared" si="188"/>
        <v>0</v>
      </c>
      <c r="BG150" s="6">
        <f t="shared" si="188"/>
        <v>0</v>
      </c>
      <c r="BH150" s="6">
        <f t="shared" si="188"/>
        <v>0</v>
      </c>
      <c r="BI150" s="6">
        <f t="shared" si="188"/>
        <v>0</v>
      </c>
      <c r="BJ150" s="6">
        <f t="shared" si="188"/>
        <v>0</v>
      </c>
      <c r="BK150" s="6">
        <f t="shared" si="188"/>
        <v>0</v>
      </c>
      <c r="BL150" s="6">
        <f t="shared" si="188"/>
        <v>0</v>
      </c>
      <c r="BM150" s="6">
        <f t="shared" si="188"/>
        <v>0</v>
      </c>
      <c r="BN150" s="6">
        <f t="shared" si="188"/>
        <v>0</v>
      </c>
      <c r="BO150" s="6">
        <f t="shared" si="188"/>
        <v>0</v>
      </c>
      <c r="BP150" s="6">
        <f t="shared" si="188"/>
        <v>0</v>
      </c>
      <c r="BQ150" s="6">
        <f t="shared" ref="BQ150:CF150" si="189">BQ141</f>
        <v>0</v>
      </c>
      <c r="BR150" s="6">
        <f t="shared" si="189"/>
        <v>0</v>
      </c>
      <c r="BS150" s="6">
        <f t="shared" si="189"/>
        <v>0</v>
      </c>
      <c r="BT150" s="6">
        <f t="shared" si="189"/>
        <v>0</v>
      </c>
      <c r="BU150" s="6">
        <f t="shared" si="189"/>
        <v>0</v>
      </c>
      <c r="BV150" s="6">
        <f t="shared" si="189"/>
        <v>0</v>
      </c>
      <c r="BW150" s="6">
        <f t="shared" si="189"/>
        <v>0</v>
      </c>
      <c r="BX150" s="6">
        <f t="shared" si="189"/>
        <v>0</v>
      </c>
      <c r="BY150" s="6">
        <f t="shared" si="189"/>
        <v>0</v>
      </c>
      <c r="BZ150" s="6">
        <f t="shared" si="189"/>
        <v>0</v>
      </c>
      <c r="CA150" s="6">
        <f t="shared" si="189"/>
        <v>0</v>
      </c>
      <c r="CB150" s="6">
        <f t="shared" si="189"/>
        <v>0</v>
      </c>
      <c r="CC150" s="6">
        <f t="shared" si="189"/>
        <v>0</v>
      </c>
      <c r="CD150" s="6">
        <f t="shared" si="189"/>
        <v>0</v>
      </c>
      <c r="CE150" s="6">
        <f t="shared" si="189"/>
        <v>0</v>
      </c>
      <c r="CF150" s="6">
        <f t="shared" si="189"/>
        <v>0</v>
      </c>
    </row>
    <row r="151" spans="2:89">
      <c r="B151" t="s">
        <v>61</v>
      </c>
      <c r="D151" s="2">
        <f ca="1">($C$69+$C$81+$C$80-SUM($D$121:$D$123)-SUM($D$125:$D$134)-$D$136)*C38</f>
        <v>0</v>
      </c>
      <c r="E151" s="2">
        <f t="shared" ref="E151:BP151" ca="1" si="190">($C$69+$C$81+$C$80-SUM($D$121:$D$123)-SUM($D$125:$D$134)-$D$136)*D38</f>
        <v>0</v>
      </c>
      <c r="F151" s="2">
        <f t="shared" ca="1" si="190"/>
        <v>0</v>
      </c>
      <c r="G151" s="2">
        <f t="shared" ca="1" si="190"/>
        <v>0</v>
      </c>
      <c r="H151" s="2">
        <f t="shared" ca="1" si="190"/>
        <v>0</v>
      </c>
      <c r="I151" s="2">
        <f t="shared" ca="1" si="190"/>
        <v>0</v>
      </c>
      <c r="J151" s="2">
        <f t="shared" ca="1" si="190"/>
        <v>1794239.4360000002</v>
      </c>
      <c r="K151" s="2">
        <f t="shared" ca="1" si="190"/>
        <v>1794239.4360000002</v>
      </c>
      <c r="L151" s="2">
        <f t="shared" ca="1" si="190"/>
        <v>1794239.4360000002</v>
      </c>
      <c r="M151" s="2">
        <f t="shared" ca="1" si="190"/>
        <v>1794239.4360000002</v>
      </c>
      <c r="N151" s="2">
        <f t="shared" ca="1" si="190"/>
        <v>1794239.4360000002</v>
      </c>
      <c r="O151" s="2">
        <f t="shared" ca="1" si="190"/>
        <v>1794239.4360000002</v>
      </c>
      <c r="P151" s="2">
        <f t="shared" ca="1" si="190"/>
        <v>1794239.4360000002</v>
      </c>
      <c r="Q151" s="2">
        <f t="shared" ca="1" si="190"/>
        <v>1794239.4360000002</v>
      </c>
      <c r="R151" s="2">
        <f t="shared" ca="1" si="190"/>
        <v>1794239.4360000002</v>
      </c>
      <c r="S151" s="2">
        <f t="shared" ca="1" si="190"/>
        <v>1794239.4360000002</v>
      </c>
      <c r="T151" s="2">
        <f t="shared" ca="1" si="190"/>
        <v>3737998.8250000002</v>
      </c>
      <c r="U151" s="2">
        <f t="shared" ca="1" si="190"/>
        <v>3737998.8250000002</v>
      </c>
      <c r="V151" s="2">
        <f t="shared" ca="1" si="190"/>
        <v>3737998.8250000002</v>
      </c>
      <c r="W151" s="2">
        <f t="shared" ca="1" si="190"/>
        <v>3737998.8250000002</v>
      </c>
      <c r="X151" s="2">
        <f t="shared" ca="1" si="190"/>
        <v>3737998.8250000002</v>
      </c>
      <c r="Y151" s="2">
        <f t="shared" ca="1" si="190"/>
        <v>3737998.8250000002</v>
      </c>
      <c r="Z151" s="2">
        <f t="shared" ca="1" si="190"/>
        <v>3737998.8250000002</v>
      </c>
      <c r="AA151" s="2">
        <f t="shared" ca="1" si="190"/>
        <v>3737998.8250000002</v>
      </c>
      <c r="AB151" s="2">
        <f t="shared" ca="1" si="190"/>
        <v>3737998.8250000002</v>
      </c>
      <c r="AC151" s="2">
        <f t="shared" ca="1" si="190"/>
        <v>3737998.8250000002</v>
      </c>
      <c r="AD151" s="2">
        <f t="shared" ca="1" si="190"/>
        <v>3737998.8250000002</v>
      </c>
      <c r="AE151" s="2">
        <f t="shared" ca="1" si="190"/>
        <v>3737998.8250000002</v>
      </c>
      <c r="AF151" s="2">
        <f t="shared" ca="1" si="190"/>
        <v>3364198.9425000004</v>
      </c>
      <c r="AG151" s="2">
        <f t="shared" ca="1" si="190"/>
        <v>3364198.9425000004</v>
      </c>
      <c r="AH151" s="2">
        <f t="shared" ca="1" si="190"/>
        <v>3364198.9425000004</v>
      </c>
      <c r="AI151" s="2">
        <f t="shared" ca="1" si="190"/>
        <v>3364198.9425000004</v>
      </c>
      <c r="AJ151" s="2">
        <f t="shared" ca="1" si="190"/>
        <v>3364198.9425000004</v>
      </c>
      <c r="AK151" s="2">
        <f t="shared" ca="1" si="190"/>
        <v>3364198.9425000004</v>
      </c>
      <c r="AL151" s="2">
        <f t="shared" ca="1" si="190"/>
        <v>3364198.9425000004</v>
      </c>
      <c r="AM151" s="2">
        <f t="shared" ca="1" si="190"/>
        <v>3364198.9425000004</v>
      </c>
      <c r="AN151" s="2">
        <f t="shared" ca="1" si="190"/>
        <v>0</v>
      </c>
      <c r="AO151" s="2">
        <f t="shared" ca="1" si="190"/>
        <v>0</v>
      </c>
      <c r="AP151" s="2">
        <f t="shared" ca="1" si="190"/>
        <v>0</v>
      </c>
      <c r="AQ151" s="2">
        <f t="shared" ca="1" si="190"/>
        <v>0</v>
      </c>
      <c r="AR151" s="2">
        <f t="shared" ca="1" si="190"/>
        <v>0</v>
      </c>
      <c r="AS151" s="2">
        <f t="shared" ca="1" si="190"/>
        <v>0</v>
      </c>
      <c r="AT151" s="2">
        <f t="shared" ca="1" si="190"/>
        <v>0</v>
      </c>
      <c r="AU151" s="2">
        <f t="shared" ca="1" si="190"/>
        <v>0</v>
      </c>
      <c r="AV151" s="2">
        <f t="shared" ca="1" si="190"/>
        <v>0</v>
      </c>
      <c r="AW151" s="2">
        <f t="shared" ca="1" si="190"/>
        <v>0</v>
      </c>
      <c r="AX151" s="2">
        <f t="shared" ca="1" si="190"/>
        <v>0</v>
      </c>
      <c r="AY151" s="2">
        <f t="shared" ca="1" si="190"/>
        <v>0</v>
      </c>
      <c r="AZ151" s="2">
        <f t="shared" ca="1" si="190"/>
        <v>0</v>
      </c>
      <c r="BA151" s="2">
        <f t="shared" ca="1" si="190"/>
        <v>0</v>
      </c>
      <c r="BB151" s="2">
        <f t="shared" ca="1" si="190"/>
        <v>0</v>
      </c>
      <c r="BC151" s="2">
        <f t="shared" ca="1" si="190"/>
        <v>0</v>
      </c>
      <c r="BD151" s="2">
        <f t="shared" ca="1" si="190"/>
        <v>0</v>
      </c>
      <c r="BE151" s="2">
        <f t="shared" ca="1" si="190"/>
        <v>0</v>
      </c>
      <c r="BF151" s="2">
        <f t="shared" ca="1" si="190"/>
        <v>0</v>
      </c>
      <c r="BG151" s="2">
        <f t="shared" ca="1" si="190"/>
        <v>0</v>
      </c>
      <c r="BH151" s="2">
        <f t="shared" ca="1" si="190"/>
        <v>0</v>
      </c>
      <c r="BI151" s="2">
        <f t="shared" ca="1" si="190"/>
        <v>0</v>
      </c>
      <c r="BJ151" s="2">
        <f t="shared" ca="1" si="190"/>
        <v>0</v>
      </c>
      <c r="BK151" s="2">
        <f t="shared" ca="1" si="190"/>
        <v>0</v>
      </c>
      <c r="BL151" s="2">
        <f t="shared" ca="1" si="190"/>
        <v>0</v>
      </c>
      <c r="BM151" s="2">
        <f t="shared" ca="1" si="190"/>
        <v>0</v>
      </c>
      <c r="BN151" s="2">
        <f t="shared" ca="1" si="190"/>
        <v>0</v>
      </c>
      <c r="BO151" s="2">
        <f t="shared" ca="1" si="190"/>
        <v>0</v>
      </c>
      <c r="BP151" s="2">
        <f t="shared" ca="1" si="190"/>
        <v>0</v>
      </c>
      <c r="BQ151" s="2">
        <f t="shared" ref="BQ151:CF151" ca="1" si="191">($C$69+$C$81+$C$80-SUM($D$121:$D$123)-SUM($D$125:$D$134)-$D$136)*BP38</f>
        <v>0</v>
      </c>
      <c r="BR151" s="2">
        <f t="shared" ca="1" si="191"/>
        <v>0</v>
      </c>
      <c r="BS151" s="2">
        <f t="shared" ca="1" si="191"/>
        <v>0</v>
      </c>
      <c r="BT151" s="2">
        <f t="shared" ca="1" si="191"/>
        <v>0</v>
      </c>
      <c r="BU151" s="2">
        <f t="shared" ca="1" si="191"/>
        <v>0</v>
      </c>
      <c r="BV151" s="2">
        <f t="shared" ca="1" si="191"/>
        <v>0</v>
      </c>
      <c r="BW151" s="2">
        <f t="shared" ca="1" si="191"/>
        <v>0</v>
      </c>
      <c r="BX151" s="2">
        <f t="shared" ca="1" si="191"/>
        <v>0</v>
      </c>
      <c r="BY151" s="2">
        <f t="shared" ca="1" si="191"/>
        <v>0</v>
      </c>
      <c r="BZ151" s="2">
        <f t="shared" ca="1" si="191"/>
        <v>0</v>
      </c>
      <c r="CA151" s="2">
        <f t="shared" ca="1" si="191"/>
        <v>0</v>
      </c>
      <c r="CB151" s="2">
        <f t="shared" ca="1" si="191"/>
        <v>0</v>
      </c>
      <c r="CC151" s="2">
        <f t="shared" ca="1" si="191"/>
        <v>0</v>
      </c>
      <c r="CD151" s="2">
        <f t="shared" ca="1" si="191"/>
        <v>0</v>
      </c>
      <c r="CE151" s="2">
        <f t="shared" ca="1" si="191"/>
        <v>0</v>
      </c>
      <c r="CF151" s="2">
        <f t="shared" ca="1" si="191"/>
        <v>0</v>
      </c>
    </row>
    <row r="152" spans="2:89">
      <c r="B152" t="s">
        <v>58</v>
      </c>
      <c r="D152" s="6">
        <f ca="1">D150-D151-(D150*$C$114-C38*$D$137)*$C$116</f>
        <v>0</v>
      </c>
      <c r="E152" s="6">
        <f t="shared" ref="E152:BP152" ca="1" si="192">E150-E151-(E150*$C$114-D38*$D$137)*$C$116</f>
        <v>0</v>
      </c>
      <c r="F152" s="6">
        <f t="shared" ca="1" si="192"/>
        <v>0</v>
      </c>
      <c r="G152" s="6">
        <f t="shared" ca="1" si="192"/>
        <v>0</v>
      </c>
      <c r="H152" s="6">
        <f ca="1">H150-H151-(H150*$C$114-G38*$D$137)*$C$116</f>
        <v>0</v>
      </c>
      <c r="I152" s="6">
        <f t="shared" ca="1" si="192"/>
        <v>0</v>
      </c>
      <c r="J152" s="6">
        <f t="shared" ca="1" si="192"/>
        <v>37032234.660174541</v>
      </c>
      <c r="K152" s="6">
        <f t="shared" ca="1" si="192"/>
        <v>37032234.660174541</v>
      </c>
      <c r="L152" s="6">
        <f t="shared" ca="1" si="192"/>
        <v>37032234.660174541</v>
      </c>
      <c r="M152" s="6">
        <f t="shared" ca="1" si="192"/>
        <v>37032234.660174541</v>
      </c>
      <c r="N152" s="6">
        <f t="shared" ca="1" si="192"/>
        <v>37032234.660174541</v>
      </c>
      <c r="O152" s="6">
        <f t="shared" ca="1" si="192"/>
        <v>37032234.660174541</v>
      </c>
      <c r="P152" s="6">
        <f t="shared" ca="1" si="192"/>
        <v>37032234.660174541</v>
      </c>
      <c r="Q152" s="6">
        <f t="shared" ca="1" si="192"/>
        <v>37032234.660174541</v>
      </c>
      <c r="R152" s="6">
        <f t="shared" ca="1" si="192"/>
        <v>37032234.660174541</v>
      </c>
      <c r="S152" s="6">
        <f t="shared" ca="1" si="192"/>
        <v>37032234.660174541</v>
      </c>
      <c r="T152" s="6">
        <f t="shared" ca="1" si="192"/>
        <v>81641397.966272727</v>
      </c>
      <c r="U152" s="6">
        <f t="shared" ca="1" si="192"/>
        <v>81641397.966272727</v>
      </c>
      <c r="V152" s="6">
        <f t="shared" ca="1" si="192"/>
        <v>81641397.966272727</v>
      </c>
      <c r="W152" s="6">
        <f t="shared" ca="1" si="192"/>
        <v>81641397.966272727</v>
      </c>
      <c r="X152" s="6">
        <f t="shared" ca="1" si="192"/>
        <v>81641397.966272727</v>
      </c>
      <c r="Y152" s="6">
        <f t="shared" ca="1" si="192"/>
        <v>81641397.966272727</v>
      </c>
      <c r="Z152" s="6">
        <f t="shared" ca="1" si="192"/>
        <v>81641397.966272727</v>
      </c>
      <c r="AA152" s="6">
        <f t="shared" ca="1" si="192"/>
        <v>81641397.966272727</v>
      </c>
      <c r="AB152" s="6">
        <f t="shared" ca="1" si="192"/>
        <v>81641397.966272727</v>
      </c>
      <c r="AC152" s="6">
        <f t="shared" ca="1" si="192"/>
        <v>81641397.966272727</v>
      </c>
      <c r="AD152" s="6">
        <f t="shared" ca="1" si="192"/>
        <v>81641397.966272727</v>
      </c>
      <c r="AE152" s="6">
        <f t="shared" ca="1" si="192"/>
        <v>81641397.966272727</v>
      </c>
      <c r="AF152" s="6">
        <f t="shared" ca="1" si="192"/>
        <v>77519076.351463631</v>
      </c>
      <c r="AG152" s="6">
        <f t="shared" ca="1" si="192"/>
        <v>77519076.351463631</v>
      </c>
      <c r="AH152" s="6">
        <f t="shared" ca="1" si="192"/>
        <v>77519076.351463631</v>
      </c>
      <c r="AI152" s="6">
        <f t="shared" ca="1" si="192"/>
        <v>77519076.351463631</v>
      </c>
      <c r="AJ152" s="6">
        <f t="shared" ca="1" si="192"/>
        <v>77519076.351463631</v>
      </c>
      <c r="AK152" s="6">
        <f t="shared" ca="1" si="192"/>
        <v>77519076.351463631</v>
      </c>
      <c r="AL152" s="6">
        <f t="shared" ca="1" si="192"/>
        <v>77519076.351463631</v>
      </c>
      <c r="AM152" s="6">
        <f t="shared" ca="1" si="192"/>
        <v>77519076.351463631</v>
      </c>
      <c r="AN152" s="6">
        <f t="shared" ca="1" si="192"/>
        <v>0</v>
      </c>
      <c r="AO152" s="6">
        <f t="shared" ca="1" si="192"/>
        <v>0</v>
      </c>
      <c r="AP152" s="6">
        <f t="shared" ca="1" si="192"/>
        <v>0</v>
      </c>
      <c r="AQ152" s="6">
        <f t="shared" ca="1" si="192"/>
        <v>0</v>
      </c>
      <c r="AR152" s="6">
        <f t="shared" ca="1" si="192"/>
        <v>0</v>
      </c>
      <c r="AS152" s="6">
        <f t="shared" ca="1" si="192"/>
        <v>0</v>
      </c>
      <c r="AT152" s="6">
        <f t="shared" ca="1" si="192"/>
        <v>0</v>
      </c>
      <c r="AU152" s="6">
        <f t="shared" ca="1" si="192"/>
        <v>0</v>
      </c>
      <c r="AV152" s="6">
        <f t="shared" ca="1" si="192"/>
        <v>0</v>
      </c>
      <c r="AW152" s="6">
        <f t="shared" ca="1" si="192"/>
        <v>0</v>
      </c>
      <c r="AX152" s="6">
        <f t="shared" ca="1" si="192"/>
        <v>0</v>
      </c>
      <c r="AY152" s="6">
        <f t="shared" ca="1" si="192"/>
        <v>0</v>
      </c>
      <c r="AZ152" s="6">
        <f t="shared" ca="1" si="192"/>
        <v>0</v>
      </c>
      <c r="BA152" s="6">
        <f t="shared" ca="1" si="192"/>
        <v>0</v>
      </c>
      <c r="BB152" s="6">
        <f t="shared" ca="1" si="192"/>
        <v>0</v>
      </c>
      <c r="BC152" s="6">
        <f t="shared" ca="1" si="192"/>
        <v>0</v>
      </c>
      <c r="BD152" s="6">
        <f t="shared" ca="1" si="192"/>
        <v>0</v>
      </c>
      <c r="BE152" s="6">
        <f t="shared" ca="1" si="192"/>
        <v>0</v>
      </c>
      <c r="BF152" s="6">
        <f t="shared" ca="1" si="192"/>
        <v>0</v>
      </c>
      <c r="BG152" s="6">
        <f t="shared" ca="1" si="192"/>
        <v>0</v>
      </c>
      <c r="BH152" s="6">
        <f t="shared" ca="1" si="192"/>
        <v>0</v>
      </c>
      <c r="BI152" s="6">
        <f t="shared" ca="1" si="192"/>
        <v>0</v>
      </c>
      <c r="BJ152" s="6">
        <f t="shared" ca="1" si="192"/>
        <v>0</v>
      </c>
      <c r="BK152" s="6">
        <f t="shared" ca="1" si="192"/>
        <v>0</v>
      </c>
      <c r="BL152" s="6">
        <f t="shared" ca="1" si="192"/>
        <v>0</v>
      </c>
      <c r="BM152" s="6">
        <f t="shared" ca="1" si="192"/>
        <v>0</v>
      </c>
      <c r="BN152" s="6">
        <f t="shared" ca="1" si="192"/>
        <v>0</v>
      </c>
      <c r="BO152" s="6">
        <f t="shared" ca="1" si="192"/>
        <v>0</v>
      </c>
      <c r="BP152" s="6">
        <f t="shared" ca="1" si="192"/>
        <v>0</v>
      </c>
      <c r="BQ152" s="6">
        <f t="shared" ref="BQ152:CF152" ca="1" si="193">BQ150-BQ151-(BQ150*$C$114-BP38*$D$137)*$C$116</f>
        <v>0</v>
      </c>
      <c r="BR152" s="6">
        <f t="shared" ca="1" si="193"/>
        <v>0</v>
      </c>
      <c r="BS152" s="6">
        <f t="shared" ca="1" si="193"/>
        <v>0</v>
      </c>
      <c r="BT152" s="6">
        <f t="shared" ca="1" si="193"/>
        <v>0</v>
      </c>
      <c r="BU152" s="6">
        <f t="shared" ca="1" si="193"/>
        <v>0</v>
      </c>
      <c r="BV152" s="6">
        <f t="shared" ca="1" si="193"/>
        <v>0</v>
      </c>
      <c r="BW152" s="6">
        <f t="shared" ca="1" si="193"/>
        <v>0</v>
      </c>
      <c r="BX152" s="6">
        <f t="shared" ca="1" si="193"/>
        <v>0</v>
      </c>
      <c r="BY152" s="6">
        <f t="shared" ca="1" si="193"/>
        <v>0</v>
      </c>
      <c r="BZ152" s="6">
        <f t="shared" ca="1" si="193"/>
        <v>0</v>
      </c>
      <c r="CA152" s="6">
        <f t="shared" ca="1" si="193"/>
        <v>0</v>
      </c>
      <c r="CB152" s="6">
        <f t="shared" ca="1" si="193"/>
        <v>0</v>
      </c>
      <c r="CC152" s="6">
        <f t="shared" ca="1" si="193"/>
        <v>0</v>
      </c>
      <c r="CD152" s="6">
        <f t="shared" ca="1" si="193"/>
        <v>0</v>
      </c>
      <c r="CE152" s="6">
        <f t="shared" ca="1" si="193"/>
        <v>0</v>
      </c>
      <c r="CF152" s="6">
        <f t="shared" ca="1" si="193"/>
        <v>0</v>
      </c>
    </row>
    <row r="153" spans="2:89">
      <c r="B153" t="s">
        <v>64</v>
      </c>
      <c r="D153" s="1">
        <f ca="1">IFERROR(D152/D150,0)</f>
        <v>0</v>
      </c>
      <c r="E153" s="1">
        <f t="shared" ref="E153:BP153" ca="1" si="194">IFERROR(E152/E150,0)</f>
        <v>0</v>
      </c>
      <c r="F153" s="1">
        <f t="shared" ca="1" si="194"/>
        <v>0</v>
      </c>
      <c r="G153" s="1">
        <f t="shared" ca="1" si="194"/>
        <v>0</v>
      </c>
      <c r="H153" s="1">
        <f t="shared" ca="1" si="194"/>
        <v>0</v>
      </c>
      <c r="I153" s="1">
        <f t="shared" ca="1" si="194"/>
        <v>0</v>
      </c>
      <c r="J153" s="1">
        <f t="shared" ca="1" si="194"/>
        <v>0.94295041958777781</v>
      </c>
      <c r="K153" s="1">
        <f t="shared" ca="1" si="194"/>
        <v>0.94295041958777781</v>
      </c>
      <c r="L153" s="1">
        <f t="shared" ca="1" si="194"/>
        <v>0.94295041958777781</v>
      </c>
      <c r="M153" s="1">
        <f t="shared" ca="1" si="194"/>
        <v>0.94295041958777781</v>
      </c>
      <c r="N153" s="1">
        <f t="shared" ca="1" si="194"/>
        <v>0.94295041958777781</v>
      </c>
      <c r="O153" s="1">
        <f t="shared" ca="1" si="194"/>
        <v>0.94295041958777781</v>
      </c>
      <c r="P153" s="1">
        <f t="shared" ca="1" si="194"/>
        <v>0.94295041958777781</v>
      </c>
      <c r="Q153" s="1">
        <f t="shared" ca="1" si="194"/>
        <v>0.94295041958777781</v>
      </c>
      <c r="R153" s="1">
        <f t="shared" ca="1" si="194"/>
        <v>0.94295041958777781</v>
      </c>
      <c r="S153" s="1">
        <f t="shared" ca="1" si="194"/>
        <v>0.94295041958777781</v>
      </c>
      <c r="T153" s="1">
        <f t="shared" ca="1" si="194"/>
        <v>0.9453214501357895</v>
      </c>
      <c r="U153" s="1">
        <f t="shared" ca="1" si="194"/>
        <v>0.9453214501357895</v>
      </c>
      <c r="V153" s="1">
        <f t="shared" ca="1" si="194"/>
        <v>0.9453214501357895</v>
      </c>
      <c r="W153" s="1">
        <f t="shared" ca="1" si="194"/>
        <v>0.9453214501357895</v>
      </c>
      <c r="X153" s="1">
        <f t="shared" ca="1" si="194"/>
        <v>0.9453214501357895</v>
      </c>
      <c r="Y153" s="1">
        <f t="shared" ca="1" si="194"/>
        <v>0.9453214501357895</v>
      </c>
      <c r="Z153" s="1">
        <f t="shared" ca="1" si="194"/>
        <v>0.9453214501357895</v>
      </c>
      <c r="AA153" s="1">
        <f t="shared" ca="1" si="194"/>
        <v>0.9453214501357895</v>
      </c>
      <c r="AB153" s="1">
        <f t="shared" ca="1" si="194"/>
        <v>0.9453214501357895</v>
      </c>
      <c r="AC153" s="1">
        <f t="shared" ca="1" si="194"/>
        <v>0.9453214501357895</v>
      </c>
      <c r="AD153" s="1">
        <f t="shared" ca="1" si="194"/>
        <v>0.9453214501357895</v>
      </c>
      <c r="AE153" s="1">
        <f t="shared" ca="1" si="194"/>
        <v>0.9453214501357895</v>
      </c>
      <c r="AF153" s="1">
        <f t="shared" ca="1" si="194"/>
        <v>0.94745537762900001</v>
      </c>
      <c r="AG153" s="1">
        <f t="shared" ca="1" si="194"/>
        <v>0.94745537762900001</v>
      </c>
      <c r="AH153" s="1">
        <f t="shared" ca="1" si="194"/>
        <v>0.94745537762900001</v>
      </c>
      <c r="AI153" s="1">
        <f t="shared" ca="1" si="194"/>
        <v>0.94745537762900001</v>
      </c>
      <c r="AJ153" s="1">
        <f t="shared" ca="1" si="194"/>
        <v>0.94745537762900001</v>
      </c>
      <c r="AK153" s="1">
        <f t="shared" ca="1" si="194"/>
        <v>0.94745537762900001</v>
      </c>
      <c r="AL153" s="1">
        <f t="shared" ca="1" si="194"/>
        <v>0.94745537762900001</v>
      </c>
      <c r="AM153" s="1">
        <f t="shared" ca="1" si="194"/>
        <v>0.94745537762900001</v>
      </c>
      <c r="AN153" s="1">
        <f t="shared" ca="1" si="194"/>
        <v>0</v>
      </c>
      <c r="AO153" s="1">
        <f t="shared" ca="1" si="194"/>
        <v>0</v>
      </c>
      <c r="AP153" s="1">
        <f t="shared" ca="1" si="194"/>
        <v>0</v>
      </c>
      <c r="AQ153" s="1">
        <f t="shared" ca="1" si="194"/>
        <v>0</v>
      </c>
      <c r="AR153" s="1">
        <f t="shared" ca="1" si="194"/>
        <v>0</v>
      </c>
      <c r="AS153" s="1">
        <f t="shared" ca="1" si="194"/>
        <v>0</v>
      </c>
      <c r="AT153" s="1">
        <f t="shared" ca="1" si="194"/>
        <v>0</v>
      </c>
      <c r="AU153" s="1">
        <f t="shared" ca="1" si="194"/>
        <v>0</v>
      </c>
      <c r="AV153" s="1">
        <f t="shared" ca="1" si="194"/>
        <v>0</v>
      </c>
      <c r="AW153" s="1">
        <f t="shared" ca="1" si="194"/>
        <v>0</v>
      </c>
      <c r="AX153" s="1">
        <f t="shared" ca="1" si="194"/>
        <v>0</v>
      </c>
      <c r="AY153" s="1">
        <f t="shared" ca="1" si="194"/>
        <v>0</v>
      </c>
      <c r="AZ153" s="1">
        <f t="shared" ca="1" si="194"/>
        <v>0</v>
      </c>
      <c r="BA153" s="1">
        <f t="shared" ca="1" si="194"/>
        <v>0</v>
      </c>
      <c r="BB153" s="1">
        <f t="shared" ca="1" si="194"/>
        <v>0</v>
      </c>
      <c r="BC153" s="1">
        <f t="shared" ca="1" si="194"/>
        <v>0</v>
      </c>
      <c r="BD153" s="1">
        <f t="shared" ca="1" si="194"/>
        <v>0</v>
      </c>
      <c r="BE153" s="1">
        <f t="shared" ca="1" si="194"/>
        <v>0</v>
      </c>
      <c r="BF153" s="1">
        <f t="shared" ca="1" si="194"/>
        <v>0</v>
      </c>
      <c r="BG153" s="1">
        <f t="shared" ca="1" si="194"/>
        <v>0</v>
      </c>
      <c r="BH153" s="1">
        <f t="shared" ca="1" si="194"/>
        <v>0</v>
      </c>
      <c r="BI153" s="1">
        <f t="shared" ca="1" si="194"/>
        <v>0</v>
      </c>
      <c r="BJ153" s="1">
        <f t="shared" ca="1" si="194"/>
        <v>0</v>
      </c>
      <c r="BK153" s="1">
        <f t="shared" ca="1" si="194"/>
        <v>0</v>
      </c>
      <c r="BL153" s="1">
        <f t="shared" ca="1" si="194"/>
        <v>0</v>
      </c>
      <c r="BM153" s="1">
        <f t="shared" ca="1" si="194"/>
        <v>0</v>
      </c>
      <c r="BN153" s="1">
        <f t="shared" ca="1" si="194"/>
        <v>0</v>
      </c>
      <c r="BO153" s="1">
        <f t="shared" ca="1" si="194"/>
        <v>0</v>
      </c>
      <c r="BP153" s="1">
        <f t="shared" ca="1" si="194"/>
        <v>0</v>
      </c>
      <c r="BQ153" s="1">
        <f t="shared" ref="BQ153:CF153" ca="1" si="195">IFERROR(BQ152/BQ150,0)</f>
        <v>0</v>
      </c>
      <c r="BR153" s="1">
        <f t="shared" ca="1" si="195"/>
        <v>0</v>
      </c>
      <c r="BS153" s="1">
        <f t="shared" ca="1" si="195"/>
        <v>0</v>
      </c>
      <c r="BT153" s="1">
        <f t="shared" ca="1" si="195"/>
        <v>0</v>
      </c>
      <c r="BU153" s="1">
        <f t="shared" ca="1" si="195"/>
        <v>0</v>
      </c>
      <c r="BV153" s="1">
        <f t="shared" ca="1" si="195"/>
        <v>0</v>
      </c>
      <c r="BW153" s="1">
        <f t="shared" ca="1" si="195"/>
        <v>0</v>
      </c>
      <c r="BX153" s="1">
        <f t="shared" ca="1" si="195"/>
        <v>0</v>
      </c>
      <c r="BY153" s="1">
        <f t="shared" ca="1" si="195"/>
        <v>0</v>
      </c>
      <c r="BZ153" s="1">
        <f t="shared" ca="1" si="195"/>
        <v>0</v>
      </c>
      <c r="CA153" s="1">
        <f t="shared" ca="1" si="195"/>
        <v>0</v>
      </c>
      <c r="CB153" s="1">
        <f t="shared" ca="1" si="195"/>
        <v>0</v>
      </c>
      <c r="CC153" s="1">
        <f t="shared" ca="1" si="195"/>
        <v>0</v>
      </c>
      <c r="CD153" s="1">
        <f t="shared" ca="1" si="195"/>
        <v>0</v>
      </c>
      <c r="CE153" s="1">
        <f t="shared" ca="1" si="195"/>
        <v>0</v>
      </c>
      <c r="CF153" s="1">
        <f t="shared" ca="1" si="195"/>
        <v>0</v>
      </c>
    </row>
    <row r="154" spans="2:89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</row>
    <row r="155" spans="2:89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</row>
    <row r="156" spans="2:89">
      <c r="B156" t="s">
        <v>233</v>
      </c>
      <c r="D156" s="12">
        <f>D149</f>
        <v>42248</v>
      </c>
      <c r="E156" s="12">
        <f t="shared" ref="E156:BP156" si="196">E149</f>
        <v>42278</v>
      </c>
      <c r="F156" s="12">
        <f t="shared" si="196"/>
        <v>42309</v>
      </c>
      <c r="G156" s="12">
        <f t="shared" si="196"/>
        <v>42339</v>
      </c>
      <c r="H156" s="12">
        <f t="shared" si="196"/>
        <v>42370</v>
      </c>
      <c r="I156" s="12">
        <f t="shared" si="196"/>
        <v>42401</v>
      </c>
      <c r="J156" s="12">
        <f t="shared" si="196"/>
        <v>42430</v>
      </c>
      <c r="K156" s="12">
        <f t="shared" si="196"/>
        <v>42461</v>
      </c>
      <c r="L156" s="12">
        <f t="shared" si="196"/>
        <v>42491</v>
      </c>
      <c r="M156" s="12">
        <f t="shared" si="196"/>
        <v>42522</v>
      </c>
      <c r="N156" s="12">
        <f t="shared" si="196"/>
        <v>42552</v>
      </c>
      <c r="O156" s="12">
        <f t="shared" si="196"/>
        <v>42583</v>
      </c>
      <c r="P156" s="12">
        <f t="shared" si="196"/>
        <v>42614</v>
      </c>
      <c r="Q156" s="12">
        <f t="shared" si="196"/>
        <v>42644</v>
      </c>
      <c r="R156" s="12">
        <f t="shared" si="196"/>
        <v>42675</v>
      </c>
      <c r="S156" s="12">
        <f t="shared" si="196"/>
        <v>42705</v>
      </c>
      <c r="T156" s="12">
        <f t="shared" si="196"/>
        <v>42736</v>
      </c>
      <c r="U156" s="12">
        <f t="shared" si="196"/>
        <v>42767</v>
      </c>
      <c r="V156" s="12">
        <f t="shared" si="196"/>
        <v>42795</v>
      </c>
      <c r="W156" s="12">
        <f t="shared" si="196"/>
        <v>42826</v>
      </c>
      <c r="X156" s="12">
        <f t="shared" si="196"/>
        <v>42856</v>
      </c>
      <c r="Y156" s="12">
        <f t="shared" si="196"/>
        <v>42887</v>
      </c>
      <c r="Z156" s="12">
        <f t="shared" si="196"/>
        <v>42917</v>
      </c>
      <c r="AA156" s="12">
        <f t="shared" si="196"/>
        <v>42948</v>
      </c>
      <c r="AB156" s="12">
        <f t="shared" si="196"/>
        <v>42979</v>
      </c>
      <c r="AC156" s="12">
        <f t="shared" si="196"/>
        <v>43009</v>
      </c>
      <c r="AD156" s="12">
        <f t="shared" si="196"/>
        <v>43040</v>
      </c>
      <c r="AE156" s="12">
        <f t="shared" si="196"/>
        <v>43070</v>
      </c>
      <c r="AF156" s="12">
        <f t="shared" si="196"/>
        <v>43101</v>
      </c>
      <c r="AG156" s="12">
        <f t="shared" si="196"/>
        <v>43132</v>
      </c>
      <c r="AH156" s="12">
        <f t="shared" si="196"/>
        <v>43160</v>
      </c>
      <c r="AI156" s="12">
        <f t="shared" si="196"/>
        <v>43191</v>
      </c>
      <c r="AJ156" s="12">
        <f t="shared" si="196"/>
        <v>43221</v>
      </c>
      <c r="AK156" s="12">
        <f t="shared" si="196"/>
        <v>43252</v>
      </c>
      <c r="AL156" s="12">
        <f t="shared" si="196"/>
        <v>43282</v>
      </c>
      <c r="AM156" s="12">
        <f t="shared" si="196"/>
        <v>43313</v>
      </c>
      <c r="AN156" s="12">
        <f t="shared" si="196"/>
        <v>43344</v>
      </c>
      <c r="AO156" s="12">
        <f t="shared" si="196"/>
        <v>43374</v>
      </c>
      <c r="AP156" s="12">
        <f t="shared" si="196"/>
        <v>43405</v>
      </c>
      <c r="AQ156" s="12">
        <f t="shared" si="196"/>
        <v>43435</v>
      </c>
      <c r="AR156" s="12">
        <f t="shared" si="196"/>
        <v>43466</v>
      </c>
      <c r="AS156" s="12">
        <f t="shared" si="196"/>
        <v>43497</v>
      </c>
      <c r="AT156" s="12">
        <f t="shared" si="196"/>
        <v>43525</v>
      </c>
      <c r="AU156" s="12">
        <f t="shared" si="196"/>
        <v>43556</v>
      </c>
      <c r="AV156" s="12">
        <f t="shared" si="196"/>
        <v>43586</v>
      </c>
      <c r="AW156" s="12">
        <f t="shared" si="196"/>
        <v>43617</v>
      </c>
      <c r="AX156" s="12">
        <f t="shared" si="196"/>
        <v>43647</v>
      </c>
      <c r="AY156" s="12">
        <f t="shared" si="196"/>
        <v>43678</v>
      </c>
      <c r="AZ156" s="12">
        <f t="shared" si="196"/>
        <v>43709</v>
      </c>
      <c r="BA156" s="12">
        <f t="shared" si="196"/>
        <v>43739</v>
      </c>
      <c r="BB156" s="12">
        <f t="shared" si="196"/>
        <v>43770</v>
      </c>
      <c r="BC156" s="12">
        <f t="shared" si="196"/>
        <v>43800</v>
      </c>
      <c r="BD156" s="12">
        <f t="shared" si="196"/>
        <v>43831</v>
      </c>
      <c r="BE156" s="12">
        <f t="shared" si="196"/>
        <v>43862</v>
      </c>
      <c r="BF156" s="12">
        <f t="shared" si="196"/>
        <v>43891</v>
      </c>
      <c r="BG156" s="12">
        <f t="shared" si="196"/>
        <v>43922</v>
      </c>
      <c r="BH156" s="12">
        <f t="shared" si="196"/>
        <v>43952</v>
      </c>
      <c r="BI156" s="12">
        <f t="shared" si="196"/>
        <v>43983</v>
      </c>
      <c r="BJ156" s="12">
        <f t="shared" si="196"/>
        <v>44013</v>
      </c>
      <c r="BK156" s="12">
        <f t="shared" si="196"/>
        <v>44044</v>
      </c>
      <c r="BL156" s="12">
        <f t="shared" si="196"/>
        <v>44075</v>
      </c>
      <c r="BM156" s="12">
        <f t="shared" si="196"/>
        <v>44105</v>
      </c>
      <c r="BN156" s="12">
        <f t="shared" si="196"/>
        <v>44136</v>
      </c>
      <c r="BO156" s="12">
        <f t="shared" si="196"/>
        <v>44166</v>
      </c>
      <c r="BP156" s="12">
        <f t="shared" si="196"/>
        <v>44197</v>
      </c>
      <c r="BQ156" s="12">
        <f t="shared" ref="BQ156:CF156" si="197">BQ149</f>
        <v>44228</v>
      </c>
      <c r="BR156" s="12">
        <f t="shared" si="197"/>
        <v>44256</v>
      </c>
      <c r="BS156" s="12">
        <f t="shared" si="197"/>
        <v>44287</v>
      </c>
      <c r="BT156" s="12">
        <f t="shared" si="197"/>
        <v>44317</v>
      </c>
      <c r="BU156" s="12">
        <f t="shared" si="197"/>
        <v>44348</v>
      </c>
      <c r="BV156" s="12">
        <f t="shared" si="197"/>
        <v>44378</v>
      </c>
      <c r="BW156" s="12">
        <f t="shared" si="197"/>
        <v>44409</v>
      </c>
      <c r="BX156" s="12">
        <f t="shared" si="197"/>
        <v>44440</v>
      </c>
      <c r="BY156" s="12">
        <f t="shared" si="197"/>
        <v>44470</v>
      </c>
      <c r="BZ156" s="12">
        <f t="shared" si="197"/>
        <v>44501</v>
      </c>
      <c r="CA156" s="12">
        <f t="shared" si="197"/>
        <v>44531</v>
      </c>
      <c r="CB156" s="12">
        <f t="shared" si="197"/>
        <v>44562</v>
      </c>
      <c r="CC156" s="12">
        <f t="shared" si="197"/>
        <v>44593</v>
      </c>
      <c r="CD156" s="12">
        <f t="shared" si="197"/>
        <v>44621</v>
      </c>
      <c r="CE156" s="12">
        <f t="shared" si="197"/>
        <v>44652</v>
      </c>
      <c r="CF156" s="12">
        <f t="shared" si="197"/>
        <v>44682</v>
      </c>
      <c r="CG156" s="12"/>
      <c r="CH156" s="12"/>
      <c r="CI156" s="12"/>
      <c r="CJ156" s="12"/>
      <c r="CK156" s="12"/>
    </row>
    <row r="157" spans="2:89">
      <c r="B157" t="s">
        <v>110</v>
      </c>
      <c r="D157" s="6">
        <f ca="1">D145</f>
        <v>0</v>
      </c>
      <c r="E157" s="6">
        <f t="shared" ref="E157:AD157" ca="1" si="198">E145</f>
        <v>0</v>
      </c>
      <c r="F157" s="6">
        <f t="shared" ca="1" si="198"/>
        <v>0</v>
      </c>
      <c r="G157" s="6">
        <f t="shared" ca="1" si="198"/>
        <v>0</v>
      </c>
      <c r="H157" s="6">
        <f t="shared" ca="1" si="198"/>
        <v>0</v>
      </c>
      <c r="I157" s="6">
        <f t="shared" ca="1" si="198"/>
        <v>0</v>
      </c>
      <c r="J157" s="6">
        <f t="shared" ca="1" si="198"/>
        <v>0</v>
      </c>
      <c r="K157" s="6">
        <f t="shared" ca="1" si="198"/>
        <v>0</v>
      </c>
      <c r="L157" s="6">
        <f t="shared" ca="1" si="198"/>
        <v>0</v>
      </c>
      <c r="M157" s="6">
        <f t="shared" ca="1" si="198"/>
        <v>0</v>
      </c>
      <c r="N157" s="6">
        <f t="shared" ca="1" si="198"/>
        <v>0</v>
      </c>
      <c r="O157" s="6">
        <f t="shared" ca="1" si="198"/>
        <v>0</v>
      </c>
      <c r="P157" s="6">
        <f t="shared" ca="1" si="198"/>
        <v>0</v>
      </c>
      <c r="Q157" s="6">
        <f t="shared" ca="1" si="198"/>
        <v>0</v>
      </c>
      <c r="R157" s="6">
        <f t="shared" ca="1" si="198"/>
        <v>0</v>
      </c>
      <c r="S157" s="6">
        <f t="shared" ca="1" si="198"/>
        <v>0</v>
      </c>
      <c r="T157" s="6">
        <f t="shared" ca="1" si="198"/>
        <v>0</v>
      </c>
      <c r="U157" s="6">
        <f t="shared" ca="1" si="198"/>
        <v>0</v>
      </c>
      <c r="V157" s="6">
        <f t="shared" ca="1" si="198"/>
        <v>651818181.81818175</v>
      </c>
      <c r="W157" s="6">
        <f t="shared" ca="1" si="198"/>
        <v>0</v>
      </c>
      <c r="X157" s="6">
        <f t="shared" ca="1" si="198"/>
        <v>0</v>
      </c>
      <c r="Y157" s="6">
        <f t="shared" ca="1" si="198"/>
        <v>0</v>
      </c>
      <c r="Z157" s="6">
        <f t="shared" ca="1" si="198"/>
        <v>0</v>
      </c>
      <c r="AA157" s="6">
        <f t="shared" ca="1" si="198"/>
        <v>86363636.36363636</v>
      </c>
      <c r="AB157" s="6">
        <f t="shared" ca="1" si="198"/>
        <v>86363636.36363636</v>
      </c>
      <c r="AC157" s="6">
        <f t="shared" ca="1" si="198"/>
        <v>86363636.36363636</v>
      </c>
      <c r="AD157" s="6">
        <f t="shared" ca="1" si="198"/>
        <v>86363636.36363636</v>
      </c>
      <c r="AE157" s="6">
        <f t="shared" ref="AE157:CF157" ca="1" si="199">AE145</f>
        <v>86363636.36363636</v>
      </c>
      <c r="AF157" s="6">
        <f t="shared" ca="1" si="199"/>
        <v>86363636.36363636</v>
      </c>
      <c r="AG157" s="6">
        <f t="shared" ca="1" si="199"/>
        <v>86363636.36363636</v>
      </c>
      <c r="AH157" s="6">
        <f t="shared" ca="1" si="199"/>
        <v>86363636.36363636</v>
      </c>
      <c r="AI157" s="6">
        <f t="shared" ca="1" si="199"/>
        <v>86363636.36363636</v>
      </c>
      <c r="AJ157" s="6">
        <f t="shared" ca="1" si="199"/>
        <v>81818181.818181813</v>
      </c>
      <c r="AK157" s="6">
        <f t="shared" ca="1" si="199"/>
        <v>81818181.818181813</v>
      </c>
      <c r="AL157" s="6">
        <f t="shared" ca="1" si="199"/>
        <v>81818181.818181813</v>
      </c>
      <c r="AM157" s="6">
        <f t="shared" ca="1" si="199"/>
        <v>81818181.818181813</v>
      </c>
      <c r="AN157" s="6">
        <f t="shared" ca="1" si="199"/>
        <v>81818181.818181813</v>
      </c>
      <c r="AO157" s="6">
        <f t="shared" ca="1" si="199"/>
        <v>81818181.818181813</v>
      </c>
      <c r="AP157" s="6">
        <f t="shared" ca="1" si="199"/>
        <v>81818181.818181813</v>
      </c>
      <c r="AQ157" s="6">
        <f t="shared" ca="1" si="199"/>
        <v>81818181.818181813</v>
      </c>
      <c r="AR157" s="6">
        <f t="shared" ca="1" si="199"/>
        <v>0</v>
      </c>
      <c r="AS157" s="6">
        <f t="shared" ca="1" si="199"/>
        <v>0</v>
      </c>
      <c r="AT157" s="6">
        <f t="shared" ca="1" si="199"/>
        <v>0</v>
      </c>
      <c r="AU157" s="6">
        <f t="shared" ca="1" si="199"/>
        <v>0</v>
      </c>
      <c r="AV157" s="6">
        <f t="shared" ca="1" si="199"/>
        <v>0</v>
      </c>
      <c r="AW157" s="6">
        <f t="shared" ca="1" si="199"/>
        <v>0</v>
      </c>
      <c r="AX157" s="6">
        <f t="shared" ca="1" si="199"/>
        <v>0</v>
      </c>
      <c r="AY157" s="6">
        <f t="shared" ca="1" si="199"/>
        <v>0</v>
      </c>
      <c r="AZ157" s="6">
        <f t="shared" ca="1" si="199"/>
        <v>0</v>
      </c>
      <c r="BA157" s="6">
        <f t="shared" ca="1" si="199"/>
        <v>0</v>
      </c>
      <c r="BB157" s="6">
        <f t="shared" ca="1" si="199"/>
        <v>0</v>
      </c>
      <c r="BC157" s="6">
        <f t="shared" ca="1" si="199"/>
        <v>0</v>
      </c>
      <c r="BD157" s="6">
        <f t="shared" ca="1" si="199"/>
        <v>0</v>
      </c>
      <c r="BE157" s="6">
        <f t="shared" ca="1" si="199"/>
        <v>0</v>
      </c>
      <c r="BF157" s="6">
        <f t="shared" ca="1" si="199"/>
        <v>0</v>
      </c>
      <c r="BG157" s="6">
        <f t="shared" ca="1" si="199"/>
        <v>0</v>
      </c>
      <c r="BH157" s="6">
        <f t="shared" ca="1" si="199"/>
        <v>0</v>
      </c>
      <c r="BI157" s="6">
        <f t="shared" ca="1" si="199"/>
        <v>0</v>
      </c>
      <c r="BJ157" s="6">
        <f t="shared" ca="1" si="199"/>
        <v>0</v>
      </c>
      <c r="BK157" s="6">
        <f t="shared" ca="1" si="199"/>
        <v>0</v>
      </c>
      <c r="BL157" s="6">
        <f t="shared" ca="1" si="199"/>
        <v>0</v>
      </c>
      <c r="BM157" s="6">
        <f t="shared" ca="1" si="199"/>
        <v>0</v>
      </c>
      <c r="BN157" s="6">
        <f t="shared" ca="1" si="199"/>
        <v>0</v>
      </c>
      <c r="BO157" s="6">
        <f t="shared" ca="1" si="199"/>
        <v>0</v>
      </c>
      <c r="BP157" s="6">
        <f t="shared" ca="1" si="199"/>
        <v>0</v>
      </c>
      <c r="BQ157" s="6">
        <f t="shared" ca="1" si="199"/>
        <v>0</v>
      </c>
      <c r="BR157" s="6">
        <f t="shared" ca="1" si="199"/>
        <v>0</v>
      </c>
      <c r="BS157" s="6">
        <f t="shared" si="199"/>
        <v>0</v>
      </c>
      <c r="BT157" s="6">
        <f t="shared" si="199"/>
        <v>0</v>
      </c>
      <c r="BU157" s="6">
        <f t="shared" si="199"/>
        <v>0</v>
      </c>
      <c r="BV157" s="6">
        <f t="shared" si="199"/>
        <v>0</v>
      </c>
      <c r="BW157" s="6">
        <f t="shared" si="199"/>
        <v>0</v>
      </c>
      <c r="BX157" s="6">
        <f t="shared" si="199"/>
        <v>0</v>
      </c>
      <c r="BY157" s="6">
        <f t="shared" si="199"/>
        <v>0</v>
      </c>
      <c r="BZ157" s="6">
        <f t="shared" si="199"/>
        <v>0</v>
      </c>
      <c r="CA157" s="6">
        <f t="shared" si="199"/>
        <v>0</v>
      </c>
      <c r="CB157" s="6">
        <f t="shared" si="199"/>
        <v>0</v>
      </c>
      <c r="CC157" s="6">
        <f t="shared" si="199"/>
        <v>0</v>
      </c>
      <c r="CD157" s="6">
        <f t="shared" si="199"/>
        <v>0</v>
      </c>
      <c r="CE157" s="6">
        <f t="shared" si="199"/>
        <v>0</v>
      </c>
      <c r="CF157" s="6">
        <f t="shared" si="199"/>
        <v>0</v>
      </c>
    </row>
    <row r="158" spans="2:89">
      <c r="B158" t="s">
        <v>61</v>
      </c>
      <c r="D158" s="11">
        <f ca="1">($C$69+$C$80+$C$81-SUM($D$121:$D$134)-$D$136)*C57</f>
        <v>0</v>
      </c>
      <c r="E158" s="11">
        <f t="shared" ref="E158:AD158" ca="1" si="200">($C$69+$C$80+$C$81-SUM($D$121:$D$134)-$D$136)*D57</f>
        <v>0</v>
      </c>
      <c r="F158" s="11">
        <f t="shared" ca="1" si="200"/>
        <v>0</v>
      </c>
      <c r="G158" s="11">
        <f t="shared" ca="1" si="200"/>
        <v>0</v>
      </c>
      <c r="H158" s="11">
        <f t="shared" ca="1" si="200"/>
        <v>0</v>
      </c>
      <c r="I158" s="11">
        <f t="shared" ca="1" si="200"/>
        <v>0</v>
      </c>
      <c r="J158" s="11">
        <f t="shared" ca="1" si="200"/>
        <v>0</v>
      </c>
      <c r="K158" s="11">
        <f t="shared" ca="1" si="200"/>
        <v>0</v>
      </c>
      <c r="L158" s="11">
        <f t="shared" ca="1" si="200"/>
        <v>0</v>
      </c>
      <c r="M158" s="11">
        <f t="shared" ca="1" si="200"/>
        <v>0</v>
      </c>
      <c r="N158" s="11">
        <f t="shared" ca="1" si="200"/>
        <v>0</v>
      </c>
      <c r="O158" s="11">
        <f t="shared" ca="1" si="200"/>
        <v>0</v>
      </c>
      <c r="P158" s="11">
        <f t="shared" ca="1" si="200"/>
        <v>0</v>
      </c>
      <c r="Q158" s="11">
        <f t="shared" ca="1" si="200"/>
        <v>0</v>
      </c>
      <c r="R158" s="11">
        <f t="shared" ca="1" si="200"/>
        <v>0</v>
      </c>
      <c r="S158" s="11">
        <f t="shared" ca="1" si="200"/>
        <v>0</v>
      </c>
      <c r="T158" s="11">
        <f t="shared" ca="1" si="200"/>
        <v>0</v>
      </c>
      <c r="U158" s="11">
        <f t="shared" ca="1" si="200"/>
        <v>0</v>
      </c>
      <c r="V158" s="11">
        <f t="shared" ca="1" si="200"/>
        <v>29156390.835000001</v>
      </c>
      <c r="W158" s="11">
        <f t="shared" ca="1" si="200"/>
        <v>0</v>
      </c>
      <c r="X158" s="11">
        <f t="shared" ca="1" si="200"/>
        <v>0</v>
      </c>
      <c r="Y158" s="11">
        <f t="shared" ca="1" si="200"/>
        <v>0</v>
      </c>
      <c r="Z158" s="11">
        <f t="shared" ca="1" si="200"/>
        <v>0</v>
      </c>
      <c r="AA158" s="11">
        <f t="shared" ca="1" si="200"/>
        <v>3737998.8250000002</v>
      </c>
      <c r="AB158" s="11">
        <f t="shared" ca="1" si="200"/>
        <v>3737998.8250000002</v>
      </c>
      <c r="AC158" s="11">
        <f t="shared" ca="1" si="200"/>
        <v>3737998.8250000002</v>
      </c>
      <c r="AD158" s="11">
        <f t="shared" ca="1" si="200"/>
        <v>3737998.8250000002</v>
      </c>
      <c r="AE158" s="11">
        <f t="shared" ref="AE158:CF158" ca="1" si="201">($C$69+$C$80+$C$81-SUM($D$121:$D$134)-$D$136)*AD57</f>
        <v>3737998.8250000002</v>
      </c>
      <c r="AF158" s="11">
        <f t="shared" ca="1" si="201"/>
        <v>3737998.8250000002</v>
      </c>
      <c r="AG158" s="11">
        <f t="shared" ca="1" si="201"/>
        <v>3737998.8250000002</v>
      </c>
      <c r="AH158" s="11">
        <f t="shared" ca="1" si="201"/>
        <v>3737998.8250000002</v>
      </c>
      <c r="AI158" s="11">
        <f t="shared" ca="1" si="201"/>
        <v>3737998.8250000002</v>
      </c>
      <c r="AJ158" s="11">
        <f t="shared" ca="1" si="201"/>
        <v>3364198.9425000004</v>
      </c>
      <c r="AK158" s="11">
        <f t="shared" ca="1" si="201"/>
        <v>3364198.9425000004</v>
      </c>
      <c r="AL158" s="11">
        <f t="shared" ca="1" si="201"/>
        <v>3364198.9425000004</v>
      </c>
      <c r="AM158" s="11">
        <f t="shared" ca="1" si="201"/>
        <v>3364198.9425000004</v>
      </c>
      <c r="AN158" s="11">
        <f t="shared" ca="1" si="201"/>
        <v>3364198.9425000004</v>
      </c>
      <c r="AO158" s="11">
        <f t="shared" ca="1" si="201"/>
        <v>3364198.9425000004</v>
      </c>
      <c r="AP158" s="11">
        <f t="shared" ca="1" si="201"/>
        <v>3364198.9425000004</v>
      </c>
      <c r="AQ158" s="11">
        <f t="shared" ca="1" si="201"/>
        <v>3364198.9425000004</v>
      </c>
      <c r="AR158" s="11">
        <f t="shared" ca="1" si="201"/>
        <v>0</v>
      </c>
      <c r="AS158" s="11">
        <f t="shared" ca="1" si="201"/>
        <v>0</v>
      </c>
      <c r="AT158" s="11">
        <f t="shared" ca="1" si="201"/>
        <v>0</v>
      </c>
      <c r="AU158" s="11">
        <f t="shared" ca="1" si="201"/>
        <v>0</v>
      </c>
      <c r="AV158" s="11">
        <f t="shared" ca="1" si="201"/>
        <v>0</v>
      </c>
      <c r="AW158" s="11">
        <f t="shared" ca="1" si="201"/>
        <v>0</v>
      </c>
      <c r="AX158" s="11">
        <f t="shared" ca="1" si="201"/>
        <v>0</v>
      </c>
      <c r="AY158" s="11">
        <f t="shared" ca="1" si="201"/>
        <v>0</v>
      </c>
      <c r="AZ158" s="11">
        <f t="shared" ca="1" si="201"/>
        <v>0</v>
      </c>
      <c r="BA158" s="11">
        <f t="shared" ca="1" si="201"/>
        <v>0</v>
      </c>
      <c r="BB158" s="11">
        <f t="shared" ca="1" si="201"/>
        <v>0</v>
      </c>
      <c r="BC158" s="11">
        <f t="shared" ca="1" si="201"/>
        <v>0</v>
      </c>
      <c r="BD158" s="11">
        <f t="shared" ca="1" si="201"/>
        <v>0</v>
      </c>
      <c r="BE158" s="11">
        <f t="shared" ca="1" si="201"/>
        <v>0</v>
      </c>
      <c r="BF158" s="11">
        <f t="shared" ca="1" si="201"/>
        <v>0</v>
      </c>
      <c r="BG158" s="11">
        <f t="shared" ca="1" si="201"/>
        <v>0</v>
      </c>
      <c r="BH158" s="11">
        <f t="shared" ca="1" si="201"/>
        <v>0</v>
      </c>
      <c r="BI158" s="11">
        <f t="shared" ca="1" si="201"/>
        <v>0</v>
      </c>
      <c r="BJ158" s="11">
        <f t="shared" ca="1" si="201"/>
        <v>0</v>
      </c>
      <c r="BK158" s="11">
        <f t="shared" ca="1" si="201"/>
        <v>0</v>
      </c>
      <c r="BL158" s="11">
        <f t="shared" ca="1" si="201"/>
        <v>0</v>
      </c>
      <c r="BM158" s="11">
        <f t="shared" ca="1" si="201"/>
        <v>0</v>
      </c>
      <c r="BN158" s="11">
        <f t="shared" ca="1" si="201"/>
        <v>0</v>
      </c>
      <c r="BO158" s="11">
        <f t="shared" ca="1" si="201"/>
        <v>0</v>
      </c>
      <c r="BP158" s="11">
        <f t="shared" ca="1" si="201"/>
        <v>0</v>
      </c>
      <c r="BQ158" s="11">
        <f t="shared" ca="1" si="201"/>
        <v>0</v>
      </c>
      <c r="BR158" s="11">
        <f t="shared" ca="1" si="201"/>
        <v>0</v>
      </c>
      <c r="BS158" s="11">
        <f t="shared" si="201"/>
        <v>0</v>
      </c>
      <c r="BT158" s="11">
        <f t="shared" si="201"/>
        <v>0</v>
      </c>
      <c r="BU158" s="11">
        <f t="shared" si="201"/>
        <v>0</v>
      </c>
      <c r="BV158" s="11">
        <f t="shared" si="201"/>
        <v>0</v>
      </c>
      <c r="BW158" s="11">
        <f t="shared" si="201"/>
        <v>0</v>
      </c>
      <c r="BX158" s="11">
        <f t="shared" si="201"/>
        <v>0</v>
      </c>
      <c r="BY158" s="11">
        <f t="shared" si="201"/>
        <v>0</v>
      </c>
      <c r="BZ158" s="11">
        <f t="shared" si="201"/>
        <v>0</v>
      </c>
      <c r="CA158" s="11">
        <f t="shared" si="201"/>
        <v>0</v>
      </c>
      <c r="CB158" s="11">
        <f t="shared" si="201"/>
        <v>0</v>
      </c>
      <c r="CC158" s="11">
        <f t="shared" si="201"/>
        <v>0</v>
      </c>
      <c r="CD158" s="11">
        <f t="shared" si="201"/>
        <v>0</v>
      </c>
      <c r="CE158" s="11">
        <f t="shared" si="201"/>
        <v>0</v>
      </c>
      <c r="CF158" s="11">
        <f t="shared" si="201"/>
        <v>0</v>
      </c>
    </row>
    <row r="159" spans="2:89">
      <c r="B159" t="s">
        <v>59</v>
      </c>
      <c r="D159" s="13">
        <f ca="1">D144/(1+$C$114)-D158-(D144/(1+$C$114)*$C$114-C57*$D$137)*$C$116</f>
        <v>0</v>
      </c>
      <c r="E159" s="13">
        <f t="shared" ref="E159:AD159" ca="1" si="202">E144/(1+$C$114)-E158-(E144/(1+$C$114)*$C$114-D57*$D$137)*$C$116</f>
        <v>0</v>
      </c>
      <c r="F159" s="13">
        <f t="shared" ca="1" si="202"/>
        <v>0</v>
      </c>
      <c r="G159" s="13">
        <f t="shared" ca="1" si="202"/>
        <v>0</v>
      </c>
      <c r="H159" s="13">
        <f t="shared" ca="1" si="202"/>
        <v>0</v>
      </c>
      <c r="I159" s="13">
        <f t="shared" ca="1" si="202"/>
        <v>0</v>
      </c>
      <c r="J159" s="13">
        <f t="shared" ca="1" si="202"/>
        <v>0</v>
      </c>
      <c r="K159" s="13">
        <f t="shared" ca="1" si="202"/>
        <v>0</v>
      </c>
      <c r="L159" s="13">
        <f t="shared" ca="1" si="202"/>
        <v>0</v>
      </c>
      <c r="M159" s="13">
        <f t="shared" ca="1" si="202"/>
        <v>0</v>
      </c>
      <c r="N159" s="13">
        <f t="shared" ca="1" si="202"/>
        <v>0</v>
      </c>
      <c r="O159" s="13">
        <f t="shared" ca="1" si="202"/>
        <v>0</v>
      </c>
      <c r="P159" s="13">
        <f t="shared" ca="1" si="202"/>
        <v>0</v>
      </c>
      <c r="Q159" s="13">
        <f t="shared" ca="1" si="202"/>
        <v>0</v>
      </c>
      <c r="R159" s="13">
        <f t="shared" ca="1" si="202"/>
        <v>0</v>
      </c>
      <c r="S159" s="13">
        <f t="shared" ca="1" si="202"/>
        <v>0</v>
      </c>
      <c r="T159" s="13">
        <f t="shared" ca="1" si="202"/>
        <v>0</v>
      </c>
      <c r="U159" s="13">
        <f t="shared" ca="1" si="202"/>
        <v>0</v>
      </c>
      <c r="V159" s="13">
        <f t="shared" ca="1" si="202"/>
        <v>615246540.5005635</v>
      </c>
      <c r="W159" s="13">
        <f t="shared" ca="1" si="202"/>
        <v>0</v>
      </c>
      <c r="X159" s="13">
        <f t="shared" ca="1" si="202"/>
        <v>0</v>
      </c>
      <c r="Y159" s="13">
        <f t="shared" ca="1" si="202"/>
        <v>0</v>
      </c>
      <c r="Z159" s="13">
        <f t="shared" ca="1" si="202"/>
        <v>0</v>
      </c>
      <c r="AA159" s="13">
        <f t="shared" ca="1" si="202"/>
        <v>81641397.966272727</v>
      </c>
      <c r="AB159" s="13">
        <f t="shared" ca="1" si="202"/>
        <v>81641397.966272727</v>
      </c>
      <c r="AC159" s="13">
        <f t="shared" ca="1" si="202"/>
        <v>81641397.966272727</v>
      </c>
      <c r="AD159" s="13">
        <f t="shared" ca="1" si="202"/>
        <v>81641397.966272727</v>
      </c>
      <c r="AE159" s="13">
        <f t="shared" ref="AE159" ca="1" si="203">AE144/(1+$C$114)-AE158-(AE144/(1+$C$114)*$C$114-AD57*$D$137)*$C$116</f>
        <v>81641397.966272727</v>
      </c>
      <c r="AF159" s="13">
        <f t="shared" ref="AF159" ca="1" si="204">AF144/(1+$C$114)-AF158-(AF144/(1+$C$114)*$C$114-AE57*$D$137)*$C$116</f>
        <v>81641397.966272727</v>
      </c>
      <c r="AG159" s="13">
        <f t="shared" ref="AG159" ca="1" si="205">AG144/(1+$C$114)-AG158-(AG144/(1+$C$114)*$C$114-AF57*$D$137)*$C$116</f>
        <v>81641397.966272727</v>
      </c>
      <c r="AH159" s="13">
        <f t="shared" ref="AH159" ca="1" si="206">AH144/(1+$C$114)-AH158-(AH144/(1+$C$114)*$C$114-AG57*$D$137)*$C$116</f>
        <v>81641397.966272727</v>
      </c>
      <c r="AI159" s="13">
        <f t="shared" ref="AI159" ca="1" si="207">AI144/(1+$C$114)-AI158-(AI144/(1+$C$114)*$C$114-AH57*$D$137)*$C$116</f>
        <v>81641397.966272727</v>
      </c>
      <c r="AJ159" s="13">
        <f t="shared" ref="AJ159" ca="1" si="208">AJ144/(1+$C$114)-AJ158-(AJ144/(1+$C$114)*$C$114-AI57*$D$137)*$C$116</f>
        <v>77519076.351463631</v>
      </c>
      <c r="AK159" s="13">
        <f t="shared" ref="AK159" ca="1" si="209">AK144/(1+$C$114)-AK158-(AK144/(1+$C$114)*$C$114-AJ57*$D$137)*$C$116</f>
        <v>77519076.351463631</v>
      </c>
      <c r="AL159" s="13">
        <f t="shared" ref="AL159" ca="1" si="210">AL144/(1+$C$114)-AL158-(AL144/(1+$C$114)*$C$114-AK57*$D$137)*$C$116</f>
        <v>77519076.351463631</v>
      </c>
      <c r="AM159" s="13">
        <f t="shared" ref="AM159" ca="1" si="211">AM144/(1+$C$114)-AM158-(AM144/(1+$C$114)*$C$114-AL57*$D$137)*$C$116</f>
        <v>77519076.351463631</v>
      </c>
      <c r="AN159" s="13">
        <f t="shared" ref="AN159" ca="1" si="212">AN144/(1+$C$114)-AN158-(AN144/(1+$C$114)*$C$114-AM57*$D$137)*$C$116</f>
        <v>77519076.351463631</v>
      </c>
      <c r="AO159" s="13">
        <f t="shared" ref="AO159" ca="1" si="213">AO144/(1+$C$114)-AO158-(AO144/(1+$C$114)*$C$114-AN57*$D$137)*$C$116</f>
        <v>77519076.351463631</v>
      </c>
      <c r="AP159" s="13">
        <f t="shared" ref="AP159" ca="1" si="214">AP144/(1+$C$114)-AP158-(AP144/(1+$C$114)*$C$114-AO57*$D$137)*$C$116</f>
        <v>77519076.351463631</v>
      </c>
      <c r="AQ159" s="13">
        <f t="shared" ref="AQ159" ca="1" si="215">AQ144/(1+$C$114)-AQ158-(AQ144/(1+$C$114)*$C$114-AP57*$D$137)*$C$116</f>
        <v>77519076.351463631</v>
      </c>
      <c r="AR159" s="13">
        <f t="shared" ref="AR159" ca="1" si="216">AR144/(1+$C$114)-AR158-(AR144/(1+$C$114)*$C$114-AQ57*$D$137)*$C$116</f>
        <v>0</v>
      </c>
      <c r="AS159" s="13">
        <f t="shared" ref="AS159" ca="1" si="217">AS144/(1+$C$114)-AS158-(AS144/(1+$C$114)*$C$114-AR57*$D$137)*$C$116</f>
        <v>0</v>
      </c>
      <c r="AT159" s="13">
        <f t="shared" ref="AT159" ca="1" si="218">AT144/(1+$C$114)-AT158-(AT144/(1+$C$114)*$C$114-AS57*$D$137)*$C$116</f>
        <v>0</v>
      </c>
      <c r="AU159" s="13">
        <f t="shared" ref="AU159" ca="1" si="219">AU144/(1+$C$114)-AU158-(AU144/(1+$C$114)*$C$114-AT57*$D$137)*$C$116</f>
        <v>0</v>
      </c>
      <c r="AV159" s="13">
        <f t="shared" ref="AV159" ca="1" si="220">AV144/(1+$C$114)-AV158-(AV144/(1+$C$114)*$C$114-AU57*$D$137)*$C$116</f>
        <v>0</v>
      </c>
      <c r="AW159" s="13">
        <f t="shared" ref="AW159" ca="1" si="221">AW144/(1+$C$114)-AW158-(AW144/(1+$C$114)*$C$114-AV57*$D$137)*$C$116</f>
        <v>0</v>
      </c>
      <c r="AX159" s="13">
        <f t="shared" ref="AX159" ca="1" si="222">AX144/(1+$C$114)-AX158-(AX144/(1+$C$114)*$C$114-AW57*$D$137)*$C$116</f>
        <v>0</v>
      </c>
      <c r="AY159" s="13">
        <f t="shared" ref="AY159" ca="1" si="223">AY144/(1+$C$114)-AY158-(AY144/(1+$C$114)*$C$114-AX57*$D$137)*$C$116</f>
        <v>0</v>
      </c>
      <c r="AZ159" s="13">
        <f t="shared" ref="AZ159" ca="1" si="224">AZ144/(1+$C$114)-AZ158-(AZ144/(1+$C$114)*$C$114-AY57*$D$137)*$C$116</f>
        <v>0</v>
      </c>
      <c r="BA159" s="13">
        <f t="shared" ref="BA159" ca="1" si="225">BA144/(1+$C$114)-BA158-(BA144/(1+$C$114)*$C$114-AZ57*$D$137)*$C$116</f>
        <v>0</v>
      </c>
      <c r="BB159" s="13">
        <f t="shared" ref="BB159" ca="1" si="226">BB144/(1+$C$114)-BB158-(BB144/(1+$C$114)*$C$114-BA57*$D$137)*$C$116</f>
        <v>0</v>
      </c>
      <c r="BC159" s="13">
        <f t="shared" ref="BC159:BD159" ca="1" si="227">BC144/(1+$C$114)-BC158-(BC144/(1+$C$114)*$C$114-BB57*$D$137)*$C$116</f>
        <v>0</v>
      </c>
      <c r="BD159" s="13">
        <f t="shared" ca="1" si="227"/>
        <v>0</v>
      </c>
      <c r="BE159" s="13">
        <f t="shared" ref="BE159" ca="1" si="228">BE144/(1+$C$114)-BE158-(BE144/(1+$C$114)*$C$114-BD57*$D$137)*$C$116</f>
        <v>0</v>
      </c>
      <c r="BF159" s="13">
        <f t="shared" ref="BF159" ca="1" si="229">BF144/(1+$C$114)-BF158-(BF144/(1+$C$114)*$C$114-BE57*$D$137)*$C$116</f>
        <v>0</v>
      </c>
      <c r="BG159" s="13">
        <f t="shared" ref="BG159" ca="1" si="230">BG144/(1+$C$114)-BG158-(BG144/(1+$C$114)*$C$114-BF57*$D$137)*$C$116</f>
        <v>0</v>
      </c>
      <c r="BH159" s="13">
        <f t="shared" ref="BH159" ca="1" si="231">BH144/(1+$C$114)-BH158-(BH144/(1+$C$114)*$C$114-BG57*$D$137)*$C$116</f>
        <v>0</v>
      </c>
      <c r="BI159" s="13">
        <f t="shared" ref="BI159" ca="1" si="232">BI144/(1+$C$114)-BI158-(BI144/(1+$C$114)*$C$114-BH57*$D$137)*$C$116</f>
        <v>0</v>
      </c>
      <c r="BJ159" s="13">
        <f t="shared" ref="BJ159" ca="1" si="233">BJ144/(1+$C$114)-BJ158-(BJ144/(1+$C$114)*$C$114-BI57*$D$137)*$C$116</f>
        <v>0</v>
      </c>
      <c r="BK159" s="13">
        <f t="shared" ref="BK159" ca="1" si="234">BK144/(1+$C$114)-BK158-(BK144/(1+$C$114)*$C$114-BJ57*$D$137)*$C$116</f>
        <v>0</v>
      </c>
      <c r="BL159" s="13">
        <f t="shared" ref="BL159" ca="1" si="235">BL144/(1+$C$114)-BL158-(BL144/(1+$C$114)*$C$114-BK57*$D$137)*$C$116</f>
        <v>0</v>
      </c>
      <c r="BM159" s="13">
        <f t="shared" ref="BM159" ca="1" si="236">BM144/(1+$C$114)-BM158-(BM144/(1+$C$114)*$C$114-BL57*$D$137)*$C$116</f>
        <v>0</v>
      </c>
      <c r="BN159" s="13">
        <f t="shared" ref="BN159" ca="1" si="237">BN144/(1+$C$114)-BN158-(BN144/(1+$C$114)*$C$114-BM57*$D$137)*$C$116</f>
        <v>0</v>
      </c>
      <c r="BO159" s="13">
        <f t="shared" ref="BO159" ca="1" si="238">BO144/(1+$C$114)-BO158-(BO144/(1+$C$114)*$C$114-BN57*$D$137)*$C$116</f>
        <v>0</v>
      </c>
      <c r="BP159" s="13">
        <f t="shared" ref="BP159" ca="1" si="239">BP144/(1+$C$114)-BP158-(BP144/(1+$C$114)*$C$114-BO57*$D$137)*$C$116</f>
        <v>0</v>
      </c>
      <c r="BQ159" s="13">
        <f t="shared" ref="BQ159" ca="1" si="240">BQ144/(1+$C$114)-BQ158-(BQ144/(1+$C$114)*$C$114-BP57*$D$137)*$C$116</f>
        <v>0</v>
      </c>
      <c r="BR159" s="13">
        <f t="shared" ref="BR159" ca="1" si="241">BR144/(1+$C$114)-BR158-(BR144/(1+$C$114)*$C$114-BQ57*$D$137)*$C$116</f>
        <v>0</v>
      </c>
      <c r="BS159" s="13">
        <f t="shared" ref="BS159" si="242">BS144/(1+$C$114)-BS158-(BS144/(1+$C$114)*$C$114-BR57*$D$137)*$C$116</f>
        <v>0</v>
      </c>
      <c r="BT159" s="13">
        <f t="shared" ref="BT159" si="243">BT144/(1+$C$114)-BT158-(BT144/(1+$C$114)*$C$114-BS57*$D$137)*$C$116</f>
        <v>0</v>
      </c>
      <c r="BU159" s="13">
        <f t="shared" ref="BU159" si="244">BU144/(1+$C$114)-BU158-(BU144/(1+$C$114)*$C$114-BT57*$D$137)*$C$116</f>
        <v>0</v>
      </c>
      <c r="BV159" s="13">
        <f t="shared" ref="BV159" si="245">BV144/(1+$C$114)-BV158-(BV144/(1+$C$114)*$C$114-BU57*$D$137)*$C$116</f>
        <v>0</v>
      </c>
      <c r="BW159" s="13">
        <f t="shared" ref="BW159" si="246">BW144/(1+$C$114)-BW158-(BW144/(1+$C$114)*$C$114-BV57*$D$137)*$C$116</f>
        <v>0</v>
      </c>
      <c r="BX159" s="13">
        <f t="shared" ref="BX159" si="247">BX144/(1+$C$114)-BX158-(BX144/(1+$C$114)*$C$114-BW57*$D$137)*$C$116</f>
        <v>0</v>
      </c>
      <c r="BY159" s="13">
        <f t="shared" ref="BY159" si="248">BY144/(1+$C$114)-BY158-(BY144/(1+$C$114)*$C$114-BX57*$D$137)*$C$116</f>
        <v>0</v>
      </c>
      <c r="BZ159" s="13">
        <f t="shared" ref="BZ159" si="249">BZ144/(1+$C$114)-BZ158-(BZ144/(1+$C$114)*$C$114-BY57*$D$137)*$C$116</f>
        <v>0</v>
      </c>
      <c r="CA159" s="13">
        <f t="shared" ref="CA159" si="250">CA144/(1+$C$114)-CA158-(CA144/(1+$C$114)*$C$114-BZ57*$D$137)*$C$116</f>
        <v>0</v>
      </c>
      <c r="CB159" s="13">
        <f t="shared" ref="CB159" si="251">CB144/(1+$C$114)-CB158-(CB144/(1+$C$114)*$C$114-CA57*$D$137)*$C$116</f>
        <v>0</v>
      </c>
      <c r="CC159" s="13">
        <f t="shared" ref="CC159:CD159" si="252">CC144/(1+$C$114)-CC158-(CC144/(1+$C$114)*$C$114-CB57*$D$137)*$C$116</f>
        <v>0</v>
      </c>
      <c r="CD159" s="13">
        <f t="shared" si="252"/>
        <v>0</v>
      </c>
      <c r="CE159" s="13">
        <f t="shared" ref="CE159" si="253">CE144/(1+$C$114)-CE158-(CE144/(1+$C$114)*$C$114-CD57*$D$137)*$C$116</f>
        <v>0</v>
      </c>
      <c r="CF159" s="13">
        <f t="shared" ref="CF159" si="254">CF144/(1+$C$114)-CF158-(CF144/(1+$C$114)*$C$114-CE57*$D$137)*$C$116</f>
        <v>0</v>
      </c>
    </row>
    <row r="160" spans="2:89">
      <c r="B160" t="s">
        <v>65</v>
      </c>
      <c r="D160" s="1">
        <f ca="1">IFERROR(D159/D157,0)</f>
        <v>0</v>
      </c>
      <c r="E160" s="1">
        <f t="shared" ref="E160:AD160" ca="1" si="255">IFERROR(E159/E157,0)</f>
        <v>0</v>
      </c>
      <c r="F160" s="1">
        <f t="shared" ca="1" si="255"/>
        <v>0</v>
      </c>
      <c r="G160" s="1">
        <f t="shared" ca="1" si="255"/>
        <v>0</v>
      </c>
      <c r="H160" s="1">
        <f t="shared" ca="1" si="255"/>
        <v>0</v>
      </c>
      <c r="I160" s="1">
        <f t="shared" ca="1" si="255"/>
        <v>0</v>
      </c>
      <c r="J160" s="1">
        <f t="shared" ca="1" si="255"/>
        <v>0</v>
      </c>
      <c r="K160" s="1">
        <f t="shared" ca="1" si="255"/>
        <v>0</v>
      </c>
      <c r="L160" s="1">
        <f t="shared" ca="1" si="255"/>
        <v>0</v>
      </c>
      <c r="M160" s="1">
        <f t="shared" ca="1" si="255"/>
        <v>0</v>
      </c>
      <c r="N160" s="1">
        <f t="shared" ca="1" si="255"/>
        <v>0</v>
      </c>
      <c r="O160" s="1">
        <f t="shared" ca="1" si="255"/>
        <v>0</v>
      </c>
      <c r="P160" s="1">
        <f t="shared" ca="1" si="255"/>
        <v>0</v>
      </c>
      <c r="Q160" s="1">
        <f t="shared" ca="1" si="255"/>
        <v>0</v>
      </c>
      <c r="R160" s="1">
        <f t="shared" ca="1" si="255"/>
        <v>0</v>
      </c>
      <c r="S160" s="1">
        <f t="shared" ca="1" si="255"/>
        <v>0</v>
      </c>
      <c r="T160" s="1">
        <f t="shared" ca="1" si="255"/>
        <v>0</v>
      </c>
      <c r="U160" s="1">
        <f t="shared" ca="1" si="255"/>
        <v>0</v>
      </c>
      <c r="V160" s="1">
        <f t="shared" ca="1" si="255"/>
        <v>0.94389287942903755</v>
      </c>
      <c r="W160" s="1">
        <f t="shared" ca="1" si="255"/>
        <v>0</v>
      </c>
      <c r="X160" s="1">
        <f t="shared" ca="1" si="255"/>
        <v>0</v>
      </c>
      <c r="Y160" s="1">
        <f t="shared" ca="1" si="255"/>
        <v>0</v>
      </c>
      <c r="Z160" s="1">
        <f t="shared" ca="1" si="255"/>
        <v>0</v>
      </c>
      <c r="AA160" s="1">
        <f t="shared" ca="1" si="255"/>
        <v>0.9453214501357895</v>
      </c>
      <c r="AB160" s="1">
        <f t="shared" ca="1" si="255"/>
        <v>0.9453214501357895</v>
      </c>
      <c r="AC160" s="1">
        <f t="shared" ca="1" si="255"/>
        <v>0.9453214501357895</v>
      </c>
      <c r="AD160" s="1">
        <f t="shared" ca="1" si="255"/>
        <v>0.9453214501357895</v>
      </c>
      <c r="AE160" s="1">
        <f t="shared" ref="AE160" ca="1" si="256">IFERROR(AE159/AE157,0)</f>
        <v>0.9453214501357895</v>
      </c>
      <c r="AF160" s="1">
        <f t="shared" ref="AF160" ca="1" si="257">IFERROR(AF159/AF157,0)</f>
        <v>0.9453214501357895</v>
      </c>
      <c r="AG160" s="1">
        <f t="shared" ref="AG160" ca="1" si="258">IFERROR(AG159/AG157,0)</f>
        <v>0.9453214501357895</v>
      </c>
      <c r="AH160" s="1">
        <f t="shared" ref="AH160" ca="1" si="259">IFERROR(AH159/AH157,0)</f>
        <v>0.9453214501357895</v>
      </c>
      <c r="AI160" s="1">
        <f t="shared" ref="AI160" ca="1" si="260">IFERROR(AI159/AI157,0)</f>
        <v>0.9453214501357895</v>
      </c>
      <c r="AJ160" s="1">
        <f t="shared" ref="AJ160" ca="1" si="261">IFERROR(AJ159/AJ157,0)</f>
        <v>0.94745537762900001</v>
      </c>
      <c r="AK160" s="1">
        <f t="shared" ref="AK160" ca="1" si="262">IFERROR(AK159/AK157,0)</f>
        <v>0.94745537762900001</v>
      </c>
      <c r="AL160" s="1">
        <f t="shared" ref="AL160" ca="1" si="263">IFERROR(AL159/AL157,0)</f>
        <v>0.94745537762900001</v>
      </c>
      <c r="AM160" s="1">
        <f t="shared" ref="AM160" ca="1" si="264">IFERROR(AM159/AM157,0)</f>
        <v>0.94745537762900001</v>
      </c>
      <c r="AN160" s="1">
        <f t="shared" ref="AN160" ca="1" si="265">IFERROR(AN159/AN157,0)</f>
        <v>0.94745537762900001</v>
      </c>
      <c r="AO160" s="1">
        <f t="shared" ref="AO160" ca="1" si="266">IFERROR(AO159/AO157,0)</f>
        <v>0.94745537762900001</v>
      </c>
      <c r="AP160" s="1">
        <f t="shared" ref="AP160" ca="1" si="267">IFERROR(AP159/AP157,0)</f>
        <v>0.94745537762900001</v>
      </c>
      <c r="AQ160" s="1">
        <f t="shared" ref="AQ160" ca="1" si="268">IFERROR(AQ159/AQ157,0)</f>
        <v>0.94745537762900001</v>
      </c>
      <c r="AR160" s="1">
        <f t="shared" ref="AR160" ca="1" si="269">IFERROR(AR159/AR157,0)</f>
        <v>0</v>
      </c>
      <c r="AS160" s="1">
        <f t="shared" ref="AS160" ca="1" si="270">IFERROR(AS159/AS157,0)</f>
        <v>0</v>
      </c>
      <c r="AT160" s="1">
        <f t="shared" ref="AT160" ca="1" si="271">IFERROR(AT159/AT157,0)</f>
        <v>0</v>
      </c>
      <c r="AU160" s="1">
        <f t="shared" ref="AU160" ca="1" si="272">IFERROR(AU159/AU157,0)</f>
        <v>0</v>
      </c>
      <c r="AV160" s="1">
        <f t="shared" ref="AV160" ca="1" si="273">IFERROR(AV159/AV157,0)</f>
        <v>0</v>
      </c>
      <c r="AW160" s="1">
        <f t="shared" ref="AW160" ca="1" si="274">IFERROR(AW159/AW157,0)</f>
        <v>0</v>
      </c>
      <c r="AX160" s="1">
        <f t="shared" ref="AX160" ca="1" si="275">IFERROR(AX159/AX157,0)</f>
        <v>0</v>
      </c>
      <c r="AY160" s="1">
        <f t="shared" ref="AY160" ca="1" si="276">IFERROR(AY159/AY157,0)</f>
        <v>0</v>
      </c>
      <c r="AZ160" s="1">
        <f t="shared" ref="AZ160" ca="1" si="277">IFERROR(AZ159/AZ157,0)</f>
        <v>0</v>
      </c>
      <c r="BA160" s="1">
        <f t="shared" ref="BA160" ca="1" si="278">IFERROR(BA159/BA157,0)</f>
        <v>0</v>
      </c>
      <c r="BB160" s="1">
        <f t="shared" ref="BB160" ca="1" si="279">IFERROR(BB159/BB157,0)</f>
        <v>0</v>
      </c>
      <c r="BC160" s="1">
        <f t="shared" ref="BC160:BD160" ca="1" si="280">IFERROR(BC159/BC157,0)</f>
        <v>0</v>
      </c>
      <c r="BD160" s="1">
        <f t="shared" ca="1" si="280"/>
        <v>0</v>
      </c>
      <c r="BE160" s="1">
        <f t="shared" ref="BE160" ca="1" si="281">IFERROR(BE159/BE157,0)</f>
        <v>0</v>
      </c>
      <c r="BF160" s="1">
        <f t="shared" ref="BF160" ca="1" si="282">IFERROR(BF159/BF157,0)</f>
        <v>0</v>
      </c>
      <c r="BG160" s="1">
        <f t="shared" ref="BG160" ca="1" si="283">IFERROR(BG159/BG157,0)</f>
        <v>0</v>
      </c>
      <c r="BH160" s="1">
        <f t="shared" ref="BH160" ca="1" si="284">IFERROR(BH159/BH157,0)</f>
        <v>0</v>
      </c>
      <c r="BI160" s="1">
        <f t="shared" ref="BI160" ca="1" si="285">IFERROR(BI159/BI157,0)</f>
        <v>0</v>
      </c>
      <c r="BJ160" s="1">
        <f t="shared" ref="BJ160" ca="1" si="286">IFERROR(BJ159/BJ157,0)</f>
        <v>0</v>
      </c>
      <c r="BK160" s="1">
        <f t="shared" ref="BK160" ca="1" si="287">IFERROR(BK159/BK157,0)</f>
        <v>0</v>
      </c>
      <c r="BL160" s="1">
        <f t="shared" ref="BL160" ca="1" si="288">IFERROR(BL159/BL157,0)</f>
        <v>0</v>
      </c>
      <c r="BM160" s="1">
        <f t="shared" ref="BM160" ca="1" si="289">IFERROR(BM159/BM157,0)</f>
        <v>0</v>
      </c>
      <c r="BN160" s="1">
        <f t="shared" ref="BN160" ca="1" si="290">IFERROR(BN159/BN157,0)</f>
        <v>0</v>
      </c>
      <c r="BO160" s="1">
        <f t="shared" ref="BO160" ca="1" si="291">IFERROR(BO159/BO157,0)</f>
        <v>0</v>
      </c>
      <c r="BP160" s="1">
        <f t="shared" ref="BP160" ca="1" si="292">IFERROR(BP159/BP157,0)</f>
        <v>0</v>
      </c>
      <c r="BQ160" s="1">
        <f t="shared" ref="BQ160" ca="1" si="293">IFERROR(BQ159/BQ157,0)</f>
        <v>0</v>
      </c>
      <c r="BR160" s="1">
        <f t="shared" ref="BR160" ca="1" si="294">IFERROR(BR159/BR157,0)</f>
        <v>0</v>
      </c>
      <c r="BS160" s="1">
        <f t="shared" ref="BS160" si="295">IFERROR(BS159/BS157,0)</f>
        <v>0</v>
      </c>
      <c r="BT160" s="1">
        <f t="shared" ref="BT160" si="296">IFERROR(BT159/BT157,0)</f>
        <v>0</v>
      </c>
      <c r="BU160" s="1">
        <f t="shared" ref="BU160" si="297">IFERROR(BU159/BU157,0)</f>
        <v>0</v>
      </c>
      <c r="BV160" s="1">
        <f t="shared" ref="BV160" si="298">IFERROR(BV159/BV157,0)</f>
        <v>0</v>
      </c>
      <c r="BW160" s="1">
        <f t="shared" ref="BW160" si="299">IFERROR(BW159/BW157,0)</f>
        <v>0</v>
      </c>
      <c r="BX160" s="1">
        <f t="shared" ref="BX160" si="300">IFERROR(BX159/BX157,0)</f>
        <v>0</v>
      </c>
      <c r="BY160" s="1">
        <f t="shared" ref="BY160" si="301">IFERROR(BY159/BY157,0)</f>
        <v>0</v>
      </c>
      <c r="BZ160" s="1">
        <f t="shared" ref="BZ160" si="302">IFERROR(BZ159/BZ157,0)</f>
        <v>0</v>
      </c>
      <c r="CA160" s="1">
        <f t="shared" ref="CA160" si="303">IFERROR(CA159/CA157,0)</f>
        <v>0</v>
      </c>
      <c r="CB160" s="1">
        <f t="shared" ref="CB160" si="304">IFERROR(CB159/CB157,0)</f>
        <v>0</v>
      </c>
      <c r="CC160" s="1">
        <f t="shared" ref="CC160:CD160" si="305">IFERROR(CC159/CC157,0)</f>
        <v>0</v>
      </c>
      <c r="CD160" s="1">
        <f t="shared" si="305"/>
        <v>0</v>
      </c>
      <c r="CE160" s="1">
        <f t="shared" ref="CE160" si="306">IFERROR(CE159/CE157,0)</f>
        <v>0</v>
      </c>
      <c r="CF160" s="1">
        <f t="shared" ref="CF160" si="307">IFERROR(CF159/CF157,0)</f>
        <v>0</v>
      </c>
    </row>
    <row r="161" spans="1:84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</row>
    <row r="162" spans="1:84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</row>
    <row r="163" spans="1:84">
      <c r="B163" t="s">
        <v>236</v>
      </c>
      <c r="C163" t="s">
        <v>107</v>
      </c>
      <c r="D163" s="12">
        <f>D156</f>
        <v>42248</v>
      </c>
      <c r="E163" s="12">
        <f t="shared" ref="E163:BP163" si="308">E156</f>
        <v>42278</v>
      </c>
      <c r="F163" s="12">
        <f t="shared" si="308"/>
        <v>42309</v>
      </c>
      <c r="G163" s="12">
        <f t="shared" si="308"/>
        <v>42339</v>
      </c>
      <c r="H163" s="12">
        <f t="shared" si="308"/>
        <v>42370</v>
      </c>
      <c r="I163" s="12">
        <f t="shared" si="308"/>
        <v>42401</v>
      </c>
      <c r="J163" s="12">
        <f t="shared" si="308"/>
        <v>42430</v>
      </c>
      <c r="K163" s="12">
        <f t="shared" si="308"/>
        <v>42461</v>
      </c>
      <c r="L163" s="12">
        <f t="shared" si="308"/>
        <v>42491</v>
      </c>
      <c r="M163" s="12">
        <f t="shared" si="308"/>
        <v>42522</v>
      </c>
      <c r="N163" s="12">
        <f t="shared" si="308"/>
        <v>42552</v>
      </c>
      <c r="O163" s="12">
        <f t="shared" si="308"/>
        <v>42583</v>
      </c>
      <c r="P163" s="12">
        <f t="shared" si="308"/>
        <v>42614</v>
      </c>
      <c r="Q163" s="12">
        <f t="shared" si="308"/>
        <v>42644</v>
      </c>
      <c r="R163" s="12">
        <f t="shared" si="308"/>
        <v>42675</v>
      </c>
      <c r="S163" s="12">
        <f t="shared" si="308"/>
        <v>42705</v>
      </c>
      <c r="T163" s="12">
        <f t="shared" si="308"/>
        <v>42736</v>
      </c>
      <c r="U163" s="12">
        <f t="shared" si="308"/>
        <v>42767</v>
      </c>
      <c r="V163" s="12">
        <f t="shared" si="308"/>
        <v>42795</v>
      </c>
      <c r="W163" s="12">
        <f t="shared" si="308"/>
        <v>42826</v>
      </c>
      <c r="X163" s="12">
        <f t="shared" si="308"/>
        <v>42856</v>
      </c>
      <c r="Y163" s="12">
        <f t="shared" si="308"/>
        <v>42887</v>
      </c>
      <c r="Z163" s="12">
        <f t="shared" si="308"/>
        <v>42917</v>
      </c>
      <c r="AA163" s="12">
        <f t="shared" si="308"/>
        <v>42948</v>
      </c>
      <c r="AB163" s="12">
        <f t="shared" si="308"/>
        <v>42979</v>
      </c>
      <c r="AC163" s="12">
        <f t="shared" si="308"/>
        <v>43009</v>
      </c>
      <c r="AD163" s="12">
        <f t="shared" si="308"/>
        <v>43040</v>
      </c>
      <c r="AE163" s="12">
        <f t="shared" si="308"/>
        <v>43070</v>
      </c>
      <c r="AF163" s="12">
        <f t="shared" si="308"/>
        <v>43101</v>
      </c>
      <c r="AG163" s="12">
        <f t="shared" si="308"/>
        <v>43132</v>
      </c>
      <c r="AH163" s="12">
        <f t="shared" si="308"/>
        <v>43160</v>
      </c>
      <c r="AI163" s="12">
        <f t="shared" si="308"/>
        <v>43191</v>
      </c>
      <c r="AJ163" s="12">
        <f t="shared" si="308"/>
        <v>43221</v>
      </c>
      <c r="AK163" s="12">
        <f t="shared" si="308"/>
        <v>43252</v>
      </c>
      <c r="AL163" s="12">
        <f t="shared" si="308"/>
        <v>43282</v>
      </c>
      <c r="AM163" s="12">
        <f t="shared" si="308"/>
        <v>43313</v>
      </c>
      <c r="AN163" s="12">
        <f t="shared" si="308"/>
        <v>43344</v>
      </c>
      <c r="AO163" s="12">
        <f t="shared" si="308"/>
        <v>43374</v>
      </c>
      <c r="AP163" s="12">
        <f t="shared" si="308"/>
        <v>43405</v>
      </c>
      <c r="AQ163" s="12">
        <f t="shared" si="308"/>
        <v>43435</v>
      </c>
      <c r="AR163" s="12">
        <f t="shared" si="308"/>
        <v>43466</v>
      </c>
      <c r="AS163" s="12">
        <f t="shared" si="308"/>
        <v>43497</v>
      </c>
      <c r="AT163" s="12">
        <f t="shared" si="308"/>
        <v>43525</v>
      </c>
      <c r="AU163" s="12">
        <f t="shared" si="308"/>
        <v>43556</v>
      </c>
      <c r="AV163" s="12">
        <f t="shared" si="308"/>
        <v>43586</v>
      </c>
      <c r="AW163" s="12">
        <f t="shared" si="308"/>
        <v>43617</v>
      </c>
      <c r="AX163" s="12">
        <f t="shared" si="308"/>
        <v>43647</v>
      </c>
      <c r="AY163" s="12">
        <f t="shared" si="308"/>
        <v>43678</v>
      </c>
      <c r="AZ163" s="12">
        <f t="shared" si="308"/>
        <v>43709</v>
      </c>
      <c r="BA163" s="12">
        <f t="shared" si="308"/>
        <v>43739</v>
      </c>
      <c r="BB163" s="12">
        <f t="shared" si="308"/>
        <v>43770</v>
      </c>
      <c r="BC163" s="12">
        <f t="shared" si="308"/>
        <v>43800</v>
      </c>
      <c r="BD163" s="12">
        <f t="shared" si="308"/>
        <v>43831</v>
      </c>
      <c r="BE163" s="12">
        <f t="shared" si="308"/>
        <v>43862</v>
      </c>
      <c r="BF163" s="12">
        <f t="shared" si="308"/>
        <v>43891</v>
      </c>
      <c r="BG163" s="12">
        <f t="shared" si="308"/>
        <v>43922</v>
      </c>
      <c r="BH163" s="12">
        <f t="shared" si="308"/>
        <v>43952</v>
      </c>
      <c r="BI163" s="12">
        <f t="shared" si="308"/>
        <v>43983</v>
      </c>
      <c r="BJ163" s="12">
        <f t="shared" si="308"/>
        <v>44013</v>
      </c>
      <c r="BK163" s="12">
        <f t="shared" si="308"/>
        <v>44044</v>
      </c>
      <c r="BL163" s="12">
        <f t="shared" si="308"/>
        <v>44075</v>
      </c>
      <c r="BM163" s="12">
        <f t="shared" si="308"/>
        <v>44105</v>
      </c>
      <c r="BN163" s="12">
        <f t="shared" si="308"/>
        <v>44136</v>
      </c>
      <c r="BO163" s="12">
        <f t="shared" si="308"/>
        <v>44166</v>
      </c>
      <c r="BP163" s="12">
        <f t="shared" si="308"/>
        <v>44197</v>
      </c>
      <c r="BQ163" s="12">
        <f t="shared" ref="BQ163:CF163" si="309">BQ156</f>
        <v>44228</v>
      </c>
      <c r="BR163" s="12">
        <f t="shared" si="309"/>
        <v>44256</v>
      </c>
      <c r="BS163" s="12">
        <f t="shared" si="309"/>
        <v>44287</v>
      </c>
      <c r="BT163" s="12">
        <f t="shared" si="309"/>
        <v>44317</v>
      </c>
      <c r="BU163" s="12">
        <f t="shared" si="309"/>
        <v>44348</v>
      </c>
      <c r="BV163" s="12">
        <f t="shared" si="309"/>
        <v>44378</v>
      </c>
      <c r="BW163" s="12">
        <f t="shared" si="309"/>
        <v>44409</v>
      </c>
      <c r="BX163" s="12">
        <f t="shared" si="309"/>
        <v>44440</v>
      </c>
      <c r="BY163" s="12">
        <f t="shared" si="309"/>
        <v>44470</v>
      </c>
      <c r="BZ163" s="12">
        <f t="shared" si="309"/>
        <v>44501</v>
      </c>
      <c r="CA163" s="12">
        <f t="shared" si="309"/>
        <v>44531</v>
      </c>
      <c r="CB163" s="12">
        <f t="shared" si="309"/>
        <v>44562</v>
      </c>
      <c r="CC163" s="12">
        <f t="shared" si="309"/>
        <v>44593</v>
      </c>
      <c r="CD163" s="12">
        <f t="shared" si="309"/>
        <v>44621</v>
      </c>
      <c r="CE163" s="12">
        <f t="shared" si="309"/>
        <v>44652</v>
      </c>
      <c r="CF163" s="12">
        <f t="shared" si="309"/>
        <v>44682</v>
      </c>
    </row>
    <row r="164" spans="1:84">
      <c r="B164" t="s">
        <v>230</v>
      </c>
      <c r="C164" s="3">
        <f t="shared" ref="C164:C168" ca="1" si="310">SUM(D164:BP164)</f>
        <v>2292000000</v>
      </c>
      <c r="D164" s="2">
        <f ca="1">C41</f>
        <v>0</v>
      </c>
      <c r="E164" s="2">
        <f t="shared" ref="E164:BP164" ca="1" si="311">D41</f>
        <v>0</v>
      </c>
      <c r="F164" s="2">
        <f t="shared" ca="1" si="311"/>
        <v>0</v>
      </c>
      <c r="G164" s="2">
        <f t="shared" ca="1" si="311"/>
        <v>0</v>
      </c>
      <c r="H164" s="2">
        <f t="shared" ca="1" si="311"/>
        <v>0</v>
      </c>
      <c r="I164" s="2">
        <f t="shared" ca="1" si="311"/>
        <v>0</v>
      </c>
      <c r="J164" s="2">
        <f t="shared" ca="1" si="311"/>
        <v>4320000</v>
      </c>
      <c r="K164" s="2">
        <f t="shared" ca="1" si="311"/>
        <v>4320000</v>
      </c>
      <c r="L164" s="2">
        <f t="shared" ca="1" si="311"/>
        <v>10800000</v>
      </c>
      <c r="M164" s="2">
        <f t="shared" ca="1" si="311"/>
        <v>10800000</v>
      </c>
      <c r="N164" s="2">
        <f t="shared" ca="1" si="311"/>
        <v>32400000</v>
      </c>
      <c r="O164" s="2">
        <f t="shared" ca="1" si="311"/>
        <v>32400000</v>
      </c>
      <c r="P164" s="2">
        <f t="shared" ca="1" si="311"/>
        <v>32400000</v>
      </c>
      <c r="Q164" s="2">
        <f t="shared" ca="1" si="311"/>
        <v>32400000</v>
      </c>
      <c r="R164" s="2">
        <f t="shared" ca="1" si="311"/>
        <v>32400000</v>
      </c>
      <c r="S164" s="2">
        <f t="shared" ca="1" si="311"/>
        <v>32400000</v>
      </c>
      <c r="T164" s="2">
        <f t="shared" ca="1" si="311"/>
        <v>37580000</v>
      </c>
      <c r="U164" s="2">
        <f t="shared" ca="1" si="311"/>
        <v>37580000</v>
      </c>
      <c r="V164" s="2">
        <f t="shared" ca="1" si="311"/>
        <v>56150000</v>
      </c>
      <c r="W164" s="2">
        <f t="shared" ca="1" si="311"/>
        <v>56150000</v>
      </c>
      <c r="X164" s="2">
        <f t="shared" ca="1" si="311"/>
        <v>82050000</v>
      </c>
      <c r="Y164" s="2">
        <f t="shared" ca="1" si="311"/>
        <v>82050000</v>
      </c>
      <c r="Z164" s="2">
        <f t="shared" ca="1" si="311"/>
        <v>82050000</v>
      </c>
      <c r="AA164" s="2">
        <f t="shared" ca="1" si="311"/>
        <v>82050000</v>
      </c>
      <c r="AB164" s="2">
        <f t="shared" ca="1" si="311"/>
        <v>82050000</v>
      </c>
      <c r="AC164" s="2">
        <f t="shared" ca="1" si="311"/>
        <v>82050000</v>
      </c>
      <c r="AD164" s="2">
        <f t="shared" ca="1" si="311"/>
        <v>82050000</v>
      </c>
      <c r="AE164" s="2">
        <f t="shared" ca="1" si="311"/>
        <v>82050000</v>
      </c>
      <c r="AF164" s="2">
        <f t="shared" ca="1" si="311"/>
        <v>94500000</v>
      </c>
      <c r="AG164" s="2">
        <f t="shared" ca="1" si="311"/>
        <v>94500000</v>
      </c>
      <c r="AH164" s="2">
        <f t="shared" ca="1" si="311"/>
        <v>93750000</v>
      </c>
      <c r="AI164" s="2">
        <f t="shared" ca="1" si="311"/>
        <v>93750000</v>
      </c>
      <c r="AJ164" s="2">
        <f t="shared" ca="1" si="311"/>
        <v>91250000</v>
      </c>
      <c r="AK164" s="2">
        <f t="shared" ca="1" si="311"/>
        <v>91250000</v>
      </c>
      <c r="AL164" s="2">
        <f t="shared" ca="1" si="311"/>
        <v>91250000</v>
      </c>
      <c r="AM164" s="2">
        <f t="shared" ca="1" si="311"/>
        <v>91250000</v>
      </c>
      <c r="AN164" s="2">
        <f t="shared" ca="1" si="311"/>
        <v>82250000</v>
      </c>
      <c r="AO164" s="2">
        <f t="shared" ca="1" si="311"/>
        <v>82250000</v>
      </c>
      <c r="AP164" s="2">
        <f t="shared" ca="1" si="311"/>
        <v>68750000</v>
      </c>
      <c r="AQ164" s="2">
        <f t="shared" ca="1" si="311"/>
        <v>68750000</v>
      </c>
      <c r="AR164" s="2">
        <f t="shared" ca="1" si="311"/>
        <v>22500000</v>
      </c>
      <c r="AS164" s="2">
        <f t="shared" ca="1" si="311"/>
        <v>22500000</v>
      </c>
      <c r="AT164" s="2">
        <f t="shared" ca="1" si="311"/>
        <v>22500000</v>
      </c>
      <c r="AU164" s="2">
        <f t="shared" ca="1" si="311"/>
        <v>22500000</v>
      </c>
      <c r="AV164" s="2">
        <f t="shared" ca="1" si="311"/>
        <v>22500000</v>
      </c>
      <c r="AW164" s="2">
        <f t="shared" ca="1" si="311"/>
        <v>22500000</v>
      </c>
      <c r="AX164" s="2">
        <f t="shared" ca="1" si="311"/>
        <v>22500000</v>
      </c>
      <c r="AY164" s="2">
        <f t="shared" ca="1" si="311"/>
        <v>22500000</v>
      </c>
      <c r="AZ164" s="2">
        <f t="shared" ca="1" si="311"/>
        <v>0</v>
      </c>
      <c r="BA164" s="2">
        <f t="shared" ca="1" si="311"/>
        <v>0</v>
      </c>
      <c r="BB164" s="2">
        <f t="shared" ca="1" si="311"/>
        <v>0</v>
      </c>
      <c r="BC164" s="2">
        <f t="shared" ca="1" si="311"/>
        <v>0</v>
      </c>
      <c r="BD164" s="2">
        <f t="shared" ca="1" si="311"/>
        <v>0</v>
      </c>
      <c r="BE164" s="2">
        <f t="shared" ca="1" si="311"/>
        <v>0</v>
      </c>
      <c r="BF164" s="2">
        <f t="shared" ca="1" si="311"/>
        <v>0</v>
      </c>
      <c r="BG164" s="2">
        <f t="shared" ca="1" si="311"/>
        <v>0</v>
      </c>
      <c r="BH164" s="2">
        <f t="shared" ca="1" si="311"/>
        <v>0</v>
      </c>
      <c r="BI164" s="2">
        <f t="shared" ca="1" si="311"/>
        <v>0</v>
      </c>
      <c r="BJ164" s="2">
        <f t="shared" ca="1" si="311"/>
        <v>0</v>
      </c>
      <c r="BK164" s="2">
        <f t="shared" ca="1" si="311"/>
        <v>0</v>
      </c>
      <c r="BL164" s="2">
        <f t="shared" ca="1" si="311"/>
        <v>0</v>
      </c>
      <c r="BM164" s="2">
        <f t="shared" ca="1" si="311"/>
        <v>0</v>
      </c>
      <c r="BN164" s="2">
        <f t="shared" ca="1" si="311"/>
        <v>0</v>
      </c>
      <c r="BO164" s="2">
        <f t="shared" ca="1" si="311"/>
        <v>0</v>
      </c>
      <c r="BP164" s="2">
        <f t="shared" ca="1" si="311"/>
        <v>0</v>
      </c>
      <c r="BQ164" s="2">
        <f t="shared" ref="BQ164:CF164" ca="1" si="312">BP41</f>
        <v>0</v>
      </c>
      <c r="BR164" s="2">
        <f t="shared" ca="1" si="312"/>
        <v>0</v>
      </c>
      <c r="BS164" s="2">
        <f t="shared" ca="1" si="312"/>
        <v>0</v>
      </c>
      <c r="BT164" s="2">
        <f t="shared" ca="1" si="312"/>
        <v>0</v>
      </c>
      <c r="BU164" s="2">
        <f t="shared" ca="1" si="312"/>
        <v>0</v>
      </c>
      <c r="BV164" s="2">
        <f t="shared" ca="1" si="312"/>
        <v>0</v>
      </c>
      <c r="BW164" s="2">
        <f t="shared" ca="1" si="312"/>
        <v>0</v>
      </c>
      <c r="BX164" s="2">
        <f t="shared" ca="1" si="312"/>
        <v>0</v>
      </c>
      <c r="BY164" s="2">
        <f t="shared" ca="1" si="312"/>
        <v>0</v>
      </c>
      <c r="BZ164" s="2">
        <f t="shared" ca="1" si="312"/>
        <v>0</v>
      </c>
      <c r="CA164" s="2">
        <f t="shared" ca="1" si="312"/>
        <v>0</v>
      </c>
      <c r="CB164" s="2">
        <f t="shared" ca="1" si="312"/>
        <v>0</v>
      </c>
      <c r="CC164" s="2">
        <f t="shared" ca="1" si="312"/>
        <v>0</v>
      </c>
      <c r="CD164" s="2">
        <f t="shared" ca="1" si="312"/>
        <v>0</v>
      </c>
      <c r="CE164" s="2">
        <f t="shared" ca="1" si="312"/>
        <v>0</v>
      </c>
      <c r="CF164" s="2">
        <f t="shared" ca="1" si="312"/>
        <v>0</v>
      </c>
    </row>
    <row r="165" spans="1:84" ht="15.75">
      <c r="A165" s="53"/>
      <c r="B165" s="18" t="s">
        <v>234</v>
      </c>
      <c r="C165" s="3">
        <f t="shared" ca="1" si="310"/>
        <v>62509090.909090921</v>
      </c>
      <c r="D165" s="2">
        <f ca="1">D164/(1+$C$114)*$C$115</f>
        <v>0</v>
      </c>
      <c r="E165" s="2">
        <f t="shared" ref="E165:BP165" ca="1" si="313">E164/(1+$C$114)*$C$115</f>
        <v>0</v>
      </c>
      <c r="F165" s="2">
        <f t="shared" ca="1" si="313"/>
        <v>0</v>
      </c>
      <c r="G165" s="2">
        <f t="shared" ca="1" si="313"/>
        <v>0</v>
      </c>
      <c r="H165" s="2">
        <f t="shared" ca="1" si="313"/>
        <v>0</v>
      </c>
      <c r="I165" s="2">
        <f t="shared" ca="1" si="313"/>
        <v>0</v>
      </c>
      <c r="J165" s="2">
        <f t="shared" ca="1" si="313"/>
        <v>117818.18181818181</v>
      </c>
      <c r="K165" s="2">
        <f t="shared" ca="1" si="313"/>
        <v>117818.18181818181</v>
      </c>
      <c r="L165" s="2">
        <f t="shared" ca="1" si="313"/>
        <v>294545.45454545447</v>
      </c>
      <c r="M165" s="2">
        <f t="shared" ca="1" si="313"/>
        <v>294545.45454545447</v>
      </c>
      <c r="N165" s="2">
        <f t="shared" ca="1" si="313"/>
        <v>883636.36363636353</v>
      </c>
      <c r="O165" s="2">
        <f t="shared" ca="1" si="313"/>
        <v>883636.36363636353</v>
      </c>
      <c r="P165" s="2">
        <f t="shared" ca="1" si="313"/>
        <v>883636.36363636353</v>
      </c>
      <c r="Q165" s="2">
        <f t="shared" ca="1" si="313"/>
        <v>883636.36363636353</v>
      </c>
      <c r="R165" s="2">
        <f t="shared" ca="1" si="313"/>
        <v>883636.36363636353</v>
      </c>
      <c r="S165" s="2">
        <f t="shared" ca="1" si="313"/>
        <v>883636.36363636353</v>
      </c>
      <c r="T165" s="2">
        <f t="shared" ca="1" si="313"/>
        <v>1024909.0909090907</v>
      </c>
      <c r="U165" s="2">
        <f t="shared" ca="1" si="313"/>
        <v>1024909.0909090907</v>
      </c>
      <c r="V165" s="2">
        <f t="shared" ca="1" si="313"/>
        <v>1531363.6363636362</v>
      </c>
      <c r="W165" s="2">
        <f t="shared" ca="1" si="313"/>
        <v>1531363.6363636362</v>
      </c>
      <c r="X165" s="2">
        <f t="shared" ca="1" si="313"/>
        <v>2237727.2727272725</v>
      </c>
      <c r="Y165" s="2">
        <f t="shared" ca="1" si="313"/>
        <v>2237727.2727272725</v>
      </c>
      <c r="Z165" s="2">
        <f t="shared" ca="1" si="313"/>
        <v>2237727.2727272725</v>
      </c>
      <c r="AA165" s="2">
        <f t="shared" ca="1" si="313"/>
        <v>2237727.2727272725</v>
      </c>
      <c r="AB165" s="2">
        <f t="shared" ca="1" si="313"/>
        <v>2237727.2727272725</v>
      </c>
      <c r="AC165" s="2">
        <f t="shared" ca="1" si="313"/>
        <v>2237727.2727272725</v>
      </c>
      <c r="AD165" s="2">
        <f t="shared" ca="1" si="313"/>
        <v>2237727.2727272725</v>
      </c>
      <c r="AE165" s="2">
        <f t="shared" ca="1" si="313"/>
        <v>2237727.2727272725</v>
      </c>
      <c r="AF165" s="2">
        <f t="shared" ca="1" si="313"/>
        <v>2577272.7272727271</v>
      </c>
      <c r="AG165" s="2">
        <f t="shared" ca="1" si="313"/>
        <v>2577272.7272727271</v>
      </c>
      <c r="AH165" s="2">
        <f t="shared" ca="1" si="313"/>
        <v>2556818.1818181816</v>
      </c>
      <c r="AI165" s="2">
        <f t="shared" ca="1" si="313"/>
        <v>2556818.1818181816</v>
      </c>
      <c r="AJ165" s="2">
        <f t="shared" ca="1" si="313"/>
        <v>2488636.3636363633</v>
      </c>
      <c r="AK165" s="2">
        <f t="shared" ca="1" si="313"/>
        <v>2488636.3636363633</v>
      </c>
      <c r="AL165" s="2">
        <f t="shared" ca="1" si="313"/>
        <v>2488636.3636363633</v>
      </c>
      <c r="AM165" s="2">
        <f t="shared" ca="1" si="313"/>
        <v>2488636.3636363633</v>
      </c>
      <c r="AN165" s="2">
        <f t="shared" ca="1" si="313"/>
        <v>2243181.8181818179</v>
      </c>
      <c r="AO165" s="2">
        <f t="shared" ca="1" si="313"/>
        <v>2243181.8181818179</v>
      </c>
      <c r="AP165" s="2">
        <f t="shared" ca="1" si="313"/>
        <v>1874999.9999999998</v>
      </c>
      <c r="AQ165" s="2">
        <f t="shared" ca="1" si="313"/>
        <v>1874999.9999999998</v>
      </c>
      <c r="AR165" s="2">
        <f t="shared" ca="1" si="313"/>
        <v>613636.36363636353</v>
      </c>
      <c r="AS165" s="2">
        <f t="shared" ca="1" si="313"/>
        <v>613636.36363636353</v>
      </c>
      <c r="AT165" s="2">
        <f t="shared" ca="1" si="313"/>
        <v>613636.36363636353</v>
      </c>
      <c r="AU165" s="2">
        <f t="shared" ca="1" si="313"/>
        <v>613636.36363636353</v>
      </c>
      <c r="AV165" s="2">
        <f t="shared" ca="1" si="313"/>
        <v>613636.36363636353</v>
      </c>
      <c r="AW165" s="2">
        <f t="shared" ca="1" si="313"/>
        <v>613636.36363636353</v>
      </c>
      <c r="AX165" s="2">
        <f t="shared" ca="1" si="313"/>
        <v>613636.36363636353</v>
      </c>
      <c r="AY165" s="2">
        <f t="shared" ca="1" si="313"/>
        <v>613636.36363636353</v>
      </c>
      <c r="AZ165" s="2">
        <f t="shared" ca="1" si="313"/>
        <v>0</v>
      </c>
      <c r="BA165" s="2">
        <f t="shared" ca="1" si="313"/>
        <v>0</v>
      </c>
      <c r="BB165" s="2">
        <f t="shared" ca="1" si="313"/>
        <v>0</v>
      </c>
      <c r="BC165" s="2">
        <f t="shared" ca="1" si="313"/>
        <v>0</v>
      </c>
      <c r="BD165" s="2">
        <f t="shared" ca="1" si="313"/>
        <v>0</v>
      </c>
      <c r="BE165" s="2">
        <f t="shared" ca="1" si="313"/>
        <v>0</v>
      </c>
      <c r="BF165" s="2">
        <f t="shared" ca="1" si="313"/>
        <v>0</v>
      </c>
      <c r="BG165" s="2">
        <f t="shared" ca="1" si="313"/>
        <v>0</v>
      </c>
      <c r="BH165" s="2">
        <f t="shared" ca="1" si="313"/>
        <v>0</v>
      </c>
      <c r="BI165" s="2">
        <f t="shared" ca="1" si="313"/>
        <v>0</v>
      </c>
      <c r="BJ165" s="2">
        <f t="shared" ca="1" si="313"/>
        <v>0</v>
      </c>
      <c r="BK165" s="2">
        <f t="shared" ca="1" si="313"/>
        <v>0</v>
      </c>
      <c r="BL165" s="2">
        <f t="shared" ca="1" si="313"/>
        <v>0</v>
      </c>
      <c r="BM165" s="2">
        <f t="shared" ca="1" si="313"/>
        <v>0</v>
      </c>
      <c r="BN165" s="2">
        <f t="shared" ca="1" si="313"/>
        <v>0</v>
      </c>
      <c r="BO165" s="2">
        <f t="shared" ca="1" si="313"/>
        <v>0</v>
      </c>
      <c r="BP165" s="2">
        <f t="shared" ca="1" si="313"/>
        <v>0</v>
      </c>
      <c r="BQ165" s="2">
        <f t="shared" ref="BQ165:CF165" ca="1" si="314">BQ164/(1+$C$114)*$C$115</f>
        <v>0</v>
      </c>
      <c r="BR165" s="2">
        <f t="shared" ca="1" si="314"/>
        <v>0</v>
      </c>
      <c r="BS165" s="2">
        <f t="shared" ca="1" si="314"/>
        <v>0</v>
      </c>
      <c r="BT165" s="2">
        <f t="shared" ca="1" si="314"/>
        <v>0</v>
      </c>
      <c r="BU165" s="2">
        <f t="shared" ca="1" si="314"/>
        <v>0</v>
      </c>
      <c r="BV165" s="2">
        <f t="shared" ca="1" si="314"/>
        <v>0</v>
      </c>
      <c r="BW165" s="2">
        <f t="shared" ca="1" si="314"/>
        <v>0</v>
      </c>
      <c r="BX165" s="2">
        <f t="shared" ca="1" si="314"/>
        <v>0</v>
      </c>
      <c r="BY165" s="2">
        <f t="shared" ca="1" si="314"/>
        <v>0</v>
      </c>
      <c r="BZ165" s="2">
        <f t="shared" ca="1" si="314"/>
        <v>0</v>
      </c>
      <c r="CA165" s="2">
        <f t="shared" ca="1" si="314"/>
        <v>0</v>
      </c>
      <c r="CB165" s="2">
        <f t="shared" ca="1" si="314"/>
        <v>0</v>
      </c>
      <c r="CC165" s="2">
        <f t="shared" ca="1" si="314"/>
        <v>0</v>
      </c>
      <c r="CD165" s="2">
        <f t="shared" ca="1" si="314"/>
        <v>0</v>
      </c>
      <c r="CE165" s="2">
        <f t="shared" ca="1" si="314"/>
        <v>0</v>
      </c>
      <c r="CF165" s="2">
        <f t="shared" ca="1" si="314"/>
        <v>0</v>
      </c>
    </row>
    <row r="166" spans="1:84">
      <c r="A166" s="53"/>
      <c r="B166" t="s">
        <v>55</v>
      </c>
      <c r="C166" s="3" t="e">
        <f t="shared" ca="1" si="310"/>
        <v>#DIV/0!</v>
      </c>
      <c r="D166" s="2" t="e">
        <f ca="1">(C40-C38*$C$69*$C$124)/(1+$C$114)*$C$114</f>
        <v>#DIV/0!</v>
      </c>
      <c r="E166" s="2" t="e">
        <f t="shared" ref="E166:BP166" ca="1" si="315">(D40-D38*$C$69*$C$124)/(1+$C$114)*$C$114</f>
        <v>#DIV/0!</v>
      </c>
      <c r="F166" s="2" t="e">
        <f t="shared" ca="1" si="315"/>
        <v>#DIV/0!</v>
      </c>
      <c r="G166" s="2" t="e">
        <f t="shared" ca="1" si="315"/>
        <v>#DIV/0!</v>
      </c>
      <c r="H166" s="2" t="e">
        <f t="shared" ca="1" si="315"/>
        <v>#DIV/0!</v>
      </c>
      <c r="I166" s="2" t="e">
        <f t="shared" ca="1" si="315"/>
        <v>#DIV/0!</v>
      </c>
      <c r="J166" s="2" t="e">
        <f t="shared" ca="1" si="315"/>
        <v>#DIV/0!</v>
      </c>
      <c r="K166" s="2" t="e">
        <f t="shared" ca="1" si="315"/>
        <v>#DIV/0!</v>
      </c>
      <c r="L166" s="2" t="e">
        <f t="shared" ca="1" si="315"/>
        <v>#DIV/0!</v>
      </c>
      <c r="M166" s="2" t="e">
        <f t="shared" ca="1" si="315"/>
        <v>#DIV/0!</v>
      </c>
      <c r="N166" s="2" t="e">
        <f t="shared" ca="1" si="315"/>
        <v>#DIV/0!</v>
      </c>
      <c r="O166" s="2" t="e">
        <f t="shared" ca="1" si="315"/>
        <v>#DIV/0!</v>
      </c>
      <c r="P166" s="2" t="e">
        <f t="shared" ca="1" si="315"/>
        <v>#DIV/0!</v>
      </c>
      <c r="Q166" s="2" t="e">
        <f t="shared" ca="1" si="315"/>
        <v>#DIV/0!</v>
      </c>
      <c r="R166" s="2" t="e">
        <f t="shared" ca="1" si="315"/>
        <v>#DIV/0!</v>
      </c>
      <c r="S166" s="2" t="e">
        <f t="shared" ca="1" si="315"/>
        <v>#DIV/0!</v>
      </c>
      <c r="T166" s="2" t="e">
        <f t="shared" ca="1" si="315"/>
        <v>#DIV/0!</v>
      </c>
      <c r="U166" s="2" t="e">
        <f t="shared" ca="1" si="315"/>
        <v>#DIV/0!</v>
      </c>
      <c r="V166" s="2" t="e">
        <f t="shared" ca="1" si="315"/>
        <v>#DIV/0!</v>
      </c>
      <c r="W166" s="2" t="e">
        <f t="shared" ca="1" si="315"/>
        <v>#DIV/0!</v>
      </c>
      <c r="X166" s="2" t="e">
        <f t="shared" ca="1" si="315"/>
        <v>#DIV/0!</v>
      </c>
      <c r="Y166" s="2" t="e">
        <f t="shared" ca="1" si="315"/>
        <v>#DIV/0!</v>
      </c>
      <c r="Z166" s="2" t="e">
        <f t="shared" ca="1" si="315"/>
        <v>#DIV/0!</v>
      </c>
      <c r="AA166" s="2" t="e">
        <f t="shared" ca="1" si="315"/>
        <v>#DIV/0!</v>
      </c>
      <c r="AB166" s="2" t="e">
        <f t="shared" ca="1" si="315"/>
        <v>#DIV/0!</v>
      </c>
      <c r="AC166" s="2" t="e">
        <f t="shared" ca="1" si="315"/>
        <v>#DIV/0!</v>
      </c>
      <c r="AD166" s="2" t="e">
        <f t="shared" ca="1" si="315"/>
        <v>#DIV/0!</v>
      </c>
      <c r="AE166" s="2" t="e">
        <f t="shared" ca="1" si="315"/>
        <v>#DIV/0!</v>
      </c>
      <c r="AF166" s="2" t="e">
        <f t="shared" ca="1" si="315"/>
        <v>#DIV/0!</v>
      </c>
      <c r="AG166" s="2" t="e">
        <f t="shared" ca="1" si="315"/>
        <v>#DIV/0!</v>
      </c>
      <c r="AH166" s="2" t="e">
        <f t="shared" ca="1" si="315"/>
        <v>#DIV/0!</v>
      </c>
      <c r="AI166" s="2" t="e">
        <f t="shared" ca="1" si="315"/>
        <v>#DIV/0!</v>
      </c>
      <c r="AJ166" s="2" t="e">
        <f t="shared" ca="1" si="315"/>
        <v>#DIV/0!</v>
      </c>
      <c r="AK166" s="2" t="e">
        <f t="shared" ca="1" si="315"/>
        <v>#DIV/0!</v>
      </c>
      <c r="AL166" s="2" t="e">
        <f t="shared" ca="1" si="315"/>
        <v>#DIV/0!</v>
      </c>
      <c r="AM166" s="2" t="e">
        <f t="shared" ca="1" si="315"/>
        <v>#DIV/0!</v>
      </c>
      <c r="AN166" s="2" t="e">
        <f t="shared" ca="1" si="315"/>
        <v>#DIV/0!</v>
      </c>
      <c r="AO166" s="2" t="e">
        <f t="shared" ca="1" si="315"/>
        <v>#DIV/0!</v>
      </c>
      <c r="AP166" s="2" t="e">
        <f t="shared" ca="1" si="315"/>
        <v>#DIV/0!</v>
      </c>
      <c r="AQ166" s="2" t="e">
        <f t="shared" ca="1" si="315"/>
        <v>#DIV/0!</v>
      </c>
      <c r="AR166" s="2" t="e">
        <f t="shared" ca="1" si="315"/>
        <v>#DIV/0!</v>
      </c>
      <c r="AS166" s="2" t="e">
        <f t="shared" ca="1" si="315"/>
        <v>#DIV/0!</v>
      </c>
      <c r="AT166" s="2" t="e">
        <f t="shared" ca="1" si="315"/>
        <v>#DIV/0!</v>
      </c>
      <c r="AU166" s="2" t="e">
        <f t="shared" ca="1" si="315"/>
        <v>#DIV/0!</v>
      </c>
      <c r="AV166" s="2" t="e">
        <f t="shared" ca="1" si="315"/>
        <v>#DIV/0!</v>
      </c>
      <c r="AW166" s="2" t="e">
        <f t="shared" ca="1" si="315"/>
        <v>#DIV/0!</v>
      </c>
      <c r="AX166" s="2" t="e">
        <f t="shared" ca="1" si="315"/>
        <v>#DIV/0!</v>
      </c>
      <c r="AY166" s="2" t="e">
        <f t="shared" ca="1" si="315"/>
        <v>#DIV/0!</v>
      </c>
      <c r="AZ166" s="2" t="e">
        <f t="shared" ca="1" si="315"/>
        <v>#DIV/0!</v>
      </c>
      <c r="BA166" s="2" t="e">
        <f t="shared" ca="1" si="315"/>
        <v>#DIV/0!</v>
      </c>
      <c r="BB166" s="2" t="e">
        <f t="shared" ca="1" si="315"/>
        <v>#DIV/0!</v>
      </c>
      <c r="BC166" s="2" t="e">
        <f t="shared" ca="1" si="315"/>
        <v>#DIV/0!</v>
      </c>
      <c r="BD166" s="2" t="e">
        <f t="shared" ca="1" si="315"/>
        <v>#DIV/0!</v>
      </c>
      <c r="BE166" s="2" t="e">
        <f t="shared" ca="1" si="315"/>
        <v>#DIV/0!</v>
      </c>
      <c r="BF166" s="2" t="e">
        <f t="shared" ca="1" si="315"/>
        <v>#DIV/0!</v>
      </c>
      <c r="BG166" s="2" t="e">
        <f t="shared" ca="1" si="315"/>
        <v>#DIV/0!</v>
      </c>
      <c r="BH166" s="2" t="e">
        <f t="shared" ca="1" si="315"/>
        <v>#DIV/0!</v>
      </c>
      <c r="BI166" s="2" t="e">
        <f t="shared" ca="1" si="315"/>
        <v>#DIV/0!</v>
      </c>
      <c r="BJ166" s="2" t="e">
        <f t="shared" ca="1" si="315"/>
        <v>#DIV/0!</v>
      </c>
      <c r="BK166" s="2" t="e">
        <f t="shared" ca="1" si="315"/>
        <v>#DIV/0!</v>
      </c>
      <c r="BL166" s="2" t="e">
        <f t="shared" ca="1" si="315"/>
        <v>#DIV/0!</v>
      </c>
      <c r="BM166" s="2" t="e">
        <f t="shared" ca="1" si="315"/>
        <v>#DIV/0!</v>
      </c>
      <c r="BN166" s="2" t="e">
        <f t="shared" ca="1" si="315"/>
        <v>#DIV/0!</v>
      </c>
      <c r="BO166" s="2" t="e">
        <f t="shared" ca="1" si="315"/>
        <v>#DIV/0!</v>
      </c>
      <c r="BP166" s="2" t="e">
        <f t="shared" ca="1" si="315"/>
        <v>#DIV/0!</v>
      </c>
      <c r="BQ166" s="2" t="e">
        <f t="shared" ref="BQ166:CF166" ca="1" si="316">(BP40-BP38*$C$69*$C$124)/(1+$C$114)*$C$114</f>
        <v>#DIV/0!</v>
      </c>
      <c r="BR166" s="2" t="e">
        <f t="shared" ca="1" si="316"/>
        <v>#DIV/0!</v>
      </c>
      <c r="BS166" s="2" t="e">
        <f t="shared" ca="1" si="316"/>
        <v>#DIV/0!</v>
      </c>
      <c r="BT166" s="2" t="e">
        <f t="shared" ca="1" si="316"/>
        <v>#DIV/0!</v>
      </c>
      <c r="BU166" s="2" t="e">
        <f t="shared" ca="1" si="316"/>
        <v>#DIV/0!</v>
      </c>
      <c r="BV166" s="2" t="e">
        <f t="shared" ca="1" si="316"/>
        <v>#DIV/0!</v>
      </c>
      <c r="BW166" s="2" t="e">
        <f t="shared" ca="1" si="316"/>
        <v>#DIV/0!</v>
      </c>
      <c r="BX166" s="2" t="e">
        <f t="shared" ca="1" si="316"/>
        <v>#DIV/0!</v>
      </c>
      <c r="BY166" s="2" t="e">
        <f t="shared" ca="1" si="316"/>
        <v>#DIV/0!</v>
      </c>
      <c r="BZ166" s="2" t="e">
        <f t="shared" ca="1" si="316"/>
        <v>#DIV/0!</v>
      </c>
      <c r="CA166" s="2" t="e">
        <f t="shared" ca="1" si="316"/>
        <v>#DIV/0!</v>
      </c>
      <c r="CB166" s="2" t="e">
        <f t="shared" ca="1" si="316"/>
        <v>#DIV/0!</v>
      </c>
      <c r="CC166" s="2" t="e">
        <f t="shared" ca="1" si="316"/>
        <v>#DIV/0!</v>
      </c>
      <c r="CD166" s="2" t="e">
        <f t="shared" ca="1" si="316"/>
        <v>#DIV/0!</v>
      </c>
      <c r="CE166" s="2" t="e">
        <f t="shared" ca="1" si="316"/>
        <v>#DIV/0!</v>
      </c>
      <c r="CF166" s="2" t="e">
        <f t="shared" ca="1" si="316"/>
        <v>#DIV/0!</v>
      </c>
    </row>
    <row r="167" spans="1:84">
      <c r="A167" s="53"/>
      <c r="B167" t="s">
        <v>56</v>
      </c>
      <c r="C167" s="3">
        <f t="shared" ca="1" si="310"/>
        <v>10424812.800000004</v>
      </c>
      <c r="D167" s="2">
        <f ca="1">C38*$D$137</f>
        <v>0</v>
      </c>
      <c r="E167" s="2">
        <f t="shared" ref="E167:BP167" ca="1" si="317">D38*$D$137</f>
        <v>0</v>
      </c>
      <c r="F167" s="2">
        <f t="shared" ca="1" si="317"/>
        <v>0</v>
      </c>
      <c r="G167" s="2">
        <f t="shared" ca="1" si="317"/>
        <v>0</v>
      </c>
      <c r="H167" s="2">
        <f t="shared" ca="1" si="317"/>
        <v>0</v>
      </c>
      <c r="I167" s="2">
        <f t="shared" ca="1" si="317"/>
        <v>0</v>
      </c>
      <c r="J167" s="2">
        <f t="shared" ca="1" si="317"/>
        <v>208496.25599999999</v>
      </c>
      <c r="K167" s="2">
        <f t="shared" ca="1" si="317"/>
        <v>208496.25599999999</v>
      </c>
      <c r="L167" s="2">
        <f t="shared" ca="1" si="317"/>
        <v>208496.25599999999</v>
      </c>
      <c r="M167" s="2">
        <f t="shared" ca="1" si="317"/>
        <v>208496.25599999999</v>
      </c>
      <c r="N167" s="2">
        <f t="shared" ca="1" si="317"/>
        <v>208496.25599999999</v>
      </c>
      <c r="O167" s="2">
        <f t="shared" ca="1" si="317"/>
        <v>208496.25599999999</v>
      </c>
      <c r="P167" s="2">
        <f t="shared" ca="1" si="317"/>
        <v>208496.25599999999</v>
      </c>
      <c r="Q167" s="2">
        <f t="shared" ca="1" si="317"/>
        <v>208496.25599999999</v>
      </c>
      <c r="R167" s="2">
        <f t="shared" ca="1" si="317"/>
        <v>208496.25599999999</v>
      </c>
      <c r="S167" s="2">
        <f t="shared" ca="1" si="317"/>
        <v>208496.25599999999</v>
      </c>
      <c r="T167" s="2">
        <f t="shared" ca="1" si="317"/>
        <v>434367.2</v>
      </c>
      <c r="U167" s="2">
        <f t="shared" ca="1" si="317"/>
        <v>434367.2</v>
      </c>
      <c r="V167" s="2">
        <f t="shared" ca="1" si="317"/>
        <v>434367.2</v>
      </c>
      <c r="W167" s="2">
        <f t="shared" ca="1" si="317"/>
        <v>434367.2</v>
      </c>
      <c r="X167" s="2">
        <f t="shared" ca="1" si="317"/>
        <v>434367.2</v>
      </c>
      <c r="Y167" s="2">
        <f t="shared" ca="1" si="317"/>
        <v>434367.2</v>
      </c>
      <c r="Z167" s="2">
        <f t="shared" ca="1" si="317"/>
        <v>434367.2</v>
      </c>
      <c r="AA167" s="2">
        <f t="shared" ca="1" si="317"/>
        <v>434367.2</v>
      </c>
      <c r="AB167" s="2">
        <f t="shared" ca="1" si="317"/>
        <v>434367.2</v>
      </c>
      <c r="AC167" s="2">
        <f t="shared" ca="1" si="317"/>
        <v>434367.2</v>
      </c>
      <c r="AD167" s="2">
        <f t="shared" ca="1" si="317"/>
        <v>434367.2</v>
      </c>
      <c r="AE167" s="2">
        <f t="shared" ca="1" si="317"/>
        <v>434367.2</v>
      </c>
      <c r="AF167" s="2">
        <f t="shared" ca="1" si="317"/>
        <v>390930.48</v>
      </c>
      <c r="AG167" s="2">
        <f t="shared" ca="1" si="317"/>
        <v>390930.48</v>
      </c>
      <c r="AH167" s="2">
        <f t="shared" ca="1" si="317"/>
        <v>390930.48</v>
      </c>
      <c r="AI167" s="2">
        <f t="shared" ca="1" si="317"/>
        <v>390930.48</v>
      </c>
      <c r="AJ167" s="2">
        <f t="shared" ca="1" si="317"/>
        <v>390930.48</v>
      </c>
      <c r="AK167" s="2">
        <f t="shared" ca="1" si="317"/>
        <v>390930.48</v>
      </c>
      <c r="AL167" s="2">
        <f t="shared" ca="1" si="317"/>
        <v>390930.48</v>
      </c>
      <c r="AM167" s="2">
        <f t="shared" ca="1" si="317"/>
        <v>390930.48</v>
      </c>
      <c r="AN167" s="2">
        <f t="shared" ca="1" si="317"/>
        <v>0</v>
      </c>
      <c r="AO167" s="2">
        <f t="shared" ca="1" si="317"/>
        <v>0</v>
      </c>
      <c r="AP167" s="2">
        <f t="shared" ca="1" si="317"/>
        <v>0</v>
      </c>
      <c r="AQ167" s="2">
        <f t="shared" ca="1" si="317"/>
        <v>0</v>
      </c>
      <c r="AR167" s="2">
        <f t="shared" ca="1" si="317"/>
        <v>0</v>
      </c>
      <c r="AS167" s="2">
        <f t="shared" ca="1" si="317"/>
        <v>0</v>
      </c>
      <c r="AT167" s="2">
        <f t="shared" ca="1" si="317"/>
        <v>0</v>
      </c>
      <c r="AU167" s="2">
        <f t="shared" ca="1" si="317"/>
        <v>0</v>
      </c>
      <c r="AV167" s="2">
        <f t="shared" ca="1" si="317"/>
        <v>0</v>
      </c>
      <c r="AW167" s="2">
        <f t="shared" ca="1" si="317"/>
        <v>0</v>
      </c>
      <c r="AX167" s="2">
        <f t="shared" ca="1" si="317"/>
        <v>0</v>
      </c>
      <c r="AY167" s="2">
        <f t="shared" ca="1" si="317"/>
        <v>0</v>
      </c>
      <c r="AZ167" s="2">
        <f t="shared" ca="1" si="317"/>
        <v>0</v>
      </c>
      <c r="BA167" s="2">
        <f t="shared" ca="1" si="317"/>
        <v>0</v>
      </c>
      <c r="BB167" s="2">
        <f t="shared" ca="1" si="317"/>
        <v>0</v>
      </c>
      <c r="BC167" s="2">
        <f t="shared" ca="1" si="317"/>
        <v>0</v>
      </c>
      <c r="BD167" s="2">
        <f t="shared" ca="1" si="317"/>
        <v>0</v>
      </c>
      <c r="BE167" s="2">
        <f t="shared" ca="1" si="317"/>
        <v>0</v>
      </c>
      <c r="BF167" s="2">
        <f t="shared" ca="1" si="317"/>
        <v>0</v>
      </c>
      <c r="BG167" s="2">
        <f t="shared" ca="1" si="317"/>
        <v>0</v>
      </c>
      <c r="BH167" s="2">
        <f t="shared" ca="1" si="317"/>
        <v>0</v>
      </c>
      <c r="BI167" s="2">
        <f t="shared" ca="1" si="317"/>
        <v>0</v>
      </c>
      <c r="BJ167" s="2">
        <f t="shared" ca="1" si="317"/>
        <v>0</v>
      </c>
      <c r="BK167" s="2">
        <f t="shared" ca="1" si="317"/>
        <v>0</v>
      </c>
      <c r="BL167" s="2">
        <f t="shared" ca="1" si="317"/>
        <v>0</v>
      </c>
      <c r="BM167" s="2">
        <f t="shared" ca="1" si="317"/>
        <v>0</v>
      </c>
      <c r="BN167" s="2">
        <f t="shared" ca="1" si="317"/>
        <v>0</v>
      </c>
      <c r="BO167" s="2">
        <f t="shared" ca="1" si="317"/>
        <v>0</v>
      </c>
      <c r="BP167" s="2">
        <f t="shared" ca="1" si="317"/>
        <v>0</v>
      </c>
      <c r="BQ167" s="2">
        <f t="shared" ref="BQ167:CF167" ca="1" si="318">BP38*$D$137</f>
        <v>0</v>
      </c>
      <c r="BR167" s="2">
        <f t="shared" ca="1" si="318"/>
        <v>0</v>
      </c>
      <c r="BS167" s="2">
        <f t="shared" ca="1" si="318"/>
        <v>0</v>
      </c>
      <c r="BT167" s="2">
        <f t="shared" ca="1" si="318"/>
        <v>0</v>
      </c>
      <c r="BU167" s="2">
        <f t="shared" ca="1" si="318"/>
        <v>0</v>
      </c>
      <c r="BV167" s="2">
        <f t="shared" ca="1" si="318"/>
        <v>0</v>
      </c>
      <c r="BW167" s="2">
        <f t="shared" ca="1" si="318"/>
        <v>0</v>
      </c>
      <c r="BX167" s="2">
        <f t="shared" ca="1" si="318"/>
        <v>0</v>
      </c>
      <c r="BY167" s="2">
        <f t="shared" ca="1" si="318"/>
        <v>0</v>
      </c>
      <c r="BZ167" s="2">
        <f t="shared" ca="1" si="318"/>
        <v>0</v>
      </c>
      <c r="CA167" s="2">
        <f t="shared" ca="1" si="318"/>
        <v>0</v>
      </c>
      <c r="CB167" s="2">
        <f t="shared" ca="1" si="318"/>
        <v>0</v>
      </c>
      <c r="CC167" s="2">
        <f t="shared" ca="1" si="318"/>
        <v>0</v>
      </c>
      <c r="CD167" s="2">
        <f t="shared" ca="1" si="318"/>
        <v>0</v>
      </c>
      <c r="CE167" s="2">
        <f t="shared" ca="1" si="318"/>
        <v>0</v>
      </c>
      <c r="CF167" s="2">
        <f t="shared" ca="1" si="318"/>
        <v>0</v>
      </c>
    </row>
    <row r="168" spans="1:84">
      <c r="A168" s="53"/>
      <c r="B168" t="s">
        <v>57</v>
      </c>
      <c r="C168" s="3" t="e">
        <f t="shared" ca="1" si="310"/>
        <v>#DIV/0!</v>
      </c>
      <c r="D168" s="2">
        <f>IF(D139=$C$13,SUM($D$166:D166)-SUM($D$167:D167)-SUM($D$165:D165),0)</f>
        <v>0</v>
      </c>
      <c r="E168" s="2">
        <f>IF(E139=$C$13,SUM($D$166:E166)-SUM($D$167:E167)-SUM($D$165:E165),0)</f>
        <v>0</v>
      </c>
      <c r="F168" s="2">
        <f>IF(F139=$C$13,SUM($D$166:F166)-SUM($D$167:F167)-SUM($D$165:F165),0)</f>
        <v>0</v>
      </c>
      <c r="G168" s="2">
        <f>IF(G139=$C$13,SUM($D$166:G166)-SUM($D$167:G167)-SUM($D$165:G165),0)</f>
        <v>0</v>
      </c>
      <c r="H168" s="2">
        <f>IF(H139=$C$13,SUM($D$166:H166)-SUM($D$167:H167)-SUM($D$165:H165),0)</f>
        <v>0</v>
      </c>
      <c r="I168" s="2">
        <f>IF(I139=$C$13,SUM($D$166:I166)-SUM($D$167:I167)-SUM($D$165:I165),0)</f>
        <v>0</v>
      </c>
      <c r="J168" s="2">
        <f>IF(J139=$C$13,SUM($D$166:J166)-SUM($D$167:J167)-SUM($D$165:J165),0)</f>
        <v>0</v>
      </c>
      <c r="K168" s="2">
        <f>IF(K139=$C$13,SUM($D$166:K166)-SUM($D$167:K167)-SUM($D$165:K165),0)</f>
        <v>0</v>
      </c>
      <c r="L168" s="2">
        <f>IF(L139=$C$13,SUM($D$166:L166)-SUM($D$167:L167)-SUM($D$165:L165),0)</f>
        <v>0</v>
      </c>
      <c r="M168" s="2">
        <f>IF(M139=$C$13,SUM($D$166:M166)-SUM($D$167:M167)-SUM($D$165:M165),0)</f>
        <v>0</v>
      </c>
      <c r="N168" s="2">
        <f>IF(N139=$C$13,SUM($D$166:N166)-SUM($D$167:N167)-SUM($D$165:N165),0)</f>
        <v>0</v>
      </c>
      <c r="O168" s="2">
        <f>IF(O139=$C$13,SUM($D$166:O166)-SUM($D$167:O167)-SUM($D$165:O165),0)</f>
        <v>0</v>
      </c>
      <c r="P168" s="2">
        <f>IF(P139=$C$13,SUM($D$166:P166)-SUM($D$167:P167)-SUM($D$165:P165),0)</f>
        <v>0</v>
      </c>
      <c r="Q168" s="2">
        <f>IF(Q139=$C$13,SUM($D$166:Q166)-SUM($D$167:Q167)-SUM($D$165:Q165),0)</f>
        <v>0</v>
      </c>
      <c r="R168" s="2">
        <f>IF(R139=$C$13,SUM($D$166:R166)-SUM($D$167:R167)-SUM($D$165:R165),0)</f>
        <v>0</v>
      </c>
      <c r="S168" s="2">
        <f>IF(S139=$C$13,SUM($D$166:S166)-SUM($D$167:S167)-SUM($D$165:S165),0)</f>
        <v>0</v>
      </c>
      <c r="T168" s="2">
        <f>IF(T139=$C$13,SUM($D$166:T166)-SUM($D$167:T167)-SUM($D$165:T165),0)</f>
        <v>0</v>
      </c>
      <c r="U168" s="2">
        <f>IF(U139=$C$13,SUM($D$166:U166)-SUM($D$167:U167)-SUM($D$165:U165),0)</f>
        <v>0</v>
      </c>
      <c r="V168" s="2">
        <f>IF(V139=$C$13,SUM($D$166:V166)-SUM($D$167:V167)-SUM($D$165:V165),0)</f>
        <v>0</v>
      </c>
      <c r="W168" s="2">
        <f>IF(W139=$C$13,SUM($D$166:W166)-SUM($D$167:W167)-SUM($D$165:W165),0)</f>
        <v>0</v>
      </c>
      <c r="X168" s="2">
        <f>IF(X139=$C$13,SUM($D$166:X166)-SUM($D$167:X167)-SUM($D$165:X165),0)</f>
        <v>0</v>
      </c>
      <c r="Y168" s="2">
        <f>IF(Y139=$C$13,SUM($D$166:Y166)-SUM($D$167:Y167)-SUM($D$165:Y165),0)</f>
        <v>0</v>
      </c>
      <c r="Z168" s="2">
        <f>IF(Z139=$C$13,SUM($D$166:Z166)-SUM($D$167:Z167)-SUM($D$165:Z165),0)</f>
        <v>0</v>
      </c>
      <c r="AA168" s="2">
        <f>IF(AA139=$C$13,SUM($D$166:AA166)-SUM($D$167:AA167)-SUM($D$165:AA165),0)</f>
        <v>0</v>
      </c>
      <c r="AB168" s="2">
        <f>IF(AB139=$C$13,SUM($D$166:AB166)-SUM($D$167:AB167)-SUM($D$165:AB165),0)</f>
        <v>0</v>
      </c>
      <c r="AC168" s="2">
        <f>IF(AC139=$C$13,SUM($D$166:AC166)-SUM($D$167:AC167)-SUM($D$165:AC165),0)</f>
        <v>0</v>
      </c>
      <c r="AD168" s="2">
        <f>IF(AD139=$C$13,SUM($D$166:AD166)-SUM($D$167:AD167)-SUM($D$165:AD165),0)</f>
        <v>0</v>
      </c>
      <c r="AE168" s="2">
        <f>IF(AE139=$C$13,SUM($D$166:AE166)-SUM($D$167:AE167)-SUM($D$165:AE165),0)</f>
        <v>0</v>
      </c>
      <c r="AF168" s="2">
        <f>IF(AF139=$C$13,SUM($D$166:AF166)-SUM($D$167:AF167)-SUM($D$165:AF165),0)</f>
        <v>0</v>
      </c>
      <c r="AG168" s="2">
        <f>IF(AG139=$C$13,SUM($D$166:AG166)-SUM($D$167:AG167)-SUM($D$165:AG165),0)</f>
        <v>0</v>
      </c>
      <c r="AH168" s="2">
        <f>IF(AH139=$C$13,SUM($D$166:AH166)-SUM($D$167:AH167)-SUM($D$165:AH165),0)</f>
        <v>0</v>
      </c>
      <c r="AI168" s="2">
        <f>IF(AI139=$C$13,SUM($D$166:AI166)-SUM($D$167:AI167)-SUM($D$165:AI165),0)</f>
        <v>0</v>
      </c>
      <c r="AJ168" s="2">
        <f>IF(AJ139=$C$13,SUM($D$166:AJ166)-SUM($D$167:AJ167)-SUM($D$165:AJ165),0)</f>
        <v>0</v>
      </c>
      <c r="AK168" s="2">
        <f>IF(AK139=$C$13,SUM($D$166:AK166)-SUM($D$167:AK167)-SUM($D$165:AK165),0)</f>
        <v>0</v>
      </c>
      <c r="AL168" s="2">
        <f>IF(AL139=$C$13,SUM($D$166:AL166)-SUM($D$167:AL167)-SUM($D$165:AL165),0)</f>
        <v>0</v>
      </c>
      <c r="AM168" s="2">
        <f>IF(AM139=$C$13,SUM($D$166:AM166)-SUM($D$167:AM167)-SUM($D$165:AM165),0)</f>
        <v>0</v>
      </c>
      <c r="AN168" s="2">
        <f>IF(AN139=$C$13,SUM($D$166:AN166)-SUM($D$167:AN167)-SUM($D$165:AN165),0)</f>
        <v>0</v>
      </c>
      <c r="AO168" s="2">
        <f>IF(AO139=$C$13,SUM($D$166:AO166)-SUM($D$167:AO167)-SUM($D$165:AO165),0)</f>
        <v>0</v>
      </c>
      <c r="AP168" s="2">
        <f>IF(AP139=$C$13,SUM($D$166:AP166)-SUM($D$167:AP167)-SUM($D$165:AP165),0)</f>
        <v>0</v>
      </c>
      <c r="AQ168" s="2">
        <f>IF(AQ139=$C$13,SUM($D$166:AQ166)-SUM($D$167:AQ167)-SUM($D$165:AQ165),0)</f>
        <v>0</v>
      </c>
      <c r="AR168" s="2">
        <f>IF(AR139=$C$13,SUM($D$166:AR166)-SUM($D$167:AR167)-SUM($D$165:AR165),0)</f>
        <v>0</v>
      </c>
      <c r="AS168" s="2">
        <f>IF(AS139=$C$13,SUM($D$166:AS166)-SUM($D$167:AS167)-SUM($D$165:AS165),0)</f>
        <v>0</v>
      </c>
      <c r="AT168" s="2">
        <f>IF(AT139=$C$13,SUM($D$166:AT166)-SUM($D$167:AT167)-SUM($D$165:AT165),0)</f>
        <v>0</v>
      </c>
      <c r="AU168" s="2">
        <f>IF(AU139=$C$13,SUM($D$166:AU166)-SUM($D$167:AU167)-SUM($D$165:AU165),0)</f>
        <v>0</v>
      </c>
      <c r="AV168" s="2">
        <f>IF(AV139=$C$13,SUM($D$166:AV166)-SUM($D$167:AV167)-SUM($D$165:AV165),0)</f>
        <v>0</v>
      </c>
      <c r="AW168" s="2">
        <f>IF(AW139=$C$13,SUM($D$166:AW166)-SUM($D$167:AW167)-SUM($D$165:AW165),0)</f>
        <v>0</v>
      </c>
      <c r="AX168" s="2">
        <f>IF(AX139=$C$13,SUM($D$166:AX166)-SUM($D$167:AX167)-SUM($D$165:AX165),0)</f>
        <v>0</v>
      </c>
      <c r="AY168" s="2">
        <f>IF(AY139=$C$13,SUM($D$166:AY166)-SUM($D$167:AY167)-SUM($D$165:AY165),0)</f>
        <v>0</v>
      </c>
      <c r="AZ168" s="2">
        <f>IF(AZ139=$C$13,SUM($D$166:AZ166)-SUM($D$167:AZ167)-SUM($D$165:AZ165),0)</f>
        <v>0</v>
      </c>
      <c r="BA168" s="2" t="e">
        <f ca="1">IF(BA139=$C$13,SUM($D$166:BA166)-SUM($D$167:BA167)-SUM($D$165:BA165),0)</f>
        <v>#DIV/0!</v>
      </c>
      <c r="BB168" s="2">
        <f>IF(BB139=$C$13,SUM($D$166:BB166)-SUM($D$167:BB167)-SUM($D$165:BB165),0)</f>
        <v>0</v>
      </c>
      <c r="BC168" s="2">
        <f>IF(BC139=$C$13,SUM($D$166:BC166)-SUM($D$167:BC167)-SUM($D$165:BC165),0)</f>
        <v>0</v>
      </c>
      <c r="BD168" s="2">
        <f>IF(BD139=$C$13,SUM($D$166:BD166)-SUM($D$167:BD167)-SUM($D$165:BD165),0)</f>
        <v>0</v>
      </c>
      <c r="BE168" s="2">
        <f>IF(BE139=$C$13,SUM($D$166:BE166)-SUM($D$167:BE167)-SUM($D$165:BE165),0)</f>
        <v>0</v>
      </c>
      <c r="BF168" s="2">
        <f>IF(BF139=$C$13,SUM($D$166:BF166)-SUM($D$167:BF167)-SUM($D$165:BF165),0)</f>
        <v>0</v>
      </c>
      <c r="BG168" s="2">
        <f>IF(BG139=$C$13,SUM($D$166:BG166)-SUM($D$167:BG167)-SUM($D$165:BG165),0)</f>
        <v>0</v>
      </c>
      <c r="BH168" s="2">
        <f>IF(BH139=$C$13,SUM($D$166:BH166)-SUM($D$167:BH167)-SUM($D$165:BH165),0)</f>
        <v>0</v>
      </c>
      <c r="BI168" s="2">
        <f>IF(BI139=$C$13,SUM($D$166:BI166)-SUM($D$167:BI167)-SUM($D$165:BI165),0)</f>
        <v>0</v>
      </c>
      <c r="BJ168" s="2">
        <f>IF(BJ139=$C$13,SUM($D$166:BJ166)-SUM($D$167:BJ167)-SUM($D$165:BJ165),0)</f>
        <v>0</v>
      </c>
      <c r="BK168" s="2">
        <f>IF(BK139=$C$13,SUM($D$166:BK166)-SUM($D$167:BK167)-SUM($D$165:BK165),0)</f>
        <v>0</v>
      </c>
      <c r="BL168" s="2">
        <f>IF(BL139=$C$13,SUM($D$166:BL166)-SUM($D$167:BL167)-SUM($D$165:BL165),0)</f>
        <v>0</v>
      </c>
      <c r="BM168" s="2">
        <f>IF(BM139=$C$13,SUM($D$166:BM166)-SUM($D$167:BM167)-SUM($D$165:BM165),0)</f>
        <v>0</v>
      </c>
      <c r="BN168" s="2">
        <f>IF(BN139=$C$13,SUM($D$166:BN166)-SUM($D$167:BN167)-SUM($D$165:BN165),0)</f>
        <v>0</v>
      </c>
      <c r="BO168" s="2">
        <f>IF(BO139=$C$13,SUM($D$166:BO166)-SUM($D$167:BO167)-SUM($D$165:BO165),0)</f>
        <v>0</v>
      </c>
      <c r="BP168" s="2">
        <f>IF(BP139=$C$13,SUM($D$166:BP166)-SUM($D$167:BP167)-SUM($D$165:BP165),0)</f>
        <v>0</v>
      </c>
      <c r="BQ168" s="2">
        <f>IF(BQ139=$C$13,SUM($D$166:BQ166)-SUM($D$167:BQ167)-SUM($D$165:BQ165),0)</f>
        <v>0</v>
      </c>
      <c r="BR168" s="2">
        <f>IF(BR139=$C$13,SUM($D$166:BR166)-SUM($D$167:BR167)-SUM($D$165:BR165),0)</f>
        <v>0</v>
      </c>
      <c r="BS168" s="2">
        <f>IF(BS139=$C$13,SUM($D$166:BS166)-SUM($D$167:BS167)-SUM($D$165:BS165),0)</f>
        <v>0</v>
      </c>
      <c r="BT168" s="2">
        <f>IF(BT139=$C$13,SUM($D$166:BT166)-SUM($D$167:BT167)-SUM($D$165:BT165),0)</f>
        <v>0</v>
      </c>
      <c r="BU168" s="2">
        <f>IF(BU139=$C$13,SUM($D$166:BU166)-SUM($D$167:BU167)-SUM($D$165:BU165),0)</f>
        <v>0</v>
      </c>
      <c r="BV168" s="2">
        <f>IF(BV139=$C$13,SUM($D$166:BV166)-SUM($D$167:BV167)-SUM($D$165:BV165),0)</f>
        <v>0</v>
      </c>
      <c r="BW168" s="2">
        <f>IF(BW139=$C$13,SUM($D$166:BW166)-SUM($D$167:BW167)-SUM($D$165:BW165),0)</f>
        <v>0</v>
      </c>
      <c r="BX168" s="2">
        <f>IF(BX139=$C$13,SUM($D$166:BX166)-SUM($D$167:BX167)-SUM($D$165:BX165),0)</f>
        <v>0</v>
      </c>
      <c r="BY168" s="2">
        <f>IF(BY139=$C$13,SUM($D$166:BY166)-SUM($D$167:BY167)-SUM($D$165:BY165),0)</f>
        <v>0</v>
      </c>
      <c r="BZ168" s="2">
        <f>IF(BZ139=$C$13,SUM($D$166:BZ166)-SUM($D$167:BZ167)-SUM($D$165:BZ165),0)</f>
        <v>0</v>
      </c>
      <c r="CA168" s="2">
        <f>IF(CA139=$C$13,SUM($D$166:CA166)-SUM($D$167:CA167)-SUM($D$165:CA165),0)</f>
        <v>0</v>
      </c>
      <c r="CB168" s="2">
        <f>IF(CB139=$C$13,SUM($D$166:CB166)-SUM($D$167:CB167)-SUM($D$165:CB165),0)</f>
        <v>0</v>
      </c>
      <c r="CC168" s="2">
        <f>IF(CC139=$C$13,SUM($D$166:CC166)-SUM($D$167:CC167)-SUM($D$165:CC165),0)</f>
        <v>0</v>
      </c>
      <c r="CD168" s="2">
        <f>IF(CD139=$C$13,SUM($D$166:CD166)-SUM($D$167:CD167)-SUM($D$165:CD165),0)</f>
        <v>0</v>
      </c>
      <c r="CE168" s="2">
        <f>IF(CE139=$C$13,SUM($D$166:CE166)-SUM($D$167:CE167)-SUM($D$165:CE165),0)</f>
        <v>0</v>
      </c>
      <c r="CF168" s="2">
        <f>IF(CF139=$C$13,SUM($D$166:CF166)-SUM($D$167:CF167)-SUM($D$165:CF165),0)</f>
        <v>0</v>
      </c>
    </row>
    <row r="169" spans="1:84" s="48" customFormat="1">
      <c r="B169" s="48" t="s">
        <v>210</v>
      </c>
      <c r="C169" s="188"/>
      <c r="D169" s="198">
        <f ca="1">D168+D165</f>
        <v>0</v>
      </c>
      <c r="E169" s="198">
        <f t="shared" ref="E169:BP169" ca="1" si="319">E168+E165</f>
        <v>0</v>
      </c>
      <c r="F169" s="198">
        <f t="shared" ca="1" si="319"/>
        <v>0</v>
      </c>
      <c r="G169" s="198">
        <f t="shared" ca="1" si="319"/>
        <v>0</v>
      </c>
      <c r="H169" s="198">
        <f t="shared" ca="1" si="319"/>
        <v>0</v>
      </c>
      <c r="I169" s="198">
        <f t="shared" ca="1" si="319"/>
        <v>0</v>
      </c>
      <c r="J169" s="198">
        <f t="shared" ca="1" si="319"/>
        <v>117818.18181818181</v>
      </c>
      <c r="K169" s="198">
        <f t="shared" ca="1" si="319"/>
        <v>117818.18181818181</v>
      </c>
      <c r="L169" s="198">
        <f t="shared" ca="1" si="319"/>
        <v>294545.45454545447</v>
      </c>
      <c r="M169" s="198">
        <f t="shared" ca="1" si="319"/>
        <v>294545.45454545447</v>
      </c>
      <c r="N169" s="198">
        <f t="shared" ca="1" si="319"/>
        <v>883636.36363636353</v>
      </c>
      <c r="O169" s="198">
        <f t="shared" ca="1" si="319"/>
        <v>883636.36363636353</v>
      </c>
      <c r="P169" s="198">
        <f t="shared" ca="1" si="319"/>
        <v>883636.36363636353</v>
      </c>
      <c r="Q169" s="198">
        <f t="shared" ca="1" si="319"/>
        <v>883636.36363636353</v>
      </c>
      <c r="R169" s="198">
        <f t="shared" ca="1" si="319"/>
        <v>883636.36363636353</v>
      </c>
      <c r="S169" s="198">
        <f t="shared" ca="1" si="319"/>
        <v>883636.36363636353</v>
      </c>
      <c r="T169" s="198">
        <f t="shared" ca="1" si="319"/>
        <v>1024909.0909090907</v>
      </c>
      <c r="U169" s="198">
        <f t="shared" ca="1" si="319"/>
        <v>1024909.0909090907</v>
      </c>
      <c r="V169" s="198">
        <f t="shared" ca="1" si="319"/>
        <v>1531363.6363636362</v>
      </c>
      <c r="W169" s="198">
        <f t="shared" ca="1" si="319"/>
        <v>1531363.6363636362</v>
      </c>
      <c r="X169" s="198">
        <f t="shared" ca="1" si="319"/>
        <v>2237727.2727272725</v>
      </c>
      <c r="Y169" s="198">
        <f t="shared" ca="1" si="319"/>
        <v>2237727.2727272725</v>
      </c>
      <c r="Z169" s="198">
        <f t="shared" ca="1" si="319"/>
        <v>2237727.2727272725</v>
      </c>
      <c r="AA169" s="198">
        <f t="shared" ca="1" si="319"/>
        <v>2237727.2727272725</v>
      </c>
      <c r="AB169" s="198">
        <f t="shared" ca="1" si="319"/>
        <v>2237727.2727272725</v>
      </c>
      <c r="AC169" s="198">
        <f t="shared" ca="1" si="319"/>
        <v>2237727.2727272725</v>
      </c>
      <c r="AD169" s="198">
        <f t="shared" ca="1" si="319"/>
        <v>2237727.2727272725</v>
      </c>
      <c r="AE169" s="198">
        <f t="shared" ca="1" si="319"/>
        <v>2237727.2727272725</v>
      </c>
      <c r="AF169" s="198">
        <f t="shared" ca="1" si="319"/>
        <v>2577272.7272727271</v>
      </c>
      <c r="AG169" s="198">
        <f t="shared" ca="1" si="319"/>
        <v>2577272.7272727271</v>
      </c>
      <c r="AH169" s="198">
        <f t="shared" ca="1" si="319"/>
        <v>2556818.1818181816</v>
      </c>
      <c r="AI169" s="198">
        <f t="shared" ca="1" si="319"/>
        <v>2556818.1818181816</v>
      </c>
      <c r="AJ169" s="198">
        <f t="shared" ca="1" si="319"/>
        <v>2488636.3636363633</v>
      </c>
      <c r="AK169" s="198">
        <f t="shared" ca="1" si="319"/>
        <v>2488636.3636363633</v>
      </c>
      <c r="AL169" s="198">
        <f t="shared" ca="1" si="319"/>
        <v>2488636.3636363633</v>
      </c>
      <c r="AM169" s="198">
        <f t="shared" ca="1" si="319"/>
        <v>2488636.3636363633</v>
      </c>
      <c r="AN169" s="198">
        <f t="shared" ca="1" si="319"/>
        <v>2243181.8181818179</v>
      </c>
      <c r="AO169" s="198">
        <f t="shared" ca="1" si="319"/>
        <v>2243181.8181818179</v>
      </c>
      <c r="AP169" s="198">
        <f t="shared" ca="1" si="319"/>
        <v>1874999.9999999998</v>
      </c>
      <c r="AQ169" s="198">
        <f t="shared" ca="1" si="319"/>
        <v>1874999.9999999998</v>
      </c>
      <c r="AR169" s="198">
        <f t="shared" ca="1" si="319"/>
        <v>613636.36363636353</v>
      </c>
      <c r="AS169" s="198">
        <f t="shared" ca="1" si="319"/>
        <v>613636.36363636353</v>
      </c>
      <c r="AT169" s="198">
        <f t="shared" ca="1" si="319"/>
        <v>613636.36363636353</v>
      </c>
      <c r="AU169" s="198">
        <f t="shared" ca="1" si="319"/>
        <v>613636.36363636353</v>
      </c>
      <c r="AV169" s="198">
        <f t="shared" ca="1" si="319"/>
        <v>613636.36363636353</v>
      </c>
      <c r="AW169" s="198">
        <f t="shared" ca="1" si="319"/>
        <v>613636.36363636353</v>
      </c>
      <c r="AX169" s="198">
        <f t="shared" ca="1" si="319"/>
        <v>613636.36363636353</v>
      </c>
      <c r="AY169" s="198">
        <f t="shared" ca="1" si="319"/>
        <v>613636.36363636353</v>
      </c>
      <c r="AZ169" s="198">
        <f t="shared" ca="1" si="319"/>
        <v>0</v>
      </c>
      <c r="BA169" s="198" t="e">
        <f t="shared" ca="1" si="319"/>
        <v>#DIV/0!</v>
      </c>
      <c r="BB169" s="198">
        <f t="shared" ca="1" si="319"/>
        <v>0</v>
      </c>
      <c r="BC169" s="198">
        <f t="shared" ca="1" si="319"/>
        <v>0</v>
      </c>
      <c r="BD169" s="198">
        <f t="shared" ca="1" si="319"/>
        <v>0</v>
      </c>
      <c r="BE169" s="198">
        <f t="shared" ca="1" si="319"/>
        <v>0</v>
      </c>
      <c r="BF169" s="198">
        <f t="shared" ca="1" si="319"/>
        <v>0</v>
      </c>
      <c r="BG169" s="198">
        <f t="shared" ca="1" si="319"/>
        <v>0</v>
      </c>
      <c r="BH169" s="198">
        <f t="shared" ca="1" si="319"/>
        <v>0</v>
      </c>
      <c r="BI169" s="198">
        <f t="shared" ca="1" si="319"/>
        <v>0</v>
      </c>
      <c r="BJ169" s="198">
        <f t="shared" ca="1" si="319"/>
        <v>0</v>
      </c>
      <c r="BK169" s="198">
        <f t="shared" ca="1" si="319"/>
        <v>0</v>
      </c>
      <c r="BL169" s="198">
        <f t="shared" ca="1" si="319"/>
        <v>0</v>
      </c>
      <c r="BM169" s="198">
        <f t="shared" ca="1" si="319"/>
        <v>0</v>
      </c>
      <c r="BN169" s="198">
        <f t="shared" ca="1" si="319"/>
        <v>0</v>
      </c>
      <c r="BO169" s="198">
        <f t="shared" ca="1" si="319"/>
        <v>0</v>
      </c>
      <c r="BP169" s="198">
        <f t="shared" ca="1" si="319"/>
        <v>0</v>
      </c>
      <c r="BQ169" s="198">
        <f t="shared" ref="BQ169:CF169" ca="1" si="320">BQ168+BQ165</f>
        <v>0</v>
      </c>
      <c r="BR169" s="198">
        <f t="shared" ca="1" si="320"/>
        <v>0</v>
      </c>
      <c r="BS169" s="198">
        <f t="shared" ca="1" si="320"/>
        <v>0</v>
      </c>
      <c r="BT169" s="198">
        <f t="shared" ca="1" si="320"/>
        <v>0</v>
      </c>
      <c r="BU169" s="198">
        <f t="shared" ca="1" si="320"/>
        <v>0</v>
      </c>
      <c r="BV169" s="198">
        <f t="shared" ca="1" si="320"/>
        <v>0</v>
      </c>
      <c r="BW169" s="198">
        <f t="shared" ca="1" si="320"/>
        <v>0</v>
      </c>
      <c r="BX169" s="198">
        <f t="shared" ca="1" si="320"/>
        <v>0</v>
      </c>
      <c r="BY169" s="198">
        <f t="shared" ca="1" si="320"/>
        <v>0</v>
      </c>
      <c r="BZ169" s="198">
        <f t="shared" ca="1" si="320"/>
        <v>0</v>
      </c>
      <c r="CA169" s="198">
        <f t="shared" ca="1" si="320"/>
        <v>0</v>
      </c>
      <c r="CB169" s="198">
        <f t="shared" ca="1" si="320"/>
        <v>0</v>
      </c>
      <c r="CC169" s="198">
        <f t="shared" ca="1" si="320"/>
        <v>0</v>
      </c>
      <c r="CD169" s="198">
        <f t="shared" ca="1" si="320"/>
        <v>0</v>
      </c>
      <c r="CE169" s="198">
        <f t="shared" ca="1" si="320"/>
        <v>0</v>
      </c>
      <c r="CF169" s="198">
        <f t="shared" ca="1" si="320"/>
        <v>0</v>
      </c>
    </row>
    <row r="170" spans="1:84">
      <c r="A170" s="53"/>
      <c r="B170" t="s">
        <v>109</v>
      </c>
      <c r="C170" s="21" t="e">
        <f ca="1">(C166-C167)/C141</f>
        <v>#DIV/0!</v>
      </c>
    </row>
    <row r="171" spans="1:84">
      <c r="A171" s="53"/>
      <c r="B171" t="s">
        <v>175</v>
      </c>
      <c r="C171" s="21"/>
      <c r="D171" s="3">
        <f t="shared" ref="D171:AI171" ca="1" si="321">(D165+D168)*$C$116</f>
        <v>0</v>
      </c>
      <c r="E171" s="3">
        <f t="shared" ca="1" si="321"/>
        <v>0</v>
      </c>
      <c r="F171" s="3">
        <f t="shared" ca="1" si="321"/>
        <v>0</v>
      </c>
      <c r="G171" s="3">
        <f t="shared" ca="1" si="321"/>
        <v>0</v>
      </c>
      <c r="H171" s="3">
        <f t="shared" ca="1" si="321"/>
        <v>0</v>
      </c>
      <c r="I171" s="3">
        <f t="shared" ca="1" si="321"/>
        <v>0</v>
      </c>
      <c r="J171" s="3">
        <f t="shared" ca="1" si="321"/>
        <v>14138.181818181816</v>
      </c>
      <c r="K171" s="3">
        <f t="shared" ca="1" si="321"/>
        <v>14138.181818181816</v>
      </c>
      <c r="L171" s="3">
        <f t="shared" ca="1" si="321"/>
        <v>35345.454545454537</v>
      </c>
      <c r="M171" s="3">
        <f t="shared" ca="1" si="321"/>
        <v>35345.454545454537</v>
      </c>
      <c r="N171" s="3">
        <f t="shared" ca="1" si="321"/>
        <v>106036.36363636362</v>
      </c>
      <c r="O171" s="3">
        <f t="shared" ca="1" si="321"/>
        <v>106036.36363636362</v>
      </c>
      <c r="P171" s="3">
        <f t="shared" ca="1" si="321"/>
        <v>106036.36363636362</v>
      </c>
      <c r="Q171" s="3">
        <f t="shared" ca="1" si="321"/>
        <v>106036.36363636362</v>
      </c>
      <c r="R171" s="3">
        <f t="shared" ca="1" si="321"/>
        <v>106036.36363636362</v>
      </c>
      <c r="S171" s="3">
        <f t="shared" ca="1" si="321"/>
        <v>106036.36363636362</v>
      </c>
      <c r="T171" s="3">
        <f t="shared" ca="1" si="321"/>
        <v>122989.09090909088</v>
      </c>
      <c r="U171" s="3">
        <f t="shared" ca="1" si="321"/>
        <v>122989.09090909088</v>
      </c>
      <c r="V171" s="3">
        <f t="shared" ca="1" si="321"/>
        <v>183763.63636363635</v>
      </c>
      <c r="W171" s="3">
        <f t="shared" ca="1" si="321"/>
        <v>183763.63636363635</v>
      </c>
      <c r="X171" s="3">
        <f t="shared" ca="1" si="321"/>
        <v>268527.27272727271</v>
      </c>
      <c r="Y171" s="3">
        <f t="shared" ca="1" si="321"/>
        <v>268527.27272727271</v>
      </c>
      <c r="Z171" s="3">
        <f t="shared" ca="1" si="321"/>
        <v>268527.27272727271</v>
      </c>
      <c r="AA171" s="3">
        <f t="shared" ca="1" si="321"/>
        <v>268527.27272727271</v>
      </c>
      <c r="AB171" s="3">
        <f t="shared" ca="1" si="321"/>
        <v>268527.27272727271</v>
      </c>
      <c r="AC171" s="3">
        <f t="shared" ca="1" si="321"/>
        <v>268527.27272727271</v>
      </c>
      <c r="AD171" s="3">
        <f t="shared" ca="1" si="321"/>
        <v>268527.27272727271</v>
      </c>
      <c r="AE171" s="3">
        <f t="shared" ca="1" si="321"/>
        <v>268527.27272727271</v>
      </c>
      <c r="AF171" s="3">
        <f t="shared" ca="1" si="321"/>
        <v>309272.72727272724</v>
      </c>
      <c r="AG171" s="3">
        <f t="shared" ca="1" si="321"/>
        <v>309272.72727272724</v>
      </c>
      <c r="AH171" s="3">
        <f t="shared" ca="1" si="321"/>
        <v>306818.18181818177</v>
      </c>
      <c r="AI171" s="3">
        <f t="shared" ca="1" si="321"/>
        <v>306818.18181818177</v>
      </c>
      <c r="AJ171" s="3">
        <f t="shared" ref="AJ171:BO171" ca="1" si="322">(AJ165+AJ168)*$C$116</f>
        <v>298636.36363636359</v>
      </c>
      <c r="AK171" s="3">
        <f t="shared" ca="1" si="322"/>
        <v>298636.36363636359</v>
      </c>
      <c r="AL171" s="3">
        <f t="shared" ca="1" si="322"/>
        <v>298636.36363636359</v>
      </c>
      <c r="AM171" s="3">
        <f t="shared" ca="1" si="322"/>
        <v>298636.36363636359</v>
      </c>
      <c r="AN171" s="3">
        <f t="shared" ca="1" si="322"/>
        <v>269181.81818181812</v>
      </c>
      <c r="AO171" s="3">
        <f t="shared" ca="1" si="322"/>
        <v>269181.81818181812</v>
      </c>
      <c r="AP171" s="3">
        <f t="shared" ca="1" si="322"/>
        <v>224999.99999999997</v>
      </c>
      <c r="AQ171" s="3">
        <f t="shared" ca="1" si="322"/>
        <v>224999.99999999997</v>
      </c>
      <c r="AR171" s="3">
        <f t="shared" ca="1" si="322"/>
        <v>73636.363636363618</v>
      </c>
      <c r="AS171" s="3">
        <f t="shared" ca="1" si="322"/>
        <v>73636.363636363618</v>
      </c>
      <c r="AT171" s="3">
        <f t="shared" ca="1" si="322"/>
        <v>73636.363636363618</v>
      </c>
      <c r="AU171" s="3">
        <f t="shared" ca="1" si="322"/>
        <v>73636.363636363618</v>
      </c>
      <c r="AV171" s="3">
        <f t="shared" ca="1" si="322"/>
        <v>73636.363636363618</v>
      </c>
      <c r="AW171" s="3">
        <f t="shared" ca="1" si="322"/>
        <v>73636.363636363618</v>
      </c>
      <c r="AX171" s="3">
        <f t="shared" ca="1" si="322"/>
        <v>73636.363636363618</v>
      </c>
      <c r="AY171" s="3">
        <f t="shared" ca="1" si="322"/>
        <v>73636.363636363618</v>
      </c>
      <c r="AZ171" s="3">
        <f t="shared" ca="1" si="322"/>
        <v>0</v>
      </c>
      <c r="BA171" s="3" t="e">
        <f t="shared" ca="1" si="322"/>
        <v>#DIV/0!</v>
      </c>
      <c r="BB171" s="3">
        <f t="shared" ca="1" si="322"/>
        <v>0</v>
      </c>
      <c r="BC171" s="3">
        <f t="shared" ca="1" si="322"/>
        <v>0</v>
      </c>
      <c r="BD171" s="3">
        <f t="shared" ca="1" si="322"/>
        <v>0</v>
      </c>
      <c r="BE171" s="3">
        <f t="shared" ca="1" si="322"/>
        <v>0</v>
      </c>
      <c r="BF171" s="3">
        <f t="shared" ca="1" si="322"/>
        <v>0</v>
      </c>
      <c r="BG171" s="3">
        <f t="shared" ca="1" si="322"/>
        <v>0</v>
      </c>
      <c r="BH171" s="3">
        <f t="shared" ca="1" si="322"/>
        <v>0</v>
      </c>
      <c r="BI171" s="3">
        <f t="shared" ca="1" si="322"/>
        <v>0</v>
      </c>
      <c r="BJ171" s="3">
        <f t="shared" ca="1" si="322"/>
        <v>0</v>
      </c>
      <c r="BK171" s="3">
        <f t="shared" ca="1" si="322"/>
        <v>0</v>
      </c>
      <c r="BL171" s="3">
        <f t="shared" ca="1" si="322"/>
        <v>0</v>
      </c>
      <c r="BM171" s="3">
        <f t="shared" ca="1" si="322"/>
        <v>0</v>
      </c>
      <c r="BN171" s="3">
        <f t="shared" ca="1" si="322"/>
        <v>0</v>
      </c>
      <c r="BO171" s="3">
        <f t="shared" ca="1" si="322"/>
        <v>0</v>
      </c>
      <c r="BP171" s="3">
        <f t="shared" ref="BP171:CF171" ca="1" si="323">(BP165+BP168)*$C$116</f>
        <v>0</v>
      </c>
      <c r="BQ171" s="3">
        <f t="shared" ca="1" si="323"/>
        <v>0</v>
      </c>
      <c r="BR171" s="3">
        <f t="shared" ca="1" si="323"/>
        <v>0</v>
      </c>
      <c r="BS171" s="3">
        <f t="shared" ca="1" si="323"/>
        <v>0</v>
      </c>
      <c r="BT171" s="3">
        <f t="shared" ca="1" si="323"/>
        <v>0</v>
      </c>
      <c r="BU171" s="3">
        <f t="shared" ca="1" si="323"/>
        <v>0</v>
      </c>
      <c r="BV171" s="3">
        <f t="shared" ca="1" si="323"/>
        <v>0</v>
      </c>
      <c r="BW171" s="3">
        <f t="shared" ca="1" si="323"/>
        <v>0</v>
      </c>
      <c r="BX171" s="3">
        <f t="shared" ca="1" si="323"/>
        <v>0</v>
      </c>
      <c r="BY171" s="3">
        <f t="shared" ca="1" si="323"/>
        <v>0</v>
      </c>
      <c r="BZ171" s="3">
        <f t="shared" ca="1" si="323"/>
        <v>0</v>
      </c>
      <c r="CA171" s="3">
        <f t="shared" ca="1" si="323"/>
        <v>0</v>
      </c>
      <c r="CB171" s="3">
        <f t="shared" ca="1" si="323"/>
        <v>0</v>
      </c>
      <c r="CC171" s="3">
        <f t="shared" ca="1" si="323"/>
        <v>0</v>
      </c>
      <c r="CD171" s="3">
        <f t="shared" ca="1" si="323"/>
        <v>0</v>
      </c>
      <c r="CE171" s="3">
        <f t="shared" ca="1" si="323"/>
        <v>0</v>
      </c>
      <c r="CF171" s="3">
        <f t="shared" ca="1" si="323"/>
        <v>0</v>
      </c>
    </row>
    <row r="172" spans="1:84">
      <c r="C172" s="21"/>
      <c r="H172" s="207"/>
      <c r="I172" s="207"/>
      <c r="J172" s="207"/>
      <c r="K172" s="207"/>
      <c r="L172" s="207"/>
      <c r="M172" s="207"/>
      <c r="N172" s="207"/>
      <c r="O172" s="207"/>
      <c r="P172" s="207"/>
      <c r="Q172" s="207"/>
      <c r="R172" s="207"/>
    </row>
    <row r="173" spans="1:84" s="49" customFormat="1">
      <c r="B173" s="49" t="s">
        <v>173</v>
      </c>
      <c r="C173" s="213"/>
      <c r="D173" s="214">
        <f ca="1">D164*$C$118</f>
        <v>0</v>
      </c>
      <c r="E173" s="214">
        <f t="shared" ref="E173:BP173" ca="1" si="324">E164*$C$118</f>
        <v>0</v>
      </c>
      <c r="F173" s="214">
        <f t="shared" ca="1" si="324"/>
        <v>0</v>
      </c>
      <c r="G173" s="214">
        <f t="shared" ca="1" si="324"/>
        <v>0</v>
      </c>
      <c r="H173" s="216">
        <f t="shared" ca="1" si="324"/>
        <v>0</v>
      </c>
      <c r="I173" s="216">
        <f t="shared" ca="1" si="324"/>
        <v>0</v>
      </c>
      <c r="J173" s="216">
        <f t="shared" ca="1" si="324"/>
        <v>216000</v>
      </c>
      <c r="K173" s="216">
        <f t="shared" ca="1" si="324"/>
        <v>216000</v>
      </c>
      <c r="L173" s="216">
        <f t="shared" ca="1" si="324"/>
        <v>540000</v>
      </c>
      <c r="M173" s="216">
        <f t="shared" ca="1" si="324"/>
        <v>540000</v>
      </c>
      <c r="N173" s="216">
        <f t="shared" ca="1" si="324"/>
        <v>1620000</v>
      </c>
      <c r="O173" s="216">
        <f t="shared" ca="1" si="324"/>
        <v>1620000</v>
      </c>
      <c r="P173" s="216">
        <f t="shared" ca="1" si="324"/>
        <v>1620000</v>
      </c>
      <c r="Q173" s="216">
        <f t="shared" ca="1" si="324"/>
        <v>1620000</v>
      </c>
      <c r="R173" s="216">
        <f t="shared" ca="1" si="324"/>
        <v>1620000</v>
      </c>
      <c r="S173" s="214">
        <f t="shared" ca="1" si="324"/>
        <v>1620000</v>
      </c>
      <c r="T173" s="214">
        <f t="shared" ca="1" si="324"/>
        <v>1879000</v>
      </c>
      <c r="U173" s="214">
        <f t="shared" ca="1" si="324"/>
        <v>1879000</v>
      </c>
      <c r="V173" s="214">
        <f t="shared" ca="1" si="324"/>
        <v>2807500</v>
      </c>
      <c r="W173" s="214">
        <f t="shared" ca="1" si="324"/>
        <v>2807500</v>
      </c>
      <c r="X173" s="214">
        <f t="shared" ca="1" si="324"/>
        <v>4102500</v>
      </c>
      <c r="Y173" s="214">
        <f t="shared" ca="1" si="324"/>
        <v>4102500</v>
      </c>
      <c r="Z173" s="214">
        <f t="shared" ca="1" si="324"/>
        <v>4102500</v>
      </c>
      <c r="AA173" s="214">
        <f t="shared" ca="1" si="324"/>
        <v>4102500</v>
      </c>
      <c r="AB173" s="214">
        <f t="shared" ca="1" si="324"/>
        <v>4102500</v>
      </c>
      <c r="AC173" s="214">
        <f t="shared" ca="1" si="324"/>
        <v>4102500</v>
      </c>
      <c r="AD173" s="215">
        <f t="shared" ca="1" si="324"/>
        <v>4102500</v>
      </c>
      <c r="AE173" s="214">
        <f t="shared" ca="1" si="324"/>
        <v>4102500</v>
      </c>
      <c r="AF173" s="214">
        <f t="shared" ca="1" si="324"/>
        <v>4725000</v>
      </c>
      <c r="AG173" s="214">
        <f t="shared" ca="1" si="324"/>
        <v>4725000</v>
      </c>
      <c r="AH173" s="214">
        <f t="shared" ca="1" si="324"/>
        <v>4687500</v>
      </c>
      <c r="AI173" s="214">
        <f t="shared" ca="1" si="324"/>
        <v>4687500</v>
      </c>
      <c r="AJ173" s="214">
        <f t="shared" ca="1" si="324"/>
        <v>4562500</v>
      </c>
      <c r="AK173" s="214">
        <f t="shared" ca="1" si="324"/>
        <v>4562500</v>
      </c>
      <c r="AL173" s="214">
        <f t="shared" ca="1" si="324"/>
        <v>4562500</v>
      </c>
      <c r="AM173" s="214">
        <f t="shared" ca="1" si="324"/>
        <v>4562500</v>
      </c>
      <c r="AN173" s="214">
        <f t="shared" ca="1" si="324"/>
        <v>4112500</v>
      </c>
      <c r="AO173" s="214">
        <f t="shared" ca="1" si="324"/>
        <v>4112500</v>
      </c>
      <c r="AP173" s="214">
        <f t="shared" ca="1" si="324"/>
        <v>3437500</v>
      </c>
      <c r="AQ173" s="214">
        <f t="shared" ca="1" si="324"/>
        <v>3437500</v>
      </c>
      <c r="AR173" s="214">
        <f t="shared" ca="1" si="324"/>
        <v>1125000</v>
      </c>
      <c r="AS173" s="214">
        <f t="shared" ca="1" si="324"/>
        <v>1125000</v>
      </c>
      <c r="AT173" s="214">
        <f t="shared" ca="1" si="324"/>
        <v>1125000</v>
      </c>
      <c r="AU173" s="214">
        <f t="shared" ca="1" si="324"/>
        <v>1125000</v>
      </c>
      <c r="AV173" s="214">
        <f t="shared" ca="1" si="324"/>
        <v>1125000</v>
      </c>
      <c r="AW173" s="214">
        <f t="shared" ca="1" si="324"/>
        <v>1125000</v>
      </c>
      <c r="AX173" s="214">
        <f t="shared" ca="1" si="324"/>
        <v>1125000</v>
      </c>
      <c r="AY173" s="214">
        <f t="shared" ca="1" si="324"/>
        <v>1125000</v>
      </c>
      <c r="AZ173" s="214">
        <f t="shared" ca="1" si="324"/>
        <v>0</v>
      </c>
      <c r="BA173" s="214">
        <f t="shared" ca="1" si="324"/>
        <v>0</v>
      </c>
      <c r="BB173" s="214">
        <f t="shared" ca="1" si="324"/>
        <v>0</v>
      </c>
      <c r="BC173" s="214">
        <f t="shared" ca="1" si="324"/>
        <v>0</v>
      </c>
      <c r="BD173" s="214">
        <f t="shared" ca="1" si="324"/>
        <v>0</v>
      </c>
      <c r="BE173" s="214">
        <f t="shared" ca="1" si="324"/>
        <v>0</v>
      </c>
      <c r="BF173" s="214">
        <f t="shared" ca="1" si="324"/>
        <v>0</v>
      </c>
      <c r="BG173" s="214">
        <f t="shared" ca="1" si="324"/>
        <v>0</v>
      </c>
      <c r="BH173" s="214">
        <f t="shared" ca="1" si="324"/>
        <v>0</v>
      </c>
      <c r="BI173" s="214">
        <f t="shared" ca="1" si="324"/>
        <v>0</v>
      </c>
      <c r="BJ173" s="214">
        <f t="shared" ca="1" si="324"/>
        <v>0</v>
      </c>
      <c r="BK173" s="214">
        <f t="shared" ca="1" si="324"/>
        <v>0</v>
      </c>
      <c r="BL173" s="214">
        <f t="shared" ca="1" si="324"/>
        <v>0</v>
      </c>
      <c r="BM173" s="214">
        <f t="shared" ca="1" si="324"/>
        <v>0</v>
      </c>
      <c r="BN173" s="214">
        <f t="shared" ca="1" si="324"/>
        <v>0</v>
      </c>
      <c r="BO173" s="214">
        <f t="shared" ca="1" si="324"/>
        <v>0</v>
      </c>
      <c r="BP173" s="214">
        <f t="shared" ca="1" si="324"/>
        <v>0</v>
      </c>
      <c r="BQ173" s="214">
        <f t="shared" ref="BQ173:CF173" ca="1" si="325">BQ164*$C$118</f>
        <v>0</v>
      </c>
      <c r="BR173" s="214">
        <f t="shared" ca="1" si="325"/>
        <v>0</v>
      </c>
      <c r="BS173" s="214">
        <f t="shared" ca="1" si="325"/>
        <v>0</v>
      </c>
      <c r="BT173" s="214">
        <f t="shared" ca="1" si="325"/>
        <v>0</v>
      </c>
      <c r="BU173" s="214">
        <f t="shared" ca="1" si="325"/>
        <v>0</v>
      </c>
      <c r="BV173" s="214">
        <f t="shared" ca="1" si="325"/>
        <v>0</v>
      </c>
      <c r="BW173" s="214">
        <f t="shared" ca="1" si="325"/>
        <v>0</v>
      </c>
      <c r="BX173" s="214">
        <f t="shared" ca="1" si="325"/>
        <v>0</v>
      </c>
      <c r="BY173" s="214">
        <f t="shared" ca="1" si="325"/>
        <v>0</v>
      </c>
      <c r="BZ173" s="214">
        <f t="shared" ca="1" si="325"/>
        <v>0</v>
      </c>
      <c r="CA173" s="214">
        <f t="shared" ca="1" si="325"/>
        <v>0</v>
      </c>
      <c r="CB173" s="214">
        <f t="shared" ca="1" si="325"/>
        <v>0</v>
      </c>
      <c r="CC173" s="214">
        <f t="shared" ca="1" si="325"/>
        <v>0</v>
      </c>
      <c r="CD173" s="214">
        <f t="shared" ca="1" si="325"/>
        <v>0</v>
      </c>
      <c r="CE173" s="214">
        <f t="shared" ca="1" si="325"/>
        <v>0</v>
      </c>
      <c r="CF173" s="214">
        <f t="shared" ca="1" si="325"/>
        <v>0</v>
      </c>
    </row>
    <row r="174" spans="1:84" s="218" customFormat="1">
      <c r="B174" s="218" t="s">
        <v>175</v>
      </c>
      <c r="C174" s="219"/>
      <c r="D174" s="220">
        <f ca="1">D173*$C$116</f>
        <v>0</v>
      </c>
      <c r="E174" s="220">
        <f t="shared" ref="E174:BP174" ca="1" si="326">E173*$C$116</f>
        <v>0</v>
      </c>
      <c r="F174" s="220">
        <f t="shared" ca="1" si="326"/>
        <v>0</v>
      </c>
      <c r="G174" s="220">
        <f t="shared" ca="1" si="326"/>
        <v>0</v>
      </c>
      <c r="H174" s="220">
        <f ca="1">H173*$C$116</f>
        <v>0</v>
      </c>
      <c r="I174" s="220">
        <f t="shared" ca="1" si="326"/>
        <v>0</v>
      </c>
      <c r="J174" s="220">
        <f t="shared" ca="1" si="326"/>
        <v>25920</v>
      </c>
      <c r="K174" s="220">
        <f t="shared" ca="1" si="326"/>
        <v>25920</v>
      </c>
      <c r="L174" s="220">
        <f t="shared" ca="1" si="326"/>
        <v>64800</v>
      </c>
      <c r="M174" s="220">
        <f t="shared" ca="1" si="326"/>
        <v>64800</v>
      </c>
      <c r="N174" s="220">
        <f t="shared" ca="1" si="326"/>
        <v>194400</v>
      </c>
      <c r="O174" s="220">
        <f t="shared" ca="1" si="326"/>
        <v>194400</v>
      </c>
      <c r="P174" s="220">
        <f t="shared" ca="1" si="326"/>
        <v>194400</v>
      </c>
      <c r="Q174" s="220">
        <f t="shared" ca="1" si="326"/>
        <v>194400</v>
      </c>
      <c r="R174" s="220">
        <f t="shared" ca="1" si="326"/>
        <v>194400</v>
      </c>
      <c r="S174" s="220">
        <f t="shared" ca="1" si="326"/>
        <v>194400</v>
      </c>
      <c r="T174" s="220">
        <f t="shared" ca="1" si="326"/>
        <v>225480</v>
      </c>
      <c r="U174" s="220">
        <f t="shared" ca="1" si="326"/>
        <v>225480</v>
      </c>
      <c r="V174" s="220">
        <f t="shared" ca="1" si="326"/>
        <v>336900</v>
      </c>
      <c r="W174" s="220">
        <f t="shared" ca="1" si="326"/>
        <v>336900</v>
      </c>
      <c r="X174" s="220">
        <f t="shared" ca="1" si="326"/>
        <v>492300</v>
      </c>
      <c r="Y174" s="220">
        <f t="shared" ca="1" si="326"/>
        <v>492300</v>
      </c>
      <c r="Z174" s="220">
        <f t="shared" ca="1" si="326"/>
        <v>492300</v>
      </c>
      <c r="AA174" s="220">
        <f t="shared" ca="1" si="326"/>
        <v>492300</v>
      </c>
      <c r="AB174" s="220">
        <f t="shared" ca="1" si="326"/>
        <v>492300</v>
      </c>
      <c r="AC174" s="220">
        <f t="shared" ca="1" si="326"/>
        <v>492300</v>
      </c>
      <c r="AD174" s="220">
        <f t="shared" ca="1" si="326"/>
        <v>492300</v>
      </c>
      <c r="AE174" s="220">
        <f t="shared" ca="1" si="326"/>
        <v>492300</v>
      </c>
      <c r="AF174" s="220">
        <f t="shared" ca="1" si="326"/>
        <v>567000</v>
      </c>
      <c r="AG174" s="220">
        <f t="shared" ca="1" si="326"/>
        <v>567000</v>
      </c>
      <c r="AH174" s="220">
        <f t="shared" ca="1" si="326"/>
        <v>562500</v>
      </c>
      <c r="AI174" s="220">
        <f t="shared" ca="1" si="326"/>
        <v>562500</v>
      </c>
      <c r="AJ174" s="220">
        <f t="shared" ca="1" si="326"/>
        <v>547500</v>
      </c>
      <c r="AK174" s="220">
        <f t="shared" ca="1" si="326"/>
        <v>547500</v>
      </c>
      <c r="AL174" s="220">
        <f t="shared" ca="1" si="326"/>
        <v>547500</v>
      </c>
      <c r="AM174" s="220">
        <f t="shared" ca="1" si="326"/>
        <v>547500</v>
      </c>
      <c r="AN174" s="220">
        <f t="shared" ca="1" si="326"/>
        <v>493500</v>
      </c>
      <c r="AO174" s="220">
        <f t="shared" ca="1" si="326"/>
        <v>493500</v>
      </c>
      <c r="AP174" s="220">
        <f t="shared" ca="1" si="326"/>
        <v>412500</v>
      </c>
      <c r="AQ174" s="220">
        <f t="shared" ca="1" si="326"/>
        <v>412500</v>
      </c>
      <c r="AR174" s="220">
        <f t="shared" ca="1" si="326"/>
        <v>135000</v>
      </c>
      <c r="AS174" s="220">
        <f t="shared" ca="1" si="326"/>
        <v>135000</v>
      </c>
      <c r="AT174" s="220">
        <f t="shared" ca="1" si="326"/>
        <v>135000</v>
      </c>
      <c r="AU174" s="220">
        <f t="shared" ca="1" si="326"/>
        <v>135000</v>
      </c>
      <c r="AV174" s="220">
        <f t="shared" ca="1" si="326"/>
        <v>135000</v>
      </c>
      <c r="AW174" s="220">
        <f t="shared" ca="1" si="326"/>
        <v>135000</v>
      </c>
      <c r="AX174" s="220">
        <f t="shared" ca="1" si="326"/>
        <v>135000</v>
      </c>
      <c r="AY174" s="220">
        <f t="shared" ca="1" si="326"/>
        <v>135000</v>
      </c>
      <c r="AZ174" s="220">
        <f t="shared" ca="1" si="326"/>
        <v>0</v>
      </c>
      <c r="BA174" s="220">
        <f t="shared" ca="1" si="326"/>
        <v>0</v>
      </c>
      <c r="BB174" s="220">
        <f t="shared" ca="1" si="326"/>
        <v>0</v>
      </c>
      <c r="BC174" s="220">
        <f t="shared" ca="1" si="326"/>
        <v>0</v>
      </c>
      <c r="BD174" s="220">
        <f t="shared" ca="1" si="326"/>
        <v>0</v>
      </c>
      <c r="BE174" s="220">
        <f t="shared" ca="1" si="326"/>
        <v>0</v>
      </c>
      <c r="BF174" s="220">
        <f t="shared" ca="1" si="326"/>
        <v>0</v>
      </c>
      <c r="BG174" s="220">
        <f t="shared" ca="1" si="326"/>
        <v>0</v>
      </c>
      <c r="BH174" s="220">
        <f t="shared" ca="1" si="326"/>
        <v>0</v>
      </c>
      <c r="BI174" s="220">
        <f t="shared" ca="1" si="326"/>
        <v>0</v>
      </c>
      <c r="BJ174" s="220">
        <f t="shared" ca="1" si="326"/>
        <v>0</v>
      </c>
      <c r="BK174" s="220">
        <f t="shared" ca="1" si="326"/>
        <v>0</v>
      </c>
      <c r="BL174" s="220">
        <f t="shared" ca="1" si="326"/>
        <v>0</v>
      </c>
      <c r="BM174" s="220">
        <f t="shared" ca="1" si="326"/>
        <v>0</v>
      </c>
      <c r="BN174" s="220">
        <f t="shared" ca="1" si="326"/>
        <v>0</v>
      </c>
      <c r="BO174" s="220">
        <f t="shared" ca="1" si="326"/>
        <v>0</v>
      </c>
      <c r="BP174" s="220">
        <f t="shared" ca="1" si="326"/>
        <v>0</v>
      </c>
      <c r="BQ174" s="220">
        <f t="shared" ref="BQ174" ca="1" si="327">BQ173*$C$116</f>
        <v>0</v>
      </c>
      <c r="BR174" s="220">
        <f t="shared" ref="BR174" ca="1" si="328">BR173*$C$116</f>
        <v>0</v>
      </c>
      <c r="BS174" s="220">
        <f t="shared" ref="BS174" ca="1" si="329">BS173*$C$116</f>
        <v>0</v>
      </c>
      <c r="BT174" s="220">
        <f t="shared" ref="BT174" ca="1" si="330">BT173*$C$116</f>
        <v>0</v>
      </c>
      <c r="BU174" s="220">
        <f t="shared" ref="BU174" ca="1" si="331">BU173*$C$116</f>
        <v>0</v>
      </c>
      <c r="BV174" s="220">
        <f t="shared" ref="BV174" ca="1" si="332">BV173*$C$116</f>
        <v>0</v>
      </c>
      <c r="BW174" s="220">
        <f t="shared" ref="BW174" ca="1" si="333">BW173*$C$116</f>
        <v>0</v>
      </c>
      <c r="BX174" s="220">
        <f t="shared" ref="BX174" ca="1" si="334">BX173*$C$116</f>
        <v>0</v>
      </c>
      <c r="BY174" s="220">
        <f t="shared" ref="BY174" ca="1" si="335">BY173*$C$116</f>
        <v>0</v>
      </c>
      <c r="BZ174" s="220">
        <f t="shared" ref="BZ174" ca="1" si="336">BZ173*$C$116</f>
        <v>0</v>
      </c>
      <c r="CA174" s="220">
        <f t="shared" ref="CA174" ca="1" si="337">CA173*$C$116</f>
        <v>0</v>
      </c>
      <c r="CB174" s="220">
        <f t="shared" ref="CB174" ca="1" si="338">CB173*$C$116</f>
        <v>0</v>
      </c>
      <c r="CC174" s="220">
        <f t="shared" ref="CC174" ca="1" si="339">CC173*$C$116</f>
        <v>0</v>
      </c>
      <c r="CD174" s="220">
        <f t="shared" ref="CD174" ca="1" si="340">CD173*$C$116</f>
        <v>0</v>
      </c>
      <c r="CE174" s="220">
        <f t="shared" ref="CE174" ca="1" si="341">CE173*$C$116</f>
        <v>0</v>
      </c>
      <c r="CF174" s="220">
        <f t="shared" ref="CF174" ca="1" si="342">CF173*$C$116</f>
        <v>0</v>
      </c>
    </row>
    <row r="176" spans="1:84">
      <c r="B176" t="s">
        <v>235</v>
      </c>
      <c r="C176" t="s">
        <v>107</v>
      </c>
      <c r="D176" s="12">
        <f>D163</f>
        <v>42248</v>
      </c>
      <c r="E176" s="12">
        <f t="shared" ref="E176:BP176" si="343">E163</f>
        <v>42278</v>
      </c>
      <c r="F176" s="12">
        <f t="shared" si="343"/>
        <v>42309</v>
      </c>
      <c r="G176" s="12">
        <f t="shared" si="343"/>
        <v>42339</v>
      </c>
      <c r="H176" s="12">
        <f t="shared" si="343"/>
        <v>42370</v>
      </c>
      <c r="I176" s="12">
        <f t="shared" si="343"/>
        <v>42401</v>
      </c>
      <c r="J176" s="12">
        <f t="shared" si="343"/>
        <v>42430</v>
      </c>
      <c r="K176" s="12">
        <f t="shared" si="343"/>
        <v>42461</v>
      </c>
      <c r="L176" s="12">
        <f t="shared" si="343"/>
        <v>42491</v>
      </c>
      <c r="M176" s="12">
        <f t="shared" si="343"/>
        <v>42522</v>
      </c>
      <c r="N176" s="12">
        <f t="shared" si="343"/>
        <v>42552</v>
      </c>
      <c r="O176" s="12">
        <f t="shared" si="343"/>
        <v>42583</v>
      </c>
      <c r="P176" s="12">
        <f t="shared" si="343"/>
        <v>42614</v>
      </c>
      <c r="Q176" s="12">
        <f t="shared" si="343"/>
        <v>42644</v>
      </c>
      <c r="R176" s="12">
        <f t="shared" si="343"/>
        <v>42675</v>
      </c>
      <c r="S176" s="12">
        <f t="shared" si="343"/>
        <v>42705</v>
      </c>
      <c r="T176" s="12">
        <f t="shared" si="343"/>
        <v>42736</v>
      </c>
      <c r="U176" s="12">
        <f t="shared" si="343"/>
        <v>42767</v>
      </c>
      <c r="V176" s="12">
        <f t="shared" si="343"/>
        <v>42795</v>
      </c>
      <c r="W176" s="12">
        <f t="shared" si="343"/>
        <v>42826</v>
      </c>
      <c r="X176" s="12">
        <f t="shared" si="343"/>
        <v>42856</v>
      </c>
      <c r="Y176" s="12">
        <f t="shared" si="343"/>
        <v>42887</v>
      </c>
      <c r="Z176" s="12">
        <f t="shared" si="343"/>
        <v>42917</v>
      </c>
      <c r="AA176" s="12">
        <f t="shared" si="343"/>
        <v>42948</v>
      </c>
      <c r="AB176" s="12">
        <f t="shared" si="343"/>
        <v>42979</v>
      </c>
      <c r="AC176" s="12">
        <f t="shared" si="343"/>
        <v>43009</v>
      </c>
      <c r="AD176" s="12">
        <f t="shared" si="343"/>
        <v>43040</v>
      </c>
      <c r="AE176" s="12">
        <f t="shared" si="343"/>
        <v>43070</v>
      </c>
      <c r="AF176" s="12">
        <f t="shared" si="343"/>
        <v>43101</v>
      </c>
      <c r="AG176" s="12">
        <f t="shared" si="343"/>
        <v>43132</v>
      </c>
      <c r="AH176" s="12">
        <f t="shared" si="343"/>
        <v>43160</v>
      </c>
      <c r="AI176" s="12">
        <f t="shared" si="343"/>
        <v>43191</v>
      </c>
      <c r="AJ176" s="12">
        <f t="shared" si="343"/>
        <v>43221</v>
      </c>
      <c r="AK176" s="12">
        <f t="shared" si="343"/>
        <v>43252</v>
      </c>
      <c r="AL176" s="12">
        <f t="shared" si="343"/>
        <v>43282</v>
      </c>
      <c r="AM176" s="12">
        <f t="shared" si="343"/>
        <v>43313</v>
      </c>
      <c r="AN176" s="12">
        <f t="shared" si="343"/>
        <v>43344</v>
      </c>
      <c r="AO176" s="12">
        <f t="shared" si="343"/>
        <v>43374</v>
      </c>
      <c r="AP176" s="12">
        <f t="shared" si="343"/>
        <v>43405</v>
      </c>
      <c r="AQ176" s="12">
        <f t="shared" si="343"/>
        <v>43435</v>
      </c>
      <c r="AR176" s="12">
        <f t="shared" si="343"/>
        <v>43466</v>
      </c>
      <c r="AS176" s="12">
        <f t="shared" si="343"/>
        <v>43497</v>
      </c>
      <c r="AT176" s="12">
        <f t="shared" si="343"/>
        <v>43525</v>
      </c>
      <c r="AU176" s="12">
        <f t="shared" si="343"/>
        <v>43556</v>
      </c>
      <c r="AV176" s="12">
        <f t="shared" si="343"/>
        <v>43586</v>
      </c>
      <c r="AW176" s="12">
        <f t="shared" si="343"/>
        <v>43617</v>
      </c>
      <c r="AX176" s="12">
        <f t="shared" si="343"/>
        <v>43647</v>
      </c>
      <c r="AY176" s="12">
        <f t="shared" si="343"/>
        <v>43678</v>
      </c>
      <c r="AZ176" s="12">
        <f t="shared" si="343"/>
        <v>43709</v>
      </c>
      <c r="BA176" s="12">
        <f t="shared" si="343"/>
        <v>43739</v>
      </c>
      <c r="BB176" s="12">
        <f t="shared" si="343"/>
        <v>43770</v>
      </c>
      <c r="BC176" s="12">
        <f t="shared" si="343"/>
        <v>43800</v>
      </c>
      <c r="BD176" s="12">
        <f t="shared" si="343"/>
        <v>43831</v>
      </c>
      <c r="BE176" s="12">
        <f t="shared" si="343"/>
        <v>43862</v>
      </c>
      <c r="BF176" s="12">
        <f t="shared" si="343"/>
        <v>43891</v>
      </c>
      <c r="BG176" s="12">
        <f t="shared" si="343"/>
        <v>43922</v>
      </c>
      <c r="BH176" s="12">
        <f t="shared" si="343"/>
        <v>43952</v>
      </c>
      <c r="BI176" s="12">
        <f t="shared" si="343"/>
        <v>43983</v>
      </c>
      <c r="BJ176" s="12">
        <f t="shared" si="343"/>
        <v>44013</v>
      </c>
      <c r="BK176" s="12">
        <f t="shared" si="343"/>
        <v>44044</v>
      </c>
      <c r="BL176" s="12">
        <f t="shared" si="343"/>
        <v>44075</v>
      </c>
      <c r="BM176" s="12">
        <f t="shared" si="343"/>
        <v>44105</v>
      </c>
      <c r="BN176" s="12">
        <f t="shared" si="343"/>
        <v>44136</v>
      </c>
      <c r="BO176" s="12">
        <f t="shared" si="343"/>
        <v>44166</v>
      </c>
      <c r="BP176" s="12">
        <f t="shared" si="343"/>
        <v>44197</v>
      </c>
      <c r="BQ176" s="12">
        <f t="shared" ref="BQ176:CF176" si="344">BQ163</f>
        <v>44228</v>
      </c>
      <c r="BR176" s="12">
        <f t="shared" si="344"/>
        <v>44256</v>
      </c>
      <c r="BS176" s="12">
        <f t="shared" si="344"/>
        <v>44287</v>
      </c>
      <c r="BT176" s="12">
        <f t="shared" si="344"/>
        <v>44317</v>
      </c>
      <c r="BU176" s="12">
        <f t="shared" si="344"/>
        <v>44348</v>
      </c>
      <c r="BV176" s="12">
        <f t="shared" si="344"/>
        <v>44378</v>
      </c>
      <c r="BW176" s="12">
        <f t="shared" si="344"/>
        <v>44409</v>
      </c>
      <c r="BX176" s="12">
        <f t="shared" si="344"/>
        <v>44440</v>
      </c>
      <c r="BY176" s="12">
        <f t="shared" si="344"/>
        <v>44470</v>
      </c>
      <c r="BZ176" s="12">
        <f t="shared" si="344"/>
        <v>44501</v>
      </c>
      <c r="CA176" s="12">
        <f t="shared" si="344"/>
        <v>44531</v>
      </c>
      <c r="CB176" s="12">
        <f t="shared" si="344"/>
        <v>44562</v>
      </c>
      <c r="CC176" s="12">
        <f t="shared" si="344"/>
        <v>44593</v>
      </c>
      <c r="CD176" s="12">
        <f t="shared" si="344"/>
        <v>44621</v>
      </c>
      <c r="CE176" s="12">
        <f t="shared" si="344"/>
        <v>44652</v>
      </c>
      <c r="CF176" s="12">
        <f t="shared" si="344"/>
        <v>44682</v>
      </c>
    </row>
    <row r="177" spans="2:88">
      <c r="B177" t="s">
        <v>63</v>
      </c>
      <c r="D177" s="2">
        <f ca="1">D144</f>
        <v>0</v>
      </c>
      <c r="E177" s="2">
        <f t="shared" ref="E177:BP177" ca="1" si="345">E144</f>
        <v>0</v>
      </c>
      <c r="F177" s="2">
        <f t="shared" ca="1" si="345"/>
        <v>0</v>
      </c>
      <c r="G177" s="2">
        <f t="shared" ca="1" si="345"/>
        <v>0</v>
      </c>
      <c r="H177" s="2">
        <f t="shared" ca="1" si="345"/>
        <v>0</v>
      </c>
      <c r="I177" s="2">
        <f t="shared" ca="1" si="345"/>
        <v>0</v>
      </c>
      <c r="J177" s="2">
        <f t="shared" ca="1" si="345"/>
        <v>0</v>
      </c>
      <c r="K177" s="2">
        <f t="shared" ca="1" si="345"/>
        <v>0</v>
      </c>
      <c r="L177" s="2">
        <f t="shared" ca="1" si="345"/>
        <v>0</v>
      </c>
      <c r="M177" s="2">
        <f t="shared" ca="1" si="345"/>
        <v>0</v>
      </c>
      <c r="N177" s="2">
        <f t="shared" ca="1" si="345"/>
        <v>0</v>
      </c>
      <c r="O177" s="2">
        <f t="shared" ca="1" si="345"/>
        <v>0</v>
      </c>
      <c r="P177" s="2">
        <f t="shared" ca="1" si="345"/>
        <v>0</v>
      </c>
      <c r="Q177" s="2">
        <f t="shared" ca="1" si="345"/>
        <v>0</v>
      </c>
      <c r="R177" s="2">
        <f t="shared" ca="1" si="345"/>
        <v>0</v>
      </c>
      <c r="S177" s="2">
        <f t="shared" ca="1" si="345"/>
        <v>0</v>
      </c>
      <c r="T177" s="2">
        <f t="shared" ca="1" si="345"/>
        <v>0</v>
      </c>
      <c r="U177" s="2">
        <f t="shared" ca="1" si="345"/>
        <v>0</v>
      </c>
      <c r="V177" s="2">
        <f t="shared" ca="1" si="345"/>
        <v>717000000</v>
      </c>
      <c r="W177" s="2">
        <f t="shared" ca="1" si="345"/>
        <v>0</v>
      </c>
      <c r="X177" s="2">
        <f t="shared" ca="1" si="345"/>
        <v>0</v>
      </c>
      <c r="Y177" s="2">
        <f t="shared" ca="1" si="345"/>
        <v>0</v>
      </c>
      <c r="Z177" s="2">
        <f t="shared" ca="1" si="345"/>
        <v>0</v>
      </c>
      <c r="AA177" s="2">
        <f t="shared" ca="1" si="345"/>
        <v>95000000</v>
      </c>
      <c r="AB177" s="2">
        <f t="shared" ca="1" si="345"/>
        <v>95000000</v>
      </c>
      <c r="AC177" s="2">
        <f t="shared" ca="1" si="345"/>
        <v>95000000</v>
      </c>
      <c r="AD177" s="2">
        <f t="shared" ca="1" si="345"/>
        <v>95000000</v>
      </c>
      <c r="AE177" s="2">
        <f t="shared" ca="1" si="345"/>
        <v>95000000</v>
      </c>
      <c r="AF177" s="2">
        <f t="shared" ca="1" si="345"/>
        <v>95000000</v>
      </c>
      <c r="AG177" s="2">
        <f t="shared" ca="1" si="345"/>
        <v>95000000</v>
      </c>
      <c r="AH177" s="2">
        <f t="shared" ca="1" si="345"/>
        <v>95000000</v>
      </c>
      <c r="AI177" s="2">
        <f t="shared" ca="1" si="345"/>
        <v>95000000</v>
      </c>
      <c r="AJ177" s="2">
        <f t="shared" ca="1" si="345"/>
        <v>90000000</v>
      </c>
      <c r="AK177" s="2">
        <f t="shared" ca="1" si="345"/>
        <v>90000000</v>
      </c>
      <c r="AL177" s="2">
        <f t="shared" ca="1" si="345"/>
        <v>90000000</v>
      </c>
      <c r="AM177" s="2">
        <f t="shared" ca="1" si="345"/>
        <v>90000000</v>
      </c>
      <c r="AN177" s="2">
        <f t="shared" ca="1" si="345"/>
        <v>90000000</v>
      </c>
      <c r="AO177" s="2">
        <f t="shared" ca="1" si="345"/>
        <v>90000000</v>
      </c>
      <c r="AP177" s="2">
        <f t="shared" ca="1" si="345"/>
        <v>90000000</v>
      </c>
      <c r="AQ177" s="2">
        <f t="shared" ca="1" si="345"/>
        <v>90000000</v>
      </c>
      <c r="AR177" s="2">
        <f t="shared" ca="1" si="345"/>
        <v>0</v>
      </c>
      <c r="AS177" s="2">
        <f t="shared" ca="1" si="345"/>
        <v>0</v>
      </c>
      <c r="AT177" s="2">
        <f t="shared" ca="1" si="345"/>
        <v>0</v>
      </c>
      <c r="AU177" s="2">
        <f t="shared" ca="1" si="345"/>
        <v>0</v>
      </c>
      <c r="AV177" s="2">
        <f t="shared" ca="1" si="345"/>
        <v>0</v>
      </c>
      <c r="AW177" s="2">
        <f t="shared" ca="1" si="345"/>
        <v>0</v>
      </c>
      <c r="AX177" s="2">
        <f t="shared" ca="1" si="345"/>
        <v>0</v>
      </c>
      <c r="AY177" s="2">
        <f t="shared" ca="1" si="345"/>
        <v>0</v>
      </c>
      <c r="AZ177" s="2">
        <f t="shared" ca="1" si="345"/>
        <v>0</v>
      </c>
      <c r="BA177" s="2">
        <f t="shared" ca="1" si="345"/>
        <v>0</v>
      </c>
      <c r="BB177" s="2">
        <f t="shared" ca="1" si="345"/>
        <v>0</v>
      </c>
      <c r="BC177" s="2">
        <f t="shared" ca="1" si="345"/>
        <v>0</v>
      </c>
      <c r="BD177" s="2">
        <f t="shared" ca="1" si="345"/>
        <v>0</v>
      </c>
      <c r="BE177" s="2">
        <f t="shared" ca="1" si="345"/>
        <v>0</v>
      </c>
      <c r="BF177" s="2">
        <f t="shared" ca="1" si="345"/>
        <v>0</v>
      </c>
      <c r="BG177" s="2">
        <f t="shared" ca="1" si="345"/>
        <v>0</v>
      </c>
      <c r="BH177" s="2">
        <f t="shared" ca="1" si="345"/>
        <v>0</v>
      </c>
      <c r="BI177" s="2">
        <f t="shared" ca="1" si="345"/>
        <v>0</v>
      </c>
      <c r="BJ177" s="2">
        <f t="shared" ca="1" si="345"/>
        <v>0</v>
      </c>
      <c r="BK177" s="2">
        <f t="shared" ca="1" si="345"/>
        <v>0</v>
      </c>
      <c r="BL177" s="2">
        <f t="shared" ca="1" si="345"/>
        <v>0</v>
      </c>
      <c r="BM177" s="2">
        <f t="shared" ca="1" si="345"/>
        <v>0</v>
      </c>
      <c r="BN177" s="2">
        <f t="shared" ca="1" si="345"/>
        <v>0</v>
      </c>
      <c r="BO177" s="2">
        <f t="shared" ca="1" si="345"/>
        <v>0</v>
      </c>
      <c r="BP177" s="2">
        <f t="shared" ca="1" si="345"/>
        <v>0</v>
      </c>
      <c r="BQ177" s="2">
        <f t="shared" ref="BQ177:CF177" ca="1" si="346">BQ144</f>
        <v>0</v>
      </c>
      <c r="BR177" s="2">
        <f t="shared" ca="1" si="346"/>
        <v>0</v>
      </c>
      <c r="BS177" s="2">
        <f t="shared" si="346"/>
        <v>0</v>
      </c>
      <c r="BT177" s="2">
        <f t="shared" si="346"/>
        <v>0</v>
      </c>
      <c r="BU177" s="2">
        <f t="shared" si="346"/>
        <v>0</v>
      </c>
      <c r="BV177" s="2">
        <f t="shared" si="346"/>
        <v>0</v>
      </c>
      <c r="BW177" s="2">
        <f t="shared" si="346"/>
        <v>0</v>
      </c>
      <c r="BX177" s="2">
        <f t="shared" si="346"/>
        <v>0</v>
      </c>
      <c r="BY177" s="2">
        <f t="shared" si="346"/>
        <v>0</v>
      </c>
      <c r="BZ177" s="2">
        <f t="shared" si="346"/>
        <v>0</v>
      </c>
      <c r="CA177" s="2">
        <f t="shared" si="346"/>
        <v>0</v>
      </c>
      <c r="CB177" s="2">
        <f t="shared" si="346"/>
        <v>0</v>
      </c>
      <c r="CC177" s="2">
        <f t="shared" si="346"/>
        <v>0</v>
      </c>
      <c r="CD177" s="2">
        <f t="shared" si="346"/>
        <v>0</v>
      </c>
      <c r="CE177" s="2">
        <f t="shared" si="346"/>
        <v>0</v>
      </c>
      <c r="CF177" s="2">
        <f t="shared" si="346"/>
        <v>0</v>
      </c>
    </row>
    <row r="178" spans="2:88">
      <c r="B178" t="s">
        <v>110</v>
      </c>
      <c r="D178" s="2">
        <f ca="1">D145</f>
        <v>0</v>
      </c>
      <c r="E178" s="2">
        <f t="shared" ref="E178:BP178" ca="1" si="347">E145</f>
        <v>0</v>
      </c>
      <c r="F178" s="2">
        <f t="shared" ca="1" si="347"/>
        <v>0</v>
      </c>
      <c r="G178" s="2">
        <f t="shared" ca="1" si="347"/>
        <v>0</v>
      </c>
      <c r="H178" s="2">
        <f t="shared" ca="1" si="347"/>
        <v>0</v>
      </c>
      <c r="I178" s="2">
        <f t="shared" ca="1" si="347"/>
        <v>0</v>
      </c>
      <c r="J178" s="2">
        <f t="shared" ca="1" si="347"/>
        <v>0</v>
      </c>
      <c r="K178" s="2">
        <f t="shared" ca="1" si="347"/>
        <v>0</v>
      </c>
      <c r="L178" s="2">
        <f t="shared" ca="1" si="347"/>
        <v>0</v>
      </c>
      <c r="M178" s="2">
        <f t="shared" ca="1" si="347"/>
        <v>0</v>
      </c>
      <c r="N178" s="2">
        <f t="shared" ca="1" si="347"/>
        <v>0</v>
      </c>
      <c r="O178" s="2">
        <f t="shared" ca="1" si="347"/>
        <v>0</v>
      </c>
      <c r="P178" s="2">
        <f t="shared" ca="1" si="347"/>
        <v>0</v>
      </c>
      <c r="Q178" s="2">
        <f t="shared" ca="1" si="347"/>
        <v>0</v>
      </c>
      <c r="R178" s="2">
        <f t="shared" ca="1" si="347"/>
        <v>0</v>
      </c>
      <c r="S178" s="2">
        <f t="shared" ca="1" si="347"/>
        <v>0</v>
      </c>
      <c r="T178" s="2">
        <f t="shared" ca="1" si="347"/>
        <v>0</v>
      </c>
      <c r="U178" s="2">
        <f t="shared" ca="1" si="347"/>
        <v>0</v>
      </c>
      <c r="V178" s="2">
        <f t="shared" ca="1" si="347"/>
        <v>651818181.81818175</v>
      </c>
      <c r="W178" s="2">
        <f t="shared" ca="1" si="347"/>
        <v>0</v>
      </c>
      <c r="X178" s="2">
        <f t="shared" ca="1" si="347"/>
        <v>0</v>
      </c>
      <c r="Y178" s="2">
        <f t="shared" ca="1" si="347"/>
        <v>0</v>
      </c>
      <c r="Z178" s="2">
        <f t="shared" ca="1" si="347"/>
        <v>0</v>
      </c>
      <c r="AA178" s="2">
        <f t="shared" ca="1" si="347"/>
        <v>86363636.36363636</v>
      </c>
      <c r="AB178" s="2">
        <f t="shared" ca="1" si="347"/>
        <v>86363636.36363636</v>
      </c>
      <c r="AC178" s="2">
        <f t="shared" ca="1" si="347"/>
        <v>86363636.36363636</v>
      </c>
      <c r="AD178" s="2">
        <f t="shared" ca="1" si="347"/>
        <v>86363636.36363636</v>
      </c>
      <c r="AE178" s="2">
        <f t="shared" ca="1" si="347"/>
        <v>86363636.36363636</v>
      </c>
      <c r="AF178" s="2">
        <f t="shared" ca="1" si="347"/>
        <v>86363636.36363636</v>
      </c>
      <c r="AG178" s="2">
        <f t="shared" ca="1" si="347"/>
        <v>86363636.36363636</v>
      </c>
      <c r="AH178" s="2">
        <f t="shared" ca="1" si="347"/>
        <v>86363636.36363636</v>
      </c>
      <c r="AI178" s="2">
        <f t="shared" ca="1" si="347"/>
        <v>86363636.36363636</v>
      </c>
      <c r="AJ178" s="2">
        <f t="shared" ca="1" si="347"/>
        <v>81818181.818181813</v>
      </c>
      <c r="AK178" s="2">
        <f t="shared" ca="1" si="347"/>
        <v>81818181.818181813</v>
      </c>
      <c r="AL178" s="2">
        <f t="shared" ca="1" si="347"/>
        <v>81818181.818181813</v>
      </c>
      <c r="AM178" s="2">
        <f t="shared" ca="1" si="347"/>
        <v>81818181.818181813</v>
      </c>
      <c r="AN178" s="2">
        <f t="shared" ca="1" si="347"/>
        <v>81818181.818181813</v>
      </c>
      <c r="AO178" s="2">
        <f t="shared" ca="1" si="347"/>
        <v>81818181.818181813</v>
      </c>
      <c r="AP178" s="2">
        <f t="shared" ca="1" si="347"/>
        <v>81818181.818181813</v>
      </c>
      <c r="AQ178" s="2">
        <f t="shared" ca="1" si="347"/>
        <v>81818181.818181813</v>
      </c>
      <c r="AR178" s="2">
        <f t="shared" ca="1" si="347"/>
        <v>0</v>
      </c>
      <c r="AS178" s="2">
        <f t="shared" ca="1" si="347"/>
        <v>0</v>
      </c>
      <c r="AT178" s="2">
        <f t="shared" ca="1" si="347"/>
        <v>0</v>
      </c>
      <c r="AU178" s="2">
        <f t="shared" ca="1" si="347"/>
        <v>0</v>
      </c>
      <c r="AV178" s="2">
        <f t="shared" ca="1" si="347"/>
        <v>0</v>
      </c>
      <c r="AW178" s="2">
        <f t="shared" ca="1" si="347"/>
        <v>0</v>
      </c>
      <c r="AX178" s="2">
        <f t="shared" ca="1" si="347"/>
        <v>0</v>
      </c>
      <c r="AY178" s="2">
        <f t="shared" ca="1" si="347"/>
        <v>0</v>
      </c>
      <c r="AZ178" s="2">
        <f t="shared" ca="1" si="347"/>
        <v>0</v>
      </c>
      <c r="BA178" s="2">
        <f t="shared" ca="1" si="347"/>
        <v>0</v>
      </c>
      <c r="BB178" s="2">
        <f t="shared" ca="1" si="347"/>
        <v>0</v>
      </c>
      <c r="BC178" s="2">
        <f t="shared" ca="1" si="347"/>
        <v>0</v>
      </c>
      <c r="BD178" s="2">
        <f t="shared" ca="1" si="347"/>
        <v>0</v>
      </c>
      <c r="BE178" s="2">
        <f t="shared" ca="1" si="347"/>
        <v>0</v>
      </c>
      <c r="BF178" s="2">
        <f t="shared" ca="1" si="347"/>
        <v>0</v>
      </c>
      <c r="BG178" s="2">
        <f t="shared" ca="1" si="347"/>
        <v>0</v>
      </c>
      <c r="BH178" s="2">
        <f t="shared" ca="1" si="347"/>
        <v>0</v>
      </c>
      <c r="BI178" s="2">
        <f t="shared" ca="1" si="347"/>
        <v>0</v>
      </c>
      <c r="BJ178" s="2">
        <f t="shared" ca="1" si="347"/>
        <v>0</v>
      </c>
      <c r="BK178" s="2">
        <f t="shared" ca="1" si="347"/>
        <v>0</v>
      </c>
      <c r="BL178" s="2">
        <f t="shared" ca="1" si="347"/>
        <v>0</v>
      </c>
      <c r="BM178" s="2">
        <f t="shared" ca="1" si="347"/>
        <v>0</v>
      </c>
      <c r="BN178" s="2">
        <f t="shared" ca="1" si="347"/>
        <v>0</v>
      </c>
      <c r="BO178" s="2">
        <f t="shared" ca="1" si="347"/>
        <v>0</v>
      </c>
      <c r="BP178" s="2">
        <f t="shared" ca="1" si="347"/>
        <v>0</v>
      </c>
      <c r="BQ178" s="2">
        <f t="shared" ref="BQ178:CF178" ca="1" si="348">BQ145</f>
        <v>0</v>
      </c>
      <c r="BR178" s="2">
        <f t="shared" ca="1" si="348"/>
        <v>0</v>
      </c>
      <c r="BS178" s="2">
        <f t="shared" si="348"/>
        <v>0</v>
      </c>
      <c r="BT178" s="2">
        <f t="shared" si="348"/>
        <v>0</v>
      </c>
      <c r="BU178" s="2">
        <f t="shared" si="348"/>
        <v>0</v>
      </c>
      <c r="BV178" s="2">
        <f t="shared" si="348"/>
        <v>0</v>
      </c>
      <c r="BW178" s="2">
        <f t="shared" si="348"/>
        <v>0</v>
      </c>
      <c r="BX178" s="2">
        <f t="shared" si="348"/>
        <v>0</v>
      </c>
      <c r="BY178" s="2">
        <f t="shared" si="348"/>
        <v>0</v>
      </c>
      <c r="BZ178" s="2">
        <f t="shared" si="348"/>
        <v>0</v>
      </c>
      <c r="CA178" s="2">
        <f t="shared" si="348"/>
        <v>0</v>
      </c>
      <c r="CB178" s="2">
        <f t="shared" si="348"/>
        <v>0</v>
      </c>
      <c r="CC178" s="2">
        <f t="shared" si="348"/>
        <v>0</v>
      </c>
      <c r="CD178" s="2">
        <f t="shared" si="348"/>
        <v>0</v>
      </c>
      <c r="CE178" s="2">
        <f t="shared" si="348"/>
        <v>0</v>
      </c>
      <c r="CF178" s="2">
        <f t="shared" si="348"/>
        <v>0</v>
      </c>
    </row>
    <row r="179" spans="2:88" s="48" customFormat="1">
      <c r="B179" s="48" t="s">
        <v>210</v>
      </c>
      <c r="D179" s="198" t="e">
        <f ca="1">D178*$C$170</f>
        <v>#DIV/0!</v>
      </c>
      <c r="E179" s="198" t="e">
        <f t="shared" ref="E179:BP179" ca="1" si="349">E178*$C$170</f>
        <v>#DIV/0!</v>
      </c>
      <c r="F179" s="198" t="e">
        <f t="shared" ca="1" si="349"/>
        <v>#DIV/0!</v>
      </c>
      <c r="G179" s="198" t="e">
        <f t="shared" ca="1" si="349"/>
        <v>#DIV/0!</v>
      </c>
      <c r="H179" s="198" t="e">
        <f t="shared" ca="1" si="349"/>
        <v>#DIV/0!</v>
      </c>
      <c r="I179" s="198" t="e">
        <f t="shared" ca="1" si="349"/>
        <v>#DIV/0!</v>
      </c>
      <c r="J179" s="198" t="e">
        <f t="shared" ca="1" si="349"/>
        <v>#DIV/0!</v>
      </c>
      <c r="K179" s="198" t="e">
        <f t="shared" ca="1" si="349"/>
        <v>#DIV/0!</v>
      </c>
      <c r="L179" s="198" t="e">
        <f t="shared" ca="1" si="349"/>
        <v>#DIV/0!</v>
      </c>
      <c r="M179" s="198" t="e">
        <f t="shared" ca="1" si="349"/>
        <v>#DIV/0!</v>
      </c>
      <c r="N179" s="198" t="e">
        <f t="shared" ca="1" si="349"/>
        <v>#DIV/0!</v>
      </c>
      <c r="O179" s="198" t="e">
        <f t="shared" ca="1" si="349"/>
        <v>#DIV/0!</v>
      </c>
      <c r="P179" s="198" t="e">
        <f t="shared" ca="1" si="349"/>
        <v>#DIV/0!</v>
      </c>
      <c r="Q179" s="198" t="e">
        <f t="shared" ca="1" si="349"/>
        <v>#DIV/0!</v>
      </c>
      <c r="R179" s="198" t="e">
        <f t="shared" ca="1" si="349"/>
        <v>#DIV/0!</v>
      </c>
      <c r="S179" s="198" t="e">
        <f t="shared" ca="1" si="349"/>
        <v>#DIV/0!</v>
      </c>
      <c r="T179" s="198" t="e">
        <f t="shared" ca="1" si="349"/>
        <v>#DIV/0!</v>
      </c>
      <c r="U179" s="198" t="e">
        <f t="shared" ca="1" si="349"/>
        <v>#DIV/0!</v>
      </c>
      <c r="V179" s="198" t="e">
        <f t="shared" ca="1" si="349"/>
        <v>#DIV/0!</v>
      </c>
      <c r="W179" s="198" t="e">
        <f t="shared" ca="1" si="349"/>
        <v>#DIV/0!</v>
      </c>
      <c r="X179" s="198" t="e">
        <f t="shared" ca="1" si="349"/>
        <v>#DIV/0!</v>
      </c>
      <c r="Y179" s="198" t="e">
        <f t="shared" ca="1" si="349"/>
        <v>#DIV/0!</v>
      </c>
      <c r="Z179" s="198" t="e">
        <f t="shared" ca="1" si="349"/>
        <v>#DIV/0!</v>
      </c>
      <c r="AA179" s="198" t="e">
        <f t="shared" ca="1" si="349"/>
        <v>#DIV/0!</v>
      </c>
      <c r="AB179" s="198" t="e">
        <f t="shared" ca="1" si="349"/>
        <v>#DIV/0!</v>
      </c>
      <c r="AC179" s="198" t="e">
        <f t="shared" ca="1" si="349"/>
        <v>#DIV/0!</v>
      </c>
      <c r="AD179" s="198" t="e">
        <f t="shared" ca="1" si="349"/>
        <v>#DIV/0!</v>
      </c>
      <c r="AE179" s="198" t="e">
        <f t="shared" ca="1" si="349"/>
        <v>#DIV/0!</v>
      </c>
      <c r="AF179" s="198" t="e">
        <f t="shared" ca="1" si="349"/>
        <v>#DIV/0!</v>
      </c>
      <c r="AG179" s="198" t="e">
        <f t="shared" ca="1" si="349"/>
        <v>#DIV/0!</v>
      </c>
      <c r="AH179" s="198" t="e">
        <f t="shared" ca="1" si="349"/>
        <v>#DIV/0!</v>
      </c>
      <c r="AI179" s="198" t="e">
        <f t="shared" ca="1" si="349"/>
        <v>#DIV/0!</v>
      </c>
      <c r="AJ179" s="198" t="e">
        <f t="shared" ca="1" si="349"/>
        <v>#DIV/0!</v>
      </c>
      <c r="AK179" s="198" t="e">
        <f t="shared" ca="1" si="349"/>
        <v>#DIV/0!</v>
      </c>
      <c r="AL179" s="198" t="e">
        <f t="shared" ca="1" si="349"/>
        <v>#DIV/0!</v>
      </c>
      <c r="AM179" s="198" t="e">
        <f t="shared" ca="1" si="349"/>
        <v>#DIV/0!</v>
      </c>
      <c r="AN179" s="198" t="e">
        <f t="shared" ca="1" si="349"/>
        <v>#DIV/0!</v>
      </c>
      <c r="AO179" s="198" t="e">
        <f t="shared" ca="1" si="349"/>
        <v>#DIV/0!</v>
      </c>
      <c r="AP179" s="198" t="e">
        <f t="shared" ca="1" si="349"/>
        <v>#DIV/0!</v>
      </c>
      <c r="AQ179" s="198" t="e">
        <f t="shared" ca="1" si="349"/>
        <v>#DIV/0!</v>
      </c>
      <c r="AR179" s="198" t="e">
        <f t="shared" ca="1" si="349"/>
        <v>#DIV/0!</v>
      </c>
      <c r="AS179" s="198" t="e">
        <f t="shared" ca="1" si="349"/>
        <v>#DIV/0!</v>
      </c>
      <c r="AT179" s="198" t="e">
        <f t="shared" ca="1" si="349"/>
        <v>#DIV/0!</v>
      </c>
      <c r="AU179" s="198" t="e">
        <f t="shared" ca="1" si="349"/>
        <v>#DIV/0!</v>
      </c>
      <c r="AV179" s="198" t="e">
        <f t="shared" ca="1" si="349"/>
        <v>#DIV/0!</v>
      </c>
      <c r="AW179" s="198" t="e">
        <f t="shared" ca="1" si="349"/>
        <v>#DIV/0!</v>
      </c>
      <c r="AX179" s="198" t="e">
        <f t="shared" ca="1" si="349"/>
        <v>#DIV/0!</v>
      </c>
      <c r="AY179" s="198" t="e">
        <f t="shared" ca="1" si="349"/>
        <v>#DIV/0!</v>
      </c>
      <c r="AZ179" s="198" t="e">
        <f t="shared" ca="1" si="349"/>
        <v>#DIV/0!</v>
      </c>
      <c r="BA179" s="198" t="e">
        <f t="shared" ca="1" si="349"/>
        <v>#DIV/0!</v>
      </c>
      <c r="BB179" s="198" t="e">
        <f t="shared" ca="1" si="349"/>
        <v>#DIV/0!</v>
      </c>
      <c r="BC179" s="198" t="e">
        <f t="shared" ca="1" si="349"/>
        <v>#DIV/0!</v>
      </c>
      <c r="BD179" s="198" t="e">
        <f t="shared" ca="1" si="349"/>
        <v>#DIV/0!</v>
      </c>
      <c r="BE179" s="198" t="e">
        <f t="shared" ca="1" si="349"/>
        <v>#DIV/0!</v>
      </c>
      <c r="BF179" s="198" t="e">
        <f t="shared" ca="1" si="349"/>
        <v>#DIV/0!</v>
      </c>
      <c r="BG179" s="198" t="e">
        <f t="shared" ca="1" si="349"/>
        <v>#DIV/0!</v>
      </c>
      <c r="BH179" s="198" t="e">
        <f t="shared" ca="1" si="349"/>
        <v>#DIV/0!</v>
      </c>
      <c r="BI179" s="198" t="e">
        <f t="shared" ca="1" si="349"/>
        <v>#DIV/0!</v>
      </c>
      <c r="BJ179" s="198" t="e">
        <f t="shared" ca="1" si="349"/>
        <v>#DIV/0!</v>
      </c>
      <c r="BK179" s="198" t="e">
        <f t="shared" ca="1" si="349"/>
        <v>#DIV/0!</v>
      </c>
      <c r="BL179" s="198" t="e">
        <f t="shared" ca="1" si="349"/>
        <v>#DIV/0!</v>
      </c>
      <c r="BM179" s="198" t="e">
        <f t="shared" ca="1" si="349"/>
        <v>#DIV/0!</v>
      </c>
      <c r="BN179" s="198" t="e">
        <f t="shared" ca="1" si="349"/>
        <v>#DIV/0!</v>
      </c>
      <c r="BO179" s="198" t="e">
        <f t="shared" ca="1" si="349"/>
        <v>#DIV/0!</v>
      </c>
      <c r="BP179" s="198" t="e">
        <f t="shared" ca="1" si="349"/>
        <v>#DIV/0!</v>
      </c>
      <c r="BQ179" s="198" t="e">
        <f t="shared" ref="BQ179:CF179" ca="1" si="350">BQ178*$C$170</f>
        <v>#DIV/0!</v>
      </c>
      <c r="BR179" s="198" t="e">
        <f t="shared" ca="1" si="350"/>
        <v>#DIV/0!</v>
      </c>
      <c r="BS179" s="198" t="e">
        <f t="shared" ca="1" si="350"/>
        <v>#DIV/0!</v>
      </c>
      <c r="BT179" s="198" t="e">
        <f t="shared" ca="1" si="350"/>
        <v>#DIV/0!</v>
      </c>
      <c r="BU179" s="198" t="e">
        <f t="shared" ca="1" si="350"/>
        <v>#DIV/0!</v>
      </c>
      <c r="BV179" s="198" t="e">
        <f t="shared" ca="1" si="350"/>
        <v>#DIV/0!</v>
      </c>
      <c r="BW179" s="198" t="e">
        <f t="shared" ca="1" si="350"/>
        <v>#DIV/0!</v>
      </c>
      <c r="BX179" s="198" t="e">
        <f t="shared" ca="1" si="350"/>
        <v>#DIV/0!</v>
      </c>
      <c r="BY179" s="198" t="e">
        <f t="shared" ca="1" si="350"/>
        <v>#DIV/0!</v>
      </c>
      <c r="BZ179" s="198" t="e">
        <f t="shared" ca="1" si="350"/>
        <v>#DIV/0!</v>
      </c>
      <c r="CA179" s="198" t="e">
        <f t="shared" ca="1" si="350"/>
        <v>#DIV/0!</v>
      </c>
      <c r="CB179" s="198" t="e">
        <f t="shared" ca="1" si="350"/>
        <v>#DIV/0!</v>
      </c>
      <c r="CC179" s="198" t="e">
        <f t="shared" ca="1" si="350"/>
        <v>#DIV/0!</v>
      </c>
      <c r="CD179" s="198" t="e">
        <f t="shared" ca="1" si="350"/>
        <v>#DIV/0!</v>
      </c>
      <c r="CE179" s="198" t="e">
        <f t="shared" ca="1" si="350"/>
        <v>#DIV/0!</v>
      </c>
      <c r="CF179" s="198" t="e">
        <f t="shared" ca="1" si="350"/>
        <v>#DIV/0!</v>
      </c>
    </row>
    <row r="180" spans="2:88">
      <c r="B180" t="s">
        <v>175</v>
      </c>
      <c r="D180" s="2" t="e">
        <f ca="1">D179*$C$116</f>
        <v>#DIV/0!</v>
      </c>
      <c r="E180" s="2" t="e">
        <f t="shared" ref="E180:BP180" ca="1" si="351">E179*$C$116</f>
        <v>#DIV/0!</v>
      </c>
      <c r="F180" s="2" t="e">
        <f t="shared" ca="1" si="351"/>
        <v>#DIV/0!</v>
      </c>
      <c r="G180" s="2" t="e">
        <f t="shared" ca="1" si="351"/>
        <v>#DIV/0!</v>
      </c>
      <c r="H180" s="2" t="e">
        <f t="shared" ca="1" si="351"/>
        <v>#DIV/0!</v>
      </c>
      <c r="I180" s="2" t="e">
        <f t="shared" ca="1" si="351"/>
        <v>#DIV/0!</v>
      </c>
      <c r="J180" s="2" t="e">
        <f t="shared" ca="1" si="351"/>
        <v>#DIV/0!</v>
      </c>
      <c r="K180" s="2" t="e">
        <f t="shared" ca="1" si="351"/>
        <v>#DIV/0!</v>
      </c>
      <c r="L180" s="2" t="e">
        <f t="shared" ca="1" si="351"/>
        <v>#DIV/0!</v>
      </c>
      <c r="M180" s="2" t="e">
        <f t="shared" ca="1" si="351"/>
        <v>#DIV/0!</v>
      </c>
      <c r="N180" s="2" t="e">
        <f t="shared" ca="1" si="351"/>
        <v>#DIV/0!</v>
      </c>
      <c r="O180" s="2" t="e">
        <f t="shared" ca="1" si="351"/>
        <v>#DIV/0!</v>
      </c>
      <c r="P180" s="2" t="e">
        <f t="shared" ca="1" si="351"/>
        <v>#DIV/0!</v>
      </c>
      <c r="Q180" s="2" t="e">
        <f t="shared" ca="1" si="351"/>
        <v>#DIV/0!</v>
      </c>
      <c r="R180" s="2" t="e">
        <f t="shared" ca="1" si="351"/>
        <v>#DIV/0!</v>
      </c>
      <c r="S180" s="2" t="e">
        <f t="shared" ca="1" si="351"/>
        <v>#DIV/0!</v>
      </c>
      <c r="T180" s="2" t="e">
        <f t="shared" ca="1" si="351"/>
        <v>#DIV/0!</v>
      </c>
      <c r="U180" s="2" t="e">
        <f t="shared" ca="1" si="351"/>
        <v>#DIV/0!</v>
      </c>
      <c r="V180" s="2" t="e">
        <f t="shared" ca="1" si="351"/>
        <v>#DIV/0!</v>
      </c>
      <c r="W180" s="2" t="e">
        <f t="shared" ca="1" si="351"/>
        <v>#DIV/0!</v>
      </c>
      <c r="X180" s="2" t="e">
        <f t="shared" ca="1" si="351"/>
        <v>#DIV/0!</v>
      </c>
      <c r="Y180" s="2" t="e">
        <f t="shared" ca="1" si="351"/>
        <v>#DIV/0!</v>
      </c>
      <c r="Z180" s="2" t="e">
        <f t="shared" ca="1" si="351"/>
        <v>#DIV/0!</v>
      </c>
      <c r="AA180" s="2" t="e">
        <f t="shared" ca="1" si="351"/>
        <v>#DIV/0!</v>
      </c>
      <c r="AB180" s="2" t="e">
        <f t="shared" ca="1" si="351"/>
        <v>#DIV/0!</v>
      </c>
      <c r="AC180" s="2" t="e">
        <f t="shared" ca="1" si="351"/>
        <v>#DIV/0!</v>
      </c>
      <c r="AD180" s="2" t="e">
        <f t="shared" ca="1" si="351"/>
        <v>#DIV/0!</v>
      </c>
      <c r="AE180" s="2" t="e">
        <f t="shared" ca="1" si="351"/>
        <v>#DIV/0!</v>
      </c>
      <c r="AF180" s="2" t="e">
        <f t="shared" ca="1" si="351"/>
        <v>#DIV/0!</v>
      </c>
      <c r="AG180" s="2" t="e">
        <f t="shared" ca="1" si="351"/>
        <v>#DIV/0!</v>
      </c>
      <c r="AH180" s="2" t="e">
        <f t="shared" ca="1" si="351"/>
        <v>#DIV/0!</v>
      </c>
      <c r="AI180" s="2" t="e">
        <f t="shared" ca="1" si="351"/>
        <v>#DIV/0!</v>
      </c>
      <c r="AJ180" s="2" t="e">
        <f t="shared" ca="1" si="351"/>
        <v>#DIV/0!</v>
      </c>
      <c r="AK180" s="2" t="e">
        <f t="shared" ca="1" si="351"/>
        <v>#DIV/0!</v>
      </c>
      <c r="AL180" s="2" t="e">
        <f t="shared" ca="1" si="351"/>
        <v>#DIV/0!</v>
      </c>
      <c r="AM180" s="2" t="e">
        <f t="shared" ca="1" si="351"/>
        <v>#DIV/0!</v>
      </c>
      <c r="AN180" s="2" t="e">
        <f t="shared" ca="1" si="351"/>
        <v>#DIV/0!</v>
      </c>
      <c r="AO180" s="2" t="e">
        <f t="shared" ca="1" si="351"/>
        <v>#DIV/0!</v>
      </c>
      <c r="AP180" s="2" t="e">
        <f t="shared" ca="1" si="351"/>
        <v>#DIV/0!</v>
      </c>
      <c r="AQ180" s="2" t="e">
        <f t="shared" ca="1" si="351"/>
        <v>#DIV/0!</v>
      </c>
      <c r="AR180" s="2" t="e">
        <f t="shared" ca="1" si="351"/>
        <v>#DIV/0!</v>
      </c>
      <c r="AS180" s="2" t="e">
        <f t="shared" ca="1" si="351"/>
        <v>#DIV/0!</v>
      </c>
      <c r="AT180" s="2" t="e">
        <f t="shared" ca="1" si="351"/>
        <v>#DIV/0!</v>
      </c>
      <c r="AU180" s="2" t="e">
        <f t="shared" ca="1" si="351"/>
        <v>#DIV/0!</v>
      </c>
      <c r="AV180" s="2" t="e">
        <f t="shared" ca="1" si="351"/>
        <v>#DIV/0!</v>
      </c>
      <c r="AW180" s="2" t="e">
        <f t="shared" ca="1" si="351"/>
        <v>#DIV/0!</v>
      </c>
      <c r="AX180" s="2" t="e">
        <f t="shared" ca="1" si="351"/>
        <v>#DIV/0!</v>
      </c>
      <c r="AY180" s="2" t="e">
        <f t="shared" ca="1" si="351"/>
        <v>#DIV/0!</v>
      </c>
      <c r="AZ180" s="2" t="e">
        <f t="shared" ca="1" si="351"/>
        <v>#DIV/0!</v>
      </c>
      <c r="BA180" s="2" t="e">
        <f t="shared" ca="1" si="351"/>
        <v>#DIV/0!</v>
      </c>
      <c r="BB180" s="2" t="e">
        <f t="shared" ca="1" si="351"/>
        <v>#DIV/0!</v>
      </c>
      <c r="BC180" s="2" t="e">
        <f t="shared" ca="1" si="351"/>
        <v>#DIV/0!</v>
      </c>
      <c r="BD180" s="2" t="e">
        <f t="shared" ca="1" si="351"/>
        <v>#DIV/0!</v>
      </c>
      <c r="BE180" s="2" t="e">
        <f t="shared" ca="1" si="351"/>
        <v>#DIV/0!</v>
      </c>
      <c r="BF180" s="2" t="e">
        <f t="shared" ca="1" si="351"/>
        <v>#DIV/0!</v>
      </c>
      <c r="BG180" s="2" t="e">
        <f t="shared" ca="1" si="351"/>
        <v>#DIV/0!</v>
      </c>
      <c r="BH180" s="2" t="e">
        <f t="shared" ca="1" si="351"/>
        <v>#DIV/0!</v>
      </c>
      <c r="BI180" s="2" t="e">
        <f t="shared" ca="1" si="351"/>
        <v>#DIV/0!</v>
      </c>
      <c r="BJ180" s="2" t="e">
        <f t="shared" ca="1" si="351"/>
        <v>#DIV/0!</v>
      </c>
      <c r="BK180" s="2" t="e">
        <f t="shared" ca="1" si="351"/>
        <v>#DIV/0!</v>
      </c>
      <c r="BL180" s="2" t="e">
        <f t="shared" ca="1" si="351"/>
        <v>#DIV/0!</v>
      </c>
      <c r="BM180" s="2" t="e">
        <f t="shared" ca="1" si="351"/>
        <v>#DIV/0!</v>
      </c>
      <c r="BN180" s="2" t="e">
        <f t="shared" ca="1" si="351"/>
        <v>#DIV/0!</v>
      </c>
      <c r="BO180" s="2" t="e">
        <f t="shared" ca="1" si="351"/>
        <v>#DIV/0!</v>
      </c>
      <c r="BP180" s="2" t="e">
        <f t="shared" ca="1" si="351"/>
        <v>#DIV/0!</v>
      </c>
      <c r="BQ180" s="2" t="e">
        <f t="shared" ref="BQ180:CF180" ca="1" si="352">BQ179*$C$116</f>
        <v>#DIV/0!</v>
      </c>
      <c r="BR180" s="2" t="e">
        <f t="shared" ca="1" si="352"/>
        <v>#DIV/0!</v>
      </c>
      <c r="BS180" s="2" t="e">
        <f t="shared" ca="1" si="352"/>
        <v>#DIV/0!</v>
      </c>
      <c r="BT180" s="2" t="e">
        <f t="shared" ca="1" si="352"/>
        <v>#DIV/0!</v>
      </c>
      <c r="BU180" s="2" t="e">
        <f t="shared" ca="1" si="352"/>
        <v>#DIV/0!</v>
      </c>
      <c r="BV180" s="2" t="e">
        <f t="shared" ca="1" si="352"/>
        <v>#DIV/0!</v>
      </c>
      <c r="BW180" s="2" t="e">
        <f t="shared" ca="1" si="352"/>
        <v>#DIV/0!</v>
      </c>
      <c r="BX180" s="2" t="e">
        <f t="shared" ca="1" si="352"/>
        <v>#DIV/0!</v>
      </c>
      <c r="BY180" s="2" t="e">
        <f t="shared" ca="1" si="352"/>
        <v>#DIV/0!</v>
      </c>
      <c r="BZ180" s="2" t="e">
        <f t="shared" ca="1" si="352"/>
        <v>#DIV/0!</v>
      </c>
      <c r="CA180" s="2" t="e">
        <f t="shared" ca="1" si="352"/>
        <v>#DIV/0!</v>
      </c>
      <c r="CB180" s="2" t="e">
        <f t="shared" ca="1" si="352"/>
        <v>#DIV/0!</v>
      </c>
      <c r="CC180" s="2" t="e">
        <f t="shared" ca="1" si="352"/>
        <v>#DIV/0!</v>
      </c>
      <c r="CD180" s="2" t="e">
        <f t="shared" ca="1" si="352"/>
        <v>#DIV/0!</v>
      </c>
      <c r="CE180" s="2" t="e">
        <f t="shared" ca="1" si="352"/>
        <v>#DIV/0!</v>
      </c>
      <c r="CF180" s="2" t="e">
        <f t="shared" ca="1" si="352"/>
        <v>#DIV/0!</v>
      </c>
    </row>
    <row r="181" spans="2:88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</row>
    <row r="182" spans="2:88" s="49" customFormat="1">
      <c r="B182" s="49" t="s">
        <v>173</v>
      </c>
      <c r="D182" s="217">
        <f ca="1">D177*$C$118</f>
        <v>0</v>
      </c>
      <c r="E182" s="217">
        <f t="shared" ref="E182:BP182" ca="1" si="353">E177*$C$118</f>
        <v>0</v>
      </c>
      <c r="F182" s="217">
        <f t="shared" ca="1" si="353"/>
        <v>0</v>
      </c>
      <c r="G182" s="217">
        <f t="shared" ca="1" si="353"/>
        <v>0</v>
      </c>
      <c r="H182" s="217">
        <f t="shared" ca="1" si="353"/>
        <v>0</v>
      </c>
      <c r="I182" s="217">
        <f t="shared" ca="1" si="353"/>
        <v>0</v>
      </c>
      <c r="J182" s="217">
        <f t="shared" ca="1" si="353"/>
        <v>0</v>
      </c>
      <c r="K182" s="217">
        <f t="shared" ca="1" si="353"/>
        <v>0</v>
      </c>
      <c r="L182" s="217">
        <f t="shared" ca="1" si="353"/>
        <v>0</v>
      </c>
      <c r="M182" s="217">
        <f t="shared" ca="1" si="353"/>
        <v>0</v>
      </c>
      <c r="N182" s="217">
        <f t="shared" ca="1" si="353"/>
        <v>0</v>
      </c>
      <c r="O182" s="217">
        <f t="shared" ca="1" si="353"/>
        <v>0</v>
      </c>
      <c r="P182" s="217">
        <f t="shared" ca="1" si="353"/>
        <v>0</v>
      </c>
      <c r="Q182" s="217">
        <f t="shared" ca="1" si="353"/>
        <v>0</v>
      </c>
      <c r="R182" s="217">
        <f t="shared" ca="1" si="353"/>
        <v>0</v>
      </c>
      <c r="S182" s="217">
        <f t="shared" ca="1" si="353"/>
        <v>0</v>
      </c>
      <c r="T182" s="217">
        <f t="shared" ca="1" si="353"/>
        <v>0</v>
      </c>
      <c r="U182" s="217">
        <f t="shared" ca="1" si="353"/>
        <v>0</v>
      </c>
      <c r="V182" s="217">
        <f t="shared" ca="1" si="353"/>
        <v>35850000</v>
      </c>
      <c r="W182" s="217">
        <f t="shared" ca="1" si="353"/>
        <v>0</v>
      </c>
      <c r="X182" s="217">
        <f t="shared" ca="1" si="353"/>
        <v>0</v>
      </c>
      <c r="Y182" s="217">
        <f t="shared" ca="1" si="353"/>
        <v>0</v>
      </c>
      <c r="Z182" s="217">
        <f t="shared" ca="1" si="353"/>
        <v>0</v>
      </c>
      <c r="AA182" s="217">
        <f t="shared" ca="1" si="353"/>
        <v>4750000</v>
      </c>
      <c r="AB182" s="217">
        <f t="shared" ca="1" si="353"/>
        <v>4750000</v>
      </c>
      <c r="AC182" s="217">
        <f t="shared" ca="1" si="353"/>
        <v>4750000</v>
      </c>
      <c r="AD182" s="217">
        <f t="shared" ca="1" si="353"/>
        <v>4750000</v>
      </c>
      <c r="AE182" s="217">
        <f t="shared" ca="1" si="353"/>
        <v>4750000</v>
      </c>
      <c r="AF182" s="217">
        <f t="shared" ca="1" si="353"/>
        <v>4750000</v>
      </c>
      <c r="AG182" s="217">
        <f t="shared" ca="1" si="353"/>
        <v>4750000</v>
      </c>
      <c r="AH182" s="217">
        <f t="shared" ca="1" si="353"/>
        <v>4750000</v>
      </c>
      <c r="AI182" s="217">
        <f t="shared" ca="1" si="353"/>
        <v>4750000</v>
      </c>
      <c r="AJ182" s="217">
        <f t="shared" ca="1" si="353"/>
        <v>4500000</v>
      </c>
      <c r="AK182" s="217">
        <f t="shared" ca="1" si="353"/>
        <v>4500000</v>
      </c>
      <c r="AL182" s="217">
        <f t="shared" ca="1" si="353"/>
        <v>4500000</v>
      </c>
      <c r="AM182" s="217">
        <f t="shared" ca="1" si="353"/>
        <v>4500000</v>
      </c>
      <c r="AN182" s="217">
        <f t="shared" ca="1" si="353"/>
        <v>4500000</v>
      </c>
      <c r="AO182" s="217">
        <f t="shared" ca="1" si="353"/>
        <v>4500000</v>
      </c>
      <c r="AP182" s="217">
        <f t="shared" ca="1" si="353"/>
        <v>4500000</v>
      </c>
      <c r="AQ182" s="217">
        <f t="shared" ca="1" si="353"/>
        <v>4500000</v>
      </c>
      <c r="AR182" s="217">
        <f t="shared" ca="1" si="353"/>
        <v>0</v>
      </c>
      <c r="AS182" s="217">
        <f t="shared" ca="1" si="353"/>
        <v>0</v>
      </c>
      <c r="AT182" s="217">
        <f t="shared" ca="1" si="353"/>
        <v>0</v>
      </c>
      <c r="AU182" s="217">
        <f t="shared" ca="1" si="353"/>
        <v>0</v>
      </c>
      <c r="AV182" s="217">
        <f t="shared" ca="1" si="353"/>
        <v>0</v>
      </c>
      <c r="AW182" s="217">
        <f t="shared" ca="1" si="353"/>
        <v>0</v>
      </c>
      <c r="AX182" s="217">
        <f t="shared" ca="1" si="353"/>
        <v>0</v>
      </c>
      <c r="AY182" s="217">
        <f t="shared" ca="1" si="353"/>
        <v>0</v>
      </c>
      <c r="AZ182" s="217">
        <f t="shared" ca="1" si="353"/>
        <v>0</v>
      </c>
      <c r="BA182" s="217">
        <f t="shared" ca="1" si="353"/>
        <v>0</v>
      </c>
      <c r="BB182" s="217">
        <f t="shared" ca="1" si="353"/>
        <v>0</v>
      </c>
      <c r="BC182" s="217">
        <f t="shared" ca="1" si="353"/>
        <v>0</v>
      </c>
      <c r="BD182" s="217">
        <f t="shared" ca="1" si="353"/>
        <v>0</v>
      </c>
      <c r="BE182" s="217">
        <f t="shared" ca="1" si="353"/>
        <v>0</v>
      </c>
      <c r="BF182" s="217">
        <f t="shared" ca="1" si="353"/>
        <v>0</v>
      </c>
      <c r="BG182" s="217">
        <f t="shared" ca="1" si="353"/>
        <v>0</v>
      </c>
      <c r="BH182" s="217">
        <f t="shared" ca="1" si="353"/>
        <v>0</v>
      </c>
      <c r="BI182" s="217">
        <f t="shared" ca="1" si="353"/>
        <v>0</v>
      </c>
      <c r="BJ182" s="217">
        <f t="shared" ca="1" si="353"/>
        <v>0</v>
      </c>
      <c r="BK182" s="217">
        <f t="shared" ca="1" si="353"/>
        <v>0</v>
      </c>
      <c r="BL182" s="217">
        <f t="shared" ca="1" si="353"/>
        <v>0</v>
      </c>
      <c r="BM182" s="217">
        <f t="shared" ca="1" si="353"/>
        <v>0</v>
      </c>
      <c r="BN182" s="217">
        <f t="shared" ca="1" si="353"/>
        <v>0</v>
      </c>
      <c r="BO182" s="217">
        <f t="shared" ca="1" si="353"/>
        <v>0</v>
      </c>
      <c r="BP182" s="217">
        <f t="shared" ca="1" si="353"/>
        <v>0</v>
      </c>
      <c r="BQ182" s="217">
        <f t="shared" ref="BQ182:CF182" ca="1" si="354">BQ177*$C$118</f>
        <v>0</v>
      </c>
      <c r="BR182" s="217">
        <f t="shared" ca="1" si="354"/>
        <v>0</v>
      </c>
      <c r="BS182" s="217">
        <f t="shared" si="354"/>
        <v>0</v>
      </c>
      <c r="BT182" s="217">
        <f t="shared" si="354"/>
        <v>0</v>
      </c>
      <c r="BU182" s="217">
        <f t="shared" si="354"/>
        <v>0</v>
      </c>
      <c r="BV182" s="217">
        <f t="shared" si="354"/>
        <v>0</v>
      </c>
      <c r="BW182" s="217">
        <f t="shared" si="354"/>
        <v>0</v>
      </c>
      <c r="BX182" s="217">
        <f t="shared" si="354"/>
        <v>0</v>
      </c>
      <c r="BY182" s="217">
        <f t="shared" si="354"/>
        <v>0</v>
      </c>
      <c r="BZ182" s="217">
        <f t="shared" si="354"/>
        <v>0</v>
      </c>
      <c r="CA182" s="217">
        <f t="shared" si="354"/>
        <v>0</v>
      </c>
      <c r="CB182" s="217">
        <f t="shared" si="354"/>
        <v>0</v>
      </c>
      <c r="CC182" s="217">
        <f t="shared" si="354"/>
        <v>0</v>
      </c>
      <c r="CD182" s="217">
        <f t="shared" si="354"/>
        <v>0</v>
      </c>
      <c r="CE182" s="217">
        <f t="shared" si="354"/>
        <v>0</v>
      </c>
      <c r="CF182" s="217">
        <f t="shared" si="354"/>
        <v>0</v>
      </c>
    </row>
    <row r="183" spans="2:88" s="218" customFormat="1">
      <c r="B183" s="218" t="s">
        <v>175</v>
      </c>
      <c r="D183" s="221">
        <f ca="1">D182*$C$116</f>
        <v>0</v>
      </c>
      <c r="E183" s="221">
        <f t="shared" ref="E183:BP183" ca="1" si="355">E182*$C$116</f>
        <v>0</v>
      </c>
      <c r="F183" s="221">
        <f t="shared" ca="1" si="355"/>
        <v>0</v>
      </c>
      <c r="G183" s="221">
        <f t="shared" ca="1" si="355"/>
        <v>0</v>
      </c>
      <c r="H183" s="221">
        <f t="shared" ca="1" si="355"/>
        <v>0</v>
      </c>
      <c r="I183" s="221">
        <f t="shared" ca="1" si="355"/>
        <v>0</v>
      </c>
      <c r="J183" s="221">
        <f t="shared" ca="1" si="355"/>
        <v>0</v>
      </c>
      <c r="K183" s="221">
        <f t="shared" ca="1" si="355"/>
        <v>0</v>
      </c>
      <c r="L183" s="221">
        <f t="shared" ca="1" si="355"/>
        <v>0</v>
      </c>
      <c r="M183" s="221">
        <f t="shared" ca="1" si="355"/>
        <v>0</v>
      </c>
      <c r="N183" s="221">
        <f t="shared" ca="1" si="355"/>
        <v>0</v>
      </c>
      <c r="O183" s="221">
        <f t="shared" ca="1" si="355"/>
        <v>0</v>
      </c>
      <c r="P183" s="221">
        <f t="shared" ca="1" si="355"/>
        <v>0</v>
      </c>
      <c r="Q183" s="221">
        <f t="shared" ca="1" si="355"/>
        <v>0</v>
      </c>
      <c r="R183" s="221">
        <f t="shared" ca="1" si="355"/>
        <v>0</v>
      </c>
      <c r="S183" s="221">
        <f t="shared" ca="1" si="355"/>
        <v>0</v>
      </c>
      <c r="T183" s="221">
        <f t="shared" ca="1" si="355"/>
        <v>0</v>
      </c>
      <c r="U183" s="221">
        <f t="shared" ca="1" si="355"/>
        <v>0</v>
      </c>
      <c r="V183" s="221">
        <f t="shared" ca="1" si="355"/>
        <v>4302000</v>
      </c>
      <c r="W183" s="221">
        <f t="shared" ca="1" si="355"/>
        <v>0</v>
      </c>
      <c r="X183" s="221">
        <f t="shared" ca="1" si="355"/>
        <v>0</v>
      </c>
      <c r="Y183" s="221">
        <f t="shared" ca="1" si="355"/>
        <v>0</v>
      </c>
      <c r="Z183" s="221">
        <f t="shared" ca="1" si="355"/>
        <v>0</v>
      </c>
      <c r="AA183" s="221">
        <f t="shared" ca="1" si="355"/>
        <v>570000</v>
      </c>
      <c r="AB183" s="221">
        <f t="shared" ca="1" si="355"/>
        <v>570000</v>
      </c>
      <c r="AC183" s="221">
        <f t="shared" ca="1" si="355"/>
        <v>570000</v>
      </c>
      <c r="AD183" s="221">
        <f t="shared" ca="1" si="355"/>
        <v>570000</v>
      </c>
      <c r="AE183" s="221">
        <f t="shared" ca="1" si="355"/>
        <v>570000</v>
      </c>
      <c r="AF183" s="221">
        <f t="shared" ca="1" si="355"/>
        <v>570000</v>
      </c>
      <c r="AG183" s="221">
        <f t="shared" ca="1" si="355"/>
        <v>570000</v>
      </c>
      <c r="AH183" s="221">
        <f t="shared" ca="1" si="355"/>
        <v>570000</v>
      </c>
      <c r="AI183" s="221">
        <f t="shared" ca="1" si="355"/>
        <v>570000</v>
      </c>
      <c r="AJ183" s="221">
        <f t="shared" ca="1" si="355"/>
        <v>540000</v>
      </c>
      <c r="AK183" s="221">
        <f t="shared" ca="1" si="355"/>
        <v>540000</v>
      </c>
      <c r="AL183" s="221">
        <f t="shared" ca="1" si="355"/>
        <v>540000</v>
      </c>
      <c r="AM183" s="221">
        <f t="shared" ca="1" si="355"/>
        <v>540000</v>
      </c>
      <c r="AN183" s="221">
        <f t="shared" ca="1" si="355"/>
        <v>540000</v>
      </c>
      <c r="AO183" s="221">
        <f t="shared" ca="1" si="355"/>
        <v>540000</v>
      </c>
      <c r="AP183" s="221">
        <f t="shared" ca="1" si="355"/>
        <v>540000</v>
      </c>
      <c r="AQ183" s="221">
        <f t="shared" ca="1" si="355"/>
        <v>540000</v>
      </c>
      <c r="AR183" s="221">
        <f t="shared" ca="1" si="355"/>
        <v>0</v>
      </c>
      <c r="AS183" s="221">
        <f t="shared" ca="1" si="355"/>
        <v>0</v>
      </c>
      <c r="AT183" s="221">
        <f t="shared" ca="1" si="355"/>
        <v>0</v>
      </c>
      <c r="AU183" s="221">
        <f t="shared" ca="1" si="355"/>
        <v>0</v>
      </c>
      <c r="AV183" s="221">
        <f t="shared" ca="1" si="355"/>
        <v>0</v>
      </c>
      <c r="AW183" s="221">
        <f t="shared" ca="1" si="355"/>
        <v>0</v>
      </c>
      <c r="AX183" s="221">
        <f t="shared" ca="1" si="355"/>
        <v>0</v>
      </c>
      <c r="AY183" s="221">
        <f t="shared" ca="1" si="355"/>
        <v>0</v>
      </c>
      <c r="AZ183" s="221">
        <f t="shared" ca="1" si="355"/>
        <v>0</v>
      </c>
      <c r="BA183" s="221">
        <f t="shared" ca="1" si="355"/>
        <v>0</v>
      </c>
      <c r="BB183" s="221">
        <f t="shared" ca="1" si="355"/>
        <v>0</v>
      </c>
      <c r="BC183" s="221">
        <f t="shared" ca="1" si="355"/>
        <v>0</v>
      </c>
      <c r="BD183" s="221">
        <f t="shared" ca="1" si="355"/>
        <v>0</v>
      </c>
      <c r="BE183" s="221">
        <f t="shared" ca="1" si="355"/>
        <v>0</v>
      </c>
      <c r="BF183" s="221">
        <f t="shared" ca="1" si="355"/>
        <v>0</v>
      </c>
      <c r="BG183" s="221">
        <f t="shared" ca="1" si="355"/>
        <v>0</v>
      </c>
      <c r="BH183" s="221">
        <f t="shared" ca="1" si="355"/>
        <v>0</v>
      </c>
      <c r="BI183" s="221">
        <f t="shared" ca="1" si="355"/>
        <v>0</v>
      </c>
      <c r="BJ183" s="221">
        <f t="shared" ca="1" si="355"/>
        <v>0</v>
      </c>
      <c r="BK183" s="221">
        <f t="shared" ca="1" si="355"/>
        <v>0</v>
      </c>
      <c r="BL183" s="221">
        <f t="shared" ca="1" si="355"/>
        <v>0</v>
      </c>
      <c r="BM183" s="221">
        <f t="shared" ca="1" si="355"/>
        <v>0</v>
      </c>
      <c r="BN183" s="221">
        <f t="shared" ca="1" si="355"/>
        <v>0</v>
      </c>
      <c r="BO183" s="221">
        <f t="shared" ca="1" si="355"/>
        <v>0</v>
      </c>
      <c r="BP183" s="221">
        <f t="shared" ca="1" si="355"/>
        <v>0</v>
      </c>
      <c r="BQ183" s="221">
        <f t="shared" ref="BQ183:CF183" ca="1" si="356">BQ182*$C$116</f>
        <v>0</v>
      </c>
      <c r="BR183" s="221">
        <f t="shared" ca="1" si="356"/>
        <v>0</v>
      </c>
      <c r="BS183" s="221">
        <f t="shared" si="356"/>
        <v>0</v>
      </c>
      <c r="BT183" s="221">
        <f t="shared" si="356"/>
        <v>0</v>
      </c>
      <c r="BU183" s="221">
        <f t="shared" si="356"/>
        <v>0</v>
      </c>
      <c r="BV183" s="221">
        <f t="shared" si="356"/>
        <v>0</v>
      </c>
      <c r="BW183" s="221">
        <f t="shared" si="356"/>
        <v>0</v>
      </c>
      <c r="BX183" s="221">
        <f t="shared" si="356"/>
        <v>0</v>
      </c>
      <c r="BY183" s="221">
        <f t="shared" si="356"/>
        <v>0</v>
      </c>
      <c r="BZ183" s="221">
        <f t="shared" si="356"/>
        <v>0</v>
      </c>
      <c r="CA183" s="221">
        <f t="shared" si="356"/>
        <v>0</v>
      </c>
      <c r="CB183" s="221">
        <f t="shared" si="356"/>
        <v>0</v>
      </c>
      <c r="CC183" s="221">
        <f t="shared" si="356"/>
        <v>0</v>
      </c>
      <c r="CD183" s="221">
        <f t="shared" si="356"/>
        <v>0</v>
      </c>
      <c r="CE183" s="221">
        <f t="shared" si="356"/>
        <v>0</v>
      </c>
      <c r="CF183" s="221">
        <f t="shared" si="356"/>
        <v>0</v>
      </c>
    </row>
    <row r="185" spans="2:88">
      <c r="B185" t="s">
        <v>66</v>
      </c>
      <c r="D185" t="s">
        <v>217</v>
      </c>
      <c r="E185" t="s">
        <v>216</v>
      </c>
    </row>
    <row r="186" spans="2:88">
      <c r="B186" t="s">
        <v>76</v>
      </c>
      <c r="D186" s="212">
        <v>0.03</v>
      </c>
    </row>
    <row r="187" spans="2:88">
      <c r="B187" t="s">
        <v>79</v>
      </c>
      <c r="D187" s="9">
        <v>0.05</v>
      </c>
      <c r="H187" t="s">
        <v>418</v>
      </c>
    </row>
    <row r="188" spans="2:88">
      <c r="B188" t="s">
        <v>237</v>
      </c>
      <c r="D188" s="9">
        <v>0.05</v>
      </c>
      <c r="E188" s="6">
        <f>C203*D188</f>
        <v>6639337.46</v>
      </c>
      <c r="F188" s="56">
        <v>53893374.462158039</v>
      </c>
    </row>
    <row r="189" spans="2:88">
      <c r="B189" t="s">
        <v>80</v>
      </c>
      <c r="D189" s="9">
        <v>0.2</v>
      </c>
    </row>
    <row r="190" spans="2:88">
      <c r="B190" t="s">
        <v>242</v>
      </c>
      <c r="D190" s="9" t="s">
        <v>426</v>
      </c>
    </row>
    <row r="192" spans="2:88">
      <c r="B192" t="s">
        <v>239</v>
      </c>
      <c r="D192" s="12">
        <f t="shared" ref="D192:AI192" si="357">D139</f>
        <v>42248</v>
      </c>
      <c r="E192" s="12">
        <f t="shared" si="357"/>
        <v>42278</v>
      </c>
      <c r="F192" s="12">
        <f t="shared" si="357"/>
        <v>42309</v>
      </c>
      <c r="G192" s="12">
        <f t="shared" si="357"/>
        <v>42339</v>
      </c>
      <c r="H192" s="12">
        <f t="shared" si="357"/>
        <v>42370</v>
      </c>
      <c r="I192" s="12">
        <f t="shared" si="357"/>
        <v>42401</v>
      </c>
      <c r="J192" s="12">
        <f t="shared" si="357"/>
        <v>42430</v>
      </c>
      <c r="K192" s="12">
        <f t="shared" si="357"/>
        <v>42461</v>
      </c>
      <c r="L192" s="12">
        <f t="shared" si="357"/>
        <v>42491</v>
      </c>
      <c r="M192" s="12">
        <f t="shared" si="357"/>
        <v>42522</v>
      </c>
      <c r="N192" s="12">
        <f t="shared" si="357"/>
        <v>42552</v>
      </c>
      <c r="O192" s="12">
        <f t="shared" si="357"/>
        <v>42583</v>
      </c>
      <c r="P192" s="12">
        <f t="shared" si="357"/>
        <v>42614</v>
      </c>
      <c r="Q192" s="12">
        <f t="shared" si="357"/>
        <v>42644</v>
      </c>
      <c r="R192" s="12">
        <f t="shared" si="357"/>
        <v>42675</v>
      </c>
      <c r="S192" s="12">
        <f t="shared" si="357"/>
        <v>42705</v>
      </c>
      <c r="T192" s="12">
        <f t="shared" si="357"/>
        <v>42736</v>
      </c>
      <c r="U192" s="12">
        <f t="shared" si="357"/>
        <v>42767</v>
      </c>
      <c r="V192" s="12">
        <f t="shared" si="357"/>
        <v>42795</v>
      </c>
      <c r="W192" s="12">
        <f t="shared" si="357"/>
        <v>42826</v>
      </c>
      <c r="X192" s="12">
        <f t="shared" si="357"/>
        <v>42856</v>
      </c>
      <c r="Y192" s="12">
        <f t="shared" si="357"/>
        <v>42887</v>
      </c>
      <c r="Z192" s="12">
        <f t="shared" si="357"/>
        <v>42917</v>
      </c>
      <c r="AA192" s="12">
        <f t="shared" si="357"/>
        <v>42948</v>
      </c>
      <c r="AB192" s="12">
        <f t="shared" si="357"/>
        <v>42979</v>
      </c>
      <c r="AC192" s="12">
        <f t="shared" si="357"/>
        <v>43009</v>
      </c>
      <c r="AD192" s="12">
        <f t="shared" si="357"/>
        <v>43040</v>
      </c>
      <c r="AE192" s="12">
        <f t="shared" si="357"/>
        <v>43070</v>
      </c>
      <c r="AF192" s="12">
        <f t="shared" si="357"/>
        <v>43101</v>
      </c>
      <c r="AG192" s="12">
        <f t="shared" si="357"/>
        <v>43132</v>
      </c>
      <c r="AH192" s="12">
        <f t="shared" si="357"/>
        <v>43160</v>
      </c>
      <c r="AI192" s="12">
        <f t="shared" si="357"/>
        <v>43191</v>
      </c>
      <c r="AJ192" s="12">
        <f t="shared" ref="AJ192:BO192" si="358">AJ139</f>
        <v>43221</v>
      </c>
      <c r="AK192" s="12">
        <f t="shared" si="358"/>
        <v>43252</v>
      </c>
      <c r="AL192" s="12">
        <f t="shared" si="358"/>
        <v>43282</v>
      </c>
      <c r="AM192" s="12">
        <f t="shared" si="358"/>
        <v>43313</v>
      </c>
      <c r="AN192" s="12">
        <f t="shared" si="358"/>
        <v>43344</v>
      </c>
      <c r="AO192" s="12">
        <f t="shared" si="358"/>
        <v>43374</v>
      </c>
      <c r="AP192" s="12">
        <f t="shared" si="358"/>
        <v>43405</v>
      </c>
      <c r="AQ192" s="12">
        <f t="shared" si="358"/>
        <v>43435</v>
      </c>
      <c r="AR192" s="12">
        <f t="shared" si="358"/>
        <v>43466</v>
      </c>
      <c r="AS192" s="12">
        <f t="shared" si="358"/>
        <v>43497</v>
      </c>
      <c r="AT192" s="12">
        <f t="shared" si="358"/>
        <v>43525</v>
      </c>
      <c r="AU192" s="12">
        <f t="shared" si="358"/>
        <v>43556</v>
      </c>
      <c r="AV192" s="12">
        <f t="shared" si="358"/>
        <v>43586</v>
      </c>
      <c r="AW192" s="12">
        <f t="shared" si="358"/>
        <v>43617</v>
      </c>
      <c r="AX192" s="12">
        <f t="shared" si="358"/>
        <v>43647</v>
      </c>
      <c r="AY192" s="12">
        <f t="shared" si="358"/>
        <v>43678</v>
      </c>
      <c r="AZ192" s="12">
        <f t="shared" si="358"/>
        <v>43709</v>
      </c>
      <c r="BA192" s="12">
        <f t="shared" si="358"/>
        <v>43739</v>
      </c>
      <c r="BB192" s="12">
        <f t="shared" si="358"/>
        <v>43770</v>
      </c>
      <c r="BC192" s="12">
        <f t="shared" si="358"/>
        <v>43800</v>
      </c>
      <c r="BD192" s="12">
        <f t="shared" si="358"/>
        <v>43831</v>
      </c>
      <c r="BE192" s="12">
        <f t="shared" si="358"/>
        <v>43862</v>
      </c>
      <c r="BF192" s="12">
        <f t="shared" si="358"/>
        <v>43891</v>
      </c>
      <c r="BG192" s="12">
        <f t="shared" si="358"/>
        <v>43922</v>
      </c>
      <c r="BH192" s="12">
        <f t="shared" si="358"/>
        <v>43952</v>
      </c>
      <c r="BI192" s="12">
        <f t="shared" si="358"/>
        <v>43983</v>
      </c>
      <c r="BJ192" s="12">
        <f t="shared" si="358"/>
        <v>44013</v>
      </c>
      <c r="BK192" s="12">
        <f t="shared" si="358"/>
        <v>44044</v>
      </c>
      <c r="BL192" s="12">
        <f t="shared" si="358"/>
        <v>44075</v>
      </c>
      <c r="BM192" s="12">
        <f t="shared" si="358"/>
        <v>44105</v>
      </c>
      <c r="BN192" s="12">
        <f t="shared" si="358"/>
        <v>44136</v>
      </c>
      <c r="BO192" s="12">
        <f t="shared" si="358"/>
        <v>44166</v>
      </c>
      <c r="BP192" s="12">
        <f t="shared" ref="BP192:CJ192" si="359">BP139</f>
        <v>44197</v>
      </c>
      <c r="BQ192" s="12">
        <f t="shared" si="359"/>
        <v>44228</v>
      </c>
      <c r="BR192" s="12">
        <f t="shared" si="359"/>
        <v>44256</v>
      </c>
      <c r="BS192" s="12">
        <f t="shared" si="359"/>
        <v>44287</v>
      </c>
      <c r="BT192" s="12">
        <f t="shared" si="359"/>
        <v>44317</v>
      </c>
      <c r="BU192" s="12">
        <f t="shared" si="359"/>
        <v>44348</v>
      </c>
      <c r="BV192" s="12">
        <f t="shared" si="359"/>
        <v>44378</v>
      </c>
      <c r="BW192" s="12">
        <f t="shared" si="359"/>
        <v>44409</v>
      </c>
      <c r="BX192" s="12">
        <f t="shared" si="359"/>
        <v>44440</v>
      </c>
      <c r="BY192" s="12">
        <f t="shared" si="359"/>
        <v>44470</v>
      </c>
      <c r="BZ192" s="12">
        <f t="shared" si="359"/>
        <v>44501</v>
      </c>
      <c r="CA192" s="12">
        <f t="shared" si="359"/>
        <v>44531</v>
      </c>
      <c r="CB192" s="12">
        <f t="shared" si="359"/>
        <v>44562</v>
      </c>
      <c r="CC192" s="12">
        <f t="shared" si="359"/>
        <v>44593</v>
      </c>
      <c r="CD192" s="12">
        <f t="shared" si="359"/>
        <v>44621</v>
      </c>
      <c r="CE192" s="12">
        <f t="shared" si="359"/>
        <v>44652</v>
      </c>
      <c r="CF192" s="12">
        <f t="shared" si="359"/>
        <v>44682</v>
      </c>
      <c r="CG192" s="12">
        <f t="shared" si="359"/>
        <v>0</v>
      </c>
      <c r="CH192" s="12">
        <f t="shared" si="359"/>
        <v>0</v>
      </c>
      <c r="CI192" s="12">
        <f t="shared" si="359"/>
        <v>0</v>
      </c>
      <c r="CJ192" s="12">
        <f t="shared" si="359"/>
        <v>0</v>
      </c>
    </row>
    <row r="193" spans="1:88">
      <c r="B193" t="s">
        <v>231</v>
      </c>
      <c r="D193" s="2">
        <f ca="1">D143</f>
        <v>0</v>
      </c>
      <c r="E193" s="2">
        <f t="shared" ref="E193:BP193" ca="1" si="360">E143</f>
        <v>0</v>
      </c>
      <c r="F193" s="2">
        <f t="shared" ca="1" si="360"/>
        <v>0</v>
      </c>
      <c r="G193" s="2">
        <f t="shared" ca="1" si="360"/>
        <v>0</v>
      </c>
      <c r="H193" s="2">
        <f t="shared" ca="1" si="360"/>
        <v>0</v>
      </c>
      <c r="I193" s="2">
        <f t="shared" ca="1" si="360"/>
        <v>0</v>
      </c>
      <c r="J193" s="2">
        <f t="shared" ca="1" si="360"/>
        <v>3927272.7272727271</v>
      </c>
      <c r="K193" s="2">
        <f t="shared" ca="1" si="360"/>
        <v>3927272.7272727271</v>
      </c>
      <c r="L193" s="2">
        <f t="shared" ca="1" si="360"/>
        <v>9818181.8181818165</v>
      </c>
      <c r="M193" s="2">
        <f t="shared" ca="1" si="360"/>
        <v>9818181.8181818165</v>
      </c>
      <c r="N193" s="2">
        <f t="shared" ca="1" si="360"/>
        <v>29454545.454545453</v>
      </c>
      <c r="O193" s="2">
        <f t="shared" ca="1" si="360"/>
        <v>29454545.454545453</v>
      </c>
      <c r="P193" s="2">
        <f t="shared" ca="1" si="360"/>
        <v>29454545.454545453</v>
      </c>
      <c r="Q193" s="2">
        <f t="shared" ca="1" si="360"/>
        <v>29454545.454545453</v>
      </c>
      <c r="R193" s="2">
        <f t="shared" ca="1" si="360"/>
        <v>29454545.454545453</v>
      </c>
      <c r="S193" s="2">
        <f t="shared" ca="1" si="360"/>
        <v>29454545.454545453</v>
      </c>
      <c r="T193" s="2">
        <f t="shared" ca="1" si="360"/>
        <v>34163636.36363636</v>
      </c>
      <c r="U193" s="2">
        <f t="shared" ca="1" si="360"/>
        <v>34163636.36363636</v>
      </c>
      <c r="V193" s="2">
        <f t="shared" ca="1" si="360"/>
        <v>51045454.545454539</v>
      </c>
      <c r="W193" s="2">
        <f t="shared" ca="1" si="360"/>
        <v>51045454.545454539</v>
      </c>
      <c r="X193" s="2">
        <f t="shared" ca="1" si="360"/>
        <v>74590909.090909079</v>
      </c>
      <c r="Y193" s="2">
        <f t="shared" ca="1" si="360"/>
        <v>74590909.090909079</v>
      </c>
      <c r="Z193" s="2">
        <f t="shared" ca="1" si="360"/>
        <v>74590909.090909079</v>
      </c>
      <c r="AA193" s="2">
        <f t="shared" ca="1" si="360"/>
        <v>74590909.090909079</v>
      </c>
      <c r="AB193" s="2">
        <f t="shared" ca="1" si="360"/>
        <v>74590909.090909079</v>
      </c>
      <c r="AC193" s="2">
        <f t="shared" ca="1" si="360"/>
        <v>74590909.090909079</v>
      </c>
      <c r="AD193" s="2">
        <f t="shared" ca="1" si="360"/>
        <v>74590909.090909079</v>
      </c>
      <c r="AE193" s="2">
        <f t="shared" ca="1" si="360"/>
        <v>74590909.090909079</v>
      </c>
      <c r="AF193" s="2">
        <f t="shared" ca="1" si="360"/>
        <v>85909090.909090906</v>
      </c>
      <c r="AG193" s="2">
        <f t="shared" ca="1" si="360"/>
        <v>85909090.909090906</v>
      </c>
      <c r="AH193" s="2">
        <f t="shared" ca="1" si="360"/>
        <v>85227272.727272719</v>
      </c>
      <c r="AI193" s="2">
        <f t="shared" ca="1" si="360"/>
        <v>85227272.727272719</v>
      </c>
      <c r="AJ193" s="2">
        <f t="shared" ca="1" si="360"/>
        <v>82954545.454545453</v>
      </c>
      <c r="AK193" s="2">
        <f t="shared" ca="1" si="360"/>
        <v>82954545.454545453</v>
      </c>
      <c r="AL193" s="2">
        <f t="shared" ca="1" si="360"/>
        <v>82954545.454545453</v>
      </c>
      <c r="AM193" s="2">
        <f t="shared" ca="1" si="360"/>
        <v>82954545.454545453</v>
      </c>
      <c r="AN193" s="2">
        <f t="shared" ca="1" si="360"/>
        <v>74772727.272727266</v>
      </c>
      <c r="AO193" s="2">
        <f t="shared" ca="1" si="360"/>
        <v>74772727.272727266</v>
      </c>
      <c r="AP193" s="2">
        <f t="shared" ca="1" si="360"/>
        <v>62499999.999999993</v>
      </c>
      <c r="AQ193" s="2">
        <f t="shared" ca="1" si="360"/>
        <v>62499999.999999993</v>
      </c>
      <c r="AR193" s="2">
        <f t="shared" ca="1" si="360"/>
        <v>20454545.454545453</v>
      </c>
      <c r="AS193" s="2">
        <f t="shared" ca="1" si="360"/>
        <v>20454545.454545453</v>
      </c>
      <c r="AT193" s="2">
        <f t="shared" ca="1" si="360"/>
        <v>20454545.454545453</v>
      </c>
      <c r="AU193" s="2">
        <f t="shared" ca="1" si="360"/>
        <v>20454545.454545453</v>
      </c>
      <c r="AV193" s="2">
        <f t="shared" ca="1" si="360"/>
        <v>20454545.454545453</v>
      </c>
      <c r="AW193" s="2">
        <f t="shared" ca="1" si="360"/>
        <v>20454545.454545453</v>
      </c>
      <c r="AX193" s="2">
        <f t="shared" ca="1" si="360"/>
        <v>20454545.454545453</v>
      </c>
      <c r="AY193" s="2">
        <f t="shared" ca="1" si="360"/>
        <v>20454545.454545453</v>
      </c>
      <c r="AZ193" s="2">
        <f t="shared" ca="1" si="360"/>
        <v>0</v>
      </c>
      <c r="BA193" s="2">
        <f t="shared" ca="1" si="360"/>
        <v>0</v>
      </c>
      <c r="BB193" s="2">
        <f t="shared" ca="1" si="360"/>
        <v>0</v>
      </c>
      <c r="BC193" s="2">
        <f t="shared" ca="1" si="360"/>
        <v>0</v>
      </c>
      <c r="BD193" s="2">
        <f t="shared" ca="1" si="360"/>
        <v>0</v>
      </c>
      <c r="BE193" s="2">
        <f t="shared" ca="1" si="360"/>
        <v>0</v>
      </c>
      <c r="BF193" s="2">
        <f t="shared" ca="1" si="360"/>
        <v>0</v>
      </c>
      <c r="BG193" s="2">
        <f t="shared" ca="1" si="360"/>
        <v>0</v>
      </c>
      <c r="BH193" s="2">
        <f t="shared" ca="1" si="360"/>
        <v>0</v>
      </c>
      <c r="BI193" s="2">
        <f t="shared" ca="1" si="360"/>
        <v>0</v>
      </c>
      <c r="BJ193" s="2">
        <f t="shared" ca="1" si="360"/>
        <v>0</v>
      </c>
      <c r="BK193" s="2">
        <f t="shared" ca="1" si="360"/>
        <v>0</v>
      </c>
      <c r="BL193" s="2">
        <f t="shared" ca="1" si="360"/>
        <v>0</v>
      </c>
      <c r="BM193" s="2">
        <f t="shared" ca="1" si="360"/>
        <v>0</v>
      </c>
      <c r="BN193" s="2">
        <f t="shared" ca="1" si="360"/>
        <v>0</v>
      </c>
      <c r="BO193" s="2">
        <f t="shared" ca="1" si="360"/>
        <v>0</v>
      </c>
      <c r="BP193" s="2">
        <f t="shared" ca="1" si="360"/>
        <v>0</v>
      </c>
      <c r="BQ193" s="2">
        <f t="shared" ref="BQ193:CJ193" ca="1" si="361">BQ143</f>
        <v>0</v>
      </c>
      <c r="BR193" s="2">
        <f t="shared" ca="1" si="361"/>
        <v>0</v>
      </c>
      <c r="BS193" s="2">
        <f t="shared" ca="1" si="361"/>
        <v>0</v>
      </c>
      <c r="BT193" s="2">
        <f t="shared" ca="1" si="361"/>
        <v>0</v>
      </c>
      <c r="BU193" s="2">
        <f t="shared" ca="1" si="361"/>
        <v>0</v>
      </c>
      <c r="BV193" s="2">
        <f t="shared" ca="1" si="361"/>
        <v>0</v>
      </c>
      <c r="BW193" s="2">
        <f t="shared" ca="1" si="361"/>
        <v>0</v>
      </c>
      <c r="BX193" s="2">
        <f t="shared" ca="1" si="361"/>
        <v>0</v>
      </c>
      <c r="BY193" s="2">
        <f t="shared" ca="1" si="361"/>
        <v>0</v>
      </c>
      <c r="BZ193" s="2">
        <f t="shared" ca="1" si="361"/>
        <v>0</v>
      </c>
      <c r="CA193" s="2">
        <f t="shared" ca="1" si="361"/>
        <v>0</v>
      </c>
      <c r="CB193" s="2">
        <f t="shared" ca="1" si="361"/>
        <v>0</v>
      </c>
      <c r="CC193" s="2">
        <f t="shared" ca="1" si="361"/>
        <v>0</v>
      </c>
      <c r="CD193" s="2">
        <f t="shared" ca="1" si="361"/>
        <v>0</v>
      </c>
      <c r="CE193" s="2">
        <f t="shared" ca="1" si="361"/>
        <v>0</v>
      </c>
      <c r="CF193" s="2">
        <f t="shared" ca="1" si="361"/>
        <v>0</v>
      </c>
      <c r="CG193" s="2">
        <f t="shared" si="361"/>
        <v>0</v>
      </c>
      <c r="CH193" s="2">
        <f t="shared" si="361"/>
        <v>0</v>
      </c>
      <c r="CI193" s="2">
        <f t="shared" si="361"/>
        <v>0</v>
      </c>
      <c r="CJ193" s="2">
        <f t="shared" si="361"/>
        <v>0</v>
      </c>
    </row>
    <row r="194" spans="1:88">
      <c r="B194" t="s">
        <v>238</v>
      </c>
      <c r="D194" s="3">
        <f ca="1">D193*$D$186</f>
        <v>0</v>
      </c>
      <c r="E194" s="3">
        <f t="shared" ref="E194:BP194" ca="1" si="362">E193*$D$186</f>
        <v>0</v>
      </c>
      <c r="F194" s="3">
        <f t="shared" ca="1" si="362"/>
        <v>0</v>
      </c>
      <c r="G194" s="3">
        <f t="shared" ca="1" si="362"/>
        <v>0</v>
      </c>
      <c r="H194" s="3">
        <f t="shared" ca="1" si="362"/>
        <v>0</v>
      </c>
      <c r="I194" s="3">
        <f t="shared" ca="1" si="362"/>
        <v>0</v>
      </c>
      <c r="J194" s="3">
        <f t="shared" ca="1" si="362"/>
        <v>117818.18181818181</v>
      </c>
      <c r="K194" s="3">
        <f t="shared" ca="1" si="362"/>
        <v>117818.18181818181</v>
      </c>
      <c r="L194" s="3">
        <f t="shared" ca="1" si="362"/>
        <v>294545.45454545447</v>
      </c>
      <c r="M194" s="3">
        <f t="shared" ca="1" si="362"/>
        <v>294545.45454545447</v>
      </c>
      <c r="N194" s="3">
        <f t="shared" ca="1" si="362"/>
        <v>883636.36363636353</v>
      </c>
      <c r="O194" s="3">
        <f t="shared" ca="1" si="362"/>
        <v>883636.36363636353</v>
      </c>
      <c r="P194" s="3">
        <f t="shared" ca="1" si="362"/>
        <v>883636.36363636353</v>
      </c>
      <c r="Q194" s="3">
        <f t="shared" ca="1" si="362"/>
        <v>883636.36363636353</v>
      </c>
      <c r="R194" s="3">
        <f t="shared" ca="1" si="362"/>
        <v>883636.36363636353</v>
      </c>
      <c r="S194" s="3">
        <f t="shared" ca="1" si="362"/>
        <v>883636.36363636353</v>
      </c>
      <c r="T194" s="3">
        <f t="shared" ca="1" si="362"/>
        <v>1024909.0909090907</v>
      </c>
      <c r="U194" s="3">
        <f t="shared" ca="1" si="362"/>
        <v>1024909.0909090907</v>
      </c>
      <c r="V194" s="3">
        <f t="shared" ca="1" si="362"/>
        <v>1531363.6363636362</v>
      </c>
      <c r="W194" s="3">
        <f t="shared" ca="1" si="362"/>
        <v>1531363.6363636362</v>
      </c>
      <c r="X194" s="3">
        <f t="shared" ca="1" si="362"/>
        <v>2237727.2727272725</v>
      </c>
      <c r="Y194" s="3">
        <f t="shared" ca="1" si="362"/>
        <v>2237727.2727272725</v>
      </c>
      <c r="Z194" s="3">
        <f t="shared" ca="1" si="362"/>
        <v>2237727.2727272725</v>
      </c>
      <c r="AA194" s="3">
        <f t="shared" ca="1" si="362"/>
        <v>2237727.2727272725</v>
      </c>
      <c r="AB194" s="3">
        <f t="shared" ca="1" si="362"/>
        <v>2237727.2727272725</v>
      </c>
      <c r="AC194" s="3">
        <f t="shared" ca="1" si="362"/>
        <v>2237727.2727272725</v>
      </c>
      <c r="AD194" s="3">
        <f t="shared" ca="1" si="362"/>
        <v>2237727.2727272725</v>
      </c>
      <c r="AE194" s="3">
        <f t="shared" ca="1" si="362"/>
        <v>2237727.2727272725</v>
      </c>
      <c r="AF194" s="3">
        <f t="shared" ca="1" si="362"/>
        <v>2577272.7272727271</v>
      </c>
      <c r="AG194" s="3">
        <f t="shared" ca="1" si="362"/>
        <v>2577272.7272727271</v>
      </c>
      <c r="AH194" s="3">
        <f t="shared" ca="1" si="362"/>
        <v>2556818.1818181816</v>
      </c>
      <c r="AI194" s="3">
        <f t="shared" ca="1" si="362"/>
        <v>2556818.1818181816</v>
      </c>
      <c r="AJ194" s="3">
        <f t="shared" ca="1" si="362"/>
        <v>2488636.3636363633</v>
      </c>
      <c r="AK194" s="3">
        <f t="shared" ca="1" si="362"/>
        <v>2488636.3636363633</v>
      </c>
      <c r="AL194" s="3">
        <f t="shared" ca="1" si="362"/>
        <v>2488636.3636363633</v>
      </c>
      <c r="AM194" s="3">
        <f t="shared" ca="1" si="362"/>
        <v>2488636.3636363633</v>
      </c>
      <c r="AN194" s="3">
        <f t="shared" ca="1" si="362"/>
        <v>2243181.8181818179</v>
      </c>
      <c r="AO194" s="3">
        <f t="shared" ca="1" si="362"/>
        <v>2243181.8181818179</v>
      </c>
      <c r="AP194" s="3">
        <f t="shared" ca="1" si="362"/>
        <v>1874999.9999999998</v>
      </c>
      <c r="AQ194" s="3">
        <f t="shared" ca="1" si="362"/>
        <v>1874999.9999999998</v>
      </c>
      <c r="AR194" s="3">
        <f t="shared" ca="1" si="362"/>
        <v>613636.36363636353</v>
      </c>
      <c r="AS194" s="3">
        <f t="shared" ca="1" si="362"/>
        <v>613636.36363636353</v>
      </c>
      <c r="AT194" s="3">
        <f t="shared" ca="1" si="362"/>
        <v>613636.36363636353</v>
      </c>
      <c r="AU194" s="3">
        <f t="shared" ca="1" si="362"/>
        <v>613636.36363636353</v>
      </c>
      <c r="AV194" s="3">
        <f t="shared" ca="1" si="362"/>
        <v>613636.36363636353</v>
      </c>
      <c r="AW194" s="3">
        <f t="shared" ca="1" si="362"/>
        <v>613636.36363636353</v>
      </c>
      <c r="AX194" s="3">
        <f t="shared" ca="1" si="362"/>
        <v>613636.36363636353</v>
      </c>
      <c r="AY194" s="3">
        <f t="shared" ca="1" si="362"/>
        <v>613636.36363636353</v>
      </c>
      <c r="AZ194" s="3">
        <f t="shared" ca="1" si="362"/>
        <v>0</v>
      </c>
      <c r="BA194" s="3">
        <f t="shared" ca="1" si="362"/>
        <v>0</v>
      </c>
      <c r="BB194" s="3">
        <f t="shared" ca="1" si="362"/>
        <v>0</v>
      </c>
      <c r="BC194" s="3">
        <f t="shared" ca="1" si="362"/>
        <v>0</v>
      </c>
      <c r="BD194" s="3">
        <f t="shared" ca="1" si="362"/>
        <v>0</v>
      </c>
      <c r="BE194" s="3">
        <f t="shared" ca="1" si="362"/>
        <v>0</v>
      </c>
      <c r="BF194" s="3">
        <f t="shared" ca="1" si="362"/>
        <v>0</v>
      </c>
      <c r="BG194" s="3">
        <f t="shared" ca="1" si="362"/>
        <v>0</v>
      </c>
      <c r="BH194" s="3">
        <f t="shared" ca="1" si="362"/>
        <v>0</v>
      </c>
      <c r="BI194" s="3">
        <f t="shared" ca="1" si="362"/>
        <v>0</v>
      </c>
      <c r="BJ194" s="3">
        <f t="shared" ca="1" si="362"/>
        <v>0</v>
      </c>
      <c r="BK194" s="3">
        <f t="shared" ca="1" si="362"/>
        <v>0</v>
      </c>
      <c r="BL194" s="3">
        <f t="shared" ca="1" si="362"/>
        <v>0</v>
      </c>
      <c r="BM194" s="3">
        <f t="shared" ca="1" si="362"/>
        <v>0</v>
      </c>
      <c r="BN194" s="3">
        <f t="shared" ca="1" si="362"/>
        <v>0</v>
      </c>
      <c r="BO194" s="3">
        <f t="shared" ca="1" si="362"/>
        <v>0</v>
      </c>
      <c r="BP194" s="3">
        <f t="shared" ca="1" si="362"/>
        <v>0</v>
      </c>
      <c r="BQ194" s="3">
        <f t="shared" ref="BQ194:CJ194" ca="1" si="363">BQ193*$D$186</f>
        <v>0</v>
      </c>
      <c r="BR194" s="3">
        <f t="shared" ca="1" si="363"/>
        <v>0</v>
      </c>
      <c r="BS194" s="3">
        <f t="shared" ca="1" si="363"/>
        <v>0</v>
      </c>
      <c r="BT194" s="3">
        <f t="shared" ca="1" si="363"/>
        <v>0</v>
      </c>
      <c r="BU194" s="3">
        <f t="shared" ca="1" si="363"/>
        <v>0</v>
      </c>
      <c r="BV194" s="3">
        <f t="shared" ca="1" si="363"/>
        <v>0</v>
      </c>
      <c r="BW194" s="3">
        <f t="shared" ca="1" si="363"/>
        <v>0</v>
      </c>
      <c r="BX194" s="3">
        <f t="shared" ca="1" si="363"/>
        <v>0</v>
      </c>
      <c r="BY194" s="3">
        <f t="shared" ca="1" si="363"/>
        <v>0</v>
      </c>
      <c r="BZ194" s="3">
        <f t="shared" ca="1" si="363"/>
        <v>0</v>
      </c>
      <c r="CA194" s="3">
        <f t="shared" ca="1" si="363"/>
        <v>0</v>
      </c>
      <c r="CB194" s="3">
        <f t="shared" ca="1" si="363"/>
        <v>0</v>
      </c>
      <c r="CC194" s="3">
        <f t="shared" ca="1" si="363"/>
        <v>0</v>
      </c>
      <c r="CD194" s="3">
        <f t="shared" ca="1" si="363"/>
        <v>0</v>
      </c>
      <c r="CE194" s="3">
        <f t="shared" ca="1" si="363"/>
        <v>0</v>
      </c>
      <c r="CF194" s="3">
        <f t="shared" ca="1" si="363"/>
        <v>0</v>
      </c>
      <c r="CG194" s="3">
        <f t="shared" si="363"/>
        <v>0</v>
      </c>
      <c r="CH194" s="3">
        <f t="shared" si="363"/>
        <v>0</v>
      </c>
      <c r="CI194" s="3">
        <f t="shared" si="363"/>
        <v>0</v>
      </c>
      <c r="CJ194" s="3">
        <f t="shared" si="363"/>
        <v>0</v>
      </c>
    </row>
    <row r="195" spans="1:88">
      <c r="B195" t="s">
        <v>219</v>
      </c>
      <c r="BF195" s="6" t="e">
        <f ca="1">C209-SUM(D194:BF194)</f>
        <v>#DIV/0!</v>
      </c>
    </row>
    <row r="196" spans="1:88">
      <c r="B196" t="s">
        <v>218</v>
      </c>
      <c r="BF196" s="6" t="e">
        <f ca="1">D209-SUM(D194:BF194)</f>
        <v>#DIV/0!</v>
      </c>
    </row>
    <row r="197" spans="1:88">
      <c r="BF197" s="6"/>
    </row>
    <row r="198" spans="1:88">
      <c r="B198" t="s">
        <v>245</v>
      </c>
      <c r="D198" s="12">
        <f>D192</f>
        <v>42248</v>
      </c>
      <c r="E198" s="12">
        <f t="shared" ref="E198:BP198" si="364">E192</f>
        <v>42278</v>
      </c>
      <c r="F198" s="12">
        <f t="shared" si="364"/>
        <v>42309</v>
      </c>
      <c r="G198" s="12">
        <f t="shared" si="364"/>
        <v>42339</v>
      </c>
      <c r="H198" s="12">
        <f t="shared" si="364"/>
        <v>42370</v>
      </c>
      <c r="I198" s="12">
        <f t="shared" si="364"/>
        <v>42401</v>
      </c>
      <c r="J198" s="12">
        <f t="shared" si="364"/>
        <v>42430</v>
      </c>
      <c r="K198" s="12">
        <f t="shared" si="364"/>
        <v>42461</v>
      </c>
      <c r="L198" s="12">
        <f t="shared" si="364"/>
        <v>42491</v>
      </c>
      <c r="M198" s="12">
        <f t="shared" si="364"/>
        <v>42522</v>
      </c>
      <c r="N198" s="12">
        <f t="shared" si="364"/>
        <v>42552</v>
      </c>
      <c r="O198" s="12">
        <f t="shared" si="364"/>
        <v>42583</v>
      </c>
      <c r="P198" s="12">
        <f t="shared" si="364"/>
        <v>42614</v>
      </c>
      <c r="Q198" s="12">
        <f t="shared" si="364"/>
        <v>42644</v>
      </c>
      <c r="R198" s="12">
        <f t="shared" si="364"/>
        <v>42675</v>
      </c>
      <c r="S198" s="12">
        <f t="shared" si="364"/>
        <v>42705</v>
      </c>
      <c r="T198" s="12">
        <f t="shared" si="364"/>
        <v>42736</v>
      </c>
      <c r="U198" s="12">
        <f t="shared" si="364"/>
        <v>42767</v>
      </c>
      <c r="V198" s="12">
        <f t="shared" si="364"/>
        <v>42795</v>
      </c>
      <c r="W198" s="12">
        <f t="shared" si="364"/>
        <v>42826</v>
      </c>
      <c r="X198" s="12">
        <f t="shared" si="364"/>
        <v>42856</v>
      </c>
      <c r="Y198" s="12">
        <f t="shared" si="364"/>
        <v>42887</v>
      </c>
      <c r="Z198" s="12">
        <f t="shared" si="364"/>
        <v>42917</v>
      </c>
      <c r="AA198" s="12">
        <f t="shared" si="364"/>
        <v>42948</v>
      </c>
      <c r="AB198" s="12">
        <f t="shared" si="364"/>
        <v>42979</v>
      </c>
      <c r="AC198" s="12">
        <f t="shared" si="364"/>
        <v>43009</v>
      </c>
      <c r="AD198" s="12">
        <f t="shared" si="364"/>
        <v>43040</v>
      </c>
      <c r="AE198" s="12">
        <f t="shared" si="364"/>
        <v>43070</v>
      </c>
      <c r="AF198" s="12">
        <f t="shared" si="364"/>
        <v>43101</v>
      </c>
      <c r="AG198" s="12">
        <f t="shared" si="364"/>
        <v>43132</v>
      </c>
      <c r="AH198" s="12">
        <f t="shared" si="364"/>
        <v>43160</v>
      </c>
      <c r="AI198" s="12">
        <f t="shared" si="364"/>
        <v>43191</v>
      </c>
      <c r="AJ198" s="12">
        <f t="shared" si="364"/>
        <v>43221</v>
      </c>
      <c r="AK198" s="12">
        <f t="shared" si="364"/>
        <v>43252</v>
      </c>
      <c r="AL198" s="12">
        <f t="shared" si="364"/>
        <v>43282</v>
      </c>
      <c r="AM198" s="12">
        <f t="shared" si="364"/>
        <v>43313</v>
      </c>
      <c r="AN198" s="12">
        <f t="shared" si="364"/>
        <v>43344</v>
      </c>
      <c r="AO198" s="12">
        <f t="shared" si="364"/>
        <v>43374</v>
      </c>
      <c r="AP198" s="12">
        <f t="shared" si="364"/>
        <v>43405</v>
      </c>
      <c r="AQ198" s="12">
        <f t="shared" si="364"/>
        <v>43435</v>
      </c>
      <c r="AR198" s="12">
        <f t="shared" si="364"/>
        <v>43466</v>
      </c>
      <c r="AS198" s="12">
        <f t="shared" si="364"/>
        <v>43497</v>
      </c>
      <c r="AT198" s="12">
        <f t="shared" si="364"/>
        <v>43525</v>
      </c>
      <c r="AU198" s="12">
        <f t="shared" si="364"/>
        <v>43556</v>
      </c>
      <c r="AV198" s="12">
        <f t="shared" si="364"/>
        <v>43586</v>
      </c>
      <c r="AW198" s="12">
        <f t="shared" si="364"/>
        <v>43617</v>
      </c>
      <c r="AX198" s="12">
        <f t="shared" si="364"/>
        <v>43647</v>
      </c>
      <c r="AY198" s="12">
        <f t="shared" si="364"/>
        <v>43678</v>
      </c>
      <c r="AZ198" s="12">
        <f t="shared" si="364"/>
        <v>43709</v>
      </c>
      <c r="BA198" s="12">
        <f t="shared" si="364"/>
        <v>43739</v>
      </c>
      <c r="BB198" s="12">
        <f t="shared" si="364"/>
        <v>43770</v>
      </c>
      <c r="BC198" s="12">
        <f t="shared" si="364"/>
        <v>43800</v>
      </c>
      <c r="BD198" s="12">
        <f t="shared" si="364"/>
        <v>43831</v>
      </c>
      <c r="BE198" s="12">
        <f t="shared" si="364"/>
        <v>43862</v>
      </c>
      <c r="BF198" s="12">
        <f t="shared" si="364"/>
        <v>43891</v>
      </c>
      <c r="BG198" s="12">
        <f t="shared" si="364"/>
        <v>43922</v>
      </c>
      <c r="BH198" s="12">
        <f t="shared" si="364"/>
        <v>43952</v>
      </c>
      <c r="BI198" s="12">
        <f t="shared" si="364"/>
        <v>43983</v>
      </c>
      <c r="BJ198" s="12">
        <f t="shared" si="364"/>
        <v>44013</v>
      </c>
      <c r="BK198" s="12">
        <f t="shared" si="364"/>
        <v>44044</v>
      </c>
      <c r="BL198" s="12">
        <f t="shared" si="364"/>
        <v>44075</v>
      </c>
      <c r="BM198" s="12">
        <f t="shared" si="364"/>
        <v>44105</v>
      </c>
      <c r="BN198" s="12">
        <f t="shared" si="364"/>
        <v>44136</v>
      </c>
      <c r="BO198" s="12">
        <f t="shared" si="364"/>
        <v>44166</v>
      </c>
      <c r="BP198" s="12">
        <f t="shared" si="364"/>
        <v>44197</v>
      </c>
      <c r="BQ198" s="12">
        <f t="shared" ref="BQ198:CJ198" si="365">BQ192</f>
        <v>44228</v>
      </c>
      <c r="BR198" s="12">
        <f t="shared" si="365"/>
        <v>44256</v>
      </c>
      <c r="BS198" s="12">
        <f t="shared" si="365"/>
        <v>44287</v>
      </c>
      <c r="BT198" s="12">
        <f t="shared" si="365"/>
        <v>44317</v>
      </c>
      <c r="BU198" s="12">
        <f t="shared" si="365"/>
        <v>44348</v>
      </c>
      <c r="BV198" s="12">
        <f t="shared" si="365"/>
        <v>44378</v>
      </c>
      <c r="BW198" s="12">
        <f t="shared" si="365"/>
        <v>44409</v>
      </c>
      <c r="BX198" s="12">
        <f t="shared" si="365"/>
        <v>44440</v>
      </c>
      <c r="BY198" s="12">
        <f t="shared" si="365"/>
        <v>44470</v>
      </c>
      <c r="BZ198" s="12">
        <f t="shared" si="365"/>
        <v>44501</v>
      </c>
      <c r="CA198" s="12">
        <f t="shared" si="365"/>
        <v>44531</v>
      </c>
      <c r="CB198" s="12">
        <f t="shared" si="365"/>
        <v>44562</v>
      </c>
      <c r="CC198" s="12">
        <f t="shared" si="365"/>
        <v>44593</v>
      </c>
      <c r="CD198" s="12">
        <f t="shared" si="365"/>
        <v>44621</v>
      </c>
      <c r="CE198" s="12">
        <f t="shared" si="365"/>
        <v>44652</v>
      </c>
      <c r="CF198" s="12">
        <f t="shared" si="365"/>
        <v>44682</v>
      </c>
      <c r="CG198" s="12">
        <f t="shared" si="365"/>
        <v>0</v>
      </c>
      <c r="CH198" s="12">
        <f t="shared" si="365"/>
        <v>0</v>
      </c>
      <c r="CI198" s="12">
        <f t="shared" si="365"/>
        <v>0</v>
      </c>
      <c r="CJ198" s="12">
        <f t="shared" si="365"/>
        <v>0</v>
      </c>
    </row>
    <row r="199" spans="1:88">
      <c r="B199" t="s">
        <v>244</v>
      </c>
      <c r="D199">
        <f>IF(D198=$C$14,$C$209,0)</f>
        <v>0</v>
      </c>
      <c r="E199">
        <f t="shared" ref="E199:BP199" si="366">IF(E198=$C$14,$C$209,0)</f>
        <v>0</v>
      </c>
      <c r="F199">
        <f t="shared" si="366"/>
        <v>0</v>
      </c>
      <c r="G199">
        <f t="shared" si="366"/>
        <v>0</v>
      </c>
      <c r="H199">
        <f t="shared" si="366"/>
        <v>0</v>
      </c>
      <c r="I199">
        <f t="shared" si="366"/>
        <v>0</v>
      </c>
      <c r="J199">
        <f t="shared" si="366"/>
        <v>0</v>
      </c>
      <c r="K199">
        <f t="shared" si="366"/>
        <v>0</v>
      </c>
      <c r="L199">
        <f t="shared" si="366"/>
        <v>0</v>
      </c>
      <c r="M199">
        <f t="shared" si="366"/>
        <v>0</v>
      </c>
      <c r="N199">
        <f t="shared" si="366"/>
        <v>0</v>
      </c>
      <c r="O199">
        <f t="shared" si="366"/>
        <v>0</v>
      </c>
      <c r="P199">
        <f t="shared" si="366"/>
        <v>0</v>
      </c>
      <c r="Q199">
        <f t="shared" si="366"/>
        <v>0</v>
      </c>
      <c r="R199">
        <f t="shared" si="366"/>
        <v>0</v>
      </c>
      <c r="S199">
        <f t="shared" si="366"/>
        <v>0</v>
      </c>
      <c r="T199">
        <f t="shared" si="366"/>
        <v>0</v>
      </c>
      <c r="U199">
        <f t="shared" si="366"/>
        <v>0</v>
      </c>
      <c r="V199">
        <f t="shared" si="366"/>
        <v>0</v>
      </c>
      <c r="W199">
        <f t="shared" si="366"/>
        <v>0</v>
      </c>
      <c r="X199">
        <f t="shared" si="366"/>
        <v>0</v>
      </c>
      <c r="Y199">
        <f t="shared" si="366"/>
        <v>0</v>
      </c>
      <c r="Z199">
        <f t="shared" si="366"/>
        <v>0</v>
      </c>
      <c r="AA199">
        <f t="shared" si="366"/>
        <v>0</v>
      </c>
      <c r="AB199">
        <f t="shared" si="366"/>
        <v>0</v>
      </c>
      <c r="AC199">
        <f t="shared" si="366"/>
        <v>0</v>
      </c>
      <c r="AD199">
        <f t="shared" si="366"/>
        <v>0</v>
      </c>
      <c r="AE199">
        <f t="shared" si="366"/>
        <v>0</v>
      </c>
      <c r="AF199">
        <f t="shared" si="366"/>
        <v>0</v>
      </c>
      <c r="AG199">
        <f t="shared" si="366"/>
        <v>0</v>
      </c>
      <c r="AH199">
        <f t="shared" si="366"/>
        <v>0</v>
      </c>
      <c r="AI199">
        <f t="shared" si="366"/>
        <v>0</v>
      </c>
      <c r="AJ199">
        <f t="shared" si="366"/>
        <v>0</v>
      </c>
      <c r="AK199">
        <f t="shared" si="366"/>
        <v>0</v>
      </c>
      <c r="AL199">
        <f t="shared" si="366"/>
        <v>0</v>
      </c>
      <c r="AM199">
        <f t="shared" si="366"/>
        <v>0</v>
      </c>
      <c r="AN199">
        <f t="shared" si="366"/>
        <v>0</v>
      </c>
      <c r="AO199">
        <f t="shared" si="366"/>
        <v>0</v>
      </c>
      <c r="AP199">
        <f t="shared" si="366"/>
        <v>0</v>
      </c>
      <c r="AQ199">
        <f t="shared" si="366"/>
        <v>0</v>
      </c>
      <c r="AR199">
        <f t="shared" si="366"/>
        <v>0</v>
      </c>
      <c r="AS199">
        <f t="shared" si="366"/>
        <v>0</v>
      </c>
      <c r="AT199">
        <f t="shared" si="366"/>
        <v>0</v>
      </c>
      <c r="AU199">
        <f t="shared" si="366"/>
        <v>0</v>
      </c>
      <c r="AV199">
        <f t="shared" si="366"/>
        <v>0</v>
      </c>
      <c r="AW199">
        <f t="shared" si="366"/>
        <v>0</v>
      </c>
      <c r="AX199">
        <f t="shared" si="366"/>
        <v>0</v>
      </c>
      <c r="AY199" t="e">
        <f t="shared" ca="1" si="366"/>
        <v>#DIV/0!</v>
      </c>
      <c r="AZ199">
        <f t="shared" si="366"/>
        <v>0</v>
      </c>
      <c r="BA199">
        <f t="shared" si="366"/>
        <v>0</v>
      </c>
      <c r="BB199">
        <f t="shared" si="366"/>
        <v>0</v>
      </c>
      <c r="BC199">
        <f t="shared" si="366"/>
        <v>0</v>
      </c>
      <c r="BD199">
        <f t="shared" si="366"/>
        <v>0</v>
      </c>
      <c r="BE199">
        <f t="shared" si="366"/>
        <v>0</v>
      </c>
      <c r="BF199">
        <f t="shared" si="366"/>
        <v>0</v>
      </c>
      <c r="BG199">
        <f t="shared" si="366"/>
        <v>0</v>
      </c>
      <c r="BH199">
        <f t="shared" si="366"/>
        <v>0</v>
      </c>
      <c r="BI199">
        <f t="shared" si="366"/>
        <v>0</v>
      </c>
      <c r="BJ199">
        <f t="shared" si="366"/>
        <v>0</v>
      </c>
      <c r="BK199">
        <f t="shared" si="366"/>
        <v>0</v>
      </c>
      <c r="BL199">
        <f t="shared" si="366"/>
        <v>0</v>
      </c>
      <c r="BM199">
        <f t="shared" si="366"/>
        <v>0</v>
      </c>
      <c r="BN199">
        <f t="shared" si="366"/>
        <v>0</v>
      </c>
      <c r="BO199">
        <f t="shared" si="366"/>
        <v>0</v>
      </c>
      <c r="BP199">
        <f t="shared" si="366"/>
        <v>0</v>
      </c>
      <c r="BQ199">
        <f t="shared" ref="BQ199:CJ199" si="367">IF(BQ198=$C$14,$C$209,0)</f>
        <v>0</v>
      </c>
      <c r="BR199">
        <f t="shared" si="367"/>
        <v>0</v>
      </c>
      <c r="BS199">
        <f t="shared" si="367"/>
        <v>0</v>
      </c>
      <c r="BT199">
        <f t="shared" si="367"/>
        <v>0</v>
      </c>
      <c r="BU199">
        <f t="shared" si="367"/>
        <v>0</v>
      </c>
      <c r="BV199">
        <f t="shared" si="367"/>
        <v>0</v>
      </c>
      <c r="BW199">
        <f t="shared" si="367"/>
        <v>0</v>
      </c>
      <c r="BX199">
        <f t="shared" si="367"/>
        <v>0</v>
      </c>
      <c r="BY199">
        <f t="shared" si="367"/>
        <v>0</v>
      </c>
      <c r="BZ199">
        <f t="shared" si="367"/>
        <v>0</v>
      </c>
      <c r="CA199">
        <f t="shared" si="367"/>
        <v>0</v>
      </c>
      <c r="CB199">
        <f t="shared" si="367"/>
        <v>0</v>
      </c>
      <c r="CC199">
        <f t="shared" si="367"/>
        <v>0</v>
      </c>
      <c r="CD199">
        <f t="shared" si="367"/>
        <v>0</v>
      </c>
      <c r="CE199">
        <f t="shared" si="367"/>
        <v>0</v>
      </c>
      <c r="CF199">
        <f t="shared" si="367"/>
        <v>0</v>
      </c>
      <c r="CG199">
        <f t="shared" si="367"/>
        <v>0</v>
      </c>
      <c r="CH199">
        <f t="shared" si="367"/>
        <v>0</v>
      </c>
      <c r="CI199">
        <f t="shared" si="367"/>
        <v>0</v>
      </c>
      <c r="CJ199">
        <f t="shared" si="367"/>
        <v>0</v>
      </c>
    </row>
    <row r="200" spans="1:88">
      <c r="C200" s="13"/>
      <c r="D200" s="13"/>
    </row>
    <row r="201" spans="1:88">
      <c r="C201" s="11" t="s">
        <v>217</v>
      </c>
      <c r="D201" s="11" t="s">
        <v>216</v>
      </c>
      <c r="F201" t="s">
        <v>243</v>
      </c>
      <c r="J201" t="s">
        <v>243</v>
      </c>
    </row>
    <row r="202" spans="1:88" ht="16.5">
      <c r="A202">
        <v>1</v>
      </c>
      <c r="B202" s="19" t="s">
        <v>67</v>
      </c>
      <c r="C202" s="6" t="e">
        <f ca="1">SUM(C203:C206)</f>
        <v>#DIV/0!</v>
      </c>
      <c r="D202" s="6" t="e">
        <f ca="1">SUM(D203:D206)</f>
        <v>#DIV/0!</v>
      </c>
      <c r="E202" s="20"/>
      <c r="F202" s="7">
        <v>0</v>
      </c>
      <c r="G202" s="9">
        <v>0.3</v>
      </c>
      <c r="H202" s="9">
        <v>0</v>
      </c>
      <c r="J202" s="7">
        <v>0</v>
      </c>
      <c r="K202" s="9">
        <v>0</v>
      </c>
      <c r="L202" s="9">
        <v>0</v>
      </c>
    </row>
    <row r="203" spans="1:88" ht="16.5">
      <c r="A203">
        <v>2</v>
      </c>
      <c r="B203" s="19" t="s">
        <v>240</v>
      </c>
      <c r="C203" s="47">
        <f>(C66+C80-(SUM($D$125:$D$134)))*C4</f>
        <v>132786749.19999999</v>
      </c>
      <c r="D203" s="47">
        <f>(C66+C80-(SUM($D$125:$D$134)))*C4</f>
        <v>132786749.19999999</v>
      </c>
      <c r="F203" s="7">
        <v>0.5</v>
      </c>
      <c r="G203" s="9">
        <v>0.4</v>
      </c>
      <c r="H203" s="9">
        <v>0.05</v>
      </c>
      <c r="J203" s="7">
        <v>0.2</v>
      </c>
      <c r="K203" s="9">
        <v>0.3</v>
      </c>
      <c r="L203" s="9">
        <v>0</v>
      </c>
    </row>
    <row r="204" spans="1:88" ht="16.5">
      <c r="A204">
        <v>3</v>
      </c>
      <c r="B204" s="19" t="s">
        <v>68</v>
      </c>
      <c r="C204" s="3">
        <f>C203*(D187+D188)</f>
        <v>13278674.92</v>
      </c>
      <c r="D204" s="47">
        <f>D203*(D187)+IF(F187=0,E188,F188)</f>
        <v>13278674.92</v>
      </c>
      <c r="F204" s="7">
        <v>1</v>
      </c>
      <c r="G204" s="9">
        <v>0.5</v>
      </c>
      <c r="H204" s="9">
        <v>0.15</v>
      </c>
      <c r="J204" s="7">
        <v>0.5</v>
      </c>
      <c r="K204" s="9">
        <v>0.4</v>
      </c>
      <c r="L204" s="9">
        <v>0.05</v>
      </c>
    </row>
    <row r="205" spans="1:88" ht="16.5">
      <c r="A205">
        <v>4</v>
      </c>
      <c r="B205" s="19" t="s">
        <v>69</v>
      </c>
      <c r="C205" s="3">
        <f>C203*D189</f>
        <v>26557349.84</v>
      </c>
      <c r="D205" s="3">
        <f>D203*D189</f>
        <v>26557349.84</v>
      </c>
      <c r="F205" s="7">
        <v>2</v>
      </c>
      <c r="G205" s="9">
        <v>0.6</v>
      </c>
      <c r="H205" s="9">
        <v>0.2</v>
      </c>
      <c r="J205" s="7">
        <v>1</v>
      </c>
      <c r="K205" s="9">
        <v>0.5</v>
      </c>
      <c r="L205" s="9">
        <v>0.15</v>
      </c>
    </row>
    <row r="206" spans="1:88" ht="16.5">
      <c r="A206">
        <v>5</v>
      </c>
      <c r="B206" s="19" t="s">
        <v>70</v>
      </c>
      <c r="C206" s="47" t="e">
        <f ca="1">SUMIF(163:163,"&lt;="&amp;C13,169:169)</f>
        <v>#DIV/0!</v>
      </c>
      <c r="D206" s="47" t="e">
        <f ca="1">SUMIF(163:163,"&lt;="&amp;C13,169:169)</f>
        <v>#DIV/0!</v>
      </c>
      <c r="J206" s="7">
        <v>2</v>
      </c>
      <c r="K206" s="9">
        <v>0.6</v>
      </c>
      <c r="L206" s="9">
        <v>0.2</v>
      </c>
    </row>
    <row r="207" spans="1:88" ht="16.5">
      <c r="A207">
        <v>6</v>
      </c>
      <c r="B207" s="19" t="s">
        <v>71</v>
      </c>
      <c r="C207" s="6" t="e">
        <f ca="1">SUM(C41:BQ41)/(1+C114)-C202</f>
        <v>#DIV/0!</v>
      </c>
      <c r="D207" s="13" t="e">
        <f ca="1">SUM(C41:BQ41)/(1+C114)-D202</f>
        <v>#DIV/0!</v>
      </c>
      <c r="K207" s="7"/>
    </row>
    <row r="208" spans="1:88" ht="16.5">
      <c r="A208">
        <v>7</v>
      </c>
      <c r="B208" s="19" t="s">
        <v>72</v>
      </c>
      <c r="C208" s="1" t="e">
        <f ca="1">C207/C202</f>
        <v>#DIV/0!</v>
      </c>
      <c r="D208" s="1" t="e">
        <f ca="1">D207/D202</f>
        <v>#DIV/0!</v>
      </c>
    </row>
    <row r="209" spans="1:89" ht="16.5">
      <c r="A209">
        <v>8</v>
      </c>
      <c r="B209" s="19" t="s">
        <v>73</v>
      </c>
      <c r="C209" s="3" t="e">
        <f ca="1">IF(C208&lt;0,0,IF($D$190=F201,C207*VLOOKUP(C208,F202:H205,2,TRUE)-C202*VLOOKUP(C208,F202:H205,3,TRUE),C207*VLOOKUP(C208,J202:L206,2,TRUE)-C202*VLOOKUP(C208,J202:L206,3,TRUE)))</f>
        <v>#DIV/0!</v>
      </c>
      <c r="D209" s="3" t="e">
        <f ca="1">IF(D208&lt;0,0,IF($D$190=F201,D207*VLOOKUP(D208,F202:H205,2,TRUE)-D202*VLOOKUP(D208,F202:H205,3,TRUE),D207*VLOOKUP(D208,J202:L206,2,TRUE)-D202*VLOOKUP(D208,J202:L206,3,TRUE)))</f>
        <v>#DIV/0!</v>
      </c>
    </row>
    <row r="210" spans="1:89" ht="16.5">
      <c r="A210">
        <v>9</v>
      </c>
      <c r="B210" s="19" t="s">
        <v>74</v>
      </c>
      <c r="C210" s="6" t="e">
        <f ca="1">BF195</f>
        <v>#DIV/0!</v>
      </c>
      <c r="D210" s="6" t="e">
        <f ca="1">BF196</f>
        <v>#DIV/0!</v>
      </c>
    </row>
    <row r="211" spans="1:89" ht="16.5">
      <c r="A211">
        <v>10</v>
      </c>
      <c r="B211" s="19" t="s">
        <v>75</v>
      </c>
      <c r="C211" s="21" t="e">
        <f ca="1">C210/SUM(C40:BQ40)/(1+C114)</f>
        <v>#DIV/0!</v>
      </c>
      <c r="D211" s="21" t="e">
        <f ca="1">D210/SUM(C40:BQ40)/(1+C114)</f>
        <v>#DIV/0!</v>
      </c>
    </row>
    <row r="213" spans="1:89">
      <c r="B213" t="s">
        <v>241</v>
      </c>
      <c r="C213" s="9">
        <v>0.15</v>
      </c>
    </row>
    <row r="214" spans="1:89">
      <c r="B214" t="s">
        <v>168</v>
      </c>
      <c r="C214" s="9">
        <v>0.25</v>
      </c>
    </row>
    <row r="215" spans="1:89">
      <c r="D215" s="12">
        <f t="shared" ref="D215:AI215" si="368">D192</f>
        <v>42248</v>
      </c>
      <c r="E215" s="12">
        <f t="shared" si="368"/>
        <v>42278</v>
      </c>
      <c r="F215" s="12">
        <f t="shared" si="368"/>
        <v>42309</v>
      </c>
      <c r="G215" s="12">
        <f t="shared" si="368"/>
        <v>42339</v>
      </c>
      <c r="H215" s="12">
        <f t="shared" si="368"/>
        <v>42370</v>
      </c>
      <c r="I215" s="12">
        <f t="shared" si="368"/>
        <v>42401</v>
      </c>
      <c r="J215" s="12">
        <f t="shared" si="368"/>
        <v>42430</v>
      </c>
      <c r="K215" s="12">
        <f t="shared" si="368"/>
        <v>42461</v>
      </c>
      <c r="L215" s="12">
        <f t="shared" si="368"/>
        <v>42491</v>
      </c>
      <c r="M215" s="12">
        <f t="shared" si="368"/>
        <v>42522</v>
      </c>
      <c r="N215" s="12">
        <f t="shared" si="368"/>
        <v>42552</v>
      </c>
      <c r="O215" s="12">
        <f t="shared" si="368"/>
        <v>42583</v>
      </c>
      <c r="P215" s="12">
        <f t="shared" si="368"/>
        <v>42614</v>
      </c>
      <c r="Q215" s="12">
        <f t="shared" si="368"/>
        <v>42644</v>
      </c>
      <c r="R215" s="12">
        <f t="shared" si="368"/>
        <v>42675</v>
      </c>
      <c r="S215" s="12">
        <f t="shared" si="368"/>
        <v>42705</v>
      </c>
      <c r="T215" s="12">
        <f t="shared" si="368"/>
        <v>42736</v>
      </c>
      <c r="U215" s="12">
        <f t="shared" si="368"/>
        <v>42767</v>
      </c>
      <c r="V215" s="12">
        <f t="shared" si="368"/>
        <v>42795</v>
      </c>
      <c r="W215" s="12">
        <f t="shared" si="368"/>
        <v>42826</v>
      </c>
      <c r="X215" s="12">
        <f t="shared" si="368"/>
        <v>42856</v>
      </c>
      <c r="Y215" s="12">
        <f t="shared" si="368"/>
        <v>42887</v>
      </c>
      <c r="Z215" s="12">
        <f t="shared" si="368"/>
        <v>42917</v>
      </c>
      <c r="AA215" s="12">
        <f t="shared" si="368"/>
        <v>42948</v>
      </c>
      <c r="AB215" s="12">
        <f t="shared" si="368"/>
        <v>42979</v>
      </c>
      <c r="AC215" s="12">
        <f t="shared" si="368"/>
        <v>43009</v>
      </c>
      <c r="AD215" s="12">
        <f t="shared" si="368"/>
        <v>43040</v>
      </c>
      <c r="AE215" s="12">
        <f t="shared" si="368"/>
        <v>43070</v>
      </c>
      <c r="AF215" s="12">
        <f t="shared" si="368"/>
        <v>43101</v>
      </c>
      <c r="AG215" s="12">
        <f t="shared" si="368"/>
        <v>43132</v>
      </c>
      <c r="AH215" s="12">
        <f t="shared" si="368"/>
        <v>43160</v>
      </c>
      <c r="AI215" s="12">
        <f t="shared" si="368"/>
        <v>43191</v>
      </c>
      <c r="AJ215" s="12">
        <f t="shared" ref="AJ215:BO215" si="369">AJ192</f>
        <v>43221</v>
      </c>
      <c r="AK215" s="12">
        <f t="shared" si="369"/>
        <v>43252</v>
      </c>
      <c r="AL215" s="12">
        <f t="shared" si="369"/>
        <v>43282</v>
      </c>
      <c r="AM215" s="12">
        <f t="shared" si="369"/>
        <v>43313</v>
      </c>
      <c r="AN215" s="12">
        <f t="shared" si="369"/>
        <v>43344</v>
      </c>
      <c r="AO215" s="12">
        <f t="shared" si="369"/>
        <v>43374</v>
      </c>
      <c r="AP215" s="12">
        <f t="shared" si="369"/>
        <v>43405</v>
      </c>
      <c r="AQ215" s="12">
        <f t="shared" si="369"/>
        <v>43435</v>
      </c>
      <c r="AR215" s="12">
        <f t="shared" si="369"/>
        <v>43466</v>
      </c>
      <c r="AS215" s="12">
        <f t="shared" si="369"/>
        <v>43497</v>
      </c>
      <c r="AT215" s="12">
        <f t="shared" si="369"/>
        <v>43525</v>
      </c>
      <c r="AU215" s="12">
        <f t="shared" si="369"/>
        <v>43556</v>
      </c>
      <c r="AV215" s="12">
        <f t="shared" si="369"/>
        <v>43586</v>
      </c>
      <c r="AW215" s="12">
        <f t="shared" si="369"/>
        <v>43617</v>
      </c>
      <c r="AX215" s="12">
        <f t="shared" si="369"/>
        <v>43647</v>
      </c>
      <c r="AY215" s="12">
        <f t="shared" si="369"/>
        <v>43678</v>
      </c>
      <c r="AZ215" s="12">
        <f t="shared" si="369"/>
        <v>43709</v>
      </c>
      <c r="BA215" s="12">
        <f t="shared" si="369"/>
        <v>43739</v>
      </c>
      <c r="BB215" s="12">
        <f t="shared" si="369"/>
        <v>43770</v>
      </c>
      <c r="BC215" s="12">
        <f t="shared" si="369"/>
        <v>43800</v>
      </c>
      <c r="BD215" s="12">
        <f t="shared" si="369"/>
        <v>43831</v>
      </c>
      <c r="BE215" s="12">
        <f t="shared" si="369"/>
        <v>43862</v>
      </c>
      <c r="BF215" s="12">
        <f t="shared" si="369"/>
        <v>43891</v>
      </c>
      <c r="BG215" s="12">
        <f t="shared" si="369"/>
        <v>43922</v>
      </c>
      <c r="BH215" s="12">
        <f t="shared" si="369"/>
        <v>43952</v>
      </c>
      <c r="BI215" s="12">
        <f t="shared" si="369"/>
        <v>43983</v>
      </c>
      <c r="BJ215" s="12">
        <f t="shared" si="369"/>
        <v>44013</v>
      </c>
      <c r="BK215" s="12">
        <f t="shared" si="369"/>
        <v>44044</v>
      </c>
      <c r="BL215" s="12">
        <f t="shared" si="369"/>
        <v>44075</v>
      </c>
      <c r="BM215" s="12">
        <f t="shared" si="369"/>
        <v>44105</v>
      </c>
      <c r="BN215" s="12">
        <f t="shared" si="369"/>
        <v>44136</v>
      </c>
      <c r="BO215" s="12">
        <f t="shared" si="369"/>
        <v>44166</v>
      </c>
      <c r="BP215" s="12">
        <f t="shared" ref="BP215:CK215" si="370">BP192</f>
        <v>44197</v>
      </c>
      <c r="BQ215" s="12">
        <f t="shared" si="370"/>
        <v>44228</v>
      </c>
      <c r="BR215" s="12">
        <f t="shared" si="370"/>
        <v>44256</v>
      </c>
      <c r="BS215" s="12">
        <f t="shared" si="370"/>
        <v>44287</v>
      </c>
      <c r="BT215" s="12">
        <f t="shared" si="370"/>
        <v>44317</v>
      </c>
      <c r="BU215" s="12">
        <f t="shared" si="370"/>
        <v>44348</v>
      </c>
      <c r="BV215" s="12">
        <f t="shared" si="370"/>
        <v>44378</v>
      </c>
      <c r="BW215" s="12">
        <f t="shared" si="370"/>
        <v>44409</v>
      </c>
      <c r="BX215" s="12">
        <f t="shared" si="370"/>
        <v>44440</v>
      </c>
      <c r="BY215" s="12">
        <f t="shared" si="370"/>
        <v>44470</v>
      </c>
      <c r="BZ215" s="12">
        <f t="shared" si="370"/>
        <v>44501</v>
      </c>
      <c r="CA215" s="12">
        <f t="shared" si="370"/>
        <v>44531</v>
      </c>
      <c r="CB215" s="12">
        <f t="shared" si="370"/>
        <v>44562</v>
      </c>
      <c r="CC215" s="12">
        <f t="shared" si="370"/>
        <v>44593</v>
      </c>
      <c r="CD215" s="12">
        <f t="shared" si="370"/>
        <v>44621</v>
      </c>
      <c r="CE215" s="12">
        <f t="shared" si="370"/>
        <v>44652</v>
      </c>
      <c r="CF215" s="12">
        <f t="shared" si="370"/>
        <v>44682</v>
      </c>
      <c r="CG215" s="12">
        <f t="shared" si="370"/>
        <v>0</v>
      </c>
      <c r="CH215" s="12">
        <f t="shared" si="370"/>
        <v>0</v>
      </c>
      <c r="CI215" s="12">
        <f t="shared" si="370"/>
        <v>0</v>
      </c>
      <c r="CJ215" s="12">
        <f t="shared" si="370"/>
        <v>0</v>
      </c>
      <c r="CK215" s="12">
        <f t="shared" si="370"/>
        <v>0</v>
      </c>
    </row>
    <row r="216" spans="1:89">
      <c r="B216" t="s">
        <v>222</v>
      </c>
      <c r="C216" t="s">
        <v>215</v>
      </c>
      <c r="D216" s="3">
        <f t="shared" ref="D216:AI216" ca="1" si="371">((C41-D165-D168)*$C$213-D171-D194-D196)*$C$214</f>
        <v>0</v>
      </c>
      <c r="E216" s="3">
        <f t="shared" ca="1" si="371"/>
        <v>0</v>
      </c>
      <c r="F216" s="3">
        <f t="shared" ca="1" si="371"/>
        <v>0</v>
      </c>
      <c r="G216" s="3">
        <f t="shared" ca="1" si="371"/>
        <v>0</v>
      </c>
      <c r="H216" s="3">
        <f t="shared" ca="1" si="371"/>
        <v>0</v>
      </c>
      <c r="I216" s="3">
        <f t="shared" ca="1" si="371"/>
        <v>0</v>
      </c>
      <c r="J216" s="3">
        <f t="shared" ca="1" si="371"/>
        <v>124592.72727272728</v>
      </c>
      <c r="K216" s="3">
        <f t="shared" ca="1" si="371"/>
        <v>124592.72727272728</v>
      </c>
      <c r="L216" s="3">
        <f t="shared" ca="1" si="371"/>
        <v>311481.81818181812</v>
      </c>
      <c r="M216" s="3">
        <f t="shared" ca="1" si="371"/>
        <v>311481.81818181812</v>
      </c>
      <c r="N216" s="3">
        <f t="shared" ca="1" si="371"/>
        <v>934445.45454545459</v>
      </c>
      <c r="O216" s="3">
        <f t="shared" ca="1" si="371"/>
        <v>934445.45454545459</v>
      </c>
      <c r="P216" s="3">
        <f t="shared" ca="1" si="371"/>
        <v>934445.45454545459</v>
      </c>
      <c r="Q216" s="3">
        <f t="shared" ca="1" si="371"/>
        <v>934445.45454545459</v>
      </c>
      <c r="R216" s="3">
        <f t="shared" ca="1" si="371"/>
        <v>934445.45454545459</v>
      </c>
      <c r="S216" s="3">
        <f t="shared" ca="1" si="371"/>
        <v>934445.45454545459</v>
      </c>
      <c r="T216" s="3">
        <f t="shared" ca="1" si="371"/>
        <v>1083841.3636363635</v>
      </c>
      <c r="U216" s="3">
        <f t="shared" ca="1" si="371"/>
        <v>1083841.3636363635</v>
      </c>
      <c r="V216" s="3">
        <f t="shared" ca="1" si="371"/>
        <v>1619417.0454545454</v>
      </c>
      <c r="W216" s="3">
        <f t="shared" ca="1" si="371"/>
        <v>1619417.0454545454</v>
      </c>
      <c r="X216" s="3">
        <f t="shared" ca="1" si="371"/>
        <v>2366396.5909090908</v>
      </c>
      <c r="Y216" s="3">
        <f t="shared" ca="1" si="371"/>
        <v>2366396.5909090908</v>
      </c>
      <c r="Z216" s="3">
        <f t="shared" ca="1" si="371"/>
        <v>2366396.5909090908</v>
      </c>
      <c r="AA216" s="3">
        <f t="shared" ca="1" si="371"/>
        <v>2366396.5909090908</v>
      </c>
      <c r="AB216" s="3">
        <f t="shared" ca="1" si="371"/>
        <v>2366396.5909090908</v>
      </c>
      <c r="AC216" s="3">
        <f t="shared" ca="1" si="371"/>
        <v>2366396.5909090908</v>
      </c>
      <c r="AD216" s="3">
        <f t="shared" ca="1" si="371"/>
        <v>2366396.5909090908</v>
      </c>
      <c r="AE216" s="3">
        <f t="shared" ca="1" si="371"/>
        <v>2366396.5909090908</v>
      </c>
      <c r="AF216" s="3">
        <f t="shared" ca="1" si="371"/>
        <v>2725465.9090909092</v>
      </c>
      <c r="AG216" s="3">
        <f t="shared" ca="1" si="371"/>
        <v>2725465.9090909092</v>
      </c>
      <c r="AH216" s="3">
        <f t="shared" ca="1" si="371"/>
        <v>2703835.2272727271</v>
      </c>
      <c r="AI216" s="3">
        <f t="shared" ca="1" si="371"/>
        <v>2703835.2272727271</v>
      </c>
      <c r="AJ216" s="3">
        <f t="shared" ref="AJ216:BO216" ca="1" si="372">((AI41-AJ165-AJ168)*$C$213-AJ171-AJ194-AJ196)*$C$214</f>
        <v>2631732.9545454546</v>
      </c>
      <c r="AK216" s="3">
        <f t="shared" ca="1" si="372"/>
        <v>2631732.9545454546</v>
      </c>
      <c r="AL216" s="3">
        <f t="shared" ca="1" si="372"/>
        <v>2631732.9545454546</v>
      </c>
      <c r="AM216" s="3">
        <f t="shared" ca="1" si="372"/>
        <v>2631732.9545454546</v>
      </c>
      <c r="AN216" s="3">
        <f t="shared" ca="1" si="372"/>
        <v>2372164.7727272729</v>
      </c>
      <c r="AO216" s="3">
        <f t="shared" ca="1" si="372"/>
        <v>2372164.7727272729</v>
      </c>
      <c r="AP216" s="3">
        <f t="shared" ca="1" si="372"/>
        <v>1982812.5</v>
      </c>
      <c r="AQ216" s="3">
        <f t="shared" ca="1" si="372"/>
        <v>1982812.5</v>
      </c>
      <c r="AR216" s="3">
        <f t="shared" ca="1" si="372"/>
        <v>648920.45454545459</v>
      </c>
      <c r="AS216" s="3">
        <f t="shared" ca="1" si="372"/>
        <v>648920.45454545459</v>
      </c>
      <c r="AT216" s="3">
        <f t="shared" ca="1" si="372"/>
        <v>648920.45454545459</v>
      </c>
      <c r="AU216" s="3">
        <f t="shared" ca="1" si="372"/>
        <v>648920.45454545459</v>
      </c>
      <c r="AV216" s="3">
        <f t="shared" ca="1" si="372"/>
        <v>648920.45454545459</v>
      </c>
      <c r="AW216" s="3">
        <f t="shared" ca="1" si="372"/>
        <v>648920.45454545459</v>
      </c>
      <c r="AX216" s="2">
        <f t="shared" ca="1" si="372"/>
        <v>648920.45454545459</v>
      </c>
      <c r="AY216" s="2">
        <f t="shared" ca="1" si="372"/>
        <v>648920.45454545459</v>
      </c>
      <c r="AZ216" s="2">
        <f t="shared" ca="1" si="372"/>
        <v>0</v>
      </c>
      <c r="BA216" s="2" t="e">
        <f t="shared" ca="1" si="372"/>
        <v>#DIV/0!</v>
      </c>
      <c r="BB216" s="3">
        <f t="shared" ca="1" si="372"/>
        <v>0</v>
      </c>
      <c r="BC216" s="2">
        <f t="shared" ca="1" si="372"/>
        <v>0</v>
      </c>
      <c r="BD216" s="2">
        <f t="shared" ca="1" si="372"/>
        <v>0</v>
      </c>
      <c r="BE216" s="2">
        <f t="shared" ca="1" si="372"/>
        <v>0</v>
      </c>
      <c r="BF216" s="3" t="e">
        <f t="shared" ca="1" si="372"/>
        <v>#DIV/0!</v>
      </c>
      <c r="BG216" s="2">
        <f t="shared" ca="1" si="372"/>
        <v>0</v>
      </c>
      <c r="BH216" s="2">
        <f t="shared" ca="1" si="372"/>
        <v>0</v>
      </c>
      <c r="BI216" s="2">
        <f t="shared" ca="1" si="372"/>
        <v>0</v>
      </c>
      <c r="BJ216" s="2">
        <f t="shared" ca="1" si="372"/>
        <v>0</v>
      </c>
      <c r="BK216" s="2">
        <f t="shared" ca="1" si="372"/>
        <v>0</v>
      </c>
      <c r="BL216" s="2">
        <f t="shared" ca="1" si="372"/>
        <v>0</v>
      </c>
      <c r="BM216" s="2">
        <f t="shared" ca="1" si="372"/>
        <v>0</v>
      </c>
      <c r="BN216" s="2">
        <f t="shared" ca="1" si="372"/>
        <v>0</v>
      </c>
      <c r="BO216" s="2">
        <f t="shared" ca="1" si="372"/>
        <v>0</v>
      </c>
      <c r="BP216" s="2">
        <f t="shared" ref="BP216:CK216" ca="1" si="373">((BO41-BP165-BP168)*$C$213-BP171-BP194-BP196)*$C$214</f>
        <v>0</v>
      </c>
      <c r="BQ216" s="2">
        <f t="shared" ca="1" si="373"/>
        <v>0</v>
      </c>
      <c r="BR216" s="2">
        <f t="shared" ca="1" si="373"/>
        <v>0</v>
      </c>
      <c r="BS216" s="2">
        <f t="shared" ca="1" si="373"/>
        <v>0</v>
      </c>
      <c r="BT216" s="2">
        <f t="shared" ca="1" si="373"/>
        <v>0</v>
      </c>
      <c r="BU216" s="2">
        <f t="shared" ca="1" si="373"/>
        <v>0</v>
      </c>
      <c r="BV216" s="2">
        <f t="shared" ca="1" si="373"/>
        <v>0</v>
      </c>
      <c r="BW216" s="2">
        <f t="shared" ca="1" si="373"/>
        <v>0</v>
      </c>
      <c r="BX216" s="2">
        <f t="shared" ca="1" si="373"/>
        <v>0</v>
      </c>
      <c r="BY216" s="2">
        <f t="shared" ca="1" si="373"/>
        <v>0</v>
      </c>
      <c r="BZ216" s="2">
        <f t="shared" ca="1" si="373"/>
        <v>0</v>
      </c>
      <c r="CA216" s="2">
        <f t="shared" ca="1" si="373"/>
        <v>0</v>
      </c>
      <c r="CB216" s="2">
        <f t="shared" ca="1" si="373"/>
        <v>0</v>
      </c>
      <c r="CC216" s="2">
        <f t="shared" ca="1" si="373"/>
        <v>0</v>
      </c>
      <c r="CD216" s="2">
        <f t="shared" ca="1" si="373"/>
        <v>0</v>
      </c>
      <c r="CE216" s="2">
        <f t="shared" ca="1" si="373"/>
        <v>0</v>
      </c>
      <c r="CF216" s="2">
        <f t="shared" ca="1" si="373"/>
        <v>0</v>
      </c>
      <c r="CG216" s="2">
        <f t="shared" ca="1" si="373"/>
        <v>0</v>
      </c>
      <c r="CH216" s="2">
        <f t="shared" si="373"/>
        <v>0</v>
      </c>
      <c r="CI216" s="2">
        <f t="shared" si="373"/>
        <v>0</v>
      </c>
      <c r="CJ216" s="2">
        <f t="shared" si="373"/>
        <v>0</v>
      </c>
      <c r="CK216" s="2">
        <f t="shared" si="373"/>
        <v>0</v>
      </c>
    </row>
    <row r="217" spans="1:89">
      <c r="B217" t="s">
        <v>220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R217" s="3" t="e">
        <f ca="1">'利润表-1'!C21-SUM(Sheet1!D216:BR216)</f>
        <v>#DIV/0!</v>
      </c>
    </row>
    <row r="218" spans="1:89">
      <c r="B218" t="s">
        <v>223</v>
      </c>
      <c r="D218" s="3">
        <f t="shared" ref="D218:AI218" ca="1" si="374">((C41-D165-D168)*$C$213-D171-D194-D195)*$C$214</f>
        <v>0</v>
      </c>
      <c r="E218" s="3">
        <f t="shared" ca="1" si="374"/>
        <v>0</v>
      </c>
      <c r="F218" s="3">
        <f t="shared" ca="1" si="374"/>
        <v>0</v>
      </c>
      <c r="G218" s="3">
        <f t="shared" ca="1" si="374"/>
        <v>0</v>
      </c>
      <c r="H218" s="3">
        <f t="shared" ca="1" si="374"/>
        <v>0</v>
      </c>
      <c r="I218" s="3">
        <f t="shared" ca="1" si="374"/>
        <v>0</v>
      </c>
      <c r="J218" s="3">
        <f t="shared" ca="1" si="374"/>
        <v>124592.72727272728</v>
      </c>
      <c r="K218" s="3">
        <f t="shared" ca="1" si="374"/>
        <v>124592.72727272728</v>
      </c>
      <c r="L218" s="3">
        <f t="shared" ca="1" si="374"/>
        <v>311481.81818181812</v>
      </c>
      <c r="M218" s="3">
        <f t="shared" ca="1" si="374"/>
        <v>311481.81818181812</v>
      </c>
      <c r="N218" s="3">
        <f t="shared" ca="1" si="374"/>
        <v>934445.45454545459</v>
      </c>
      <c r="O218" s="3">
        <f t="shared" ca="1" si="374"/>
        <v>934445.45454545459</v>
      </c>
      <c r="P218" s="3">
        <f t="shared" ca="1" si="374"/>
        <v>934445.45454545459</v>
      </c>
      <c r="Q218" s="3">
        <f t="shared" ca="1" si="374"/>
        <v>934445.45454545459</v>
      </c>
      <c r="R218" s="3">
        <f t="shared" ca="1" si="374"/>
        <v>934445.45454545459</v>
      </c>
      <c r="S218" s="3">
        <f t="shared" ca="1" si="374"/>
        <v>934445.45454545459</v>
      </c>
      <c r="T218" s="3">
        <f t="shared" ca="1" si="374"/>
        <v>1083841.3636363635</v>
      </c>
      <c r="U218" s="3">
        <f t="shared" ca="1" si="374"/>
        <v>1083841.3636363635</v>
      </c>
      <c r="V218" s="3">
        <f t="shared" ca="1" si="374"/>
        <v>1619417.0454545454</v>
      </c>
      <c r="W218" s="3">
        <f t="shared" ca="1" si="374"/>
        <v>1619417.0454545454</v>
      </c>
      <c r="X218" s="3">
        <f t="shared" ca="1" si="374"/>
        <v>2366396.5909090908</v>
      </c>
      <c r="Y218" s="3">
        <f t="shared" ca="1" si="374"/>
        <v>2366396.5909090908</v>
      </c>
      <c r="Z218" s="3">
        <f t="shared" ca="1" si="374"/>
        <v>2366396.5909090908</v>
      </c>
      <c r="AA218" s="3">
        <f t="shared" ca="1" si="374"/>
        <v>2366396.5909090908</v>
      </c>
      <c r="AB218" s="3">
        <f t="shared" ca="1" si="374"/>
        <v>2366396.5909090908</v>
      </c>
      <c r="AC218" s="3">
        <f t="shared" ca="1" si="374"/>
        <v>2366396.5909090908</v>
      </c>
      <c r="AD218" s="3">
        <f t="shared" ca="1" si="374"/>
        <v>2366396.5909090908</v>
      </c>
      <c r="AE218" s="3">
        <f t="shared" ca="1" si="374"/>
        <v>2366396.5909090908</v>
      </c>
      <c r="AF218" s="3">
        <f t="shared" ca="1" si="374"/>
        <v>2725465.9090909092</v>
      </c>
      <c r="AG218" s="3">
        <f t="shared" ca="1" si="374"/>
        <v>2725465.9090909092</v>
      </c>
      <c r="AH218" s="3">
        <f t="shared" ca="1" si="374"/>
        <v>2703835.2272727271</v>
      </c>
      <c r="AI218" s="3">
        <f t="shared" ca="1" si="374"/>
        <v>2703835.2272727271</v>
      </c>
      <c r="AJ218" s="3">
        <f t="shared" ref="AJ218:BO218" ca="1" si="375">((AI41-AJ165-AJ168)*$C$213-AJ171-AJ194-AJ195)*$C$214</f>
        <v>2631732.9545454546</v>
      </c>
      <c r="AK218" s="3">
        <f t="shared" ca="1" si="375"/>
        <v>2631732.9545454546</v>
      </c>
      <c r="AL218" s="3">
        <f t="shared" ca="1" si="375"/>
        <v>2631732.9545454546</v>
      </c>
      <c r="AM218" s="3">
        <f t="shared" ca="1" si="375"/>
        <v>2631732.9545454546</v>
      </c>
      <c r="AN218" s="3">
        <f t="shared" ca="1" si="375"/>
        <v>2372164.7727272729</v>
      </c>
      <c r="AO218" s="3">
        <f t="shared" ca="1" si="375"/>
        <v>2372164.7727272729</v>
      </c>
      <c r="AP218" s="3">
        <f t="shared" ca="1" si="375"/>
        <v>1982812.5</v>
      </c>
      <c r="AQ218" s="3">
        <f t="shared" ca="1" si="375"/>
        <v>1982812.5</v>
      </c>
      <c r="AR218" s="3">
        <f t="shared" ca="1" si="375"/>
        <v>648920.45454545459</v>
      </c>
      <c r="AS218" s="3">
        <f t="shared" ca="1" si="375"/>
        <v>648920.45454545459</v>
      </c>
      <c r="AT218" s="3">
        <f t="shared" ca="1" si="375"/>
        <v>648920.45454545459</v>
      </c>
      <c r="AU218" s="3">
        <f t="shared" ca="1" si="375"/>
        <v>648920.45454545459</v>
      </c>
      <c r="AV218" s="3">
        <f t="shared" ca="1" si="375"/>
        <v>648920.45454545459</v>
      </c>
      <c r="AW218" s="3">
        <f t="shared" ca="1" si="375"/>
        <v>648920.45454545459</v>
      </c>
      <c r="AX218" s="3">
        <f t="shared" ca="1" si="375"/>
        <v>648920.45454545459</v>
      </c>
      <c r="AY218" s="3">
        <f t="shared" ca="1" si="375"/>
        <v>648920.45454545459</v>
      </c>
      <c r="AZ218" s="3">
        <f t="shared" ca="1" si="375"/>
        <v>0</v>
      </c>
      <c r="BA218" s="3" t="e">
        <f t="shared" ca="1" si="375"/>
        <v>#DIV/0!</v>
      </c>
      <c r="BB218" s="3">
        <f t="shared" ca="1" si="375"/>
        <v>0</v>
      </c>
      <c r="BC218" s="3">
        <f t="shared" ca="1" si="375"/>
        <v>0</v>
      </c>
      <c r="BD218" s="3">
        <f t="shared" ca="1" si="375"/>
        <v>0</v>
      </c>
      <c r="BE218" s="3">
        <f t="shared" ca="1" si="375"/>
        <v>0</v>
      </c>
      <c r="BF218" s="3" t="e">
        <f t="shared" ca="1" si="375"/>
        <v>#DIV/0!</v>
      </c>
      <c r="BG218" s="3">
        <f t="shared" ca="1" si="375"/>
        <v>0</v>
      </c>
      <c r="BH218" s="3">
        <f t="shared" ca="1" si="375"/>
        <v>0</v>
      </c>
      <c r="BI218" s="3">
        <f t="shared" ca="1" si="375"/>
        <v>0</v>
      </c>
      <c r="BJ218" s="3">
        <f t="shared" ca="1" si="375"/>
        <v>0</v>
      </c>
      <c r="BK218" s="3">
        <f t="shared" ca="1" si="375"/>
        <v>0</v>
      </c>
      <c r="BL218" s="3">
        <f t="shared" ca="1" si="375"/>
        <v>0</v>
      </c>
      <c r="BM218" s="3">
        <f t="shared" ca="1" si="375"/>
        <v>0</v>
      </c>
      <c r="BN218" s="3">
        <f t="shared" ca="1" si="375"/>
        <v>0</v>
      </c>
      <c r="BO218" s="3">
        <f t="shared" ca="1" si="375"/>
        <v>0</v>
      </c>
      <c r="BP218" s="3">
        <f t="shared" ref="BP218:CK218" ca="1" si="376">((BO41-BP165-BP168)*$C$213-BP171-BP194-BP195)*$C$214</f>
        <v>0</v>
      </c>
      <c r="BQ218" s="3">
        <f t="shared" ca="1" si="376"/>
        <v>0</v>
      </c>
      <c r="BR218" s="3">
        <f t="shared" ca="1" si="376"/>
        <v>0</v>
      </c>
      <c r="BS218" s="3">
        <f t="shared" ca="1" si="376"/>
        <v>0</v>
      </c>
      <c r="BT218" s="3">
        <f t="shared" ca="1" si="376"/>
        <v>0</v>
      </c>
      <c r="BU218" s="3">
        <f t="shared" ca="1" si="376"/>
        <v>0</v>
      </c>
      <c r="BV218" s="3">
        <f t="shared" ca="1" si="376"/>
        <v>0</v>
      </c>
      <c r="BW218" s="3">
        <f t="shared" ca="1" si="376"/>
        <v>0</v>
      </c>
      <c r="BX218" s="3">
        <f t="shared" ca="1" si="376"/>
        <v>0</v>
      </c>
      <c r="BY218" s="3">
        <f t="shared" ca="1" si="376"/>
        <v>0</v>
      </c>
      <c r="BZ218" s="3">
        <f t="shared" ca="1" si="376"/>
        <v>0</v>
      </c>
      <c r="CA218" s="3">
        <f t="shared" ca="1" si="376"/>
        <v>0</v>
      </c>
      <c r="CB218" s="3">
        <f t="shared" ca="1" si="376"/>
        <v>0</v>
      </c>
      <c r="CC218" s="3">
        <f t="shared" ca="1" si="376"/>
        <v>0</v>
      </c>
      <c r="CD218" s="3">
        <f t="shared" ca="1" si="376"/>
        <v>0</v>
      </c>
      <c r="CE218" s="3">
        <f t="shared" ca="1" si="376"/>
        <v>0</v>
      </c>
      <c r="CF218" s="3">
        <f t="shared" ca="1" si="376"/>
        <v>0</v>
      </c>
      <c r="CG218" s="3">
        <f t="shared" ca="1" si="376"/>
        <v>0</v>
      </c>
      <c r="CH218" s="3">
        <f t="shared" si="376"/>
        <v>0</v>
      </c>
      <c r="CI218" s="3">
        <f t="shared" si="376"/>
        <v>0</v>
      </c>
      <c r="CJ218" s="3">
        <f t="shared" si="376"/>
        <v>0</v>
      </c>
      <c r="CK218" s="3">
        <f t="shared" si="376"/>
        <v>0</v>
      </c>
    </row>
    <row r="219" spans="1:89">
      <c r="B219" t="s">
        <v>221</v>
      </c>
      <c r="BR219" s="13" t="e">
        <f ca="1">'利润表-1'!C21-SUM(Sheet1!D218:BR218)</f>
        <v>#DIV/0!</v>
      </c>
    </row>
    <row r="221" spans="1:89" s="38" customFormat="1">
      <c r="B221" s="38" t="s">
        <v>111</v>
      </c>
      <c r="C221" s="178">
        <v>0.02</v>
      </c>
      <c r="D221" s="38" t="s">
        <v>120</v>
      </c>
    </row>
    <row r="222" spans="1:89" s="38" customFormat="1">
      <c r="B222" s="38" t="s">
        <v>112</v>
      </c>
      <c r="C222" s="178">
        <v>0</v>
      </c>
      <c r="D222" s="38" t="s">
        <v>121</v>
      </c>
    </row>
    <row r="223" spans="1:89" s="38" customFormat="1">
      <c r="B223" s="38" t="s">
        <v>114</v>
      </c>
      <c r="C223" s="178"/>
    </row>
    <row r="224" spans="1:89" s="38" customFormat="1">
      <c r="B224" s="38" t="s">
        <v>113</v>
      </c>
      <c r="C224" s="178">
        <v>0.03</v>
      </c>
      <c r="D224" s="38" t="s">
        <v>27</v>
      </c>
    </row>
    <row r="225" spans="1:69">
      <c r="C225" s="7"/>
    </row>
    <row r="226" spans="1:69">
      <c r="C226" s="5">
        <v>2015</v>
      </c>
      <c r="D226">
        <v>2016</v>
      </c>
      <c r="E226">
        <v>2017</v>
      </c>
      <c r="F226">
        <v>2018</v>
      </c>
      <c r="G226">
        <v>2019</v>
      </c>
      <c r="H226">
        <v>2020</v>
      </c>
      <c r="I226">
        <v>2021</v>
      </c>
      <c r="J226">
        <v>2022</v>
      </c>
    </row>
    <row r="227" spans="1:69" s="38" customFormat="1">
      <c r="B227" s="38" t="s">
        <v>115</v>
      </c>
      <c r="C227" s="209">
        <v>23243.24</v>
      </c>
      <c r="D227" s="209">
        <v>23243.24</v>
      </c>
      <c r="E227" s="209">
        <v>23243.24</v>
      </c>
      <c r="F227" s="209">
        <v>23243.24</v>
      </c>
      <c r="G227" s="209">
        <v>23243.24</v>
      </c>
      <c r="H227" s="180"/>
      <c r="I227" s="180"/>
      <c r="J227" s="180"/>
    </row>
    <row r="228" spans="1:69" s="38" customFormat="1">
      <c r="B228" s="38" t="s">
        <v>116</v>
      </c>
      <c r="C228" s="210">
        <v>33244.53</v>
      </c>
      <c r="D228" s="210">
        <v>33244.53</v>
      </c>
      <c r="E228" s="210">
        <v>33244.53</v>
      </c>
      <c r="F228" s="210">
        <v>33244.53</v>
      </c>
      <c r="G228" s="210">
        <v>33244.53</v>
      </c>
      <c r="H228" s="196"/>
      <c r="I228" s="196"/>
      <c r="J228" s="196"/>
    </row>
    <row r="229" spans="1:69" s="38" customFormat="1">
      <c r="B229" s="38" t="s">
        <v>117</v>
      </c>
      <c r="C229" s="210">
        <v>23423</v>
      </c>
      <c r="D229" s="210">
        <v>23423</v>
      </c>
      <c r="E229" s="210">
        <v>23423</v>
      </c>
      <c r="F229" s="210">
        <v>23423</v>
      </c>
      <c r="G229" s="210">
        <v>23423</v>
      </c>
      <c r="H229" s="196"/>
      <c r="I229" s="196"/>
      <c r="J229" s="196"/>
    </row>
    <row r="230" spans="1:69" s="38" customFormat="1">
      <c r="B230" s="38" t="s">
        <v>118</v>
      </c>
      <c r="C230" s="210">
        <v>32452</v>
      </c>
      <c r="D230" s="210">
        <v>32452</v>
      </c>
      <c r="E230" s="210">
        <v>32452</v>
      </c>
      <c r="F230" s="210">
        <v>32452</v>
      </c>
      <c r="G230" s="210">
        <v>32452</v>
      </c>
      <c r="H230" s="196"/>
      <c r="I230" s="196"/>
      <c r="J230" s="196"/>
    </row>
    <row r="231" spans="1:69" s="38" customFormat="1">
      <c r="B231" s="38" t="s">
        <v>119</v>
      </c>
      <c r="C231" s="210">
        <v>345435</v>
      </c>
      <c r="D231" s="210">
        <v>345435</v>
      </c>
      <c r="E231" s="210">
        <v>345435</v>
      </c>
      <c r="F231" s="210">
        <v>345435</v>
      </c>
      <c r="G231" s="210">
        <v>345435</v>
      </c>
      <c r="H231" s="196"/>
      <c r="I231" s="196"/>
      <c r="J231" s="196"/>
    </row>
    <row r="232" spans="1:69">
      <c r="B232" t="s">
        <v>122</v>
      </c>
      <c r="C232" s="29">
        <v>3</v>
      </c>
      <c r="D232" s="29">
        <v>12</v>
      </c>
      <c r="E232" s="29">
        <v>12</v>
      </c>
      <c r="F232" s="29">
        <v>12</v>
      </c>
      <c r="G232" s="29">
        <v>12</v>
      </c>
      <c r="H232" s="29"/>
      <c r="I232" s="29"/>
      <c r="J232" s="29"/>
    </row>
    <row r="233" spans="1:69">
      <c r="D233" s="12">
        <f t="shared" ref="D233:AI233" si="377">D139</f>
        <v>42248</v>
      </c>
      <c r="E233" s="12">
        <f t="shared" si="377"/>
        <v>42278</v>
      </c>
      <c r="F233" s="12">
        <f t="shared" si="377"/>
        <v>42309</v>
      </c>
      <c r="G233" s="12">
        <f t="shared" si="377"/>
        <v>42339</v>
      </c>
      <c r="H233" s="12">
        <f t="shared" si="377"/>
        <v>42370</v>
      </c>
      <c r="I233" s="12">
        <f t="shared" si="377"/>
        <v>42401</v>
      </c>
      <c r="J233" s="12">
        <f t="shared" si="377"/>
        <v>42430</v>
      </c>
      <c r="K233" s="12">
        <f t="shared" si="377"/>
        <v>42461</v>
      </c>
      <c r="L233" s="12">
        <f t="shared" si="377"/>
        <v>42491</v>
      </c>
      <c r="M233" s="12">
        <f t="shared" si="377"/>
        <v>42522</v>
      </c>
      <c r="N233" s="12">
        <f t="shared" si="377"/>
        <v>42552</v>
      </c>
      <c r="O233" s="12">
        <f t="shared" si="377"/>
        <v>42583</v>
      </c>
      <c r="P233" s="12">
        <f t="shared" si="377"/>
        <v>42614</v>
      </c>
      <c r="Q233" s="12">
        <f t="shared" si="377"/>
        <v>42644</v>
      </c>
      <c r="R233" s="12">
        <f t="shared" si="377"/>
        <v>42675</v>
      </c>
      <c r="S233" s="12">
        <f t="shared" si="377"/>
        <v>42705</v>
      </c>
      <c r="T233" s="12">
        <f t="shared" si="377"/>
        <v>42736</v>
      </c>
      <c r="U233" s="12">
        <f t="shared" si="377"/>
        <v>42767</v>
      </c>
      <c r="V233" s="12">
        <f t="shared" si="377"/>
        <v>42795</v>
      </c>
      <c r="W233" s="12">
        <f t="shared" si="377"/>
        <v>42826</v>
      </c>
      <c r="X233" s="12">
        <f t="shared" si="377"/>
        <v>42856</v>
      </c>
      <c r="Y233" s="12">
        <f t="shared" si="377"/>
        <v>42887</v>
      </c>
      <c r="Z233" s="12">
        <f t="shared" si="377"/>
        <v>42917</v>
      </c>
      <c r="AA233" s="12">
        <f t="shared" si="377"/>
        <v>42948</v>
      </c>
      <c r="AB233" s="12">
        <f t="shared" si="377"/>
        <v>42979</v>
      </c>
      <c r="AC233" s="12">
        <f t="shared" si="377"/>
        <v>43009</v>
      </c>
      <c r="AD233" s="12">
        <f t="shared" si="377"/>
        <v>43040</v>
      </c>
      <c r="AE233" s="12">
        <f t="shared" si="377"/>
        <v>43070</v>
      </c>
      <c r="AF233" s="12">
        <f t="shared" si="377"/>
        <v>43101</v>
      </c>
      <c r="AG233" s="12">
        <f t="shared" si="377"/>
        <v>43132</v>
      </c>
      <c r="AH233" s="12">
        <f t="shared" si="377"/>
        <v>43160</v>
      </c>
      <c r="AI233" s="12">
        <f t="shared" si="377"/>
        <v>43191</v>
      </c>
      <c r="AJ233" s="12">
        <f t="shared" ref="AJ233:BQ233" si="378">AJ139</f>
        <v>43221</v>
      </c>
      <c r="AK233" s="12">
        <f t="shared" si="378"/>
        <v>43252</v>
      </c>
      <c r="AL233" s="12">
        <f t="shared" si="378"/>
        <v>43282</v>
      </c>
      <c r="AM233" s="12">
        <f t="shared" si="378"/>
        <v>43313</v>
      </c>
      <c r="AN233" s="12">
        <f t="shared" si="378"/>
        <v>43344</v>
      </c>
      <c r="AO233" s="12">
        <f t="shared" si="378"/>
        <v>43374</v>
      </c>
      <c r="AP233" s="12">
        <f t="shared" si="378"/>
        <v>43405</v>
      </c>
      <c r="AQ233" s="12">
        <f t="shared" si="378"/>
        <v>43435</v>
      </c>
      <c r="AR233" s="12">
        <f t="shared" si="378"/>
        <v>43466</v>
      </c>
      <c r="AS233" s="12">
        <f t="shared" si="378"/>
        <v>43497</v>
      </c>
      <c r="AT233" s="12">
        <f t="shared" si="378"/>
        <v>43525</v>
      </c>
      <c r="AU233" s="12">
        <f t="shared" si="378"/>
        <v>43556</v>
      </c>
      <c r="AV233" s="12">
        <f t="shared" si="378"/>
        <v>43586</v>
      </c>
      <c r="AW233" s="12">
        <f t="shared" si="378"/>
        <v>43617</v>
      </c>
      <c r="AX233" s="12">
        <f t="shared" si="378"/>
        <v>43647</v>
      </c>
      <c r="AY233" s="12">
        <f t="shared" si="378"/>
        <v>43678</v>
      </c>
      <c r="AZ233" s="12">
        <f t="shared" si="378"/>
        <v>43709</v>
      </c>
      <c r="BA233" s="12">
        <f t="shared" si="378"/>
        <v>43739</v>
      </c>
      <c r="BB233" s="12">
        <f t="shared" si="378"/>
        <v>43770</v>
      </c>
      <c r="BC233" s="12">
        <f t="shared" si="378"/>
        <v>43800</v>
      </c>
      <c r="BD233" s="12">
        <f t="shared" si="378"/>
        <v>43831</v>
      </c>
      <c r="BE233" s="12">
        <f t="shared" si="378"/>
        <v>43862</v>
      </c>
      <c r="BF233" s="12">
        <f t="shared" si="378"/>
        <v>43891</v>
      </c>
      <c r="BG233" s="12">
        <f t="shared" si="378"/>
        <v>43922</v>
      </c>
      <c r="BH233" s="12">
        <f t="shared" si="378"/>
        <v>43952</v>
      </c>
      <c r="BI233" s="12">
        <f t="shared" si="378"/>
        <v>43983</v>
      </c>
      <c r="BJ233" s="12">
        <f t="shared" si="378"/>
        <v>44013</v>
      </c>
      <c r="BK233" s="12">
        <f t="shared" si="378"/>
        <v>44044</v>
      </c>
      <c r="BL233" s="12">
        <f t="shared" si="378"/>
        <v>44075</v>
      </c>
      <c r="BM233" s="12">
        <f t="shared" si="378"/>
        <v>44105</v>
      </c>
      <c r="BN233" s="12">
        <f t="shared" si="378"/>
        <v>44136</v>
      </c>
      <c r="BO233" s="12">
        <f t="shared" si="378"/>
        <v>44166</v>
      </c>
      <c r="BP233" s="12">
        <f t="shared" si="378"/>
        <v>44197</v>
      </c>
      <c r="BQ233" s="12">
        <f t="shared" si="378"/>
        <v>44228</v>
      </c>
    </row>
    <row r="234" spans="1:69" s="48" customFormat="1">
      <c r="B234" s="48" t="s">
        <v>111</v>
      </c>
      <c r="D234" s="197">
        <f t="shared" ref="D234:AI234" ca="1" si="379">$C$221*D140</f>
        <v>0</v>
      </c>
      <c r="E234" s="197">
        <f t="shared" ca="1" si="379"/>
        <v>0</v>
      </c>
      <c r="F234" s="197">
        <f t="shared" ca="1" si="379"/>
        <v>0</v>
      </c>
      <c r="G234" s="197">
        <f t="shared" ca="1" si="379"/>
        <v>0</v>
      </c>
      <c r="H234" s="197">
        <f t="shared" ca="1" si="379"/>
        <v>0</v>
      </c>
      <c r="I234" s="197">
        <f t="shared" ca="1" si="379"/>
        <v>0</v>
      </c>
      <c r="J234" s="197">
        <f t="shared" ca="1" si="379"/>
        <v>864000</v>
      </c>
      <c r="K234" s="197">
        <f t="shared" ca="1" si="379"/>
        <v>864000</v>
      </c>
      <c r="L234" s="197">
        <f t="shared" ca="1" si="379"/>
        <v>864000</v>
      </c>
      <c r="M234" s="197">
        <f t="shared" ca="1" si="379"/>
        <v>864000</v>
      </c>
      <c r="N234" s="197">
        <f t="shared" ca="1" si="379"/>
        <v>864000</v>
      </c>
      <c r="O234" s="197">
        <f t="shared" ca="1" si="379"/>
        <v>864000</v>
      </c>
      <c r="P234" s="197">
        <f t="shared" ca="1" si="379"/>
        <v>864000</v>
      </c>
      <c r="Q234" s="197">
        <f t="shared" ca="1" si="379"/>
        <v>864000</v>
      </c>
      <c r="R234" s="197">
        <f t="shared" ca="1" si="379"/>
        <v>864000</v>
      </c>
      <c r="S234" s="197">
        <f t="shared" ca="1" si="379"/>
        <v>864000</v>
      </c>
      <c r="T234" s="197">
        <f t="shared" ca="1" si="379"/>
        <v>1900000</v>
      </c>
      <c r="U234" s="197">
        <f t="shared" ca="1" si="379"/>
        <v>1900000</v>
      </c>
      <c r="V234" s="197">
        <f t="shared" ca="1" si="379"/>
        <v>1900000</v>
      </c>
      <c r="W234" s="197">
        <f t="shared" ca="1" si="379"/>
        <v>1900000</v>
      </c>
      <c r="X234" s="197">
        <f t="shared" ca="1" si="379"/>
        <v>1900000</v>
      </c>
      <c r="Y234" s="197">
        <f t="shared" ca="1" si="379"/>
        <v>1900000</v>
      </c>
      <c r="Z234" s="197">
        <f t="shared" ca="1" si="379"/>
        <v>1900000</v>
      </c>
      <c r="AA234" s="197">
        <f t="shared" ca="1" si="379"/>
        <v>1900000</v>
      </c>
      <c r="AB234" s="197">
        <f t="shared" ca="1" si="379"/>
        <v>1900000</v>
      </c>
      <c r="AC234" s="197">
        <f t="shared" ca="1" si="379"/>
        <v>1900000</v>
      </c>
      <c r="AD234" s="197">
        <f t="shared" ca="1" si="379"/>
        <v>1900000</v>
      </c>
      <c r="AE234" s="197">
        <f t="shared" ca="1" si="379"/>
        <v>1900000</v>
      </c>
      <c r="AF234" s="197">
        <f t="shared" ca="1" si="379"/>
        <v>1800000</v>
      </c>
      <c r="AG234" s="197">
        <f t="shared" ca="1" si="379"/>
        <v>1800000</v>
      </c>
      <c r="AH234" s="197">
        <f t="shared" ca="1" si="379"/>
        <v>1800000</v>
      </c>
      <c r="AI234" s="197">
        <f t="shared" ca="1" si="379"/>
        <v>1800000</v>
      </c>
      <c r="AJ234" s="197">
        <f t="shared" ref="AJ234:BQ234" ca="1" si="380">$C$221*AJ140</f>
        <v>1800000</v>
      </c>
      <c r="AK234" s="197">
        <f t="shared" ca="1" si="380"/>
        <v>1800000</v>
      </c>
      <c r="AL234" s="197">
        <f t="shared" ca="1" si="380"/>
        <v>1800000</v>
      </c>
      <c r="AM234" s="197">
        <f t="shared" ca="1" si="380"/>
        <v>1800000</v>
      </c>
      <c r="AN234" s="197">
        <f t="shared" ca="1" si="380"/>
        <v>0</v>
      </c>
      <c r="AO234" s="197">
        <f t="shared" ca="1" si="380"/>
        <v>0</v>
      </c>
      <c r="AP234" s="197">
        <f t="shared" ca="1" si="380"/>
        <v>0</v>
      </c>
      <c r="AQ234" s="197">
        <f t="shared" ca="1" si="380"/>
        <v>0</v>
      </c>
      <c r="AR234" s="197">
        <f t="shared" ca="1" si="380"/>
        <v>0</v>
      </c>
      <c r="AS234" s="197">
        <f t="shared" ca="1" si="380"/>
        <v>0</v>
      </c>
      <c r="AT234" s="197">
        <f t="shared" ca="1" si="380"/>
        <v>0</v>
      </c>
      <c r="AU234" s="197">
        <f t="shared" si="380"/>
        <v>0</v>
      </c>
      <c r="AV234" s="197">
        <f t="shared" si="380"/>
        <v>0</v>
      </c>
      <c r="AW234" s="197">
        <f t="shared" si="380"/>
        <v>0</v>
      </c>
      <c r="AX234" s="197">
        <f t="shared" si="380"/>
        <v>0</v>
      </c>
      <c r="AY234" s="197">
        <f t="shared" si="380"/>
        <v>0</v>
      </c>
      <c r="AZ234" s="197">
        <f t="shared" si="380"/>
        <v>0</v>
      </c>
      <c r="BA234" s="197">
        <f t="shared" si="380"/>
        <v>0</v>
      </c>
      <c r="BB234" s="197">
        <f t="shared" si="380"/>
        <v>0</v>
      </c>
      <c r="BC234" s="197">
        <f t="shared" si="380"/>
        <v>0</v>
      </c>
      <c r="BD234" s="197">
        <f t="shared" si="380"/>
        <v>0</v>
      </c>
      <c r="BE234" s="197">
        <f t="shared" si="380"/>
        <v>0</v>
      </c>
      <c r="BF234" s="197">
        <f t="shared" si="380"/>
        <v>0</v>
      </c>
      <c r="BG234" s="197">
        <f t="shared" si="380"/>
        <v>0</v>
      </c>
      <c r="BH234" s="197">
        <f t="shared" si="380"/>
        <v>0</v>
      </c>
      <c r="BI234" s="197">
        <f t="shared" si="380"/>
        <v>0</v>
      </c>
      <c r="BJ234" s="197">
        <f t="shared" si="380"/>
        <v>0</v>
      </c>
      <c r="BK234" s="197">
        <f t="shared" si="380"/>
        <v>0</v>
      </c>
      <c r="BL234" s="197">
        <f t="shared" si="380"/>
        <v>0</v>
      </c>
      <c r="BM234" s="197">
        <f t="shared" si="380"/>
        <v>0</v>
      </c>
      <c r="BN234" s="197">
        <f t="shared" si="380"/>
        <v>0</v>
      </c>
      <c r="BO234" s="197">
        <f t="shared" si="380"/>
        <v>0</v>
      </c>
      <c r="BP234" s="197">
        <f t="shared" si="380"/>
        <v>0</v>
      </c>
      <c r="BQ234" s="197">
        <f t="shared" si="380"/>
        <v>0</v>
      </c>
    </row>
    <row r="235" spans="1:69" s="48" customFormat="1">
      <c r="B235" s="48" t="s">
        <v>112</v>
      </c>
      <c r="D235" s="190">
        <f t="shared" ref="D235:AI235" ca="1" si="381">$C$222*(SUM($C$70:$C$78)*C38)</f>
        <v>0</v>
      </c>
      <c r="E235" s="190">
        <f t="shared" ca="1" si="381"/>
        <v>0</v>
      </c>
      <c r="F235" s="190">
        <f t="shared" ca="1" si="381"/>
        <v>0</v>
      </c>
      <c r="G235" s="190">
        <f t="shared" ca="1" si="381"/>
        <v>0</v>
      </c>
      <c r="H235" s="190">
        <f t="shared" ca="1" si="381"/>
        <v>0</v>
      </c>
      <c r="I235" s="190">
        <f t="shared" ca="1" si="381"/>
        <v>0</v>
      </c>
      <c r="J235" s="190">
        <f t="shared" ca="1" si="381"/>
        <v>0</v>
      </c>
      <c r="K235" s="190">
        <f t="shared" ca="1" si="381"/>
        <v>0</v>
      </c>
      <c r="L235" s="190">
        <f t="shared" ca="1" si="381"/>
        <v>0</v>
      </c>
      <c r="M235" s="190">
        <f t="shared" ca="1" si="381"/>
        <v>0</v>
      </c>
      <c r="N235" s="190">
        <f t="shared" ca="1" si="381"/>
        <v>0</v>
      </c>
      <c r="O235" s="190">
        <f t="shared" ca="1" si="381"/>
        <v>0</v>
      </c>
      <c r="P235" s="190">
        <f t="shared" ca="1" si="381"/>
        <v>0</v>
      </c>
      <c r="Q235" s="190">
        <f t="shared" ca="1" si="381"/>
        <v>0</v>
      </c>
      <c r="R235" s="190">
        <f t="shared" ca="1" si="381"/>
        <v>0</v>
      </c>
      <c r="S235" s="190">
        <f t="shared" ca="1" si="381"/>
        <v>0</v>
      </c>
      <c r="T235" s="190">
        <f t="shared" ca="1" si="381"/>
        <v>0</v>
      </c>
      <c r="U235" s="190">
        <f t="shared" ca="1" si="381"/>
        <v>0</v>
      </c>
      <c r="V235" s="190">
        <f t="shared" ca="1" si="381"/>
        <v>0</v>
      </c>
      <c r="W235" s="190">
        <f t="shared" ca="1" si="381"/>
        <v>0</v>
      </c>
      <c r="X235" s="190">
        <f t="shared" ca="1" si="381"/>
        <v>0</v>
      </c>
      <c r="Y235" s="190">
        <f t="shared" ca="1" si="381"/>
        <v>0</v>
      </c>
      <c r="Z235" s="190">
        <f t="shared" ca="1" si="381"/>
        <v>0</v>
      </c>
      <c r="AA235" s="190">
        <f t="shared" ca="1" si="381"/>
        <v>0</v>
      </c>
      <c r="AB235" s="190">
        <f t="shared" ca="1" si="381"/>
        <v>0</v>
      </c>
      <c r="AC235" s="190">
        <f t="shared" ca="1" si="381"/>
        <v>0</v>
      </c>
      <c r="AD235" s="190">
        <f t="shared" ca="1" si="381"/>
        <v>0</v>
      </c>
      <c r="AE235" s="190">
        <f t="shared" ca="1" si="381"/>
        <v>0</v>
      </c>
      <c r="AF235" s="190">
        <f t="shared" ca="1" si="381"/>
        <v>0</v>
      </c>
      <c r="AG235" s="190">
        <f t="shared" ca="1" si="381"/>
        <v>0</v>
      </c>
      <c r="AH235" s="190">
        <f t="shared" ca="1" si="381"/>
        <v>0</v>
      </c>
      <c r="AI235" s="190">
        <f t="shared" ca="1" si="381"/>
        <v>0</v>
      </c>
      <c r="AJ235" s="190">
        <f t="shared" ref="AJ235:BQ235" ca="1" si="382">$C$222*(SUM($C$70:$C$78)*AI38)</f>
        <v>0</v>
      </c>
      <c r="AK235" s="190">
        <f t="shared" ca="1" si="382"/>
        <v>0</v>
      </c>
      <c r="AL235" s="190">
        <f t="shared" ca="1" si="382"/>
        <v>0</v>
      </c>
      <c r="AM235" s="190">
        <f t="shared" ca="1" si="382"/>
        <v>0</v>
      </c>
      <c r="AN235" s="190">
        <f t="shared" ca="1" si="382"/>
        <v>0</v>
      </c>
      <c r="AO235" s="190">
        <f t="shared" ca="1" si="382"/>
        <v>0</v>
      </c>
      <c r="AP235" s="190">
        <f t="shared" ca="1" si="382"/>
        <v>0</v>
      </c>
      <c r="AQ235" s="190">
        <f t="shared" ca="1" si="382"/>
        <v>0</v>
      </c>
      <c r="AR235" s="190">
        <f t="shared" ca="1" si="382"/>
        <v>0</v>
      </c>
      <c r="AS235" s="190">
        <f t="shared" ca="1" si="382"/>
        <v>0</v>
      </c>
      <c r="AT235" s="190">
        <f t="shared" ca="1" si="382"/>
        <v>0</v>
      </c>
      <c r="AU235" s="190">
        <f t="shared" ca="1" si="382"/>
        <v>0</v>
      </c>
      <c r="AV235" s="190">
        <f t="shared" ca="1" si="382"/>
        <v>0</v>
      </c>
      <c r="AW235" s="190">
        <f t="shared" ca="1" si="382"/>
        <v>0</v>
      </c>
      <c r="AX235" s="190">
        <f t="shared" ca="1" si="382"/>
        <v>0</v>
      </c>
      <c r="AY235" s="190">
        <f t="shared" ca="1" si="382"/>
        <v>0</v>
      </c>
      <c r="AZ235" s="190">
        <f t="shared" ca="1" si="382"/>
        <v>0</v>
      </c>
      <c r="BA235" s="190">
        <f t="shared" ca="1" si="382"/>
        <v>0</v>
      </c>
      <c r="BB235" s="190">
        <f t="shared" ca="1" si="382"/>
        <v>0</v>
      </c>
      <c r="BC235" s="190">
        <f t="shared" ca="1" si="382"/>
        <v>0</v>
      </c>
      <c r="BD235" s="190">
        <f t="shared" ca="1" si="382"/>
        <v>0</v>
      </c>
      <c r="BE235" s="190">
        <f t="shared" ca="1" si="382"/>
        <v>0</v>
      </c>
      <c r="BF235" s="190">
        <f t="shared" ca="1" si="382"/>
        <v>0</v>
      </c>
      <c r="BG235" s="190">
        <f t="shared" ca="1" si="382"/>
        <v>0</v>
      </c>
      <c r="BH235" s="190">
        <f t="shared" ca="1" si="382"/>
        <v>0</v>
      </c>
      <c r="BI235" s="190">
        <f t="shared" ca="1" si="382"/>
        <v>0</v>
      </c>
      <c r="BJ235" s="190">
        <f t="shared" ca="1" si="382"/>
        <v>0</v>
      </c>
      <c r="BK235" s="190">
        <f t="shared" ca="1" si="382"/>
        <v>0</v>
      </c>
      <c r="BL235" s="190">
        <f t="shared" ca="1" si="382"/>
        <v>0</v>
      </c>
      <c r="BM235" s="190">
        <f t="shared" ca="1" si="382"/>
        <v>0</v>
      </c>
      <c r="BN235" s="190">
        <f t="shared" ca="1" si="382"/>
        <v>0</v>
      </c>
      <c r="BO235" s="190">
        <f t="shared" ca="1" si="382"/>
        <v>0</v>
      </c>
      <c r="BP235" s="190">
        <f t="shared" ca="1" si="382"/>
        <v>0</v>
      </c>
      <c r="BQ235" s="190">
        <f t="shared" ca="1" si="382"/>
        <v>0</v>
      </c>
    </row>
    <row r="236" spans="1:69" s="48" customFormat="1">
      <c r="B236" s="48" t="s">
        <v>114</v>
      </c>
    </row>
    <row r="237" spans="1:69" s="48" customFormat="1">
      <c r="B237" s="48" t="s">
        <v>113</v>
      </c>
      <c r="D237" s="190">
        <f t="shared" ref="D237:AI237" ca="1" si="383">$C$224*D144</f>
        <v>0</v>
      </c>
      <c r="E237" s="190">
        <f t="shared" ca="1" si="383"/>
        <v>0</v>
      </c>
      <c r="F237" s="190">
        <f t="shared" ca="1" si="383"/>
        <v>0</v>
      </c>
      <c r="G237" s="190">
        <f t="shared" ca="1" si="383"/>
        <v>0</v>
      </c>
      <c r="H237" s="190">
        <f t="shared" ca="1" si="383"/>
        <v>0</v>
      </c>
      <c r="I237" s="190">
        <f t="shared" ca="1" si="383"/>
        <v>0</v>
      </c>
      <c r="J237" s="190">
        <f t="shared" ca="1" si="383"/>
        <v>0</v>
      </c>
      <c r="K237" s="190">
        <f t="shared" ca="1" si="383"/>
        <v>0</v>
      </c>
      <c r="L237" s="190">
        <f t="shared" ca="1" si="383"/>
        <v>0</v>
      </c>
      <c r="M237" s="190">
        <f t="shared" ca="1" si="383"/>
        <v>0</v>
      </c>
      <c r="N237" s="190">
        <f t="shared" ca="1" si="383"/>
        <v>0</v>
      </c>
      <c r="O237" s="190">
        <f t="shared" ca="1" si="383"/>
        <v>0</v>
      </c>
      <c r="P237" s="190">
        <f t="shared" ca="1" si="383"/>
        <v>0</v>
      </c>
      <c r="Q237" s="190">
        <f t="shared" ca="1" si="383"/>
        <v>0</v>
      </c>
      <c r="R237" s="190">
        <f t="shared" ca="1" si="383"/>
        <v>0</v>
      </c>
      <c r="S237" s="190">
        <f t="shared" ca="1" si="383"/>
        <v>0</v>
      </c>
      <c r="T237" s="190">
        <f t="shared" ca="1" si="383"/>
        <v>0</v>
      </c>
      <c r="U237" s="190">
        <f t="shared" ca="1" si="383"/>
        <v>0</v>
      </c>
      <c r="V237" s="190">
        <f t="shared" ca="1" si="383"/>
        <v>21510000</v>
      </c>
      <c r="W237" s="190">
        <f t="shared" ca="1" si="383"/>
        <v>0</v>
      </c>
      <c r="X237" s="190">
        <f t="shared" ca="1" si="383"/>
        <v>0</v>
      </c>
      <c r="Y237" s="190">
        <f t="shared" ca="1" si="383"/>
        <v>0</v>
      </c>
      <c r="Z237" s="190">
        <f t="shared" ca="1" si="383"/>
        <v>0</v>
      </c>
      <c r="AA237" s="190">
        <f t="shared" ca="1" si="383"/>
        <v>2850000</v>
      </c>
      <c r="AB237" s="190">
        <f t="shared" ca="1" si="383"/>
        <v>2850000</v>
      </c>
      <c r="AC237" s="190">
        <f t="shared" ca="1" si="383"/>
        <v>2850000</v>
      </c>
      <c r="AD237" s="190">
        <f t="shared" ca="1" si="383"/>
        <v>2850000</v>
      </c>
      <c r="AE237" s="190">
        <f t="shared" ca="1" si="383"/>
        <v>2850000</v>
      </c>
      <c r="AF237" s="190">
        <f t="shared" ca="1" si="383"/>
        <v>2850000</v>
      </c>
      <c r="AG237" s="190">
        <f t="shared" ca="1" si="383"/>
        <v>2850000</v>
      </c>
      <c r="AH237" s="190">
        <f t="shared" ca="1" si="383"/>
        <v>2850000</v>
      </c>
      <c r="AI237" s="190">
        <f t="shared" ca="1" si="383"/>
        <v>2850000</v>
      </c>
      <c r="AJ237" s="190">
        <f t="shared" ref="AJ237:BQ237" ca="1" si="384">$C$224*AJ144</f>
        <v>2700000</v>
      </c>
      <c r="AK237" s="190">
        <f t="shared" ca="1" si="384"/>
        <v>2700000</v>
      </c>
      <c r="AL237" s="190">
        <f t="shared" ca="1" si="384"/>
        <v>2700000</v>
      </c>
      <c r="AM237" s="190">
        <f t="shared" ca="1" si="384"/>
        <v>2700000</v>
      </c>
      <c r="AN237" s="190">
        <f t="shared" ca="1" si="384"/>
        <v>2700000</v>
      </c>
      <c r="AO237" s="190">
        <f t="shared" ca="1" si="384"/>
        <v>2700000</v>
      </c>
      <c r="AP237" s="190">
        <f t="shared" ca="1" si="384"/>
        <v>2700000</v>
      </c>
      <c r="AQ237" s="190">
        <f t="shared" ca="1" si="384"/>
        <v>2700000</v>
      </c>
      <c r="AR237" s="190">
        <f t="shared" ca="1" si="384"/>
        <v>0</v>
      </c>
      <c r="AS237" s="190">
        <f t="shared" ca="1" si="384"/>
        <v>0</v>
      </c>
      <c r="AT237" s="190">
        <f t="shared" ca="1" si="384"/>
        <v>0</v>
      </c>
      <c r="AU237" s="190">
        <f t="shared" ca="1" si="384"/>
        <v>0</v>
      </c>
      <c r="AV237" s="190">
        <f t="shared" ca="1" si="384"/>
        <v>0</v>
      </c>
      <c r="AW237" s="190">
        <f t="shared" ca="1" si="384"/>
        <v>0</v>
      </c>
      <c r="AX237" s="190">
        <f t="shared" ca="1" si="384"/>
        <v>0</v>
      </c>
      <c r="AY237" s="190">
        <f t="shared" ca="1" si="384"/>
        <v>0</v>
      </c>
      <c r="AZ237" s="190">
        <f t="shared" ca="1" si="384"/>
        <v>0</v>
      </c>
      <c r="BA237" s="190">
        <f t="shared" ca="1" si="384"/>
        <v>0</v>
      </c>
      <c r="BB237" s="190">
        <f t="shared" ca="1" si="384"/>
        <v>0</v>
      </c>
      <c r="BC237" s="190">
        <f t="shared" ca="1" si="384"/>
        <v>0</v>
      </c>
      <c r="BD237" s="190">
        <f t="shared" ca="1" si="384"/>
        <v>0</v>
      </c>
      <c r="BE237" s="190">
        <f t="shared" ca="1" si="384"/>
        <v>0</v>
      </c>
      <c r="BF237" s="190">
        <f t="shared" ca="1" si="384"/>
        <v>0</v>
      </c>
      <c r="BG237" s="190">
        <f t="shared" ca="1" si="384"/>
        <v>0</v>
      </c>
      <c r="BH237" s="190">
        <f t="shared" ca="1" si="384"/>
        <v>0</v>
      </c>
      <c r="BI237" s="190">
        <f t="shared" ca="1" si="384"/>
        <v>0</v>
      </c>
      <c r="BJ237" s="190">
        <f t="shared" ca="1" si="384"/>
        <v>0</v>
      </c>
      <c r="BK237" s="190">
        <f t="shared" ca="1" si="384"/>
        <v>0</v>
      </c>
      <c r="BL237" s="190">
        <f t="shared" ca="1" si="384"/>
        <v>0</v>
      </c>
      <c r="BM237" s="190">
        <f t="shared" ca="1" si="384"/>
        <v>0</v>
      </c>
      <c r="BN237" s="190">
        <f t="shared" ca="1" si="384"/>
        <v>0</v>
      </c>
      <c r="BO237" s="190">
        <f t="shared" ca="1" si="384"/>
        <v>0</v>
      </c>
      <c r="BP237" s="190">
        <f t="shared" ca="1" si="384"/>
        <v>0</v>
      </c>
      <c r="BQ237" s="190">
        <f t="shared" ca="1" si="384"/>
        <v>0</v>
      </c>
    </row>
    <row r="238" spans="1:69" s="48" customFormat="1">
      <c r="A238" s="48">
        <v>2</v>
      </c>
      <c r="B238" s="48" t="s">
        <v>115</v>
      </c>
      <c r="D238" s="188">
        <f t="shared" ref="D238:AI238" si="385">IF(D233&lt;$C$7,0,IFERROR(HLOOKUP(YEAR(D$233),$C$226:$J$231,$A238,FALSE)/HLOOKUP(YEAR(D$233),$C$226:$J$232,7,FALSE),0))</f>
        <v>7747.7466666666669</v>
      </c>
      <c r="E238" s="188">
        <f t="shared" si="385"/>
        <v>7747.7466666666669</v>
      </c>
      <c r="F238" s="188">
        <f t="shared" si="385"/>
        <v>7747.7466666666669</v>
      </c>
      <c r="G238" s="188">
        <f t="shared" si="385"/>
        <v>7747.7466666666669</v>
      </c>
      <c r="H238" s="188">
        <f t="shared" si="385"/>
        <v>1936.9366666666667</v>
      </c>
      <c r="I238" s="188">
        <f t="shared" si="385"/>
        <v>1936.9366666666667</v>
      </c>
      <c r="J238" s="188">
        <f t="shared" si="385"/>
        <v>1936.9366666666667</v>
      </c>
      <c r="K238" s="188">
        <f t="shared" si="385"/>
        <v>1936.9366666666667</v>
      </c>
      <c r="L238" s="188">
        <f t="shared" si="385"/>
        <v>1936.9366666666667</v>
      </c>
      <c r="M238" s="188">
        <f t="shared" si="385"/>
        <v>1936.9366666666667</v>
      </c>
      <c r="N238" s="188">
        <f t="shared" si="385"/>
        <v>1936.9366666666667</v>
      </c>
      <c r="O238" s="188">
        <f t="shared" si="385"/>
        <v>1936.9366666666667</v>
      </c>
      <c r="P238" s="188">
        <f t="shared" si="385"/>
        <v>1936.9366666666667</v>
      </c>
      <c r="Q238" s="188">
        <f t="shared" si="385"/>
        <v>1936.9366666666667</v>
      </c>
      <c r="R238" s="188">
        <f t="shared" si="385"/>
        <v>1936.9366666666667</v>
      </c>
      <c r="S238" s="188">
        <f t="shared" si="385"/>
        <v>1936.9366666666667</v>
      </c>
      <c r="T238" s="188">
        <f t="shared" si="385"/>
        <v>1936.9366666666667</v>
      </c>
      <c r="U238" s="188">
        <f t="shared" si="385"/>
        <v>1936.9366666666667</v>
      </c>
      <c r="V238" s="188">
        <f t="shared" si="385"/>
        <v>1936.9366666666667</v>
      </c>
      <c r="W238" s="188">
        <f t="shared" si="385"/>
        <v>1936.9366666666667</v>
      </c>
      <c r="X238" s="188">
        <f t="shared" si="385"/>
        <v>1936.9366666666667</v>
      </c>
      <c r="Y238" s="188">
        <f t="shared" si="385"/>
        <v>1936.9366666666667</v>
      </c>
      <c r="Z238" s="188">
        <f t="shared" si="385"/>
        <v>1936.9366666666667</v>
      </c>
      <c r="AA238" s="188">
        <f t="shared" si="385"/>
        <v>1936.9366666666667</v>
      </c>
      <c r="AB238" s="188">
        <f t="shared" si="385"/>
        <v>1936.9366666666667</v>
      </c>
      <c r="AC238" s="188">
        <f t="shared" si="385"/>
        <v>1936.9366666666667</v>
      </c>
      <c r="AD238" s="188">
        <f t="shared" si="385"/>
        <v>1936.9366666666667</v>
      </c>
      <c r="AE238" s="188">
        <f t="shared" si="385"/>
        <v>1936.9366666666667</v>
      </c>
      <c r="AF238" s="188">
        <f t="shared" si="385"/>
        <v>1936.9366666666667</v>
      </c>
      <c r="AG238" s="188">
        <f t="shared" si="385"/>
        <v>1936.9366666666667</v>
      </c>
      <c r="AH238" s="188">
        <f t="shared" si="385"/>
        <v>1936.9366666666667</v>
      </c>
      <c r="AI238" s="188">
        <f t="shared" si="385"/>
        <v>1936.9366666666667</v>
      </c>
      <c r="AJ238" s="188">
        <f t="shared" ref="AJ238:BQ238" si="386">IF(AJ233&lt;$C$7,0,IFERROR(HLOOKUP(YEAR(AJ$233),$C$226:$J$231,$A238,FALSE)/HLOOKUP(YEAR(AJ$233),$C$226:$J$232,7,FALSE),0))</f>
        <v>1936.9366666666667</v>
      </c>
      <c r="AK238" s="188">
        <f t="shared" si="386"/>
        <v>1936.9366666666667</v>
      </c>
      <c r="AL238" s="188">
        <f t="shared" si="386"/>
        <v>1936.9366666666667</v>
      </c>
      <c r="AM238" s="188">
        <f t="shared" si="386"/>
        <v>1936.9366666666667</v>
      </c>
      <c r="AN238" s="188">
        <f t="shared" si="386"/>
        <v>1936.9366666666667</v>
      </c>
      <c r="AO238" s="188">
        <f t="shared" si="386"/>
        <v>1936.9366666666667</v>
      </c>
      <c r="AP238" s="188">
        <f t="shared" si="386"/>
        <v>1936.9366666666667</v>
      </c>
      <c r="AQ238" s="188">
        <f t="shared" si="386"/>
        <v>1936.9366666666667</v>
      </c>
      <c r="AR238" s="188">
        <f t="shared" si="386"/>
        <v>1936.9366666666667</v>
      </c>
      <c r="AS238" s="188">
        <f t="shared" si="386"/>
        <v>1936.9366666666667</v>
      </c>
      <c r="AT238" s="188">
        <f t="shared" si="386"/>
        <v>1936.9366666666667</v>
      </c>
      <c r="AU238" s="188">
        <f t="shared" si="386"/>
        <v>1936.9366666666667</v>
      </c>
      <c r="AV238" s="188">
        <f t="shared" si="386"/>
        <v>1936.9366666666667</v>
      </c>
      <c r="AW238" s="188">
        <f t="shared" si="386"/>
        <v>1936.9366666666667</v>
      </c>
      <c r="AX238" s="188">
        <f t="shared" si="386"/>
        <v>1936.9366666666667</v>
      </c>
      <c r="AY238" s="188">
        <f t="shared" si="386"/>
        <v>1936.9366666666667</v>
      </c>
      <c r="AZ238" s="188">
        <f t="shared" si="386"/>
        <v>1936.9366666666667</v>
      </c>
      <c r="BA238" s="188">
        <f t="shared" si="386"/>
        <v>1936.9366666666667</v>
      </c>
      <c r="BB238" s="188">
        <f t="shared" si="386"/>
        <v>1936.9366666666667</v>
      </c>
      <c r="BC238" s="188">
        <f t="shared" si="386"/>
        <v>1936.9366666666667</v>
      </c>
      <c r="BD238" s="188">
        <f t="shared" si="386"/>
        <v>0</v>
      </c>
      <c r="BE238" s="188">
        <f t="shared" si="386"/>
        <v>0</v>
      </c>
      <c r="BF238" s="188">
        <f t="shared" si="386"/>
        <v>0</v>
      </c>
      <c r="BG238" s="188">
        <f t="shared" si="386"/>
        <v>0</v>
      </c>
      <c r="BH238" s="188">
        <f t="shared" si="386"/>
        <v>0</v>
      </c>
      <c r="BI238" s="188">
        <f t="shared" si="386"/>
        <v>0</v>
      </c>
      <c r="BJ238" s="188">
        <f t="shared" si="386"/>
        <v>0</v>
      </c>
      <c r="BK238" s="188">
        <f t="shared" si="386"/>
        <v>0</v>
      </c>
      <c r="BL238" s="188">
        <f t="shared" si="386"/>
        <v>0</v>
      </c>
      <c r="BM238" s="188">
        <f t="shared" si="386"/>
        <v>0</v>
      </c>
      <c r="BN238" s="188">
        <f t="shared" si="386"/>
        <v>0</v>
      </c>
      <c r="BO238" s="188">
        <f t="shared" si="386"/>
        <v>0</v>
      </c>
      <c r="BP238" s="188">
        <f t="shared" si="386"/>
        <v>0</v>
      </c>
      <c r="BQ238" s="188">
        <f t="shared" si="386"/>
        <v>0</v>
      </c>
    </row>
    <row r="239" spans="1:69" s="48" customFormat="1">
      <c r="A239" s="48">
        <v>3</v>
      </c>
      <c r="B239" s="48" t="s">
        <v>116</v>
      </c>
      <c r="D239" s="188">
        <f t="shared" ref="D239:AI239" si="387">IF(D233&lt;$C$7,0,IFERROR(HLOOKUP(YEAR(D$233),$C$226:$J$231,$A239,FALSE)/HLOOKUP(YEAR(D$233),$C$226:$J$232,7,FALSE),0))</f>
        <v>11081.51</v>
      </c>
      <c r="E239" s="188">
        <f t="shared" si="387"/>
        <v>11081.51</v>
      </c>
      <c r="F239" s="188">
        <f t="shared" si="387"/>
        <v>11081.51</v>
      </c>
      <c r="G239" s="188">
        <f t="shared" si="387"/>
        <v>11081.51</v>
      </c>
      <c r="H239" s="188">
        <f t="shared" si="387"/>
        <v>2770.3775000000001</v>
      </c>
      <c r="I239" s="188">
        <f t="shared" si="387"/>
        <v>2770.3775000000001</v>
      </c>
      <c r="J239" s="188">
        <f t="shared" si="387"/>
        <v>2770.3775000000001</v>
      </c>
      <c r="K239" s="188">
        <f t="shared" si="387"/>
        <v>2770.3775000000001</v>
      </c>
      <c r="L239" s="188">
        <f t="shared" si="387"/>
        <v>2770.3775000000001</v>
      </c>
      <c r="M239" s="188">
        <f t="shared" si="387"/>
        <v>2770.3775000000001</v>
      </c>
      <c r="N239" s="188">
        <f t="shared" si="387"/>
        <v>2770.3775000000001</v>
      </c>
      <c r="O239" s="188">
        <f t="shared" si="387"/>
        <v>2770.3775000000001</v>
      </c>
      <c r="P239" s="188">
        <f t="shared" si="387"/>
        <v>2770.3775000000001</v>
      </c>
      <c r="Q239" s="188">
        <f t="shared" si="387"/>
        <v>2770.3775000000001</v>
      </c>
      <c r="R239" s="188">
        <f t="shared" si="387"/>
        <v>2770.3775000000001</v>
      </c>
      <c r="S239" s="188">
        <f t="shared" si="387"/>
        <v>2770.3775000000001</v>
      </c>
      <c r="T239" s="188">
        <f t="shared" si="387"/>
        <v>2770.3775000000001</v>
      </c>
      <c r="U239" s="188">
        <f t="shared" si="387"/>
        <v>2770.3775000000001</v>
      </c>
      <c r="V239" s="188">
        <f t="shared" si="387"/>
        <v>2770.3775000000001</v>
      </c>
      <c r="W239" s="188">
        <f t="shared" si="387"/>
        <v>2770.3775000000001</v>
      </c>
      <c r="X239" s="188">
        <f t="shared" si="387"/>
        <v>2770.3775000000001</v>
      </c>
      <c r="Y239" s="188">
        <f t="shared" si="387"/>
        <v>2770.3775000000001</v>
      </c>
      <c r="Z239" s="188">
        <f t="shared" si="387"/>
        <v>2770.3775000000001</v>
      </c>
      <c r="AA239" s="188">
        <f t="shared" si="387"/>
        <v>2770.3775000000001</v>
      </c>
      <c r="AB239" s="188">
        <f t="shared" si="387"/>
        <v>2770.3775000000001</v>
      </c>
      <c r="AC239" s="188">
        <f t="shared" si="387"/>
        <v>2770.3775000000001</v>
      </c>
      <c r="AD239" s="188">
        <f t="shared" si="387"/>
        <v>2770.3775000000001</v>
      </c>
      <c r="AE239" s="188">
        <f t="shared" si="387"/>
        <v>2770.3775000000001</v>
      </c>
      <c r="AF239" s="188">
        <f t="shared" si="387"/>
        <v>2770.3775000000001</v>
      </c>
      <c r="AG239" s="188">
        <f t="shared" si="387"/>
        <v>2770.3775000000001</v>
      </c>
      <c r="AH239" s="188">
        <f t="shared" si="387"/>
        <v>2770.3775000000001</v>
      </c>
      <c r="AI239" s="188">
        <f t="shared" si="387"/>
        <v>2770.3775000000001</v>
      </c>
      <c r="AJ239" s="188">
        <f t="shared" ref="AJ239:BQ239" si="388">IF(AJ233&lt;$C$7,0,IFERROR(HLOOKUP(YEAR(AJ$233),$C$226:$J$231,$A239,FALSE)/HLOOKUP(YEAR(AJ$233),$C$226:$J$232,7,FALSE),0))</f>
        <v>2770.3775000000001</v>
      </c>
      <c r="AK239" s="188">
        <f t="shared" si="388"/>
        <v>2770.3775000000001</v>
      </c>
      <c r="AL239" s="188">
        <f t="shared" si="388"/>
        <v>2770.3775000000001</v>
      </c>
      <c r="AM239" s="188">
        <f t="shared" si="388"/>
        <v>2770.3775000000001</v>
      </c>
      <c r="AN239" s="188">
        <f t="shared" si="388"/>
        <v>2770.3775000000001</v>
      </c>
      <c r="AO239" s="188">
        <f t="shared" si="388"/>
        <v>2770.3775000000001</v>
      </c>
      <c r="AP239" s="188">
        <f t="shared" si="388"/>
        <v>2770.3775000000001</v>
      </c>
      <c r="AQ239" s="188">
        <f t="shared" si="388"/>
        <v>2770.3775000000001</v>
      </c>
      <c r="AR239" s="188">
        <f t="shared" si="388"/>
        <v>2770.3775000000001</v>
      </c>
      <c r="AS239" s="188">
        <f t="shared" si="388"/>
        <v>2770.3775000000001</v>
      </c>
      <c r="AT239" s="188">
        <f t="shared" si="388"/>
        <v>2770.3775000000001</v>
      </c>
      <c r="AU239" s="188">
        <f t="shared" si="388"/>
        <v>2770.3775000000001</v>
      </c>
      <c r="AV239" s="188">
        <f t="shared" si="388"/>
        <v>2770.3775000000001</v>
      </c>
      <c r="AW239" s="188">
        <f t="shared" si="388"/>
        <v>2770.3775000000001</v>
      </c>
      <c r="AX239" s="188">
        <f t="shared" si="388"/>
        <v>2770.3775000000001</v>
      </c>
      <c r="AY239" s="188">
        <f t="shared" si="388"/>
        <v>2770.3775000000001</v>
      </c>
      <c r="AZ239" s="188">
        <f t="shared" si="388"/>
        <v>2770.3775000000001</v>
      </c>
      <c r="BA239" s="188">
        <f t="shared" si="388"/>
        <v>2770.3775000000001</v>
      </c>
      <c r="BB239" s="188">
        <f t="shared" si="388"/>
        <v>2770.3775000000001</v>
      </c>
      <c r="BC239" s="188">
        <f t="shared" si="388"/>
        <v>2770.3775000000001</v>
      </c>
      <c r="BD239" s="188">
        <f t="shared" si="388"/>
        <v>0</v>
      </c>
      <c r="BE239" s="188">
        <f t="shared" si="388"/>
        <v>0</v>
      </c>
      <c r="BF239" s="188">
        <f t="shared" si="388"/>
        <v>0</v>
      </c>
      <c r="BG239" s="188">
        <f t="shared" si="388"/>
        <v>0</v>
      </c>
      <c r="BH239" s="188">
        <f t="shared" si="388"/>
        <v>0</v>
      </c>
      <c r="BI239" s="188">
        <f t="shared" si="388"/>
        <v>0</v>
      </c>
      <c r="BJ239" s="188">
        <f t="shared" si="388"/>
        <v>0</v>
      </c>
      <c r="BK239" s="188">
        <f t="shared" si="388"/>
        <v>0</v>
      </c>
      <c r="BL239" s="188">
        <f t="shared" si="388"/>
        <v>0</v>
      </c>
      <c r="BM239" s="188">
        <f t="shared" si="388"/>
        <v>0</v>
      </c>
      <c r="BN239" s="188">
        <f t="shared" si="388"/>
        <v>0</v>
      </c>
      <c r="BO239" s="188">
        <f t="shared" si="388"/>
        <v>0</v>
      </c>
      <c r="BP239" s="188">
        <f t="shared" si="388"/>
        <v>0</v>
      </c>
      <c r="BQ239" s="188">
        <f t="shared" si="388"/>
        <v>0</v>
      </c>
    </row>
    <row r="240" spans="1:69" s="48" customFormat="1">
      <c r="A240" s="48">
        <v>4</v>
      </c>
      <c r="B240" s="48" t="s">
        <v>117</v>
      </c>
      <c r="D240" s="188">
        <f t="shared" ref="D240:AI240" si="389">IF(D233&lt;$C$7,0,IFERROR(HLOOKUP(YEAR(D$233),$C$226:$J$231,$A240,FALSE)/HLOOKUP(YEAR(D$233),$C$226:$J$232,7,FALSE),0))</f>
        <v>7807.666666666667</v>
      </c>
      <c r="E240" s="188">
        <f t="shared" si="389"/>
        <v>7807.666666666667</v>
      </c>
      <c r="F240" s="188">
        <f t="shared" si="389"/>
        <v>7807.666666666667</v>
      </c>
      <c r="G240" s="188">
        <f t="shared" si="389"/>
        <v>7807.666666666667</v>
      </c>
      <c r="H240" s="188">
        <f t="shared" si="389"/>
        <v>1951.9166666666667</v>
      </c>
      <c r="I240" s="188">
        <f t="shared" si="389"/>
        <v>1951.9166666666667</v>
      </c>
      <c r="J240" s="188">
        <f t="shared" si="389"/>
        <v>1951.9166666666667</v>
      </c>
      <c r="K240" s="188">
        <f t="shared" si="389"/>
        <v>1951.9166666666667</v>
      </c>
      <c r="L240" s="188">
        <f t="shared" si="389"/>
        <v>1951.9166666666667</v>
      </c>
      <c r="M240" s="188">
        <f t="shared" si="389"/>
        <v>1951.9166666666667</v>
      </c>
      <c r="N240" s="188">
        <f t="shared" si="389"/>
        <v>1951.9166666666667</v>
      </c>
      <c r="O240" s="188">
        <f t="shared" si="389"/>
        <v>1951.9166666666667</v>
      </c>
      <c r="P240" s="188">
        <f t="shared" si="389"/>
        <v>1951.9166666666667</v>
      </c>
      <c r="Q240" s="188">
        <f t="shared" si="389"/>
        <v>1951.9166666666667</v>
      </c>
      <c r="R240" s="188">
        <f t="shared" si="389"/>
        <v>1951.9166666666667</v>
      </c>
      <c r="S240" s="188">
        <f t="shared" si="389"/>
        <v>1951.9166666666667</v>
      </c>
      <c r="T240" s="188">
        <f t="shared" si="389"/>
        <v>1951.9166666666667</v>
      </c>
      <c r="U240" s="188">
        <f t="shared" si="389"/>
        <v>1951.9166666666667</v>
      </c>
      <c r="V240" s="188">
        <f t="shared" si="389"/>
        <v>1951.9166666666667</v>
      </c>
      <c r="W240" s="188">
        <f t="shared" si="389"/>
        <v>1951.9166666666667</v>
      </c>
      <c r="X240" s="188">
        <f t="shared" si="389"/>
        <v>1951.9166666666667</v>
      </c>
      <c r="Y240" s="188">
        <f t="shared" si="389"/>
        <v>1951.9166666666667</v>
      </c>
      <c r="Z240" s="188">
        <f t="shared" si="389"/>
        <v>1951.9166666666667</v>
      </c>
      <c r="AA240" s="188">
        <f t="shared" si="389"/>
        <v>1951.9166666666667</v>
      </c>
      <c r="AB240" s="188">
        <f t="shared" si="389"/>
        <v>1951.9166666666667</v>
      </c>
      <c r="AC240" s="188">
        <f t="shared" si="389"/>
        <v>1951.9166666666667</v>
      </c>
      <c r="AD240" s="188">
        <f t="shared" si="389"/>
        <v>1951.9166666666667</v>
      </c>
      <c r="AE240" s="188">
        <f t="shared" si="389"/>
        <v>1951.9166666666667</v>
      </c>
      <c r="AF240" s="188">
        <f t="shared" si="389"/>
        <v>1951.9166666666667</v>
      </c>
      <c r="AG240" s="188">
        <f t="shared" si="389"/>
        <v>1951.9166666666667</v>
      </c>
      <c r="AH240" s="188">
        <f t="shared" si="389"/>
        <v>1951.9166666666667</v>
      </c>
      <c r="AI240" s="188">
        <f t="shared" si="389"/>
        <v>1951.9166666666667</v>
      </c>
      <c r="AJ240" s="188">
        <f t="shared" ref="AJ240:BQ240" si="390">IF(AJ233&lt;$C$7,0,IFERROR(HLOOKUP(YEAR(AJ$233),$C$226:$J$231,$A240,FALSE)/HLOOKUP(YEAR(AJ$233),$C$226:$J$232,7,FALSE),0))</f>
        <v>1951.9166666666667</v>
      </c>
      <c r="AK240" s="188">
        <f t="shared" si="390"/>
        <v>1951.9166666666667</v>
      </c>
      <c r="AL240" s="188">
        <f t="shared" si="390"/>
        <v>1951.9166666666667</v>
      </c>
      <c r="AM240" s="188">
        <f t="shared" si="390"/>
        <v>1951.9166666666667</v>
      </c>
      <c r="AN240" s="188">
        <f t="shared" si="390"/>
        <v>1951.9166666666667</v>
      </c>
      <c r="AO240" s="188">
        <f t="shared" si="390"/>
        <v>1951.9166666666667</v>
      </c>
      <c r="AP240" s="188">
        <f t="shared" si="390"/>
        <v>1951.9166666666667</v>
      </c>
      <c r="AQ240" s="188">
        <f t="shared" si="390"/>
        <v>1951.9166666666667</v>
      </c>
      <c r="AR240" s="188">
        <f t="shared" si="390"/>
        <v>1951.9166666666667</v>
      </c>
      <c r="AS240" s="188">
        <f t="shared" si="390"/>
        <v>1951.9166666666667</v>
      </c>
      <c r="AT240" s="188">
        <f t="shared" si="390"/>
        <v>1951.9166666666667</v>
      </c>
      <c r="AU240" s="188">
        <f t="shared" si="390"/>
        <v>1951.9166666666667</v>
      </c>
      <c r="AV240" s="188">
        <f t="shared" si="390"/>
        <v>1951.9166666666667</v>
      </c>
      <c r="AW240" s="188">
        <f t="shared" si="390"/>
        <v>1951.9166666666667</v>
      </c>
      <c r="AX240" s="188">
        <f t="shared" si="390"/>
        <v>1951.9166666666667</v>
      </c>
      <c r="AY240" s="188">
        <f t="shared" si="390"/>
        <v>1951.9166666666667</v>
      </c>
      <c r="AZ240" s="188">
        <f t="shared" si="390"/>
        <v>1951.9166666666667</v>
      </c>
      <c r="BA240" s="188">
        <f t="shared" si="390"/>
        <v>1951.9166666666667</v>
      </c>
      <c r="BB240" s="188">
        <f t="shared" si="390"/>
        <v>1951.9166666666667</v>
      </c>
      <c r="BC240" s="188">
        <f t="shared" si="390"/>
        <v>1951.9166666666667</v>
      </c>
      <c r="BD240" s="188">
        <f t="shared" si="390"/>
        <v>0</v>
      </c>
      <c r="BE240" s="188">
        <f t="shared" si="390"/>
        <v>0</v>
      </c>
      <c r="BF240" s="188">
        <f t="shared" si="390"/>
        <v>0</v>
      </c>
      <c r="BG240" s="188">
        <f t="shared" si="390"/>
        <v>0</v>
      </c>
      <c r="BH240" s="188">
        <f t="shared" si="390"/>
        <v>0</v>
      </c>
      <c r="BI240" s="188">
        <f t="shared" si="390"/>
        <v>0</v>
      </c>
      <c r="BJ240" s="188">
        <f t="shared" si="390"/>
        <v>0</v>
      </c>
      <c r="BK240" s="188">
        <f t="shared" si="390"/>
        <v>0</v>
      </c>
      <c r="BL240" s="188">
        <f t="shared" si="390"/>
        <v>0</v>
      </c>
      <c r="BM240" s="188">
        <f t="shared" si="390"/>
        <v>0</v>
      </c>
      <c r="BN240" s="188">
        <f t="shared" si="390"/>
        <v>0</v>
      </c>
      <c r="BO240" s="188">
        <f t="shared" si="390"/>
        <v>0</v>
      </c>
      <c r="BP240" s="188">
        <f t="shared" si="390"/>
        <v>0</v>
      </c>
      <c r="BQ240" s="188">
        <f t="shared" si="390"/>
        <v>0</v>
      </c>
    </row>
    <row r="241" spans="1:69" s="48" customFormat="1">
      <c r="A241" s="48">
        <v>5</v>
      </c>
      <c r="B241" s="48" t="s">
        <v>118</v>
      </c>
      <c r="D241" s="188">
        <f t="shared" ref="D241:AI241" si="391">IF(D233&lt;$C$7,0,IFERROR(HLOOKUP(YEAR(D$233),$C$226:$J$231,$A241,FALSE)/HLOOKUP(YEAR(D$233),$C$226:$J$232,7,FALSE),0))</f>
        <v>10817.333333333334</v>
      </c>
      <c r="E241" s="188">
        <f t="shared" si="391"/>
        <v>10817.333333333334</v>
      </c>
      <c r="F241" s="188">
        <f t="shared" si="391"/>
        <v>10817.333333333334</v>
      </c>
      <c r="G241" s="188">
        <f t="shared" si="391"/>
        <v>10817.333333333334</v>
      </c>
      <c r="H241" s="188">
        <f t="shared" si="391"/>
        <v>2704.3333333333335</v>
      </c>
      <c r="I241" s="188">
        <f t="shared" si="391"/>
        <v>2704.3333333333335</v>
      </c>
      <c r="J241" s="188">
        <f t="shared" si="391"/>
        <v>2704.3333333333335</v>
      </c>
      <c r="K241" s="188">
        <f t="shared" si="391"/>
        <v>2704.3333333333335</v>
      </c>
      <c r="L241" s="188">
        <f t="shared" si="391"/>
        <v>2704.3333333333335</v>
      </c>
      <c r="M241" s="188">
        <f t="shared" si="391"/>
        <v>2704.3333333333335</v>
      </c>
      <c r="N241" s="188">
        <f t="shared" si="391"/>
        <v>2704.3333333333335</v>
      </c>
      <c r="O241" s="188">
        <f t="shared" si="391"/>
        <v>2704.3333333333335</v>
      </c>
      <c r="P241" s="188">
        <f t="shared" si="391"/>
        <v>2704.3333333333335</v>
      </c>
      <c r="Q241" s="188">
        <f t="shared" si="391"/>
        <v>2704.3333333333335</v>
      </c>
      <c r="R241" s="188">
        <f t="shared" si="391"/>
        <v>2704.3333333333335</v>
      </c>
      <c r="S241" s="188">
        <f t="shared" si="391"/>
        <v>2704.3333333333335</v>
      </c>
      <c r="T241" s="188">
        <f t="shared" si="391"/>
        <v>2704.3333333333335</v>
      </c>
      <c r="U241" s="188">
        <f t="shared" si="391"/>
        <v>2704.3333333333335</v>
      </c>
      <c r="V241" s="188">
        <f t="shared" si="391"/>
        <v>2704.3333333333335</v>
      </c>
      <c r="W241" s="188">
        <f t="shared" si="391"/>
        <v>2704.3333333333335</v>
      </c>
      <c r="X241" s="188">
        <f t="shared" si="391"/>
        <v>2704.3333333333335</v>
      </c>
      <c r="Y241" s="188">
        <f t="shared" si="391"/>
        <v>2704.3333333333335</v>
      </c>
      <c r="Z241" s="188">
        <f t="shared" si="391"/>
        <v>2704.3333333333335</v>
      </c>
      <c r="AA241" s="188">
        <f t="shared" si="391"/>
        <v>2704.3333333333335</v>
      </c>
      <c r="AB241" s="188">
        <f t="shared" si="391"/>
        <v>2704.3333333333335</v>
      </c>
      <c r="AC241" s="188">
        <f t="shared" si="391"/>
        <v>2704.3333333333335</v>
      </c>
      <c r="AD241" s="188">
        <f t="shared" si="391"/>
        <v>2704.3333333333335</v>
      </c>
      <c r="AE241" s="188">
        <f t="shared" si="391"/>
        <v>2704.3333333333335</v>
      </c>
      <c r="AF241" s="188">
        <f t="shared" si="391"/>
        <v>2704.3333333333335</v>
      </c>
      <c r="AG241" s="188">
        <f t="shared" si="391"/>
        <v>2704.3333333333335</v>
      </c>
      <c r="AH241" s="188">
        <f t="shared" si="391"/>
        <v>2704.3333333333335</v>
      </c>
      <c r="AI241" s="188">
        <f t="shared" si="391"/>
        <v>2704.3333333333335</v>
      </c>
      <c r="AJ241" s="188">
        <f t="shared" ref="AJ241:BQ241" si="392">IF(AJ233&lt;$C$7,0,IFERROR(HLOOKUP(YEAR(AJ$233),$C$226:$J$231,$A241,FALSE)/HLOOKUP(YEAR(AJ$233),$C$226:$J$232,7,FALSE),0))</f>
        <v>2704.3333333333335</v>
      </c>
      <c r="AK241" s="188">
        <f t="shared" si="392"/>
        <v>2704.3333333333335</v>
      </c>
      <c r="AL241" s="188">
        <f t="shared" si="392"/>
        <v>2704.3333333333335</v>
      </c>
      <c r="AM241" s="188">
        <f t="shared" si="392"/>
        <v>2704.3333333333335</v>
      </c>
      <c r="AN241" s="188">
        <f t="shared" si="392"/>
        <v>2704.3333333333335</v>
      </c>
      <c r="AO241" s="188">
        <f t="shared" si="392"/>
        <v>2704.3333333333335</v>
      </c>
      <c r="AP241" s="188">
        <f t="shared" si="392"/>
        <v>2704.3333333333335</v>
      </c>
      <c r="AQ241" s="188">
        <f t="shared" si="392"/>
        <v>2704.3333333333335</v>
      </c>
      <c r="AR241" s="188">
        <f t="shared" si="392"/>
        <v>2704.3333333333335</v>
      </c>
      <c r="AS241" s="188">
        <f t="shared" si="392"/>
        <v>2704.3333333333335</v>
      </c>
      <c r="AT241" s="188">
        <f t="shared" si="392"/>
        <v>2704.3333333333335</v>
      </c>
      <c r="AU241" s="188">
        <f t="shared" si="392"/>
        <v>2704.3333333333335</v>
      </c>
      <c r="AV241" s="188">
        <f t="shared" si="392"/>
        <v>2704.3333333333335</v>
      </c>
      <c r="AW241" s="188">
        <f t="shared" si="392"/>
        <v>2704.3333333333335</v>
      </c>
      <c r="AX241" s="188">
        <f t="shared" si="392"/>
        <v>2704.3333333333335</v>
      </c>
      <c r="AY241" s="188">
        <f t="shared" si="392"/>
        <v>2704.3333333333335</v>
      </c>
      <c r="AZ241" s="188">
        <f t="shared" si="392"/>
        <v>2704.3333333333335</v>
      </c>
      <c r="BA241" s="188">
        <f t="shared" si="392"/>
        <v>2704.3333333333335</v>
      </c>
      <c r="BB241" s="188">
        <f t="shared" si="392"/>
        <v>2704.3333333333335</v>
      </c>
      <c r="BC241" s="188">
        <f t="shared" si="392"/>
        <v>2704.3333333333335</v>
      </c>
      <c r="BD241" s="188">
        <f t="shared" si="392"/>
        <v>0</v>
      </c>
      <c r="BE241" s="188">
        <f t="shared" si="392"/>
        <v>0</v>
      </c>
      <c r="BF241" s="188">
        <f t="shared" si="392"/>
        <v>0</v>
      </c>
      <c r="BG241" s="188">
        <f t="shared" si="392"/>
        <v>0</v>
      </c>
      <c r="BH241" s="188">
        <f t="shared" si="392"/>
        <v>0</v>
      </c>
      <c r="BI241" s="188">
        <f t="shared" si="392"/>
        <v>0</v>
      </c>
      <c r="BJ241" s="188">
        <f t="shared" si="392"/>
        <v>0</v>
      </c>
      <c r="BK241" s="188">
        <f t="shared" si="392"/>
        <v>0</v>
      </c>
      <c r="BL241" s="188">
        <f t="shared" si="392"/>
        <v>0</v>
      </c>
      <c r="BM241" s="188">
        <f t="shared" si="392"/>
        <v>0</v>
      </c>
      <c r="BN241" s="188">
        <f t="shared" si="392"/>
        <v>0</v>
      </c>
      <c r="BO241" s="188">
        <f t="shared" si="392"/>
        <v>0</v>
      </c>
      <c r="BP241" s="188">
        <f t="shared" si="392"/>
        <v>0</v>
      </c>
      <c r="BQ241" s="188">
        <f t="shared" si="392"/>
        <v>0</v>
      </c>
    </row>
    <row r="242" spans="1:69" s="48" customFormat="1">
      <c r="A242" s="48">
        <v>6</v>
      </c>
      <c r="B242" s="48" t="s">
        <v>119</v>
      </c>
      <c r="D242" s="188">
        <f t="shared" ref="D242:AI242" si="393">IF(D233&lt;$C$7,0,IFERROR(HLOOKUP(YEAR(D$233),$C$226:$J$231,$A242,FALSE)/HLOOKUP(YEAR(D$233),$C$226:$J$232,7,FALSE),0))</f>
        <v>115145</v>
      </c>
      <c r="E242" s="188">
        <f t="shared" si="393"/>
        <v>115145</v>
      </c>
      <c r="F242" s="188">
        <f t="shared" si="393"/>
        <v>115145</v>
      </c>
      <c r="G242" s="188">
        <f t="shared" si="393"/>
        <v>115145</v>
      </c>
      <c r="H242" s="188">
        <f t="shared" si="393"/>
        <v>28786.25</v>
      </c>
      <c r="I242" s="188">
        <f t="shared" si="393"/>
        <v>28786.25</v>
      </c>
      <c r="J242" s="188">
        <f t="shared" si="393"/>
        <v>28786.25</v>
      </c>
      <c r="K242" s="188">
        <f t="shared" si="393"/>
        <v>28786.25</v>
      </c>
      <c r="L242" s="188">
        <f t="shared" si="393"/>
        <v>28786.25</v>
      </c>
      <c r="M242" s="188">
        <f t="shared" si="393"/>
        <v>28786.25</v>
      </c>
      <c r="N242" s="188">
        <f t="shared" si="393"/>
        <v>28786.25</v>
      </c>
      <c r="O242" s="188">
        <f t="shared" si="393"/>
        <v>28786.25</v>
      </c>
      <c r="P242" s="188">
        <f t="shared" si="393"/>
        <v>28786.25</v>
      </c>
      <c r="Q242" s="188">
        <f t="shared" si="393"/>
        <v>28786.25</v>
      </c>
      <c r="R242" s="188">
        <f t="shared" si="393"/>
        <v>28786.25</v>
      </c>
      <c r="S242" s="188">
        <f t="shared" si="393"/>
        <v>28786.25</v>
      </c>
      <c r="T242" s="188">
        <f t="shared" si="393"/>
        <v>28786.25</v>
      </c>
      <c r="U242" s="188">
        <f t="shared" si="393"/>
        <v>28786.25</v>
      </c>
      <c r="V242" s="188">
        <f t="shared" si="393"/>
        <v>28786.25</v>
      </c>
      <c r="W242" s="188">
        <f t="shared" si="393"/>
        <v>28786.25</v>
      </c>
      <c r="X242" s="188">
        <f t="shared" si="393"/>
        <v>28786.25</v>
      </c>
      <c r="Y242" s="188">
        <f t="shared" si="393"/>
        <v>28786.25</v>
      </c>
      <c r="Z242" s="188">
        <f t="shared" si="393"/>
        <v>28786.25</v>
      </c>
      <c r="AA242" s="188">
        <f t="shared" si="393"/>
        <v>28786.25</v>
      </c>
      <c r="AB242" s="188">
        <f t="shared" si="393"/>
        <v>28786.25</v>
      </c>
      <c r="AC242" s="188">
        <f t="shared" si="393"/>
        <v>28786.25</v>
      </c>
      <c r="AD242" s="188">
        <f t="shared" si="393"/>
        <v>28786.25</v>
      </c>
      <c r="AE242" s="188">
        <f t="shared" si="393"/>
        <v>28786.25</v>
      </c>
      <c r="AF242" s="188">
        <f t="shared" si="393"/>
        <v>28786.25</v>
      </c>
      <c r="AG242" s="188">
        <f t="shared" si="393"/>
        <v>28786.25</v>
      </c>
      <c r="AH242" s="188">
        <f t="shared" si="393"/>
        <v>28786.25</v>
      </c>
      <c r="AI242" s="188">
        <f t="shared" si="393"/>
        <v>28786.25</v>
      </c>
      <c r="AJ242" s="188">
        <f t="shared" ref="AJ242:BQ242" si="394">IF(AJ233&lt;$C$7,0,IFERROR(HLOOKUP(YEAR(AJ$233),$C$226:$J$231,$A242,FALSE)/HLOOKUP(YEAR(AJ$233),$C$226:$J$232,7,FALSE),0))</f>
        <v>28786.25</v>
      </c>
      <c r="AK242" s="188">
        <f t="shared" si="394"/>
        <v>28786.25</v>
      </c>
      <c r="AL242" s="188">
        <f t="shared" si="394"/>
        <v>28786.25</v>
      </c>
      <c r="AM242" s="188">
        <f t="shared" si="394"/>
        <v>28786.25</v>
      </c>
      <c r="AN242" s="188">
        <f t="shared" si="394"/>
        <v>28786.25</v>
      </c>
      <c r="AO242" s="188">
        <f t="shared" si="394"/>
        <v>28786.25</v>
      </c>
      <c r="AP242" s="188">
        <f t="shared" si="394"/>
        <v>28786.25</v>
      </c>
      <c r="AQ242" s="188">
        <f t="shared" si="394"/>
        <v>28786.25</v>
      </c>
      <c r="AR242" s="188">
        <f t="shared" si="394"/>
        <v>28786.25</v>
      </c>
      <c r="AS242" s="188">
        <f t="shared" si="394"/>
        <v>28786.25</v>
      </c>
      <c r="AT242" s="188">
        <f t="shared" si="394"/>
        <v>28786.25</v>
      </c>
      <c r="AU242" s="188">
        <f t="shared" si="394"/>
        <v>28786.25</v>
      </c>
      <c r="AV242" s="188">
        <f t="shared" si="394"/>
        <v>28786.25</v>
      </c>
      <c r="AW242" s="188">
        <f t="shared" si="394"/>
        <v>28786.25</v>
      </c>
      <c r="AX242" s="188">
        <f t="shared" si="394"/>
        <v>28786.25</v>
      </c>
      <c r="AY242" s="188">
        <f t="shared" si="394"/>
        <v>28786.25</v>
      </c>
      <c r="AZ242" s="188">
        <f t="shared" si="394"/>
        <v>28786.25</v>
      </c>
      <c r="BA242" s="188">
        <f t="shared" si="394"/>
        <v>28786.25</v>
      </c>
      <c r="BB242" s="188">
        <f t="shared" si="394"/>
        <v>28786.25</v>
      </c>
      <c r="BC242" s="188">
        <f t="shared" si="394"/>
        <v>28786.25</v>
      </c>
      <c r="BD242" s="188">
        <f t="shared" si="394"/>
        <v>0</v>
      </c>
      <c r="BE242" s="188">
        <f t="shared" si="394"/>
        <v>0</v>
      </c>
      <c r="BF242" s="188">
        <f t="shared" si="394"/>
        <v>0</v>
      </c>
      <c r="BG242" s="188">
        <f t="shared" si="394"/>
        <v>0</v>
      </c>
      <c r="BH242" s="188">
        <f t="shared" si="394"/>
        <v>0</v>
      </c>
      <c r="BI242" s="188">
        <f t="shared" si="394"/>
        <v>0</v>
      </c>
      <c r="BJ242" s="188">
        <f t="shared" si="394"/>
        <v>0</v>
      </c>
      <c r="BK242" s="188">
        <f t="shared" si="394"/>
        <v>0</v>
      </c>
      <c r="BL242" s="188">
        <f t="shared" si="394"/>
        <v>0</v>
      </c>
      <c r="BM242" s="188">
        <f t="shared" si="394"/>
        <v>0</v>
      </c>
      <c r="BN242" s="188">
        <f t="shared" si="394"/>
        <v>0</v>
      </c>
      <c r="BO242" s="188">
        <f t="shared" si="394"/>
        <v>0</v>
      </c>
      <c r="BP242" s="188">
        <f t="shared" si="394"/>
        <v>0</v>
      </c>
      <c r="BQ242" s="188">
        <f t="shared" si="394"/>
        <v>0</v>
      </c>
    </row>
    <row r="246" spans="1:69">
      <c r="B246" t="s">
        <v>290</v>
      </c>
    </row>
  </sheetData>
  <conditionalFormatting sqref="A35:XFD35">
    <cfRule type="cellIs" dxfId="31" priority="9" operator="equal">
      <formula>$C$11</formula>
    </cfRule>
    <cfRule type="cellIs" dxfId="30" priority="10" operator="equal">
      <formula>$C$10</formula>
    </cfRule>
  </conditionalFormatting>
  <conditionalFormatting sqref="A139:XFD155 A156 C156:XFD156 C165:C169 A158:XFD164">
    <cfRule type="cellIs" dxfId="29" priority="8" operator="equal">
      <formula>$C$13</formula>
    </cfRule>
  </conditionalFormatting>
  <conditionalFormatting sqref="A192:XFD193">
    <cfRule type="cellIs" dxfId="28" priority="7" operator="equal">
      <formula>$C$14</formula>
    </cfRule>
  </conditionalFormatting>
  <conditionalFormatting sqref="A215 D215:XFD215 B214:C214">
    <cfRule type="cellIs" dxfId="27" priority="6" operator="equal">
      <formula>$C$15</formula>
    </cfRule>
  </conditionalFormatting>
  <conditionalFormatting sqref="B156:B157">
    <cfRule type="cellIs" dxfId="26" priority="5" operator="equal">
      <formula>$C$13</formula>
    </cfRule>
  </conditionalFormatting>
  <conditionalFormatting sqref="B177:B180 A177:C177 CG176:XFD177 A176:CF176">
    <cfRule type="cellIs" dxfId="25" priority="4" operator="equal">
      <formula>$C$13</formula>
    </cfRule>
  </conditionalFormatting>
  <conditionalFormatting sqref="A33:B33 G33:XFD33 C29:F29">
    <cfRule type="cellIs" dxfId="24" priority="3" operator="greaterThan">
      <formula>$C$52</formula>
    </cfRule>
  </conditionalFormatting>
  <conditionalFormatting sqref="A48:XFD48">
    <cfRule type="cellIs" dxfId="23" priority="1" operator="equal">
      <formula>$C$11</formula>
    </cfRule>
    <cfRule type="cellIs" dxfId="22" priority="2" operator="equal">
      <formula>$C$10</formula>
    </cfRule>
  </conditionalFormatting>
  <dataValidations count="3">
    <dataValidation type="list" allowBlank="1" showInputMessage="1" showErrorMessage="1" sqref="D190" xr:uid="{00000000-0002-0000-0000-000000000000}">
      <formula1>"普通住宅,非普通住宅"</formula1>
    </dataValidation>
    <dataValidation type="list" allowBlank="1" showInputMessage="1" showErrorMessage="1" sqref="C50:C51" xr:uid="{00000000-0002-0000-0000-000001000000}">
      <formula1>"Yes,No"</formula1>
    </dataValidation>
    <dataValidation type="list" allowBlank="1" showInputMessage="1" showErrorMessage="1" sqref="F187" xr:uid="{00000000-0002-0000-0000-000002000000}">
      <formula1>$H$187:$H$188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C73"/>
  <sheetViews>
    <sheetView topLeftCell="A5" workbookViewId="0">
      <selection activeCell="F30" sqref="F30"/>
    </sheetView>
  </sheetViews>
  <sheetFormatPr defaultColWidth="11" defaultRowHeight="14.25"/>
  <cols>
    <col min="2" max="7" width="15.875" bestFit="1" customWidth="1"/>
    <col min="8" max="56" width="16.875" bestFit="1" customWidth="1"/>
    <col min="57" max="67" width="15.625" bestFit="1" customWidth="1"/>
    <col min="68" max="68" width="15.875" bestFit="1" customWidth="1"/>
    <col min="69" max="81" width="15.625" bestFit="1" customWidth="1"/>
  </cols>
  <sheetData>
    <row r="1" spans="1:4">
      <c r="B1" t="s">
        <v>400</v>
      </c>
      <c r="C1" t="s">
        <v>401</v>
      </c>
      <c r="D1" t="s">
        <v>402</v>
      </c>
    </row>
    <row r="2" spans="1:4">
      <c r="A2" t="s">
        <v>390</v>
      </c>
    </row>
    <row r="3" spans="1:4">
      <c r="A3" t="s">
        <v>391</v>
      </c>
    </row>
    <row r="4" spans="1:4">
      <c r="A4" t="s">
        <v>392</v>
      </c>
    </row>
    <row r="5" spans="1:4">
      <c r="A5" t="s">
        <v>393</v>
      </c>
    </row>
    <row r="6" spans="1:4">
      <c r="A6" t="s">
        <v>394</v>
      </c>
    </row>
    <row r="7" spans="1:4">
      <c r="A7" t="s">
        <v>395</v>
      </c>
    </row>
    <row r="8" spans="1:4">
      <c r="A8" t="s">
        <v>396</v>
      </c>
    </row>
    <row r="9" spans="1:4">
      <c r="A9" t="s">
        <v>397</v>
      </c>
    </row>
    <row r="10" spans="1:4">
      <c r="A10" t="s">
        <v>398</v>
      </c>
    </row>
    <row r="11" spans="1:4">
      <c r="A11" t="s">
        <v>399</v>
      </c>
    </row>
    <row r="13" spans="1:4">
      <c r="A13" t="s">
        <v>15</v>
      </c>
    </row>
    <row r="14" spans="1:4">
      <c r="A14" t="s">
        <v>403</v>
      </c>
    </row>
    <row r="15" spans="1:4">
      <c r="A15" t="s">
        <v>17</v>
      </c>
    </row>
    <row r="16" spans="1:4">
      <c r="A16" t="s">
        <v>54</v>
      </c>
    </row>
    <row r="17" spans="1:81">
      <c r="A17" t="s">
        <v>36</v>
      </c>
    </row>
    <row r="18" spans="1:81">
      <c r="A18" t="s">
        <v>394</v>
      </c>
    </row>
    <row r="19" spans="1:81">
      <c r="A19" t="s">
        <v>399</v>
      </c>
    </row>
    <row r="20" spans="1:81">
      <c r="B20">
        <f>YEAR(B22)</f>
        <v>2015</v>
      </c>
      <c r="C20">
        <f t="shared" ref="C20:BN20" si="0">YEAR(C22)</f>
        <v>2015</v>
      </c>
      <c r="D20">
        <f t="shared" si="0"/>
        <v>2015</v>
      </c>
      <c r="E20">
        <f t="shared" si="0"/>
        <v>2015</v>
      </c>
      <c r="F20">
        <f t="shared" si="0"/>
        <v>2016</v>
      </c>
      <c r="G20">
        <f t="shared" si="0"/>
        <v>2016</v>
      </c>
      <c r="H20">
        <f t="shared" si="0"/>
        <v>2016</v>
      </c>
      <c r="I20">
        <f t="shared" si="0"/>
        <v>2016</v>
      </c>
      <c r="J20">
        <f t="shared" si="0"/>
        <v>2016</v>
      </c>
      <c r="K20">
        <f t="shared" si="0"/>
        <v>2016</v>
      </c>
      <c r="L20">
        <f t="shared" si="0"/>
        <v>2016</v>
      </c>
      <c r="M20">
        <f t="shared" si="0"/>
        <v>2016</v>
      </c>
      <c r="N20">
        <f t="shared" si="0"/>
        <v>2016</v>
      </c>
      <c r="O20">
        <f t="shared" si="0"/>
        <v>2016</v>
      </c>
      <c r="P20">
        <f t="shared" si="0"/>
        <v>2016</v>
      </c>
      <c r="Q20">
        <f t="shared" si="0"/>
        <v>2016</v>
      </c>
      <c r="R20">
        <f t="shared" si="0"/>
        <v>2017</v>
      </c>
      <c r="S20">
        <f t="shared" si="0"/>
        <v>2017</v>
      </c>
      <c r="T20">
        <f t="shared" si="0"/>
        <v>2017</v>
      </c>
      <c r="U20">
        <f t="shared" si="0"/>
        <v>2017</v>
      </c>
      <c r="V20">
        <f t="shared" si="0"/>
        <v>2017</v>
      </c>
      <c r="W20">
        <f t="shared" si="0"/>
        <v>2017</v>
      </c>
      <c r="X20">
        <f t="shared" si="0"/>
        <v>2017</v>
      </c>
      <c r="Y20">
        <f t="shared" si="0"/>
        <v>2017</v>
      </c>
      <c r="Z20">
        <f t="shared" si="0"/>
        <v>2017</v>
      </c>
      <c r="AA20">
        <f t="shared" si="0"/>
        <v>2017</v>
      </c>
      <c r="AB20">
        <f t="shared" si="0"/>
        <v>2017</v>
      </c>
      <c r="AC20">
        <f t="shared" si="0"/>
        <v>2017</v>
      </c>
      <c r="AD20">
        <f t="shared" si="0"/>
        <v>2018</v>
      </c>
      <c r="AE20">
        <f t="shared" si="0"/>
        <v>2018</v>
      </c>
      <c r="AF20">
        <f t="shared" si="0"/>
        <v>2018</v>
      </c>
      <c r="AG20">
        <f t="shared" si="0"/>
        <v>2018</v>
      </c>
      <c r="AH20">
        <f t="shared" si="0"/>
        <v>2018</v>
      </c>
      <c r="AI20">
        <f t="shared" si="0"/>
        <v>2018</v>
      </c>
      <c r="AJ20">
        <f t="shared" si="0"/>
        <v>2018</v>
      </c>
      <c r="AK20">
        <f t="shared" si="0"/>
        <v>2018</v>
      </c>
      <c r="AL20">
        <f t="shared" si="0"/>
        <v>2018</v>
      </c>
      <c r="AM20">
        <f t="shared" si="0"/>
        <v>2018</v>
      </c>
      <c r="AN20">
        <f t="shared" si="0"/>
        <v>2018</v>
      </c>
      <c r="AO20">
        <f t="shared" si="0"/>
        <v>2018</v>
      </c>
      <c r="AP20">
        <f t="shared" si="0"/>
        <v>2019</v>
      </c>
      <c r="AQ20">
        <f t="shared" si="0"/>
        <v>2019</v>
      </c>
      <c r="AR20">
        <f t="shared" si="0"/>
        <v>2019</v>
      </c>
      <c r="AS20">
        <f t="shared" si="0"/>
        <v>2019</v>
      </c>
      <c r="AT20">
        <f t="shared" si="0"/>
        <v>2019</v>
      </c>
      <c r="AU20">
        <f t="shared" si="0"/>
        <v>2019</v>
      </c>
      <c r="AV20">
        <f t="shared" si="0"/>
        <v>2019</v>
      </c>
      <c r="AW20">
        <f t="shared" si="0"/>
        <v>2019</v>
      </c>
      <c r="AX20">
        <f t="shared" si="0"/>
        <v>2019</v>
      </c>
      <c r="AY20">
        <f t="shared" si="0"/>
        <v>2019</v>
      </c>
      <c r="AZ20">
        <f t="shared" si="0"/>
        <v>2019</v>
      </c>
      <c r="BA20">
        <f t="shared" si="0"/>
        <v>2019</v>
      </c>
      <c r="BB20">
        <f t="shared" si="0"/>
        <v>2020</v>
      </c>
      <c r="BC20">
        <f t="shared" si="0"/>
        <v>2020</v>
      </c>
      <c r="BD20">
        <f t="shared" si="0"/>
        <v>2020</v>
      </c>
      <c r="BE20">
        <f t="shared" si="0"/>
        <v>2020</v>
      </c>
      <c r="BF20">
        <f t="shared" si="0"/>
        <v>2020</v>
      </c>
      <c r="BG20">
        <f t="shared" si="0"/>
        <v>2020</v>
      </c>
      <c r="BH20">
        <f t="shared" si="0"/>
        <v>2020</v>
      </c>
      <c r="BI20">
        <f t="shared" si="0"/>
        <v>2020</v>
      </c>
      <c r="BJ20">
        <f t="shared" si="0"/>
        <v>2020</v>
      </c>
      <c r="BK20">
        <f t="shared" si="0"/>
        <v>2020</v>
      </c>
      <c r="BL20">
        <f t="shared" si="0"/>
        <v>2020</v>
      </c>
      <c r="BM20">
        <f t="shared" si="0"/>
        <v>2020</v>
      </c>
      <c r="BN20">
        <f t="shared" si="0"/>
        <v>2021</v>
      </c>
      <c r="BO20">
        <f t="shared" ref="BO20:CC20" si="1">YEAR(BO22)</f>
        <v>2021</v>
      </c>
      <c r="BP20">
        <f t="shared" si="1"/>
        <v>2021</v>
      </c>
      <c r="BQ20">
        <f t="shared" si="1"/>
        <v>2021</v>
      </c>
      <c r="BR20">
        <f t="shared" si="1"/>
        <v>2021</v>
      </c>
      <c r="BS20">
        <f t="shared" si="1"/>
        <v>2021</v>
      </c>
      <c r="BT20">
        <f t="shared" si="1"/>
        <v>2021</v>
      </c>
      <c r="BU20">
        <f t="shared" si="1"/>
        <v>2021</v>
      </c>
      <c r="BV20">
        <f t="shared" si="1"/>
        <v>2021</v>
      </c>
      <c r="BW20">
        <f t="shared" si="1"/>
        <v>2021</v>
      </c>
      <c r="BX20">
        <f t="shared" si="1"/>
        <v>2021</v>
      </c>
      <c r="BY20">
        <f t="shared" si="1"/>
        <v>2021</v>
      </c>
      <c r="BZ20">
        <f t="shared" si="1"/>
        <v>2022</v>
      </c>
      <c r="CA20">
        <f t="shared" si="1"/>
        <v>2022</v>
      </c>
      <c r="CB20">
        <f t="shared" si="1"/>
        <v>2022</v>
      </c>
      <c r="CC20">
        <f t="shared" si="1"/>
        <v>2022</v>
      </c>
    </row>
    <row r="21" spans="1:81">
      <c r="B21">
        <f>ROUNDUP(MONTH(B22)/3,0)</f>
        <v>3</v>
      </c>
      <c r="C21">
        <f t="shared" ref="C21:J21" si="2">ROUNDUP(MONTH(C22)/3,0)</f>
        <v>4</v>
      </c>
      <c r="D21">
        <f t="shared" si="2"/>
        <v>4</v>
      </c>
      <c r="E21">
        <f t="shared" si="2"/>
        <v>4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2</v>
      </c>
      <c r="J21">
        <f t="shared" si="2"/>
        <v>2</v>
      </c>
      <c r="K21">
        <f t="shared" ref="K21" si="3">ROUNDUP(MONTH(K22)/3,0)</f>
        <v>2</v>
      </c>
      <c r="L21">
        <f t="shared" ref="L21" si="4">ROUNDUP(MONTH(L22)/3,0)</f>
        <v>3</v>
      </c>
      <c r="M21">
        <f t="shared" ref="M21" si="5">ROUNDUP(MONTH(M22)/3,0)</f>
        <v>3</v>
      </c>
      <c r="N21">
        <f t="shared" ref="N21" si="6">ROUNDUP(MONTH(N22)/3,0)</f>
        <v>3</v>
      </c>
      <c r="O21">
        <f t="shared" ref="O21" si="7">ROUNDUP(MONTH(O22)/3,0)</f>
        <v>4</v>
      </c>
      <c r="P21">
        <f t="shared" ref="P21" si="8">ROUNDUP(MONTH(P22)/3,0)</f>
        <v>4</v>
      </c>
      <c r="Q21">
        <f t="shared" ref="Q21:R21" si="9">ROUNDUP(MONTH(Q22)/3,0)</f>
        <v>4</v>
      </c>
      <c r="R21">
        <f t="shared" si="9"/>
        <v>1</v>
      </c>
      <c r="S21">
        <f t="shared" ref="S21" si="10">ROUNDUP(MONTH(S22)/3,0)</f>
        <v>1</v>
      </c>
      <c r="T21">
        <f t="shared" ref="T21" si="11">ROUNDUP(MONTH(T22)/3,0)</f>
        <v>1</v>
      </c>
      <c r="U21">
        <f t="shared" ref="U21" si="12">ROUNDUP(MONTH(U22)/3,0)</f>
        <v>2</v>
      </c>
      <c r="V21">
        <f t="shared" ref="V21" si="13">ROUNDUP(MONTH(V22)/3,0)</f>
        <v>2</v>
      </c>
      <c r="W21">
        <f t="shared" ref="W21" si="14">ROUNDUP(MONTH(W22)/3,0)</f>
        <v>2</v>
      </c>
      <c r="X21">
        <f t="shared" ref="X21" si="15">ROUNDUP(MONTH(X22)/3,0)</f>
        <v>3</v>
      </c>
      <c r="Y21">
        <f t="shared" ref="Y21:Z21" si="16">ROUNDUP(MONTH(Y22)/3,0)</f>
        <v>3</v>
      </c>
      <c r="Z21">
        <f t="shared" si="16"/>
        <v>3</v>
      </c>
      <c r="AA21">
        <f t="shared" ref="AA21" si="17">ROUNDUP(MONTH(AA22)/3,0)</f>
        <v>4</v>
      </c>
      <c r="AB21">
        <f t="shared" ref="AB21" si="18">ROUNDUP(MONTH(AB22)/3,0)</f>
        <v>4</v>
      </c>
      <c r="AC21">
        <f t="shared" ref="AC21" si="19">ROUNDUP(MONTH(AC22)/3,0)</f>
        <v>4</v>
      </c>
      <c r="AD21">
        <f t="shared" ref="AD21" si="20">ROUNDUP(MONTH(AD22)/3,0)</f>
        <v>1</v>
      </c>
      <c r="AE21">
        <f t="shared" ref="AE21" si="21">ROUNDUP(MONTH(AE22)/3,0)</f>
        <v>1</v>
      </c>
      <c r="AF21">
        <f t="shared" ref="AF21" si="22">ROUNDUP(MONTH(AF22)/3,0)</f>
        <v>1</v>
      </c>
      <c r="AG21">
        <f t="shared" ref="AG21:AH21" si="23">ROUNDUP(MONTH(AG22)/3,0)</f>
        <v>2</v>
      </c>
      <c r="AH21">
        <f t="shared" si="23"/>
        <v>2</v>
      </c>
      <c r="AI21">
        <f t="shared" ref="AI21" si="24">ROUNDUP(MONTH(AI22)/3,0)</f>
        <v>2</v>
      </c>
      <c r="AJ21">
        <f t="shared" ref="AJ21" si="25">ROUNDUP(MONTH(AJ22)/3,0)</f>
        <v>3</v>
      </c>
      <c r="AK21">
        <f t="shared" ref="AK21" si="26">ROUNDUP(MONTH(AK22)/3,0)</f>
        <v>3</v>
      </c>
      <c r="AL21">
        <f t="shared" ref="AL21" si="27">ROUNDUP(MONTH(AL22)/3,0)</f>
        <v>3</v>
      </c>
      <c r="AM21">
        <f t="shared" ref="AM21" si="28">ROUNDUP(MONTH(AM22)/3,0)</f>
        <v>4</v>
      </c>
      <c r="AN21">
        <f t="shared" ref="AN21" si="29">ROUNDUP(MONTH(AN22)/3,0)</f>
        <v>4</v>
      </c>
      <c r="AO21">
        <f t="shared" ref="AO21:AP21" si="30">ROUNDUP(MONTH(AO22)/3,0)</f>
        <v>4</v>
      </c>
      <c r="AP21">
        <f t="shared" si="30"/>
        <v>1</v>
      </c>
      <c r="AQ21">
        <f t="shared" ref="AQ21" si="31">ROUNDUP(MONTH(AQ22)/3,0)</f>
        <v>1</v>
      </c>
      <c r="AR21">
        <f t="shared" ref="AR21" si="32">ROUNDUP(MONTH(AR22)/3,0)</f>
        <v>1</v>
      </c>
      <c r="AS21">
        <f t="shared" ref="AS21" si="33">ROUNDUP(MONTH(AS22)/3,0)</f>
        <v>2</v>
      </c>
      <c r="AT21">
        <f t="shared" ref="AT21" si="34">ROUNDUP(MONTH(AT22)/3,0)</f>
        <v>2</v>
      </c>
      <c r="AU21">
        <f t="shared" ref="AU21" si="35">ROUNDUP(MONTH(AU22)/3,0)</f>
        <v>2</v>
      </c>
      <c r="AV21">
        <f t="shared" ref="AV21" si="36">ROUNDUP(MONTH(AV22)/3,0)</f>
        <v>3</v>
      </c>
      <c r="AW21">
        <f t="shared" ref="AW21:AX21" si="37">ROUNDUP(MONTH(AW22)/3,0)</f>
        <v>3</v>
      </c>
      <c r="AX21">
        <f t="shared" si="37"/>
        <v>3</v>
      </c>
      <c r="AY21">
        <f t="shared" ref="AY21" si="38">ROUNDUP(MONTH(AY22)/3,0)</f>
        <v>4</v>
      </c>
      <c r="AZ21">
        <f t="shared" ref="AZ21" si="39">ROUNDUP(MONTH(AZ22)/3,0)</f>
        <v>4</v>
      </c>
      <c r="BA21">
        <f t="shared" ref="BA21" si="40">ROUNDUP(MONTH(BA22)/3,0)</f>
        <v>4</v>
      </c>
      <c r="BB21">
        <f t="shared" ref="BB21" si="41">ROUNDUP(MONTH(BB22)/3,0)</f>
        <v>1</v>
      </c>
      <c r="BC21">
        <f t="shared" ref="BC21" si="42">ROUNDUP(MONTH(BC22)/3,0)</f>
        <v>1</v>
      </c>
      <c r="BD21">
        <f t="shared" ref="BD21" si="43">ROUNDUP(MONTH(BD22)/3,0)</f>
        <v>1</v>
      </c>
      <c r="BE21">
        <f t="shared" ref="BE21:BF21" si="44">ROUNDUP(MONTH(BE22)/3,0)</f>
        <v>2</v>
      </c>
      <c r="BF21">
        <f t="shared" si="44"/>
        <v>2</v>
      </c>
      <c r="BG21">
        <f t="shared" ref="BG21" si="45">ROUNDUP(MONTH(BG22)/3,0)</f>
        <v>2</v>
      </c>
      <c r="BH21">
        <f t="shared" ref="BH21" si="46">ROUNDUP(MONTH(BH22)/3,0)</f>
        <v>3</v>
      </c>
      <c r="BI21">
        <f t="shared" ref="BI21" si="47">ROUNDUP(MONTH(BI22)/3,0)</f>
        <v>3</v>
      </c>
      <c r="BJ21">
        <f t="shared" ref="BJ21" si="48">ROUNDUP(MONTH(BJ22)/3,0)</f>
        <v>3</v>
      </c>
      <c r="BK21">
        <f t="shared" ref="BK21" si="49">ROUNDUP(MONTH(BK22)/3,0)</f>
        <v>4</v>
      </c>
      <c r="BL21">
        <f t="shared" ref="BL21" si="50">ROUNDUP(MONTH(BL22)/3,0)</f>
        <v>4</v>
      </c>
      <c r="BM21">
        <f t="shared" ref="BM21:BN21" si="51">ROUNDUP(MONTH(BM22)/3,0)</f>
        <v>4</v>
      </c>
      <c r="BN21">
        <f t="shared" si="51"/>
        <v>1</v>
      </c>
      <c r="BO21">
        <f t="shared" ref="BO21" si="52">ROUNDUP(MONTH(BO22)/3,0)</f>
        <v>1</v>
      </c>
      <c r="BP21">
        <f t="shared" ref="BP21" si="53">ROUNDUP(MONTH(BP22)/3,0)</f>
        <v>1</v>
      </c>
      <c r="BQ21">
        <f t="shared" ref="BQ21" si="54">ROUNDUP(MONTH(BQ22)/3,0)</f>
        <v>2</v>
      </c>
      <c r="BR21">
        <f t="shared" ref="BR21" si="55">ROUNDUP(MONTH(BR22)/3,0)</f>
        <v>2</v>
      </c>
      <c r="BS21">
        <f t="shared" ref="BS21" si="56">ROUNDUP(MONTH(BS22)/3,0)</f>
        <v>2</v>
      </c>
      <c r="BT21">
        <f t="shared" ref="BT21" si="57">ROUNDUP(MONTH(BT22)/3,0)</f>
        <v>3</v>
      </c>
      <c r="BU21">
        <f t="shared" ref="BU21:BV21" si="58">ROUNDUP(MONTH(BU22)/3,0)</f>
        <v>3</v>
      </c>
      <c r="BV21">
        <f t="shared" si="58"/>
        <v>3</v>
      </c>
      <c r="BW21">
        <f t="shared" ref="BW21" si="59">ROUNDUP(MONTH(BW22)/3,0)</f>
        <v>4</v>
      </c>
      <c r="BX21">
        <f t="shared" ref="BX21" si="60">ROUNDUP(MONTH(BX22)/3,0)</f>
        <v>4</v>
      </c>
      <c r="BY21">
        <f t="shared" ref="BY21" si="61">ROUNDUP(MONTH(BY22)/3,0)</f>
        <v>4</v>
      </c>
      <c r="BZ21">
        <f t="shared" ref="BZ21" si="62">ROUNDUP(MONTH(BZ22)/3,0)</f>
        <v>1</v>
      </c>
      <c r="CA21">
        <f t="shared" ref="CA21" si="63">ROUNDUP(MONTH(CA22)/3,0)</f>
        <v>1</v>
      </c>
      <c r="CB21">
        <f t="shared" ref="CB21" si="64">ROUNDUP(MONTH(CB22)/3,0)</f>
        <v>1</v>
      </c>
      <c r="CC21">
        <f t="shared" ref="CC21" si="65">ROUNDUP(MONTH(CC22)/3,0)</f>
        <v>2</v>
      </c>
    </row>
    <row r="22" spans="1:81">
      <c r="B22" s="12">
        <f>Sheet1!C35</f>
        <v>42248</v>
      </c>
      <c r="C22" s="12">
        <f>Sheet1!D35</f>
        <v>42278</v>
      </c>
      <c r="D22" s="12">
        <f>Sheet1!E35</f>
        <v>42309</v>
      </c>
      <c r="E22" s="12">
        <f>Sheet1!F35</f>
        <v>42339</v>
      </c>
      <c r="F22" s="12">
        <f>Sheet1!G35</f>
        <v>42370</v>
      </c>
      <c r="G22" s="12">
        <f>Sheet1!H35</f>
        <v>42401</v>
      </c>
      <c r="H22" s="12">
        <f>Sheet1!I35</f>
        <v>42430</v>
      </c>
      <c r="I22" s="12">
        <f>Sheet1!J35</f>
        <v>42461</v>
      </c>
      <c r="J22" s="12">
        <f>Sheet1!K35</f>
        <v>42491</v>
      </c>
      <c r="K22" s="12">
        <f>Sheet1!L35</f>
        <v>42522</v>
      </c>
      <c r="L22" s="12">
        <f>Sheet1!M35</f>
        <v>42552</v>
      </c>
      <c r="M22" s="12">
        <f>Sheet1!N35</f>
        <v>42583</v>
      </c>
      <c r="N22" s="12">
        <f>Sheet1!O35</f>
        <v>42614</v>
      </c>
      <c r="O22" s="12">
        <f>Sheet1!P35</f>
        <v>42644</v>
      </c>
      <c r="P22" s="12">
        <f>Sheet1!Q35</f>
        <v>42675</v>
      </c>
      <c r="Q22" s="12">
        <f>Sheet1!R35</f>
        <v>42705</v>
      </c>
      <c r="R22" s="12">
        <f>Sheet1!S35</f>
        <v>42736</v>
      </c>
      <c r="S22" s="12">
        <f>Sheet1!T35</f>
        <v>42767</v>
      </c>
      <c r="T22" s="12">
        <f>Sheet1!U35</f>
        <v>42795</v>
      </c>
      <c r="U22" s="12">
        <f>Sheet1!V35</f>
        <v>42826</v>
      </c>
      <c r="V22" s="12">
        <f>Sheet1!W35</f>
        <v>42856</v>
      </c>
      <c r="W22" s="12">
        <f>Sheet1!X35</f>
        <v>42887</v>
      </c>
      <c r="X22" s="12">
        <f>Sheet1!Y35</f>
        <v>42917</v>
      </c>
      <c r="Y22" s="12">
        <f>Sheet1!Z35</f>
        <v>42948</v>
      </c>
      <c r="Z22" s="12">
        <f>Sheet1!AA35</f>
        <v>42979</v>
      </c>
      <c r="AA22" s="12">
        <f>Sheet1!AB35</f>
        <v>43009</v>
      </c>
      <c r="AB22" s="12">
        <f>Sheet1!AC35</f>
        <v>43040</v>
      </c>
      <c r="AC22" s="12">
        <f>Sheet1!AD35</f>
        <v>43070</v>
      </c>
      <c r="AD22" s="12">
        <f>Sheet1!AE35</f>
        <v>43101</v>
      </c>
      <c r="AE22" s="12">
        <f>Sheet1!AF35</f>
        <v>43132</v>
      </c>
      <c r="AF22" s="12">
        <f>Sheet1!AG35</f>
        <v>43160</v>
      </c>
      <c r="AG22" s="12">
        <f>Sheet1!AH35</f>
        <v>43191</v>
      </c>
      <c r="AH22" s="12">
        <f>Sheet1!AI35</f>
        <v>43221</v>
      </c>
      <c r="AI22" s="12">
        <f>Sheet1!AJ35</f>
        <v>43252</v>
      </c>
      <c r="AJ22" s="12">
        <f>Sheet1!AK35</f>
        <v>43282</v>
      </c>
      <c r="AK22" s="12">
        <f>Sheet1!AL35</f>
        <v>43313</v>
      </c>
      <c r="AL22" s="12">
        <f>Sheet1!AM35</f>
        <v>43344</v>
      </c>
      <c r="AM22" s="12">
        <f>Sheet1!AN35</f>
        <v>43374</v>
      </c>
      <c r="AN22" s="12">
        <f>Sheet1!AO35</f>
        <v>43405</v>
      </c>
      <c r="AO22" s="12">
        <f>Sheet1!AP35</f>
        <v>43435</v>
      </c>
      <c r="AP22" s="12">
        <f>Sheet1!AQ35</f>
        <v>43466</v>
      </c>
      <c r="AQ22" s="12">
        <f>Sheet1!AR35</f>
        <v>43497</v>
      </c>
      <c r="AR22" s="12">
        <f>Sheet1!AS35</f>
        <v>43525</v>
      </c>
      <c r="AS22" s="12">
        <f>Sheet1!AT35</f>
        <v>43556</v>
      </c>
      <c r="AT22" s="12">
        <f>Sheet1!AU35</f>
        <v>43586</v>
      </c>
      <c r="AU22" s="12">
        <f>Sheet1!AV35</f>
        <v>43617</v>
      </c>
      <c r="AV22" s="12">
        <f>Sheet1!AW35</f>
        <v>43647</v>
      </c>
      <c r="AW22" s="12">
        <f>Sheet1!AX35</f>
        <v>43678</v>
      </c>
      <c r="AX22" s="12">
        <f>Sheet1!AY35</f>
        <v>43709</v>
      </c>
      <c r="AY22" s="12">
        <f>Sheet1!AZ35</f>
        <v>43739</v>
      </c>
      <c r="AZ22" s="12">
        <f>Sheet1!BA35</f>
        <v>43770</v>
      </c>
      <c r="BA22" s="12">
        <f>Sheet1!BB35</f>
        <v>43800</v>
      </c>
      <c r="BB22" s="12">
        <f>Sheet1!BC35</f>
        <v>43831</v>
      </c>
      <c r="BC22" s="12">
        <f>Sheet1!BD35</f>
        <v>43862</v>
      </c>
      <c r="BD22" s="12">
        <f>Sheet1!BE35</f>
        <v>43891</v>
      </c>
      <c r="BE22" s="12">
        <f>Sheet1!BF35</f>
        <v>43922</v>
      </c>
      <c r="BF22" s="12">
        <f>Sheet1!BG35</f>
        <v>43952</v>
      </c>
      <c r="BG22" s="12">
        <f>Sheet1!BH35</f>
        <v>43983</v>
      </c>
      <c r="BH22" s="12">
        <f>Sheet1!BI35</f>
        <v>44013</v>
      </c>
      <c r="BI22" s="12">
        <f>Sheet1!BJ35</f>
        <v>44044</v>
      </c>
      <c r="BJ22" s="12">
        <f>Sheet1!BK35</f>
        <v>44075</v>
      </c>
      <c r="BK22" s="12">
        <f>Sheet1!BL35</f>
        <v>44105</v>
      </c>
      <c r="BL22" s="12">
        <f>Sheet1!BM35</f>
        <v>44136</v>
      </c>
      <c r="BM22" s="12">
        <f>Sheet1!BN35</f>
        <v>44166</v>
      </c>
      <c r="BN22" s="12">
        <f>Sheet1!BO35</f>
        <v>44197</v>
      </c>
      <c r="BO22" s="12">
        <f>Sheet1!BP35</f>
        <v>44228</v>
      </c>
      <c r="BP22" s="12">
        <f>Sheet1!BQ35</f>
        <v>44256</v>
      </c>
      <c r="BQ22" s="12">
        <f>Sheet1!BR35</f>
        <v>44287</v>
      </c>
      <c r="BR22" s="12">
        <f>Sheet1!BS35</f>
        <v>44317</v>
      </c>
      <c r="BS22" s="12">
        <f>Sheet1!BT35</f>
        <v>44348</v>
      </c>
      <c r="BT22" s="12">
        <f>Sheet1!BU35</f>
        <v>44378</v>
      </c>
      <c r="BU22" s="12">
        <f>Sheet1!BV35</f>
        <v>44409</v>
      </c>
      <c r="BV22" s="12">
        <f>Sheet1!BW35</f>
        <v>44440</v>
      </c>
      <c r="BW22" s="12">
        <f>Sheet1!BX35</f>
        <v>44470</v>
      </c>
      <c r="BX22" s="12">
        <f>Sheet1!BY35</f>
        <v>44501</v>
      </c>
      <c r="BY22" s="12">
        <f>Sheet1!BZ35</f>
        <v>44531</v>
      </c>
      <c r="BZ22" s="12">
        <f>Sheet1!CA35</f>
        <v>44562</v>
      </c>
      <c r="CA22" s="12">
        <f>Sheet1!CB35</f>
        <v>44593</v>
      </c>
      <c r="CB22" s="12">
        <f>Sheet1!CC35</f>
        <v>44621</v>
      </c>
      <c r="CC22" s="12">
        <f>Sheet1!CD35</f>
        <v>44652</v>
      </c>
    </row>
    <row r="23" spans="1:81" s="3" customFormat="1">
      <c r="A23" s="3" t="s">
        <v>404</v>
      </c>
      <c r="B23" s="3">
        <f>Sheet1!C36</f>
        <v>0</v>
      </c>
      <c r="C23" s="3">
        <f>Sheet1!D36</f>
        <v>0</v>
      </c>
      <c r="D23" s="3">
        <f>Sheet1!E36</f>
        <v>0</v>
      </c>
      <c r="E23" s="3">
        <f>Sheet1!F36</f>
        <v>0</v>
      </c>
      <c r="F23" s="3">
        <f>Sheet1!G36</f>
        <v>0</v>
      </c>
      <c r="G23" s="3">
        <f>Sheet1!H36</f>
        <v>0</v>
      </c>
      <c r="H23" s="3">
        <f>Sheet1!I36</f>
        <v>0</v>
      </c>
      <c r="I23" s="3">
        <f>Sheet1!J36</f>
        <v>0</v>
      </c>
      <c r="J23" s="3">
        <f>Sheet1!K36</f>
        <v>0</v>
      </c>
      <c r="K23" s="3">
        <f>Sheet1!L36</f>
        <v>0</v>
      </c>
      <c r="L23" s="3">
        <f>Sheet1!M36</f>
        <v>0</v>
      </c>
      <c r="M23" s="3">
        <f>Sheet1!N36</f>
        <v>0</v>
      </c>
      <c r="N23" s="3">
        <f>Sheet1!O36</f>
        <v>0</v>
      </c>
      <c r="O23" s="3">
        <f>Sheet1!P36</f>
        <v>0</v>
      </c>
      <c r="P23" s="3">
        <f>Sheet1!Q36</f>
        <v>0</v>
      </c>
      <c r="Q23" s="3">
        <f>Sheet1!R36</f>
        <v>0</v>
      </c>
      <c r="R23" s="3">
        <f>Sheet1!S36</f>
        <v>120000</v>
      </c>
      <c r="S23" s="3">
        <f>Sheet1!T36</f>
        <v>0</v>
      </c>
      <c r="T23" s="3">
        <f>Sheet1!U36</f>
        <v>0</v>
      </c>
      <c r="U23" s="3">
        <f>Sheet1!V36</f>
        <v>0</v>
      </c>
      <c r="V23" s="3">
        <f>Sheet1!W36</f>
        <v>0</v>
      </c>
      <c r="W23" s="3">
        <f>Sheet1!X36</f>
        <v>0</v>
      </c>
      <c r="X23" s="3">
        <f>Sheet1!Y36</f>
        <v>0</v>
      </c>
      <c r="Y23" s="3">
        <f>Sheet1!Z36</f>
        <v>0</v>
      </c>
      <c r="Z23" s="3">
        <f>Sheet1!AA36</f>
        <v>0</v>
      </c>
      <c r="AA23" s="3">
        <f>Sheet1!AB36</f>
        <v>0</v>
      </c>
      <c r="AB23" s="3">
        <f>Sheet1!AC36</f>
        <v>0</v>
      </c>
      <c r="AC23" s="3">
        <f>Sheet1!AD36</f>
        <v>0</v>
      </c>
      <c r="AD23" s="3">
        <f>Sheet1!AE36</f>
        <v>0</v>
      </c>
      <c r="AE23" s="3">
        <f>Sheet1!AF36</f>
        <v>0</v>
      </c>
      <c r="AF23" s="3">
        <f>Sheet1!AG36</f>
        <v>0</v>
      </c>
      <c r="AG23" s="3">
        <f>Sheet1!AH36</f>
        <v>0</v>
      </c>
      <c r="AH23" s="3">
        <f>Sheet1!AI36</f>
        <v>0</v>
      </c>
      <c r="AI23" s="3">
        <f>Sheet1!AJ36</f>
        <v>0</v>
      </c>
      <c r="AJ23" s="3">
        <f>Sheet1!AK36</f>
        <v>0</v>
      </c>
      <c r="AK23" s="3">
        <f>Sheet1!AL36</f>
        <v>0</v>
      </c>
      <c r="AL23" s="3">
        <f>Sheet1!AM36</f>
        <v>0</v>
      </c>
      <c r="AM23" s="3">
        <f>Sheet1!AN36</f>
        <v>0</v>
      </c>
      <c r="AN23" s="3">
        <f>Sheet1!AO36</f>
        <v>0</v>
      </c>
      <c r="AO23" s="3">
        <f>Sheet1!AP36</f>
        <v>0</v>
      </c>
      <c r="AP23" s="3">
        <f>Sheet1!AQ36</f>
        <v>0</v>
      </c>
      <c r="AQ23" s="3">
        <f>Sheet1!AR36</f>
        <v>0</v>
      </c>
      <c r="AR23" s="3">
        <f>Sheet1!AS36</f>
        <v>0</v>
      </c>
      <c r="AS23" s="3">
        <f>Sheet1!AT36</f>
        <v>0</v>
      </c>
      <c r="AT23" s="3">
        <f>Sheet1!AU36</f>
        <v>0</v>
      </c>
      <c r="AU23" s="3">
        <f>Sheet1!AV36</f>
        <v>0</v>
      </c>
      <c r="AV23" s="3">
        <f>Sheet1!AW36</f>
        <v>0</v>
      </c>
      <c r="AW23" s="3">
        <f>Sheet1!AX36</f>
        <v>0</v>
      </c>
      <c r="AX23" s="3">
        <f>Sheet1!AY36</f>
        <v>0</v>
      </c>
      <c r="AY23" s="3">
        <f>Sheet1!AZ36</f>
        <v>0</v>
      </c>
      <c r="AZ23" s="3">
        <f>Sheet1!BA36</f>
        <v>0</v>
      </c>
      <c r="BA23" s="3">
        <f>Sheet1!BB36</f>
        <v>0</v>
      </c>
      <c r="BB23" s="3">
        <f>Sheet1!BC36</f>
        <v>0</v>
      </c>
      <c r="BC23" s="3">
        <f>Sheet1!BD36</f>
        <v>0</v>
      </c>
      <c r="BD23" s="3">
        <f>Sheet1!BE36</f>
        <v>0</v>
      </c>
      <c r="BE23" s="3">
        <f>Sheet1!BF36</f>
        <v>0</v>
      </c>
      <c r="BF23" s="3">
        <f>Sheet1!BG36</f>
        <v>0</v>
      </c>
      <c r="BG23" s="3">
        <f>Sheet1!BH36</f>
        <v>0</v>
      </c>
      <c r="BH23" s="3">
        <f>Sheet1!BI36</f>
        <v>0</v>
      </c>
      <c r="BI23" s="3">
        <f>Sheet1!BJ36</f>
        <v>0</v>
      </c>
      <c r="BJ23" s="3">
        <f>Sheet1!BK36</f>
        <v>0</v>
      </c>
      <c r="BK23" s="3">
        <f>Sheet1!BL36</f>
        <v>0</v>
      </c>
      <c r="BL23" s="3">
        <f>Sheet1!BM36</f>
        <v>0</v>
      </c>
      <c r="BM23" s="3">
        <f>Sheet1!BN36</f>
        <v>0</v>
      </c>
      <c r="BN23" s="3">
        <f>Sheet1!BO36</f>
        <v>0</v>
      </c>
      <c r="BO23" s="3">
        <f>Sheet1!BP36</f>
        <v>0</v>
      </c>
      <c r="BP23" s="3">
        <f>Sheet1!BQ36</f>
        <v>0</v>
      </c>
      <c r="BQ23" s="3">
        <f>Sheet1!BR36</f>
        <v>0</v>
      </c>
      <c r="BR23" s="3">
        <f>Sheet1!BS36</f>
        <v>0</v>
      </c>
      <c r="BS23" s="3">
        <f>Sheet1!BT36</f>
        <v>0</v>
      </c>
      <c r="BT23" s="3">
        <f>Sheet1!BU36</f>
        <v>0</v>
      </c>
      <c r="BU23" s="3">
        <f>Sheet1!BV36</f>
        <v>0</v>
      </c>
      <c r="BV23" s="3">
        <f>Sheet1!BW36</f>
        <v>0</v>
      </c>
      <c r="BW23" s="3">
        <f>Sheet1!BX36</f>
        <v>0</v>
      </c>
      <c r="BX23" s="3">
        <f>Sheet1!BY36</f>
        <v>0</v>
      </c>
      <c r="BY23" s="3">
        <f>Sheet1!BZ36</f>
        <v>0</v>
      </c>
      <c r="BZ23" s="3">
        <f>Sheet1!CA36</f>
        <v>0</v>
      </c>
      <c r="CA23" s="3">
        <f>Sheet1!CB36</f>
        <v>0</v>
      </c>
      <c r="CB23" s="3">
        <f>Sheet1!CC36</f>
        <v>0</v>
      </c>
      <c r="CC23" s="3">
        <f>Sheet1!CD36</f>
        <v>0</v>
      </c>
    </row>
    <row r="24" spans="1:81" s="3" customFormat="1">
      <c r="A24" s="3" t="s">
        <v>15</v>
      </c>
      <c r="B24" s="3">
        <f ca="1">Sheet1!C38</f>
        <v>0</v>
      </c>
      <c r="C24" s="3">
        <f ca="1">Sheet1!D38</f>
        <v>0</v>
      </c>
      <c r="D24" s="3">
        <f ca="1">Sheet1!E38</f>
        <v>0</v>
      </c>
      <c r="E24" s="3">
        <f ca="1">Sheet1!F38</f>
        <v>0</v>
      </c>
      <c r="F24" s="3">
        <f ca="1">Sheet1!G38</f>
        <v>0</v>
      </c>
      <c r="G24" s="3">
        <f ca="1">Sheet1!H38</f>
        <v>0</v>
      </c>
      <c r="H24" s="3">
        <f ca="1">Sheet1!I38</f>
        <v>2400</v>
      </c>
      <c r="I24" s="3">
        <f ca="1">Sheet1!J38</f>
        <v>2400</v>
      </c>
      <c r="J24" s="3">
        <f ca="1">Sheet1!K38</f>
        <v>2400</v>
      </c>
      <c r="K24" s="3">
        <f ca="1">Sheet1!L38</f>
        <v>2400</v>
      </c>
      <c r="L24" s="3">
        <f ca="1">Sheet1!M38</f>
        <v>2400</v>
      </c>
      <c r="M24" s="3">
        <f ca="1">Sheet1!N38</f>
        <v>2400</v>
      </c>
      <c r="N24" s="3">
        <f ca="1">Sheet1!O38</f>
        <v>2400</v>
      </c>
      <c r="O24" s="3">
        <f ca="1">Sheet1!P38</f>
        <v>2400</v>
      </c>
      <c r="P24" s="3">
        <f ca="1">Sheet1!Q38</f>
        <v>2400</v>
      </c>
      <c r="Q24" s="3">
        <f ca="1">Sheet1!R38</f>
        <v>2400</v>
      </c>
      <c r="R24" s="3">
        <f ca="1">Sheet1!S38</f>
        <v>5000</v>
      </c>
      <c r="S24" s="3">
        <f ca="1">Sheet1!T38</f>
        <v>5000</v>
      </c>
      <c r="T24" s="3">
        <f ca="1">Sheet1!U38</f>
        <v>5000</v>
      </c>
      <c r="U24" s="3">
        <f ca="1">Sheet1!V38</f>
        <v>5000</v>
      </c>
      <c r="V24" s="3">
        <f ca="1">Sheet1!W38</f>
        <v>5000</v>
      </c>
      <c r="W24" s="3">
        <f ca="1">Sheet1!X38</f>
        <v>5000</v>
      </c>
      <c r="X24" s="3">
        <f ca="1">Sheet1!Y38</f>
        <v>5000</v>
      </c>
      <c r="Y24" s="3">
        <f ca="1">Sheet1!Z38</f>
        <v>5000</v>
      </c>
      <c r="Z24" s="3">
        <f ca="1">Sheet1!AA38</f>
        <v>5000</v>
      </c>
      <c r="AA24" s="3">
        <f ca="1">Sheet1!AB38</f>
        <v>5000</v>
      </c>
      <c r="AB24" s="3">
        <f ca="1">Sheet1!AC38</f>
        <v>5000</v>
      </c>
      <c r="AC24" s="3">
        <f ca="1">Sheet1!AD38</f>
        <v>5000</v>
      </c>
      <c r="AD24" s="3">
        <f ca="1">Sheet1!AE38</f>
        <v>4500</v>
      </c>
      <c r="AE24" s="3">
        <f ca="1">Sheet1!AF38</f>
        <v>4500</v>
      </c>
      <c r="AF24" s="3">
        <f ca="1">Sheet1!AG38</f>
        <v>4500</v>
      </c>
      <c r="AG24" s="3">
        <f ca="1">Sheet1!AH38</f>
        <v>4500</v>
      </c>
      <c r="AH24" s="3">
        <f ca="1">Sheet1!AI38</f>
        <v>4500</v>
      </c>
      <c r="AI24" s="3">
        <f ca="1">Sheet1!AJ38</f>
        <v>4500</v>
      </c>
      <c r="AJ24" s="3">
        <f ca="1">Sheet1!AK38</f>
        <v>4500</v>
      </c>
      <c r="AK24" s="3">
        <f ca="1">Sheet1!AL38</f>
        <v>4500</v>
      </c>
      <c r="AL24" s="3">
        <f ca="1">Sheet1!AM38</f>
        <v>0</v>
      </c>
      <c r="AM24" s="3">
        <f ca="1">Sheet1!AN38</f>
        <v>0</v>
      </c>
      <c r="AN24" s="3">
        <f ca="1">Sheet1!AO38</f>
        <v>0</v>
      </c>
      <c r="AO24" s="3">
        <f ca="1">Sheet1!AP38</f>
        <v>0</v>
      </c>
      <c r="AP24" s="3">
        <f ca="1">Sheet1!AQ38</f>
        <v>0</v>
      </c>
      <c r="AQ24" s="3">
        <f ca="1">Sheet1!AR38</f>
        <v>0</v>
      </c>
      <c r="AR24" s="3">
        <f ca="1">Sheet1!AS38</f>
        <v>0</v>
      </c>
      <c r="AS24" s="3">
        <f ca="1">Sheet1!AT38</f>
        <v>0</v>
      </c>
      <c r="AT24" s="3">
        <f ca="1">Sheet1!AU38</f>
        <v>0</v>
      </c>
      <c r="AU24" s="3">
        <f ca="1">Sheet1!AV38</f>
        <v>0</v>
      </c>
      <c r="AV24" s="3">
        <f ca="1">Sheet1!AW38</f>
        <v>0</v>
      </c>
      <c r="AW24" s="3">
        <f ca="1">Sheet1!AX38</f>
        <v>0</v>
      </c>
      <c r="AX24" s="3">
        <f ca="1">Sheet1!AY38</f>
        <v>0</v>
      </c>
      <c r="AY24" s="3">
        <f ca="1">Sheet1!AZ38</f>
        <v>0</v>
      </c>
      <c r="AZ24" s="3">
        <f ca="1">Sheet1!BA38</f>
        <v>0</v>
      </c>
      <c r="BA24" s="3">
        <f ca="1">Sheet1!BB38</f>
        <v>0</v>
      </c>
      <c r="BB24" s="3">
        <f ca="1">Sheet1!BC38</f>
        <v>0</v>
      </c>
      <c r="BC24" s="3">
        <f ca="1">Sheet1!BD38</f>
        <v>0</v>
      </c>
      <c r="BD24" s="3">
        <f ca="1">Sheet1!BE38</f>
        <v>0</v>
      </c>
      <c r="BE24" s="3">
        <f ca="1">Sheet1!BF38</f>
        <v>0</v>
      </c>
      <c r="BF24" s="3">
        <f ca="1">Sheet1!BG38</f>
        <v>0</v>
      </c>
      <c r="BG24" s="3">
        <f ca="1">Sheet1!BH38</f>
        <v>0</v>
      </c>
      <c r="BH24" s="3">
        <f ca="1">Sheet1!BI38</f>
        <v>0</v>
      </c>
      <c r="BI24" s="3">
        <f ca="1">Sheet1!BJ38</f>
        <v>0</v>
      </c>
      <c r="BJ24" s="3">
        <f ca="1">Sheet1!BK38</f>
        <v>0</v>
      </c>
      <c r="BK24" s="3">
        <f ca="1">Sheet1!BL38</f>
        <v>0</v>
      </c>
      <c r="BL24" s="3">
        <f ca="1">Sheet1!BM38</f>
        <v>0</v>
      </c>
      <c r="BM24" s="3">
        <f ca="1">Sheet1!BN38</f>
        <v>0</v>
      </c>
      <c r="BN24" s="3">
        <f ca="1">Sheet1!BO38</f>
        <v>0</v>
      </c>
      <c r="BO24" s="3">
        <f ca="1">Sheet1!BP38</f>
        <v>0</v>
      </c>
      <c r="BP24" s="3">
        <f ca="1">Sheet1!BQ38</f>
        <v>0</v>
      </c>
      <c r="BQ24" s="3">
        <f ca="1">Sheet1!BR38</f>
        <v>0</v>
      </c>
      <c r="BR24" s="3">
        <f ca="1">Sheet1!BS38</f>
        <v>0</v>
      </c>
      <c r="BS24" s="3">
        <f ca="1">Sheet1!BT38</f>
        <v>0</v>
      </c>
      <c r="BT24" s="3">
        <f ca="1">Sheet1!BU38</f>
        <v>0</v>
      </c>
      <c r="BU24" s="3">
        <f ca="1">Sheet1!BV38</f>
        <v>0</v>
      </c>
      <c r="BV24" s="3">
        <f ca="1">Sheet1!BW38</f>
        <v>0</v>
      </c>
      <c r="BW24" s="3">
        <f ca="1">Sheet1!BX38</f>
        <v>0</v>
      </c>
      <c r="BX24" s="3">
        <f ca="1">Sheet1!BY38</f>
        <v>0</v>
      </c>
      <c r="BY24" s="3">
        <f ca="1">Sheet1!BZ38</f>
        <v>0</v>
      </c>
      <c r="BZ24" s="3">
        <f ca="1">Sheet1!CA38</f>
        <v>0</v>
      </c>
      <c r="CA24" s="3">
        <f ca="1">Sheet1!CB38</f>
        <v>0</v>
      </c>
      <c r="CB24" s="3">
        <f ca="1">Sheet1!CC38</f>
        <v>0</v>
      </c>
      <c r="CC24" s="3">
        <f ca="1">Sheet1!CD38</f>
        <v>0</v>
      </c>
    </row>
    <row r="25" spans="1:81">
      <c r="A25" t="s">
        <v>405</v>
      </c>
      <c r="B25" s="3">
        <f>Sheet1!C39</f>
        <v>0</v>
      </c>
      <c r="C25" s="3">
        <f>Sheet1!D39</f>
        <v>0</v>
      </c>
      <c r="D25" s="3">
        <f>Sheet1!E39</f>
        <v>0</v>
      </c>
      <c r="E25" s="3">
        <f>Sheet1!F39</f>
        <v>0</v>
      </c>
      <c r="F25" s="3">
        <f>Sheet1!G39</f>
        <v>0</v>
      </c>
      <c r="G25" s="3">
        <f>Sheet1!H39</f>
        <v>0</v>
      </c>
      <c r="H25" s="3">
        <f>Sheet1!I39</f>
        <v>18000</v>
      </c>
      <c r="I25" s="3">
        <f>Sheet1!J39</f>
        <v>18000</v>
      </c>
      <c r="J25" s="3">
        <f>Sheet1!K39</f>
        <v>18000</v>
      </c>
      <c r="K25" s="3">
        <f>Sheet1!L39</f>
        <v>18000</v>
      </c>
      <c r="L25" s="3">
        <f>Sheet1!M39</f>
        <v>18000</v>
      </c>
      <c r="M25" s="3">
        <f>Sheet1!N39</f>
        <v>18000</v>
      </c>
      <c r="N25" s="3">
        <f>Sheet1!O39</f>
        <v>18000</v>
      </c>
      <c r="O25" s="3">
        <f>Sheet1!P39</f>
        <v>18000</v>
      </c>
      <c r="P25" s="3">
        <f>Sheet1!Q39</f>
        <v>18000</v>
      </c>
      <c r="Q25" s="3">
        <f>Sheet1!R39</f>
        <v>18000</v>
      </c>
      <c r="R25" s="3">
        <f>Sheet1!S39</f>
        <v>19000</v>
      </c>
      <c r="S25" s="3">
        <f>Sheet1!T39</f>
        <v>19000</v>
      </c>
      <c r="T25" s="3">
        <f>Sheet1!U39</f>
        <v>19000</v>
      </c>
      <c r="U25" s="3">
        <f>Sheet1!V39</f>
        <v>19000</v>
      </c>
      <c r="V25" s="3">
        <f>Sheet1!W39</f>
        <v>19000</v>
      </c>
      <c r="W25" s="3">
        <f>Sheet1!X39</f>
        <v>19000</v>
      </c>
      <c r="X25" s="3">
        <f>Sheet1!Y39</f>
        <v>19000</v>
      </c>
      <c r="Y25" s="3">
        <f>Sheet1!Z39</f>
        <v>19000</v>
      </c>
      <c r="Z25" s="3">
        <f>Sheet1!AA39</f>
        <v>19000</v>
      </c>
      <c r="AA25" s="3">
        <f>Sheet1!AB39</f>
        <v>19000</v>
      </c>
      <c r="AB25" s="3">
        <f>Sheet1!AC39</f>
        <v>19000</v>
      </c>
      <c r="AC25" s="3">
        <f>Sheet1!AD39</f>
        <v>19000</v>
      </c>
      <c r="AD25" s="3">
        <f>Sheet1!AE39</f>
        <v>20000</v>
      </c>
      <c r="AE25" s="3">
        <f>Sheet1!AF39</f>
        <v>20000</v>
      </c>
      <c r="AF25" s="3">
        <f>Sheet1!AG39</f>
        <v>20000</v>
      </c>
      <c r="AG25" s="3">
        <f>Sheet1!AH39</f>
        <v>20000</v>
      </c>
      <c r="AH25" s="3">
        <f>Sheet1!AI39</f>
        <v>20000</v>
      </c>
      <c r="AI25" s="3">
        <f>Sheet1!AJ39</f>
        <v>20000</v>
      </c>
      <c r="AJ25" s="3">
        <f>Sheet1!AK39</f>
        <v>20000</v>
      </c>
      <c r="AK25" s="3">
        <f>Sheet1!AL39</f>
        <v>20000</v>
      </c>
      <c r="AL25" s="3">
        <f>Sheet1!AM39</f>
        <v>20000</v>
      </c>
      <c r="AM25" s="3">
        <f>Sheet1!AN39</f>
        <v>20000</v>
      </c>
      <c r="AN25" s="3">
        <f>Sheet1!AO39</f>
        <v>20000</v>
      </c>
      <c r="AO25" s="3">
        <f>Sheet1!AP39</f>
        <v>20000</v>
      </c>
      <c r="AP25" s="3">
        <f>Sheet1!AQ39</f>
        <v>0</v>
      </c>
      <c r="AQ25" s="3">
        <f>Sheet1!AR39</f>
        <v>0</v>
      </c>
      <c r="AR25" s="3">
        <f>Sheet1!AS39</f>
        <v>0</v>
      </c>
      <c r="AS25" s="3">
        <f>Sheet1!AT39</f>
        <v>0</v>
      </c>
      <c r="AT25" s="3">
        <f>Sheet1!AU39</f>
        <v>0</v>
      </c>
      <c r="AU25" s="3">
        <f>Sheet1!AV39</f>
        <v>0</v>
      </c>
      <c r="AV25" s="3">
        <f>Sheet1!AW39</f>
        <v>0</v>
      </c>
      <c r="AW25" s="3">
        <f>Sheet1!AX39</f>
        <v>0</v>
      </c>
      <c r="AX25" s="3">
        <f>Sheet1!AY39</f>
        <v>0</v>
      </c>
      <c r="AY25" s="3">
        <f>Sheet1!AZ39</f>
        <v>0</v>
      </c>
      <c r="AZ25" s="3">
        <f>Sheet1!BA39</f>
        <v>0</v>
      </c>
      <c r="BA25" s="3">
        <f>Sheet1!BB39</f>
        <v>0</v>
      </c>
      <c r="BB25" s="3">
        <f>Sheet1!BC39</f>
        <v>0</v>
      </c>
      <c r="BC25" s="3">
        <f>Sheet1!BD39</f>
        <v>0</v>
      </c>
      <c r="BD25" s="3">
        <f>Sheet1!BE39</f>
        <v>0</v>
      </c>
      <c r="BE25" s="3">
        <f>Sheet1!BF39</f>
        <v>0</v>
      </c>
      <c r="BF25" s="3">
        <f>Sheet1!BG39</f>
        <v>0</v>
      </c>
      <c r="BG25" s="3">
        <f>Sheet1!BH39</f>
        <v>0</v>
      </c>
      <c r="BH25" s="3">
        <f>Sheet1!BI39</f>
        <v>0</v>
      </c>
      <c r="BI25" s="3">
        <f>Sheet1!BJ39</f>
        <v>0</v>
      </c>
      <c r="BJ25" s="3">
        <f>Sheet1!BK39</f>
        <v>0</v>
      </c>
      <c r="BK25" s="3">
        <f>Sheet1!BL39</f>
        <v>0</v>
      </c>
      <c r="BL25" s="3">
        <f>Sheet1!BM39</f>
        <v>0</v>
      </c>
      <c r="BM25" s="3">
        <f>Sheet1!BN39</f>
        <v>0</v>
      </c>
      <c r="BN25" s="3">
        <f>Sheet1!BO39</f>
        <v>0</v>
      </c>
      <c r="BO25" s="3">
        <f>Sheet1!BP39</f>
        <v>0</v>
      </c>
      <c r="BP25" s="3">
        <f>Sheet1!BQ39</f>
        <v>0</v>
      </c>
      <c r="BQ25" s="3">
        <f>Sheet1!BR39</f>
        <v>0</v>
      </c>
      <c r="BR25" s="3">
        <f>Sheet1!BS39</f>
        <v>0</v>
      </c>
      <c r="BS25" s="3">
        <f>Sheet1!BT39</f>
        <v>0</v>
      </c>
      <c r="BT25" s="3">
        <f>Sheet1!BU39</f>
        <v>0</v>
      </c>
      <c r="BU25" s="3">
        <f>Sheet1!BV39</f>
        <v>0</v>
      </c>
      <c r="BV25" s="3">
        <f>Sheet1!BW39</f>
        <v>0</v>
      </c>
      <c r="BW25" s="3">
        <f>Sheet1!BX39</f>
        <v>0</v>
      </c>
      <c r="BX25" s="3">
        <f>Sheet1!BY39</f>
        <v>0</v>
      </c>
      <c r="BY25" s="3">
        <f>Sheet1!BZ39</f>
        <v>0</v>
      </c>
      <c r="BZ25" s="3">
        <f>Sheet1!CA39</f>
        <v>0</v>
      </c>
      <c r="CA25" s="3">
        <f>Sheet1!CB39</f>
        <v>0</v>
      </c>
      <c r="CB25" s="3">
        <f>Sheet1!CC39</f>
        <v>0</v>
      </c>
      <c r="CC25" s="3">
        <f>Sheet1!CD39</f>
        <v>0</v>
      </c>
    </row>
    <row r="26" spans="1:81">
      <c r="A26" t="s">
        <v>17</v>
      </c>
      <c r="B26" s="3">
        <f ca="1">Sheet1!C40</f>
        <v>0</v>
      </c>
      <c r="C26" s="3">
        <f ca="1">Sheet1!D40</f>
        <v>0</v>
      </c>
      <c r="D26" s="3">
        <f ca="1">Sheet1!E40</f>
        <v>0</v>
      </c>
      <c r="E26" s="3">
        <f ca="1">Sheet1!F40</f>
        <v>0</v>
      </c>
      <c r="F26" s="3">
        <f ca="1">Sheet1!G40</f>
        <v>0</v>
      </c>
      <c r="G26" s="3">
        <f ca="1">Sheet1!H40</f>
        <v>0</v>
      </c>
      <c r="H26" s="3">
        <f ca="1">Sheet1!I40</f>
        <v>43200000</v>
      </c>
      <c r="I26" s="3">
        <f ca="1">Sheet1!J40</f>
        <v>43200000</v>
      </c>
      <c r="J26" s="3">
        <f ca="1">Sheet1!K40</f>
        <v>43200000</v>
      </c>
      <c r="K26" s="3">
        <f ca="1">Sheet1!L40</f>
        <v>43200000</v>
      </c>
      <c r="L26" s="3">
        <f ca="1">Sheet1!M40</f>
        <v>43200000</v>
      </c>
      <c r="M26" s="3">
        <f ca="1">Sheet1!N40</f>
        <v>43200000</v>
      </c>
      <c r="N26" s="3">
        <f ca="1">Sheet1!O40</f>
        <v>43200000</v>
      </c>
      <c r="O26" s="3">
        <f ca="1">Sheet1!P40</f>
        <v>43200000</v>
      </c>
      <c r="P26" s="3">
        <f ca="1">Sheet1!Q40</f>
        <v>43200000</v>
      </c>
      <c r="Q26" s="3">
        <f ca="1">Sheet1!R40</f>
        <v>43200000</v>
      </c>
      <c r="R26" s="3">
        <f ca="1">Sheet1!S40</f>
        <v>95000000</v>
      </c>
      <c r="S26" s="3">
        <f ca="1">Sheet1!T40</f>
        <v>95000000</v>
      </c>
      <c r="T26" s="3">
        <f ca="1">Sheet1!U40</f>
        <v>95000000</v>
      </c>
      <c r="U26" s="3">
        <f ca="1">Sheet1!V40</f>
        <v>95000000</v>
      </c>
      <c r="V26" s="3">
        <f ca="1">Sheet1!W40</f>
        <v>95000000</v>
      </c>
      <c r="W26" s="3">
        <f ca="1">Sheet1!X40</f>
        <v>95000000</v>
      </c>
      <c r="X26" s="3">
        <f ca="1">Sheet1!Y40</f>
        <v>95000000</v>
      </c>
      <c r="Y26" s="3">
        <f ca="1">Sheet1!Z40</f>
        <v>95000000</v>
      </c>
      <c r="Z26" s="3">
        <f ca="1">Sheet1!AA40</f>
        <v>95000000</v>
      </c>
      <c r="AA26" s="3">
        <f ca="1">Sheet1!AB40</f>
        <v>95000000</v>
      </c>
      <c r="AB26" s="3">
        <f ca="1">Sheet1!AC40</f>
        <v>95000000</v>
      </c>
      <c r="AC26" s="3">
        <f ca="1">Sheet1!AD40</f>
        <v>95000000</v>
      </c>
      <c r="AD26" s="3">
        <f ca="1">Sheet1!AE40</f>
        <v>90000000</v>
      </c>
      <c r="AE26" s="3">
        <f ca="1">Sheet1!AF40</f>
        <v>90000000</v>
      </c>
      <c r="AF26" s="3">
        <f ca="1">Sheet1!AG40</f>
        <v>90000000</v>
      </c>
      <c r="AG26" s="3">
        <f ca="1">Sheet1!AH40</f>
        <v>90000000</v>
      </c>
      <c r="AH26" s="3">
        <f ca="1">Sheet1!AI40</f>
        <v>90000000</v>
      </c>
      <c r="AI26" s="3">
        <f ca="1">Sheet1!AJ40</f>
        <v>90000000</v>
      </c>
      <c r="AJ26" s="3">
        <f ca="1">Sheet1!AK40</f>
        <v>90000000</v>
      </c>
      <c r="AK26" s="3">
        <f ca="1">Sheet1!AL40</f>
        <v>90000000</v>
      </c>
      <c r="AL26" s="3">
        <f ca="1">Sheet1!AM40</f>
        <v>0</v>
      </c>
      <c r="AM26" s="3">
        <f ca="1">Sheet1!AN40</f>
        <v>0</v>
      </c>
      <c r="AN26" s="3">
        <f ca="1">Sheet1!AO40</f>
        <v>0</v>
      </c>
      <c r="AO26" s="3">
        <f ca="1">Sheet1!AP40</f>
        <v>0</v>
      </c>
      <c r="AP26" s="3">
        <f ca="1">Sheet1!AQ40</f>
        <v>0</v>
      </c>
      <c r="AQ26" s="3">
        <f ca="1">Sheet1!AR40</f>
        <v>0</v>
      </c>
      <c r="AR26" s="3">
        <f ca="1">Sheet1!AS40</f>
        <v>0</v>
      </c>
      <c r="AS26" s="3">
        <f>Sheet1!AT40</f>
        <v>0</v>
      </c>
      <c r="AT26" s="3">
        <f>Sheet1!AU40</f>
        <v>0</v>
      </c>
      <c r="AU26" s="3">
        <f>Sheet1!AV40</f>
        <v>0</v>
      </c>
      <c r="AV26" s="3">
        <f>Sheet1!AW40</f>
        <v>0</v>
      </c>
      <c r="AW26" s="3">
        <f>Sheet1!AX40</f>
        <v>0</v>
      </c>
      <c r="AX26" s="3">
        <f>Sheet1!AY40</f>
        <v>0</v>
      </c>
      <c r="AY26" s="3">
        <f>Sheet1!AZ40</f>
        <v>0</v>
      </c>
      <c r="AZ26" s="3">
        <f>Sheet1!BA40</f>
        <v>0</v>
      </c>
      <c r="BA26" s="3">
        <f>Sheet1!BB40</f>
        <v>0</v>
      </c>
      <c r="BB26" s="3">
        <f>Sheet1!BC40</f>
        <v>0</v>
      </c>
      <c r="BC26" s="3">
        <f>Sheet1!BD40</f>
        <v>0</v>
      </c>
      <c r="BD26" s="3">
        <f>Sheet1!BE40</f>
        <v>0</v>
      </c>
      <c r="BE26" s="3">
        <f>Sheet1!BF40</f>
        <v>0</v>
      </c>
      <c r="BF26" s="3">
        <f>Sheet1!BG40</f>
        <v>0</v>
      </c>
      <c r="BG26" s="3">
        <f>Sheet1!BH40</f>
        <v>0</v>
      </c>
      <c r="BH26" s="3">
        <f>Sheet1!BI40</f>
        <v>0</v>
      </c>
      <c r="BI26" s="3">
        <f>Sheet1!BJ40</f>
        <v>0</v>
      </c>
      <c r="BJ26" s="3">
        <f>Sheet1!BK40</f>
        <v>0</v>
      </c>
      <c r="BK26" s="3">
        <f>Sheet1!BL40</f>
        <v>0</v>
      </c>
      <c r="BL26" s="3">
        <f>Sheet1!BM40</f>
        <v>0</v>
      </c>
      <c r="BM26" s="3">
        <f>Sheet1!BN40</f>
        <v>0</v>
      </c>
      <c r="BN26" s="3">
        <f>Sheet1!BO40</f>
        <v>0</v>
      </c>
      <c r="BO26" s="3">
        <f>Sheet1!BP40</f>
        <v>0</v>
      </c>
      <c r="BP26" s="3">
        <f>Sheet1!BQ40</f>
        <v>0</v>
      </c>
      <c r="BQ26" s="3">
        <f>Sheet1!BR40</f>
        <v>0</v>
      </c>
      <c r="BR26" s="3">
        <f>Sheet1!BS40</f>
        <v>0</v>
      </c>
      <c r="BS26" s="3">
        <f>Sheet1!BT40</f>
        <v>0</v>
      </c>
      <c r="BT26" s="3">
        <f>Sheet1!BU40</f>
        <v>0</v>
      </c>
      <c r="BU26" s="3">
        <f>Sheet1!BV40</f>
        <v>0</v>
      </c>
      <c r="BV26" s="3">
        <f>Sheet1!BW40</f>
        <v>0</v>
      </c>
      <c r="BW26" s="3">
        <f>Sheet1!BX40</f>
        <v>0</v>
      </c>
      <c r="BX26" s="3">
        <f>Sheet1!BY40</f>
        <v>0</v>
      </c>
      <c r="BY26" s="3">
        <f>Sheet1!BZ40</f>
        <v>0</v>
      </c>
      <c r="BZ26" s="3">
        <f>Sheet1!CA40</f>
        <v>0</v>
      </c>
      <c r="CA26" s="3">
        <f>Sheet1!CB40</f>
        <v>0</v>
      </c>
      <c r="CB26" s="3">
        <f>Sheet1!CC40</f>
        <v>0</v>
      </c>
      <c r="CC26" s="3">
        <f>Sheet1!CD40</f>
        <v>0</v>
      </c>
    </row>
    <row r="27" spans="1:81">
      <c r="A27" t="s">
        <v>18</v>
      </c>
      <c r="B27" s="3">
        <f ca="1">Sheet1!C41</f>
        <v>0</v>
      </c>
      <c r="C27" s="3">
        <f ca="1">Sheet1!D41</f>
        <v>0</v>
      </c>
      <c r="D27" s="3">
        <f ca="1">Sheet1!E41</f>
        <v>0</v>
      </c>
      <c r="E27" s="3">
        <f ca="1">Sheet1!F41</f>
        <v>0</v>
      </c>
      <c r="F27" s="3">
        <f ca="1">Sheet1!G41</f>
        <v>0</v>
      </c>
      <c r="G27" s="3">
        <f ca="1">Sheet1!H41</f>
        <v>0</v>
      </c>
      <c r="H27" s="3">
        <f ca="1">Sheet1!I41</f>
        <v>4320000</v>
      </c>
      <c r="I27" s="3">
        <f ca="1">Sheet1!J41</f>
        <v>4320000</v>
      </c>
      <c r="J27" s="3">
        <f ca="1">Sheet1!K41</f>
        <v>10800000</v>
      </c>
      <c r="K27" s="3">
        <f ca="1">Sheet1!L41</f>
        <v>10800000</v>
      </c>
      <c r="L27" s="3">
        <f ca="1">Sheet1!M41</f>
        <v>32400000</v>
      </c>
      <c r="M27" s="3">
        <f ca="1">Sheet1!N41</f>
        <v>32400000</v>
      </c>
      <c r="N27" s="3">
        <f ca="1">Sheet1!O41</f>
        <v>32400000</v>
      </c>
      <c r="O27" s="3">
        <f ca="1">Sheet1!P41</f>
        <v>32400000</v>
      </c>
      <c r="P27" s="3">
        <f ca="1">Sheet1!Q41</f>
        <v>32400000</v>
      </c>
      <c r="Q27" s="3">
        <f ca="1">Sheet1!R41</f>
        <v>32400000</v>
      </c>
      <c r="R27" s="3">
        <f ca="1">Sheet1!S41</f>
        <v>37580000</v>
      </c>
      <c r="S27" s="3">
        <f ca="1">Sheet1!T41</f>
        <v>37580000</v>
      </c>
      <c r="T27" s="3">
        <f ca="1">Sheet1!U41</f>
        <v>56150000</v>
      </c>
      <c r="U27" s="3">
        <f ca="1">Sheet1!V41</f>
        <v>56150000</v>
      </c>
      <c r="V27" s="3">
        <f ca="1">Sheet1!W41</f>
        <v>82050000</v>
      </c>
      <c r="W27" s="3">
        <f ca="1">Sheet1!X41</f>
        <v>82050000</v>
      </c>
      <c r="X27" s="3">
        <f ca="1">Sheet1!Y41</f>
        <v>82050000</v>
      </c>
      <c r="Y27" s="3">
        <f ca="1">Sheet1!Z41</f>
        <v>82050000</v>
      </c>
      <c r="Z27" s="3">
        <f ca="1">Sheet1!AA41</f>
        <v>82050000</v>
      </c>
      <c r="AA27" s="3">
        <f ca="1">Sheet1!AB41</f>
        <v>82050000</v>
      </c>
      <c r="AB27" s="3">
        <f ca="1">Sheet1!AC41</f>
        <v>82050000</v>
      </c>
      <c r="AC27" s="3">
        <f ca="1">Sheet1!AD41</f>
        <v>82050000</v>
      </c>
      <c r="AD27" s="3">
        <f ca="1">Sheet1!AE41</f>
        <v>94500000</v>
      </c>
      <c r="AE27" s="3">
        <f ca="1">Sheet1!AF41</f>
        <v>94500000</v>
      </c>
      <c r="AF27" s="3">
        <f ca="1">Sheet1!AG41</f>
        <v>93750000</v>
      </c>
      <c r="AG27" s="3">
        <f ca="1">Sheet1!AH41</f>
        <v>93750000</v>
      </c>
      <c r="AH27" s="3">
        <f ca="1">Sheet1!AI41</f>
        <v>91250000</v>
      </c>
      <c r="AI27" s="3">
        <f ca="1">Sheet1!AJ41</f>
        <v>91250000</v>
      </c>
      <c r="AJ27" s="3">
        <f ca="1">Sheet1!AK41</f>
        <v>91250000</v>
      </c>
      <c r="AK27" s="3">
        <f ca="1">Sheet1!AL41</f>
        <v>91250000</v>
      </c>
      <c r="AL27" s="3">
        <f ca="1">Sheet1!AM41</f>
        <v>82250000</v>
      </c>
      <c r="AM27" s="3">
        <f ca="1">Sheet1!AN41</f>
        <v>82250000</v>
      </c>
      <c r="AN27" s="3">
        <f ca="1">Sheet1!AO41</f>
        <v>68750000</v>
      </c>
      <c r="AO27" s="3">
        <f ca="1">Sheet1!AP41</f>
        <v>68750000</v>
      </c>
      <c r="AP27" s="3">
        <f ca="1">Sheet1!AQ41</f>
        <v>22500000</v>
      </c>
      <c r="AQ27" s="3">
        <f ca="1">Sheet1!AR41</f>
        <v>22500000</v>
      </c>
      <c r="AR27" s="3">
        <f ca="1">Sheet1!AS41</f>
        <v>22500000</v>
      </c>
      <c r="AS27" s="3">
        <f ca="1">Sheet1!AT41</f>
        <v>22500000</v>
      </c>
      <c r="AT27" s="3">
        <f ca="1">Sheet1!AU41</f>
        <v>22500000</v>
      </c>
      <c r="AU27" s="3">
        <f ca="1">Sheet1!AV41</f>
        <v>22500000</v>
      </c>
      <c r="AV27" s="3">
        <f ca="1">Sheet1!AW41</f>
        <v>22500000</v>
      </c>
      <c r="AW27" s="3">
        <f ca="1">Sheet1!AX41</f>
        <v>22500000</v>
      </c>
      <c r="AX27" s="3">
        <f ca="1">Sheet1!AY41</f>
        <v>0</v>
      </c>
      <c r="AY27" s="3">
        <f ca="1">Sheet1!AZ41</f>
        <v>0</v>
      </c>
      <c r="AZ27" s="3">
        <f ca="1">Sheet1!BA41</f>
        <v>0</v>
      </c>
      <c r="BA27" s="3">
        <f ca="1">Sheet1!BB41</f>
        <v>0</v>
      </c>
      <c r="BB27" s="3">
        <f ca="1">Sheet1!BC41</f>
        <v>0</v>
      </c>
      <c r="BC27" s="3">
        <f ca="1">Sheet1!BD41</f>
        <v>0</v>
      </c>
      <c r="BD27" s="3">
        <f ca="1">Sheet1!BE41</f>
        <v>0</v>
      </c>
      <c r="BE27" s="3">
        <f ca="1">Sheet1!BF41</f>
        <v>0</v>
      </c>
      <c r="BF27" s="3">
        <f ca="1">Sheet1!BG41</f>
        <v>0</v>
      </c>
      <c r="BG27" s="3">
        <f ca="1">Sheet1!BH41</f>
        <v>0</v>
      </c>
      <c r="BH27" s="3">
        <f ca="1">Sheet1!BI41</f>
        <v>0</v>
      </c>
      <c r="BI27" s="3">
        <f ca="1">Sheet1!BJ41</f>
        <v>0</v>
      </c>
      <c r="BJ27" s="3">
        <f ca="1">Sheet1!BK41</f>
        <v>0</v>
      </c>
      <c r="BK27" s="3">
        <f ca="1">Sheet1!BL41</f>
        <v>0</v>
      </c>
      <c r="BL27" s="3">
        <f ca="1">Sheet1!BM41</f>
        <v>0</v>
      </c>
      <c r="BM27" s="3">
        <f ca="1">Sheet1!BN41</f>
        <v>0</v>
      </c>
      <c r="BN27" s="3">
        <f ca="1">Sheet1!BO41</f>
        <v>0</v>
      </c>
      <c r="BO27" s="3">
        <f ca="1">Sheet1!BP41</f>
        <v>0</v>
      </c>
      <c r="BP27" s="3">
        <f ca="1">Sheet1!BQ41</f>
        <v>0</v>
      </c>
      <c r="BQ27" s="3">
        <f ca="1">Sheet1!BR41</f>
        <v>0</v>
      </c>
      <c r="BR27" s="3">
        <f ca="1">Sheet1!BS41</f>
        <v>0</v>
      </c>
      <c r="BS27" s="3">
        <f ca="1">Sheet1!BT41</f>
        <v>0</v>
      </c>
      <c r="BT27" s="3">
        <f ca="1">Sheet1!BU41</f>
        <v>0</v>
      </c>
      <c r="BU27" s="3">
        <f ca="1">Sheet1!BV41</f>
        <v>0</v>
      </c>
      <c r="BV27" s="3">
        <f ca="1">Sheet1!BW41</f>
        <v>0</v>
      </c>
      <c r="BW27" s="3">
        <f ca="1">Sheet1!BX41</f>
        <v>0</v>
      </c>
      <c r="BX27" s="3">
        <f ca="1">Sheet1!BY41</f>
        <v>0</v>
      </c>
      <c r="BY27" s="3">
        <f ca="1">Sheet1!BZ41</f>
        <v>0</v>
      </c>
      <c r="BZ27" s="3">
        <f ca="1">Sheet1!CA41</f>
        <v>0</v>
      </c>
      <c r="CA27" s="3">
        <f ca="1">Sheet1!CB41</f>
        <v>0</v>
      </c>
      <c r="CB27" s="3">
        <f ca="1">Sheet1!CC41</f>
        <v>0</v>
      </c>
      <c r="CC27" s="3">
        <f ca="1">Sheet1!CD41</f>
        <v>0</v>
      </c>
    </row>
    <row r="28" spans="1:81">
      <c r="A28" t="s">
        <v>412</v>
      </c>
      <c r="B28" s="3">
        <f ca="1">Sheet1!C42</f>
        <v>0</v>
      </c>
      <c r="C28" s="3">
        <f ca="1">Sheet1!D42</f>
        <v>0</v>
      </c>
      <c r="D28" s="3">
        <f ca="1">Sheet1!E42</f>
        <v>0</v>
      </c>
      <c r="E28" s="3">
        <f ca="1">Sheet1!F42</f>
        <v>0</v>
      </c>
      <c r="F28" s="3">
        <f ca="1">Sheet1!G42</f>
        <v>0</v>
      </c>
      <c r="G28" s="3">
        <f ca="1">Sheet1!H42</f>
        <v>0</v>
      </c>
      <c r="H28" s="3">
        <f ca="1">Sheet1!I42</f>
        <v>2400</v>
      </c>
      <c r="I28" s="3">
        <f ca="1">Sheet1!J42</f>
        <v>4800</v>
      </c>
      <c r="J28" s="3">
        <f ca="1">Sheet1!K42</f>
        <v>7200</v>
      </c>
      <c r="K28" s="3">
        <f ca="1">Sheet1!L42</f>
        <v>9600</v>
      </c>
      <c r="L28" s="3">
        <f ca="1">Sheet1!M42</f>
        <v>12000</v>
      </c>
      <c r="M28" s="3">
        <f ca="1">Sheet1!N42</f>
        <v>14400</v>
      </c>
      <c r="N28" s="3">
        <f ca="1">Sheet1!O42</f>
        <v>16800</v>
      </c>
      <c r="O28" s="3">
        <f ca="1">Sheet1!P42</f>
        <v>19200</v>
      </c>
      <c r="P28" s="3">
        <f ca="1">Sheet1!Q42</f>
        <v>21600</v>
      </c>
      <c r="Q28" s="3">
        <f ca="1">Sheet1!R42</f>
        <v>24000</v>
      </c>
      <c r="R28" s="3">
        <f ca="1">Sheet1!S42</f>
        <v>29000</v>
      </c>
      <c r="S28" s="3">
        <f ca="1">Sheet1!T42</f>
        <v>34000</v>
      </c>
      <c r="T28" s="3">
        <f ca="1">Sheet1!U42</f>
        <v>39000</v>
      </c>
      <c r="U28" s="3">
        <f ca="1">Sheet1!V42</f>
        <v>44000</v>
      </c>
      <c r="V28" s="3">
        <f ca="1">Sheet1!W42</f>
        <v>49000</v>
      </c>
      <c r="W28" s="3">
        <f ca="1">Sheet1!X42</f>
        <v>54000</v>
      </c>
      <c r="X28" s="3">
        <f ca="1">Sheet1!Y42</f>
        <v>59000</v>
      </c>
      <c r="Y28" s="3">
        <f ca="1">Sheet1!Z42</f>
        <v>64000</v>
      </c>
      <c r="Z28" s="3">
        <f ca="1">Sheet1!AA42</f>
        <v>69000</v>
      </c>
      <c r="AA28" s="3">
        <f ca="1">Sheet1!AB42</f>
        <v>74000</v>
      </c>
      <c r="AB28" s="3">
        <f ca="1">Sheet1!AC42</f>
        <v>79000</v>
      </c>
      <c r="AC28" s="3">
        <f ca="1">Sheet1!AD42</f>
        <v>84000</v>
      </c>
      <c r="AD28" s="3">
        <f ca="1">Sheet1!AE42</f>
        <v>88500</v>
      </c>
      <c r="AE28" s="3">
        <f ca="1">Sheet1!AF42</f>
        <v>93000</v>
      </c>
      <c r="AF28" s="3">
        <f ca="1">Sheet1!AG42</f>
        <v>97500</v>
      </c>
      <c r="AG28" s="3">
        <f ca="1">Sheet1!AH42</f>
        <v>102000</v>
      </c>
      <c r="AH28" s="3">
        <f ca="1">Sheet1!AI42</f>
        <v>106500</v>
      </c>
      <c r="AI28" s="3">
        <f ca="1">Sheet1!AJ42</f>
        <v>111000</v>
      </c>
      <c r="AJ28" s="3">
        <f ca="1">Sheet1!AK42</f>
        <v>115500</v>
      </c>
      <c r="AK28" s="3">
        <f ca="1">Sheet1!AL42</f>
        <v>120000</v>
      </c>
      <c r="AL28" s="3">
        <f ca="1">Sheet1!AM42</f>
        <v>120000</v>
      </c>
      <c r="AM28" s="3">
        <f ca="1">Sheet1!AN42</f>
        <v>120000</v>
      </c>
      <c r="AN28" s="3">
        <f ca="1">Sheet1!AO42</f>
        <v>120000</v>
      </c>
      <c r="AO28" s="3">
        <f ca="1">Sheet1!AP42</f>
        <v>120000</v>
      </c>
      <c r="AP28" s="3">
        <f ca="1">Sheet1!AQ42</f>
        <v>120000</v>
      </c>
      <c r="AQ28" s="3">
        <f ca="1">Sheet1!AR42</f>
        <v>120000</v>
      </c>
      <c r="AR28" s="3">
        <f ca="1">Sheet1!AS42</f>
        <v>120000</v>
      </c>
      <c r="AS28" s="3">
        <f ca="1">Sheet1!AT42</f>
        <v>120000</v>
      </c>
      <c r="AT28" s="3">
        <f ca="1">Sheet1!AU42</f>
        <v>120000</v>
      </c>
      <c r="AU28" s="3">
        <f ca="1">Sheet1!AV42</f>
        <v>120000</v>
      </c>
      <c r="AV28" s="3">
        <f ca="1">Sheet1!AW42</f>
        <v>120000</v>
      </c>
      <c r="AW28" s="3">
        <f ca="1">Sheet1!AX42</f>
        <v>120000</v>
      </c>
      <c r="AX28" s="3">
        <f ca="1">Sheet1!AY42</f>
        <v>120000</v>
      </c>
      <c r="AY28" s="3">
        <f ca="1">Sheet1!AZ42</f>
        <v>120000</v>
      </c>
      <c r="AZ28" s="3">
        <f ca="1">Sheet1!BA42</f>
        <v>120000</v>
      </c>
      <c r="BA28" s="3">
        <f ca="1">Sheet1!BB42</f>
        <v>120000</v>
      </c>
      <c r="BB28" s="3">
        <f ca="1">Sheet1!BC42</f>
        <v>120000</v>
      </c>
      <c r="BC28" s="3">
        <f ca="1">Sheet1!BD42</f>
        <v>120000</v>
      </c>
      <c r="BD28" s="3">
        <f ca="1">Sheet1!BE42</f>
        <v>120000</v>
      </c>
      <c r="BE28" s="3">
        <f ca="1">Sheet1!BF42</f>
        <v>120000</v>
      </c>
      <c r="BF28" s="3">
        <f ca="1">Sheet1!BG42</f>
        <v>120000</v>
      </c>
      <c r="BG28" s="3">
        <f ca="1">Sheet1!BH42</f>
        <v>120000</v>
      </c>
      <c r="BH28" s="3">
        <f ca="1">Sheet1!BI42</f>
        <v>120000</v>
      </c>
      <c r="BI28" s="3">
        <f ca="1">Sheet1!BJ42</f>
        <v>120000</v>
      </c>
      <c r="BJ28" s="3">
        <f ca="1">Sheet1!BK42</f>
        <v>120000</v>
      </c>
      <c r="BK28" s="3">
        <f ca="1">Sheet1!BL42</f>
        <v>120000</v>
      </c>
      <c r="BL28" s="3">
        <f ca="1">Sheet1!BM42</f>
        <v>120000</v>
      </c>
      <c r="BM28" s="3">
        <f ca="1">Sheet1!BN42</f>
        <v>120000</v>
      </c>
      <c r="BN28" s="3">
        <f ca="1">Sheet1!BO42</f>
        <v>120000</v>
      </c>
      <c r="BO28" s="3">
        <f ca="1">Sheet1!BP42</f>
        <v>120000</v>
      </c>
      <c r="BP28" s="3">
        <f ca="1">Sheet1!BQ42</f>
        <v>120000</v>
      </c>
      <c r="BQ28" s="3">
        <f ca="1">Sheet1!BR42</f>
        <v>120000</v>
      </c>
      <c r="BR28" s="3">
        <f ca="1">Sheet1!BS42</f>
        <v>120000</v>
      </c>
      <c r="BS28" s="3">
        <f ca="1">Sheet1!BT42</f>
        <v>120000</v>
      </c>
      <c r="BT28" s="3">
        <f ca="1">Sheet1!BU42</f>
        <v>120000</v>
      </c>
      <c r="BU28" s="3">
        <f ca="1">Sheet1!BV42</f>
        <v>120000</v>
      </c>
      <c r="BV28" s="3">
        <f ca="1">Sheet1!BW42</f>
        <v>120000</v>
      </c>
      <c r="BW28" s="3">
        <f ca="1">Sheet1!BX42</f>
        <v>120000</v>
      </c>
      <c r="BX28" s="3">
        <f ca="1">Sheet1!BY42</f>
        <v>120000</v>
      </c>
      <c r="BY28" s="3">
        <f ca="1">Sheet1!BZ42</f>
        <v>120000</v>
      </c>
      <c r="BZ28" s="3">
        <f ca="1">Sheet1!CA42</f>
        <v>120000</v>
      </c>
      <c r="CA28" s="3">
        <f ca="1">Sheet1!CB42</f>
        <v>120000</v>
      </c>
      <c r="CB28" s="3">
        <f ca="1">Sheet1!CC42</f>
        <v>120000</v>
      </c>
      <c r="CC28" s="3">
        <f ca="1">Sheet1!CD42</f>
        <v>120000</v>
      </c>
    </row>
    <row r="29" spans="1:81">
      <c r="A29" t="s">
        <v>406</v>
      </c>
      <c r="B29" s="3">
        <f ca="1">Sheet1!$C$4-B28</f>
        <v>120000</v>
      </c>
      <c r="C29" s="3">
        <f ca="1">Sheet1!$C$4-C28</f>
        <v>120000</v>
      </c>
      <c r="D29" s="3">
        <f ca="1">Sheet1!$C$4-D28</f>
        <v>120000</v>
      </c>
      <c r="E29" s="3">
        <f ca="1">Sheet1!$C$4-E28</f>
        <v>120000</v>
      </c>
      <c r="F29" s="3">
        <f ca="1">Sheet1!$C$4-F28</f>
        <v>120000</v>
      </c>
      <c r="G29" s="3">
        <f ca="1">Sheet1!$C$4-G28</f>
        <v>120000</v>
      </c>
      <c r="H29" s="3">
        <f ca="1">Sheet1!$C$4-H28</f>
        <v>117600</v>
      </c>
      <c r="I29" s="3">
        <f ca="1">Sheet1!$C$4-I28</f>
        <v>115200</v>
      </c>
      <c r="J29" s="3">
        <f ca="1">Sheet1!$C$4-J28</f>
        <v>112800</v>
      </c>
      <c r="K29" s="3">
        <f ca="1">Sheet1!$C$4-K28</f>
        <v>110400</v>
      </c>
      <c r="L29" s="3">
        <f ca="1">Sheet1!$C$4-L28</f>
        <v>108000</v>
      </c>
      <c r="M29" s="3">
        <f ca="1">Sheet1!$C$4-M28</f>
        <v>105600</v>
      </c>
      <c r="N29" s="3">
        <f ca="1">Sheet1!$C$4-N28</f>
        <v>103200</v>
      </c>
      <c r="O29" s="3">
        <f ca="1">Sheet1!$C$4-O28</f>
        <v>100800</v>
      </c>
      <c r="P29" s="3">
        <f ca="1">Sheet1!$C$4-P28</f>
        <v>98400</v>
      </c>
      <c r="Q29" s="3">
        <f ca="1">Sheet1!$C$4-Q28</f>
        <v>96000</v>
      </c>
      <c r="R29" s="3">
        <f ca="1">Sheet1!$C$4-R28</f>
        <v>91000</v>
      </c>
      <c r="S29" s="3">
        <f ca="1">Sheet1!$C$4-S28</f>
        <v>86000</v>
      </c>
      <c r="T29" s="3">
        <f ca="1">Sheet1!$C$4-T28</f>
        <v>81000</v>
      </c>
      <c r="U29" s="3">
        <f ca="1">Sheet1!$C$4-U28</f>
        <v>76000</v>
      </c>
      <c r="V29" s="3">
        <f ca="1">Sheet1!$C$4-V28</f>
        <v>71000</v>
      </c>
      <c r="W29" s="3">
        <f ca="1">Sheet1!$C$4-W28</f>
        <v>66000</v>
      </c>
      <c r="X29" s="3">
        <f ca="1">Sheet1!$C$4-X28</f>
        <v>61000</v>
      </c>
      <c r="Y29" s="3">
        <f ca="1">Sheet1!$C$4-Y28</f>
        <v>56000</v>
      </c>
      <c r="Z29" s="3">
        <f ca="1">Sheet1!$C$4-Z28</f>
        <v>51000</v>
      </c>
      <c r="AA29" s="3">
        <f ca="1">Sheet1!$C$4-AA28</f>
        <v>46000</v>
      </c>
      <c r="AB29" s="3">
        <f ca="1">Sheet1!$C$4-AB28</f>
        <v>41000</v>
      </c>
      <c r="AC29" s="3">
        <f ca="1">Sheet1!$C$4-AC28</f>
        <v>36000</v>
      </c>
      <c r="AD29" s="3">
        <f ca="1">Sheet1!$C$4-AD28</f>
        <v>31500</v>
      </c>
      <c r="AE29" s="3">
        <f ca="1">Sheet1!$C$4-AE28</f>
        <v>27000</v>
      </c>
      <c r="AF29" s="3">
        <f ca="1">Sheet1!$C$4-AF28</f>
        <v>22500</v>
      </c>
      <c r="AG29" s="3">
        <f ca="1">Sheet1!$C$4-AG28</f>
        <v>18000</v>
      </c>
      <c r="AH29" s="3">
        <f ca="1">Sheet1!$C$4-AH28</f>
        <v>13500</v>
      </c>
      <c r="AI29" s="3">
        <f ca="1">Sheet1!$C$4-AI28</f>
        <v>9000</v>
      </c>
      <c r="AJ29" s="3">
        <f ca="1">Sheet1!$C$4-AJ28</f>
        <v>4500</v>
      </c>
      <c r="AK29" s="3">
        <f ca="1">Sheet1!$C$4-AK28</f>
        <v>0</v>
      </c>
      <c r="AL29" s="3">
        <f ca="1">Sheet1!$C$4-AL28</f>
        <v>0</v>
      </c>
      <c r="AM29" s="3">
        <f ca="1">Sheet1!$C$4-AM28</f>
        <v>0</v>
      </c>
      <c r="AN29" s="3">
        <f ca="1">Sheet1!$C$4-AN28</f>
        <v>0</v>
      </c>
      <c r="AO29" s="3">
        <f ca="1">Sheet1!$C$4-AO28</f>
        <v>0</v>
      </c>
      <c r="AP29" s="3">
        <f ca="1">Sheet1!$C$4-AP28</f>
        <v>0</v>
      </c>
      <c r="AQ29" s="3">
        <f ca="1">Sheet1!$C$4-AQ28</f>
        <v>0</v>
      </c>
      <c r="AR29" s="3">
        <f ca="1">Sheet1!$C$4-AR28</f>
        <v>0</v>
      </c>
      <c r="AS29" s="3">
        <f ca="1">Sheet1!$C$4-AS28</f>
        <v>0</v>
      </c>
      <c r="AT29" s="3">
        <f ca="1">Sheet1!$C$4-AT28</f>
        <v>0</v>
      </c>
      <c r="AU29" s="3">
        <f ca="1">Sheet1!$C$4-AU28</f>
        <v>0</v>
      </c>
      <c r="AV29" s="3">
        <f ca="1">Sheet1!$C$4-AV28</f>
        <v>0</v>
      </c>
      <c r="AW29" s="3">
        <f ca="1">Sheet1!$C$4-AW28</f>
        <v>0</v>
      </c>
      <c r="AX29" s="3">
        <f ca="1">Sheet1!$C$4-AX28</f>
        <v>0</v>
      </c>
      <c r="AY29" s="3">
        <f ca="1">Sheet1!$C$4-AY28</f>
        <v>0</v>
      </c>
      <c r="AZ29" s="3">
        <f ca="1">Sheet1!$C$4-AZ28</f>
        <v>0</v>
      </c>
      <c r="BA29" s="3">
        <f ca="1">Sheet1!$C$4-BA28</f>
        <v>0</v>
      </c>
      <c r="BB29" s="3">
        <f ca="1">Sheet1!$C$4-BB28</f>
        <v>0</v>
      </c>
      <c r="BC29" s="3">
        <f ca="1">Sheet1!$C$4-BC28</f>
        <v>0</v>
      </c>
      <c r="BD29" s="3">
        <f ca="1">Sheet1!$C$4-BD28</f>
        <v>0</v>
      </c>
      <c r="BE29" s="3">
        <f ca="1">Sheet1!$C$4-BE28</f>
        <v>0</v>
      </c>
      <c r="BF29" s="3">
        <f ca="1">Sheet1!$C$4-BF28</f>
        <v>0</v>
      </c>
      <c r="BG29" s="3">
        <f ca="1">Sheet1!$C$4-BG28</f>
        <v>0</v>
      </c>
      <c r="BH29" s="3">
        <f ca="1">Sheet1!$C$4-BH28</f>
        <v>0</v>
      </c>
      <c r="BI29" s="3">
        <f ca="1">Sheet1!$C$4-BI28</f>
        <v>0</v>
      </c>
      <c r="BJ29" s="3">
        <f ca="1">Sheet1!$C$4-BJ28</f>
        <v>0</v>
      </c>
      <c r="BK29" s="3">
        <f ca="1">Sheet1!$C$4-BK28</f>
        <v>0</v>
      </c>
      <c r="BL29" s="3">
        <f ca="1">Sheet1!$C$4-BL28</f>
        <v>0</v>
      </c>
      <c r="BM29" s="3">
        <f ca="1">Sheet1!$C$4-BM28</f>
        <v>0</v>
      </c>
      <c r="BN29" s="3">
        <f ca="1">Sheet1!$C$4-BN28</f>
        <v>0</v>
      </c>
      <c r="BO29" s="3">
        <f ca="1">Sheet1!$C$4-BO28</f>
        <v>0</v>
      </c>
      <c r="BP29" s="3">
        <f ca="1">Sheet1!$C$4-BP28</f>
        <v>0</v>
      </c>
      <c r="BQ29" s="3">
        <f ca="1">Sheet1!$C$4-BQ28</f>
        <v>0</v>
      </c>
      <c r="BR29" s="3">
        <f ca="1">Sheet1!$C$4-BR28</f>
        <v>0</v>
      </c>
      <c r="BS29" s="3">
        <f ca="1">Sheet1!$C$4-BS28</f>
        <v>0</v>
      </c>
      <c r="BT29" s="3">
        <f ca="1">Sheet1!$C$4-BT28</f>
        <v>0</v>
      </c>
      <c r="BU29" s="3">
        <f ca="1">Sheet1!$C$4-BU28</f>
        <v>0</v>
      </c>
      <c r="BV29" s="3">
        <f ca="1">Sheet1!$C$4-BV28</f>
        <v>0</v>
      </c>
      <c r="BW29" s="3">
        <f ca="1">Sheet1!$C$4-BW28</f>
        <v>0</v>
      </c>
      <c r="BX29" s="3">
        <f ca="1">Sheet1!$C$4-BX28</f>
        <v>0</v>
      </c>
      <c r="BY29" s="3">
        <f ca="1">Sheet1!$C$4-BY28</f>
        <v>0</v>
      </c>
      <c r="BZ29" s="3">
        <f ca="1">Sheet1!$C$4-BZ28</f>
        <v>0</v>
      </c>
      <c r="CA29" s="3">
        <f ca="1">Sheet1!$C$4-CA28</f>
        <v>0</v>
      </c>
      <c r="CB29" s="3">
        <f ca="1">Sheet1!$C$4-CB28</f>
        <v>0</v>
      </c>
      <c r="CC29" s="3">
        <f ca="1">Sheet1!$C$4-CC28</f>
        <v>0</v>
      </c>
    </row>
    <row r="30" spans="1:81">
      <c r="A30" t="s">
        <v>58</v>
      </c>
      <c r="B30" s="3">
        <f ca="1">Sheet1!D152</f>
        <v>0</v>
      </c>
      <c r="C30" s="3">
        <f ca="1">Sheet1!E152</f>
        <v>0</v>
      </c>
      <c r="D30" s="3">
        <f ca="1">Sheet1!F152</f>
        <v>0</v>
      </c>
      <c r="E30" s="3">
        <f ca="1">Sheet1!G152</f>
        <v>0</v>
      </c>
      <c r="F30" s="3">
        <f ca="1">Sheet1!H152</f>
        <v>0</v>
      </c>
      <c r="G30" s="3">
        <f ca="1">Sheet1!I152</f>
        <v>0</v>
      </c>
      <c r="H30" s="3">
        <f ca="1">Sheet1!J152</f>
        <v>37032234.660174541</v>
      </c>
      <c r="I30" s="3">
        <f ca="1">Sheet1!K152</f>
        <v>37032234.660174541</v>
      </c>
      <c r="J30" s="3">
        <f ca="1">Sheet1!L152</f>
        <v>37032234.660174541</v>
      </c>
      <c r="K30" s="3">
        <f ca="1">Sheet1!M152</f>
        <v>37032234.660174541</v>
      </c>
      <c r="L30" s="3">
        <f ca="1">Sheet1!N152</f>
        <v>37032234.660174541</v>
      </c>
      <c r="M30" s="3">
        <f ca="1">Sheet1!O152</f>
        <v>37032234.660174541</v>
      </c>
      <c r="N30" s="3">
        <f ca="1">Sheet1!P152</f>
        <v>37032234.660174541</v>
      </c>
      <c r="O30" s="3">
        <f ca="1">Sheet1!Q152</f>
        <v>37032234.660174541</v>
      </c>
      <c r="P30" s="3">
        <f ca="1">Sheet1!R152</f>
        <v>37032234.660174541</v>
      </c>
      <c r="Q30" s="3">
        <f ca="1">Sheet1!S152</f>
        <v>37032234.660174541</v>
      </c>
      <c r="R30" s="3">
        <f ca="1">Sheet1!T152</f>
        <v>81641397.966272727</v>
      </c>
      <c r="S30" s="3">
        <f ca="1">Sheet1!U152</f>
        <v>81641397.966272727</v>
      </c>
      <c r="T30" s="3">
        <f ca="1">Sheet1!V152</f>
        <v>81641397.966272727</v>
      </c>
      <c r="U30" s="3">
        <f ca="1">Sheet1!W152</f>
        <v>81641397.966272727</v>
      </c>
      <c r="V30" s="3">
        <f ca="1">Sheet1!X152</f>
        <v>81641397.966272727</v>
      </c>
      <c r="W30" s="3">
        <f ca="1">Sheet1!Y152</f>
        <v>81641397.966272727</v>
      </c>
      <c r="X30" s="3">
        <f ca="1">Sheet1!Z152</f>
        <v>81641397.966272727</v>
      </c>
      <c r="Y30" s="3">
        <f ca="1">Sheet1!AA152</f>
        <v>81641397.966272727</v>
      </c>
      <c r="Z30" s="3">
        <f ca="1">Sheet1!AB152</f>
        <v>81641397.966272727</v>
      </c>
      <c r="AA30" s="3">
        <f ca="1">Sheet1!AC152</f>
        <v>81641397.966272727</v>
      </c>
      <c r="AB30" s="3">
        <f ca="1">Sheet1!AD152</f>
        <v>81641397.966272727</v>
      </c>
      <c r="AC30" s="3">
        <f ca="1">Sheet1!AE152</f>
        <v>81641397.966272727</v>
      </c>
      <c r="AD30" s="3">
        <f ca="1">Sheet1!AF152</f>
        <v>77519076.351463631</v>
      </c>
      <c r="AE30" s="3">
        <f ca="1">Sheet1!AG152</f>
        <v>77519076.351463631</v>
      </c>
      <c r="AF30" s="3">
        <f ca="1">Sheet1!AH152</f>
        <v>77519076.351463631</v>
      </c>
      <c r="AG30" s="3">
        <f ca="1">Sheet1!AI152</f>
        <v>77519076.351463631</v>
      </c>
      <c r="AH30" s="3">
        <f ca="1">Sheet1!AJ152</f>
        <v>77519076.351463631</v>
      </c>
      <c r="AI30" s="3">
        <f ca="1">Sheet1!AK152</f>
        <v>77519076.351463631</v>
      </c>
      <c r="AJ30" s="3">
        <f ca="1">Sheet1!AL152</f>
        <v>77519076.351463631</v>
      </c>
      <c r="AK30" s="3">
        <f ca="1">Sheet1!AM152</f>
        <v>77519076.351463631</v>
      </c>
      <c r="AL30" s="3">
        <f ca="1">Sheet1!AN152</f>
        <v>0</v>
      </c>
      <c r="AM30" s="3">
        <f ca="1">Sheet1!AO152</f>
        <v>0</v>
      </c>
      <c r="AN30" s="3">
        <f ca="1">Sheet1!AP152</f>
        <v>0</v>
      </c>
      <c r="AO30" s="3">
        <f ca="1">Sheet1!AQ152</f>
        <v>0</v>
      </c>
      <c r="AP30" s="3">
        <f ca="1">Sheet1!AR152</f>
        <v>0</v>
      </c>
      <c r="AQ30" s="3">
        <f ca="1">Sheet1!AS152</f>
        <v>0</v>
      </c>
      <c r="AR30" s="3">
        <f ca="1">Sheet1!AT152</f>
        <v>0</v>
      </c>
      <c r="AS30" s="3">
        <f ca="1">Sheet1!AU152</f>
        <v>0</v>
      </c>
      <c r="AT30" s="3">
        <f ca="1">Sheet1!AV152</f>
        <v>0</v>
      </c>
      <c r="AU30" s="3">
        <f ca="1">Sheet1!AW152</f>
        <v>0</v>
      </c>
      <c r="AV30" s="3">
        <f ca="1">Sheet1!AX152</f>
        <v>0</v>
      </c>
      <c r="AW30" s="3">
        <f ca="1">Sheet1!AY152</f>
        <v>0</v>
      </c>
      <c r="AX30" s="3">
        <f ca="1">Sheet1!AZ152</f>
        <v>0</v>
      </c>
      <c r="AY30" s="3">
        <f ca="1">Sheet1!BA152</f>
        <v>0</v>
      </c>
      <c r="AZ30" s="3">
        <f ca="1">Sheet1!BB152</f>
        <v>0</v>
      </c>
      <c r="BA30" s="3">
        <f ca="1">Sheet1!BC152</f>
        <v>0</v>
      </c>
      <c r="BB30" s="3">
        <f ca="1">Sheet1!BD152</f>
        <v>0</v>
      </c>
      <c r="BC30" s="3">
        <f ca="1">Sheet1!BE152</f>
        <v>0</v>
      </c>
      <c r="BD30" s="3">
        <f ca="1">Sheet1!BF152</f>
        <v>0</v>
      </c>
      <c r="BE30" s="3">
        <f ca="1">Sheet1!BG152</f>
        <v>0</v>
      </c>
      <c r="BF30" s="3">
        <f ca="1">Sheet1!BH152</f>
        <v>0</v>
      </c>
      <c r="BG30" s="3">
        <f ca="1">Sheet1!BI152</f>
        <v>0</v>
      </c>
      <c r="BH30" s="3">
        <f ca="1">Sheet1!BJ152</f>
        <v>0</v>
      </c>
      <c r="BI30" s="3">
        <f ca="1">Sheet1!BK152</f>
        <v>0</v>
      </c>
      <c r="BJ30" s="3">
        <f ca="1">Sheet1!BL152</f>
        <v>0</v>
      </c>
      <c r="BK30" s="3">
        <f ca="1">Sheet1!BM152</f>
        <v>0</v>
      </c>
      <c r="BL30" s="3">
        <f ca="1">Sheet1!BN152</f>
        <v>0</v>
      </c>
      <c r="BM30" s="3">
        <f ca="1">Sheet1!BO152</f>
        <v>0</v>
      </c>
      <c r="BN30" s="3">
        <f ca="1">Sheet1!BP152</f>
        <v>0</v>
      </c>
      <c r="BO30" s="3">
        <f ca="1">Sheet1!BQ152</f>
        <v>0</v>
      </c>
      <c r="BP30" s="3">
        <f ca="1">Sheet1!BR152</f>
        <v>0</v>
      </c>
      <c r="BQ30" s="3">
        <f ca="1">Sheet1!BS152</f>
        <v>0</v>
      </c>
      <c r="BR30" s="3">
        <f ca="1">Sheet1!BT152</f>
        <v>0</v>
      </c>
      <c r="BS30" s="3">
        <f ca="1">Sheet1!BU152</f>
        <v>0</v>
      </c>
      <c r="BT30" s="3">
        <f ca="1">Sheet1!BV152</f>
        <v>0</v>
      </c>
      <c r="BU30" s="3">
        <f ca="1">Sheet1!BW152</f>
        <v>0</v>
      </c>
      <c r="BV30" s="3">
        <f ca="1">Sheet1!BX152</f>
        <v>0</v>
      </c>
      <c r="BW30" s="3">
        <f ca="1">Sheet1!BY152</f>
        <v>0</v>
      </c>
      <c r="BX30" s="3">
        <f ca="1">Sheet1!BZ152</f>
        <v>0</v>
      </c>
      <c r="BY30" s="3">
        <f ca="1">Sheet1!CA152</f>
        <v>0</v>
      </c>
      <c r="BZ30" s="3">
        <f ca="1">Sheet1!CB152</f>
        <v>0</v>
      </c>
      <c r="CA30" s="3">
        <f ca="1">Sheet1!CC152</f>
        <v>0</v>
      </c>
      <c r="CB30" s="3">
        <f ca="1">Sheet1!CD152</f>
        <v>0</v>
      </c>
      <c r="CC30" s="3">
        <f ca="1">Sheet1!CE152</f>
        <v>0</v>
      </c>
    </row>
    <row r="31" spans="1:81">
      <c r="A31" t="s">
        <v>59</v>
      </c>
      <c r="B31" s="3">
        <f ca="1">Sheet1!D159</f>
        <v>0</v>
      </c>
      <c r="C31" s="3">
        <f ca="1">Sheet1!E159</f>
        <v>0</v>
      </c>
      <c r="D31" s="3">
        <f ca="1">Sheet1!F159</f>
        <v>0</v>
      </c>
      <c r="E31" s="3">
        <f ca="1">Sheet1!G159</f>
        <v>0</v>
      </c>
      <c r="F31" s="3">
        <f ca="1">Sheet1!H159</f>
        <v>0</v>
      </c>
      <c r="G31" s="3">
        <f ca="1">Sheet1!I159</f>
        <v>0</v>
      </c>
      <c r="H31" s="3">
        <f ca="1">Sheet1!J159</f>
        <v>0</v>
      </c>
      <c r="I31" s="3">
        <f ca="1">Sheet1!K159</f>
        <v>0</v>
      </c>
      <c r="J31" s="3">
        <f ca="1">Sheet1!L159</f>
        <v>0</v>
      </c>
      <c r="K31" s="3">
        <f ca="1">Sheet1!M159</f>
        <v>0</v>
      </c>
      <c r="L31" s="3">
        <f ca="1">Sheet1!N159</f>
        <v>0</v>
      </c>
      <c r="M31" s="3">
        <f ca="1">Sheet1!O159</f>
        <v>0</v>
      </c>
      <c r="N31" s="3">
        <f ca="1">Sheet1!P159</f>
        <v>0</v>
      </c>
      <c r="O31" s="3">
        <f ca="1">Sheet1!Q159</f>
        <v>0</v>
      </c>
      <c r="P31" s="3">
        <f ca="1">Sheet1!R159</f>
        <v>0</v>
      </c>
      <c r="Q31" s="3">
        <f ca="1">Sheet1!S159</f>
        <v>0</v>
      </c>
      <c r="R31" s="3">
        <f ca="1">Sheet1!T159</f>
        <v>0</v>
      </c>
      <c r="S31" s="3">
        <f ca="1">Sheet1!U159</f>
        <v>0</v>
      </c>
      <c r="T31" s="3">
        <f ca="1">Sheet1!V159</f>
        <v>615246540.5005635</v>
      </c>
      <c r="U31" s="3">
        <f ca="1">Sheet1!W159</f>
        <v>0</v>
      </c>
      <c r="V31" s="3">
        <f ca="1">Sheet1!X159</f>
        <v>0</v>
      </c>
      <c r="W31" s="3">
        <f ca="1">Sheet1!Y159</f>
        <v>0</v>
      </c>
      <c r="X31" s="3">
        <f ca="1">Sheet1!Z159</f>
        <v>0</v>
      </c>
      <c r="Y31" s="3">
        <f ca="1">Sheet1!AA159</f>
        <v>81641397.966272727</v>
      </c>
      <c r="Z31" s="3">
        <f ca="1">Sheet1!AB159</f>
        <v>81641397.966272727</v>
      </c>
      <c r="AA31" s="3">
        <f ca="1">Sheet1!AC159</f>
        <v>81641397.966272727</v>
      </c>
      <c r="AB31" s="3">
        <f ca="1">Sheet1!AD159</f>
        <v>81641397.966272727</v>
      </c>
      <c r="AC31" s="3">
        <f ca="1">Sheet1!AE159</f>
        <v>81641397.966272727</v>
      </c>
      <c r="AD31" s="3">
        <f ca="1">Sheet1!AF159</f>
        <v>81641397.966272727</v>
      </c>
      <c r="AE31" s="3">
        <f ca="1">Sheet1!AG159</f>
        <v>81641397.966272727</v>
      </c>
      <c r="AF31" s="3">
        <f ca="1">Sheet1!AH159</f>
        <v>81641397.966272727</v>
      </c>
      <c r="AG31" s="3">
        <f ca="1">Sheet1!AI159</f>
        <v>81641397.966272727</v>
      </c>
      <c r="AH31" s="3">
        <f ca="1">Sheet1!AJ159</f>
        <v>77519076.351463631</v>
      </c>
      <c r="AI31" s="3">
        <f ca="1">Sheet1!AK159</f>
        <v>77519076.351463631</v>
      </c>
      <c r="AJ31" s="3">
        <f ca="1">Sheet1!AL159</f>
        <v>77519076.351463631</v>
      </c>
      <c r="AK31" s="3">
        <f ca="1">Sheet1!AM159</f>
        <v>77519076.351463631</v>
      </c>
      <c r="AL31" s="3">
        <f ca="1">Sheet1!AN159</f>
        <v>77519076.351463631</v>
      </c>
      <c r="AM31" s="3">
        <f ca="1">Sheet1!AO159</f>
        <v>77519076.351463631</v>
      </c>
      <c r="AN31" s="3">
        <f ca="1">Sheet1!AP159</f>
        <v>77519076.351463631</v>
      </c>
      <c r="AO31" s="3">
        <f ca="1">Sheet1!AQ159</f>
        <v>77519076.351463631</v>
      </c>
      <c r="AP31" s="3">
        <f ca="1">Sheet1!AR159</f>
        <v>0</v>
      </c>
      <c r="AQ31" s="3">
        <f ca="1">Sheet1!AS159</f>
        <v>0</v>
      </c>
      <c r="AR31" s="3">
        <f ca="1">Sheet1!AT159</f>
        <v>0</v>
      </c>
      <c r="AS31" s="3">
        <f ca="1">Sheet1!AU159</f>
        <v>0</v>
      </c>
      <c r="AT31" s="3">
        <f ca="1">Sheet1!AV159</f>
        <v>0</v>
      </c>
      <c r="AU31" s="3">
        <f ca="1">Sheet1!AW159</f>
        <v>0</v>
      </c>
      <c r="AV31" s="3">
        <f ca="1">Sheet1!AX159</f>
        <v>0</v>
      </c>
      <c r="AW31" s="3">
        <f ca="1">Sheet1!AY159</f>
        <v>0</v>
      </c>
      <c r="AX31" s="3">
        <f ca="1">Sheet1!AZ159</f>
        <v>0</v>
      </c>
      <c r="AY31" s="3">
        <f ca="1">Sheet1!BA159</f>
        <v>0</v>
      </c>
      <c r="AZ31" s="3">
        <f ca="1">Sheet1!BB159</f>
        <v>0</v>
      </c>
      <c r="BA31" s="3">
        <f ca="1">Sheet1!BC159</f>
        <v>0</v>
      </c>
      <c r="BB31" s="3">
        <f ca="1">Sheet1!BD159</f>
        <v>0</v>
      </c>
      <c r="BC31" s="3">
        <f ca="1">Sheet1!BE159</f>
        <v>0</v>
      </c>
      <c r="BD31" s="3">
        <f ca="1">Sheet1!BF159</f>
        <v>0</v>
      </c>
      <c r="BE31" s="3">
        <f ca="1">Sheet1!BG159</f>
        <v>0</v>
      </c>
      <c r="BF31" s="3">
        <f ca="1">Sheet1!BH159</f>
        <v>0</v>
      </c>
      <c r="BG31" s="3">
        <f ca="1">Sheet1!BI159</f>
        <v>0</v>
      </c>
      <c r="BH31" s="3">
        <f ca="1">Sheet1!BJ159</f>
        <v>0</v>
      </c>
      <c r="BI31" s="3">
        <f ca="1">Sheet1!BK159</f>
        <v>0</v>
      </c>
      <c r="BJ31" s="3">
        <f ca="1">Sheet1!BL159</f>
        <v>0</v>
      </c>
      <c r="BK31" s="3">
        <f ca="1">Sheet1!BM159</f>
        <v>0</v>
      </c>
      <c r="BL31" s="3">
        <f ca="1">Sheet1!BN159</f>
        <v>0</v>
      </c>
      <c r="BM31" s="3">
        <f ca="1">Sheet1!BO159</f>
        <v>0</v>
      </c>
      <c r="BN31" s="3">
        <f ca="1">Sheet1!BP159</f>
        <v>0</v>
      </c>
      <c r="BO31" s="3">
        <f ca="1">Sheet1!BQ159</f>
        <v>0</v>
      </c>
      <c r="BP31" s="3">
        <f ca="1">Sheet1!BR159</f>
        <v>0</v>
      </c>
      <c r="BQ31" s="3">
        <f>Sheet1!BS159</f>
        <v>0</v>
      </c>
      <c r="BR31" s="3">
        <f>Sheet1!BT159</f>
        <v>0</v>
      </c>
      <c r="BS31" s="3">
        <f>Sheet1!BU159</f>
        <v>0</v>
      </c>
      <c r="BT31" s="3">
        <f>Sheet1!BV159</f>
        <v>0</v>
      </c>
      <c r="BU31" s="3">
        <f>Sheet1!BW159</f>
        <v>0</v>
      </c>
      <c r="BV31" s="3">
        <f>Sheet1!BX159</f>
        <v>0</v>
      </c>
      <c r="BW31" s="3">
        <f>Sheet1!BY159</f>
        <v>0</v>
      </c>
      <c r="BX31" s="3">
        <f>Sheet1!BZ159</f>
        <v>0</v>
      </c>
      <c r="BY31" s="3">
        <f>Sheet1!CA159</f>
        <v>0</v>
      </c>
      <c r="BZ31" s="3">
        <f>Sheet1!CB159</f>
        <v>0</v>
      </c>
      <c r="CA31" s="3">
        <f>Sheet1!CC159</f>
        <v>0</v>
      </c>
      <c r="CB31" s="3">
        <f>Sheet1!CD159</f>
        <v>0</v>
      </c>
      <c r="CC31" s="3">
        <f>Sheet1!CE159</f>
        <v>0</v>
      </c>
    </row>
    <row r="32" spans="1:81">
      <c r="A32" t="s">
        <v>54</v>
      </c>
      <c r="B32" s="3">
        <f>Sheet1!C89</f>
        <v>41113434</v>
      </c>
      <c r="C32" s="3">
        <f>Sheet1!D89</f>
        <v>0</v>
      </c>
      <c r="D32" s="3">
        <f>Sheet1!E89</f>
        <v>0</v>
      </c>
      <c r="E32" s="3">
        <f>Sheet1!F89</f>
        <v>0</v>
      </c>
      <c r="F32" s="3">
        <f>Sheet1!G89</f>
        <v>0</v>
      </c>
      <c r="G32" s="3">
        <f>Sheet1!H89</f>
        <v>0</v>
      </c>
      <c r="H32" s="3">
        <f>Sheet1!I89</f>
        <v>0</v>
      </c>
      <c r="I32" s="3">
        <f>Sheet1!J89</f>
        <v>0</v>
      </c>
      <c r="J32" s="3">
        <f>Sheet1!K89</f>
        <v>0</v>
      </c>
      <c r="K32" s="3">
        <f>Sheet1!L89</f>
        <v>0</v>
      </c>
      <c r="L32" s="3">
        <f>Sheet1!M89</f>
        <v>0</v>
      </c>
      <c r="M32" s="3">
        <f>Sheet1!N89</f>
        <v>0</v>
      </c>
      <c r="N32" s="3">
        <f>Sheet1!O89</f>
        <v>0</v>
      </c>
      <c r="O32" s="3">
        <f>Sheet1!P89</f>
        <v>0</v>
      </c>
      <c r="P32" s="3">
        <f>Sheet1!Q89</f>
        <v>0</v>
      </c>
      <c r="Q32" s="3">
        <f>Sheet1!R89</f>
        <v>0</v>
      </c>
      <c r="R32" s="3">
        <f>Sheet1!S89</f>
        <v>0</v>
      </c>
      <c r="S32" s="3">
        <f>Sheet1!T89</f>
        <v>0</v>
      </c>
      <c r="T32" s="3">
        <f>Sheet1!U89</f>
        <v>0</v>
      </c>
      <c r="U32" s="3">
        <f>Sheet1!V89</f>
        <v>0</v>
      </c>
      <c r="V32" s="3">
        <f>Sheet1!W89</f>
        <v>0</v>
      </c>
      <c r="W32" s="3">
        <f>Sheet1!X89</f>
        <v>0</v>
      </c>
      <c r="X32" s="3">
        <f>Sheet1!Y89</f>
        <v>0</v>
      </c>
      <c r="Y32" s="3">
        <f>Sheet1!Z89</f>
        <v>0</v>
      </c>
      <c r="Z32" s="3">
        <f>Sheet1!AA89</f>
        <v>0</v>
      </c>
      <c r="AA32" s="3">
        <f>Sheet1!AB89</f>
        <v>0</v>
      </c>
      <c r="AB32" s="3">
        <f>Sheet1!AC89</f>
        <v>0</v>
      </c>
      <c r="AC32" s="3">
        <f>Sheet1!AD89</f>
        <v>0</v>
      </c>
      <c r="AD32" s="3">
        <f>Sheet1!AE89</f>
        <v>0</v>
      </c>
      <c r="AE32" s="3">
        <f>Sheet1!AF89</f>
        <v>0</v>
      </c>
      <c r="AF32" s="3">
        <f>Sheet1!AG89</f>
        <v>0</v>
      </c>
      <c r="AG32" s="3">
        <f>Sheet1!AH89</f>
        <v>0</v>
      </c>
      <c r="AH32" s="3">
        <f>Sheet1!AI89</f>
        <v>0</v>
      </c>
      <c r="AI32" s="3">
        <f>Sheet1!AJ89</f>
        <v>0</v>
      </c>
      <c r="AJ32" s="3">
        <f>Sheet1!AK89</f>
        <v>0</v>
      </c>
      <c r="AK32" s="3">
        <f>Sheet1!AL89</f>
        <v>0</v>
      </c>
      <c r="AL32" s="3">
        <f>Sheet1!AM89</f>
        <v>0</v>
      </c>
      <c r="AM32" s="3">
        <f>Sheet1!AN89</f>
        <v>0</v>
      </c>
      <c r="AN32" s="3">
        <f>Sheet1!AO89</f>
        <v>0</v>
      </c>
      <c r="AO32" s="3">
        <f>Sheet1!AP89</f>
        <v>0</v>
      </c>
      <c r="AP32" s="3">
        <f>Sheet1!AQ89</f>
        <v>0</v>
      </c>
      <c r="AQ32" s="3">
        <f>Sheet1!AR89</f>
        <v>0</v>
      </c>
      <c r="AR32" s="3">
        <f>Sheet1!AS89</f>
        <v>0</v>
      </c>
      <c r="AS32" s="3">
        <f>Sheet1!AT89</f>
        <v>0</v>
      </c>
      <c r="AT32" s="3">
        <f>Sheet1!AU89</f>
        <v>0</v>
      </c>
      <c r="AU32" s="3">
        <f>Sheet1!AV89</f>
        <v>0</v>
      </c>
      <c r="AV32" s="3">
        <f>Sheet1!AW89</f>
        <v>0</v>
      </c>
      <c r="AW32" s="3">
        <f>Sheet1!AX89</f>
        <v>0</v>
      </c>
      <c r="AX32" s="3">
        <f>Sheet1!AY89</f>
        <v>0</v>
      </c>
      <c r="AY32" s="3">
        <f>Sheet1!AZ89</f>
        <v>0</v>
      </c>
      <c r="AZ32" s="3">
        <f>Sheet1!BA89</f>
        <v>0</v>
      </c>
      <c r="BA32" s="3">
        <f>Sheet1!BB89</f>
        <v>0</v>
      </c>
      <c r="BB32" s="3">
        <f>Sheet1!BC89</f>
        <v>0</v>
      </c>
      <c r="BC32" s="3">
        <f>Sheet1!BD89</f>
        <v>0</v>
      </c>
      <c r="BD32" s="3">
        <f>Sheet1!BE89</f>
        <v>0</v>
      </c>
      <c r="BE32" s="3">
        <f>Sheet1!BF89</f>
        <v>0</v>
      </c>
      <c r="BF32" s="3">
        <f>Sheet1!BG89</f>
        <v>0</v>
      </c>
      <c r="BG32" s="3">
        <f>Sheet1!BH89</f>
        <v>0</v>
      </c>
      <c r="BH32" s="3">
        <f>Sheet1!BI89</f>
        <v>0</v>
      </c>
      <c r="BI32" s="3">
        <f>Sheet1!BJ89</f>
        <v>0</v>
      </c>
      <c r="BJ32" s="3">
        <f>Sheet1!BK89</f>
        <v>0</v>
      </c>
      <c r="BK32" s="3">
        <f>Sheet1!BL89</f>
        <v>0</v>
      </c>
      <c r="BL32" s="3">
        <f>Sheet1!BM89</f>
        <v>0</v>
      </c>
      <c r="BM32" s="3">
        <f>Sheet1!BN89</f>
        <v>0</v>
      </c>
      <c r="BN32" s="3">
        <f>Sheet1!BO89</f>
        <v>0</v>
      </c>
      <c r="BO32" s="3">
        <f>Sheet1!BP89</f>
        <v>0</v>
      </c>
      <c r="BP32" s="3">
        <f>Sheet1!BQ89</f>
        <v>0</v>
      </c>
      <c r="BQ32" s="3">
        <f>Sheet1!BR89</f>
        <v>0</v>
      </c>
      <c r="BR32" s="3">
        <f>Sheet1!BS89</f>
        <v>0</v>
      </c>
      <c r="BS32" s="3">
        <f>Sheet1!BT89</f>
        <v>0</v>
      </c>
      <c r="BT32" s="3">
        <f>Sheet1!BU89</f>
        <v>0</v>
      </c>
      <c r="BU32" s="3">
        <f>Sheet1!BV89</f>
        <v>0</v>
      </c>
      <c r="BV32" s="3">
        <f>Sheet1!BW89</f>
        <v>0</v>
      </c>
      <c r="BW32" s="3">
        <f>Sheet1!BX89</f>
        <v>0</v>
      </c>
      <c r="BX32" s="3">
        <f>Sheet1!BY89</f>
        <v>0</v>
      </c>
      <c r="BY32" s="3">
        <f>Sheet1!BZ89</f>
        <v>0</v>
      </c>
      <c r="BZ32" s="3">
        <f>Sheet1!CA89</f>
        <v>0</v>
      </c>
      <c r="CA32" s="3">
        <f>Sheet1!CB89</f>
        <v>0</v>
      </c>
      <c r="CB32" s="3">
        <f>Sheet1!CC89</f>
        <v>0</v>
      </c>
      <c r="CC32" s="3">
        <f>Sheet1!CD89</f>
        <v>0</v>
      </c>
    </row>
    <row r="33" spans="1:81">
      <c r="A33" t="s">
        <v>36</v>
      </c>
      <c r="B33" s="3">
        <f>Sheet1!C94</f>
        <v>0</v>
      </c>
      <c r="C33" s="3">
        <f>Sheet1!D94</f>
        <v>15637219.199999999</v>
      </c>
      <c r="D33" s="3">
        <f>Sheet1!E94</f>
        <v>10424812.800000001</v>
      </c>
      <c r="E33" s="3">
        <f>Sheet1!F94</f>
        <v>0</v>
      </c>
      <c r="F33" s="3">
        <f>Sheet1!G94</f>
        <v>5212406.4000000004</v>
      </c>
      <c r="G33" s="3">
        <f>Sheet1!H94</f>
        <v>5212406.4000000004</v>
      </c>
      <c r="H33" s="3">
        <f>Sheet1!I94</f>
        <v>5212406.4000000004</v>
      </c>
      <c r="I33" s="3">
        <f>Sheet1!J94</f>
        <v>5212406.4000000004</v>
      </c>
      <c r="J33" s="3">
        <f>Sheet1!K94</f>
        <v>5212406.4000000004</v>
      </c>
      <c r="K33" s="3">
        <f>Sheet1!L94</f>
        <v>5212406.4000000004</v>
      </c>
      <c r="L33" s="3">
        <f>Sheet1!M94</f>
        <v>5212406.4000000004</v>
      </c>
      <c r="M33" s="3">
        <f>Sheet1!N94</f>
        <v>5212406.4000000004</v>
      </c>
      <c r="N33" s="3">
        <f>Sheet1!O94</f>
        <v>5212406.4000000004</v>
      </c>
      <c r="O33" s="3">
        <f>Sheet1!P94</f>
        <v>5212406.4000000004</v>
      </c>
      <c r="P33" s="3">
        <f>Sheet1!Q94</f>
        <v>5212406.4000000004</v>
      </c>
      <c r="Q33" s="3">
        <f>Sheet1!R94</f>
        <v>5212406.4000000004</v>
      </c>
      <c r="R33" s="3">
        <f>Sheet1!S94</f>
        <v>5212406.4000000004</v>
      </c>
      <c r="S33" s="3">
        <f>Sheet1!T94</f>
        <v>5212406.4000000004</v>
      </c>
      <c r="T33" s="3">
        <f>Sheet1!U94</f>
        <v>5212406.4000000004</v>
      </c>
      <c r="U33" s="3">
        <f>Sheet1!V94</f>
        <v>0</v>
      </c>
      <c r="V33" s="3">
        <f>Sheet1!W94</f>
        <v>0</v>
      </c>
      <c r="W33" s="3">
        <f>Sheet1!X94</f>
        <v>0</v>
      </c>
      <c r="X33" s="3">
        <f>Sheet1!Y94</f>
        <v>0</v>
      </c>
      <c r="Y33" s="3">
        <f>Sheet1!Z94</f>
        <v>0</v>
      </c>
      <c r="Z33" s="3">
        <f>Sheet1!AA94</f>
        <v>0</v>
      </c>
      <c r="AA33" s="3">
        <f>Sheet1!AB94</f>
        <v>0</v>
      </c>
      <c r="AB33" s="3">
        <f>Sheet1!AC94</f>
        <v>0</v>
      </c>
      <c r="AC33" s="3">
        <f>Sheet1!AD94</f>
        <v>0</v>
      </c>
      <c r="AD33" s="3">
        <f>Sheet1!AE94</f>
        <v>0</v>
      </c>
      <c r="AE33" s="3">
        <f>Sheet1!AF94</f>
        <v>0</v>
      </c>
      <c r="AF33" s="3">
        <f>Sheet1!AG94</f>
        <v>0</v>
      </c>
      <c r="AG33" s="3">
        <f>Sheet1!AH94</f>
        <v>0</v>
      </c>
      <c r="AH33" s="3">
        <f>Sheet1!AI94</f>
        <v>0</v>
      </c>
      <c r="AI33" s="3">
        <f>Sheet1!AJ94</f>
        <v>0</v>
      </c>
      <c r="AJ33" s="3">
        <f>Sheet1!AK94</f>
        <v>0</v>
      </c>
      <c r="AK33" s="3">
        <f>Sheet1!AL94</f>
        <v>0</v>
      </c>
      <c r="AL33" s="3">
        <f>Sheet1!AM94</f>
        <v>0</v>
      </c>
      <c r="AM33" s="3">
        <f>Sheet1!AN94</f>
        <v>0</v>
      </c>
      <c r="AN33" s="3">
        <f>Sheet1!AO94</f>
        <v>0</v>
      </c>
      <c r="AO33" s="3">
        <f>Sheet1!AP94</f>
        <v>0</v>
      </c>
      <c r="AP33" s="3">
        <f>Sheet1!AQ94</f>
        <v>0</v>
      </c>
      <c r="AQ33" s="3">
        <f>Sheet1!AR94</f>
        <v>0</v>
      </c>
      <c r="AR33" s="3">
        <f>Sheet1!AS94</f>
        <v>0</v>
      </c>
      <c r="AS33" s="3">
        <f>Sheet1!AT94</f>
        <v>0</v>
      </c>
      <c r="AT33" s="3">
        <f>Sheet1!AU94</f>
        <v>0</v>
      </c>
      <c r="AU33" s="3">
        <f>Sheet1!AV94</f>
        <v>0</v>
      </c>
      <c r="AV33" s="3">
        <f>Sheet1!AW94</f>
        <v>0</v>
      </c>
      <c r="AW33" s="3">
        <f>Sheet1!AX94</f>
        <v>0</v>
      </c>
      <c r="AX33" s="3">
        <f>Sheet1!AY94</f>
        <v>0</v>
      </c>
      <c r="AY33" s="3">
        <f>Sheet1!AZ94</f>
        <v>0</v>
      </c>
      <c r="AZ33" s="3">
        <f>Sheet1!BA94</f>
        <v>0</v>
      </c>
      <c r="BA33" s="3">
        <f>Sheet1!BB94</f>
        <v>0</v>
      </c>
      <c r="BB33" s="3">
        <f>Sheet1!BC94</f>
        <v>0</v>
      </c>
      <c r="BC33" s="3">
        <f>Sheet1!BD94</f>
        <v>0</v>
      </c>
      <c r="BD33" s="3">
        <f>Sheet1!BE94</f>
        <v>0</v>
      </c>
      <c r="BE33" s="3">
        <f>Sheet1!BF94</f>
        <v>0</v>
      </c>
      <c r="BF33" s="3">
        <f>Sheet1!BG94</f>
        <v>0</v>
      </c>
      <c r="BG33" s="3">
        <f>Sheet1!BH94</f>
        <v>0</v>
      </c>
      <c r="BH33" s="3">
        <f>Sheet1!BI94</f>
        <v>0</v>
      </c>
      <c r="BI33" s="3">
        <f>Sheet1!BJ94</f>
        <v>0</v>
      </c>
      <c r="BJ33" s="3">
        <f>Sheet1!BK94</f>
        <v>0</v>
      </c>
      <c r="BK33" s="3">
        <f>Sheet1!BL94</f>
        <v>0</v>
      </c>
      <c r="BL33" s="3">
        <f>Sheet1!BM94</f>
        <v>0</v>
      </c>
      <c r="BM33" s="3">
        <f>Sheet1!BN94</f>
        <v>0</v>
      </c>
      <c r="BN33" s="3">
        <f>Sheet1!BO94</f>
        <v>0</v>
      </c>
      <c r="BO33" s="3">
        <f>Sheet1!BP94</f>
        <v>0</v>
      </c>
      <c r="BP33" s="3">
        <f>Sheet1!BQ94</f>
        <v>0</v>
      </c>
      <c r="BQ33" s="3">
        <f>Sheet1!BR94</f>
        <v>0</v>
      </c>
      <c r="BR33" s="3">
        <f>Sheet1!BS94</f>
        <v>0</v>
      </c>
      <c r="BS33" s="3">
        <f>Sheet1!BT94</f>
        <v>0</v>
      </c>
      <c r="BT33" s="3">
        <f>Sheet1!BU94</f>
        <v>0</v>
      </c>
      <c r="BU33" s="3">
        <f>Sheet1!BV94</f>
        <v>0</v>
      </c>
      <c r="BV33" s="3">
        <f>Sheet1!BW94</f>
        <v>0</v>
      </c>
      <c r="BW33" s="3">
        <f>Sheet1!BX94</f>
        <v>0</v>
      </c>
      <c r="BX33" s="3">
        <f>Sheet1!BY94</f>
        <v>0</v>
      </c>
      <c r="BY33" s="3">
        <f>Sheet1!BZ94</f>
        <v>0</v>
      </c>
      <c r="BZ33" s="3">
        <f>Sheet1!CA94</f>
        <v>0</v>
      </c>
      <c r="CA33" s="3">
        <f>Sheet1!CB94</f>
        <v>0</v>
      </c>
      <c r="CB33" s="3">
        <f>Sheet1!CC94</f>
        <v>0</v>
      </c>
      <c r="CC33" s="3">
        <f>Sheet1!CD94</f>
        <v>0</v>
      </c>
    </row>
    <row r="34" spans="1:81">
      <c r="A34" t="s">
        <v>413</v>
      </c>
      <c r="B34" s="3">
        <f ca="1">SUM(Sheet1!D234:D237)</f>
        <v>0</v>
      </c>
      <c r="C34" s="3">
        <f ca="1">SUM(Sheet1!E234:E237)</f>
        <v>0</v>
      </c>
      <c r="D34" s="3">
        <f ca="1">SUM(Sheet1!F234:F237)</f>
        <v>0</v>
      </c>
      <c r="E34" s="3">
        <f ca="1">SUM(Sheet1!G234:G237)</f>
        <v>0</v>
      </c>
      <c r="F34" s="3">
        <f ca="1">SUM(Sheet1!H234:H237)</f>
        <v>0</v>
      </c>
      <c r="G34" s="3">
        <f ca="1">SUM(Sheet1!I234:I237)</f>
        <v>0</v>
      </c>
      <c r="H34" s="3">
        <f ca="1">SUM(Sheet1!J234:J237)</f>
        <v>864000</v>
      </c>
      <c r="I34" s="3">
        <f ca="1">SUM(Sheet1!K234:K237)</f>
        <v>864000</v>
      </c>
      <c r="J34" s="3">
        <f ca="1">SUM(Sheet1!L234:L237)</f>
        <v>864000</v>
      </c>
      <c r="K34" s="3">
        <f ca="1">SUM(Sheet1!M234:M237)</f>
        <v>864000</v>
      </c>
      <c r="L34" s="3">
        <f ca="1">SUM(Sheet1!N234:N237)</f>
        <v>864000</v>
      </c>
      <c r="M34" s="3">
        <f ca="1">SUM(Sheet1!O234:O237)</f>
        <v>864000</v>
      </c>
      <c r="N34" s="3">
        <f ca="1">SUM(Sheet1!P234:P237)</f>
        <v>864000</v>
      </c>
      <c r="O34" s="3">
        <f ca="1">SUM(Sheet1!Q234:Q237)</f>
        <v>864000</v>
      </c>
      <c r="P34" s="3">
        <f ca="1">SUM(Sheet1!R234:R237)</f>
        <v>864000</v>
      </c>
      <c r="Q34" s="3">
        <f ca="1">SUM(Sheet1!S234:S237)</f>
        <v>864000</v>
      </c>
      <c r="R34" s="3">
        <f ca="1">SUM(Sheet1!T234:T237)</f>
        <v>1900000</v>
      </c>
      <c r="S34" s="3">
        <f ca="1">SUM(Sheet1!U234:U237)</f>
        <v>1900000</v>
      </c>
      <c r="T34" s="3">
        <f ca="1">SUM(Sheet1!V234:V237)</f>
        <v>23410000</v>
      </c>
      <c r="U34" s="3">
        <f ca="1">SUM(Sheet1!W234:W237)</f>
        <v>1900000</v>
      </c>
      <c r="V34" s="3">
        <f ca="1">SUM(Sheet1!X234:X237)</f>
        <v>1900000</v>
      </c>
      <c r="W34" s="3">
        <f ca="1">SUM(Sheet1!Y234:Y237)</f>
        <v>1900000</v>
      </c>
      <c r="X34" s="3">
        <f ca="1">SUM(Sheet1!Z234:Z237)</f>
        <v>1900000</v>
      </c>
      <c r="Y34" s="3">
        <f ca="1">SUM(Sheet1!AA234:AA237)</f>
        <v>4750000</v>
      </c>
      <c r="Z34" s="3">
        <f ca="1">SUM(Sheet1!AB234:AB237)</f>
        <v>4750000</v>
      </c>
      <c r="AA34" s="3">
        <f ca="1">SUM(Sheet1!AC234:AC237)</f>
        <v>4750000</v>
      </c>
      <c r="AB34" s="3">
        <f ca="1">SUM(Sheet1!AD234:AD237)</f>
        <v>4750000</v>
      </c>
      <c r="AC34" s="3">
        <f ca="1">SUM(Sheet1!AE234:AE237)</f>
        <v>4750000</v>
      </c>
      <c r="AD34" s="3">
        <f ca="1">SUM(Sheet1!AF234:AF237)</f>
        <v>4650000</v>
      </c>
      <c r="AE34" s="3">
        <f ca="1">SUM(Sheet1!AG234:AG237)</f>
        <v>4650000</v>
      </c>
      <c r="AF34" s="3">
        <f ca="1">SUM(Sheet1!AH234:AH237)</f>
        <v>4650000</v>
      </c>
      <c r="AG34" s="3">
        <f ca="1">SUM(Sheet1!AI234:AI237)</f>
        <v>4650000</v>
      </c>
      <c r="AH34" s="3">
        <f ca="1">SUM(Sheet1!AJ234:AJ237)</f>
        <v>4500000</v>
      </c>
      <c r="AI34" s="3">
        <f ca="1">SUM(Sheet1!AK234:AK237)</f>
        <v>4500000</v>
      </c>
      <c r="AJ34" s="3">
        <f ca="1">SUM(Sheet1!AL234:AL237)</f>
        <v>4500000</v>
      </c>
      <c r="AK34" s="3">
        <f ca="1">SUM(Sheet1!AM234:AM237)</f>
        <v>4500000</v>
      </c>
      <c r="AL34" s="3">
        <f ca="1">SUM(Sheet1!AN234:AN237)</f>
        <v>2700000</v>
      </c>
      <c r="AM34" s="3">
        <f ca="1">SUM(Sheet1!AO234:AO237)</f>
        <v>2700000</v>
      </c>
      <c r="AN34" s="3">
        <f ca="1">SUM(Sheet1!AP234:AP237)</f>
        <v>2700000</v>
      </c>
      <c r="AO34" s="3">
        <f ca="1">SUM(Sheet1!AQ234:AQ237)</f>
        <v>2700000</v>
      </c>
      <c r="AP34" s="3">
        <f ca="1">SUM(Sheet1!AR234:AR237)</f>
        <v>0</v>
      </c>
      <c r="AQ34" s="3">
        <f ca="1">SUM(Sheet1!AS234:AS237)</f>
        <v>0</v>
      </c>
      <c r="AR34" s="3">
        <f ca="1">SUM(Sheet1!AT234:AT237)</f>
        <v>0</v>
      </c>
      <c r="AS34" s="3">
        <f ca="1">SUM(Sheet1!AU234:AU237)</f>
        <v>0</v>
      </c>
      <c r="AT34" s="3">
        <f ca="1">SUM(Sheet1!AV234:AV237)</f>
        <v>0</v>
      </c>
      <c r="AU34" s="3">
        <f ca="1">SUM(Sheet1!AW234:AW237)</f>
        <v>0</v>
      </c>
      <c r="AV34" s="3">
        <f ca="1">SUM(Sheet1!AX234:AX237)</f>
        <v>0</v>
      </c>
      <c r="AW34" s="3">
        <f ca="1">SUM(Sheet1!AY234:AY237)</f>
        <v>0</v>
      </c>
      <c r="AX34" s="3">
        <f ca="1">SUM(Sheet1!AZ234:AZ237)</f>
        <v>0</v>
      </c>
      <c r="AY34" s="3">
        <f ca="1">SUM(Sheet1!BA234:BA237)</f>
        <v>0</v>
      </c>
      <c r="AZ34" s="3">
        <f ca="1">SUM(Sheet1!BB234:BB237)</f>
        <v>0</v>
      </c>
      <c r="BA34" s="3">
        <f ca="1">SUM(Sheet1!BC234:BC237)</f>
        <v>0</v>
      </c>
      <c r="BB34" s="3">
        <f ca="1">SUM(Sheet1!BD234:BD237)</f>
        <v>0</v>
      </c>
      <c r="BC34" s="3">
        <f ca="1">SUM(Sheet1!BE234:BE237)</f>
        <v>0</v>
      </c>
      <c r="BD34" s="3">
        <f ca="1">SUM(Sheet1!BF234:BF237)</f>
        <v>0</v>
      </c>
      <c r="BE34" s="3">
        <f ca="1">SUM(Sheet1!BG234:BG237)</f>
        <v>0</v>
      </c>
      <c r="BF34" s="3">
        <f ca="1">SUM(Sheet1!BH234:BH237)</f>
        <v>0</v>
      </c>
      <c r="BG34" s="3">
        <f ca="1">SUM(Sheet1!BI234:BI237)</f>
        <v>0</v>
      </c>
      <c r="BH34" s="3">
        <f ca="1">SUM(Sheet1!BJ234:BJ237)</f>
        <v>0</v>
      </c>
      <c r="BI34" s="3">
        <f ca="1">SUM(Sheet1!BK234:BK237)</f>
        <v>0</v>
      </c>
      <c r="BJ34" s="3">
        <f ca="1">SUM(Sheet1!BL234:BL237)</f>
        <v>0</v>
      </c>
      <c r="BK34" s="3">
        <f ca="1">SUM(Sheet1!BM234:BM237)</f>
        <v>0</v>
      </c>
      <c r="BL34" s="3">
        <f ca="1">SUM(Sheet1!BN234:BN237)</f>
        <v>0</v>
      </c>
      <c r="BM34" s="3">
        <f ca="1">SUM(Sheet1!BO234:BO237)</f>
        <v>0</v>
      </c>
      <c r="BN34" s="3">
        <f ca="1">SUM(Sheet1!BP234:BP237)</f>
        <v>0</v>
      </c>
      <c r="BO34" s="3">
        <f ca="1">SUM(Sheet1!BQ234:BQ237)</f>
        <v>0</v>
      </c>
      <c r="BP34" s="3">
        <f>SUM(Sheet1!BR234:BR237)</f>
        <v>0</v>
      </c>
      <c r="BQ34" s="3">
        <f>SUM(Sheet1!BS234:BS237)</f>
        <v>0</v>
      </c>
      <c r="BR34" s="3">
        <f>SUM(Sheet1!BT234:BT237)</f>
        <v>0</v>
      </c>
      <c r="BS34" s="3">
        <f>SUM(Sheet1!BU234:BU237)</f>
        <v>0</v>
      </c>
      <c r="BT34" s="3">
        <f>SUM(Sheet1!BV234:BV237)</f>
        <v>0</v>
      </c>
      <c r="BU34" s="3">
        <f>SUM(Sheet1!BW234:BW237)</f>
        <v>0</v>
      </c>
      <c r="BV34" s="3">
        <f>SUM(Sheet1!BX234:BX237)</f>
        <v>0</v>
      </c>
      <c r="BW34" s="3">
        <f>SUM(Sheet1!BY234:BY237)</f>
        <v>0</v>
      </c>
      <c r="BX34" s="3">
        <f>SUM(Sheet1!BZ234:BZ237)</f>
        <v>0</v>
      </c>
      <c r="BY34" s="3">
        <f>SUM(Sheet1!CA234:CA237)</f>
        <v>0</v>
      </c>
      <c r="BZ34" s="3">
        <f>SUM(Sheet1!CB234:CB237)</f>
        <v>0</v>
      </c>
      <c r="CA34" s="3">
        <f>SUM(Sheet1!CC234:CC237)</f>
        <v>0</v>
      </c>
      <c r="CB34" s="3">
        <f>SUM(Sheet1!CD234:CD237)</f>
        <v>0</v>
      </c>
      <c r="CC34" s="3">
        <f>SUM(Sheet1!CE234:CE237)</f>
        <v>0</v>
      </c>
    </row>
    <row r="35" spans="1:81">
      <c r="A35" t="s">
        <v>189</v>
      </c>
      <c r="B35" s="3">
        <f ca="1">-('现金流表-晤桥'!D17+'现金流表-晤桥'!D18+'现金流表-晤桥'!D19+'现金流表-晤桥'!D41)</f>
        <v>0</v>
      </c>
      <c r="C35" s="3">
        <f ca="1">-('现金流表-晤桥'!E17+'现金流表-晤桥'!E18+'现金流表-晤桥'!E19+'现金流表-晤桥'!E41)</f>
        <v>0</v>
      </c>
      <c r="D35" s="3">
        <f ca="1">-('现金流表-晤桥'!F17+'现金流表-晤桥'!F18+'现金流表-晤桥'!F19+'现金流表-晤桥'!F41)</f>
        <v>0</v>
      </c>
      <c r="E35" s="3">
        <f ca="1">-('现金流表-晤桥'!G17+'现金流表-晤桥'!G18+'现金流表-晤桥'!G19+'现金流表-晤桥'!G41)</f>
        <v>0</v>
      </c>
      <c r="F35" s="3">
        <f ca="1">-('现金流表-晤桥'!H17+'现金流表-晤桥'!H18+'现金流表-晤桥'!H19+'现金流表-晤桥'!H41)</f>
        <v>283611.28663636366</v>
      </c>
      <c r="G35" s="3">
        <f ca="1">-('现金流表-晤桥'!I17+'现金流表-晤桥'!I18+'现金流表-晤桥'!I19+'现金流表-晤桥'!I41)</f>
        <v>283611.28663636366</v>
      </c>
      <c r="H35" s="3">
        <f ca="1">-('现金流表-晤桥'!J17+'现金流表-晤桥'!J18+'现金流表-晤桥'!J19+'现金流表-晤桥'!J41)</f>
        <v>1225201.1326363634</v>
      </c>
      <c r="I35" s="3">
        <f ca="1">-('现金流表-晤桥'!K17+'现金流表-晤桥'!K18+'现金流表-晤桥'!K19+'现金流表-晤桥'!K41)</f>
        <v>1225201.1326363634</v>
      </c>
      <c r="J35" s="3">
        <f ca="1">-('现金流表-晤桥'!L17+'现金流表-晤桥'!L18+'现金流表-晤桥'!L19+'现金流表-晤桥'!L41)</f>
        <v>3488419.7615454542</v>
      </c>
      <c r="K35" s="3">
        <f ca="1">-('现金流表-晤桥'!M17+'现金流表-晤桥'!M18+'现金流表-晤桥'!M19+'现金流表-晤桥'!M41)</f>
        <v>3488419.7615454542</v>
      </c>
      <c r="L35" s="3">
        <f ca="1">-('现金流表-晤桥'!N17+'现金流表-晤桥'!N18+'现金流表-晤桥'!N19+'现金流表-晤桥'!N41)</f>
        <v>5360256.1251818174</v>
      </c>
      <c r="M35" s="3">
        <f ca="1">-('现金流表-晤桥'!O17+'现金流表-晤桥'!O18+'现金流表-晤桥'!O19+'现金流表-晤桥'!O41)</f>
        <v>5360256.1251818174</v>
      </c>
      <c r="N35" s="3">
        <f ca="1">-('现金流表-晤桥'!P17+'现金流表-晤桥'!P18+'现金流表-晤桥'!P19+'现金流表-晤桥'!P41)</f>
        <v>5360256.1251818174</v>
      </c>
      <c r="O35" s="3">
        <f ca="1">-('现金流表-晤桥'!Q17+'现金流表-晤桥'!Q18+'现金流表-晤桥'!Q19+'现金流表-晤桥'!Q41)</f>
        <v>5360256.1251818174</v>
      </c>
      <c r="P35" s="3">
        <f ca="1">-('现金流表-晤桥'!R17+'现金流表-晤桥'!R18+'现金流表-晤桥'!R19+'现金流表-晤桥'!R41)</f>
        <v>5360259.2449090909</v>
      </c>
      <c r="Q35" s="3">
        <f ca="1">-('现金流表-晤桥'!S17+'现金流表-晤桥'!S18+'现金流表-晤桥'!S19+'现金流表-晤桥'!S41)</f>
        <v>5762694.8772272719</v>
      </c>
      <c r="R35" s="3">
        <f ca="1">-('现金流表-晤桥'!T17+'现金流表-晤桥'!T18+'现金流表-晤桥'!T19+'现金流表-晤桥'!T41)</f>
        <v>6495206.4942272715</v>
      </c>
      <c r="S35" s="3">
        <f ca="1">-('现金流表-晤桥'!U17+'现金流表-晤桥'!U18+'现金流表-晤桥'!U19+'现金流表-晤桥'!U41)</f>
        <v>7300077.7588636363</v>
      </c>
      <c r="T35" s="3">
        <f ca="1">-('现金流表-晤桥'!V17+'现金流表-晤桥'!V18+'现金流表-晤桥'!V19+'现金流表-晤桥'!V41)</f>
        <v>8909355.7954090908</v>
      </c>
      <c r="U35" s="3">
        <f ca="1">-('现金流表-晤桥'!W17+'现金流表-晤桥'!W18+'现金流表-晤桥'!W19+'现金流表-晤桥'!W41)</f>
        <v>11323969.58931818</v>
      </c>
      <c r="V35" s="3">
        <f ca="1">-('现金流表-晤桥'!X17+'现金流表-晤桥'!X18+'现金流表-晤桥'!X19+'现金流表-晤桥'!X41)</f>
        <v>13568440.043863636</v>
      </c>
      <c r="W35" s="3">
        <f ca="1">-('现金流表-晤桥'!Y17+'现金流表-晤桥'!Y18+'现金流表-晤桥'!Y19+'现金流表-晤桥'!Y41)</f>
        <v>13568440.043863636</v>
      </c>
      <c r="X35" s="3">
        <f ca="1">-('现金流表-晤桥'!Z17+'现金流表-晤桥'!Z18+'现金流表-晤桥'!Z19+'现金流表-晤桥'!Z41)</f>
        <v>13568440.043863636</v>
      </c>
      <c r="Y35" s="3">
        <f ca="1">-('现金流表-晤桥'!AA17+'现金流表-晤桥'!AA18+'现金流表-晤桥'!AA19+'现金流表-晤桥'!AA41)</f>
        <v>13568440.043863636</v>
      </c>
      <c r="Z35" s="3">
        <f ca="1">-('现金流表-晤桥'!AB17+'现金流表-晤桥'!AB18+'现金流表-晤桥'!AB19+'现金流表-晤桥'!AB41)</f>
        <v>13568440.043863636</v>
      </c>
      <c r="AA35" s="3">
        <f ca="1">-('现金流表-晤桥'!AC17+'现金流表-晤桥'!AC18+'现金流表-晤桥'!AC19+'现金流表-晤桥'!AC41)</f>
        <v>13568440.043863636</v>
      </c>
      <c r="AB35" s="3">
        <f ca="1">-('现金流表-晤桥'!AD17+'现金流表-晤桥'!AD18+'现金流表-晤桥'!AD19+'现金流表-晤桥'!AD41)</f>
        <v>13568456.335772727</v>
      </c>
      <c r="AC35" s="3">
        <f ca="1">-('现金流表-晤桥'!AE17+'现金流表-晤桥'!AE18+'现金流表-晤桥'!AE19+'现金流表-晤桥'!AE41)</f>
        <v>14027620.22222727</v>
      </c>
      <c r="AD35" s="3">
        <f ca="1">-('现金流表-晤桥'!AF17+'现金流表-晤桥'!AF18+'现金流表-晤桥'!AF19+'现金流表-晤桥'!AF41)</f>
        <v>15106552.248409092</v>
      </c>
      <c r="AE35" s="3">
        <f ca="1">-('现金流表-晤桥'!AG17+'现金流表-晤桥'!AG18+'现金流表-晤桥'!AG19+'现金流表-晤桥'!AG41)</f>
        <v>15220008.756681819</v>
      </c>
      <c r="AF35" s="3">
        <f ca="1">-('现金流表-晤桥'!AH17+'现金流表-晤桥'!AH18+'现金流表-晤桥'!AH19+'现金流表-晤桥'!AH41)</f>
        <v>15155093.471590912</v>
      </c>
      <c r="AG35" s="3">
        <f ca="1">-('现金流表-晤桥'!AI17+'现金流表-晤桥'!AI18+'现金流表-晤桥'!AI19+'现金流表-晤桥'!AI41)</f>
        <v>15495462.996409088</v>
      </c>
      <c r="AH35" s="3">
        <f ca="1">-('现金流表-晤桥'!AJ17+'现金流表-晤桥'!AJ18+'现金流表-晤桥'!AJ19+'现金流表-晤桥'!AJ41)</f>
        <v>15278815.269136364</v>
      </c>
      <c r="AI35" s="3">
        <f ca="1">-('现金流表-晤桥'!AK17+'现金流表-晤桥'!AK18+'现金流表-晤桥'!AK19+'现金流表-晤桥'!AK41)</f>
        <v>15278815.269136364</v>
      </c>
      <c r="AJ35" s="3">
        <f ca="1">-('现金流表-晤桥'!AL17+'现金流表-晤桥'!AL18+'现金流表-晤桥'!AL19+'现金流表-晤桥'!AL41)</f>
        <v>14536023.804136362</v>
      </c>
      <c r="AK35" s="3">
        <f ca="1">-('现金流表-晤桥'!AM17+'现金流表-晤桥'!AM18+'现金流表-晤桥'!AM19+'现金流表-晤桥'!AM41)</f>
        <v>14536023.804136362</v>
      </c>
      <c r="AL35" s="3">
        <f ca="1">-('现金流表-晤桥'!AN17+'现金流表-晤桥'!AN18+'现金流表-晤桥'!AN19+'现金流表-晤桥'!AN41)</f>
        <v>12270509.055954546</v>
      </c>
      <c r="AM35" s="3">
        <f ca="1">-('现金流表-晤桥'!AO17+'现金流表-晤桥'!AO18+'现金流表-晤桥'!AO19+'现金流表-晤桥'!AO41)</f>
        <v>12270509.055954546</v>
      </c>
      <c r="AN35" s="3">
        <f ca="1">-('现金流表-晤桥'!AP17+'现金流表-晤桥'!AP18+'现金流表-晤桥'!AP19+'现金流表-晤桥'!AP41)</f>
        <v>6643875.7108636368</v>
      </c>
      <c r="AO35" s="3">
        <f ca="1">-('现金流表-晤桥'!AQ17+'现金流表-晤桥'!AQ18+'现金流表-晤桥'!AQ19+'现金流表-晤桥'!AQ41)</f>
        <v>6700603.9649999989</v>
      </c>
      <c r="AP35" s="3">
        <f ca="1">-('现金流表-晤桥'!AR17+'现金流表-晤桥'!AR18+'现金流表-晤桥'!AR19+'现金流表-晤桥'!AR41)</f>
        <v>2692621.0104545453</v>
      </c>
      <c r="AQ35" s="3">
        <f ca="1">-('现金流表-晤桥'!AS17+'现金流表-晤桥'!AS18+'现金流表-晤桥'!AS19+'现金流表-晤桥'!AS41)</f>
        <v>2692621.0104545453</v>
      </c>
      <c r="AR35" s="3">
        <f ca="1">-('现金流表-晤桥'!AT17+'现金流表-晤桥'!AT18+'现金流表-晤桥'!AT19+'现金流表-晤桥'!AT41)</f>
        <v>2692621.0104545453</v>
      </c>
      <c r="AS35" s="3">
        <f ca="1">-('现金流表-晤桥'!AU17+'现金流表-晤桥'!AU18+'现金流表-晤桥'!AU19+'现金流表-晤桥'!AU41)</f>
        <v>2692621.0104545453</v>
      </c>
      <c r="AT35" s="3">
        <f ca="1">-('现金流表-晤桥'!AV17+'现金流表-晤桥'!AV18+'现金流表-晤桥'!AV19+'现金流表-晤桥'!AV41)</f>
        <v>2692621.0104545453</v>
      </c>
      <c r="AU35" s="3">
        <f ca="1">-('现金流表-晤桥'!AW17+'现金流表-晤桥'!AW18+'现金流表-晤桥'!AW19+'现金流表-晤桥'!AW41)</f>
        <v>2692621.0104545453</v>
      </c>
      <c r="AV35" s="3">
        <f ca="1">-('现金流表-晤桥'!AX17+'现金流表-晤桥'!AX18+'现金流表-晤桥'!AX19+'现金流表-晤桥'!AX41)</f>
        <v>1949829.5454545454</v>
      </c>
      <c r="AW35" s="3">
        <f ca="1">-('现金流表-晤桥'!AY17+'现金流表-晤桥'!AY18+'现金流表-晤桥'!AY19+'现金流表-晤桥'!AY41)</f>
        <v>1949829.5454545454</v>
      </c>
      <c r="AX35" s="3">
        <f ca="1">-('现金流表-晤桥'!AZ17+'现金流表-晤桥'!AZ18+'现金流表-晤桥'!AZ19+'现金流表-晤桥'!AZ41)</f>
        <v>0</v>
      </c>
      <c r="AY35" s="3" t="e">
        <f ca="1">-('现金流表-晤桥'!BA17+'现金流表-晤桥'!BA18+'现金流表-晤桥'!BA19+'现金流表-晤桥'!BA41)</f>
        <v>#DIV/0!</v>
      </c>
      <c r="AZ35" s="3">
        <f ca="1">-('现金流表-晤桥'!BB17+'现金流表-晤桥'!BB18+'现金流表-晤桥'!BB19+'现金流表-晤桥'!BB41)</f>
        <v>61677226.584493563</v>
      </c>
      <c r="BA35" s="3">
        <f ca="1">-('现金流表-晤桥'!BC17+'现金流表-晤桥'!BC18+'现金流表-晤桥'!BC19+'现金流表-晤桥'!BC41)</f>
        <v>0</v>
      </c>
      <c r="BB35" s="3">
        <f ca="1">-('现金流表-晤桥'!BD17+'现金流表-晤桥'!BD18+'现金流表-晤桥'!BD19+'现金流表-晤桥'!BD41)</f>
        <v>0</v>
      </c>
      <c r="BC35" s="3">
        <f ca="1">-('现金流表-晤桥'!BE17+'现金流表-晤桥'!BE18+'现金流表-晤桥'!BE19+'现金流表-晤桥'!BE41)</f>
        <v>0</v>
      </c>
      <c r="BD35" s="3" t="e">
        <f ca="1">-('现金流表-晤桥'!BF17+'现金流表-晤桥'!BF18+'现金流表-晤桥'!BF19+'现金流表-晤桥'!BF41)</f>
        <v>#DIV/0!</v>
      </c>
      <c r="BE35" s="3">
        <f ca="1">-('现金流表-晤桥'!BG17+'现金流表-晤桥'!BG18+'现金流表-晤桥'!BG19+'现金流表-晤桥'!BG41)</f>
        <v>0</v>
      </c>
      <c r="BF35" s="3">
        <f ca="1">-('现金流表-晤桥'!BH17+'现金流表-晤桥'!BH18+'现金流表-晤桥'!BH19+'现金流表-晤桥'!BH41)</f>
        <v>0</v>
      </c>
      <c r="BG35" s="3">
        <f ca="1">-('现金流表-晤桥'!BI17+'现金流表-晤桥'!BI18+'现金流表-晤桥'!BI19+'现金流表-晤桥'!BI41)</f>
        <v>0</v>
      </c>
      <c r="BH35" s="3">
        <f ca="1">-('现金流表-晤桥'!BJ17+'现金流表-晤桥'!BJ18+'现金流表-晤桥'!BJ19+'现金流表-晤桥'!BJ41)</f>
        <v>0</v>
      </c>
      <c r="BI35" s="3">
        <f ca="1">-('现金流表-晤桥'!BK17+'现金流表-晤桥'!BK18+'现金流表-晤桥'!BK19+'现金流表-晤桥'!BK41)</f>
        <v>0</v>
      </c>
      <c r="BJ35" s="3">
        <f ca="1">-('现金流表-晤桥'!BL17+'现金流表-晤桥'!BL18+'现金流表-晤桥'!BL19+'现金流表-晤桥'!BL41)</f>
        <v>0</v>
      </c>
      <c r="BK35" s="3">
        <f ca="1">-('现金流表-晤桥'!BM17+'现金流表-晤桥'!BM18+'现金流表-晤桥'!BM19+'现金流表-晤桥'!BM41)</f>
        <v>0</v>
      </c>
      <c r="BL35" s="3">
        <f ca="1">-('现金流表-晤桥'!BN17+'现金流表-晤桥'!BN18+'现金流表-晤桥'!BN19+'现金流表-晤桥'!BN41)</f>
        <v>0</v>
      </c>
      <c r="BM35" s="3">
        <f ca="1">-('现金流表-晤桥'!BO17+'现金流表-晤桥'!BO18+'现金流表-晤桥'!BO19+'现金流表-晤桥'!BO41)</f>
        <v>0</v>
      </c>
      <c r="BN35" s="3">
        <f ca="1">-('现金流表-晤桥'!BP17+'现金流表-晤桥'!BP18+'现金流表-晤桥'!BP19+'现金流表-晤桥'!BP41)</f>
        <v>0</v>
      </c>
      <c r="BO35" s="3">
        <f ca="1">-('现金流表-晤桥'!BQ17+'现金流表-晤桥'!BQ18+'现金流表-晤桥'!BQ19+'现金流表-晤桥'!BQ41)</f>
        <v>0</v>
      </c>
      <c r="BP35" s="3" t="e">
        <f ca="1">-('现金流表-晤桥'!BR17+'现金流表-晤桥'!BR18+'现金流表-晤桥'!BR19+'现金流表-晤桥'!BR41)</f>
        <v>#DIV/0!</v>
      </c>
      <c r="BQ35" s="3">
        <f ca="1">-('现金流表-晤桥'!BS17+'现金流表-晤桥'!BS18+'现金流表-晤桥'!BS19+'现金流表-晤桥'!BS41)</f>
        <v>0</v>
      </c>
      <c r="BR35" s="3">
        <f ca="1">-('现金流表-晤桥'!BT17+'现金流表-晤桥'!BT18+'现金流表-晤桥'!BT19+'现金流表-晤桥'!BT41)</f>
        <v>0</v>
      </c>
      <c r="BS35" s="3">
        <f>-('现金流表-晤桥'!BU17+'现金流表-晤桥'!BU18+'现金流表-晤桥'!BU19+'现金流表-晤桥'!BU41)</f>
        <v>0</v>
      </c>
      <c r="BT35" s="3">
        <f>-('现金流表-晤桥'!BV17+'现金流表-晤桥'!BV18+'现金流表-晤桥'!BV19+'现金流表-晤桥'!BV41)</f>
        <v>0</v>
      </c>
      <c r="BU35" s="3">
        <f>-('现金流表-晤桥'!BW17+'现金流表-晤桥'!BW18+'现金流表-晤桥'!BW19+'现金流表-晤桥'!BW41)</f>
        <v>0</v>
      </c>
      <c r="BV35" s="3">
        <f>-('现金流表-晤桥'!BX17+'现金流表-晤桥'!BX18+'现金流表-晤桥'!BX19+'现金流表-晤桥'!BX41)</f>
        <v>0</v>
      </c>
      <c r="BW35" s="3">
        <f>-('现金流表-晤桥'!BY17+'现金流表-晤桥'!BY18+'现金流表-晤桥'!BY19+'现金流表-晤桥'!BY41)</f>
        <v>0</v>
      </c>
      <c r="BX35" s="3">
        <f>-('现金流表-晤桥'!BZ17+'现金流表-晤桥'!BZ18+'现金流表-晤桥'!BZ19+'现金流表-晤桥'!BZ41)</f>
        <v>0</v>
      </c>
      <c r="BY35" s="3">
        <f>-('现金流表-晤桥'!CA17+'现金流表-晤桥'!CA18+'现金流表-晤桥'!CA19+'现金流表-晤桥'!CA41)</f>
        <v>0</v>
      </c>
      <c r="BZ35" s="3">
        <f>-('现金流表-晤桥'!CB17+'现金流表-晤桥'!CB18+'现金流表-晤桥'!CB19+'现金流表-晤桥'!CB41)</f>
        <v>0</v>
      </c>
      <c r="CA35" s="3">
        <f>-('现金流表-晤桥'!CC17+'现金流表-晤桥'!CC18+'现金流表-晤桥'!CC19+'现金流表-晤桥'!CC41)</f>
        <v>0</v>
      </c>
      <c r="CB35" s="3">
        <f>-('现金流表-晤桥'!CD17+'现金流表-晤桥'!CD18+'现金流表-晤桥'!CD19+'现金流表-晤桥'!CD41)</f>
        <v>0</v>
      </c>
      <c r="CC35" s="3">
        <f>-('现金流表-晤桥'!CE17+'现金流表-晤桥'!CE18+'现金流表-晤桥'!CE19+'现金流表-晤桥'!CE41)</f>
        <v>0</v>
      </c>
    </row>
    <row r="36" spans="1:81">
      <c r="A36" t="s">
        <v>417</v>
      </c>
      <c r="B36" s="3">
        <f ca="1">SUM(B32:B35)</f>
        <v>41113434</v>
      </c>
      <c r="C36" s="3">
        <f t="shared" ref="C36:BN36" ca="1" si="66">SUM(C32:C35)</f>
        <v>15637219.199999999</v>
      </c>
      <c r="D36" s="3">
        <f t="shared" ca="1" si="66"/>
        <v>10424812.800000001</v>
      </c>
      <c r="E36" s="3">
        <f t="shared" ca="1" si="66"/>
        <v>0</v>
      </c>
      <c r="F36" s="3">
        <f t="shared" ca="1" si="66"/>
        <v>5496017.6866363641</v>
      </c>
      <c r="G36" s="3">
        <f t="shared" ca="1" si="66"/>
        <v>5496017.6866363641</v>
      </c>
      <c r="H36" s="3">
        <f t="shared" ca="1" si="66"/>
        <v>7301607.532636364</v>
      </c>
      <c r="I36" s="3">
        <f t="shared" ca="1" si="66"/>
        <v>7301607.532636364</v>
      </c>
      <c r="J36" s="3">
        <f t="shared" ca="1" si="66"/>
        <v>9564826.1615454555</v>
      </c>
      <c r="K36" s="3">
        <f t="shared" ca="1" si="66"/>
        <v>9564826.1615454555</v>
      </c>
      <c r="L36" s="3">
        <f t="shared" ca="1" si="66"/>
        <v>11436662.525181819</v>
      </c>
      <c r="M36" s="3">
        <f t="shared" ca="1" si="66"/>
        <v>11436662.525181819</v>
      </c>
      <c r="N36" s="3">
        <f t="shared" ca="1" si="66"/>
        <v>11436662.525181819</v>
      </c>
      <c r="O36" s="3">
        <f t="shared" ca="1" si="66"/>
        <v>11436662.525181819</v>
      </c>
      <c r="P36" s="3">
        <f t="shared" ca="1" si="66"/>
        <v>11436665.644909091</v>
      </c>
      <c r="Q36" s="3">
        <f t="shared" ca="1" si="66"/>
        <v>11839101.277227271</v>
      </c>
      <c r="R36" s="3">
        <f t="shared" ca="1" si="66"/>
        <v>13607612.894227272</v>
      </c>
      <c r="S36" s="3">
        <f t="shared" ca="1" si="66"/>
        <v>14412484.158863638</v>
      </c>
      <c r="T36" s="3">
        <f t="shared" ca="1" si="66"/>
        <v>37531762.195409089</v>
      </c>
      <c r="U36" s="3">
        <f t="shared" ca="1" si="66"/>
        <v>13223969.58931818</v>
      </c>
      <c r="V36" s="3">
        <f t="shared" ca="1" si="66"/>
        <v>15468440.043863636</v>
      </c>
      <c r="W36" s="3">
        <f t="shared" ca="1" si="66"/>
        <v>15468440.043863636</v>
      </c>
      <c r="X36" s="3">
        <f t="shared" ca="1" si="66"/>
        <v>15468440.043863636</v>
      </c>
      <c r="Y36" s="3">
        <f t="shared" ca="1" si="66"/>
        <v>18318440.043863636</v>
      </c>
      <c r="Z36" s="3">
        <f t="shared" ca="1" si="66"/>
        <v>18318440.043863636</v>
      </c>
      <c r="AA36" s="3">
        <f t="shared" ca="1" si="66"/>
        <v>18318440.043863636</v>
      </c>
      <c r="AB36" s="3">
        <f t="shared" ca="1" si="66"/>
        <v>18318456.335772727</v>
      </c>
      <c r="AC36" s="3">
        <f t="shared" ca="1" si="66"/>
        <v>18777620.222227268</v>
      </c>
      <c r="AD36" s="3">
        <f t="shared" ca="1" si="66"/>
        <v>19756552.248409092</v>
      </c>
      <c r="AE36" s="3">
        <f t="shared" ca="1" si="66"/>
        <v>19870008.756681819</v>
      </c>
      <c r="AF36" s="3">
        <f t="shared" ca="1" si="66"/>
        <v>19805093.471590914</v>
      </c>
      <c r="AG36" s="3">
        <f t="shared" ca="1" si="66"/>
        <v>20145462.996409088</v>
      </c>
      <c r="AH36" s="3">
        <f t="shared" ca="1" si="66"/>
        <v>19778815.269136362</v>
      </c>
      <c r="AI36" s="3">
        <f t="shared" ca="1" si="66"/>
        <v>19778815.269136362</v>
      </c>
      <c r="AJ36" s="3">
        <f t="shared" ca="1" si="66"/>
        <v>19036023.804136362</v>
      </c>
      <c r="AK36" s="3">
        <f t="shared" ca="1" si="66"/>
        <v>19036023.804136362</v>
      </c>
      <c r="AL36" s="3">
        <f t="shared" ca="1" si="66"/>
        <v>14970509.055954546</v>
      </c>
      <c r="AM36" s="3">
        <f t="shared" ca="1" si="66"/>
        <v>14970509.055954546</v>
      </c>
      <c r="AN36" s="3">
        <f t="shared" ca="1" si="66"/>
        <v>9343875.7108636368</v>
      </c>
      <c r="AO36" s="3">
        <f t="shared" ca="1" si="66"/>
        <v>9400603.9649999999</v>
      </c>
      <c r="AP36" s="3">
        <f t="shared" ca="1" si="66"/>
        <v>2692621.0104545453</v>
      </c>
      <c r="AQ36" s="3">
        <f t="shared" ca="1" si="66"/>
        <v>2692621.0104545453</v>
      </c>
      <c r="AR36" s="3">
        <f t="shared" ca="1" si="66"/>
        <v>2692621.0104545453</v>
      </c>
      <c r="AS36" s="3">
        <f t="shared" ca="1" si="66"/>
        <v>2692621.0104545453</v>
      </c>
      <c r="AT36" s="3">
        <f t="shared" ca="1" si="66"/>
        <v>2692621.0104545453</v>
      </c>
      <c r="AU36" s="3">
        <f t="shared" ca="1" si="66"/>
        <v>2692621.0104545453</v>
      </c>
      <c r="AV36" s="3">
        <f t="shared" ca="1" si="66"/>
        <v>1949829.5454545454</v>
      </c>
      <c r="AW36" s="3">
        <f t="shared" ca="1" si="66"/>
        <v>1949829.5454545454</v>
      </c>
      <c r="AX36" s="3">
        <f t="shared" ca="1" si="66"/>
        <v>0</v>
      </c>
      <c r="AY36" s="3" t="e">
        <f t="shared" ca="1" si="66"/>
        <v>#DIV/0!</v>
      </c>
      <c r="AZ36" s="3">
        <f t="shared" ca="1" si="66"/>
        <v>61677226.584493563</v>
      </c>
      <c r="BA36" s="3">
        <f t="shared" ca="1" si="66"/>
        <v>0</v>
      </c>
      <c r="BB36" s="3">
        <f t="shared" ca="1" si="66"/>
        <v>0</v>
      </c>
      <c r="BC36" s="3">
        <f t="shared" ca="1" si="66"/>
        <v>0</v>
      </c>
      <c r="BD36" s="3" t="e">
        <f t="shared" ca="1" si="66"/>
        <v>#DIV/0!</v>
      </c>
      <c r="BE36" s="3">
        <f t="shared" ca="1" si="66"/>
        <v>0</v>
      </c>
      <c r="BF36" s="3">
        <f t="shared" ca="1" si="66"/>
        <v>0</v>
      </c>
      <c r="BG36" s="3">
        <f t="shared" ca="1" si="66"/>
        <v>0</v>
      </c>
      <c r="BH36" s="3">
        <f t="shared" ca="1" si="66"/>
        <v>0</v>
      </c>
      <c r="BI36" s="3">
        <f t="shared" ca="1" si="66"/>
        <v>0</v>
      </c>
      <c r="BJ36" s="3">
        <f t="shared" ca="1" si="66"/>
        <v>0</v>
      </c>
      <c r="BK36" s="3">
        <f t="shared" ca="1" si="66"/>
        <v>0</v>
      </c>
      <c r="BL36" s="3">
        <f t="shared" ca="1" si="66"/>
        <v>0</v>
      </c>
      <c r="BM36" s="3">
        <f t="shared" ca="1" si="66"/>
        <v>0</v>
      </c>
      <c r="BN36" s="3">
        <f t="shared" ca="1" si="66"/>
        <v>0</v>
      </c>
      <c r="BO36" s="3">
        <f t="shared" ref="BO36:CC36" ca="1" si="67">SUM(BO32:BO35)</f>
        <v>0</v>
      </c>
      <c r="BP36" s="3" t="e">
        <f t="shared" ca="1" si="67"/>
        <v>#DIV/0!</v>
      </c>
      <c r="BQ36" s="3">
        <f t="shared" ca="1" si="67"/>
        <v>0</v>
      </c>
      <c r="BR36" s="3">
        <f t="shared" ca="1" si="67"/>
        <v>0</v>
      </c>
      <c r="BS36" s="3">
        <f t="shared" si="67"/>
        <v>0</v>
      </c>
      <c r="BT36" s="3">
        <f t="shared" si="67"/>
        <v>0</v>
      </c>
      <c r="BU36" s="3">
        <f t="shared" si="67"/>
        <v>0</v>
      </c>
      <c r="BV36" s="3">
        <f t="shared" si="67"/>
        <v>0</v>
      </c>
      <c r="BW36" s="3">
        <f t="shared" si="67"/>
        <v>0</v>
      </c>
      <c r="BX36" s="3">
        <f t="shared" si="67"/>
        <v>0</v>
      </c>
      <c r="BY36" s="3">
        <f t="shared" si="67"/>
        <v>0</v>
      </c>
      <c r="BZ36" s="3">
        <f t="shared" si="67"/>
        <v>0</v>
      </c>
      <c r="CA36" s="3">
        <f t="shared" si="67"/>
        <v>0</v>
      </c>
      <c r="CB36" s="3">
        <f t="shared" si="67"/>
        <v>0</v>
      </c>
      <c r="CC36" s="3">
        <f t="shared" si="67"/>
        <v>0</v>
      </c>
    </row>
    <row r="37" spans="1:81">
      <c r="A37" t="s">
        <v>407</v>
      </c>
      <c r="B37" s="3">
        <f ca="1">-SUM(B33:B35)</f>
        <v>0</v>
      </c>
      <c r="C37" s="3">
        <f t="shared" ref="C37:BN37" ca="1" si="68">-SUM(C33:C35)</f>
        <v>-15637219.199999999</v>
      </c>
      <c r="D37" s="3">
        <f t="shared" ca="1" si="68"/>
        <v>-10424812.800000001</v>
      </c>
      <c r="E37" s="3">
        <f t="shared" ca="1" si="68"/>
        <v>0</v>
      </c>
      <c r="F37" s="3">
        <f t="shared" ca="1" si="68"/>
        <v>-5496017.6866363641</v>
      </c>
      <c r="G37" s="3">
        <f t="shared" ca="1" si="68"/>
        <v>-5496017.6866363641</v>
      </c>
      <c r="H37" s="3">
        <f t="shared" ca="1" si="68"/>
        <v>-7301607.532636364</v>
      </c>
      <c r="I37" s="3">
        <f t="shared" ca="1" si="68"/>
        <v>-7301607.532636364</v>
      </c>
      <c r="J37" s="3">
        <f t="shared" ca="1" si="68"/>
        <v>-9564826.1615454555</v>
      </c>
      <c r="K37" s="3">
        <f t="shared" ca="1" si="68"/>
        <v>-9564826.1615454555</v>
      </c>
      <c r="L37" s="3">
        <f t="shared" ca="1" si="68"/>
        <v>-11436662.525181819</v>
      </c>
      <c r="M37" s="3">
        <f t="shared" ca="1" si="68"/>
        <v>-11436662.525181819</v>
      </c>
      <c r="N37" s="3">
        <f t="shared" ca="1" si="68"/>
        <v>-11436662.525181819</v>
      </c>
      <c r="O37" s="3">
        <f t="shared" ca="1" si="68"/>
        <v>-11436662.525181819</v>
      </c>
      <c r="P37" s="3">
        <f t="shared" ca="1" si="68"/>
        <v>-11436665.644909091</v>
      </c>
      <c r="Q37" s="3">
        <f t="shared" ca="1" si="68"/>
        <v>-11839101.277227271</v>
      </c>
      <c r="R37" s="3">
        <f t="shared" ca="1" si="68"/>
        <v>-13607612.894227272</v>
      </c>
      <c r="S37" s="3">
        <f t="shared" ca="1" si="68"/>
        <v>-14412484.158863638</v>
      </c>
      <c r="T37" s="3">
        <f t="shared" ca="1" si="68"/>
        <v>-37531762.195409089</v>
      </c>
      <c r="U37" s="3">
        <f t="shared" ca="1" si="68"/>
        <v>-13223969.58931818</v>
      </c>
      <c r="V37" s="3">
        <f t="shared" ca="1" si="68"/>
        <v>-15468440.043863636</v>
      </c>
      <c r="W37" s="3">
        <f t="shared" ca="1" si="68"/>
        <v>-15468440.043863636</v>
      </c>
      <c r="X37" s="3">
        <f t="shared" ca="1" si="68"/>
        <v>-15468440.043863636</v>
      </c>
      <c r="Y37" s="3">
        <f t="shared" ca="1" si="68"/>
        <v>-18318440.043863636</v>
      </c>
      <c r="Z37" s="3">
        <f t="shared" ca="1" si="68"/>
        <v>-18318440.043863636</v>
      </c>
      <c r="AA37" s="3">
        <f t="shared" ca="1" si="68"/>
        <v>-18318440.043863636</v>
      </c>
      <c r="AB37" s="3">
        <f t="shared" ca="1" si="68"/>
        <v>-18318456.335772727</v>
      </c>
      <c r="AC37" s="3">
        <f t="shared" ca="1" si="68"/>
        <v>-18777620.222227268</v>
      </c>
      <c r="AD37" s="3">
        <f t="shared" ca="1" si="68"/>
        <v>-19756552.248409092</v>
      </c>
      <c r="AE37" s="3">
        <f t="shared" ca="1" si="68"/>
        <v>-19870008.756681819</v>
      </c>
      <c r="AF37" s="3">
        <f t="shared" ca="1" si="68"/>
        <v>-19805093.471590914</v>
      </c>
      <c r="AG37" s="3">
        <f t="shared" ca="1" si="68"/>
        <v>-20145462.996409088</v>
      </c>
      <c r="AH37" s="3">
        <f t="shared" ca="1" si="68"/>
        <v>-19778815.269136362</v>
      </c>
      <c r="AI37" s="3">
        <f t="shared" ca="1" si="68"/>
        <v>-19778815.269136362</v>
      </c>
      <c r="AJ37" s="3">
        <f t="shared" ca="1" si="68"/>
        <v>-19036023.804136362</v>
      </c>
      <c r="AK37" s="3">
        <f t="shared" ca="1" si="68"/>
        <v>-19036023.804136362</v>
      </c>
      <c r="AL37" s="3">
        <f t="shared" ca="1" si="68"/>
        <v>-14970509.055954546</v>
      </c>
      <c r="AM37" s="3">
        <f t="shared" ca="1" si="68"/>
        <v>-14970509.055954546</v>
      </c>
      <c r="AN37" s="3">
        <f t="shared" ca="1" si="68"/>
        <v>-9343875.7108636368</v>
      </c>
      <c r="AO37" s="3">
        <f t="shared" ca="1" si="68"/>
        <v>-9400603.9649999999</v>
      </c>
      <c r="AP37" s="3">
        <f t="shared" ca="1" si="68"/>
        <v>-2692621.0104545453</v>
      </c>
      <c r="AQ37" s="3">
        <f t="shared" ca="1" si="68"/>
        <v>-2692621.0104545453</v>
      </c>
      <c r="AR37" s="3">
        <f t="shared" ca="1" si="68"/>
        <v>-2692621.0104545453</v>
      </c>
      <c r="AS37" s="3">
        <f t="shared" ca="1" si="68"/>
        <v>-2692621.0104545453</v>
      </c>
      <c r="AT37" s="3">
        <f t="shared" ca="1" si="68"/>
        <v>-2692621.0104545453</v>
      </c>
      <c r="AU37" s="3">
        <f t="shared" ca="1" si="68"/>
        <v>-2692621.0104545453</v>
      </c>
      <c r="AV37" s="3">
        <f t="shared" ca="1" si="68"/>
        <v>-1949829.5454545454</v>
      </c>
      <c r="AW37" s="3">
        <f t="shared" ca="1" si="68"/>
        <v>-1949829.5454545454</v>
      </c>
      <c r="AX37" s="3">
        <f t="shared" ca="1" si="68"/>
        <v>0</v>
      </c>
      <c r="AY37" s="3" t="e">
        <f t="shared" ca="1" si="68"/>
        <v>#DIV/0!</v>
      </c>
      <c r="AZ37" s="3">
        <f t="shared" ca="1" si="68"/>
        <v>-61677226.584493563</v>
      </c>
      <c r="BA37" s="3">
        <f t="shared" ca="1" si="68"/>
        <v>0</v>
      </c>
      <c r="BB37" s="3">
        <f t="shared" ca="1" si="68"/>
        <v>0</v>
      </c>
      <c r="BC37" s="3">
        <f t="shared" ca="1" si="68"/>
        <v>0</v>
      </c>
      <c r="BD37" s="3" t="e">
        <f t="shared" ca="1" si="68"/>
        <v>#DIV/0!</v>
      </c>
      <c r="BE37" s="3">
        <f t="shared" ca="1" si="68"/>
        <v>0</v>
      </c>
      <c r="BF37" s="3">
        <f t="shared" ca="1" si="68"/>
        <v>0</v>
      </c>
      <c r="BG37" s="3">
        <f t="shared" ca="1" si="68"/>
        <v>0</v>
      </c>
      <c r="BH37" s="3">
        <f t="shared" ca="1" si="68"/>
        <v>0</v>
      </c>
      <c r="BI37" s="3">
        <f t="shared" ca="1" si="68"/>
        <v>0</v>
      </c>
      <c r="BJ37" s="3">
        <f t="shared" ca="1" si="68"/>
        <v>0</v>
      </c>
      <c r="BK37" s="3">
        <f t="shared" ca="1" si="68"/>
        <v>0</v>
      </c>
      <c r="BL37" s="3">
        <f t="shared" ca="1" si="68"/>
        <v>0</v>
      </c>
      <c r="BM37" s="3">
        <f t="shared" ca="1" si="68"/>
        <v>0</v>
      </c>
      <c r="BN37" s="3">
        <f t="shared" ca="1" si="68"/>
        <v>0</v>
      </c>
      <c r="BO37" s="3">
        <f t="shared" ref="BO37:CC37" ca="1" si="69">-SUM(BO33:BO35)</f>
        <v>0</v>
      </c>
      <c r="BP37" s="3" t="e">
        <f t="shared" ca="1" si="69"/>
        <v>#DIV/0!</v>
      </c>
      <c r="BQ37" s="3">
        <f t="shared" ca="1" si="69"/>
        <v>0</v>
      </c>
      <c r="BR37" s="3">
        <f t="shared" ca="1" si="69"/>
        <v>0</v>
      </c>
      <c r="BS37" s="3">
        <f t="shared" si="69"/>
        <v>0</v>
      </c>
      <c r="BT37" s="3">
        <f t="shared" si="69"/>
        <v>0</v>
      </c>
      <c r="BU37" s="3">
        <f t="shared" si="69"/>
        <v>0</v>
      </c>
      <c r="BV37" s="3">
        <f t="shared" si="69"/>
        <v>0</v>
      </c>
      <c r="BW37" s="3">
        <f t="shared" si="69"/>
        <v>0</v>
      </c>
      <c r="BX37" s="3">
        <f t="shared" si="69"/>
        <v>0</v>
      </c>
      <c r="BY37" s="3">
        <f t="shared" si="69"/>
        <v>0</v>
      </c>
      <c r="BZ37" s="3">
        <f t="shared" si="69"/>
        <v>0</v>
      </c>
      <c r="CA37" s="3">
        <f t="shared" si="69"/>
        <v>0</v>
      </c>
      <c r="CB37" s="3">
        <f t="shared" si="69"/>
        <v>0</v>
      </c>
      <c r="CC37" s="3">
        <f t="shared" si="69"/>
        <v>0</v>
      </c>
    </row>
    <row r="38" spans="1:81">
      <c r="A38" t="s">
        <v>408</v>
      </c>
      <c r="B38" s="3">
        <f ca="1">B27+B37</f>
        <v>0</v>
      </c>
      <c r="C38" s="3">
        <f t="shared" ref="C38:BN38" ca="1" si="70">C27+C37</f>
        <v>-15637219.199999999</v>
      </c>
      <c r="D38" s="3">
        <f t="shared" ca="1" si="70"/>
        <v>-10424812.800000001</v>
      </c>
      <c r="E38" s="3">
        <f t="shared" ca="1" si="70"/>
        <v>0</v>
      </c>
      <c r="F38" s="3">
        <f t="shared" ca="1" si="70"/>
        <v>-5496017.6866363641</v>
      </c>
      <c r="G38" s="3">
        <f t="shared" ca="1" si="70"/>
        <v>-5496017.6866363641</v>
      </c>
      <c r="H38" s="3">
        <f t="shared" ca="1" si="70"/>
        <v>-2981607.532636364</v>
      </c>
      <c r="I38" s="3">
        <f t="shared" ca="1" si="70"/>
        <v>-2981607.532636364</v>
      </c>
      <c r="J38" s="3">
        <f t="shared" ca="1" si="70"/>
        <v>1235173.8384545445</v>
      </c>
      <c r="K38" s="3">
        <f t="shared" ca="1" si="70"/>
        <v>1235173.8384545445</v>
      </c>
      <c r="L38" s="3">
        <f t="shared" ca="1" si="70"/>
        <v>20963337.474818181</v>
      </c>
      <c r="M38" s="3">
        <f t="shared" ca="1" si="70"/>
        <v>20963337.474818181</v>
      </c>
      <c r="N38" s="3">
        <f t="shared" ca="1" si="70"/>
        <v>20963337.474818181</v>
      </c>
      <c r="O38" s="3">
        <f t="shared" ca="1" si="70"/>
        <v>20963337.474818181</v>
      </c>
      <c r="P38" s="3">
        <f t="shared" ca="1" si="70"/>
        <v>20963334.355090909</v>
      </c>
      <c r="Q38" s="3">
        <f t="shared" ca="1" si="70"/>
        <v>20560898.722772729</v>
      </c>
      <c r="R38" s="3">
        <f t="shared" ca="1" si="70"/>
        <v>23972387.105772726</v>
      </c>
      <c r="S38" s="3">
        <f t="shared" ca="1" si="70"/>
        <v>23167515.841136362</v>
      </c>
      <c r="T38" s="3">
        <f t="shared" ca="1" si="70"/>
        <v>18618237.804590911</v>
      </c>
      <c r="U38" s="3">
        <f t="shared" ca="1" si="70"/>
        <v>42926030.410681821</v>
      </c>
      <c r="V38" s="3">
        <f t="shared" ca="1" si="70"/>
        <v>66581559.956136361</v>
      </c>
      <c r="W38" s="3">
        <f t="shared" ca="1" si="70"/>
        <v>66581559.956136361</v>
      </c>
      <c r="X38" s="3">
        <f t="shared" ca="1" si="70"/>
        <v>66581559.956136361</v>
      </c>
      <c r="Y38" s="3">
        <f t="shared" ca="1" si="70"/>
        <v>63731559.956136361</v>
      </c>
      <c r="Z38" s="3">
        <f t="shared" ca="1" si="70"/>
        <v>63731559.956136361</v>
      </c>
      <c r="AA38" s="3">
        <f t="shared" ca="1" si="70"/>
        <v>63731559.956136361</v>
      </c>
      <c r="AB38" s="3">
        <f t="shared" ca="1" si="70"/>
        <v>63731543.664227277</v>
      </c>
      <c r="AC38" s="3">
        <f t="shared" ca="1" si="70"/>
        <v>63272379.777772732</v>
      </c>
      <c r="AD38" s="3">
        <f t="shared" ca="1" si="70"/>
        <v>74743447.751590908</v>
      </c>
      <c r="AE38" s="3">
        <f t="shared" ca="1" si="70"/>
        <v>74629991.243318185</v>
      </c>
      <c r="AF38" s="3">
        <f t="shared" ca="1" si="70"/>
        <v>73944906.528409094</v>
      </c>
      <c r="AG38" s="3">
        <f t="shared" ca="1" si="70"/>
        <v>73604537.003590912</v>
      </c>
      <c r="AH38" s="3">
        <f t="shared" ca="1" si="70"/>
        <v>71471184.730863631</v>
      </c>
      <c r="AI38" s="3">
        <f t="shared" ca="1" si="70"/>
        <v>71471184.730863631</v>
      </c>
      <c r="AJ38" s="3">
        <f t="shared" ca="1" si="70"/>
        <v>72213976.195863634</v>
      </c>
      <c r="AK38" s="3">
        <f t="shared" ca="1" si="70"/>
        <v>72213976.195863634</v>
      </c>
      <c r="AL38" s="3">
        <f t="shared" ca="1" si="70"/>
        <v>67279490.944045454</v>
      </c>
      <c r="AM38" s="3">
        <f t="shared" ca="1" si="70"/>
        <v>67279490.944045454</v>
      </c>
      <c r="AN38" s="3">
        <f t="shared" ca="1" si="70"/>
        <v>59406124.289136365</v>
      </c>
      <c r="AO38" s="3">
        <f t="shared" ca="1" si="70"/>
        <v>59349396.034999996</v>
      </c>
      <c r="AP38" s="3">
        <f t="shared" ca="1" si="70"/>
        <v>19807378.989545453</v>
      </c>
      <c r="AQ38" s="3">
        <f t="shared" ca="1" si="70"/>
        <v>19807378.989545453</v>
      </c>
      <c r="AR38" s="3">
        <f t="shared" ca="1" si="70"/>
        <v>19807378.989545453</v>
      </c>
      <c r="AS38" s="3">
        <f t="shared" ca="1" si="70"/>
        <v>19807378.989545453</v>
      </c>
      <c r="AT38" s="3">
        <f t="shared" ca="1" si="70"/>
        <v>19807378.989545453</v>
      </c>
      <c r="AU38" s="3">
        <f t="shared" ca="1" si="70"/>
        <v>19807378.989545453</v>
      </c>
      <c r="AV38" s="3">
        <f t="shared" ca="1" si="70"/>
        <v>20550170.454545453</v>
      </c>
      <c r="AW38" s="3">
        <f t="shared" ca="1" si="70"/>
        <v>20550170.454545453</v>
      </c>
      <c r="AX38" s="3">
        <f t="shared" ca="1" si="70"/>
        <v>0</v>
      </c>
      <c r="AY38" s="3" t="e">
        <f t="shared" ca="1" si="70"/>
        <v>#DIV/0!</v>
      </c>
      <c r="AZ38" s="3">
        <f t="shared" ca="1" si="70"/>
        <v>-61677226.584493563</v>
      </c>
      <c r="BA38" s="3">
        <f t="shared" ca="1" si="70"/>
        <v>0</v>
      </c>
      <c r="BB38" s="3">
        <f t="shared" ca="1" si="70"/>
        <v>0</v>
      </c>
      <c r="BC38" s="3">
        <f t="shared" ca="1" si="70"/>
        <v>0</v>
      </c>
      <c r="BD38" s="3" t="e">
        <f t="shared" ca="1" si="70"/>
        <v>#DIV/0!</v>
      </c>
      <c r="BE38" s="3">
        <f t="shared" ca="1" si="70"/>
        <v>0</v>
      </c>
      <c r="BF38" s="3">
        <f t="shared" ca="1" si="70"/>
        <v>0</v>
      </c>
      <c r="BG38" s="3">
        <f t="shared" ca="1" si="70"/>
        <v>0</v>
      </c>
      <c r="BH38" s="3">
        <f t="shared" ca="1" si="70"/>
        <v>0</v>
      </c>
      <c r="BI38" s="3">
        <f t="shared" ca="1" si="70"/>
        <v>0</v>
      </c>
      <c r="BJ38" s="3">
        <f t="shared" ca="1" si="70"/>
        <v>0</v>
      </c>
      <c r="BK38" s="3">
        <f t="shared" ca="1" si="70"/>
        <v>0</v>
      </c>
      <c r="BL38" s="3">
        <f t="shared" ca="1" si="70"/>
        <v>0</v>
      </c>
      <c r="BM38" s="3">
        <f t="shared" ca="1" si="70"/>
        <v>0</v>
      </c>
      <c r="BN38" s="3">
        <f t="shared" ca="1" si="70"/>
        <v>0</v>
      </c>
      <c r="BO38" s="3">
        <f t="shared" ref="BO38:CC38" ca="1" si="71">BO27+BO37</f>
        <v>0</v>
      </c>
      <c r="BP38" s="3" t="e">
        <f t="shared" ca="1" si="71"/>
        <v>#DIV/0!</v>
      </c>
      <c r="BQ38" s="3">
        <f t="shared" ca="1" si="71"/>
        <v>0</v>
      </c>
      <c r="BR38" s="3">
        <f t="shared" ca="1" si="71"/>
        <v>0</v>
      </c>
      <c r="BS38" s="3">
        <f t="shared" ca="1" si="71"/>
        <v>0</v>
      </c>
      <c r="BT38" s="3">
        <f t="shared" ca="1" si="71"/>
        <v>0</v>
      </c>
      <c r="BU38" s="3">
        <f t="shared" ca="1" si="71"/>
        <v>0</v>
      </c>
      <c r="BV38" s="3">
        <f t="shared" ca="1" si="71"/>
        <v>0</v>
      </c>
      <c r="BW38" s="3">
        <f t="shared" ca="1" si="71"/>
        <v>0</v>
      </c>
      <c r="BX38" s="3">
        <f t="shared" ca="1" si="71"/>
        <v>0</v>
      </c>
      <c r="BY38" s="3">
        <f t="shared" ca="1" si="71"/>
        <v>0</v>
      </c>
      <c r="BZ38" s="3">
        <f t="shared" ca="1" si="71"/>
        <v>0</v>
      </c>
      <c r="CA38" s="3">
        <f t="shared" ca="1" si="71"/>
        <v>0</v>
      </c>
      <c r="CB38" s="3">
        <f t="shared" ca="1" si="71"/>
        <v>0</v>
      </c>
      <c r="CC38" s="3">
        <f t="shared" ca="1" si="71"/>
        <v>0</v>
      </c>
    </row>
    <row r="39" spans="1:81">
      <c r="A39" t="s">
        <v>409</v>
      </c>
      <c r="B39" s="3">
        <f ca="1">SUM($B$27:B27)</f>
        <v>0</v>
      </c>
      <c r="C39" s="3">
        <f ca="1">SUM($B$27:C27)</f>
        <v>0</v>
      </c>
      <c r="D39" s="3">
        <f ca="1">SUM($B$27:D27)</f>
        <v>0</v>
      </c>
      <c r="E39" s="3">
        <f ca="1">SUM($B$27:E27)</f>
        <v>0</v>
      </c>
      <c r="F39" s="3">
        <f ca="1">SUM($B$27:F27)</f>
        <v>0</v>
      </c>
      <c r="G39" s="3">
        <f ca="1">SUM($B$27:G27)</f>
        <v>0</v>
      </c>
      <c r="H39" s="3">
        <f ca="1">SUM($B$27:H27)</f>
        <v>4320000</v>
      </c>
      <c r="I39" s="3">
        <f ca="1">SUM($B$27:I27)</f>
        <v>8640000</v>
      </c>
      <c r="J39" s="3">
        <f ca="1">SUM($B$27:J27)</f>
        <v>19440000</v>
      </c>
      <c r="K39" s="3">
        <f ca="1">SUM($B$27:K27)</f>
        <v>30240000</v>
      </c>
      <c r="L39" s="3">
        <f ca="1">SUM($B$27:L27)</f>
        <v>62640000</v>
      </c>
      <c r="M39" s="3">
        <f ca="1">SUM($B$27:M27)</f>
        <v>95040000</v>
      </c>
      <c r="N39" s="3">
        <f ca="1">SUM($B$27:N27)</f>
        <v>127440000</v>
      </c>
      <c r="O39" s="3">
        <f ca="1">SUM($B$27:O27)</f>
        <v>159840000</v>
      </c>
      <c r="P39" s="3">
        <f ca="1">SUM($B$27:P27)</f>
        <v>192240000</v>
      </c>
      <c r="Q39" s="3">
        <f ca="1">SUM($B$27:Q27)</f>
        <v>224640000</v>
      </c>
      <c r="R39" s="3">
        <f ca="1">SUM($B$27:R27)</f>
        <v>262220000</v>
      </c>
      <c r="S39" s="3">
        <f ca="1">SUM($B$27:S27)</f>
        <v>299800000</v>
      </c>
      <c r="T39" s="3">
        <f ca="1">SUM($B$27:T27)</f>
        <v>355950000</v>
      </c>
      <c r="U39" s="3">
        <f ca="1">SUM($B$27:U27)</f>
        <v>412100000</v>
      </c>
      <c r="V39" s="3">
        <f ca="1">SUM($B$27:V27)</f>
        <v>494150000</v>
      </c>
      <c r="W39" s="3">
        <f ca="1">SUM($B$27:W27)</f>
        <v>576200000</v>
      </c>
      <c r="X39" s="3">
        <f ca="1">SUM($B$27:X27)</f>
        <v>658250000</v>
      </c>
      <c r="Y39" s="3">
        <f ca="1">SUM($B$27:Y27)</f>
        <v>740300000</v>
      </c>
      <c r="Z39" s="3">
        <f ca="1">SUM($B$27:Z27)</f>
        <v>822350000</v>
      </c>
      <c r="AA39" s="3">
        <f ca="1">SUM($B$27:AA27)</f>
        <v>904400000</v>
      </c>
      <c r="AB39" s="3">
        <f ca="1">SUM($B$27:AB27)</f>
        <v>986450000</v>
      </c>
      <c r="AC39" s="3">
        <f ca="1">SUM($B$27:AC27)</f>
        <v>1068500000</v>
      </c>
      <c r="AD39" s="3">
        <f ca="1">SUM($B$27:AD27)</f>
        <v>1163000000</v>
      </c>
      <c r="AE39" s="3">
        <f ca="1">SUM($B$27:AE27)</f>
        <v>1257500000</v>
      </c>
      <c r="AF39" s="3">
        <f ca="1">SUM($B$27:AF27)</f>
        <v>1351250000</v>
      </c>
      <c r="AG39" s="3">
        <f ca="1">SUM($B$27:AG27)</f>
        <v>1445000000</v>
      </c>
      <c r="AH39" s="3">
        <f ca="1">SUM($B$27:AH27)</f>
        <v>1536250000</v>
      </c>
      <c r="AI39" s="3">
        <f ca="1">SUM($B$27:AI27)</f>
        <v>1627500000</v>
      </c>
      <c r="AJ39" s="3">
        <f ca="1">SUM($B$27:AJ27)</f>
        <v>1718750000</v>
      </c>
      <c r="AK39" s="3">
        <f ca="1">SUM($B$27:AK27)</f>
        <v>1810000000</v>
      </c>
      <c r="AL39" s="3">
        <f ca="1">SUM($B$27:AL27)</f>
        <v>1892250000</v>
      </c>
      <c r="AM39" s="3">
        <f ca="1">SUM($B$27:AM27)</f>
        <v>1974500000</v>
      </c>
      <c r="AN39" s="3">
        <f ca="1">SUM($B$27:AN27)</f>
        <v>2043250000</v>
      </c>
      <c r="AO39" s="3">
        <f ca="1">SUM($B$27:AO27)</f>
        <v>2112000000</v>
      </c>
      <c r="AP39" s="3">
        <f ca="1">SUM($B$27:AP27)</f>
        <v>2134500000</v>
      </c>
      <c r="AQ39" s="3">
        <f ca="1">SUM($B$27:AQ27)</f>
        <v>2157000000</v>
      </c>
      <c r="AR39" s="3">
        <f ca="1">SUM($B$27:AR27)</f>
        <v>2179500000</v>
      </c>
      <c r="AS39" s="3">
        <f ca="1">SUM($B$27:AS27)</f>
        <v>2202000000</v>
      </c>
      <c r="AT39" s="3">
        <f ca="1">SUM($B$27:AT27)</f>
        <v>2224500000</v>
      </c>
      <c r="AU39" s="3">
        <f ca="1">SUM($B$27:AU27)</f>
        <v>2247000000</v>
      </c>
      <c r="AV39" s="3">
        <f ca="1">SUM($B$27:AV27)</f>
        <v>2269500000</v>
      </c>
      <c r="AW39" s="3">
        <f ca="1">SUM($B$27:AW27)</f>
        <v>2292000000</v>
      </c>
      <c r="AX39" s="3">
        <f ca="1">SUM($B$27:AX27)</f>
        <v>2292000000</v>
      </c>
      <c r="AY39" s="3">
        <f ca="1">SUM($B$27:AY27)</f>
        <v>2292000000</v>
      </c>
      <c r="AZ39" s="3">
        <f ca="1">SUM($B$27:AZ27)</f>
        <v>2292000000</v>
      </c>
      <c r="BA39" s="3">
        <f ca="1">SUM($B$27:BA27)</f>
        <v>2292000000</v>
      </c>
      <c r="BB39" s="3">
        <f ca="1">SUM($B$27:BB27)</f>
        <v>2292000000</v>
      </c>
      <c r="BC39" s="3">
        <f ca="1">SUM($B$27:BC27)</f>
        <v>2292000000</v>
      </c>
      <c r="BD39" s="3">
        <f ca="1">SUM($B$27:BD27)</f>
        <v>2292000000</v>
      </c>
      <c r="BE39" s="3">
        <f ca="1">SUM($B$27:BE27)</f>
        <v>2292000000</v>
      </c>
      <c r="BF39" s="3">
        <f ca="1">SUM($B$27:BF27)</f>
        <v>2292000000</v>
      </c>
      <c r="BG39" s="3">
        <f ca="1">SUM($B$27:BG27)</f>
        <v>2292000000</v>
      </c>
      <c r="BH39" s="3">
        <f ca="1">SUM($B$27:BH27)</f>
        <v>2292000000</v>
      </c>
      <c r="BI39" s="3">
        <f ca="1">SUM($B$27:BI27)</f>
        <v>2292000000</v>
      </c>
      <c r="BJ39" s="3">
        <f ca="1">SUM($B$27:BJ27)</f>
        <v>2292000000</v>
      </c>
      <c r="BK39" s="3">
        <f ca="1">SUM($B$27:BK27)</f>
        <v>2292000000</v>
      </c>
      <c r="BL39" s="3">
        <f ca="1">SUM($B$27:BL27)</f>
        <v>2292000000</v>
      </c>
      <c r="BM39" s="3">
        <f ca="1">SUM($B$27:BM27)</f>
        <v>2292000000</v>
      </c>
      <c r="BN39" s="3">
        <f ca="1">SUM($B$27:BN27)</f>
        <v>2292000000</v>
      </c>
      <c r="BO39" s="3">
        <f ca="1">SUM($B$27:BO27)</f>
        <v>2292000000</v>
      </c>
      <c r="BP39" s="3">
        <f ca="1">SUM($B$27:BP27)</f>
        <v>2292000000</v>
      </c>
      <c r="BQ39" s="3">
        <f ca="1">SUM($B$27:BQ27)</f>
        <v>2292000000</v>
      </c>
      <c r="BR39" s="3">
        <f ca="1">SUM($B$27:BR27)</f>
        <v>2292000000</v>
      </c>
      <c r="BS39" s="3">
        <f ca="1">SUM($B$27:BS27)</f>
        <v>2292000000</v>
      </c>
      <c r="BT39" s="3">
        <f ca="1">SUM($B$27:BT27)</f>
        <v>2292000000</v>
      </c>
      <c r="BU39" s="3">
        <f ca="1">SUM($B$27:BU27)</f>
        <v>2292000000</v>
      </c>
      <c r="BV39" s="3">
        <f ca="1">SUM($B$27:BV27)</f>
        <v>2292000000</v>
      </c>
      <c r="BW39" s="3">
        <f ca="1">SUM($B$27:BW27)</f>
        <v>2292000000</v>
      </c>
      <c r="BX39" s="3">
        <f ca="1">SUM($B$27:BX27)</f>
        <v>2292000000</v>
      </c>
      <c r="BY39" s="3">
        <f ca="1">SUM($B$27:BY27)</f>
        <v>2292000000</v>
      </c>
      <c r="BZ39" s="3">
        <f ca="1">SUM($B$27:BZ27)</f>
        <v>2292000000</v>
      </c>
      <c r="CA39" s="3">
        <f ca="1">SUM($B$27:CA27)</f>
        <v>2292000000</v>
      </c>
      <c r="CB39" s="3">
        <f ca="1">SUM($B$27:CB27)</f>
        <v>2292000000</v>
      </c>
      <c r="CC39" s="3">
        <f ca="1">SUM($B$27:CC27)</f>
        <v>2292000000</v>
      </c>
    </row>
    <row r="40" spans="1:81">
      <c r="A40" t="s">
        <v>410</v>
      </c>
      <c r="B40" s="3">
        <f ca="1">SUM($B$37:B37)</f>
        <v>0</v>
      </c>
      <c r="C40" s="3">
        <f ca="1">SUM($B$37:C37)</f>
        <v>-15637219.199999999</v>
      </c>
      <c r="D40" s="3">
        <f ca="1">SUM($B$37:D37)</f>
        <v>-26062032</v>
      </c>
      <c r="E40" s="3">
        <f ca="1">SUM($B$37:E37)</f>
        <v>-26062032</v>
      </c>
      <c r="F40" s="3">
        <f ca="1">SUM($B$37:F37)</f>
        <v>-31558049.686636366</v>
      </c>
      <c r="G40" s="3">
        <f ca="1">SUM($B$37:G37)</f>
        <v>-37054067.373272732</v>
      </c>
      <c r="H40" s="3">
        <f ca="1">SUM($B$37:H37)</f>
        <v>-44355674.905909099</v>
      </c>
      <c r="I40" s="3">
        <f ca="1">SUM($B$37:I37)</f>
        <v>-51657282.438545465</v>
      </c>
      <c r="J40" s="3">
        <f ca="1">SUM($B$37:J37)</f>
        <v>-61222108.600090921</v>
      </c>
      <c r="K40" s="3">
        <f ca="1">SUM($B$37:K37)</f>
        <v>-70786934.761636376</v>
      </c>
      <c r="L40" s="3">
        <f ca="1">SUM($B$37:L37)</f>
        <v>-82223597.286818191</v>
      </c>
      <c r="M40" s="3">
        <f ca="1">SUM($B$37:M37)</f>
        <v>-93660259.812000006</v>
      </c>
      <c r="N40" s="3">
        <f ca="1">SUM($B$37:N37)</f>
        <v>-105096922.33718182</v>
      </c>
      <c r="O40" s="3">
        <f ca="1">SUM($B$37:O37)</f>
        <v>-116533584.86236364</v>
      </c>
      <c r="P40" s="3">
        <f ca="1">SUM($B$37:P37)</f>
        <v>-127970250.50727272</v>
      </c>
      <c r="Q40" s="3">
        <f ca="1">SUM($B$37:Q37)</f>
        <v>-139809351.7845</v>
      </c>
      <c r="R40" s="3">
        <f ca="1">SUM($B$37:R37)</f>
        <v>-153416964.67872727</v>
      </c>
      <c r="S40" s="3">
        <f ca="1">SUM($B$37:S37)</f>
        <v>-167829448.8375909</v>
      </c>
      <c r="T40" s="3">
        <f ca="1">SUM($B$37:T37)</f>
        <v>-205361211.03299999</v>
      </c>
      <c r="U40" s="3">
        <f ca="1">SUM($B$37:U37)</f>
        <v>-218585180.62231818</v>
      </c>
      <c r="V40" s="3">
        <f ca="1">SUM($B$37:V37)</f>
        <v>-234053620.6661818</v>
      </c>
      <c r="W40" s="3">
        <f ca="1">SUM($B$37:W37)</f>
        <v>-249522060.71004543</v>
      </c>
      <c r="X40" s="3">
        <f ca="1">SUM($B$37:X37)</f>
        <v>-264990500.75390905</v>
      </c>
      <c r="Y40" s="3">
        <f ca="1">SUM($B$37:Y37)</f>
        <v>-283308940.79777271</v>
      </c>
      <c r="Z40" s="3">
        <f ca="1">SUM($B$37:Z37)</f>
        <v>-301627380.84163636</v>
      </c>
      <c r="AA40" s="3">
        <f ca="1">SUM($B$37:AA37)</f>
        <v>-319945820.88550001</v>
      </c>
      <c r="AB40" s="3">
        <f ca="1">SUM($B$37:AB37)</f>
        <v>-338264277.22127277</v>
      </c>
      <c r="AC40" s="3">
        <f ca="1">SUM($B$37:AC37)</f>
        <v>-357041897.44350004</v>
      </c>
      <c r="AD40" s="3">
        <f ca="1">SUM($B$37:AD37)</f>
        <v>-376798449.69190913</v>
      </c>
      <c r="AE40" s="3">
        <f ca="1">SUM($B$37:AE37)</f>
        <v>-396668458.44859093</v>
      </c>
      <c r="AF40" s="3">
        <f ca="1">SUM($B$37:AF37)</f>
        <v>-416473551.92018187</v>
      </c>
      <c r="AG40" s="3">
        <f ca="1">SUM($B$37:AG37)</f>
        <v>-436619014.91659093</v>
      </c>
      <c r="AH40" s="3">
        <f ca="1">SUM($B$37:AH37)</f>
        <v>-456397830.1857273</v>
      </c>
      <c r="AI40" s="3">
        <f ca="1">SUM($B$37:AI37)</f>
        <v>-476176645.45486367</v>
      </c>
      <c r="AJ40" s="3">
        <f ca="1">SUM($B$37:AJ37)</f>
        <v>-495212669.259</v>
      </c>
      <c r="AK40" s="3">
        <f ca="1">SUM($B$37:AK37)</f>
        <v>-514248693.06313634</v>
      </c>
      <c r="AL40" s="3">
        <f ca="1">SUM($B$37:AL37)</f>
        <v>-529219202.11909091</v>
      </c>
      <c r="AM40" s="3">
        <f ca="1">SUM($B$37:AM37)</f>
        <v>-544189711.17504549</v>
      </c>
      <c r="AN40" s="3">
        <f ca="1">SUM($B$37:AN37)</f>
        <v>-553533586.88590908</v>
      </c>
      <c r="AO40" s="3">
        <f ca="1">SUM($B$37:AO37)</f>
        <v>-562934190.85090911</v>
      </c>
      <c r="AP40" s="3">
        <f ca="1">SUM($B$37:AP37)</f>
        <v>-565626811.86136365</v>
      </c>
      <c r="AQ40" s="3">
        <f ca="1">SUM($B$37:AQ37)</f>
        <v>-568319432.87181818</v>
      </c>
      <c r="AR40" s="3">
        <f ca="1">SUM($B$37:AR37)</f>
        <v>-571012053.88227272</v>
      </c>
      <c r="AS40" s="3">
        <f ca="1">SUM($B$37:AS37)</f>
        <v>-573704674.89272726</v>
      </c>
      <c r="AT40" s="3">
        <f ca="1">SUM($B$37:AT37)</f>
        <v>-576397295.90318179</v>
      </c>
      <c r="AU40" s="3">
        <f ca="1">SUM($B$37:AU37)</f>
        <v>-579089916.91363633</v>
      </c>
      <c r="AV40" s="3">
        <f ca="1">SUM($B$37:AV37)</f>
        <v>-581039746.45909083</v>
      </c>
      <c r="AW40" s="3">
        <f ca="1">SUM($B$37:AW37)</f>
        <v>-582989576.00454533</v>
      </c>
      <c r="AX40" s="3">
        <f ca="1">SUM($B$37:AX37)</f>
        <v>-582989576.00454533</v>
      </c>
      <c r="AY40" s="3" t="e">
        <f ca="1">SUM($B$37:AY37)</f>
        <v>#DIV/0!</v>
      </c>
      <c r="AZ40" s="3" t="e">
        <f ca="1">SUM($B$37:AZ37)</f>
        <v>#DIV/0!</v>
      </c>
      <c r="BA40" s="3" t="e">
        <f ca="1">SUM($B$37:BA37)</f>
        <v>#DIV/0!</v>
      </c>
      <c r="BB40" s="3" t="e">
        <f ca="1">SUM($B$37:BB37)</f>
        <v>#DIV/0!</v>
      </c>
      <c r="BC40" s="3" t="e">
        <f ca="1">SUM($B$37:BC37)</f>
        <v>#DIV/0!</v>
      </c>
      <c r="BD40" s="3" t="e">
        <f ca="1">SUM($B$37:BD37)</f>
        <v>#DIV/0!</v>
      </c>
      <c r="BE40" s="3" t="e">
        <f ca="1">SUM($B$37:BE37)</f>
        <v>#DIV/0!</v>
      </c>
      <c r="BF40" s="3" t="e">
        <f ca="1">SUM($B$37:BF37)</f>
        <v>#DIV/0!</v>
      </c>
      <c r="BG40" s="3" t="e">
        <f ca="1">SUM($B$37:BG37)</f>
        <v>#DIV/0!</v>
      </c>
      <c r="BH40" s="3" t="e">
        <f ca="1">SUM($B$37:BH37)</f>
        <v>#DIV/0!</v>
      </c>
      <c r="BI40" s="3" t="e">
        <f ca="1">SUM($B$37:BI37)</f>
        <v>#DIV/0!</v>
      </c>
      <c r="BJ40" s="3" t="e">
        <f ca="1">SUM($B$37:BJ37)</f>
        <v>#DIV/0!</v>
      </c>
      <c r="BK40" s="3" t="e">
        <f ca="1">SUM($B$37:BK37)</f>
        <v>#DIV/0!</v>
      </c>
      <c r="BL40" s="3" t="e">
        <f ca="1">SUM($B$37:BL37)</f>
        <v>#DIV/0!</v>
      </c>
      <c r="BM40" s="3" t="e">
        <f ca="1">SUM($B$37:BM37)</f>
        <v>#DIV/0!</v>
      </c>
      <c r="BN40" s="3" t="e">
        <f ca="1">SUM($B$37:BN37)</f>
        <v>#DIV/0!</v>
      </c>
      <c r="BO40" s="3" t="e">
        <f ca="1">SUM($B$37:BO37)</f>
        <v>#DIV/0!</v>
      </c>
      <c r="BP40" s="3" t="e">
        <f ca="1">SUM($B$37:BP37)</f>
        <v>#DIV/0!</v>
      </c>
      <c r="BQ40" s="3" t="e">
        <f ca="1">SUM($B$37:BQ37)</f>
        <v>#DIV/0!</v>
      </c>
      <c r="BR40" s="3" t="e">
        <f ca="1">SUM($B$37:BR37)</f>
        <v>#DIV/0!</v>
      </c>
      <c r="BS40" s="3" t="e">
        <f ca="1">SUM($B$37:BS37)</f>
        <v>#DIV/0!</v>
      </c>
      <c r="BT40" s="3" t="e">
        <f ca="1">SUM($B$37:BT37)</f>
        <v>#DIV/0!</v>
      </c>
      <c r="BU40" s="3" t="e">
        <f ca="1">SUM($B$37:BU37)</f>
        <v>#DIV/0!</v>
      </c>
      <c r="BV40" s="3" t="e">
        <f ca="1">SUM($B$37:BV37)</f>
        <v>#DIV/0!</v>
      </c>
      <c r="BW40" s="3" t="e">
        <f ca="1">SUM($B$37:BW37)</f>
        <v>#DIV/0!</v>
      </c>
      <c r="BX40" s="3" t="e">
        <f ca="1">SUM($B$37:BX37)</f>
        <v>#DIV/0!</v>
      </c>
      <c r="BY40" s="3" t="e">
        <f ca="1">SUM($B$37:BY37)</f>
        <v>#DIV/0!</v>
      </c>
      <c r="BZ40" s="3" t="e">
        <f ca="1">SUM($B$37:BZ37)</f>
        <v>#DIV/0!</v>
      </c>
      <c r="CA40" s="3" t="e">
        <f ca="1">SUM($B$37:CA37)</f>
        <v>#DIV/0!</v>
      </c>
      <c r="CB40" s="3" t="e">
        <f ca="1">SUM($B$37:CB37)</f>
        <v>#DIV/0!</v>
      </c>
      <c r="CC40" s="3" t="e">
        <f ca="1">SUM($B$37:CC37)</f>
        <v>#DIV/0!</v>
      </c>
    </row>
    <row r="41" spans="1:81">
      <c r="A41" t="s">
        <v>414</v>
      </c>
      <c r="B41" s="3">
        <f ca="1">B39+B40</f>
        <v>0</v>
      </c>
      <c r="C41" s="3">
        <f t="shared" ref="C41:BN41" ca="1" si="72">C39+C40</f>
        <v>-15637219.199999999</v>
      </c>
      <c r="D41" s="3">
        <f t="shared" ca="1" si="72"/>
        <v>-26062032</v>
      </c>
      <c r="E41" s="3">
        <f t="shared" ca="1" si="72"/>
        <v>-26062032</v>
      </c>
      <c r="F41" s="3">
        <f t="shared" ca="1" si="72"/>
        <v>-31558049.686636366</v>
      </c>
      <c r="G41" s="3">
        <f t="shared" ca="1" si="72"/>
        <v>-37054067.373272732</v>
      </c>
      <c r="H41" s="3">
        <f t="shared" ca="1" si="72"/>
        <v>-40035674.905909099</v>
      </c>
      <c r="I41" s="3">
        <f t="shared" ca="1" si="72"/>
        <v>-43017282.438545465</v>
      </c>
      <c r="J41" s="3">
        <f t="shared" ca="1" si="72"/>
        <v>-41782108.600090921</v>
      </c>
      <c r="K41" s="3">
        <f t="shared" ca="1" si="72"/>
        <v>-40546934.761636376</v>
      </c>
      <c r="L41" s="3">
        <f t="shared" ca="1" si="72"/>
        <v>-19583597.286818191</v>
      </c>
      <c r="M41" s="3">
        <f t="shared" ca="1" si="72"/>
        <v>1379740.1879999936</v>
      </c>
      <c r="N41" s="3">
        <f t="shared" ca="1" si="72"/>
        <v>22343077.662818179</v>
      </c>
      <c r="O41" s="3">
        <f t="shared" ca="1" si="72"/>
        <v>43306415.137636364</v>
      </c>
      <c r="P41" s="3">
        <f t="shared" ca="1" si="72"/>
        <v>64269749.49272728</v>
      </c>
      <c r="Q41" s="3">
        <f t="shared" ca="1" si="72"/>
        <v>84830648.215499997</v>
      </c>
      <c r="R41" s="3">
        <f t="shared" ca="1" si="72"/>
        <v>108803035.32127273</v>
      </c>
      <c r="S41" s="3">
        <f t="shared" ca="1" si="72"/>
        <v>131970551.1624091</v>
      </c>
      <c r="T41" s="3">
        <f t="shared" ca="1" si="72"/>
        <v>150588788.96700001</v>
      </c>
      <c r="U41" s="3">
        <f t="shared" ca="1" si="72"/>
        <v>193514819.37768182</v>
      </c>
      <c r="V41" s="3">
        <f t="shared" ca="1" si="72"/>
        <v>260096379.3338182</v>
      </c>
      <c r="W41" s="3">
        <f t="shared" ca="1" si="72"/>
        <v>326677939.28995454</v>
      </c>
      <c r="X41" s="3">
        <f t="shared" ca="1" si="72"/>
        <v>393259499.24609095</v>
      </c>
      <c r="Y41" s="3">
        <f t="shared" ca="1" si="72"/>
        <v>456991059.20222729</v>
      </c>
      <c r="Z41" s="3">
        <f t="shared" ca="1" si="72"/>
        <v>520722619.15836364</v>
      </c>
      <c r="AA41" s="3">
        <f t="shared" ca="1" si="72"/>
        <v>584454179.11450005</v>
      </c>
      <c r="AB41" s="3">
        <f t="shared" ca="1" si="72"/>
        <v>648185722.77872729</v>
      </c>
      <c r="AC41" s="3">
        <f t="shared" ca="1" si="72"/>
        <v>711458102.55649996</v>
      </c>
      <c r="AD41" s="3">
        <f t="shared" ca="1" si="72"/>
        <v>786201550.30809093</v>
      </c>
      <c r="AE41" s="3">
        <f t="shared" ca="1" si="72"/>
        <v>860831541.55140901</v>
      </c>
      <c r="AF41" s="3">
        <f t="shared" ca="1" si="72"/>
        <v>934776448.07981813</v>
      </c>
      <c r="AG41" s="3">
        <f t="shared" ca="1" si="72"/>
        <v>1008380985.0834091</v>
      </c>
      <c r="AH41" s="3">
        <f t="shared" ca="1" si="72"/>
        <v>1079852169.8142726</v>
      </c>
      <c r="AI41" s="3">
        <f t="shared" ca="1" si="72"/>
        <v>1151323354.5451365</v>
      </c>
      <c r="AJ41" s="3">
        <f t="shared" ca="1" si="72"/>
        <v>1223537330.7409999</v>
      </c>
      <c r="AK41" s="3">
        <f t="shared" ca="1" si="72"/>
        <v>1295751306.9368637</v>
      </c>
      <c r="AL41" s="3">
        <f t="shared" ca="1" si="72"/>
        <v>1363030797.880909</v>
      </c>
      <c r="AM41" s="3">
        <f t="shared" ca="1" si="72"/>
        <v>1430310288.8249545</v>
      </c>
      <c r="AN41" s="3">
        <f t="shared" ca="1" si="72"/>
        <v>1489716413.1140909</v>
      </c>
      <c r="AO41" s="3">
        <f t="shared" ca="1" si="72"/>
        <v>1549065809.1490908</v>
      </c>
      <c r="AP41" s="3">
        <f t="shared" ca="1" si="72"/>
        <v>1568873188.1386364</v>
      </c>
      <c r="AQ41" s="3">
        <f t="shared" ca="1" si="72"/>
        <v>1588680567.1281819</v>
      </c>
      <c r="AR41" s="3">
        <f t="shared" ca="1" si="72"/>
        <v>1608487946.1177273</v>
      </c>
      <c r="AS41" s="3">
        <f t="shared" ca="1" si="72"/>
        <v>1628295325.1072726</v>
      </c>
      <c r="AT41" s="3">
        <f t="shared" ca="1" si="72"/>
        <v>1648102704.0968182</v>
      </c>
      <c r="AU41" s="3">
        <f t="shared" ca="1" si="72"/>
        <v>1667910083.0863638</v>
      </c>
      <c r="AV41" s="3">
        <f t="shared" ca="1" si="72"/>
        <v>1688460253.5409093</v>
      </c>
      <c r="AW41" s="3">
        <f t="shared" ca="1" si="72"/>
        <v>1709010423.9954548</v>
      </c>
      <c r="AX41" s="3">
        <f t="shared" ca="1" si="72"/>
        <v>1709010423.9954548</v>
      </c>
      <c r="AY41" s="3" t="e">
        <f t="shared" ca="1" si="72"/>
        <v>#DIV/0!</v>
      </c>
      <c r="AZ41" s="3" t="e">
        <f t="shared" ca="1" si="72"/>
        <v>#DIV/0!</v>
      </c>
      <c r="BA41" s="3" t="e">
        <f t="shared" ca="1" si="72"/>
        <v>#DIV/0!</v>
      </c>
      <c r="BB41" s="3" t="e">
        <f t="shared" ca="1" si="72"/>
        <v>#DIV/0!</v>
      </c>
      <c r="BC41" s="3" t="e">
        <f t="shared" ca="1" si="72"/>
        <v>#DIV/0!</v>
      </c>
      <c r="BD41" s="3" t="e">
        <f t="shared" ca="1" si="72"/>
        <v>#DIV/0!</v>
      </c>
      <c r="BE41" s="3" t="e">
        <f t="shared" ca="1" si="72"/>
        <v>#DIV/0!</v>
      </c>
      <c r="BF41" s="3" t="e">
        <f t="shared" ca="1" si="72"/>
        <v>#DIV/0!</v>
      </c>
      <c r="BG41" s="3" t="e">
        <f t="shared" ca="1" si="72"/>
        <v>#DIV/0!</v>
      </c>
      <c r="BH41" s="3" t="e">
        <f t="shared" ca="1" si="72"/>
        <v>#DIV/0!</v>
      </c>
      <c r="BI41" s="3" t="e">
        <f t="shared" ca="1" si="72"/>
        <v>#DIV/0!</v>
      </c>
      <c r="BJ41" s="3" t="e">
        <f t="shared" ca="1" si="72"/>
        <v>#DIV/0!</v>
      </c>
      <c r="BK41" s="3" t="e">
        <f t="shared" ca="1" si="72"/>
        <v>#DIV/0!</v>
      </c>
      <c r="BL41" s="3" t="e">
        <f t="shared" ca="1" si="72"/>
        <v>#DIV/0!</v>
      </c>
      <c r="BM41" s="3" t="e">
        <f t="shared" ca="1" si="72"/>
        <v>#DIV/0!</v>
      </c>
      <c r="BN41" s="3" t="e">
        <f t="shared" ca="1" si="72"/>
        <v>#DIV/0!</v>
      </c>
      <c r="BO41" s="3" t="e">
        <f t="shared" ref="BO41:CC41" ca="1" si="73">BO39+BO40</f>
        <v>#DIV/0!</v>
      </c>
      <c r="BP41" s="3" t="e">
        <f t="shared" ca="1" si="73"/>
        <v>#DIV/0!</v>
      </c>
      <c r="BQ41" s="3" t="e">
        <f t="shared" ca="1" si="73"/>
        <v>#DIV/0!</v>
      </c>
      <c r="BR41" s="3" t="e">
        <f t="shared" ca="1" si="73"/>
        <v>#DIV/0!</v>
      </c>
      <c r="BS41" s="3" t="e">
        <f t="shared" ca="1" si="73"/>
        <v>#DIV/0!</v>
      </c>
      <c r="BT41" s="3" t="e">
        <f t="shared" ca="1" si="73"/>
        <v>#DIV/0!</v>
      </c>
      <c r="BU41" s="3" t="e">
        <f t="shared" ca="1" si="73"/>
        <v>#DIV/0!</v>
      </c>
      <c r="BV41" s="3" t="e">
        <f t="shared" ca="1" si="73"/>
        <v>#DIV/0!</v>
      </c>
      <c r="BW41" s="3" t="e">
        <f t="shared" ca="1" si="73"/>
        <v>#DIV/0!</v>
      </c>
      <c r="BX41" s="3" t="e">
        <f t="shared" ca="1" si="73"/>
        <v>#DIV/0!</v>
      </c>
      <c r="BY41" s="3" t="e">
        <f t="shared" ca="1" si="73"/>
        <v>#DIV/0!</v>
      </c>
      <c r="BZ41" s="3" t="e">
        <f t="shared" ca="1" si="73"/>
        <v>#DIV/0!</v>
      </c>
      <c r="CA41" s="3" t="e">
        <f t="shared" ca="1" si="73"/>
        <v>#DIV/0!</v>
      </c>
      <c r="CB41" s="3" t="e">
        <f t="shared" ca="1" si="73"/>
        <v>#DIV/0!</v>
      </c>
      <c r="CC41" s="3" t="e">
        <f t="shared" ca="1" si="73"/>
        <v>#DIV/0!</v>
      </c>
    </row>
    <row r="42" spans="1:81">
      <c r="A42" t="s">
        <v>210</v>
      </c>
      <c r="B42" s="3">
        <f ca="1">'现金流表-晤桥'!D17+'现金流表-晤桥'!D18</f>
        <v>0</v>
      </c>
      <c r="C42" s="3">
        <f ca="1">'现金流表-晤桥'!E17+'现金流表-晤桥'!E18</f>
        <v>0</v>
      </c>
      <c r="D42" s="3">
        <f ca="1">'现金流表-晤桥'!F17+'现金流表-晤桥'!F18</f>
        <v>0</v>
      </c>
      <c r="E42" s="3">
        <f ca="1">'现金流表-晤桥'!G17+'现金流表-晤桥'!G18</f>
        <v>0</v>
      </c>
      <c r="F42" s="3">
        <f ca="1">'现金流表-晤桥'!H17+'现金流表-晤桥'!H18</f>
        <v>-99966.842181818181</v>
      </c>
      <c r="G42" s="3">
        <f ca="1">'现金流表-晤桥'!I17+'现金流表-晤桥'!I18</f>
        <v>-99966.842181818181</v>
      </c>
      <c r="H42" s="3">
        <f ca="1">'现金流表-晤桥'!J17+'现金流表-晤桥'!J18</f>
        <v>-431856.8901818181</v>
      </c>
      <c r="I42" s="3">
        <f ca="1">'现金流表-晤桥'!K17+'现金流表-晤桥'!K18</f>
        <v>-431856.8901818181</v>
      </c>
      <c r="J42" s="3">
        <f ca="1">'现金流表-晤桥'!L17+'现金流表-晤桥'!L18</f>
        <v>-1229592.4887272727</v>
      </c>
      <c r="K42" s="3">
        <f ca="1">'现金流表-晤桥'!M17+'现金流表-晤桥'!M18</f>
        <v>-1229592.4887272727</v>
      </c>
      <c r="L42" s="3">
        <f ca="1">'现金流表-晤桥'!N17+'现金流表-晤桥'!N18</f>
        <v>-1889374.3069090906</v>
      </c>
      <c r="M42" s="3">
        <f ca="1">'现金流表-晤桥'!O17+'现金流表-晤桥'!O18</f>
        <v>-1889374.3069090906</v>
      </c>
      <c r="N42" s="3">
        <f ca="1">'现金流表-晤桥'!P17+'现金流表-晤桥'!P18</f>
        <v>-1889374.3069090906</v>
      </c>
      <c r="O42" s="3">
        <f ca="1">'现金流表-晤桥'!Q17+'现金流表-晤桥'!Q18</f>
        <v>-1889374.3069090906</v>
      </c>
      <c r="P42" s="3">
        <f ca="1">'现金流表-晤桥'!R17+'现金流表-晤桥'!R18</f>
        <v>-1889375.4065454544</v>
      </c>
      <c r="Q42" s="3">
        <f ca="1">'现金流表-晤桥'!S17+'现金流表-晤桥'!S18</f>
        <v>-2031225.2596363632</v>
      </c>
      <c r="R42" s="3">
        <f ca="1">'现金流表-晤桥'!T17+'现金流表-晤桥'!T18</f>
        <v>-2289419.7556363633</v>
      </c>
      <c r="S42" s="3">
        <f ca="1">'现金流表-晤桥'!U17+'现金流表-晤桥'!U18</f>
        <v>-2573119.4618181819</v>
      </c>
      <c r="T42" s="3">
        <f ca="1">'现金流表-晤桥'!V17+'现金流表-晤桥'!V18</f>
        <v>-3140355.1505454546</v>
      </c>
      <c r="U42" s="3">
        <f ca="1">'现金流表-晤桥'!W17+'现金流表-晤桥'!W18</f>
        <v>-3991454.2690909086</v>
      </c>
      <c r="V42" s="3">
        <f ca="1">'现金流表-晤桥'!X17+'现金流表-晤桥'!X18</f>
        <v>-4782581.5418181811</v>
      </c>
      <c r="W42" s="3">
        <f ca="1">'现金流表-晤桥'!Y17+'现金流表-晤桥'!Y18</f>
        <v>-4782581.5418181811</v>
      </c>
      <c r="X42" s="3">
        <f ca="1">'现金流表-晤桥'!Z17+'现金流表-晤桥'!Z18</f>
        <v>-4782581.5418181811</v>
      </c>
      <c r="Y42" s="3">
        <f ca="1">'现金流表-晤桥'!AA17+'现金流表-晤桥'!AA18</f>
        <v>-4782581.5418181811</v>
      </c>
      <c r="Z42" s="3">
        <f ca="1">'现金流表-晤桥'!AB17+'现金流表-晤桥'!AB18</f>
        <v>-4782581.5418181811</v>
      </c>
      <c r="AA42" s="3">
        <f ca="1">'现金流表-晤桥'!AC17+'现金流表-晤桥'!AC18</f>
        <v>-4782581.5418181811</v>
      </c>
      <c r="AB42" s="3">
        <f ca="1">'现金流表-晤桥'!AD17+'现金流表-晤桥'!AD18</f>
        <v>-4782587.2843636358</v>
      </c>
      <c r="AC42" s="3">
        <f ca="1">'现金流表-晤桥'!AE17+'现金流表-晤桥'!AE18</f>
        <v>-4944432.6196363624</v>
      </c>
      <c r="AD42" s="3">
        <f ca="1">'现金流表-晤桥'!AF17+'现金流表-晤桥'!AF18</f>
        <v>-5324732.8145454545</v>
      </c>
      <c r="AE42" s="3">
        <f ca="1">'现金流表-晤桥'!AG17+'现金流表-晤桥'!AG18</f>
        <v>-5364723.7789090909</v>
      </c>
      <c r="AF42" s="3">
        <f ca="1">'现金流表-晤桥'!AH17+'现金流表-晤桥'!AH18</f>
        <v>-5341842.5454545468</v>
      </c>
      <c r="AG42" s="3">
        <f ca="1">'现金流表-晤桥'!AI17+'现金流表-晤桥'!AI18</f>
        <v>-5461815.4385454543</v>
      </c>
      <c r="AH42" s="3">
        <f ca="1">'现金流表-晤桥'!AJ17+'现金流表-晤桥'!AJ18</f>
        <v>-5385451.8021818176</v>
      </c>
      <c r="AI42" s="3">
        <f ca="1">'现金流表-晤桥'!AK17+'现金流表-晤桥'!AK18</f>
        <v>-5385451.8021818176</v>
      </c>
      <c r="AJ42" s="3">
        <f ca="1">'现金流表-晤桥'!AL17+'现金流表-晤桥'!AL18</f>
        <v>-5123633.8821818177</v>
      </c>
      <c r="AK42" s="3">
        <f ca="1">'现金流表-晤桥'!AM17+'现金流表-晤桥'!AM18</f>
        <v>-5123633.8821818177</v>
      </c>
      <c r="AL42" s="3">
        <f ca="1">'现金流表-晤桥'!AN17+'现金流表-晤桥'!AN18</f>
        <v>-4325088.951272727</v>
      </c>
      <c r="AM42" s="3">
        <f ca="1">'现金流表-晤桥'!AO17+'现金流表-晤桥'!AO18</f>
        <v>-4325088.951272727</v>
      </c>
      <c r="AN42" s="3">
        <f ca="1">'现金流表-晤桥'!AP17+'现金流表-晤桥'!AP18</f>
        <v>-2341822.4378181817</v>
      </c>
      <c r="AO42" s="3">
        <f ca="1">'现金流表-晤桥'!AQ17+'现金流表-晤桥'!AQ18</f>
        <v>-2361817.9199999995</v>
      </c>
      <c r="AP42" s="3">
        <f ca="1">'现金流表-晤桥'!AR17+'现金流表-晤桥'!AR18</f>
        <v>-949090.6472727271</v>
      </c>
      <c r="AQ42" s="3">
        <f ca="1">'现金流表-晤桥'!AS17+'现金流表-晤桥'!AS18</f>
        <v>-949090.6472727271</v>
      </c>
      <c r="AR42" s="3">
        <f ca="1">'现金流表-晤桥'!AT17+'现金流表-晤桥'!AT18</f>
        <v>-949090.6472727271</v>
      </c>
      <c r="AS42" s="3">
        <f ca="1">'现金流表-晤桥'!AU17+'现金流表-晤桥'!AU18</f>
        <v>-949090.6472727271</v>
      </c>
      <c r="AT42" s="3">
        <f ca="1">'现金流表-晤桥'!AV17+'现金流表-晤桥'!AV18</f>
        <v>-949090.6472727271</v>
      </c>
      <c r="AU42" s="3">
        <f ca="1">'现金流表-晤桥'!AW17+'现金流表-晤桥'!AW18</f>
        <v>-949090.6472727271</v>
      </c>
      <c r="AV42" s="3">
        <f ca="1">'现金流表-晤桥'!AX17+'现金流表-晤桥'!AX18</f>
        <v>-687272.72727272718</v>
      </c>
      <c r="AW42" s="3">
        <f ca="1">'现金流表-晤桥'!AY17+'现金流表-晤桥'!AY18</f>
        <v>-687272.72727272718</v>
      </c>
      <c r="AX42" s="3">
        <f ca="1">'现金流表-晤桥'!AZ17+'现金流表-晤桥'!AZ18</f>
        <v>0</v>
      </c>
      <c r="AY42" s="3" t="e">
        <f ca="1">'现金流表-晤桥'!BA17+'现金流表-晤桥'!BA18</f>
        <v>#DIV/0!</v>
      </c>
      <c r="AZ42" s="3">
        <f ca="1">'现金流表-晤桥'!BB17+'现金流表-晤桥'!BB18</f>
        <v>-65632773.18254897</v>
      </c>
      <c r="BA42" s="3">
        <f ca="1">'现金流表-晤桥'!BC17+'现金流表-晤桥'!BC18</f>
        <v>0</v>
      </c>
      <c r="BB42" s="3">
        <f ca="1">'现金流表-晤桥'!BD17+'现金流表-晤桥'!BD18</f>
        <v>0</v>
      </c>
      <c r="BC42" s="3">
        <f ca="1">'现金流表-晤桥'!BE17+'现金流表-晤桥'!BE18</f>
        <v>0</v>
      </c>
      <c r="BD42" s="3">
        <f ca="1">'现金流表-晤桥'!BF17+'现金流表-晤桥'!BF18</f>
        <v>0</v>
      </c>
      <c r="BE42" s="3">
        <f ca="1">'现金流表-晤桥'!BG17+'现金流表-晤桥'!BG18</f>
        <v>0</v>
      </c>
      <c r="BF42" s="3">
        <f ca="1">'现金流表-晤桥'!BH17+'现金流表-晤桥'!BH18</f>
        <v>0</v>
      </c>
      <c r="BG42" s="3">
        <f ca="1">'现金流表-晤桥'!BI17+'现金流表-晤桥'!BI18</f>
        <v>0</v>
      </c>
      <c r="BH42" s="3">
        <f ca="1">'现金流表-晤桥'!BJ17+'现金流表-晤桥'!BJ18</f>
        <v>0</v>
      </c>
      <c r="BI42" s="3">
        <f ca="1">'现金流表-晤桥'!BK17+'现金流表-晤桥'!BK18</f>
        <v>0</v>
      </c>
      <c r="BJ42" s="3">
        <f ca="1">'现金流表-晤桥'!BL17+'现金流表-晤桥'!BL18</f>
        <v>0</v>
      </c>
      <c r="BK42" s="3">
        <f ca="1">'现金流表-晤桥'!BM17+'现金流表-晤桥'!BM18</f>
        <v>0</v>
      </c>
      <c r="BL42" s="3">
        <f ca="1">'现金流表-晤桥'!BN17+'现金流表-晤桥'!BN18</f>
        <v>0</v>
      </c>
      <c r="BM42" s="3">
        <f ca="1">'现金流表-晤桥'!BO17+'现金流表-晤桥'!BO18</f>
        <v>0</v>
      </c>
      <c r="BN42" s="3">
        <f ca="1">'现金流表-晤桥'!BP17+'现金流表-晤桥'!BP18</f>
        <v>0</v>
      </c>
      <c r="BO42" s="3">
        <f ca="1">'现金流表-晤桥'!BQ17+'现金流表-晤桥'!BQ18</f>
        <v>0</v>
      </c>
      <c r="BP42" s="3">
        <f ca="1">'现金流表-晤桥'!BR17+'现金流表-晤桥'!BR18</f>
        <v>0</v>
      </c>
      <c r="BQ42" s="3">
        <f ca="1">'现金流表-晤桥'!BS17+'现金流表-晤桥'!BS18</f>
        <v>0</v>
      </c>
      <c r="BR42" s="3">
        <f ca="1">'现金流表-晤桥'!BT17+'现金流表-晤桥'!BT18</f>
        <v>0</v>
      </c>
      <c r="BS42" s="3">
        <f>'现金流表-晤桥'!BU17+'现金流表-晤桥'!BU18</f>
        <v>0</v>
      </c>
      <c r="BT42" s="3">
        <f>'现金流表-晤桥'!BV17+'现金流表-晤桥'!BV18</f>
        <v>0</v>
      </c>
      <c r="BU42" s="3">
        <f>'现金流表-晤桥'!BW17+'现金流表-晤桥'!BW18</f>
        <v>0</v>
      </c>
      <c r="BV42" s="3">
        <f>'现金流表-晤桥'!BX17+'现金流表-晤桥'!BX18</f>
        <v>0</v>
      </c>
      <c r="BW42" s="3">
        <f>'现金流表-晤桥'!BY17+'现金流表-晤桥'!BY18</f>
        <v>0</v>
      </c>
      <c r="BX42" s="3">
        <f>'现金流表-晤桥'!BZ17+'现金流表-晤桥'!BZ18</f>
        <v>0</v>
      </c>
      <c r="BY42" s="3">
        <f>'现金流表-晤桥'!CA17+'现金流表-晤桥'!CA18</f>
        <v>0</v>
      </c>
      <c r="BZ42" s="3">
        <f>'现金流表-晤桥'!CB17+'现金流表-晤桥'!CB18</f>
        <v>0</v>
      </c>
      <c r="CA42" s="3">
        <f>'现金流表-晤桥'!CC17+'现金流表-晤桥'!CC18</f>
        <v>0</v>
      </c>
      <c r="CB42" s="3">
        <f>'现金流表-晤桥'!CD17+'现金流表-晤桥'!CD18</f>
        <v>0</v>
      </c>
      <c r="CC42" s="3">
        <f>'现金流表-晤桥'!CE17+'现金流表-晤桥'!CE18</f>
        <v>0</v>
      </c>
    </row>
    <row r="43" spans="1:81">
      <c r="A43" t="s">
        <v>244</v>
      </c>
      <c r="B43" s="3">
        <f ca="1">'现金流表-晤桥'!D19</f>
        <v>0</v>
      </c>
      <c r="C43" s="3">
        <f ca="1">'现金流表-晤桥'!E19</f>
        <v>0</v>
      </c>
      <c r="D43" s="3">
        <f ca="1">'现金流表-晤桥'!F19</f>
        <v>0</v>
      </c>
      <c r="E43" s="3">
        <f ca="1">'现金流表-晤桥'!G19</f>
        <v>0</v>
      </c>
      <c r="F43" s="3">
        <f ca="1">'现金流表-晤桥'!H19</f>
        <v>-89256.109090909085</v>
      </c>
      <c r="G43" s="3">
        <f ca="1">'现金流表-晤桥'!I19</f>
        <v>-89256.109090909085</v>
      </c>
      <c r="H43" s="3">
        <f ca="1">'现金流表-晤桥'!J19</f>
        <v>-385586.50909090904</v>
      </c>
      <c r="I43" s="3">
        <f ca="1">'现金流表-晤桥'!K19</f>
        <v>-385586.50909090904</v>
      </c>
      <c r="J43" s="3">
        <f ca="1">'现金流表-晤桥'!L19</f>
        <v>-1097850.4363636363</v>
      </c>
      <c r="K43" s="3">
        <f ca="1">'现金流表-晤桥'!M19</f>
        <v>-1097850.4363636363</v>
      </c>
      <c r="L43" s="3">
        <f ca="1">'现金流表-晤桥'!N19</f>
        <v>-1686941.3454545452</v>
      </c>
      <c r="M43" s="3">
        <f ca="1">'现金流表-晤桥'!O19</f>
        <v>-1686941.3454545452</v>
      </c>
      <c r="N43" s="3">
        <f ca="1">'现金流表-晤桥'!P19</f>
        <v>-1686941.3454545452</v>
      </c>
      <c r="O43" s="3">
        <f ca="1">'现金流表-晤桥'!Q19</f>
        <v>-1686941.3454545452</v>
      </c>
      <c r="P43" s="3">
        <f ca="1">'现金流表-晤桥'!R19</f>
        <v>-1686942.3272727272</v>
      </c>
      <c r="Q43" s="3">
        <f ca="1">'现金流表-晤桥'!S19</f>
        <v>-1813593.9818181815</v>
      </c>
      <c r="R43" s="3">
        <f ca="1">'现金流表-晤桥'!T19</f>
        <v>-2044124.7818181815</v>
      </c>
      <c r="S43" s="3">
        <f ca="1">'现金流表-晤桥'!U19</f>
        <v>-2297428.0909090908</v>
      </c>
      <c r="T43" s="3">
        <f ca="1">'现金流表-晤桥'!V19</f>
        <v>-2803888.5272727273</v>
      </c>
      <c r="U43" s="3">
        <f ca="1">'现金流表-晤桥'!W19</f>
        <v>-3563798.4545454541</v>
      </c>
      <c r="V43" s="3">
        <f ca="1">'现金流表-晤桥'!X19</f>
        <v>-4270162.0909090899</v>
      </c>
      <c r="W43" s="3">
        <f ca="1">'现金流表-晤桥'!Y19</f>
        <v>-4270162.0909090899</v>
      </c>
      <c r="X43" s="3">
        <f ca="1">'现金流表-晤桥'!Z19</f>
        <v>-4270162.0909090899</v>
      </c>
      <c r="Y43" s="3">
        <f ca="1">'现金流表-晤桥'!AA19</f>
        <v>-4270162.0909090899</v>
      </c>
      <c r="Z43" s="3">
        <f ca="1">'现金流表-晤桥'!AB19</f>
        <v>-4270162.0909090899</v>
      </c>
      <c r="AA43" s="3">
        <f ca="1">'现金流表-晤桥'!AC19</f>
        <v>-4270162.0909090899</v>
      </c>
      <c r="AB43" s="3">
        <f ca="1">'现金流表-晤桥'!AD19</f>
        <v>-4270167.2181818178</v>
      </c>
      <c r="AC43" s="3">
        <f ca="1">'现金流表-晤桥'!AE19</f>
        <v>-4414671.9818181805</v>
      </c>
      <c r="AD43" s="3">
        <f ca="1">'现金流表-晤桥'!AF19</f>
        <v>-4754225.7272727275</v>
      </c>
      <c r="AE43" s="3">
        <f ca="1">'现金流表-晤桥'!AG19</f>
        <v>-4789931.9454545453</v>
      </c>
      <c r="AF43" s="3">
        <f ca="1">'现金流表-晤桥'!AH19</f>
        <v>-4769502.2727272743</v>
      </c>
      <c r="AG43" s="3">
        <f ca="1">'现金流表-晤桥'!AI19</f>
        <v>-4876620.9272727268</v>
      </c>
      <c r="AH43" s="3">
        <f ca="1">'现金流表-晤桥'!AJ19</f>
        <v>-4808439.1090909084</v>
      </c>
      <c r="AI43" s="3">
        <f ca="1">'现金流表-晤桥'!AK19</f>
        <v>-4808439.1090909084</v>
      </c>
      <c r="AJ43" s="3">
        <f ca="1">'现金流表-晤桥'!AL19</f>
        <v>-4574673.1090909084</v>
      </c>
      <c r="AK43" s="3">
        <f ca="1">'现金流表-晤桥'!AM19</f>
        <v>-4574673.1090909084</v>
      </c>
      <c r="AL43" s="3">
        <f ca="1">'现金流表-晤桥'!AN19</f>
        <v>-3861686.5636363635</v>
      </c>
      <c r="AM43" s="3">
        <f ca="1">'现金流表-晤桥'!AO19</f>
        <v>-3861686.5636363635</v>
      </c>
      <c r="AN43" s="3">
        <f ca="1">'现金流表-晤桥'!AP19</f>
        <v>-2090912.8909090909</v>
      </c>
      <c r="AO43" s="3">
        <f ca="1">'现金流表-晤桥'!AQ19</f>
        <v>-2108765.9999999995</v>
      </c>
      <c r="AP43" s="3">
        <f ca="1">'现金流表-晤桥'!AR19</f>
        <v>-847402.36363636353</v>
      </c>
      <c r="AQ43" s="3">
        <f ca="1">'现金流表-晤桥'!AS19</f>
        <v>-847402.36363636353</v>
      </c>
      <c r="AR43" s="3">
        <f ca="1">'现金流表-晤桥'!AT19</f>
        <v>-847402.36363636353</v>
      </c>
      <c r="AS43" s="3">
        <f ca="1">'现金流表-晤桥'!AU19</f>
        <v>-847402.36363636353</v>
      </c>
      <c r="AT43" s="3">
        <f ca="1">'现金流表-晤桥'!AV19</f>
        <v>-847402.36363636353</v>
      </c>
      <c r="AU43" s="3">
        <f ca="1">'现金流表-晤桥'!AW19</f>
        <v>-847402.36363636353</v>
      </c>
      <c r="AV43" s="3">
        <f ca="1">'现金流表-晤桥'!AX19</f>
        <v>-613636.36363636353</v>
      </c>
      <c r="AW43" s="3">
        <f ca="1">'现金流表-晤桥'!AY19</f>
        <v>-613636.36363636353</v>
      </c>
      <c r="AX43" s="3">
        <f ca="1">'现金流表-晤桥'!AZ19</f>
        <v>0</v>
      </c>
      <c r="AY43" s="3">
        <f ca="1">'现金流表-晤桥'!BA19</f>
        <v>0</v>
      </c>
      <c r="AZ43" s="3">
        <f ca="1">'现金流表-晤桥'!BB19</f>
        <v>0</v>
      </c>
      <c r="BA43" s="3">
        <f ca="1">'现金流表-晤桥'!BC19</f>
        <v>0</v>
      </c>
      <c r="BB43" s="3">
        <f ca="1">'现金流表-晤桥'!BD19</f>
        <v>0</v>
      </c>
      <c r="BC43" s="3">
        <f ca="1">'现金流表-晤桥'!BE19</f>
        <v>0</v>
      </c>
      <c r="BD43" s="3" t="e">
        <f ca="1">'现金流表-晤桥'!BF19</f>
        <v>#DIV/0!</v>
      </c>
      <c r="BE43" s="3">
        <f ca="1">'现金流表-晤桥'!BG19</f>
        <v>0</v>
      </c>
      <c r="BF43" s="3">
        <f ca="1">'现金流表-晤桥'!BH19</f>
        <v>0</v>
      </c>
      <c r="BG43" s="3">
        <f ca="1">'现金流表-晤桥'!BI19</f>
        <v>0</v>
      </c>
      <c r="BH43" s="3">
        <f ca="1">'现金流表-晤桥'!BJ19</f>
        <v>0</v>
      </c>
      <c r="BI43" s="3">
        <f ca="1">'现金流表-晤桥'!BK19</f>
        <v>0</v>
      </c>
      <c r="BJ43" s="3">
        <f ca="1">'现金流表-晤桥'!BL19</f>
        <v>0</v>
      </c>
      <c r="BK43" s="3">
        <f ca="1">'现金流表-晤桥'!BM19</f>
        <v>0</v>
      </c>
      <c r="BL43" s="3">
        <f ca="1">'现金流表-晤桥'!BN19</f>
        <v>0</v>
      </c>
      <c r="BM43" s="3">
        <f ca="1">'现金流表-晤桥'!BO19</f>
        <v>0</v>
      </c>
      <c r="BN43" s="3">
        <f ca="1">'现金流表-晤桥'!BP19</f>
        <v>0</v>
      </c>
      <c r="BO43" s="3">
        <f ca="1">'现金流表-晤桥'!BQ19</f>
        <v>0</v>
      </c>
      <c r="BP43" s="3">
        <f ca="1">'现金流表-晤桥'!BR19</f>
        <v>0</v>
      </c>
      <c r="BQ43" s="3">
        <f ca="1">'现金流表-晤桥'!BS19</f>
        <v>0</v>
      </c>
      <c r="BR43" s="3">
        <f ca="1">'现金流表-晤桥'!BT19</f>
        <v>0</v>
      </c>
      <c r="BS43" s="3">
        <f>'现金流表-晤桥'!BU19</f>
        <v>0</v>
      </c>
      <c r="BT43" s="3">
        <f>'现金流表-晤桥'!BV19</f>
        <v>0</v>
      </c>
      <c r="BU43" s="3">
        <f>'现金流表-晤桥'!BW19</f>
        <v>0</v>
      </c>
      <c r="BV43" s="3">
        <f>'现金流表-晤桥'!BX19</f>
        <v>0</v>
      </c>
      <c r="BW43" s="3">
        <f>'现金流表-晤桥'!BY19</f>
        <v>0</v>
      </c>
      <c r="BX43" s="3">
        <f>'现金流表-晤桥'!BZ19</f>
        <v>0</v>
      </c>
      <c r="BY43" s="3">
        <f>'现金流表-晤桥'!CA19</f>
        <v>0</v>
      </c>
      <c r="BZ43" s="3">
        <f>'现金流表-晤桥'!CB19</f>
        <v>0</v>
      </c>
      <c r="CA43" s="3">
        <f>'现金流表-晤桥'!CC19</f>
        <v>0</v>
      </c>
      <c r="CB43" s="3">
        <f>'现金流表-晤桥'!CD19</f>
        <v>0</v>
      </c>
      <c r="CC43" s="3">
        <f>'现金流表-晤桥'!CE19</f>
        <v>0</v>
      </c>
    </row>
    <row r="44" spans="1:81">
      <c r="A44" t="s">
        <v>276</v>
      </c>
      <c r="B44" s="3">
        <f ca="1">'现金流表-晤桥'!D41</f>
        <v>0</v>
      </c>
      <c r="C44" s="3">
        <f ca="1">'现金流表-晤桥'!E41</f>
        <v>0</v>
      </c>
      <c r="D44" s="3">
        <f ca="1">'现金流表-晤桥'!F41</f>
        <v>0</v>
      </c>
      <c r="E44" s="3">
        <f ca="1">'现金流表-晤桥'!G41</f>
        <v>0</v>
      </c>
      <c r="F44" s="3">
        <f ca="1">'现金流表-晤桥'!H41</f>
        <v>-94388.335363636375</v>
      </c>
      <c r="G44" s="3">
        <f ca="1">'现金流表-晤桥'!I41</f>
        <v>-94388.335363636375</v>
      </c>
      <c r="H44" s="3">
        <f ca="1">'现金流表-晤桥'!J41</f>
        <v>-407757.73336363636</v>
      </c>
      <c r="I44" s="3">
        <f ca="1">'现金流表-晤桥'!K41</f>
        <v>-407757.73336363636</v>
      </c>
      <c r="J44" s="3">
        <f ca="1">'现金流表-晤桥'!L41</f>
        <v>-1160976.8364545451</v>
      </c>
      <c r="K44" s="3">
        <f ca="1">'现金流表-晤桥'!M41</f>
        <v>-1160976.8364545451</v>
      </c>
      <c r="L44" s="3">
        <f ca="1">'现金流表-晤桥'!N41</f>
        <v>-1783940.4728181819</v>
      </c>
      <c r="M44" s="3">
        <f ca="1">'现金流表-晤桥'!O41</f>
        <v>-1783940.4728181819</v>
      </c>
      <c r="N44" s="3">
        <f ca="1">'现金流表-晤桥'!P41</f>
        <v>-1783940.4728181819</v>
      </c>
      <c r="O44" s="3">
        <f ca="1">'现金流表-晤桥'!Q41</f>
        <v>-1783940.4728181819</v>
      </c>
      <c r="P44" s="3">
        <f ca="1">'现金流表-晤桥'!R41</f>
        <v>-1783941.5110909091</v>
      </c>
      <c r="Q44" s="3">
        <f ca="1">'现金流表-晤桥'!S41</f>
        <v>-1917875.6357727272</v>
      </c>
      <c r="R44" s="3">
        <f ca="1">'现金流表-晤桥'!T41</f>
        <v>-2161661.956772727</v>
      </c>
      <c r="S44" s="3">
        <f ca="1">'现金流表-晤桥'!U41</f>
        <v>-2429530.2061363636</v>
      </c>
      <c r="T44" s="3">
        <f ca="1">'现金流表-晤桥'!V41</f>
        <v>-2965112.1175909094</v>
      </c>
      <c r="U44" s="3">
        <f ca="1">'现金流表-晤桥'!W41</f>
        <v>-3768716.8656818182</v>
      </c>
      <c r="V44" s="3">
        <f ca="1">'现金流表-晤桥'!X41</f>
        <v>-4515696.4111363636</v>
      </c>
      <c r="W44" s="3">
        <f ca="1">'现金流表-晤桥'!Y41</f>
        <v>-4515696.4111363636</v>
      </c>
      <c r="X44" s="3">
        <f ca="1">'现金流表-晤桥'!Z41</f>
        <v>-4515696.4111363636</v>
      </c>
      <c r="Y44" s="3">
        <f ca="1">'现金流表-晤桥'!AA41</f>
        <v>-4515696.4111363636</v>
      </c>
      <c r="Z44" s="3">
        <f ca="1">'现金流表-晤桥'!AB41</f>
        <v>-4515696.4111363636</v>
      </c>
      <c r="AA44" s="3">
        <f ca="1">'现金流表-晤桥'!AC41</f>
        <v>-4515696.4111363636</v>
      </c>
      <c r="AB44" s="3">
        <f ca="1">'现金流表-晤桥'!AD41</f>
        <v>-4515701.8332272731</v>
      </c>
      <c r="AC44" s="3">
        <f ca="1">'现金流表-晤桥'!AE41</f>
        <v>-4668515.6207727268</v>
      </c>
      <c r="AD44" s="3">
        <f ca="1">'现金流表-晤桥'!AF41</f>
        <v>-5027593.7065909104</v>
      </c>
      <c r="AE44" s="3">
        <f ca="1">'现金流表-晤桥'!AG41</f>
        <v>-5065353.0323181814</v>
      </c>
      <c r="AF44" s="3">
        <f ca="1">'现金流表-晤桥'!AH41</f>
        <v>-5043748.6534090918</v>
      </c>
      <c r="AG44" s="3">
        <f ca="1">'现金流表-晤桥'!AI41</f>
        <v>-5157026.6305909082</v>
      </c>
      <c r="AH44" s="3">
        <f ca="1">'现金流表-晤桥'!AJ41</f>
        <v>-5084924.3578636367</v>
      </c>
      <c r="AI44" s="3">
        <f ca="1">'现金流表-晤桥'!AK41</f>
        <v>-5084924.3578636367</v>
      </c>
      <c r="AJ44" s="3">
        <f ca="1">'现金流表-晤桥'!AL41</f>
        <v>-4837716.8128636368</v>
      </c>
      <c r="AK44" s="3">
        <f ca="1">'现金流表-晤桥'!AM41</f>
        <v>-4837716.8128636368</v>
      </c>
      <c r="AL44" s="3">
        <f ca="1">'现金流表-晤桥'!AN41</f>
        <v>-4083733.5410454553</v>
      </c>
      <c r="AM44" s="3">
        <f ca="1">'现金流表-晤桥'!AO41</f>
        <v>-4083733.5410454553</v>
      </c>
      <c r="AN44" s="3">
        <f ca="1">'现金流表-晤桥'!AP41</f>
        <v>-2211140.382136364</v>
      </c>
      <c r="AO44" s="3">
        <f ca="1">'现金流表-晤桥'!AQ41</f>
        <v>-2230020.0449999999</v>
      </c>
      <c r="AP44" s="3">
        <f ca="1">'现金流表-晤桥'!AR41</f>
        <v>-896127.99954545451</v>
      </c>
      <c r="AQ44" s="3">
        <f ca="1">'现金流表-晤桥'!AS41</f>
        <v>-896127.99954545451</v>
      </c>
      <c r="AR44" s="3">
        <f ca="1">'现金流表-晤桥'!AT41</f>
        <v>-896127.99954545451</v>
      </c>
      <c r="AS44" s="3">
        <f ca="1">'现金流表-晤桥'!AU41</f>
        <v>-896127.99954545451</v>
      </c>
      <c r="AT44" s="3">
        <f ca="1">'现金流表-晤桥'!AV41</f>
        <v>-896127.99954545451</v>
      </c>
      <c r="AU44" s="3">
        <f ca="1">'现金流表-晤桥'!AW41</f>
        <v>-896127.99954545451</v>
      </c>
      <c r="AV44" s="3">
        <f ca="1">'现金流表-晤桥'!AX41</f>
        <v>-648920.45454545459</v>
      </c>
      <c r="AW44" s="3">
        <f ca="1">'现金流表-晤桥'!AY41</f>
        <v>-648920.45454545459</v>
      </c>
      <c r="AX44" s="3">
        <f ca="1">'现金流表-晤桥'!AZ41</f>
        <v>0</v>
      </c>
      <c r="AY44" s="3" t="e">
        <f ca="1">'现金流表-晤桥'!BA41</f>
        <v>#DIV/0!</v>
      </c>
      <c r="AZ44" s="3">
        <f ca="1">'现金流表-晤桥'!BB41</f>
        <v>3955546.5980554065</v>
      </c>
      <c r="BA44" s="3">
        <f ca="1">'现金流表-晤桥'!BC41</f>
        <v>0</v>
      </c>
      <c r="BB44" s="3">
        <f ca="1">'现金流表-晤桥'!BD41</f>
        <v>0</v>
      </c>
      <c r="BC44" s="3">
        <f ca="1">'现金流表-晤桥'!BE41</f>
        <v>0</v>
      </c>
      <c r="BD44" s="3" t="e">
        <f ca="1">'现金流表-晤桥'!BF41</f>
        <v>#DIV/0!</v>
      </c>
      <c r="BE44" s="3">
        <f ca="1">'现金流表-晤桥'!BG41</f>
        <v>0</v>
      </c>
      <c r="BF44" s="3">
        <f ca="1">'现金流表-晤桥'!BH41</f>
        <v>0</v>
      </c>
      <c r="BG44" s="3">
        <f ca="1">'现金流表-晤桥'!BI41</f>
        <v>0</v>
      </c>
      <c r="BH44" s="3">
        <f ca="1">'现金流表-晤桥'!BJ41</f>
        <v>0</v>
      </c>
      <c r="BI44" s="3">
        <f ca="1">'现金流表-晤桥'!BK41</f>
        <v>0</v>
      </c>
      <c r="BJ44" s="3">
        <f ca="1">'现金流表-晤桥'!BL41</f>
        <v>0</v>
      </c>
      <c r="BK44" s="3">
        <f ca="1">'现金流表-晤桥'!BM41</f>
        <v>0</v>
      </c>
      <c r="BL44" s="3">
        <f ca="1">'现金流表-晤桥'!BN41</f>
        <v>0</v>
      </c>
      <c r="BM44" s="3">
        <f ca="1">'现金流表-晤桥'!BO41</f>
        <v>0</v>
      </c>
      <c r="BN44" s="3">
        <f ca="1">'现金流表-晤桥'!BP41</f>
        <v>0</v>
      </c>
      <c r="BO44" s="3">
        <f ca="1">'现金流表-晤桥'!BQ41</f>
        <v>0</v>
      </c>
      <c r="BP44" s="3" t="e">
        <f ca="1">'现金流表-晤桥'!BR41</f>
        <v>#DIV/0!</v>
      </c>
      <c r="BQ44" s="3">
        <f ca="1">'现金流表-晤桥'!BS41</f>
        <v>0</v>
      </c>
      <c r="BR44" s="3">
        <f ca="1">'现金流表-晤桥'!BT41</f>
        <v>0</v>
      </c>
      <c r="BS44" s="3">
        <f>'现金流表-晤桥'!BU41</f>
        <v>0</v>
      </c>
      <c r="BT44" s="3">
        <f>'现金流表-晤桥'!BV41</f>
        <v>0</v>
      </c>
      <c r="BU44" s="3">
        <f>'现金流表-晤桥'!BW41</f>
        <v>0</v>
      </c>
      <c r="BV44" s="3">
        <f>'现金流表-晤桥'!BX41</f>
        <v>0</v>
      </c>
      <c r="BW44" s="3">
        <f>'现金流表-晤桥'!BY41</f>
        <v>0</v>
      </c>
      <c r="BX44" s="3">
        <f>'现金流表-晤桥'!BZ41</f>
        <v>0</v>
      </c>
      <c r="BY44" s="3">
        <f>'现金流表-晤桥'!CA41</f>
        <v>0</v>
      </c>
      <c r="BZ44" s="3">
        <f>'现金流表-晤桥'!CB41</f>
        <v>0</v>
      </c>
      <c r="CA44" s="3">
        <f>'现金流表-晤桥'!CC41</f>
        <v>0</v>
      </c>
      <c r="CB44" s="3">
        <f>'现金流表-晤桥'!CD41</f>
        <v>0</v>
      </c>
      <c r="CC44" s="3">
        <f>'现金流表-晤桥'!CE41</f>
        <v>0</v>
      </c>
    </row>
    <row r="45" spans="1:81">
      <c r="A45" t="s">
        <v>411</v>
      </c>
      <c r="B45" s="3" t="e">
        <f ca="1">'利润表-1'!D22</f>
        <v>#DIV/0!</v>
      </c>
      <c r="C45" s="3" t="e">
        <f ca="1">'利润表-1'!E22</f>
        <v>#DIV/0!</v>
      </c>
      <c r="D45" s="3" t="e">
        <f ca="1">'利润表-1'!F22</f>
        <v>#DIV/0!</v>
      </c>
      <c r="E45" s="3" t="e">
        <f ca="1">'利润表-1'!G22</f>
        <v>#DIV/0!</v>
      </c>
      <c r="F45" s="3" t="e">
        <f ca="1">'利润表-1'!H22</f>
        <v>#DIV/0!</v>
      </c>
      <c r="G45" s="3" t="e">
        <f ca="1">'利润表-1'!I22</f>
        <v>#DIV/0!</v>
      </c>
      <c r="H45" s="3" t="e">
        <f ca="1">'利润表-1'!J22</f>
        <v>#DIV/0!</v>
      </c>
      <c r="I45" s="3" t="e">
        <f ca="1">'利润表-1'!K22</f>
        <v>#DIV/0!</v>
      </c>
      <c r="J45" s="3" t="e">
        <f ca="1">'利润表-1'!L22</f>
        <v>#DIV/0!</v>
      </c>
      <c r="K45" s="3" t="e">
        <f ca="1">'利润表-1'!M22</f>
        <v>#DIV/0!</v>
      </c>
      <c r="L45" s="3" t="e">
        <f ca="1">'利润表-1'!N22</f>
        <v>#DIV/0!</v>
      </c>
      <c r="M45" s="3" t="e">
        <f ca="1">'利润表-1'!O22</f>
        <v>#DIV/0!</v>
      </c>
      <c r="N45" s="3" t="e">
        <f ca="1">'利润表-1'!P22</f>
        <v>#DIV/0!</v>
      </c>
      <c r="O45" s="3" t="e">
        <f ca="1">'利润表-1'!Q22</f>
        <v>#DIV/0!</v>
      </c>
      <c r="P45" s="3" t="e">
        <f ca="1">'利润表-1'!R22</f>
        <v>#DIV/0!</v>
      </c>
      <c r="Q45" s="3" t="e">
        <f ca="1">'利润表-1'!S22</f>
        <v>#DIV/0!</v>
      </c>
      <c r="R45" s="3" t="e">
        <f ca="1">'利润表-1'!T22</f>
        <v>#DIV/0!</v>
      </c>
      <c r="S45" s="3" t="e">
        <f ca="1">'利润表-1'!U22</f>
        <v>#DIV/0!</v>
      </c>
      <c r="T45" s="3" t="e">
        <f ca="1">'利润表-1'!V22</f>
        <v>#DIV/0!</v>
      </c>
      <c r="U45" s="3" t="e">
        <f ca="1">'利润表-1'!W22</f>
        <v>#DIV/0!</v>
      </c>
      <c r="V45" s="3" t="e">
        <f ca="1">'利润表-1'!X22</f>
        <v>#DIV/0!</v>
      </c>
      <c r="W45" s="3" t="e">
        <f ca="1">'利润表-1'!Y22</f>
        <v>#DIV/0!</v>
      </c>
      <c r="X45" s="3" t="e">
        <f ca="1">'利润表-1'!Z22</f>
        <v>#DIV/0!</v>
      </c>
      <c r="Y45" s="3" t="e">
        <f ca="1">'利润表-1'!AA22</f>
        <v>#DIV/0!</v>
      </c>
      <c r="Z45" s="3" t="e">
        <f ca="1">'利润表-1'!AB22</f>
        <v>#DIV/0!</v>
      </c>
      <c r="AA45" s="3" t="e">
        <f ca="1">'利润表-1'!AC22</f>
        <v>#DIV/0!</v>
      </c>
      <c r="AB45" s="3" t="e">
        <f ca="1">'利润表-1'!AD22</f>
        <v>#DIV/0!</v>
      </c>
      <c r="AC45" s="3" t="e">
        <f ca="1">'利润表-1'!AE22</f>
        <v>#DIV/0!</v>
      </c>
      <c r="AD45" s="3" t="e">
        <f ca="1">'利润表-1'!AF22</f>
        <v>#DIV/0!</v>
      </c>
      <c r="AE45" s="3" t="e">
        <f ca="1">'利润表-1'!AG22</f>
        <v>#DIV/0!</v>
      </c>
      <c r="AF45" s="3" t="e">
        <f ca="1">'利润表-1'!AH22</f>
        <v>#DIV/0!</v>
      </c>
      <c r="AG45" s="3" t="e">
        <f ca="1">'利润表-1'!AI22</f>
        <v>#DIV/0!</v>
      </c>
      <c r="AH45" s="3" t="e">
        <f ca="1">'利润表-1'!AJ22</f>
        <v>#DIV/0!</v>
      </c>
      <c r="AI45" s="3" t="e">
        <f ca="1">'利润表-1'!AK22</f>
        <v>#DIV/0!</v>
      </c>
      <c r="AJ45" s="3" t="e">
        <f ca="1">'利润表-1'!AL22</f>
        <v>#DIV/0!</v>
      </c>
      <c r="AK45" s="3" t="e">
        <f ca="1">'利润表-1'!AM22</f>
        <v>#DIV/0!</v>
      </c>
      <c r="AL45" s="3" t="e">
        <f ca="1">'利润表-1'!AN22</f>
        <v>#DIV/0!</v>
      </c>
      <c r="AM45" s="3" t="e">
        <f ca="1">'利润表-1'!AO22</f>
        <v>#DIV/0!</v>
      </c>
      <c r="AN45" s="3" t="e">
        <f ca="1">'利润表-1'!AP22</f>
        <v>#DIV/0!</v>
      </c>
      <c r="AO45" s="3" t="e">
        <f ca="1">'利润表-1'!AQ22</f>
        <v>#DIV/0!</v>
      </c>
      <c r="AP45" s="3" t="e">
        <f ca="1">'利润表-1'!AR22</f>
        <v>#DIV/0!</v>
      </c>
      <c r="AQ45" s="3" t="e">
        <f ca="1">'利润表-1'!AS22</f>
        <v>#DIV/0!</v>
      </c>
      <c r="AR45" s="3" t="e">
        <f ca="1">'利润表-1'!AT22</f>
        <v>#DIV/0!</v>
      </c>
      <c r="AS45" s="3" t="e">
        <f ca="1">'利润表-1'!AU22</f>
        <v>#DIV/0!</v>
      </c>
      <c r="AT45" s="3" t="e">
        <f ca="1">'利润表-1'!AV22</f>
        <v>#DIV/0!</v>
      </c>
      <c r="AU45" s="3" t="e">
        <f ca="1">'利润表-1'!AW22</f>
        <v>#DIV/0!</v>
      </c>
      <c r="AV45" s="3" t="e">
        <f ca="1">'利润表-1'!AX22</f>
        <v>#DIV/0!</v>
      </c>
      <c r="AW45" s="3" t="e">
        <f ca="1">'利润表-1'!AY22</f>
        <v>#DIV/0!</v>
      </c>
      <c r="AX45" s="3" t="e">
        <f ca="1">'利润表-1'!AZ22</f>
        <v>#DIV/0!</v>
      </c>
      <c r="AY45" s="3" t="e">
        <f ca="1">'利润表-1'!BA22</f>
        <v>#DIV/0!</v>
      </c>
      <c r="AZ45" s="3" t="e">
        <f ca="1">'利润表-1'!BB22</f>
        <v>#DIV/0!</v>
      </c>
      <c r="BA45" s="3" t="e">
        <f ca="1">'利润表-1'!BC22</f>
        <v>#DIV/0!</v>
      </c>
      <c r="BB45" s="3" t="e">
        <f ca="1">'利润表-1'!BD22</f>
        <v>#DIV/0!</v>
      </c>
      <c r="BC45" s="3" t="e">
        <f ca="1">'利润表-1'!BE22</f>
        <v>#DIV/0!</v>
      </c>
      <c r="BD45" s="3" t="e">
        <f ca="1">'利润表-1'!BF22</f>
        <v>#DIV/0!</v>
      </c>
      <c r="BE45" s="3" t="e">
        <f ca="1">'利润表-1'!BG22</f>
        <v>#DIV/0!</v>
      </c>
      <c r="BF45" s="3">
        <f>'利润表-1'!BH22</f>
        <v>0</v>
      </c>
      <c r="BG45" s="3">
        <f>'利润表-1'!BI22</f>
        <v>0</v>
      </c>
      <c r="BH45" s="3">
        <f>'利润表-1'!BJ22</f>
        <v>0</v>
      </c>
      <c r="BI45" s="3">
        <f>'利润表-1'!BK22</f>
        <v>0</v>
      </c>
      <c r="BJ45" s="3">
        <f>'利润表-1'!BL22</f>
        <v>0</v>
      </c>
      <c r="BK45" s="3">
        <f>'利润表-1'!BM22</f>
        <v>0</v>
      </c>
      <c r="BL45" s="3">
        <f>'利润表-1'!BN22</f>
        <v>0</v>
      </c>
      <c r="BM45" s="3">
        <f>'利润表-1'!BO22</f>
        <v>0</v>
      </c>
      <c r="BN45" s="3">
        <f>'利润表-1'!BP22</f>
        <v>0</v>
      </c>
      <c r="BO45" s="3">
        <f>'利润表-1'!BQ22</f>
        <v>0</v>
      </c>
      <c r="BP45" s="3">
        <f>'利润表-1'!BR22</f>
        <v>0</v>
      </c>
      <c r="BQ45" s="3">
        <f>'利润表-1'!BS22</f>
        <v>0</v>
      </c>
      <c r="BR45" s="3">
        <f>'利润表-1'!BT22</f>
        <v>0</v>
      </c>
      <c r="BS45" s="3">
        <f>'利润表-1'!BU22</f>
        <v>0</v>
      </c>
      <c r="BT45" s="3">
        <f>'利润表-1'!BV22</f>
        <v>0</v>
      </c>
      <c r="BU45" s="3">
        <f>'利润表-1'!BW22</f>
        <v>0</v>
      </c>
      <c r="BV45" s="3">
        <f>'利润表-1'!BX22</f>
        <v>0</v>
      </c>
      <c r="BW45" s="3">
        <f>'利润表-1'!BY22</f>
        <v>0</v>
      </c>
      <c r="BX45" s="3">
        <f>'利润表-1'!BZ22</f>
        <v>0</v>
      </c>
      <c r="BY45" s="3">
        <f>'利润表-1'!CA22</f>
        <v>0</v>
      </c>
      <c r="BZ45" s="3">
        <f>'利润表-1'!CB22</f>
        <v>0</v>
      </c>
      <c r="CA45" s="3">
        <f>'利润表-1'!CC22</f>
        <v>0</v>
      </c>
      <c r="CB45" s="3">
        <f>'利润表-1'!CD22</f>
        <v>0</v>
      </c>
      <c r="CC45" s="3">
        <f>'利润表-1'!CE22</f>
        <v>0</v>
      </c>
    </row>
    <row r="47" spans="1:81">
      <c r="B47" s="11" t="str">
        <f>B48&amp;"Q"&amp;B49</f>
        <v>2015Q3</v>
      </c>
      <c r="C47" s="11" t="str">
        <f t="shared" ref="C47:BD47" si="74">C48&amp;"Q"&amp;C49</f>
        <v>2015Q4</v>
      </c>
      <c r="D47" s="11" t="str">
        <f t="shared" si="74"/>
        <v>2016Q1</v>
      </c>
      <c r="E47" s="11" t="str">
        <f t="shared" si="74"/>
        <v>2016Q2</v>
      </c>
      <c r="F47" s="11" t="str">
        <f t="shared" si="74"/>
        <v>2016Q3</v>
      </c>
      <c r="G47" s="11" t="str">
        <f t="shared" si="74"/>
        <v>2016Q4</v>
      </c>
      <c r="H47" s="11" t="str">
        <f t="shared" si="74"/>
        <v>2017Q1</v>
      </c>
      <c r="I47" s="11" t="str">
        <f t="shared" si="74"/>
        <v>2017Q2</v>
      </c>
      <c r="J47" s="11" t="str">
        <f t="shared" si="74"/>
        <v>2017Q3</v>
      </c>
      <c r="K47" s="11" t="str">
        <f t="shared" si="74"/>
        <v>2017Q4</v>
      </c>
      <c r="L47" s="11" t="str">
        <f t="shared" si="74"/>
        <v>2018Q1</v>
      </c>
      <c r="M47" s="11" t="str">
        <f t="shared" si="74"/>
        <v>2018Q2</v>
      </c>
      <c r="N47" s="11" t="str">
        <f t="shared" si="74"/>
        <v>2018Q3</v>
      </c>
      <c r="O47" s="11" t="str">
        <f t="shared" si="74"/>
        <v>2018Q4</v>
      </c>
      <c r="P47" s="11" t="str">
        <f t="shared" si="74"/>
        <v>2019Q1</v>
      </c>
      <c r="Q47" s="11" t="str">
        <f t="shared" si="74"/>
        <v>2019Q2</v>
      </c>
      <c r="R47" s="11" t="str">
        <f t="shared" si="74"/>
        <v>2019Q3</v>
      </c>
      <c r="S47" s="11" t="str">
        <f t="shared" si="74"/>
        <v>2019Q4</v>
      </c>
      <c r="T47" s="11" t="str">
        <f t="shared" si="74"/>
        <v>2020Q1</v>
      </c>
      <c r="U47" s="11" t="str">
        <f t="shared" si="74"/>
        <v>2020Q2</v>
      </c>
      <c r="V47" s="11" t="str">
        <f t="shared" si="74"/>
        <v>2020Q3</v>
      </c>
      <c r="W47" s="11" t="str">
        <f t="shared" si="74"/>
        <v>2020Q4</v>
      </c>
      <c r="X47" s="11" t="str">
        <f t="shared" si="74"/>
        <v>2021Q1</v>
      </c>
      <c r="Y47" s="11" t="str">
        <f t="shared" si="74"/>
        <v>2021Q2</v>
      </c>
      <c r="Z47" s="11" t="str">
        <f t="shared" si="74"/>
        <v>2021Q3</v>
      </c>
      <c r="AA47" s="11" t="str">
        <f t="shared" si="74"/>
        <v>2021Q4</v>
      </c>
      <c r="AB47" s="11" t="str">
        <f t="shared" si="74"/>
        <v>2022Q1</v>
      </c>
      <c r="AC47" s="11" t="str">
        <f t="shared" si="74"/>
        <v>2022Q2</v>
      </c>
      <c r="AD47" s="11" t="str">
        <f t="shared" si="74"/>
        <v>2022Q3</v>
      </c>
      <c r="AE47" s="11" t="str">
        <f t="shared" si="74"/>
        <v>2022Q4</v>
      </c>
      <c r="AF47" s="11" t="str">
        <f t="shared" si="74"/>
        <v>2023Q1</v>
      </c>
      <c r="AG47" s="11" t="str">
        <f t="shared" si="74"/>
        <v>2023Q2</v>
      </c>
      <c r="AH47" s="11" t="str">
        <f t="shared" si="74"/>
        <v>2023Q3</v>
      </c>
      <c r="AI47" s="11" t="str">
        <f t="shared" si="74"/>
        <v>2023Q4</v>
      </c>
      <c r="AJ47" s="11" t="str">
        <f t="shared" si="74"/>
        <v>2024Q1</v>
      </c>
      <c r="AK47" s="11" t="str">
        <f t="shared" si="74"/>
        <v>2024Q2</v>
      </c>
      <c r="AL47" s="11" t="str">
        <f t="shared" si="74"/>
        <v>2024Q3</v>
      </c>
      <c r="AM47" s="11" t="str">
        <f t="shared" si="74"/>
        <v>2024Q4</v>
      </c>
      <c r="AN47" s="11" t="str">
        <f t="shared" si="74"/>
        <v>2025Q1</v>
      </c>
      <c r="AO47" s="11" t="str">
        <f t="shared" si="74"/>
        <v>2025Q2</v>
      </c>
      <c r="AP47" s="11" t="str">
        <f t="shared" si="74"/>
        <v>2025Q3</v>
      </c>
      <c r="AQ47" s="11" t="str">
        <f t="shared" si="74"/>
        <v>2025Q4</v>
      </c>
      <c r="AR47" s="11" t="str">
        <f t="shared" si="74"/>
        <v>2026Q1</v>
      </c>
      <c r="AS47" s="11" t="str">
        <f t="shared" si="74"/>
        <v>2026Q2</v>
      </c>
      <c r="AT47" s="11" t="str">
        <f t="shared" si="74"/>
        <v>2026Q3</v>
      </c>
      <c r="AU47" s="11" t="str">
        <f t="shared" si="74"/>
        <v>2026Q4</v>
      </c>
      <c r="AV47" s="11" t="str">
        <f t="shared" si="74"/>
        <v>2027Q1</v>
      </c>
      <c r="AW47" s="11" t="str">
        <f t="shared" si="74"/>
        <v>2027Q2</v>
      </c>
      <c r="AX47" s="11" t="str">
        <f t="shared" si="74"/>
        <v>2027Q3</v>
      </c>
      <c r="AY47" s="11" t="str">
        <f t="shared" si="74"/>
        <v>2027Q4</v>
      </c>
      <c r="AZ47" s="11" t="str">
        <f t="shared" si="74"/>
        <v>2028Q1</v>
      </c>
      <c r="BA47" s="11" t="str">
        <f t="shared" si="74"/>
        <v>2028Q2</v>
      </c>
      <c r="BB47" s="11" t="str">
        <f t="shared" si="74"/>
        <v>2028Q3</v>
      </c>
      <c r="BC47" s="11" t="str">
        <f t="shared" si="74"/>
        <v>2028Q4</v>
      </c>
      <c r="BD47" s="11" t="str">
        <f t="shared" si="74"/>
        <v>2029Q1</v>
      </c>
    </row>
    <row r="48" spans="1:81">
      <c r="B48">
        <f>YEAR(B50)</f>
        <v>2015</v>
      </c>
      <c r="C48">
        <f t="shared" ref="C48:BD48" si="75">YEAR(C50)</f>
        <v>2015</v>
      </c>
      <c r="D48">
        <f t="shared" si="75"/>
        <v>2016</v>
      </c>
      <c r="E48">
        <f t="shared" si="75"/>
        <v>2016</v>
      </c>
      <c r="F48">
        <f t="shared" si="75"/>
        <v>2016</v>
      </c>
      <c r="G48">
        <f t="shared" si="75"/>
        <v>2016</v>
      </c>
      <c r="H48">
        <f t="shared" si="75"/>
        <v>2017</v>
      </c>
      <c r="I48">
        <f t="shared" si="75"/>
        <v>2017</v>
      </c>
      <c r="J48">
        <f t="shared" si="75"/>
        <v>2017</v>
      </c>
      <c r="K48">
        <f t="shared" si="75"/>
        <v>2017</v>
      </c>
      <c r="L48">
        <f t="shared" si="75"/>
        <v>2018</v>
      </c>
      <c r="M48">
        <f t="shared" si="75"/>
        <v>2018</v>
      </c>
      <c r="N48">
        <f t="shared" si="75"/>
        <v>2018</v>
      </c>
      <c r="O48">
        <f t="shared" si="75"/>
        <v>2018</v>
      </c>
      <c r="P48">
        <f t="shared" si="75"/>
        <v>2019</v>
      </c>
      <c r="Q48">
        <f t="shared" si="75"/>
        <v>2019</v>
      </c>
      <c r="R48">
        <f t="shared" si="75"/>
        <v>2019</v>
      </c>
      <c r="S48">
        <f t="shared" si="75"/>
        <v>2019</v>
      </c>
      <c r="T48">
        <f t="shared" si="75"/>
        <v>2020</v>
      </c>
      <c r="U48">
        <f t="shared" si="75"/>
        <v>2020</v>
      </c>
      <c r="V48">
        <f t="shared" si="75"/>
        <v>2020</v>
      </c>
      <c r="W48">
        <f t="shared" si="75"/>
        <v>2020</v>
      </c>
      <c r="X48">
        <f t="shared" si="75"/>
        <v>2021</v>
      </c>
      <c r="Y48">
        <f t="shared" si="75"/>
        <v>2021</v>
      </c>
      <c r="Z48">
        <f t="shared" si="75"/>
        <v>2021</v>
      </c>
      <c r="AA48">
        <f t="shared" si="75"/>
        <v>2021</v>
      </c>
      <c r="AB48">
        <f t="shared" si="75"/>
        <v>2022</v>
      </c>
      <c r="AC48">
        <f t="shared" si="75"/>
        <v>2022</v>
      </c>
      <c r="AD48">
        <f t="shared" si="75"/>
        <v>2022</v>
      </c>
      <c r="AE48">
        <f t="shared" si="75"/>
        <v>2022</v>
      </c>
      <c r="AF48">
        <f t="shared" si="75"/>
        <v>2023</v>
      </c>
      <c r="AG48">
        <f t="shared" si="75"/>
        <v>2023</v>
      </c>
      <c r="AH48">
        <f t="shared" si="75"/>
        <v>2023</v>
      </c>
      <c r="AI48">
        <f t="shared" si="75"/>
        <v>2023</v>
      </c>
      <c r="AJ48">
        <f t="shared" si="75"/>
        <v>2024</v>
      </c>
      <c r="AK48">
        <f t="shared" si="75"/>
        <v>2024</v>
      </c>
      <c r="AL48">
        <f t="shared" si="75"/>
        <v>2024</v>
      </c>
      <c r="AM48">
        <f t="shared" si="75"/>
        <v>2024</v>
      </c>
      <c r="AN48">
        <f t="shared" si="75"/>
        <v>2025</v>
      </c>
      <c r="AO48">
        <f t="shared" si="75"/>
        <v>2025</v>
      </c>
      <c r="AP48">
        <f t="shared" si="75"/>
        <v>2025</v>
      </c>
      <c r="AQ48">
        <f t="shared" si="75"/>
        <v>2025</v>
      </c>
      <c r="AR48">
        <f t="shared" si="75"/>
        <v>2026</v>
      </c>
      <c r="AS48">
        <f t="shared" si="75"/>
        <v>2026</v>
      </c>
      <c r="AT48">
        <f t="shared" si="75"/>
        <v>2026</v>
      </c>
      <c r="AU48">
        <f t="shared" si="75"/>
        <v>2026</v>
      </c>
      <c r="AV48">
        <f t="shared" si="75"/>
        <v>2027</v>
      </c>
      <c r="AW48">
        <f t="shared" si="75"/>
        <v>2027</v>
      </c>
      <c r="AX48">
        <f t="shared" si="75"/>
        <v>2027</v>
      </c>
      <c r="AY48">
        <f t="shared" si="75"/>
        <v>2027</v>
      </c>
      <c r="AZ48">
        <f t="shared" si="75"/>
        <v>2028</v>
      </c>
      <c r="BA48">
        <f t="shared" si="75"/>
        <v>2028</v>
      </c>
      <c r="BB48">
        <f t="shared" si="75"/>
        <v>2028</v>
      </c>
      <c r="BC48">
        <f t="shared" si="75"/>
        <v>2028</v>
      </c>
      <c r="BD48">
        <f t="shared" si="75"/>
        <v>2029</v>
      </c>
    </row>
    <row r="49" spans="1:56">
      <c r="B49">
        <f>ROUNDUP(MONTH(B50)/3,0)</f>
        <v>3</v>
      </c>
      <c r="C49">
        <f t="shared" ref="C49:BD49" si="76">ROUNDUP(MONTH(C50)/3,0)</f>
        <v>4</v>
      </c>
      <c r="D49">
        <f t="shared" si="76"/>
        <v>1</v>
      </c>
      <c r="E49">
        <f t="shared" si="76"/>
        <v>2</v>
      </c>
      <c r="F49">
        <f t="shared" si="76"/>
        <v>3</v>
      </c>
      <c r="G49">
        <f t="shared" si="76"/>
        <v>4</v>
      </c>
      <c r="H49">
        <f t="shared" si="76"/>
        <v>1</v>
      </c>
      <c r="I49">
        <f t="shared" si="76"/>
        <v>2</v>
      </c>
      <c r="J49">
        <f t="shared" si="76"/>
        <v>3</v>
      </c>
      <c r="K49">
        <f t="shared" si="76"/>
        <v>4</v>
      </c>
      <c r="L49">
        <f t="shared" si="76"/>
        <v>1</v>
      </c>
      <c r="M49">
        <f t="shared" si="76"/>
        <v>2</v>
      </c>
      <c r="N49">
        <f t="shared" si="76"/>
        <v>3</v>
      </c>
      <c r="O49">
        <f t="shared" si="76"/>
        <v>4</v>
      </c>
      <c r="P49">
        <f t="shared" si="76"/>
        <v>1</v>
      </c>
      <c r="Q49">
        <f t="shared" si="76"/>
        <v>2</v>
      </c>
      <c r="R49">
        <f t="shared" si="76"/>
        <v>3</v>
      </c>
      <c r="S49">
        <f t="shared" si="76"/>
        <v>4</v>
      </c>
      <c r="T49">
        <f t="shared" si="76"/>
        <v>1</v>
      </c>
      <c r="U49">
        <f t="shared" si="76"/>
        <v>2</v>
      </c>
      <c r="V49">
        <f t="shared" si="76"/>
        <v>3</v>
      </c>
      <c r="W49">
        <f t="shared" si="76"/>
        <v>4</v>
      </c>
      <c r="X49">
        <f t="shared" si="76"/>
        <v>1</v>
      </c>
      <c r="Y49">
        <f t="shared" si="76"/>
        <v>2</v>
      </c>
      <c r="Z49">
        <f t="shared" si="76"/>
        <v>3</v>
      </c>
      <c r="AA49">
        <f t="shared" si="76"/>
        <v>4</v>
      </c>
      <c r="AB49">
        <f t="shared" si="76"/>
        <v>1</v>
      </c>
      <c r="AC49">
        <f t="shared" si="76"/>
        <v>2</v>
      </c>
      <c r="AD49">
        <f t="shared" si="76"/>
        <v>3</v>
      </c>
      <c r="AE49">
        <f t="shared" si="76"/>
        <v>4</v>
      </c>
      <c r="AF49">
        <f t="shared" si="76"/>
        <v>1</v>
      </c>
      <c r="AG49">
        <f t="shared" si="76"/>
        <v>2</v>
      </c>
      <c r="AH49">
        <f t="shared" si="76"/>
        <v>3</v>
      </c>
      <c r="AI49">
        <f t="shared" si="76"/>
        <v>4</v>
      </c>
      <c r="AJ49">
        <f t="shared" si="76"/>
        <v>1</v>
      </c>
      <c r="AK49">
        <f t="shared" si="76"/>
        <v>2</v>
      </c>
      <c r="AL49">
        <f t="shared" si="76"/>
        <v>3</v>
      </c>
      <c r="AM49">
        <f t="shared" si="76"/>
        <v>4</v>
      </c>
      <c r="AN49">
        <f t="shared" si="76"/>
        <v>1</v>
      </c>
      <c r="AO49">
        <f t="shared" si="76"/>
        <v>2</v>
      </c>
      <c r="AP49">
        <f t="shared" si="76"/>
        <v>3</v>
      </c>
      <c r="AQ49">
        <f t="shared" si="76"/>
        <v>4</v>
      </c>
      <c r="AR49">
        <f t="shared" si="76"/>
        <v>1</v>
      </c>
      <c r="AS49">
        <f t="shared" si="76"/>
        <v>2</v>
      </c>
      <c r="AT49">
        <f t="shared" si="76"/>
        <v>3</v>
      </c>
      <c r="AU49">
        <f t="shared" si="76"/>
        <v>4</v>
      </c>
      <c r="AV49">
        <f t="shared" si="76"/>
        <v>1</v>
      </c>
      <c r="AW49">
        <f t="shared" si="76"/>
        <v>2</v>
      </c>
      <c r="AX49">
        <f t="shared" si="76"/>
        <v>3</v>
      </c>
      <c r="AY49">
        <f t="shared" si="76"/>
        <v>4</v>
      </c>
      <c r="AZ49">
        <f t="shared" si="76"/>
        <v>1</v>
      </c>
      <c r="BA49">
        <f t="shared" si="76"/>
        <v>2</v>
      </c>
      <c r="BB49">
        <f t="shared" si="76"/>
        <v>3</v>
      </c>
      <c r="BC49">
        <f t="shared" si="76"/>
        <v>4</v>
      </c>
      <c r="BD49">
        <f t="shared" si="76"/>
        <v>1</v>
      </c>
    </row>
    <row r="50" spans="1:56">
      <c r="B50" s="12">
        <f>B22</f>
        <v>42248</v>
      </c>
      <c r="C50" s="12">
        <f>EDATE(B50,3)</f>
        <v>42339</v>
      </c>
      <c r="D50" s="12">
        <f t="shared" ref="D50:BD50" si="77">EDATE(C50,3)</f>
        <v>42430</v>
      </c>
      <c r="E50" s="12">
        <f t="shared" si="77"/>
        <v>42522</v>
      </c>
      <c r="F50" s="12">
        <f t="shared" si="77"/>
        <v>42614</v>
      </c>
      <c r="G50" s="12">
        <f t="shared" si="77"/>
        <v>42705</v>
      </c>
      <c r="H50" s="12">
        <f t="shared" si="77"/>
        <v>42795</v>
      </c>
      <c r="I50" s="12">
        <f t="shared" si="77"/>
        <v>42887</v>
      </c>
      <c r="J50" s="12">
        <f t="shared" si="77"/>
        <v>42979</v>
      </c>
      <c r="K50" s="12">
        <f t="shared" si="77"/>
        <v>43070</v>
      </c>
      <c r="L50" s="12">
        <f t="shared" si="77"/>
        <v>43160</v>
      </c>
      <c r="M50" s="12">
        <f t="shared" si="77"/>
        <v>43252</v>
      </c>
      <c r="N50" s="12">
        <f t="shared" si="77"/>
        <v>43344</v>
      </c>
      <c r="O50" s="12">
        <f t="shared" si="77"/>
        <v>43435</v>
      </c>
      <c r="P50" s="12">
        <f t="shared" si="77"/>
        <v>43525</v>
      </c>
      <c r="Q50" s="12">
        <f t="shared" si="77"/>
        <v>43617</v>
      </c>
      <c r="R50" s="12">
        <f t="shared" si="77"/>
        <v>43709</v>
      </c>
      <c r="S50" s="12">
        <f t="shared" si="77"/>
        <v>43800</v>
      </c>
      <c r="T50" s="12">
        <f t="shared" si="77"/>
        <v>43891</v>
      </c>
      <c r="U50" s="12">
        <f t="shared" si="77"/>
        <v>43983</v>
      </c>
      <c r="V50" s="12">
        <f t="shared" si="77"/>
        <v>44075</v>
      </c>
      <c r="W50" s="12">
        <f t="shared" si="77"/>
        <v>44166</v>
      </c>
      <c r="X50" s="12">
        <f t="shared" si="77"/>
        <v>44256</v>
      </c>
      <c r="Y50" s="12">
        <f t="shared" si="77"/>
        <v>44348</v>
      </c>
      <c r="Z50" s="12">
        <f t="shared" si="77"/>
        <v>44440</v>
      </c>
      <c r="AA50" s="12">
        <f t="shared" si="77"/>
        <v>44531</v>
      </c>
      <c r="AB50" s="12">
        <f t="shared" si="77"/>
        <v>44621</v>
      </c>
      <c r="AC50" s="12">
        <f t="shared" si="77"/>
        <v>44713</v>
      </c>
      <c r="AD50" s="12">
        <f t="shared" si="77"/>
        <v>44805</v>
      </c>
      <c r="AE50" s="12">
        <f t="shared" si="77"/>
        <v>44896</v>
      </c>
      <c r="AF50" s="12">
        <f t="shared" si="77"/>
        <v>44986</v>
      </c>
      <c r="AG50" s="12">
        <f t="shared" si="77"/>
        <v>45078</v>
      </c>
      <c r="AH50" s="12">
        <f t="shared" si="77"/>
        <v>45170</v>
      </c>
      <c r="AI50" s="12">
        <f t="shared" si="77"/>
        <v>45261</v>
      </c>
      <c r="AJ50" s="12">
        <f t="shared" si="77"/>
        <v>45352</v>
      </c>
      <c r="AK50" s="12">
        <f t="shared" si="77"/>
        <v>45444</v>
      </c>
      <c r="AL50" s="12">
        <f t="shared" si="77"/>
        <v>45536</v>
      </c>
      <c r="AM50" s="12">
        <f t="shared" si="77"/>
        <v>45627</v>
      </c>
      <c r="AN50" s="12">
        <f t="shared" si="77"/>
        <v>45717</v>
      </c>
      <c r="AO50" s="12">
        <f t="shared" si="77"/>
        <v>45809</v>
      </c>
      <c r="AP50" s="12">
        <f t="shared" si="77"/>
        <v>45901</v>
      </c>
      <c r="AQ50" s="12">
        <f t="shared" si="77"/>
        <v>45992</v>
      </c>
      <c r="AR50" s="12">
        <f t="shared" si="77"/>
        <v>46082</v>
      </c>
      <c r="AS50" s="12">
        <f t="shared" si="77"/>
        <v>46174</v>
      </c>
      <c r="AT50" s="12">
        <f t="shared" si="77"/>
        <v>46266</v>
      </c>
      <c r="AU50" s="12">
        <f t="shared" si="77"/>
        <v>46357</v>
      </c>
      <c r="AV50" s="12">
        <f t="shared" si="77"/>
        <v>46447</v>
      </c>
      <c r="AW50" s="12">
        <f t="shared" si="77"/>
        <v>46539</v>
      </c>
      <c r="AX50" s="12">
        <f t="shared" si="77"/>
        <v>46631</v>
      </c>
      <c r="AY50" s="12">
        <f t="shared" si="77"/>
        <v>46722</v>
      </c>
      <c r="AZ50" s="12">
        <f t="shared" si="77"/>
        <v>46813</v>
      </c>
      <c r="BA50" s="12">
        <f t="shared" si="77"/>
        <v>46905</v>
      </c>
      <c r="BB50" s="12">
        <f t="shared" si="77"/>
        <v>46997</v>
      </c>
      <c r="BC50" s="12">
        <f t="shared" si="77"/>
        <v>47088</v>
      </c>
      <c r="BD50" s="12">
        <f t="shared" si="77"/>
        <v>47178</v>
      </c>
    </row>
    <row r="51" spans="1:56">
      <c r="A51" t="s">
        <v>404</v>
      </c>
      <c r="B51" s="3">
        <f>SUMIFS(23:23,$20:$20,B$48,$21:$21,B$49)</f>
        <v>0</v>
      </c>
      <c r="C51" s="3">
        <f t="shared" ref="C51:BD51" si="78">SUMIFS(23:23,$20:$20,C$48,$21:$21,C$49)</f>
        <v>0</v>
      </c>
      <c r="D51" s="3">
        <f t="shared" si="78"/>
        <v>0</v>
      </c>
      <c r="E51" s="3">
        <f t="shared" si="78"/>
        <v>0</v>
      </c>
      <c r="F51" s="3">
        <f t="shared" si="78"/>
        <v>0</v>
      </c>
      <c r="G51" s="3">
        <f t="shared" si="78"/>
        <v>0</v>
      </c>
      <c r="H51" s="3">
        <f t="shared" si="78"/>
        <v>120000</v>
      </c>
      <c r="I51" s="3">
        <f t="shared" si="78"/>
        <v>0</v>
      </c>
      <c r="J51" s="3">
        <f t="shared" si="78"/>
        <v>0</v>
      </c>
      <c r="K51" s="3">
        <f t="shared" si="78"/>
        <v>0</v>
      </c>
      <c r="L51" s="3">
        <f t="shared" si="78"/>
        <v>0</v>
      </c>
      <c r="M51" s="3">
        <f t="shared" si="78"/>
        <v>0</v>
      </c>
      <c r="N51" s="3">
        <f t="shared" si="78"/>
        <v>0</v>
      </c>
      <c r="O51" s="3">
        <f t="shared" si="78"/>
        <v>0</v>
      </c>
      <c r="P51" s="3">
        <f t="shared" si="78"/>
        <v>0</v>
      </c>
      <c r="Q51" s="3">
        <f t="shared" si="78"/>
        <v>0</v>
      </c>
      <c r="R51" s="3">
        <f t="shared" si="78"/>
        <v>0</v>
      </c>
      <c r="S51" s="3">
        <f t="shared" si="78"/>
        <v>0</v>
      </c>
      <c r="T51" s="3">
        <f t="shared" si="78"/>
        <v>0</v>
      </c>
      <c r="U51" s="3">
        <f t="shared" si="78"/>
        <v>0</v>
      </c>
      <c r="V51" s="3">
        <f t="shared" si="78"/>
        <v>0</v>
      </c>
      <c r="W51" s="3">
        <f t="shared" si="78"/>
        <v>0</v>
      </c>
      <c r="X51" s="3">
        <f t="shared" si="78"/>
        <v>0</v>
      </c>
      <c r="Y51" s="3">
        <f t="shared" si="78"/>
        <v>0</v>
      </c>
      <c r="Z51" s="3">
        <f t="shared" si="78"/>
        <v>0</v>
      </c>
      <c r="AA51" s="3">
        <f t="shared" si="78"/>
        <v>0</v>
      </c>
      <c r="AB51" s="3">
        <f t="shared" si="78"/>
        <v>0</v>
      </c>
      <c r="AC51" s="3">
        <f t="shared" si="78"/>
        <v>0</v>
      </c>
      <c r="AD51" s="3">
        <f t="shared" si="78"/>
        <v>0</v>
      </c>
      <c r="AE51" s="3">
        <f t="shared" si="78"/>
        <v>0</v>
      </c>
      <c r="AF51" s="3">
        <f t="shared" si="78"/>
        <v>0</v>
      </c>
      <c r="AG51" s="3">
        <f t="shared" si="78"/>
        <v>0</v>
      </c>
      <c r="AH51" s="3">
        <f t="shared" si="78"/>
        <v>0</v>
      </c>
      <c r="AI51" s="3">
        <f t="shared" si="78"/>
        <v>0</v>
      </c>
      <c r="AJ51" s="3">
        <f t="shared" si="78"/>
        <v>0</v>
      </c>
      <c r="AK51" s="3">
        <f t="shared" si="78"/>
        <v>0</v>
      </c>
      <c r="AL51" s="3">
        <f t="shared" si="78"/>
        <v>0</v>
      </c>
      <c r="AM51" s="3">
        <f t="shared" si="78"/>
        <v>0</v>
      </c>
      <c r="AN51" s="3">
        <f t="shared" si="78"/>
        <v>0</v>
      </c>
      <c r="AO51" s="3">
        <f t="shared" si="78"/>
        <v>0</v>
      </c>
      <c r="AP51" s="3">
        <f t="shared" si="78"/>
        <v>0</v>
      </c>
      <c r="AQ51" s="3">
        <f t="shared" si="78"/>
        <v>0</v>
      </c>
      <c r="AR51" s="3">
        <f t="shared" si="78"/>
        <v>0</v>
      </c>
      <c r="AS51" s="3">
        <f t="shared" si="78"/>
        <v>0</v>
      </c>
      <c r="AT51" s="3">
        <f t="shared" si="78"/>
        <v>0</v>
      </c>
      <c r="AU51" s="3">
        <f t="shared" si="78"/>
        <v>0</v>
      </c>
      <c r="AV51" s="3">
        <f t="shared" si="78"/>
        <v>0</v>
      </c>
      <c r="AW51" s="3">
        <f t="shared" si="78"/>
        <v>0</v>
      </c>
      <c r="AX51" s="3">
        <f t="shared" si="78"/>
        <v>0</v>
      </c>
      <c r="AY51" s="3">
        <f t="shared" si="78"/>
        <v>0</v>
      </c>
      <c r="AZ51" s="3">
        <f t="shared" si="78"/>
        <v>0</v>
      </c>
      <c r="BA51" s="3">
        <f t="shared" si="78"/>
        <v>0</v>
      </c>
      <c r="BB51" s="3">
        <f t="shared" si="78"/>
        <v>0</v>
      </c>
      <c r="BC51" s="3">
        <f t="shared" si="78"/>
        <v>0</v>
      </c>
      <c r="BD51" s="3">
        <f t="shared" si="78"/>
        <v>0</v>
      </c>
    </row>
    <row r="52" spans="1:56">
      <c r="A52" s="3" t="s">
        <v>15</v>
      </c>
      <c r="B52" s="3">
        <f ca="1">SUMIFS(24:24,$20:$20,B$48,$21:$21,B$49)</f>
        <v>0</v>
      </c>
      <c r="C52" s="3">
        <f t="shared" ref="C52:BD52" ca="1" si="79">SUMIFS(24:24,$20:$20,C$48,$21:$21,C$49)</f>
        <v>0</v>
      </c>
      <c r="D52" s="3">
        <f t="shared" ca="1" si="79"/>
        <v>2400</v>
      </c>
      <c r="E52" s="3">
        <f t="shared" ca="1" si="79"/>
        <v>7200</v>
      </c>
      <c r="F52" s="3">
        <f t="shared" ca="1" si="79"/>
        <v>7200</v>
      </c>
      <c r="G52" s="3">
        <f t="shared" ca="1" si="79"/>
        <v>7200</v>
      </c>
      <c r="H52" s="3">
        <f t="shared" ca="1" si="79"/>
        <v>15000</v>
      </c>
      <c r="I52" s="3">
        <f t="shared" ca="1" si="79"/>
        <v>15000</v>
      </c>
      <c r="J52" s="3">
        <f t="shared" ca="1" si="79"/>
        <v>15000</v>
      </c>
      <c r="K52" s="3">
        <f t="shared" ca="1" si="79"/>
        <v>15000</v>
      </c>
      <c r="L52" s="3">
        <f t="shared" ca="1" si="79"/>
        <v>13500</v>
      </c>
      <c r="M52" s="3">
        <f t="shared" ca="1" si="79"/>
        <v>13500</v>
      </c>
      <c r="N52" s="3">
        <f t="shared" ca="1" si="79"/>
        <v>9000</v>
      </c>
      <c r="O52" s="3">
        <f t="shared" ca="1" si="79"/>
        <v>0</v>
      </c>
      <c r="P52" s="3">
        <f t="shared" ca="1" si="79"/>
        <v>0</v>
      </c>
      <c r="Q52" s="3">
        <f t="shared" ca="1" si="79"/>
        <v>0</v>
      </c>
      <c r="R52" s="3">
        <f t="shared" ca="1" si="79"/>
        <v>0</v>
      </c>
      <c r="S52" s="3">
        <f t="shared" ca="1" si="79"/>
        <v>0</v>
      </c>
      <c r="T52" s="3">
        <f t="shared" ca="1" si="79"/>
        <v>0</v>
      </c>
      <c r="U52" s="3">
        <f t="shared" ca="1" si="79"/>
        <v>0</v>
      </c>
      <c r="V52" s="3">
        <f t="shared" ca="1" si="79"/>
        <v>0</v>
      </c>
      <c r="W52" s="3">
        <f t="shared" ca="1" si="79"/>
        <v>0</v>
      </c>
      <c r="X52" s="3">
        <f t="shared" ca="1" si="79"/>
        <v>0</v>
      </c>
      <c r="Y52" s="3">
        <f t="shared" ca="1" si="79"/>
        <v>0</v>
      </c>
      <c r="Z52" s="3">
        <f t="shared" ca="1" si="79"/>
        <v>0</v>
      </c>
      <c r="AA52" s="3">
        <f t="shared" ca="1" si="79"/>
        <v>0</v>
      </c>
      <c r="AB52" s="3">
        <f t="shared" ca="1" si="79"/>
        <v>0</v>
      </c>
      <c r="AC52" s="3">
        <f t="shared" ca="1" si="79"/>
        <v>0</v>
      </c>
      <c r="AD52" s="3">
        <f t="shared" si="79"/>
        <v>0</v>
      </c>
      <c r="AE52" s="3">
        <f t="shared" si="79"/>
        <v>0</v>
      </c>
      <c r="AF52" s="3">
        <f t="shared" si="79"/>
        <v>0</v>
      </c>
      <c r="AG52" s="3">
        <f t="shared" si="79"/>
        <v>0</v>
      </c>
      <c r="AH52" s="3">
        <f t="shared" si="79"/>
        <v>0</v>
      </c>
      <c r="AI52" s="3">
        <f t="shared" si="79"/>
        <v>0</v>
      </c>
      <c r="AJ52" s="3">
        <f t="shared" si="79"/>
        <v>0</v>
      </c>
      <c r="AK52" s="3">
        <f t="shared" si="79"/>
        <v>0</v>
      </c>
      <c r="AL52" s="3">
        <f t="shared" si="79"/>
        <v>0</v>
      </c>
      <c r="AM52" s="3">
        <f t="shared" si="79"/>
        <v>0</v>
      </c>
      <c r="AN52" s="3">
        <f t="shared" si="79"/>
        <v>0</v>
      </c>
      <c r="AO52" s="3">
        <f t="shared" si="79"/>
        <v>0</v>
      </c>
      <c r="AP52" s="3">
        <f t="shared" si="79"/>
        <v>0</v>
      </c>
      <c r="AQ52" s="3">
        <f t="shared" si="79"/>
        <v>0</v>
      </c>
      <c r="AR52" s="3">
        <f t="shared" si="79"/>
        <v>0</v>
      </c>
      <c r="AS52" s="3">
        <f t="shared" si="79"/>
        <v>0</v>
      </c>
      <c r="AT52" s="3">
        <f t="shared" si="79"/>
        <v>0</v>
      </c>
      <c r="AU52" s="3">
        <f t="shared" si="79"/>
        <v>0</v>
      </c>
      <c r="AV52" s="3">
        <f t="shared" si="79"/>
        <v>0</v>
      </c>
      <c r="AW52" s="3">
        <f t="shared" si="79"/>
        <v>0</v>
      </c>
      <c r="AX52" s="3">
        <f t="shared" si="79"/>
        <v>0</v>
      </c>
      <c r="AY52" s="3">
        <f t="shared" si="79"/>
        <v>0</v>
      </c>
      <c r="AZ52" s="3">
        <f t="shared" si="79"/>
        <v>0</v>
      </c>
      <c r="BA52" s="3">
        <f t="shared" si="79"/>
        <v>0</v>
      </c>
      <c r="BB52" s="3">
        <f t="shared" si="79"/>
        <v>0</v>
      </c>
      <c r="BC52" s="3">
        <f t="shared" si="79"/>
        <v>0</v>
      </c>
      <c r="BD52" s="3">
        <f t="shared" si="79"/>
        <v>0</v>
      </c>
    </row>
    <row r="53" spans="1:56">
      <c r="A53" t="s">
        <v>405</v>
      </c>
      <c r="B53" s="3">
        <f ca="1">IFERROR(B54/B52,0)</f>
        <v>0</v>
      </c>
      <c r="C53" s="3">
        <f t="shared" ref="C53:BD53" ca="1" si="80">IFERROR(C54/C52,0)</f>
        <v>0</v>
      </c>
      <c r="D53" s="3">
        <f t="shared" ca="1" si="80"/>
        <v>18000</v>
      </c>
      <c r="E53" s="3">
        <f t="shared" ca="1" si="80"/>
        <v>18000</v>
      </c>
      <c r="F53" s="3">
        <f t="shared" ca="1" si="80"/>
        <v>18000</v>
      </c>
      <c r="G53" s="3">
        <f t="shared" ca="1" si="80"/>
        <v>18000</v>
      </c>
      <c r="H53" s="3">
        <f t="shared" ca="1" si="80"/>
        <v>19000</v>
      </c>
      <c r="I53" s="3">
        <f t="shared" ca="1" si="80"/>
        <v>19000</v>
      </c>
      <c r="J53" s="3">
        <f t="shared" ca="1" si="80"/>
        <v>19000</v>
      </c>
      <c r="K53" s="3">
        <f t="shared" ca="1" si="80"/>
        <v>19000</v>
      </c>
      <c r="L53" s="3">
        <f t="shared" ca="1" si="80"/>
        <v>20000</v>
      </c>
      <c r="M53" s="3">
        <f t="shared" ca="1" si="80"/>
        <v>20000</v>
      </c>
      <c r="N53" s="3">
        <f t="shared" ca="1" si="80"/>
        <v>20000</v>
      </c>
      <c r="O53" s="3">
        <f t="shared" ca="1" si="80"/>
        <v>0</v>
      </c>
      <c r="P53" s="3">
        <f t="shared" ca="1" si="80"/>
        <v>0</v>
      </c>
      <c r="Q53" s="3">
        <f t="shared" ca="1" si="80"/>
        <v>0</v>
      </c>
      <c r="R53" s="3">
        <f t="shared" ca="1" si="80"/>
        <v>0</v>
      </c>
      <c r="S53" s="3">
        <f t="shared" ca="1" si="80"/>
        <v>0</v>
      </c>
      <c r="T53" s="3">
        <f t="shared" ca="1" si="80"/>
        <v>0</v>
      </c>
      <c r="U53" s="3">
        <f t="shared" ca="1" si="80"/>
        <v>0</v>
      </c>
      <c r="V53" s="3">
        <f t="shared" ca="1" si="80"/>
        <v>0</v>
      </c>
      <c r="W53" s="3">
        <f t="shared" ca="1" si="80"/>
        <v>0</v>
      </c>
      <c r="X53" s="3">
        <f t="shared" ca="1" si="80"/>
        <v>0</v>
      </c>
      <c r="Y53" s="3">
        <f t="shared" ca="1" si="80"/>
        <v>0</v>
      </c>
      <c r="Z53" s="3">
        <f t="shared" ca="1" si="80"/>
        <v>0</v>
      </c>
      <c r="AA53" s="3">
        <f t="shared" ca="1" si="80"/>
        <v>0</v>
      </c>
      <c r="AB53" s="3">
        <f t="shared" ca="1" si="80"/>
        <v>0</v>
      </c>
      <c r="AC53" s="3">
        <f t="shared" ca="1" si="80"/>
        <v>0</v>
      </c>
      <c r="AD53" s="3">
        <f t="shared" si="80"/>
        <v>0</v>
      </c>
      <c r="AE53" s="3">
        <f t="shared" si="80"/>
        <v>0</v>
      </c>
      <c r="AF53" s="3">
        <f t="shared" si="80"/>
        <v>0</v>
      </c>
      <c r="AG53" s="3">
        <f t="shared" si="80"/>
        <v>0</v>
      </c>
      <c r="AH53" s="3">
        <f t="shared" si="80"/>
        <v>0</v>
      </c>
      <c r="AI53" s="3">
        <f t="shared" si="80"/>
        <v>0</v>
      </c>
      <c r="AJ53" s="3">
        <f t="shared" si="80"/>
        <v>0</v>
      </c>
      <c r="AK53" s="3">
        <f t="shared" si="80"/>
        <v>0</v>
      </c>
      <c r="AL53" s="3">
        <f t="shared" si="80"/>
        <v>0</v>
      </c>
      <c r="AM53" s="3">
        <f t="shared" si="80"/>
        <v>0</v>
      </c>
      <c r="AN53" s="3">
        <f t="shared" si="80"/>
        <v>0</v>
      </c>
      <c r="AO53" s="3">
        <f t="shared" si="80"/>
        <v>0</v>
      </c>
      <c r="AP53" s="3">
        <f t="shared" si="80"/>
        <v>0</v>
      </c>
      <c r="AQ53" s="3">
        <f t="shared" si="80"/>
        <v>0</v>
      </c>
      <c r="AR53" s="3">
        <f t="shared" si="80"/>
        <v>0</v>
      </c>
      <c r="AS53" s="3">
        <f t="shared" si="80"/>
        <v>0</v>
      </c>
      <c r="AT53" s="3">
        <f t="shared" si="80"/>
        <v>0</v>
      </c>
      <c r="AU53" s="3">
        <f t="shared" si="80"/>
        <v>0</v>
      </c>
      <c r="AV53" s="3">
        <f t="shared" si="80"/>
        <v>0</v>
      </c>
      <c r="AW53" s="3">
        <f t="shared" si="80"/>
        <v>0</v>
      </c>
      <c r="AX53" s="3">
        <f t="shared" si="80"/>
        <v>0</v>
      </c>
      <c r="AY53" s="3">
        <f t="shared" si="80"/>
        <v>0</v>
      </c>
      <c r="AZ53" s="3">
        <f t="shared" si="80"/>
        <v>0</v>
      </c>
      <c r="BA53" s="3">
        <f t="shared" si="80"/>
        <v>0</v>
      </c>
      <c r="BB53" s="3">
        <f t="shared" si="80"/>
        <v>0</v>
      </c>
      <c r="BC53" s="3">
        <f t="shared" si="80"/>
        <v>0</v>
      </c>
      <c r="BD53" s="3">
        <f t="shared" si="80"/>
        <v>0</v>
      </c>
    </row>
    <row r="54" spans="1:56">
      <c r="A54" t="s">
        <v>17</v>
      </c>
      <c r="B54" s="3">
        <f ca="1">SUMIFS(26:26,$20:$20,B$48,$21:$21,B$49)</f>
        <v>0</v>
      </c>
      <c r="C54" s="3">
        <f t="shared" ref="C54:BD54" ca="1" si="81">SUMIFS(26:26,$20:$20,C$48,$21:$21,C$49)</f>
        <v>0</v>
      </c>
      <c r="D54" s="3">
        <f t="shared" ca="1" si="81"/>
        <v>43200000</v>
      </c>
      <c r="E54" s="3">
        <f t="shared" ca="1" si="81"/>
        <v>129600000</v>
      </c>
      <c r="F54" s="3">
        <f t="shared" ca="1" si="81"/>
        <v>129600000</v>
      </c>
      <c r="G54" s="3">
        <f t="shared" ca="1" si="81"/>
        <v>129600000</v>
      </c>
      <c r="H54" s="3">
        <f t="shared" ca="1" si="81"/>
        <v>285000000</v>
      </c>
      <c r="I54" s="3">
        <f t="shared" ca="1" si="81"/>
        <v>285000000</v>
      </c>
      <c r="J54" s="3">
        <f t="shared" ca="1" si="81"/>
        <v>285000000</v>
      </c>
      <c r="K54" s="3">
        <f t="shared" ca="1" si="81"/>
        <v>285000000</v>
      </c>
      <c r="L54" s="3">
        <f t="shared" ca="1" si="81"/>
        <v>270000000</v>
      </c>
      <c r="M54" s="3">
        <f t="shared" ca="1" si="81"/>
        <v>270000000</v>
      </c>
      <c r="N54" s="3">
        <f t="shared" ca="1" si="81"/>
        <v>180000000</v>
      </c>
      <c r="O54" s="3">
        <f t="shared" ca="1" si="81"/>
        <v>0</v>
      </c>
      <c r="P54" s="3">
        <f t="shared" ca="1" si="81"/>
        <v>0</v>
      </c>
      <c r="Q54" s="3">
        <f t="shared" si="81"/>
        <v>0</v>
      </c>
      <c r="R54" s="3">
        <f t="shared" si="81"/>
        <v>0</v>
      </c>
      <c r="S54" s="3">
        <f t="shared" si="81"/>
        <v>0</v>
      </c>
      <c r="T54" s="3">
        <f t="shared" si="81"/>
        <v>0</v>
      </c>
      <c r="U54" s="3">
        <f t="shared" si="81"/>
        <v>0</v>
      </c>
      <c r="V54" s="3">
        <f t="shared" si="81"/>
        <v>0</v>
      </c>
      <c r="W54" s="3">
        <f t="shared" si="81"/>
        <v>0</v>
      </c>
      <c r="X54" s="3">
        <f t="shared" si="81"/>
        <v>0</v>
      </c>
      <c r="Y54" s="3">
        <f t="shared" si="81"/>
        <v>0</v>
      </c>
      <c r="Z54" s="3">
        <f t="shared" si="81"/>
        <v>0</v>
      </c>
      <c r="AA54" s="3">
        <f t="shared" si="81"/>
        <v>0</v>
      </c>
      <c r="AB54" s="3">
        <f t="shared" si="81"/>
        <v>0</v>
      </c>
      <c r="AC54" s="3">
        <f t="shared" si="81"/>
        <v>0</v>
      </c>
      <c r="AD54" s="3">
        <f t="shared" si="81"/>
        <v>0</v>
      </c>
      <c r="AE54" s="3">
        <f t="shared" si="81"/>
        <v>0</v>
      </c>
      <c r="AF54" s="3">
        <f t="shared" si="81"/>
        <v>0</v>
      </c>
      <c r="AG54" s="3">
        <f t="shared" si="81"/>
        <v>0</v>
      </c>
      <c r="AH54" s="3">
        <f t="shared" si="81"/>
        <v>0</v>
      </c>
      <c r="AI54" s="3">
        <f t="shared" si="81"/>
        <v>0</v>
      </c>
      <c r="AJ54" s="3">
        <f t="shared" si="81"/>
        <v>0</v>
      </c>
      <c r="AK54" s="3">
        <f t="shared" si="81"/>
        <v>0</v>
      </c>
      <c r="AL54" s="3">
        <f t="shared" si="81"/>
        <v>0</v>
      </c>
      <c r="AM54" s="3">
        <f t="shared" si="81"/>
        <v>0</v>
      </c>
      <c r="AN54" s="3">
        <f t="shared" si="81"/>
        <v>0</v>
      </c>
      <c r="AO54" s="3">
        <f t="shared" si="81"/>
        <v>0</v>
      </c>
      <c r="AP54" s="3">
        <f t="shared" si="81"/>
        <v>0</v>
      </c>
      <c r="AQ54" s="3">
        <f t="shared" si="81"/>
        <v>0</v>
      </c>
      <c r="AR54" s="3">
        <f t="shared" si="81"/>
        <v>0</v>
      </c>
      <c r="AS54" s="3">
        <f t="shared" si="81"/>
        <v>0</v>
      </c>
      <c r="AT54" s="3">
        <f t="shared" si="81"/>
        <v>0</v>
      </c>
      <c r="AU54" s="3">
        <f t="shared" si="81"/>
        <v>0</v>
      </c>
      <c r="AV54" s="3">
        <f t="shared" si="81"/>
        <v>0</v>
      </c>
      <c r="AW54" s="3">
        <f t="shared" si="81"/>
        <v>0</v>
      </c>
      <c r="AX54" s="3">
        <f t="shared" si="81"/>
        <v>0</v>
      </c>
      <c r="AY54" s="3">
        <f t="shared" si="81"/>
        <v>0</v>
      </c>
      <c r="AZ54" s="3">
        <f t="shared" si="81"/>
        <v>0</v>
      </c>
      <c r="BA54" s="3">
        <f t="shared" si="81"/>
        <v>0</v>
      </c>
      <c r="BB54" s="3">
        <f t="shared" si="81"/>
        <v>0</v>
      </c>
      <c r="BC54" s="3">
        <f t="shared" si="81"/>
        <v>0</v>
      </c>
      <c r="BD54" s="3">
        <f t="shared" si="81"/>
        <v>0</v>
      </c>
    </row>
    <row r="55" spans="1:56">
      <c r="A55" t="s">
        <v>18</v>
      </c>
      <c r="B55" s="3">
        <f ca="1">SUMIFS(27:27,$20:$20,B$48,$21:$21,B$49)</f>
        <v>0</v>
      </c>
      <c r="C55" s="3">
        <f t="shared" ref="C55:BD55" ca="1" si="82">SUMIFS(27:27,$20:$20,C$48,$21:$21,C$49)</f>
        <v>0</v>
      </c>
      <c r="D55" s="3">
        <f t="shared" ca="1" si="82"/>
        <v>4320000</v>
      </c>
      <c r="E55" s="3">
        <f t="shared" ca="1" si="82"/>
        <v>25920000</v>
      </c>
      <c r="F55" s="3">
        <f t="shared" ca="1" si="82"/>
        <v>97200000</v>
      </c>
      <c r="G55" s="3">
        <f t="shared" ca="1" si="82"/>
        <v>97200000</v>
      </c>
      <c r="H55" s="3">
        <f t="shared" ca="1" si="82"/>
        <v>131310000</v>
      </c>
      <c r="I55" s="3">
        <f t="shared" ca="1" si="82"/>
        <v>220250000</v>
      </c>
      <c r="J55" s="3">
        <f t="shared" ca="1" si="82"/>
        <v>246150000</v>
      </c>
      <c r="K55" s="3">
        <f t="shared" ca="1" si="82"/>
        <v>246150000</v>
      </c>
      <c r="L55" s="3">
        <f t="shared" ca="1" si="82"/>
        <v>282750000</v>
      </c>
      <c r="M55" s="3">
        <f t="shared" ca="1" si="82"/>
        <v>276250000</v>
      </c>
      <c r="N55" s="3">
        <f t="shared" ca="1" si="82"/>
        <v>264750000</v>
      </c>
      <c r="O55" s="3">
        <f t="shared" ca="1" si="82"/>
        <v>219750000</v>
      </c>
      <c r="P55" s="3">
        <f t="shared" ca="1" si="82"/>
        <v>67500000</v>
      </c>
      <c r="Q55" s="3">
        <f t="shared" ca="1" si="82"/>
        <v>67500000</v>
      </c>
      <c r="R55" s="3">
        <f t="shared" ca="1" si="82"/>
        <v>45000000</v>
      </c>
      <c r="S55" s="3">
        <f t="shared" ca="1" si="82"/>
        <v>0</v>
      </c>
      <c r="T55" s="3">
        <f t="shared" ca="1" si="82"/>
        <v>0</v>
      </c>
      <c r="U55" s="3">
        <f t="shared" ca="1" si="82"/>
        <v>0</v>
      </c>
      <c r="V55" s="3">
        <f t="shared" ca="1" si="82"/>
        <v>0</v>
      </c>
      <c r="W55" s="3">
        <f t="shared" ca="1" si="82"/>
        <v>0</v>
      </c>
      <c r="X55" s="3">
        <f t="shared" ca="1" si="82"/>
        <v>0</v>
      </c>
      <c r="Y55" s="3">
        <f t="shared" ca="1" si="82"/>
        <v>0</v>
      </c>
      <c r="Z55" s="3">
        <f t="shared" ca="1" si="82"/>
        <v>0</v>
      </c>
      <c r="AA55" s="3">
        <f t="shared" ca="1" si="82"/>
        <v>0</v>
      </c>
      <c r="AB55" s="3">
        <f t="shared" ca="1" si="82"/>
        <v>0</v>
      </c>
      <c r="AC55" s="3">
        <f t="shared" ca="1" si="82"/>
        <v>0</v>
      </c>
      <c r="AD55" s="3">
        <f t="shared" si="82"/>
        <v>0</v>
      </c>
      <c r="AE55" s="3">
        <f t="shared" si="82"/>
        <v>0</v>
      </c>
      <c r="AF55" s="3">
        <f t="shared" si="82"/>
        <v>0</v>
      </c>
      <c r="AG55" s="3">
        <f t="shared" si="82"/>
        <v>0</v>
      </c>
      <c r="AH55" s="3">
        <f t="shared" si="82"/>
        <v>0</v>
      </c>
      <c r="AI55" s="3">
        <f t="shared" si="82"/>
        <v>0</v>
      </c>
      <c r="AJ55" s="3">
        <f t="shared" si="82"/>
        <v>0</v>
      </c>
      <c r="AK55" s="3">
        <f t="shared" si="82"/>
        <v>0</v>
      </c>
      <c r="AL55" s="3">
        <f t="shared" si="82"/>
        <v>0</v>
      </c>
      <c r="AM55" s="3">
        <f t="shared" si="82"/>
        <v>0</v>
      </c>
      <c r="AN55" s="3">
        <f t="shared" si="82"/>
        <v>0</v>
      </c>
      <c r="AO55" s="3">
        <f t="shared" si="82"/>
        <v>0</v>
      </c>
      <c r="AP55" s="3">
        <f t="shared" si="82"/>
        <v>0</v>
      </c>
      <c r="AQ55" s="3">
        <f t="shared" si="82"/>
        <v>0</v>
      </c>
      <c r="AR55" s="3">
        <f t="shared" si="82"/>
        <v>0</v>
      </c>
      <c r="AS55" s="3">
        <f t="shared" si="82"/>
        <v>0</v>
      </c>
      <c r="AT55" s="3">
        <f t="shared" si="82"/>
        <v>0</v>
      </c>
      <c r="AU55" s="3">
        <f t="shared" si="82"/>
        <v>0</v>
      </c>
      <c r="AV55" s="3">
        <f t="shared" si="82"/>
        <v>0</v>
      </c>
      <c r="AW55" s="3">
        <f t="shared" si="82"/>
        <v>0</v>
      </c>
      <c r="AX55" s="3">
        <f t="shared" si="82"/>
        <v>0</v>
      </c>
      <c r="AY55" s="3">
        <f t="shared" si="82"/>
        <v>0</v>
      </c>
      <c r="AZ55" s="3">
        <f t="shared" si="82"/>
        <v>0</v>
      </c>
      <c r="BA55" s="3">
        <f t="shared" si="82"/>
        <v>0</v>
      </c>
      <c r="BB55" s="3">
        <f t="shared" si="82"/>
        <v>0</v>
      </c>
      <c r="BC55" s="3">
        <f t="shared" si="82"/>
        <v>0</v>
      </c>
      <c r="BD55" s="3">
        <f t="shared" si="82"/>
        <v>0</v>
      </c>
    </row>
    <row r="56" spans="1:56">
      <c r="A56" t="s">
        <v>412</v>
      </c>
      <c r="B56" s="3">
        <f ca="1">SUM($B$52:B52)</f>
        <v>0</v>
      </c>
      <c r="C56" s="3">
        <f ca="1">SUM($B$52:C52)</f>
        <v>0</v>
      </c>
      <c r="D56" s="3">
        <f ca="1">SUM($B$52:D52)</f>
        <v>2400</v>
      </c>
      <c r="E56" s="3">
        <f ca="1">SUM($B$52:E52)</f>
        <v>9600</v>
      </c>
      <c r="F56" s="3">
        <f ca="1">SUM($B$52:F52)</f>
        <v>16800</v>
      </c>
      <c r="G56" s="3">
        <f ca="1">SUM($B$52:G52)</f>
        <v>24000</v>
      </c>
      <c r="H56" s="3">
        <f ca="1">SUM($B$52:H52)</f>
        <v>39000</v>
      </c>
      <c r="I56" s="3">
        <f ca="1">SUM($B$52:I52)</f>
        <v>54000</v>
      </c>
      <c r="J56" s="3">
        <f ca="1">SUM($B$52:J52)</f>
        <v>69000</v>
      </c>
      <c r="K56" s="3">
        <f ca="1">SUM($B$52:K52)</f>
        <v>84000</v>
      </c>
      <c r="L56" s="3">
        <f ca="1">SUM($B$52:L52)</f>
        <v>97500</v>
      </c>
      <c r="M56" s="3">
        <f ca="1">SUM($B$52:M52)</f>
        <v>111000</v>
      </c>
      <c r="N56" s="3">
        <f ca="1">SUM($B$52:N52)</f>
        <v>120000</v>
      </c>
      <c r="O56" s="3">
        <f ca="1">SUM($B$52:O52)</f>
        <v>120000</v>
      </c>
      <c r="P56" s="3">
        <f ca="1">SUM($B$52:P52)</f>
        <v>120000</v>
      </c>
      <c r="Q56" s="3">
        <f ca="1">SUM($B$52:Q52)</f>
        <v>120000</v>
      </c>
      <c r="R56" s="3">
        <f ca="1">SUM($B$52:R52)</f>
        <v>120000</v>
      </c>
      <c r="S56" s="3">
        <f ca="1">SUM($B$52:S52)</f>
        <v>120000</v>
      </c>
      <c r="T56" s="3">
        <f ca="1">SUM($B$52:T52)</f>
        <v>120000</v>
      </c>
      <c r="U56" s="3">
        <f ca="1">SUM($B$52:U52)</f>
        <v>120000</v>
      </c>
      <c r="V56" s="3">
        <f ca="1">SUM($B$52:V52)</f>
        <v>120000</v>
      </c>
      <c r="W56" s="3">
        <f ca="1">SUM($B$52:W52)</f>
        <v>120000</v>
      </c>
      <c r="X56" s="3">
        <f ca="1">SUM($B$52:X52)</f>
        <v>120000</v>
      </c>
      <c r="Y56" s="3">
        <f ca="1">SUM($B$52:Y52)</f>
        <v>120000</v>
      </c>
      <c r="Z56" s="3">
        <f ca="1">SUM($B$52:Z52)</f>
        <v>120000</v>
      </c>
      <c r="AA56" s="3">
        <f ca="1">SUM($B$52:AA52)</f>
        <v>120000</v>
      </c>
      <c r="AB56" s="3">
        <f ca="1">SUM($B$52:AB52)</f>
        <v>120000</v>
      </c>
      <c r="AC56" s="3">
        <f ca="1">SUM($B$52:AC52)</f>
        <v>120000</v>
      </c>
      <c r="AD56" s="3">
        <f ca="1">SUM($B$52:AD52)</f>
        <v>120000</v>
      </c>
      <c r="AE56" s="3">
        <f ca="1">SUM($B$52:AE52)</f>
        <v>120000</v>
      </c>
      <c r="AF56" s="3">
        <f ca="1">SUM($B$52:AF52)</f>
        <v>120000</v>
      </c>
      <c r="AG56" s="3">
        <f ca="1">SUM($B$52:AG52)</f>
        <v>120000</v>
      </c>
      <c r="AH56" s="3">
        <f ca="1">SUM($B$52:AH52)</f>
        <v>120000</v>
      </c>
      <c r="AI56" s="3">
        <f ca="1">SUM($B$52:AI52)</f>
        <v>120000</v>
      </c>
      <c r="AJ56" s="3">
        <f ca="1">SUM($B$52:AJ52)</f>
        <v>120000</v>
      </c>
      <c r="AK56" s="3">
        <f ca="1">SUM($B$52:AK52)</f>
        <v>120000</v>
      </c>
      <c r="AL56" s="3">
        <f ca="1">SUM($B$52:AL52)</f>
        <v>120000</v>
      </c>
      <c r="AM56" s="3">
        <f ca="1">SUM($B$52:AM52)</f>
        <v>120000</v>
      </c>
      <c r="AN56" s="3">
        <f ca="1">SUM($B$52:AN52)</f>
        <v>120000</v>
      </c>
      <c r="AO56" s="3">
        <f ca="1">SUM($B$52:AO52)</f>
        <v>120000</v>
      </c>
      <c r="AP56" s="3">
        <f ca="1">SUM($B$52:AP52)</f>
        <v>120000</v>
      </c>
      <c r="AQ56" s="3">
        <f ca="1">SUM($B$52:AQ52)</f>
        <v>120000</v>
      </c>
      <c r="AR56" s="3">
        <f ca="1">SUM($B$52:AR52)</f>
        <v>120000</v>
      </c>
      <c r="AS56" s="3">
        <f ca="1">SUM($B$52:AS52)</f>
        <v>120000</v>
      </c>
      <c r="AT56" s="3">
        <f ca="1">SUM($B$52:AT52)</f>
        <v>120000</v>
      </c>
      <c r="AU56" s="3">
        <f ca="1">SUM($B$52:AU52)</f>
        <v>120000</v>
      </c>
      <c r="AV56" s="3">
        <f ca="1">SUM($B$52:AV52)</f>
        <v>120000</v>
      </c>
      <c r="AW56" s="3">
        <f ca="1">SUM($B$52:AW52)</f>
        <v>120000</v>
      </c>
      <c r="AX56" s="3">
        <f ca="1">SUM($B$52:AX52)</f>
        <v>120000</v>
      </c>
      <c r="AY56" s="3">
        <f ca="1">SUM($B$52:AY52)</f>
        <v>120000</v>
      </c>
      <c r="AZ56" s="3">
        <f ca="1">SUM($B$52:AZ52)</f>
        <v>120000</v>
      </c>
      <c r="BA56" s="3">
        <f ca="1">SUM($B$52:BA52)</f>
        <v>120000</v>
      </c>
      <c r="BB56" s="3">
        <f ca="1">SUM($B$52:BB52)</f>
        <v>120000</v>
      </c>
      <c r="BC56" s="3">
        <f ca="1">SUM($B$52:BC52)</f>
        <v>120000</v>
      </c>
      <c r="BD56" s="3">
        <f ca="1">SUM($B$52:BD52)</f>
        <v>120000</v>
      </c>
    </row>
    <row r="57" spans="1:56">
      <c r="A57" t="s">
        <v>406</v>
      </c>
      <c r="B57" s="3">
        <f ca="1">Sheet1!$C$4-B56</f>
        <v>120000</v>
      </c>
      <c r="C57" s="3">
        <f ca="1">Sheet1!$C$4-C56</f>
        <v>120000</v>
      </c>
      <c r="D57" s="3">
        <f ca="1">Sheet1!$C$4-D56</f>
        <v>117600</v>
      </c>
      <c r="E57" s="3">
        <f ca="1">Sheet1!$C$4-E56</f>
        <v>110400</v>
      </c>
      <c r="F57" s="3">
        <f ca="1">Sheet1!$C$4-F56</f>
        <v>103200</v>
      </c>
      <c r="G57" s="3">
        <f ca="1">Sheet1!$C$4-G56</f>
        <v>96000</v>
      </c>
      <c r="H57" s="3">
        <f ca="1">Sheet1!$C$4-H56</f>
        <v>81000</v>
      </c>
      <c r="I57" s="3">
        <f ca="1">Sheet1!$C$4-I56</f>
        <v>66000</v>
      </c>
      <c r="J57" s="3">
        <f ca="1">Sheet1!$C$4-J56</f>
        <v>51000</v>
      </c>
      <c r="K57" s="3">
        <f ca="1">Sheet1!$C$4-K56</f>
        <v>36000</v>
      </c>
      <c r="L57" s="3">
        <f ca="1">Sheet1!$C$4-L56</f>
        <v>22500</v>
      </c>
      <c r="M57" s="3">
        <f ca="1">Sheet1!$C$4-M56</f>
        <v>9000</v>
      </c>
      <c r="N57" s="3">
        <f ca="1">Sheet1!$C$4-N56</f>
        <v>0</v>
      </c>
      <c r="O57" s="3">
        <f ca="1">Sheet1!$C$4-O56</f>
        <v>0</v>
      </c>
      <c r="P57" s="3">
        <f ca="1">Sheet1!$C$4-P56</f>
        <v>0</v>
      </c>
      <c r="Q57" s="3">
        <f ca="1">Sheet1!$C$4-Q56</f>
        <v>0</v>
      </c>
      <c r="R57" s="3">
        <f ca="1">Sheet1!$C$4-R56</f>
        <v>0</v>
      </c>
      <c r="S57" s="3">
        <f ca="1">Sheet1!$C$4-S56</f>
        <v>0</v>
      </c>
      <c r="T57" s="3">
        <f ca="1">Sheet1!$C$4-T56</f>
        <v>0</v>
      </c>
      <c r="U57" s="3">
        <f ca="1">Sheet1!$C$4-U56</f>
        <v>0</v>
      </c>
      <c r="V57" s="3">
        <f ca="1">Sheet1!$C$4-V56</f>
        <v>0</v>
      </c>
      <c r="W57" s="3">
        <f ca="1">Sheet1!$C$4-W56</f>
        <v>0</v>
      </c>
      <c r="X57" s="3">
        <f ca="1">Sheet1!$C$4-X56</f>
        <v>0</v>
      </c>
      <c r="Y57" s="3">
        <f ca="1">Sheet1!$C$4-Y56</f>
        <v>0</v>
      </c>
      <c r="Z57" s="3">
        <f ca="1">Sheet1!$C$4-Z56</f>
        <v>0</v>
      </c>
      <c r="AA57" s="3">
        <f ca="1">Sheet1!$C$4-AA56</f>
        <v>0</v>
      </c>
      <c r="AB57" s="3">
        <f ca="1">Sheet1!$C$4-AB56</f>
        <v>0</v>
      </c>
      <c r="AC57" s="3">
        <f ca="1">Sheet1!$C$4-AC56</f>
        <v>0</v>
      </c>
      <c r="AD57" s="3">
        <f ca="1">Sheet1!$C$4-AD56</f>
        <v>0</v>
      </c>
      <c r="AE57" s="3">
        <f ca="1">Sheet1!$C$4-AE56</f>
        <v>0</v>
      </c>
      <c r="AF57" s="3">
        <f ca="1">Sheet1!$C$4-AF56</f>
        <v>0</v>
      </c>
      <c r="AG57" s="3">
        <f ca="1">Sheet1!$C$4-AG56</f>
        <v>0</v>
      </c>
      <c r="AH57" s="3">
        <f ca="1">Sheet1!$C$4-AH56</f>
        <v>0</v>
      </c>
      <c r="AI57" s="3">
        <f ca="1">Sheet1!$C$4-AI56</f>
        <v>0</v>
      </c>
      <c r="AJ57" s="3">
        <f ca="1">Sheet1!$C$4-AJ56</f>
        <v>0</v>
      </c>
      <c r="AK57" s="3">
        <f ca="1">Sheet1!$C$4-AK56</f>
        <v>0</v>
      </c>
      <c r="AL57" s="3">
        <f ca="1">Sheet1!$C$4-AL56</f>
        <v>0</v>
      </c>
      <c r="AM57" s="3">
        <f ca="1">Sheet1!$C$4-AM56</f>
        <v>0</v>
      </c>
      <c r="AN57" s="3">
        <f ca="1">Sheet1!$C$4-AN56</f>
        <v>0</v>
      </c>
      <c r="AO57" s="3">
        <f ca="1">Sheet1!$C$4-AO56</f>
        <v>0</v>
      </c>
      <c r="AP57" s="3">
        <f ca="1">Sheet1!$C$4-AP56</f>
        <v>0</v>
      </c>
      <c r="AQ57" s="3">
        <f ca="1">Sheet1!$C$4-AQ56</f>
        <v>0</v>
      </c>
      <c r="AR57" s="3">
        <f ca="1">Sheet1!$C$4-AR56</f>
        <v>0</v>
      </c>
      <c r="AS57" s="3">
        <f ca="1">Sheet1!$C$4-AS56</f>
        <v>0</v>
      </c>
      <c r="AT57" s="3">
        <f ca="1">Sheet1!$C$4-AT56</f>
        <v>0</v>
      </c>
      <c r="AU57" s="3">
        <f ca="1">Sheet1!$C$4-AU56</f>
        <v>0</v>
      </c>
      <c r="AV57" s="3">
        <f ca="1">Sheet1!$C$4-AV56</f>
        <v>0</v>
      </c>
      <c r="AW57" s="3">
        <f ca="1">Sheet1!$C$4-AW56</f>
        <v>0</v>
      </c>
      <c r="AX57" s="3">
        <f ca="1">Sheet1!$C$4-AX56</f>
        <v>0</v>
      </c>
      <c r="AY57" s="3">
        <f ca="1">Sheet1!$C$4-AY56</f>
        <v>0</v>
      </c>
      <c r="AZ57" s="3">
        <f ca="1">Sheet1!$C$4-AZ56</f>
        <v>0</v>
      </c>
      <c r="BA57" s="3">
        <f ca="1">Sheet1!$C$4-BA56</f>
        <v>0</v>
      </c>
      <c r="BB57" s="3">
        <f ca="1">Sheet1!$C$4-BB56</f>
        <v>0</v>
      </c>
      <c r="BC57" s="3">
        <f ca="1">Sheet1!$C$4-BC56</f>
        <v>0</v>
      </c>
      <c r="BD57" s="3">
        <f ca="1">Sheet1!$C$4-BD56</f>
        <v>0</v>
      </c>
    </row>
    <row r="58" spans="1:56">
      <c r="A58" t="s">
        <v>58</v>
      </c>
      <c r="B58" s="3">
        <f ca="1">SUMIFS(30:30,$20:$20,B$48,$21:$21,B$49)</f>
        <v>0</v>
      </c>
      <c r="C58" s="3">
        <f t="shared" ref="C58:BD62" ca="1" si="83">SUMIFS(30:30,$20:$20,C$48,$21:$21,C$49)</f>
        <v>0</v>
      </c>
      <c r="D58" s="3">
        <f t="shared" ca="1" si="83"/>
        <v>37032234.660174541</v>
      </c>
      <c r="E58" s="3">
        <f t="shared" ca="1" si="83"/>
        <v>111096703.98052362</v>
      </c>
      <c r="F58" s="3">
        <f t="shared" ca="1" si="83"/>
        <v>111096703.98052362</v>
      </c>
      <c r="G58" s="3">
        <f t="shared" ca="1" si="83"/>
        <v>111096703.98052362</v>
      </c>
      <c r="H58" s="3">
        <f t="shared" ca="1" si="83"/>
        <v>244924193.89881819</v>
      </c>
      <c r="I58" s="3">
        <f t="shared" ca="1" si="83"/>
        <v>244924193.89881819</v>
      </c>
      <c r="J58" s="3">
        <f t="shared" ca="1" si="83"/>
        <v>244924193.89881819</v>
      </c>
      <c r="K58" s="3">
        <f t="shared" ca="1" si="83"/>
        <v>244924193.89881819</v>
      </c>
      <c r="L58" s="3">
        <f t="shared" ca="1" si="83"/>
        <v>232557229.05439091</v>
      </c>
      <c r="M58" s="3">
        <f t="shared" ca="1" si="83"/>
        <v>232557229.05439091</v>
      </c>
      <c r="N58" s="3">
        <f t="shared" ca="1" si="83"/>
        <v>155038152.70292726</v>
      </c>
      <c r="O58" s="3">
        <f t="shared" ca="1" si="83"/>
        <v>0</v>
      </c>
      <c r="P58" s="3">
        <f t="shared" ca="1" si="83"/>
        <v>0</v>
      </c>
      <c r="Q58" s="3">
        <f t="shared" ca="1" si="83"/>
        <v>0</v>
      </c>
      <c r="R58" s="3">
        <f t="shared" ca="1" si="83"/>
        <v>0</v>
      </c>
      <c r="S58" s="3">
        <f t="shared" ca="1" si="83"/>
        <v>0</v>
      </c>
      <c r="T58" s="3">
        <f t="shared" ca="1" si="83"/>
        <v>0</v>
      </c>
      <c r="U58" s="3">
        <f t="shared" ca="1" si="83"/>
        <v>0</v>
      </c>
      <c r="V58" s="3">
        <f t="shared" ca="1" si="83"/>
        <v>0</v>
      </c>
      <c r="W58" s="3">
        <f t="shared" ca="1" si="83"/>
        <v>0</v>
      </c>
      <c r="X58" s="3">
        <f t="shared" ca="1" si="83"/>
        <v>0</v>
      </c>
      <c r="Y58" s="3">
        <f t="shared" ca="1" si="83"/>
        <v>0</v>
      </c>
      <c r="Z58" s="3">
        <f t="shared" ca="1" si="83"/>
        <v>0</v>
      </c>
      <c r="AA58" s="3">
        <f t="shared" ca="1" si="83"/>
        <v>0</v>
      </c>
      <c r="AB58" s="3">
        <f t="shared" ca="1" si="83"/>
        <v>0</v>
      </c>
      <c r="AC58" s="3">
        <f t="shared" ca="1" si="83"/>
        <v>0</v>
      </c>
      <c r="AD58" s="3">
        <f t="shared" si="83"/>
        <v>0</v>
      </c>
      <c r="AE58" s="3">
        <f t="shared" si="83"/>
        <v>0</v>
      </c>
      <c r="AF58" s="3">
        <f t="shared" si="83"/>
        <v>0</v>
      </c>
      <c r="AG58" s="3">
        <f t="shared" si="83"/>
        <v>0</v>
      </c>
      <c r="AH58" s="3">
        <f t="shared" si="83"/>
        <v>0</v>
      </c>
      <c r="AI58" s="3">
        <f t="shared" si="83"/>
        <v>0</v>
      </c>
      <c r="AJ58" s="3">
        <f t="shared" si="83"/>
        <v>0</v>
      </c>
      <c r="AK58" s="3">
        <f t="shared" si="83"/>
        <v>0</v>
      </c>
      <c r="AL58" s="3">
        <f t="shared" si="83"/>
        <v>0</v>
      </c>
      <c r="AM58" s="3">
        <f t="shared" si="83"/>
        <v>0</v>
      </c>
      <c r="AN58" s="3">
        <f t="shared" si="83"/>
        <v>0</v>
      </c>
      <c r="AO58" s="3">
        <f t="shared" si="83"/>
        <v>0</v>
      </c>
      <c r="AP58" s="3">
        <f t="shared" si="83"/>
        <v>0</v>
      </c>
      <c r="AQ58" s="3">
        <f t="shared" si="83"/>
        <v>0</v>
      </c>
      <c r="AR58" s="3">
        <f t="shared" si="83"/>
        <v>0</v>
      </c>
      <c r="AS58" s="3">
        <f t="shared" si="83"/>
        <v>0</v>
      </c>
      <c r="AT58" s="3">
        <f t="shared" si="83"/>
        <v>0</v>
      </c>
      <c r="AU58" s="3">
        <f t="shared" si="83"/>
        <v>0</v>
      </c>
      <c r="AV58" s="3">
        <f t="shared" si="83"/>
        <v>0</v>
      </c>
      <c r="AW58" s="3">
        <f t="shared" si="83"/>
        <v>0</v>
      </c>
      <c r="AX58" s="3">
        <f t="shared" si="83"/>
        <v>0</v>
      </c>
      <c r="AY58" s="3">
        <f t="shared" si="83"/>
        <v>0</v>
      </c>
      <c r="AZ58" s="3">
        <f t="shared" si="83"/>
        <v>0</v>
      </c>
      <c r="BA58" s="3">
        <f t="shared" si="83"/>
        <v>0</v>
      </c>
      <c r="BB58" s="3">
        <f t="shared" si="83"/>
        <v>0</v>
      </c>
      <c r="BC58" s="3">
        <f t="shared" si="83"/>
        <v>0</v>
      </c>
      <c r="BD58" s="3">
        <f t="shared" si="83"/>
        <v>0</v>
      </c>
    </row>
    <row r="59" spans="1:56">
      <c r="A59" t="s">
        <v>59</v>
      </c>
      <c r="B59" s="3">
        <f t="shared" ref="B59:Q65" ca="1" si="84">SUMIFS(31:31,$20:$20,B$48,$21:$21,B$49)</f>
        <v>0</v>
      </c>
      <c r="C59" s="3">
        <f t="shared" ca="1" si="84"/>
        <v>0</v>
      </c>
      <c r="D59" s="3">
        <f t="shared" ca="1" si="84"/>
        <v>0</v>
      </c>
      <c r="E59" s="3">
        <f t="shared" ca="1" si="84"/>
        <v>0</v>
      </c>
      <c r="F59" s="3">
        <f t="shared" ca="1" si="84"/>
        <v>0</v>
      </c>
      <c r="G59" s="3">
        <f t="shared" ca="1" si="84"/>
        <v>0</v>
      </c>
      <c r="H59" s="3">
        <f t="shared" ca="1" si="84"/>
        <v>615246540.5005635</v>
      </c>
      <c r="I59" s="3">
        <f t="shared" ca="1" si="84"/>
        <v>0</v>
      </c>
      <c r="J59" s="3">
        <f t="shared" ca="1" si="84"/>
        <v>163282795.93254545</v>
      </c>
      <c r="K59" s="3">
        <f t="shared" ca="1" si="84"/>
        <v>244924193.89881819</v>
      </c>
      <c r="L59" s="3">
        <f t="shared" ca="1" si="84"/>
        <v>244924193.89881819</v>
      </c>
      <c r="M59" s="3">
        <f t="shared" ca="1" si="84"/>
        <v>236679550.6692</v>
      </c>
      <c r="N59" s="3">
        <f t="shared" ca="1" si="84"/>
        <v>232557229.05439091</v>
      </c>
      <c r="O59" s="3">
        <f t="shared" ca="1" si="84"/>
        <v>232557229.05439091</v>
      </c>
      <c r="P59" s="3">
        <f t="shared" ca="1" si="84"/>
        <v>0</v>
      </c>
      <c r="Q59" s="3">
        <f t="shared" ca="1" si="84"/>
        <v>0</v>
      </c>
      <c r="R59" s="3">
        <f t="shared" ca="1" si="83"/>
        <v>0</v>
      </c>
      <c r="S59" s="3">
        <f t="shared" ca="1" si="83"/>
        <v>0</v>
      </c>
      <c r="T59" s="3">
        <f t="shared" ca="1" si="83"/>
        <v>0</v>
      </c>
      <c r="U59" s="3">
        <f t="shared" ca="1" si="83"/>
        <v>0</v>
      </c>
      <c r="V59" s="3">
        <f t="shared" ca="1" si="83"/>
        <v>0</v>
      </c>
      <c r="W59" s="3">
        <f t="shared" ca="1" si="83"/>
        <v>0</v>
      </c>
      <c r="X59" s="3">
        <f t="shared" ca="1" si="83"/>
        <v>0</v>
      </c>
      <c r="Y59" s="3">
        <f t="shared" si="83"/>
        <v>0</v>
      </c>
      <c r="Z59" s="3">
        <f t="shared" si="83"/>
        <v>0</v>
      </c>
      <c r="AA59" s="3">
        <f t="shared" si="83"/>
        <v>0</v>
      </c>
      <c r="AB59" s="3">
        <f t="shared" si="83"/>
        <v>0</v>
      </c>
      <c r="AC59" s="3">
        <f t="shared" si="83"/>
        <v>0</v>
      </c>
      <c r="AD59" s="3">
        <f t="shared" si="83"/>
        <v>0</v>
      </c>
      <c r="AE59" s="3">
        <f t="shared" si="83"/>
        <v>0</v>
      </c>
      <c r="AF59" s="3">
        <f t="shared" si="83"/>
        <v>0</v>
      </c>
      <c r="AG59" s="3">
        <f t="shared" si="83"/>
        <v>0</v>
      </c>
      <c r="AH59" s="3">
        <f t="shared" si="83"/>
        <v>0</v>
      </c>
      <c r="AI59" s="3">
        <f t="shared" si="83"/>
        <v>0</v>
      </c>
      <c r="AJ59" s="3">
        <f t="shared" si="83"/>
        <v>0</v>
      </c>
      <c r="AK59" s="3">
        <f t="shared" si="83"/>
        <v>0</v>
      </c>
      <c r="AL59" s="3">
        <f t="shared" si="83"/>
        <v>0</v>
      </c>
      <c r="AM59" s="3">
        <f t="shared" si="83"/>
        <v>0</v>
      </c>
      <c r="AN59" s="3">
        <f t="shared" si="83"/>
        <v>0</v>
      </c>
      <c r="AO59" s="3">
        <f t="shared" si="83"/>
        <v>0</v>
      </c>
      <c r="AP59" s="3">
        <f t="shared" si="83"/>
        <v>0</v>
      </c>
      <c r="AQ59" s="3">
        <f t="shared" si="83"/>
        <v>0</v>
      </c>
      <c r="AR59" s="3">
        <f t="shared" si="83"/>
        <v>0</v>
      </c>
      <c r="AS59" s="3">
        <f t="shared" si="83"/>
        <v>0</v>
      </c>
      <c r="AT59" s="3">
        <f t="shared" si="83"/>
        <v>0</v>
      </c>
      <c r="AU59" s="3">
        <f t="shared" si="83"/>
        <v>0</v>
      </c>
      <c r="AV59" s="3">
        <f t="shared" si="83"/>
        <v>0</v>
      </c>
      <c r="AW59" s="3">
        <f t="shared" si="83"/>
        <v>0</v>
      </c>
      <c r="AX59" s="3">
        <f t="shared" si="83"/>
        <v>0</v>
      </c>
      <c r="AY59" s="3">
        <f t="shared" si="83"/>
        <v>0</v>
      </c>
      <c r="AZ59" s="3">
        <f t="shared" si="83"/>
        <v>0</v>
      </c>
      <c r="BA59" s="3">
        <f t="shared" si="83"/>
        <v>0</v>
      </c>
      <c r="BB59" s="3">
        <f t="shared" si="83"/>
        <v>0</v>
      </c>
      <c r="BC59" s="3">
        <f t="shared" si="83"/>
        <v>0</v>
      </c>
      <c r="BD59" s="3">
        <f t="shared" si="83"/>
        <v>0</v>
      </c>
    </row>
    <row r="60" spans="1:56">
      <c r="A60" t="s">
        <v>54</v>
      </c>
      <c r="B60" s="3">
        <f t="shared" si="84"/>
        <v>41113434</v>
      </c>
      <c r="C60" s="3">
        <f t="shared" si="83"/>
        <v>0</v>
      </c>
      <c r="D60" s="3">
        <f t="shared" si="83"/>
        <v>0</v>
      </c>
      <c r="E60" s="3">
        <f t="shared" si="83"/>
        <v>0</v>
      </c>
      <c r="F60" s="3">
        <f t="shared" si="83"/>
        <v>0</v>
      </c>
      <c r="G60" s="3">
        <f t="shared" si="83"/>
        <v>0</v>
      </c>
      <c r="H60" s="3">
        <f t="shared" si="83"/>
        <v>0</v>
      </c>
      <c r="I60" s="3">
        <f t="shared" si="83"/>
        <v>0</v>
      </c>
      <c r="J60" s="3">
        <f t="shared" si="83"/>
        <v>0</v>
      </c>
      <c r="K60" s="3">
        <f t="shared" si="83"/>
        <v>0</v>
      </c>
      <c r="L60" s="3">
        <f t="shared" si="83"/>
        <v>0</v>
      </c>
      <c r="M60" s="3">
        <f t="shared" si="83"/>
        <v>0</v>
      </c>
      <c r="N60" s="3">
        <f t="shared" si="83"/>
        <v>0</v>
      </c>
      <c r="O60" s="3">
        <f t="shared" si="83"/>
        <v>0</v>
      </c>
      <c r="P60" s="3">
        <f t="shared" si="83"/>
        <v>0</v>
      </c>
      <c r="Q60" s="3">
        <f t="shared" si="83"/>
        <v>0</v>
      </c>
      <c r="R60" s="3">
        <f t="shared" si="83"/>
        <v>0</v>
      </c>
      <c r="S60" s="3">
        <f t="shared" si="83"/>
        <v>0</v>
      </c>
      <c r="T60" s="3">
        <f t="shared" si="83"/>
        <v>0</v>
      </c>
      <c r="U60" s="3">
        <f t="shared" si="83"/>
        <v>0</v>
      </c>
      <c r="V60" s="3">
        <f t="shared" si="83"/>
        <v>0</v>
      </c>
      <c r="W60" s="3">
        <f t="shared" si="83"/>
        <v>0</v>
      </c>
      <c r="X60" s="3">
        <f t="shared" si="83"/>
        <v>0</v>
      </c>
      <c r="Y60" s="3">
        <f t="shared" si="83"/>
        <v>0</v>
      </c>
      <c r="Z60" s="3">
        <f t="shared" si="83"/>
        <v>0</v>
      </c>
      <c r="AA60" s="3">
        <f t="shared" si="83"/>
        <v>0</v>
      </c>
      <c r="AB60" s="3">
        <f t="shared" si="83"/>
        <v>0</v>
      </c>
      <c r="AC60" s="3">
        <f t="shared" si="83"/>
        <v>0</v>
      </c>
      <c r="AD60" s="3">
        <f t="shared" si="83"/>
        <v>0</v>
      </c>
      <c r="AE60" s="3">
        <f t="shared" si="83"/>
        <v>0</v>
      </c>
      <c r="AF60" s="3">
        <f t="shared" si="83"/>
        <v>0</v>
      </c>
      <c r="AG60" s="3">
        <f t="shared" si="83"/>
        <v>0</v>
      </c>
      <c r="AH60" s="3">
        <f t="shared" si="83"/>
        <v>0</v>
      </c>
      <c r="AI60" s="3">
        <f t="shared" si="83"/>
        <v>0</v>
      </c>
      <c r="AJ60" s="3">
        <f t="shared" si="83"/>
        <v>0</v>
      </c>
      <c r="AK60" s="3">
        <f t="shared" si="83"/>
        <v>0</v>
      </c>
      <c r="AL60" s="3">
        <f t="shared" si="83"/>
        <v>0</v>
      </c>
      <c r="AM60" s="3">
        <f t="shared" si="83"/>
        <v>0</v>
      </c>
      <c r="AN60" s="3">
        <f t="shared" si="83"/>
        <v>0</v>
      </c>
      <c r="AO60" s="3">
        <f t="shared" si="83"/>
        <v>0</v>
      </c>
      <c r="AP60" s="3">
        <f t="shared" si="83"/>
        <v>0</v>
      </c>
      <c r="AQ60" s="3">
        <f t="shared" si="83"/>
        <v>0</v>
      </c>
      <c r="AR60" s="3">
        <f t="shared" si="83"/>
        <v>0</v>
      </c>
      <c r="AS60" s="3">
        <f t="shared" si="83"/>
        <v>0</v>
      </c>
      <c r="AT60" s="3">
        <f t="shared" si="83"/>
        <v>0</v>
      </c>
      <c r="AU60" s="3">
        <f t="shared" si="83"/>
        <v>0</v>
      </c>
      <c r="AV60" s="3">
        <f t="shared" si="83"/>
        <v>0</v>
      </c>
      <c r="AW60" s="3">
        <f t="shared" si="83"/>
        <v>0</v>
      </c>
      <c r="AX60" s="3">
        <f t="shared" si="83"/>
        <v>0</v>
      </c>
      <c r="AY60" s="3">
        <f t="shared" si="83"/>
        <v>0</v>
      </c>
      <c r="AZ60" s="3">
        <f t="shared" si="83"/>
        <v>0</v>
      </c>
      <c r="BA60" s="3">
        <f t="shared" si="83"/>
        <v>0</v>
      </c>
      <c r="BB60" s="3">
        <f t="shared" si="83"/>
        <v>0</v>
      </c>
      <c r="BC60" s="3">
        <f t="shared" si="83"/>
        <v>0</v>
      </c>
      <c r="BD60" s="3">
        <f t="shared" si="83"/>
        <v>0</v>
      </c>
    </row>
    <row r="61" spans="1:56">
      <c r="A61" t="s">
        <v>36</v>
      </c>
      <c r="B61" s="3">
        <f t="shared" si="84"/>
        <v>0</v>
      </c>
      <c r="C61" s="3">
        <f t="shared" si="83"/>
        <v>26062032</v>
      </c>
      <c r="D61" s="3">
        <f t="shared" si="83"/>
        <v>15637219.200000001</v>
      </c>
      <c r="E61" s="3">
        <f t="shared" si="83"/>
        <v>15637219.200000001</v>
      </c>
      <c r="F61" s="3">
        <f t="shared" si="83"/>
        <v>15637219.200000001</v>
      </c>
      <c r="G61" s="3">
        <f t="shared" si="83"/>
        <v>15637219.200000001</v>
      </c>
      <c r="H61" s="3">
        <f t="shared" si="83"/>
        <v>15637219.200000001</v>
      </c>
      <c r="I61" s="3">
        <f t="shared" si="83"/>
        <v>0</v>
      </c>
      <c r="J61" s="3">
        <f t="shared" si="83"/>
        <v>0</v>
      </c>
      <c r="K61" s="3">
        <f t="shared" si="83"/>
        <v>0</v>
      </c>
      <c r="L61" s="3">
        <f t="shared" si="83"/>
        <v>0</v>
      </c>
      <c r="M61" s="3">
        <f t="shared" si="83"/>
        <v>0</v>
      </c>
      <c r="N61" s="3">
        <f t="shared" si="83"/>
        <v>0</v>
      </c>
      <c r="O61" s="3">
        <f t="shared" si="83"/>
        <v>0</v>
      </c>
      <c r="P61" s="3">
        <f t="shared" si="83"/>
        <v>0</v>
      </c>
      <c r="Q61" s="3">
        <f t="shared" si="83"/>
        <v>0</v>
      </c>
      <c r="R61" s="3">
        <f t="shared" si="83"/>
        <v>0</v>
      </c>
      <c r="S61" s="3">
        <f t="shared" si="83"/>
        <v>0</v>
      </c>
      <c r="T61" s="3">
        <f t="shared" si="83"/>
        <v>0</v>
      </c>
      <c r="U61" s="3">
        <f t="shared" si="83"/>
        <v>0</v>
      </c>
      <c r="V61" s="3">
        <f t="shared" si="83"/>
        <v>0</v>
      </c>
      <c r="W61" s="3">
        <f t="shared" si="83"/>
        <v>0</v>
      </c>
      <c r="X61" s="3">
        <f t="shared" si="83"/>
        <v>0</v>
      </c>
      <c r="Y61" s="3">
        <f t="shared" si="83"/>
        <v>0</v>
      </c>
      <c r="Z61" s="3">
        <f t="shared" si="83"/>
        <v>0</v>
      </c>
      <c r="AA61" s="3">
        <f t="shared" si="83"/>
        <v>0</v>
      </c>
      <c r="AB61" s="3">
        <f t="shared" si="83"/>
        <v>0</v>
      </c>
      <c r="AC61" s="3">
        <f t="shared" si="83"/>
        <v>0</v>
      </c>
      <c r="AD61" s="3">
        <f t="shared" si="83"/>
        <v>0</v>
      </c>
      <c r="AE61" s="3">
        <f t="shared" si="83"/>
        <v>0</v>
      </c>
      <c r="AF61" s="3">
        <f t="shared" si="83"/>
        <v>0</v>
      </c>
      <c r="AG61" s="3">
        <f t="shared" si="83"/>
        <v>0</v>
      </c>
      <c r="AH61" s="3">
        <f t="shared" si="83"/>
        <v>0</v>
      </c>
      <c r="AI61" s="3">
        <f t="shared" si="83"/>
        <v>0</v>
      </c>
      <c r="AJ61" s="3">
        <f t="shared" si="83"/>
        <v>0</v>
      </c>
      <c r="AK61" s="3">
        <f t="shared" si="83"/>
        <v>0</v>
      </c>
      <c r="AL61" s="3">
        <f t="shared" si="83"/>
        <v>0</v>
      </c>
      <c r="AM61" s="3">
        <f t="shared" si="83"/>
        <v>0</v>
      </c>
      <c r="AN61" s="3">
        <f t="shared" si="83"/>
        <v>0</v>
      </c>
      <c r="AO61" s="3">
        <f t="shared" si="83"/>
        <v>0</v>
      </c>
      <c r="AP61" s="3">
        <f t="shared" si="83"/>
        <v>0</v>
      </c>
      <c r="AQ61" s="3">
        <f t="shared" si="83"/>
        <v>0</v>
      </c>
      <c r="AR61" s="3">
        <f t="shared" si="83"/>
        <v>0</v>
      </c>
      <c r="AS61" s="3">
        <f t="shared" si="83"/>
        <v>0</v>
      </c>
      <c r="AT61" s="3">
        <f t="shared" si="83"/>
        <v>0</v>
      </c>
      <c r="AU61" s="3">
        <f t="shared" si="83"/>
        <v>0</v>
      </c>
      <c r="AV61" s="3">
        <f t="shared" si="83"/>
        <v>0</v>
      </c>
      <c r="AW61" s="3">
        <f t="shared" si="83"/>
        <v>0</v>
      </c>
      <c r="AX61" s="3">
        <f t="shared" si="83"/>
        <v>0</v>
      </c>
      <c r="AY61" s="3">
        <f t="shared" si="83"/>
        <v>0</v>
      </c>
      <c r="AZ61" s="3">
        <f t="shared" si="83"/>
        <v>0</v>
      </c>
      <c r="BA61" s="3">
        <f t="shared" si="83"/>
        <v>0</v>
      </c>
      <c r="BB61" s="3">
        <f t="shared" si="83"/>
        <v>0</v>
      </c>
      <c r="BC61" s="3">
        <f t="shared" si="83"/>
        <v>0</v>
      </c>
      <c r="BD61" s="3">
        <f t="shared" si="83"/>
        <v>0</v>
      </c>
    </row>
    <row r="62" spans="1:56">
      <c r="A62" t="s">
        <v>413</v>
      </c>
      <c r="B62" s="3">
        <f t="shared" ca="1" si="84"/>
        <v>0</v>
      </c>
      <c r="C62" s="3">
        <f t="shared" ca="1" si="83"/>
        <v>0</v>
      </c>
      <c r="D62" s="3">
        <f t="shared" ca="1" si="83"/>
        <v>864000</v>
      </c>
      <c r="E62" s="3">
        <f t="shared" ca="1" si="83"/>
        <v>2592000</v>
      </c>
      <c r="F62" s="3">
        <f t="shared" ca="1" si="83"/>
        <v>2592000</v>
      </c>
      <c r="G62" s="3">
        <f t="shared" ca="1" si="83"/>
        <v>2592000</v>
      </c>
      <c r="H62" s="3">
        <f t="shared" ca="1" si="83"/>
        <v>27210000</v>
      </c>
      <c r="I62" s="3">
        <f t="shared" ca="1" si="83"/>
        <v>5700000</v>
      </c>
      <c r="J62" s="3">
        <f t="shared" ca="1" si="83"/>
        <v>11400000</v>
      </c>
      <c r="K62" s="3">
        <f t="shared" ca="1" si="83"/>
        <v>14250000</v>
      </c>
      <c r="L62" s="3">
        <f t="shared" ca="1" si="83"/>
        <v>13950000</v>
      </c>
      <c r="M62" s="3">
        <f t="shared" ca="1" si="83"/>
        <v>13650000</v>
      </c>
      <c r="N62" s="3">
        <f t="shared" ca="1" si="83"/>
        <v>11700000</v>
      </c>
      <c r="O62" s="3">
        <f t="shared" ca="1" si="83"/>
        <v>8100000</v>
      </c>
      <c r="P62" s="3">
        <f t="shared" ca="1" si="83"/>
        <v>0</v>
      </c>
      <c r="Q62" s="3">
        <f t="shared" ca="1" si="83"/>
        <v>0</v>
      </c>
      <c r="R62" s="3">
        <f t="shared" ca="1" si="83"/>
        <v>0</v>
      </c>
      <c r="S62" s="3">
        <f t="shared" ca="1" si="83"/>
        <v>0</v>
      </c>
      <c r="T62" s="3">
        <f t="shared" ca="1" si="83"/>
        <v>0</v>
      </c>
      <c r="U62" s="3">
        <f t="shared" ca="1" si="83"/>
        <v>0</v>
      </c>
      <c r="V62" s="3">
        <f t="shared" ca="1" si="83"/>
        <v>0</v>
      </c>
      <c r="W62" s="3">
        <f t="shared" ca="1" si="83"/>
        <v>0</v>
      </c>
      <c r="X62" s="3">
        <f t="shared" ca="1" si="83"/>
        <v>0</v>
      </c>
      <c r="Y62" s="3">
        <f t="shared" si="83"/>
        <v>0</v>
      </c>
      <c r="Z62" s="3">
        <f t="shared" si="83"/>
        <v>0</v>
      </c>
      <c r="AA62" s="3">
        <f t="shared" si="83"/>
        <v>0</v>
      </c>
      <c r="AB62" s="3">
        <f t="shared" si="83"/>
        <v>0</v>
      </c>
      <c r="AC62" s="3">
        <f t="shared" si="83"/>
        <v>0</v>
      </c>
      <c r="AD62" s="3">
        <f t="shared" si="83"/>
        <v>0</v>
      </c>
      <c r="AE62" s="3">
        <f t="shared" si="83"/>
        <v>0</v>
      </c>
      <c r="AF62" s="3">
        <f t="shared" si="83"/>
        <v>0</v>
      </c>
      <c r="AG62" s="3">
        <f t="shared" si="83"/>
        <v>0</v>
      </c>
      <c r="AH62" s="3">
        <f t="shared" si="83"/>
        <v>0</v>
      </c>
      <c r="AI62" s="3">
        <f t="shared" si="83"/>
        <v>0</v>
      </c>
      <c r="AJ62" s="3">
        <f t="shared" si="83"/>
        <v>0</v>
      </c>
      <c r="AK62" s="3">
        <f t="shared" si="83"/>
        <v>0</v>
      </c>
      <c r="AL62" s="3">
        <f t="shared" si="83"/>
        <v>0</v>
      </c>
      <c r="AM62" s="3">
        <f t="shared" si="83"/>
        <v>0</v>
      </c>
      <c r="AN62" s="3">
        <f t="shared" si="83"/>
        <v>0</v>
      </c>
      <c r="AO62" s="3">
        <f t="shared" si="83"/>
        <v>0</v>
      </c>
      <c r="AP62" s="3">
        <f t="shared" si="83"/>
        <v>0</v>
      </c>
      <c r="AQ62" s="3">
        <f t="shared" si="83"/>
        <v>0</v>
      </c>
      <c r="AR62" s="3">
        <f t="shared" si="83"/>
        <v>0</v>
      </c>
      <c r="AS62" s="3">
        <f t="shared" si="83"/>
        <v>0</v>
      </c>
      <c r="AT62" s="3">
        <f t="shared" si="83"/>
        <v>0</v>
      </c>
      <c r="AU62" s="3">
        <f t="shared" si="83"/>
        <v>0</v>
      </c>
      <c r="AV62" s="3">
        <f t="shared" si="83"/>
        <v>0</v>
      </c>
      <c r="AW62" s="3">
        <f t="shared" si="83"/>
        <v>0</v>
      </c>
      <c r="AX62" s="3">
        <f t="shared" si="83"/>
        <v>0</v>
      </c>
      <c r="AY62" s="3">
        <f t="shared" si="83"/>
        <v>0</v>
      </c>
      <c r="AZ62" s="3">
        <f t="shared" si="83"/>
        <v>0</v>
      </c>
      <c r="BA62" s="3">
        <f t="shared" si="83"/>
        <v>0</v>
      </c>
      <c r="BB62" s="3">
        <f t="shared" si="83"/>
        <v>0</v>
      </c>
      <c r="BC62" s="3">
        <f t="shared" si="83"/>
        <v>0</v>
      </c>
      <c r="BD62" s="3">
        <f t="shared" si="83"/>
        <v>0</v>
      </c>
    </row>
    <row r="63" spans="1:56">
      <c r="A63" t="s">
        <v>189</v>
      </c>
      <c r="B63" s="3">
        <f t="shared" ca="1" si="84"/>
        <v>0</v>
      </c>
      <c r="C63" s="3">
        <f t="shared" ref="C63:BD65" ca="1" si="85">SUMIFS(35:35,$20:$20,C$48,$21:$21,C$49)</f>
        <v>0</v>
      </c>
      <c r="D63" s="3">
        <f t="shared" ca="1" si="85"/>
        <v>1792423.7059090906</v>
      </c>
      <c r="E63" s="3">
        <f t="shared" ca="1" si="85"/>
        <v>8202040.6557272719</v>
      </c>
      <c r="F63" s="3">
        <f t="shared" ca="1" si="85"/>
        <v>16080768.375545453</v>
      </c>
      <c r="G63" s="3">
        <f t="shared" ca="1" si="85"/>
        <v>16483210.247318182</v>
      </c>
      <c r="H63" s="3">
        <f t="shared" ca="1" si="85"/>
        <v>22704640.048499998</v>
      </c>
      <c r="I63" s="3">
        <f t="shared" ca="1" si="85"/>
        <v>38460849.67704545</v>
      </c>
      <c r="J63" s="3">
        <f t="shared" ca="1" si="85"/>
        <v>40705320.131590903</v>
      </c>
      <c r="K63" s="3">
        <f t="shared" ca="1" si="85"/>
        <v>41164516.60186363</v>
      </c>
      <c r="L63" s="3">
        <f t="shared" ca="1" si="85"/>
        <v>45481654.476681821</v>
      </c>
      <c r="M63" s="3">
        <f t="shared" ca="1" si="85"/>
        <v>46053093.534681812</v>
      </c>
      <c r="N63" s="3">
        <f t="shared" ca="1" si="85"/>
        <v>41342556.66422727</v>
      </c>
      <c r="O63" s="3">
        <f t="shared" ca="1" si="85"/>
        <v>25614988.731818181</v>
      </c>
      <c r="P63" s="3">
        <f t="shared" ca="1" si="85"/>
        <v>8077863.0313636363</v>
      </c>
      <c r="Q63" s="3">
        <f t="shared" ca="1" si="85"/>
        <v>8077863.0313636363</v>
      </c>
      <c r="R63" s="3">
        <f t="shared" ca="1" si="85"/>
        <v>3899659.0909090908</v>
      </c>
      <c r="S63" s="3" t="e">
        <f t="shared" ca="1" si="85"/>
        <v>#DIV/0!</v>
      </c>
      <c r="T63" s="3" t="e">
        <f t="shared" ca="1" si="85"/>
        <v>#DIV/0!</v>
      </c>
      <c r="U63" s="3">
        <f t="shared" ca="1" si="85"/>
        <v>0</v>
      </c>
      <c r="V63" s="3">
        <f t="shared" ca="1" si="85"/>
        <v>0</v>
      </c>
      <c r="W63" s="3">
        <f t="shared" ca="1" si="85"/>
        <v>0</v>
      </c>
      <c r="X63" s="3" t="e">
        <f t="shared" ca="1" si="85"/>
        <v>#DIV/0!</v>
      </c>
      <c r="Y63" s="3">
        <f t="shared" ca="1" si="85"/>
        <v>0</v>
      </c>
      <c r="Z63" s="3">
        <f t="shared" si="85"/>
        <v>0</v>
      </c>
      <c r="AA63" s="3">
        <f t="shared" si="85"/>
        <v>0</v>
      </c>
      <c r="AB63" s="3">
        <f t="shared" si="85"/>
        <v>0</v>
      </c>
      <c r="AC63" s="3">
        <f t="shared" si="85"/>
        <v>0</v>
      </c>
      <c r="AD63" s="3">
        <f t="shared" si="85"/>
        <v>0</v>
      </c>
      <c r="AE63" s="3">
        <f t="shared" si="85"/>
        <v>0</v>
      </c>
      <c r="AF63" s="3">
        <f t="shared" si="85"/>
        <v>0</v>
      </c>
      <c r="AG63" s="3">
        <f t="shared" si="85"/>
        <v>0</v>
      </c>
      <c r="AH63" s="3">
        <f t="shared" si="85"/>
        <v>0</v>
      </c>
      <c r="AI63" s="3">
        <f t="shared" si="85"/>
        <v>0</v>
      </c>
      <c r="AJ63" s="3">
        <f t="shared" si="85"/>
        <v>0</v>
      </c>
      <c r="AK63" s="3">
        <f t="shared" si="85"/>
        <v>0</v>
      </c>
      <c r="AL63" s="3">
        <f t="shared" si="85"/>
        <v>0</v>
      </c>
      <c r="AM63" s="3">
        <f t="shared" si="85"/>
        <v>0</v>
      </c>
      <c r="AN63" s="3">
        <f t="shared" si="85"/>
        <v>0</v>
      </c>
      <c r="AO63" s="3">
        <f t="shared" si="85"/>
        <v>0</v>
      </c>
      <c r="AP63" s="3">
        <f t="shared" si="85"/>
        <v>0</v>
      </c>
      <c r="AQ63" s="3">
        <f t="shared" si="85"/>
        <v>0</v>
      </c>
      <c r="AR63" s="3">
        <f t="shared" si="85"/>
        <v>0</v>
      </c>
      <c r="AS63" s="3">
        <f t="shared" si="85"/>
        <v>0</v>
      </c>
      <c r="AT63" s="3">
        <f t="shared" si="85"/>
        <v>0</v>
      </c>
      <c r="AU63" s="3">
        <f t="shared" si="85"/>
        <v>0</v>
      </c>
      <c r="AV63" s="3">
        <f t="shared" si="85"/>
        <v>0</v>
      </c>
      <c r="AW63" s="3">
        <f t="shared" si="85"/>
        <v>0</v>
      </c>
      <c r="AX63" s="3">
        <f t="shared" si="85"/>
        <v>0</v>
      </c>
      <c r="AY63" s="3">
        <f t="shared" si="85"/>
        <v>0</v>
      </c>
      <c r="AZ63" s="3">
        <f t="shared" si="85"/>
        <v>0</v>
      </c>
      <c r="BA63" s="3">
        <f t="shared" si="85"/>
        <v>0</v>
      </c>
      <c r="BB63" s="3">
        <f t="shared" si="85"/>
        <v>0</v>
      </c>
      <c r="BC63" s="3">
        <f t="shared" si="85"/>
        <v>0</v>
      </c>
      <c r="BD63" s="3">
        <f t="shared" si="85"/>
        <v>0</v>
      </c>
    </row>
    <row r="64" spans="1:56">
      <c r="A64" t="s">
        <v>417</v>
      </c>
      <c r="B64" s="3">
        <f t="shared" ca="1" si="84"/>
        <v>41113434</v>
      </c>
      <c r="C64" s="3">
        <f t="shared" ca="1" si="85"/>
        <v>26062032</v>
      </c>
      <c r="D64" s="3">
        <f t="shared" ca="1" si="85"/>
        <v>18293642.905909091</v>
      </c>
      <c r="E64" s="3">
        <f t="shared" ca="1" si="85"/>
        <v>26431259.855727274</v>
      </c>
      <c r="F64" s="3">
        <f t="shared" ca="1" si="85"/>
        <v>34309987.57554546</v>
      </c>
      <c r="G64" s="3">
        <f t="shared" ca="1" si="85"/>
        <v>34712429.447318181</v>
      </c>
      <c r="H64" s="3">
        <f t="shared" ca="1" si="85"/>
        <v>65551859.248499997</v>
      </c>
      <c r="I64" s="3">
        <f t="shared" ca="1" si="85"/>
        <v>44160849.67704545</v>
      </c>
      <c r="J64" s="3">
        <f t="shared" ca="1" si="85"/>
        <v>52105320.131590903</v>
      </c>
      <c r="K64" s="3">
        <f t="shared" ca="1" si="85"/>
        <v>55414516.60186363</v>
      </c>
      <c r="L64" s="3">
        <f t="shared" ca="1" si="85"/>
        <v>59431654.476681821</v>
      </c>
      <c r="M64" s="3">
        <f t="shared" ca="1" si="85"/>
        <v>59703093.534681812</v>
      </c>
      <c r="N64" s="3">
        <f t="shared" ca="1" si="85"/>
        <v>53042556.66422727</v>
      </c>
      <c r="O64" s="3">
        <f t="shared" ca="1" si="85"/>
        <v>33714988.731818184</v>
      </c>
      <c r="P64" s="3">
        <f t="shared" ca="1" si="85"/>
        <v>8077863.0313636363</v>
      </c>
      <c r="Q64" s="3">
        <f t="shared" ca="1" si="85"/>
        <v>8077863.0313636363</v>
      </c>
      <c r="R64" s="3">
        <f t="shared" ca="1" si="85"/>
        <v>3899659.0909090908</v>
      </c>
      <c r="S64" s="3" t="e">
        <f t="shared" ca="1" si="85"/>
        <v>#DIV/0!</v>
      </c>
      <c r="T64" s="3" t="e">
        <f t="shared" ca="1" si="85"/>
        <v>#DIV/0!</v>
      </c>
      <c r="U64" s="3">
        <f t="shared" ca="1" si="85"/>
        <v>0</v>
      </c>
      <c r="V64" s="3">
        <f t="shared" ca="1" si="85"/>
        <v>0</v>
      </c>
      <c r="W64" s="3">
        <f t="shared" ca="1" si="85"/>
        <v>0</v>
      </c>
      <c r="X64" s="3" t="e">
        <f t="shared" ca="1" si="85"/>
        <v>#DIV/0!</v>
      </c>
      <c r="Y64" s="3">
        <f t="shared" ca="1" si="85"/>
        <v>0</v>
      </c>
      <c r="Z64" s="3">
        <f t="shared" si="85"/>
        <v>0</v>
      </c>
      <c r="AA64" s="3">
        <f t="shared" si="85"/>
        <v>0</v>
      </c>
      <c r="AB64" s="3">
        <f t="shared" si="85"/>
        <v>0</v>
      </c>
      <c r="AC64" s="3">
        <f t="shared" si="85"/>
        <v>0</v>
      </c>
      <c r="AD64" s="3">
        <f t="shared" si="85"/>
        <v>0</v>
      </c>
      <c r="AE64" s="3">
        <f t="shared" si="85"/>
        <v>0</v>
      </c>
      <c r="AF64" s="3">
        <f t="shared" si="85"/>
        <v>0</v>
      </c>
      <c r="AG64" s="3">
        <f t="shared" si="85"/>
        <v>0</v>
      </c>
      <c r="AH64" s="3">
        <f t="shared" si="85"/>
        <v>0</v>
      </c>
      <c r="AI64" s="3">
        <f t="shared" si="85"/>
        <v>0</v>
      </c>
      <c r="AJ64" s="3">
        <f t="shared" si="85"/>
        <v>0</v>
      </c>
      <c r="AK64" s="3">
        <f t="shared" si="85"/>
        <v>0</v>
      </c>
      <c r="AL64" s="3">
        <f t="shared" si="85"/>
        <v>0</v>
      </c>
      <c r="AM64" s="3">
        <f t="shared" si="85"/>
        <v>0</v>
      </c>
      <c r="AN64" s="3">
        <f t="shared" si="85"/>
        <v>0</v>
      </c>
      <c r="AO64" s="3">
        <f t="shared" si="85"/>
        <v>0</v>
      </c>
      <c r="AP64" s="3">
        <f t="shared" si="85"/>
        <v>0</v>
      </c>
      <c r="AQ64" s="3">
        <f t="shared" si="85"/>
        <v>0</v>
      </c>
      <c r="AR64" s="3">
        <f t="shared" si="85"/>
        <v>0</v>
      </c>
      <c r="AS64" s="3">
        <f t="shared" si="85"/>
        <v>0</v>
      </c>
      <c r="AT64" s="3">
        <f t="shared" si="85"/>
        <v>0</v>
      </c>
      <c r="AU64" s="3">
        <f t="shared" si="85"/>
        <v>0</v>
      </c>
      <c r="AV64" s="3">
        <f t="shared" si="85"/>
        <v>0</v>
      </c>
      <c r="AW64" s="3">
        <f t="shared" si="85"/>
        <v>0</v>
      </c>
      <c r="AX64" s="3">
        <f t="shared" si="85"/>
        <v>0</v>
      </c>
      <c r="AY64" s="3">
        <f t="shared" si="85"/>
        <v>0</v>
      </c>
      <c r="AZ64" s="3">
        <f t="shared" si="85"/>
        <v>0</v>
      </c>
      <c r="BA64" s="3">
        <f t="shared" si="85"/>
        <v>0</v>
      </c>
      <c r="BB64" s="3">
        <f t="shared" si="85"/>
        <v>0</v>
      </c>
      <c r="BC64" s="3">
        <f t="shared" si="85"/>
        <v>0</v>
      </c>
      <c r="BD64" s="3">
        <f t="shared" si="85"/>
        <v>0</v>
      </c>
    </row>
    <row r="65" spans="1:56">
      <c r="A65" t="s">
        <v>416</v>
      </c>
      <c r="B65" s="3">
        <f t="shared" ca="1" si="84"/>
        <v>0</v>
      </c>
      <c r="C65" s="3">
        <f t="shared" ca="1" si="85"/>
        <v>-26062032</v>
      </c>
      <c r="D65" s="3">
        <f t="shared" ca="1" si="85"/>
        <v>-18293642.905909091</v>
      </c>
      <c r="E65" s="3">
        <f t="shared" ca="1" si="85"/>
        <v>-26431259.855727274</v>
      </c>
      <c r="F65" s="3">
        <f t="shared" ca="1" si="85"/>
        <v>-34309987.57554546</v>
      </c>
      <c r="G65" s="3">
        <f t="shared" ca="1" si="85"/>
        <v>-34712429.447318181</v>
      </c>
      <c r="H65" s="3">
        <f t="shared" ca="1" si="85"/>
        <v>-65551859.248499997</v>
      </c>
      <c r="I65" s="3">
        <f t="shared" ca="1" si="85"/>
        <v>-44160849.67704545</v>
      </c>
      <c r="J65" s="3">
        <f t="shared" ca="1" si="85"/>
        <v>-52105320.131590903</v>
      </c>
      <c r="K65" s="3">
        <f t="shared" ca="1" si="85"/>
        <v>-55414516.60186363</v>
      </c>
      <c r="L65" s="3">
        <f t="shared" ca="1" si="85"/>
        <v>-59431654.476681821</v>
      </c>
      <c r="M65" s="3">
        <f t="shared" ca="1" si="85"/>
        <v>-59703093.534681812</v>
      </c>
      <c r="N65" s="3">
        <f t="shared" ca="1" si="85"/>
        <v>-53042556.66422727</v>
      </c>
      <c r="O65" s="3">
        <f t="shared" ca="1" si="85"/>
        <v>-33714988.731818184</v>
      </c>
      <c r="P65" s="3">
        <f t="shared" ca="1" si="85"/>
        <v>-8077863.0313636363</v>
      </c>
      <c r="Q65" s="3">
        <f t="shared" ca="1" si="85"/>
        <v>-8077863.0313636363</v>
      </c>
      <c r="R65" s="3">
        <f t="shared" ca="1" si="85"/>
        <v>-3899659.0909090908</v>
      </c>
      <c r="S65" s="3" t="e">
        <f t="shared" ca="1" si="85"/>
        <v>#DIV/0!</v>
      </c>
      <c r="T65" s="3" t="e">
        <f t="shared" ca="1" si="85"/>
        <v>#DIV/0!</v>
      </c>
      <c r="U65" s="3">
        <f t="shared" ca="1" si="85"/>
        <v>0</v>
      </c>
      <c r="V65" s="3">
        <f t="shared" ca="1" si="85"/>
        <v>0</v>
      </c>
      <c r="W65" s="3">
        <f t="shared" ca="1" si="85"/>
        <v>0</v>
      </c>
      <c r="X65" s="3" t="e">
        <f t="shared" ca="1" si="85"/>
        <v>#DIV/0!</v>
      </c>
      <c r="Y65" s="3">
        <f t="shared" ca="1" si="85"/>
        <v>0</v>
      </c>
      <c r="Z65" s="3">
        <f t="shared" si="85"/>
        <v>0</v>
      </c>
      <c r="AA65" s="3">
        <f t="shared" si="85"/>
        <v>0</v>
      </c>
      <c r="AB65" s="3">
        <f t="shared" si="85"/>
        <v>0</v>
      </c>
      <c r="AC65" s="3">
        <f t="shared" si="85"/>
        <v>0</v>
      </c>
      <c r="AD65" s="3">
        <f t="shared" si="85"/>
        <v>0</v>
      </c>
      <c r="AE65" s="3">
        <f t="shared" si="85"/>
        <v>0</v>
      </c>
      <c r="AF65" s="3">
        <f t="shared" si="85"/>
        <v>0</v>
      </c>
      <c r="AG65" s="3">
        <f t="shared" si="85"/>
        <v>0</v>
      </c>
      <c r="AH65" s="3">
        <f t="shared" si="85"/>
        <v>0</v>
      </c>
      <c r="AI65" s="3">
        <f t="shared" si="85"/>
        <v>0</v>
      </c>
      <c r="AJ65" s="3">
        <f t="shared" si="85"/>
        <v>0</v>
      </c>
      <c r="AK65" s="3">
        <f t="shared" si="85"/>
        <v>0</v>
      </c>
      <c r="AL65" s="3">
        <f t="shared" si="85"/>
        <v>0</v>
      </c>
      <c r="AM65" s="3">
        <f t="shared" si="85"/>
        <v>0</v>
      </c>
      <c r="AN65" s="3">
        <f t="shared" si="85"/>
        <v>0</v>
      </c>
      <c r="AO65" s="3">
        <f t="shared" si="85"/>
        <v>0</v>
      </c>
      <c r="AP65" s="3">
        <f t="shared" si="85"/>
        <v>0</v>
      </c>
      <c r="AQ65" s="3">
        <f t="shared" si="85"/>
        <v>0</v>
      </c>
      <c r="AR65" s="3">
        <f t="shared" si="85"/>
        <v>0</v>
      </c>
      <c r="AS65" s="3">
        <f t="shared" si="85"/>
        <v>0</v>
      </c>
      <c r="AT65" s="3">
        <f t="shared" si="85"/>
        <v>0</v>
      </c>
      <c r="AU65" s="3">
        <f t="shared" si="85"/>
        <v>0</v>
      </c>
      <c r="AV65" s="3">
        <f t="shared" si="85"/>
        <v>0</v>
      </c>
      <c r="AW65" s="3">
        <f t="shared" si="85"/>
        <v>0</v>
      </c>
      <c r="AX65" s="3">
        <f t="shared" si="85"/>
        <v>0</v>
      </c>
      <c r="AY65" s="3">
        <f t="shared" si="85"/>
        <v>0</v>
      </c>
      <c r="AZ65" s="3">
        <f t="shared" si="85"/>
        <v>0</v>
      </c>
      <c r="BA65" s="3">
        <f t="shared" si="85"/>
        <v>0</v>
      </c>
      <c r="BB65" s="3">
        <f t="shared" si="85"/>
        <v>0</v>
      </c>
      <c r="BC65" s="3">
        <f t="shared" si="85"/>
        <v>0</v>
      </c>
      <c r="BD65" s="3">
        <f t="shared" si="85"/>
        <v>0</v>
      </c>
    </row>
    <row r="66" spans="1:56">
      <c r="A66" t="s">
        <v>415</v>
      </c>
      <c r="B66" s="3">
        <f ca="1">SUMIFS(38:38,$20:$20,B$48,$21:$21,B$49)</f>
        <v>0</v>
      </c>
      <c r="C66" s="3">
        <f t="shared" ref="C66:BD66" ca="1" si="86">SUMIFS(38:38,$20:$20,C$48,$21:$21,C$49)</f>
        <v>-26062032</v>
      </c>
      <c r="D66" s="3">
        <f t="shared" ca="1" si="86"/>
        <v>-13973642.905909091</v>
      </c>
      <c r="E66" s="3">
        <f t="shared" ca="1" si="86"/>
        <v>-511259.8557272749</v>
      </c>
      <c r="F66" s="3">
        <f t="shared" ca="1" si="86"/>
        <v>62890012.42445454</v>
      </c>
      <c r="G66" s="3">
        <f t="shared" ca="1" si="86"/>
        <v>62487570.552681819</v>
      </c>
      <c r="H66" s="3">
        <f t="shared" ca="1" si="86"/>
        <v>65758140.751499996</v>
      </c>
      <c r="I66" s="3">
        <f t="shared" ca="1" si="86"/>
        <v>176089150.32295454</v>
      </c>
      <c r="J66" s="3">
        <f t="shared" ca="1" si="86"/>
        <v>194044679.8684091</v>
      </c>
      <c r="K66" s="3">
        <f t="shared" ca="1" si="86"/>
        <v>190735483.39813638</v>
      </c>
      <c r="L66" s="3">
        <f t="shared" ca="1" si="86"/>
        <v>223318345.5233182</v>
      </c>
      <c r="M66" s="3">
        <f t="shared" ca="1" si="86"/>
        <v>216546906.46531817</v>
      </c>
      <c r="N66" s="3">
        <f t="shared" ca="1" si="86"/>
        <v>211707443.33577272</v>
      </c>
      <c r="O66" s="3">
        <f t="shared" ca="1" si="86"/>
        <v>186035011.2681818</v>
      </c>
      <c r="P66" s="3">
        <f t="shared" ca="1" si="86"/>
        <v>59422136.968636364</v>
      </c>
      <c r="Q66" s="3">
        <f t="shared" ca="1" si="86"/>
        <v>59422136.968636364</v>
      </c>
      <c r="R66" s="3">
        <f t="shared" ca="1" si="86"/>
        <v>41100340.909090906</v>
      </c>
      <c r="S66" s="3" t="e">
        <f t="shared" ca="1" si="86"/>
        <v>#DIV/0!</v>
      </c>
      <c r="T66" s="3" t="e">
        <f t="shared" ca="1" si="86"/>
        <v>#DIV/0!</v>
      </c>
      <c r="U66" s="3">
        <f t="shared" ca="1" si="86"/>
        <v>0</v>
      </c>
      <c r="V66" s="3">
        <f t="shared" ca="1" si="86"/>
        <v>0</v>
      </c>
      <c r="W66" s="3">
        <f t="shared" ca="1" si="86"/>
        <v>0</v>
      </c>
      <c r="X66" s="3" t="e">
        <f t="shared" ca="1" si="86"/>
        <v>#DIV/0!</v>
      </c>
      <c r="Y66" s="3">
        <f t="shared" ca="1" si="86"/>
        <v>0</v>
      </c>
      <c r="Z66" s="3">
        <f t="shared" ca="1" si="86"/>
        <v>0</v>
      </c>
      <c r="AA66" s="3">
        <f t="shared" ca="1" si="86"/>
        <v>0</v>
      </c>
      <c r="AB66" s="3">
        <f t="shared" ca="1" si="86"/>
        <v>0</v>
      </c>
      <c r="AC66" s="3">
        <f t="shared" ca="1" si="86"/>
        <v>0</v>
      </c>
      <c r="AD66" s="3">
        <f t="shared" si="86"/>
        <v>0</v>
      </c>
      <c r="AE66" s="3">
        <f t="shared" si="86"/>
        <v>0</v>
      </c>
      <c r="AF66" s="3">
        <f t="shared" si="86"/>
        <v>0</v>
      </c>
      <c r="AG66" s="3">
        <f t="shared" si="86"/>
        <v>0</v>
      </c>
      <c r="AH66" s="3">
        <f t="shared" si="86"/>
        <v>0</v>
      </c>
      <c r="AI66" s="3">
        <f t="shared" si="86"/>
        <v>0</v>
      </c>
      <c r="AJ66" s="3">
        <f t="shared" si="86"/>
        <v>0</v>
      </c>
      <c r="AK66" s="3">
        <f t="shared" si="86"/>
        <v>0</v>
      </c>
      <c r="AL66" s="3">
        <f t="shared" si="86"/>
        <v>0</v>
      </c>
      <c r="AM66" s="3">
        <f t="shared" si="86"/>
        <v>0</v>
      </c>
      <c r="AN66" s="3">
        <f t="shared" si="86"/>
        <v>0</v>
      </c>
      <c r="AO66" s="3">
        <f t="shared" si="86"/>
        <v>0</v>
      </c>
      <c r="AP66" s="3">
        <f t="shared" si="86"/>
        <v>0</v>
      </c>
      <c r="AQ66" s="3">
        <f t="shared" si="86"/>
        <v>0</v>
      </c>
      <c r="AR66" s="3">
        <f t="shared" si="86"/>
        <v>0</v>
      </c>
      <c r="AS66" s="3">
        <f t="shared" si="86"/>
        <v>0</v>
      </c>
      <c r="AT66" s="3">
        <f t="shared" si="86"/>
        <v>0</v>
      </c>
      <c r="AU66" s="3">
        <f t="shared" si="86"/>
        <v>0</v>
      </c>
      <c r="AV66" s="3">
        <f t="shared" si="86"/>
        <v>0</v>
      </c>
      <c r="AW66" s="3">
        <f t="shared" si="86"/>
        <v>0</v>
      </c>
      <c r="AX66" s="3">
        <f t="shared" si="86"/>
        <v>0</v>
      </c>
      <c r="AY66" s="3">
        <f t="shared" si="86"/>
        <v>0</v>
      </c>
      <c r="AZ66" s="3">
        <f t="shared" si="86"/>
        <v>0</v>
      </c>
      <c r="BA66" s="3">
        <f t="shared" si="86"/>
        <v>0</v>
      </c>
      <c r="BB66" s="3">
        <f t="shared" si="86"/>
        <v>0</v>
      </c>
      <c r="BC66" s="3">
        <f t="shared" si="86"/>
        <v>0</v>
      </c>
      <c r="BD66" s="3">
        <f t="shared" si="86"/>
        <v>0</v>
      </c>
    </row>
    <row r="67" spans="1:56">
      <c r="A67" t="s">
        <v>409</v>
      </c>
      <c r="B67" s="3">
        <f ca="1">SUM($B$55:B55)</f>
        <v>0</v>
      </c>
      <c r="C67" s="3">
        <f ca="1">SUM($B$55:C55)</f>
        <v>0</v>
      </c>
      <c r="D67" s="3">
        <f ca="1">SUM($B$55:D55)</f>
        <v>4320000</v>
      </c>
      <c r="E67" s="3">
        <f ca="1">SUM($B$55:E55)</f>
        <v>30240000</v>
      </c>
      <c r="F67" s="3">
        <f ca="1">SUM($B$55:F55)</f>
        <v>127440000</v>
      </c>
      <c r="G67" s="3">
        <f ca="1">SUM($B$55:G55)</f>
        <v>224640000</v>
      </c>
      <c r="H67" s="3">
        <f ca="1">SUM($B$55:H55)</f>
        <v>355950000</v>
      </c>
      <c r="I67" s="3">
        <f ca="1">SUM($B$55:I55)</f>
        <v>576200000</v>
      </c>
      <c r="J67" s="3">
        <f ca="1">SUM($B$55:J55)</f>
        <v>822350000</v>
      </c>
      <c r="K67" s="3">
        <f ca="1">SUM($B$55:K55)</f>
        <v>1068500000</v>
      </c>
      <c r="L67" s="3">
        <f ca="1">SUM($B$55:L55)</f>
        <v>1351250000</v>
      </c>
      <c r="M67" s="3">
        <f ca="1">SUM($B$55:M55)</f>
        <v>1627500000</v>
      </c>
      <c r="N67" s="3">
        <f ca="1">SUM($B$55:N55)</f>
        <v>1892250000</v>
      </c>
      <c r="O67" s="3">
        <f ca="1">SUM($B$55:O55)</f>
        <v>2112000000</v>
      </c>
      <c r="P67" s="3">
        <f ca="1">SUM($B$55:P55)</f>
        <v>2179500000</v>
      </c>
      <c r="Q67" s="3">
        <f ca="1">SUM($B$55:Q55)</f>
        <v>2247000000</v>
      </c>
      <c r="R67" s="3">
        <f ca="1">SUM($B$55:R55)</f>
        <v>2292000000</v>
      </c>
      <c r="S67" s="3">
        <f ca="1">SUM($B$55:S55)</f>
        <v>2292000000</v>
      </c>
      <c r="T67" s="3">
        <f ca="1">SUM($B$55:T55)</f>
        <v>2292000000</v>
      </c>
      <c r="U67" s="3">
        <f ca="1">SUM($B$55:U55)</f>
        <v>2292000000</v>
      </c>
      <c r="V67" s="3">
        <f ca="1">SUM($B$55:V55)</f>
        <v>2292000000</v>
      </c>
      <c r="W67" s="3">
        <f ca="1">SUM($B$55:W55)</f>
        <v>2292000000</v>
      </c>
      <c r="X67" s="3">
        <f ca="1">SUM($B$55:X55)</f>
        <v>2292000000</v>
      </c>
      <c r="Y67" s="3">
        <f ca="1">SUM($B$55:Y55)</f>
        <v>2292000000</v>
      </c>
      <c r="Z67" s="3">
        <f ca="1">SUM($B$55:Z55)</f>
        <v>2292000000</v>
      </c>
      <c r="AA67" s="3">
        <f ca="1">SUM($B$55:AA55)</f>
        <v>2292000000</v>
      </c>
      <c r="AB67" s="3">
        <f ca="1">SUM($B$55:AB55)</f>
        <v>2292000000</v>
      </c>
      <c r="AC67" s="3">
        <f ca="1">SUM($B$55:AC55)</f>
        <v>2292000000</v>
      </c>
      <c r="AD67" s="3">
        <f ca="1">SUM($B$55:AD55)</f>
        <v>2292000000</v>
      </c>
      <c r="AE67" s="3">
        <f ca="1">SUM($B$55:AE55)</f>
        <v>2292000000</v>
      </c>
      <c r="AF67" s="3">
        <f ca="1">SUM($B$55:AF55)</f>
        <v>2292000000</v>
      </c>
      <c r="AG67" s="3">
        <f ca="1">SUM($B$55:AG55)</f>
        <v>2292000000</v>
      </c>
      <c r="AH67" s="3">
        <f ca="1">SUM($B$55:AH55)</f>
        <v>2292000000</v>
      </c>
      <c r="AI67" s="3">
        <f ca="1">SUM($B$55:AI55)</f>
        <v>2292000000</v>
      </c>
      <c r="AJ67" s="3">
        <f ca="1">SUM($B$55:AJ55)</f>
        <v>2292000000</v>
      </c>
      <c r="AK67" s="3">
        <f ca="1">SUM($B$55:AK55)</f>
        <v>2292000000</v>
      </c>
      <c r="AL67" s="3">
        <f ca="1">SUM($B$55:AL55)</f>
        <v>2292000000</v>
      </c>
      <c r="AM67" s="3">
        <f ca="1">SUM($B$55:AM55)</f>
        <v>2292000000</v>
      </c>
      <c r="AN67" s="3">
        <f ca="1">SUM($B$55:AN55)</f>
        <v>2292000000</v>
      </c>
      <c r="AO67" s="3">
        <f ca="1">SUM($B$55:AO55)</f>
        <v>2292000000</v>
      </c>
      <c r="AP67" s="3">
        <f ca="1">SUM($B$55:AP55)</f>
        <v>2292000000</v>
      </c>
      <c r="AQ67" s="3">
        <f ca="1">SUM($B$55:AQ55)</f>
        <v>2292000000</v>
      </c>
      <c r="AR67" s="3">
        <f ca="1">SUM($B$55:AR55)</f>
        <v>2292000000</v>
      </c>
      <c r="AS67" s="3">
        <f ca="1">SUM($B$55:AS55)</f>
        <v>2292000000</v>
      </c>
      <c r="AT67" s="3">
        <f ca="1">SUM($B$55:AT55)</f>
        <v>2292000000</v>
      </c>
      <c r="AU67" s="3">
        <f ca="1">SUM($B$55:AU55)</f>
        <v>2292000000</v>
      </c>
      <c r="AV67" s="3">
        <f ca="1">SUM($B$55:AV55)</f>
        <v>2292000000</v>
      </c>
      <c r="AW67" s="3">
        <f ca="1">SUM($B$55:AW55)</f>
        <v>2292000000</v>
      </c>
      <c r="AX67" s="3">
        <f ca="1">SUM($B$55:AX55)</f>
        <v>2292000000</v>
      </c>
      <c r="AY67" s="3">
        <f ca="1">SUM($B$55:AY55)</f>
        <v>2292000000</v>
      </c>
      <c r="AZ67" s="3">
        <f ca="1">SUM($B$55:AZ55)</f>
        <v>2292000000</v>
      </c>
      <c r="BA67" s="3">
        <f ca="1">SUM($B$55:BA55)</f>
        <v>2292000000</v>
      </c>
      <c r="BB67" s="3">
        <f ca="1">SUM($B$55:BB55)</f>
        <v>2292000000</v>
      </c>
      <c r="BC67" s="3">
        <f ca="1">SUM($B$55:BC55)</f>
        <v>2292000000</v>
      </c>
      <c r="BD67" s="3">
        <f ca="1">SUM($B$55:BD55)</f>
        <v>2292000000</v>
      </c>
    </row>
    <row r="68" spans="1:56">
      <c r="A68" t="s">
        <v>410</v>
      </c>
      <c r="B68" s="3">
        <f ca="1">SUM($B$64:B64)</f>
        <v>41113434</v>
      </c>
      <c r="C68" s="3">
        <f ca="1">SUM($B$64:C64)</f>
        <v>67175466</v>
      </c>
      <c r="D68" s="3">
        <f ca="1">SUM($B$64:D64)</f>
        <v>85469108.905909091</v>
      </c>
      <c r="E68" s="3">
        <f ca="1">SUM($B$64:E64)</f>
        <v>111900368.76163636</v>
      </c>
      <c r="F68" s="3">
        <f ca="1">SUM($B$64:F64)</f>
        <v>146210356.33718181</v>
      </c>
      <c r="G68" s="3">
        <f ca="1">SUM($B$64:G64)</f>
        <v>180922785.7845</v>
      </c>
      <c r="H68" s="3">
        <f ca="1">SUM($B$64:H64)</f>
        <v>246474645.03299999</v>
      </c>
      <c r="I68" s="3">
        <f ca="1">SUM($B$64:I64)</f>
        <v>290635494.71004546</v>
      </c>
      <c r="J68" s="3">
        <f ca="1">SUM($B$64:J64)</f>
        <v>342740814.84163636</v>
      </c>
      <c r="K68" s="3">
        <f ca="1">SUM($B$64:K64)</f>
        <v>398155331.44349998</v>
      </c>
      <c r="L68" s="3">
        <f ca="1">SUM($B$64:L64)</f>
        <v>457586985.92018181</v>
      </c>
      <c r="M68" s="3">
        <f ca="1">SUM($B$64:M64)</f>
        <v>517290079.45486361</v>
      </c>
      <c r="N68" s="3">
        <f ca="1">SUM($B$64:N64)</f>
        <v>570332636.11909091</v>
      </c>
      <c r="O68" s="3">
        <f ca="1">SUM($B$64:O64)</f>
        <v>604047624.85090911</v>
      </c>
      <c r="P68" s="3">
        <f ca="1">SUM($B$64:P64)</f>
        <v>612125487.88227272</v>
      </c>
      <c r="Q68" s="3">
        <f ca="1">SUM($B$64:Q64)</f>
        <v>620203350.91363633</v>
      </c>
      <c r="R68" s="3">
        <f ca="1">SUM($B$64:R64)</f>
        <v>624103010.00454545</v>
      </c>
      <c r="S68" s="3" t="e">
        <f ca="1">SUM($B$64:S64)</f>
        <v>#DIV/0!</v>
      </c>
      <c r="T68" s="3" t="e">
        <f ca="1">SUM($B$64:T64)</f>
        <v>#DIV/0!</v>
      </c>
      <c r="U68" s="3" t="e">
        <f ca="1">SUM($B$64:U64)</f>
        <v>#DIV/0!</v>
      </c>
      <c r="V68" s="3" t="e">
        <f ca="1">SUM($B$64:V64)</f>
        <v>#DIV/0!</v>
      </c>
      <c r="W68" s="3" t="e">
        <f ca="1">SUM($B$64:W64)</f>
        <v>#DIV/0!</v>
      </c>
      <c r="X68" s="3" t="e">
        <f ca="1">SUM($B$64:X64)</f>
        <v>#DIV/0!</v>
      </c>
      <c r="Y68" s="3" t="e">
        <f ca="1">SUM($B$64:Y64)</f>
        <v>#DIV/0!</v>
      </c>
      <c r="Z68" s="3" t="e">
        <f ca="1">SUM($B$64:Z64)</f>
        <v>#DIV/0!</v>
      </c>
      <c r="AA68" s="3" t="e">
        <f ca="1">SUM($B$64:AA64)</f>
        <v>#DIV/0!</v>
      </c>
      <c r="AB68" s="3" t="e">
        <f ca="1">SUM($B$64:AB64)</f>
        <v>#DIV/0!</v>
      </c>
      <c r="AC68" s="3" t="e">
        <f ca="1">SUM($B$64:AC64)</f>
        <v>#DIV/0!</v>
      </c>
      <c r="AD68" s="3" t="e">
        <f ca="1">SUM($B$64:AD64)</f>
        <v>#DIV/0!</v>
      </c>
      <c r="AE68" s="3" t="e">
        <f ca="1">SUM($B$64:AE64)</f>
        <v>#DIV/0!</v>
      </c>
      <c r="AF68" s="3" t="e">
        <f ca="1">SUM($B$64:AF64)</f>
        <v>#DIV/0!</v>
      </c>
      <c r="AG68" s="3" t="e">
        <f ca="1">SUM($B$64:AG64)</f>
        <v>#DIV/0!</v>
      </c>
      <c r="AH68" s="3" t="e">
        <f ca="1">SUM($B$64:AH64)</f>
        <v>#DIV/0!</v>
      </c>
      <c r="AI68" s="3" t="e">
        <f ca="1">SUM($B$64:AI64)</f>
        <v>#DIV/0!</v>
      </c>
      <c r="AJ68" s="3" t="e">
        <f ca="1">SUM($B$64:AJ64)</f>
        <v>#DIV/0!</v>
      </c>
      <c r="AK68" s="3" t="e">
        <f ca="1">SUM($B$64:AK64)</f>
        <v>#DIV/0!</v>
      </c>
      <c r="AL68" s="3" t="e">
        <f ca="1">SUM($B$64:AL64)</f>
        <v>#DIV/0!</v>
      </c>
      <c r="AM68" s="3" t="e">
        <f ca="1">SUM($B$64:AM64)</f>
        <v>#DIV/0!</v>
      </c>
      <c r="AN68" s="3" t="e">
        <f ca="1">SUM($B$64:AN64)</f>
        <v>#DIV/0!</v>
      </c>
      <c r="AO68" s="3" t="e">
        <f ca="1">SUM($B$64:AO64)</f>
        <v>#DIV/0!</v>
      </c>
      <c r="AP68" s="3" t="e">
        <f ca="1">SUM($B$64:AP64)</f>
        <v>#DIV/0!</v>
      </c>
      <c r="AQ68" s="3" t="e">
        <f ca="1">SUM($B$64:AQ64)</f>
        <v>#DIV/0!</v>
      </c>
      <c r="AR68" s="3" t="e">
        <f ca="1">SUM($B$64:AR64)</f>
        <v>#DIV/0!</v>
      </c>
      <c r="AS68" s="3" t="e">
        <f ca="1">SUM($B$64:AS64)</f>
        <v>#DIV/0!</v>
      </c>
      <c r="AT68" s="3" t="e">
        <f ca="1">SUM($B$64:AT64)</f>
        <v>#DIV/0!</v>
      </c>
      <c r="AU68" s="3" t="e">
        <f ca="1">SUM($B$64:AU64)</f>
        <v>#DIV/0!</v>
      </c>
      <c r="AV68" s="3" t="e">
        <f ca="1">SUM($B$64:AV64)</f>
        <v>#DIV/0!</v>
      </c>
      <c r="AW68" s="3" t="e">
        <f ca="1">SUM($B$64:AW64)</f>
        <v>#DIV/0!</v>
      </c>
      <c r="AX68" s="3" t="e">
        <f ca="1">SUM($B$64:AX64)</f>
        <v>#DIV/0!</v>
      </c>
      <c r="AY68" s="3" t="e">
        <f ca="1">SUM($B$64:AY64)</f>
        <v>#DIV/0!</v>
      </c>
      <c r="AZ68" s="3" t="e">
        <f ca="1">SUM($B$64:AZ64)</f>
        <v>#DIV/0!</v>
      </c>
      <c r="BA68" s="3" t="e">
        <f ca="1">SUM($B$64:BA64)</f>
        <v>#DIV/0!</v>
      </c>
      <c r="BB68" s="3" t="e">
        <f ca="1">SUM($B$64:BB64)</f>
        <v>#DIV/0!</v>
      </c>
      <c r="BC68" s="3" t="e">
        <f ca="1">SUM($B$64:BC64)</f>
        <v>#DIV/0!</v>
      </c>
      <c r="BD68" s="3" t="e">
        <f ca="1">SUM($B$64:BD64)</f>
        <v>#DIV/0!</v>
      </c>
    </row>
    <row r="69" spans="1:56">
      <c r="A69" t="s">
        <v>414</v>
      </c>
      <c r="B69" s="3">
        <f ca="1">B67+B68</f>
        <v>41113434</v>
      </c>
      <c r="C69" s="3">
        <f t="shared" ref="C69:BD69" ca="1" si="87">C67+C68</f>
        <v>67175466</v>
      </c>
      <c r="D69" s="3">
        <f t="shared" ca="1" si="87"/>
        <v>89789108.905909091</v>
      </c>
      <c r="E69" s="3">
        <f t="shared" ca="1" si="87"/>
        <v>142140368.76163638</v>
      </c>
      <c r="F69" s="3">
        <f t="shared" ca="1" si="87"/>
        <v>273650356.33718181</v>
      </c>
      <c r="G69" s="3">
        <f t="shared" ca="1" si="87"/>
        <v>405562785.7845</v>
      </c>
      <c r="H69" s="3">
        <f t="shared" ca="1" si="87"/>
        <v>602424645.03299999</v>
      </c>
      <c r="I69" s="3">
        <f t="shared" ca="1" si="87"/>
        <v>866835494.71004546</v>
      </c>
      <c r="J69" s="3">
        <f t="shared" ca="1" si="87"/>
        <v>1165090814.8416364</v>
      </c>
      <c r="K69" s="3">
        <f t="shared" ca="1" si="87"/>
        <v>1466655331.4435</v>
      </c>
      <c r="L69" s="3">
        <f t="shared" ca="1" si="87"/>
        <v>1808836985.9201818</v>
      </c>
      <c r="M69" s="3">
        <f t="shared" ca="1" si="87"/>
        <v>2144790079.4548635</v>
      </c>
      <c r="N69" s="3">
        <f t="shared" ca="1" si="87"/>
        <v>2462582636.119091</v>
      </c>
      <c r="O69" s="3">
        <f t="shared" ca="1" si="87"/>
        <v>2716047624.8509092</v>
      </c>
      <c r="P69" s="3">
        <f t="shared" ca="1" si="87"/>
        <v>2791625487.8822727</v>
      </c>
      <c r="Q69" s="3">
        <f t="shared" ca="1" si="87"/>
        <v>2867203350.9136362</v>
      </c>
      <c r="R69" s="3">
        <f t="shared" ca="1" si="87"/>
        <v>2916103010.0045452</v>
      </c>
      <c r="S69" s="3" t="e">
        <f t="shared" ca="1" si="87"/>
        <v>#DIV/0!</v>
      </c>
      <c r="T69" s="3" t="e">
        <f t="shared" ca="1" si="87"/>
        <v>#DIV/0!</v>
      </c>
      <c r="U69" s="3" t="e">
        <f t="shared" ca="1" si="87"/>
        <v>#DIV/0!</v>
      </c>
      <c r="V69" s="3" t="e">
        <f t="shared" ca="1" si="87"/>
        <v>#DIV/0!</v>
      </c>
      <c r="W69" s="3" t="e">
        <f t="shared" ca="1" si="87"/>
        <v>#DIV/0!</v>
      </c>
      <c r="X69" s="3" t="e">
        <f t="shared" ca="1" si="87"/>
        <v>#DIV/0!</v>
      </c>
      <c r="Y69" s="3" t="e">
        <f t="shared" ca="1" si="87"/>
        <v>#DIV/0!</v>
      </c>
      <c r="Z69" s="3" t="e">
        <f t="shared" ca="1" si="87"/>
        <v>#DIV/0!</v>
      </c>
      <c r="AA69" s="3" t="e">
        <f t="shared" ca="1" si="87"/>
        <v>#DIV/0!</v>
      </c>
      <c r="AB69" s="3" t="e">
        <f t="shared" ca="1" si="87"/>
        <v>#DIV/0!</v>
      </c>
      <c r="AC69" s="3" t="e">
        <f t="shared" ca="1" si="87"/>
        <v>#DIV/0!</v>
      </c>
      <c r="AD69" s="3" t="e">
        <f t="shared" ca="1" si="87"/>
        <v>#DIV/0!</v>
      </c>
      <c r="AE69" s="3" t="e">
        <f t="shared" ca="1" si="87"/>
        <v>#DIV/0!</v>
      </c>
      <c r="AF69" s="3" t="e">
        <f t="shared" ca="1" si="87"/>
        <v>#DIV/0!</v>
      </c>
      <c r="AG69" s="3" t="e">
        <f t="shared" ca="1" si="87"/>
        <v>#DIV/0!</v>
      </c>
      <c r="AH69" s="3" t="e">
        <f t="shared" ca="1" si="87"/>
        <v>#DIV/0!</v>
      </c>
      <c r="AI69" s="3" t="e">
        <f t="shared" ca="1" si="87"/>
        <v>#DIV/0!</v>
      </c>
      <c r="AJ69" s="3" t="e">
        <f t="shared" ca="1" si="87"/>
        <v>#DIV/0!</v>
      </c>
      <c r="AK69" s="3" t="e">
        <f t="shared" ca="1" si="87"/>
        <v>#DIV/0!</v>
      </c>
      <c r="AL69" s="3" t="e">
        <f t="shared" ca="1" si="87"/>
        <v>#DIV/0!</v>
      </c>
      <c r="AM69" s="3" t="e">
        <f t="shared" ca="1" si="87"/>
        <v>#DIV/0!</v>
      </c>
      <c r="AN69" s="3" t="e">
        <f t="shared" ca="1" si="87"/>
        <v>#DIV/0!</v>
      </c>
      <c r="AO69" s="3" t="e">
        <f t="shared" ca="1" si="87"/>
        <v>#DIV/0!</v>
      </c>
      <c r="AP69" s="3" t="e">
        <f t="shared" ca="1" si="87"/>
        <v>#DIV/0!</v>
      </c>
      <c r="AQ69" s="3" t="e">
        <f t="shared" ca="1" si="87"/>
        <v>#DIV/0!</v>
      </c>
      <c r="AR69" s="3" t="e">
        <f t="shared" ca="1" si="87"/>
        <v>#DIV/0!</v>
      </c>
      <c r="AS69" s="3" t="e">
        <f t="shared" ca="1" si="87"/>
        <v>#DIV/0!</v>
      </c>
      <c r="AT69" s="3" t="e">
        <f t="shared" ca="1" si="87"/>
        <v>#DIV/0!</v>
      </c>
      <c r="AU69" s="3" t="e">
        <f t="shared" ca="1" si="87"/>
        <v>#DIV/0!</v>
      </c>
      <c r="AV69" s="3" t="e">
        <f t="shared" ca="1" si="87"/>
        <v>#DIV/0!</v>
      </c>
      <c r="AW69" s="3" t="e">
        <f t="shared" ca="1" si="87"/>
        <v>#DIV/0!</v>
      </c>
      <c r="AX69" s="3" t="e">
        <f t="shared" ca="1" si="87"/>
        <v>#DIV/0!</v>
      </c>
      <c r="AY69" s="3" t="e">
        <f t="shared" ca="1" si="87"/>
        <v>#DIV/0!</v>
      </c>
      <c r="AZ69" s="3" t="e">
        <f t="shared" ca="1" si="87"/>
        <v>#DIV/0!</v>
      </c>
      <c r="BA69" s="3" t="e">
        <f t="shared" ca="1" si="87"/>
        <v>#DIV/0!</v>
      </c>
      <c r="BB69" s="3" t="e">
        <f t="shared" ca="1" si="87"/>
        <v>#DIV/0!</v>
      </c>
      <c r="BC69" s="3" t="e">
        <f t="shared" ca="1" si="87"/>
        <v>#DIV/0!</v>
      </c>
      <c r="BD69" s="3" t="e">
        <f t="shared" ca="1" si="87"/>
        <v>#DIV/0!</v>
      </c>
    </row>
    <row r="70" spans="1:56">
      <c r="A70" t="s">
        <v>210</v>
      </c>
      <c r="B70" s="3">
        <f t="shared" ref="B70:Q73" ca="1" si="88">SUMIFS(42:42,$20:$20,B$48,$21:$21,B$49)</f>
        <v>0</v>
      </c>
      <c r="C70" s="3">
        <f t="shared" ca="1" si="88"/>
        <v>0</v>
      </c>
      <c r="D70" s="3">
        <f t="shared" ca="1" si="88"/>
        <v>-631790.57454545447</v>
      </c>
      <c r="E70" s="3">
        <f t="shared" ca="1" si="88"/>
        <v>-2891041.8676363635</v>
      </c>
      <c r="F70" s="3">
        <f t="shared" ca="1" si="88"/>
        <v>-5668122.9207272716</v>
      </c>
      <c r="G70" s="3">
        <f t="shared" ca="1" si="88"/>
        <v>-5809974.9730909085</v>
      </c>
      <c r="H70" s="3">
        <f t="shared" ca="1" si="88"/>
        <v>-8002894.3679999998</v>
      </c>
      <c r="I70" s="3">
        <f t="shared" ca="1" si="88"/>
        <v>-13556617.35272727</v>
      </c>
      <c r="J70" s="3">
        <f t="shared" ca="1" si="88"/>
        <v>-14347744.625454543</v>
      </c>
      <c r="K70" s="3">
        <f t="shared" ca="1" si="88"/>
        <v>-14509601.44581818</v>
      </c>
      <c r="L70" s="3">
        <f t="shared" ca="1" si="88"/>
        <v>-16031299.138909092</v>
      </c>
      <c r="M70" s="3">
        <f t="shared" ca="1" si="88"/>
        <v>-16232719.042909089</v>
      </c>
      <c r="N70" s="3">
        <f t="shared" ca="1" si="88"/>
        <v>-14572356.715636361</v>
      </c>
      <c r="O70" s="3">
        <f t="shared" ca="1" si="88"/>
        <v>-9028729.3090909086</v>
      </c>
      <c r="P70" s="3">
        <f t="shared" ca="1" si="88"/>
        <v>-2847271.9418181814</v>
      </c>
      <c r="Q70" s="3">
        <f t="shared" ca="1" si="88"/>
        <v>-2847271.9418181814</v>
      </c>
      <c r="R70" s="3">
        <f t="shared" ref="C70:BD73" ca="1" si="89">SUMIFS(42:42,$20:$20,R$48,$21:$21,R$49)</f>
        <v>-1374545.4545454544</v>
      </c>
      <c r="S70" s="3" t="e">
        <f t="shared" ca="1" si="89"/>
        <v>#DIV/0!</v>
      </c>
      <c r="T70" s="3">
        <f t="shared" ca="1" si="89"/>
        <v>0</v>
      </c>
      <c r="U70" s="3">
        <f t="shared" ca="1" si="89"/>
        <v>0</v>
      </c>
      <c r="V70" s="3">
        <f t="shared" ca="1" si="89"/>
        <v>0</v>
      </c>
      <c r="W70" s="3">
        <f t="shared" ca="1" si="89"/>
        <v>0</v>
      </c>
      <c r="X70" s="3">
        <f t="shared" ca="1" si="89"/>
        <v>0</v>
      </c>
      <c r="Y70" s="3">
        <f t="shared" ca="1" si="89"/>
        <v>0</v>
      </c>
      <c r="Z70" s="3">
        <f t="shared" si="89"/>
        <v>0</v>
      </c>
      <c r="AA70" s="3">
        <f t="shared" si="89"/>
        <v>0</v>
      </c>
      <c r="AB70" s="3">
        <f t="shared" si="89"/>
        <v>0</v>
      </c>
      <c r="AC70" s="3">
        <f t="shared" si="89"/>
        <v>0</v>
      </c>
      <c r="AD70" s="3">
        <f t="shared" si="89"/>
        <v>0</v>
      </c>
      <c r="AE70" s="3">
        <f t="shared" si="89"/>
        <v>0</v>
      </c>
      <c r="AF70" s="3">
        <f t="shared" si="89"/>
        <v>0</v>
      </c>
      <c r="AG70" s="3">
        <f t="shared" si="89"/>
        <v>0</v>
      </c>
      <c r="AH70" s="3">
        <f t="shared" si="89"/>
        <v>0</v>
      </c>
      <c r="AI70" s="3">
        <f t="shared" si="89"/>
        <v>0</v>
      </c>
      <c r="AJ70" s="3">
        <f t="shared" si="89"/>
        <v>0</v>
      </c>
      <c r="AK70" s="3">
        <f t="shared" si="89"/>
        <v>0</v>
      </c>
      <c r="AL70" s="3">
        <f t="shared" si="89"/>
        <v>0</v>
      </c>
      <c r="AM70" s="3">
        <f t="shared" si="89"/>
        <v>0</v>
      </c>
      <c r="AN70" s="3">
        <f t="shared" si="89"/>
        <v>0</v>
      </c>
      <c r="AO70" s="3">
        <f t="shared" si="89"/>
        <v>0</v>
      </c>
      <c r="AP70" s="3">
        <f t="shared" si="89"/>
        <v>0</v>
      </c>
      <c r="AQ70" s="3">
        <f t="shared" si="89"/>
        <v>0</v>
      </c>
      <c r="AR70" s="3">
        <f t="shared" si="89"/>
        <v>0</v>
      </c>
      <c r="AS70" s="3">
        <f t="shared" si="89"/>
        <v>0</v>
      </c>
      <c r="AT70" s="3">
        <f t="shared" si="89"/>
        <v>0</v>
      </c>
      <c r="AU70" s="3">
        <f t="shared" si="89"/>
        <v>0</v>
      </c>
      <c r="AV70" s="3">
        <f t="shared" si="89"/>
        <v>0</v>
      </c>
      <c r="AW70" s="3">
        <f t="shared" si="89"/>
        <v>0</v>
      </c>
      <c r="AX70" s="3">
        <f t="shared" si="89"/>
        <v>0</v>
      </c>
      <c r="AY70" s="3">
        <f t="shared" si="89"/>
        <v>0</v>
      </c>
      <c r="AZ70" s="3">
        <f t="shared" si="89"/>
        <v>0</v>
      </c>
      <c r="BA70" s="3">
        <f t="shared" si="89"/>
        <v>0</v>
      </c>
      <c r="BB70" s="3">
        <f t="shared" si="89"/>
        <v>0</v>
      </c>
      <c r="BC70" s="3">
        <f t="shared" si="89"/>
        <v>0</v>
      </c>
      <c r="BD70" s="3">
        <f t="shared" si="89"/>
        <v>0</v>
      </c>
    </row>
    <row r="71" spans="1:56">
      <c r="A71" t="s">
        <v>244</v>
      </c>
      <c r="B71" s="3">
        <f t="shared" ca="1" si="88"/>
        <v>0</v>
      </c>
      <c r="C71" s="3">
        <f t="shared" ca="1" si="89"/>
        <v>0</v>
      </c>
      <c r="D71" s="3">
        <f t="shared" ca="1" si="89"/>
        <v>-564098.72727272718</v>
      </c>
      <c r="E71" s="3">
        <f t="shared" ca="1" si="89"/>
        <v>-2581287.3818181818</v>
      </c>
      <c r="F71" s="3">
        <f t="shared" ca="1" si="89"/>
        <v>-5060824.0363636352</v>
      </c>
      <c r="G71" s="3">
        <f t="shared" ca="1" si="89"/>
        <v>-5187477.6545454543</v>
      </c>
      <c r="H71" s="3">
        <f t="shared" ca="1" si="89"/>
        <v>-7145441.3999999994</v>
      </c>
      <c r="I71" s="3">
        <f t="shared" ca="1" si="89"/>
        <v>-12104122.636363633</v>
      </c>
      <c r="J71" s="3">
        <f t="shared" ca="1" si="89"/>
        <v>-12810486.27272727</v>
      </c>
      <c r="K71" s="3">
        <f t="shared" ca="1" si="89"/>
        <v>-12955001.290909089</v>
      </c>
      <c r="L71" s="3">
        <f t="shared" ca="1" si="89"/>
        <v>-14313659.945454545</v>
      </c>
      <c r="M71" s="3">
        <f t="shared" ca="1" si="89"/>
        <v>-14493499.145454545</v>
      </c>
      <c r="N71" s="3">
        <f t="shared" ca="1" si="89"/>
        <v>-13011032.781818181</v>
      </c>
      <c r="O71" s="3">
        <f t="shared" ca="1" si="89"/>
        <v>-8061365.4545454532</v>
      </c>
      <c r="P71" s="3">
        <f t="shared" ca="1" si="89"/>
        <v>-2542207.0909090908</v>
      </c>
      <c r="Q71" s="3">
        <f t="shared" ca="1" si="89"/>
        <v>-2542207.0909090908</v>
      </c>
      <c r="R71" s="3">
        <f t="shared" ca="1" si="89"/>
        <v>-1227272.7272727271</v>
      </c>
      <c r="S71" s="3">
        <f t="shared" ca="1" si="89"/>
        <v>0</v>
      </c>
      <c r="T71" s="3" t="e">
        <f t="shared" ca="1" si="89"/>
        <v>#DIV/0!</v>
      </c>
      <c r="U71" s="3">
        <f t="shared" ca="1" si="89"/>
        <v>0</v>
      </c>
      <c r="V71" s="3">
        <f t="shared" ca="1" si="89"/>
        <v>0</v>
      </c>
      <c r="W71" s="3">
        <f t="shared" ca="1" si="89"/>
        <v>0</v>
      </c>
      <c r="X71" s="3">
        <f t="shared" ca="1" si="89"/>
        <v>0</v>
      </c>
      <c r="Y71" s="3">
        <f t="shared" ca="1" si="89"/>
        <v>0</v>
      </c>
      <c r="Z71" s="3">
        <f t="shared" si="89"/>
        <v>0</v>
      </c>
      <c r="AA71" s="3">
        <f t="shared" si="89"/>
        <v>0</v>
      </c>
      <c r="AB71" s="3">
        <f t="shared" si="89"/>
        <v>0</v>
      </c>
      <c r="AC71" s="3">
        <f t="shared" si="89"/>
        <v>0</v>
      </c>
      <c r="AD71" s="3">
        <f t="shared" si="89"/>
        <v>0</v>
      </c>
      <c r="AE71" s="3">
        <f t="shared" si="89"/>
        <v>0</v>
      </c>
      <c r="AF71" s="3">
        <f t="shared" si="89"/>
        <v>0</v>
      </c>
      <c r="AG71" s="3">
        <f t="shared" si="89"/>
        <v>0</v>
      </c>
      <c r="AH71" s="3">
        <f t="shared" si="89"/>
        <v>0</v>
      </c>
      <c r="AI71" s="3">
        <f t="shared" si="89"/>
        <v>0</v>
      </c>
      <c r="AJ71" s="3">
        <f t="shared" si="89"/>
        <v>0</v>
      </c>
      <c r="AK71" s="3">
        <f t="shared" si="89"/>
        <v>0</v>
      </c>
      <c r="AL71" s="3">
        <f t="shared" si="89"/>
        <v>0</v>
      </c>
      <c r="AM71" s="3">
        <f t="shared" si="89"/>
        <v>0</v>
      </c>
      <c r="AN71" s="3">
        <f t="shared" si="89"/>
        <v>0</v>
      </c>
      <c r="AO71" s="3">
        <f t="shared" si="89"/>
        <v>0</v>
      </c>
      <c r="AP71" s="3">
        <f t="shared" si="89"/>
        <v>0</v>
      </c>
      <c r="AQ71" s="3">
        <f t="shared" si="89"/>
        <v>0</v>
      </c>
      <c r="AR71" s="3">
        <f t="shared" si="89"/>
        <v>0</v>
      </c>
      <c r="AS71" s="3">
        <f t="shared" si="89"/>
        <v>0</v>
      </c>
      <c r="AT71" s="3">
        <f t="shared" si="89"/>
        <v>0</v>
      </c>
      <c r="AU71" s="3">
        <f t="shared" si="89"/>
        <v>0</v>
      </c>
      <c r="AV71" s="3">
        <f t="shared" si="89"/>
        <v>0</v>
      </c>
      <c r="AW71" s="3">
        <f t="shared" si="89"/>
        <v>0</v>
      </c>
      <c r="AX71" s="3">
        <f t="shared" si="89"/>
        <v>0</v>
      </c>
      <c r="AY71" s="3">
        <f t="shared" si="89"/>
        <v>0</v>
      </c>
      <c r="AZ71" s="3">
        <f t="shared" si="89"/>
        <v>0</v>
      </c>
      <c r="BA71" s="3">
        <f t="shared" si="89"/>
        <v>0</v>
      </c>
      <c r="BB71" s="3">
        <f t="shared" si="89"/>
        <v>0</v>
      </c>
      <c r="BC71" s="3">
        <f t="shared" si="89"/>
        <v>0</v>
      </c>
      <c r="BD71" s="3">
        <f t="shared" si="89"/>
        <v>0</v>
      </c>
    </row>
    <row r="72" spans="1:56">
      <c r="A72" t="s">
        <v>276</v>
      </c>
      <c r="B72" s="3">
        <f t="shared" ca="1" si="88"/>
        <v>0</v>
      </c>
      <c r="C72" s="3">
        <f t="shared" ca="1" si="89"/>
        <v>0</v>
      </c>
      <c r="D72" s="3">
        <f t="shared" ca="1" si="89"/>
        <v>-596534.40409090905</v>
      </c>
      <c r="E72" s="3">
        <f t="shared" ca="1" si="89"/>
        <v>-2729711.4062727266</v>
      </c>
      <c r="F72" s="3">
        <f t="shared" ca="1" si="89"/>
        <v>-5351821.4184545456</v>
      </c>
      <c r="G72" s="3">
        <f t="shared" ca="1" si="89"/>
        <v>-5485757.6196818184</v>
      </c>
      <c r="H72" s="3">
        <f t="shared" ca="1" si="89"/>
        <v>-7556304.2805000003</v>
      </c>
      <c r="I72" s="3">
        <f t="shared" ca="1" si="89"/>
        <v>-12800109.687954545</v>
      </c>
      <c r="J72" s="3">
        <f t="shared" ca="1" si="89"/>
        <v>-13547089.233409092</v>
      </c>
      <c r="K72" s="3">
        <f t="shared" ca="1" si="89"/>
        <v>-13699913.865136363</v>
      </c>
      <c r="L72" s="3">
        <f t="shared" ca="1" si="89"/>
        <v>-15136695.392318184</v>
      </c>
      <c r="M72" s="3">
        <f t="shared" ca="1" si="89"/>
        <v>-15326875.346318182</v>
      </c>
      <c r="N72" s="3">
        <f t="shared" ca="1" si="89"/>
        <v>-13759167.166772729</v>
      </c>
      <c r="O72" s="3">
        <f t="shared" ca="1" si="89"/>
        <v>-8524893.9681818187</v>
      </c>
      <c r="P72" s="3">
        <f t="shared" ca="1" si="89"/>
        <v>-2688383.9986363635</v>
      </c>
      <c r="Q72" s="3">
        <f t="shared" ca="1" si="89"/>
        <v>-2688383.9986363635</v>
      </c>
      <c r="R72" s="3">
        <f t="shared" ca="1" si="89"/>
        <v>-1297840.9090909092</v>
      </c>
      <c r="S72" s="3" t="e">
        <f t="shared" ca="1" si="89"/>
        <v>#DIV/0!</v>
      </c>
      <c r="T72" s="3" t="e">
        <f t="shared" ca="1" si="89"/>
        <v>#DIV/0!</v>
      </c>
      <c r="U72" s="3">
        <f t="shared" ca="1" si="89"/>
        <v>0</v>
      </c>
      <c r="V72" s="3">
        <f t="shared" ca="1" si="89"/>
        <v>0</v>
      </c>
      <c r="W72" s="3">
        <f t="shared" ca="1" si="89"/>
        <v>0</v>
      </c>
      <c r="X72" s="3" t="e">
        <f t="shared" ca="1" si="89"/>
        <v>#DIV/0!</v>
      </c>
      <c r="Y72" s="3">
        <f t="shared" ca="1" si="89"/>
        <v>0</v>
      </c>
      <c r="Z72" s="3">
        <f t="shared" si="89"/>
        <v>0</v>
      </c>
      <c r="AA72" s="3">
        <f t="shared" si="89"/>
        <v>0</v>
      </c>
      <c r="AB72" s="3">
        <f t="shared" si="89"/>
        <v>0</v>
      </c>
      <c r="AC72" s="3">
        <f t="shared" si="89"/>
        <v>0</v>
      </c>
      <c r="AD72" s="3">
        <f t="shared" si="89"/>
        <v>0</v>
      </c>
      <c r="AE72" s="3">
        <f t="shared" si="89"/>
        <v>0</v>
      </c>
      <c r="AF72" s="3">
        <f t="shared" si="89"/>
        <v>0</v>
      </c>
      <c r="AG72" s="3">
        <f t="shared" si="89"/>
        <v>0</v>
      </c>
      <c r="AH72" s="3">
        <f t="shared" si="89"/>
        <v>0</v>
      </c>
      <c r="AI72" s="3">
        <f t="shared" si="89"/>
        <v>0</v>
      </c>
      <c r="AJ72" s="3">
        <f t="shared" si="89"/>
        <v>0</v>
      </c>
      <c r="AK72" s="3">
        <f t="shared" si="89"/>
        <v>0</v>
      </c>
      <c r="AL72" s="3">
        <f t="shared" si="89"/>
        <v>0</v>
      </c>
      <c r="AM72" s="3">
        <f t="shared" si="89"/>
        <v>0</v>
      </c>
      <c r="AN72" s="3">
        <f t="shared" si="89"/>
        <v>0</v>
      </c>
      <c r="AO72" s="3">
        <f t="shared" si="89"/>
        <v>0</v>
      </c>
      <c r="AP72" s="3">
        <f t="shared" si="89"/>
        <v>0</v>
      </c>
      <c r="AQ72" s="3">
        <f t="shared" si="89"/>
        <v>0</v>
      </c>
      <c r="AR72" s="3">
        <f t="shared" si="89"/>
        <v>0</v>
      </c>
      <c r="AS72" s="3">
        <f t="shared" si="89"/>
        <v>0</v>
      </c>
      <c r="AT72" s="3">
        <f t="shared" si="89"/>
        <v>0</v>
      </c>
      <c r="AU72" s="3">
        <f t="shared" si="89"/>
        <v>0</v>
      </c>
      <c r="AV72" s="3">
        <f t="shared" si="89"/>
        <v>0</v>
      </c>
      <c r="AW72" s="3">
        <f t="shared" si="89"/>
        <v>0</v>
      </c>
      <c r="AX72" s="3">
        <f t="shared" si="89"/>
        <v>0</v>
      </c>
      <c r="AY72" s="3">
        <f t="shared" si="89"/>
        <v>0</v>
      </c>
      <c r="AZ72" s="3">
        <f t="shared" si="89"/>
        <v>0</v>
      </c>
      <c r="BA72" s="3">
        <f t="shared" si="89"/>
        <v>0</v>
      </c>
      <c r="BB72" s="3">
        <f t="shared" si="89"/>
        <v>0</v>
      </c>
      <c r="BC72" s="3">
        <f t="shared" si="89"/>
        <v>0</v>
      </c>
      <c r="BD72" s="3">
        <f t="shared" si="89"/>
        <v>0</v>
      </c>
    </row>
    <row r="73" spans="1:56">
      <c r="A73" t="s">
        <v>411</v>
      </c>
      <c r="B73" s="3" t="e">
        <f t="shared" ca="1" si="88"/>
        <v>#DIV/0!</v>
      </c>
      <c r="C73" s="3" t="e">
        <f t="shared" ca="1" si="89"/>
        <v>#DIV/0!</v>
      </c>
      <c r="D73" s="3" t="e">
        <f t="shared" ca="1" si="89"/>
        <v>#DIV/0!</v>
      </c>
      <c r="E73" s="3" t="e">
        <f t="shared" ca="1" si="89"/>
        <v>#DIV/0!</v>
      </c>
      <c r="F73" s="3" t="e">
        <f t="shared" ca="1" si="89"/>
        <v>#DIV/0!</v>
      </c>
      <c r="G73" s="3" t="e">
        <f t="shared" ca="1" si="89"/>
        <v>#DIV/0!</v>
      </c>
      <c r="H73" s="3" t="e">
        <f t="shared" ca="1" si="89"/>
        <v>#DIV/0!</v>
      </c>
      <c r="I73" s="3" t="e">
        <f t="shared" ca="1" si="89"/>
        <v>#DIV/0!</v>
      </c>
      <c r="J73" s="3" t="e">
        <f t="shared" ca="1" si="89"/>
        <v>#DIV/0!</v>
      </c>
      <c r="K73" s="3" t="e">
        <f t="shared" ca="1" si="89"/>
        <v>#DIV/0!</v>
      </c>
      <c r="L73" s="3" t="e">
        <f t="shared" ca="1" si="89"/>
        <v>#DIV/0!</v>
      </c>
      <c r="M73" s="3" t="e">
        <f t="shared" ca="1" si="89"/>
        <v>#DIV/0!</v>
      </c>
      <c r="N73" s="3" t="e">
        <f t="shared" ca="1" si="89"/>
        <v>#DIV/0!</v>
      </c>
      <c r="O73" s="3" t="e">
        <f t="shared" ca="1" si="89"/>
        <v>#DIV/0!</v>
      </c>
      <c r="P73" s="3" t="e">
        <f t="shared" ca="1" si="89"/>
        <v>#DIV/0!</v>
      </c>
      <c r="Q73" s="3" t="e">
        <f t="shared" ca="1" si="89"/>
        <v>#DIV/0!</v>
      </c>
      <c r="R73" s="3" t="e">
        <f t="shared" ca="1" si="89"/>
        <v>#DIV/0!</v>
      </c>
      <c r="S73" s="3" t="e">
        <f t="shared" ca="1" si="89"/>
        <v>#DIV/0!</v>
      </c>
      <c r="T73" s="3" t="e">
        <f t="shared" ca="1" si="89"/>
        <v>#DIV/0!</v>
      </c>
      <c r="U73" s="3" t="e">
        <f t="shared" ca="1" si="89"/>
        <v>#DIV/0!</v>
      </c>
      <c r="V73" s="3">
        <f t="shared" si="89"/>
        <v>0</v>
      </c>
      <c r="W73" s="3">
        <f t="shared" si="89"/>
        <v>0</v>
      </c>
      <c r="X73" s="3">
        <f t="shared" si="89"/>
        <v>0</v>
      </c>
      <c r="Y73" s="3">
        <f t="shared" si="89"/>
        <v>0</v>
      </c>
      <c r="Z73" s="3">
        <f t="shared" si="89"/>
        <v>0</v>
      </c>
      <c r="AA73" s="3">
        <f t="shared" si="89"/>
        <v>0</v>
      </c>
      <c r="AB73" s="3">
        <f t="shared" si="89"/>
        <v>0</v>
      </c>
      <c r="AC73" s="3">
        <f t="shared" si="89"/>
        <v>0</v>
      </c>
      <c r="AD73" s="3">
        <f t="shared" si="89"/>
        <v>0</v>
      </c>
      <c r="AE73" s="3">
        <f t="shared" si="89"/>
        <v>0</v>
      </c>
      <c r="AF73" s="3">
        <f t="shared" si="89"/>
        <v>0</v>
      </c>
      <c r="AG73" s="3">
        <f t="shared" si="89"/>
        <v>0</v>
      </c>
      <c r="AH73" s="3">
        <f t="shared" si="89"/>
        <v>0</v>
      </c>
      <c r="AI73" s="3">
        <f t="shared" si="89"/>
        <v>0</v>
      </c>
      <c r="AJ73" s="3">
        <f t="shared" si="89"/>
        <v>0</v>
      </c>
      <c r="AK73" s="3">
        <f t="shared" si="89"/>
        <v>0</v>
      </c>
      <c r="AL73" s="3">
        <f t="shared" si="89"/>
        <v>0</v>
      </c>
      <c r="AM73" s="3">
        <f t="shared" si="89"/>
        <v>0</v>
      </c>
      <c r="AN73" s="3">
        <f t="shared" si="89"/>
        <v>0</v>
      </c>
      <c r="AO73" s="3">
        <f t="shared" si="89"/>
        <v>0</v>
      </c>
      <c r="AP73" s="3">
        <f t="shared" si="89"/>
        <v>0</v>
      </c>
      <c r="AQ73" s="3">
        <f t="shared" si="89"/>
        <v>0</v>
      </c>
      <c r="AR73" s="3">
        <f t="shared" si="89"/>
        <v>0</v>
      </c>
      <c r="AS73" s="3">
        <f t="shared" si="89"/>
        <v>0</v>
      </c>
      <c r="AT73" s="3">
        <f t="shared" si="89"/>
        <v>0</v>
      </c>
      <c r="AU73" s="3">
        <f t="shared" si="89"/>
        <v>0</v>
      </c>
      <c r="AV73" s="3">
        <f t="shared" si="89"/>
        <v>0</v>
      </c>
      <c r="AW73" s="3">
        <f t="shared" si="89"/>
        <v>0</v>
      </c>
      <c r="AX73" s="3">
        <f t="shared" si="89"/>
        <v>0</v>
      </c>
      <c r="AY73" s="3">
        <f t="shared" si="89"/>
        <v>0</v>
      </c>
      <c r="AZ73" s="3">
        <f t="shared" si="89"/>
        <v>0</v>
      </c>
      <c r="BA73" s="3">
        <f t="shared" si="89"/>
        <v>0</v>
      </c>
      <c r="BB73" s="3">
        <f t="shared" si="89"/>
        <v>0</v>
      </c>
      <c r="BC73" s="3">
        <f t="shared" si="89"/>
        <v>0</v>
      </c>
      <c r="BD73" s="3">
        <f t="shared" si="89"/>
        <v>0</v>
      </c>
    </row>
  </sheetData>
  <conditionalFormatting sqref="B22:CC22">
    <cfRule type="cellIs" dxfId="5" priority="9" operator="equal">
      <formula>$C$11</formula>
    </cfRule>
    <cfRule type="cellIs" dxfId="4" priority="10" operator="equal">
      <formula>$C$10</formula>
    </cfRule>
  </conditionalFormatting>
  <conditionalFormatting sqref="B50">
    <cfRule type="cellIs" dxfId="3" priority="3" operator="equal">
      <formula>$C$11</formula>
    </cfRule>
    <cfRule type="cellIs" dxfId="2" priority="4" operator="equal">
      <formula>$C$10</formula>
    </cfRule>
  </conditionalFormatting>
  <conditionalFormatting sqref="C50:BD50">
    <cfRule type="cellIs" dxfId="1" priority="1" operator="equal">
      <formula>$C$11</formula>
    </cfRule>
    <cfRule type="cellIs" dxfId="0" priority="2" operator="equal">
      <formula>$C$10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2"/>
  <sheetViews>
    <sheetView topLeftCell="A3" workbookViewId="0">
      <selection activeCell="B24" sqref="B24"/>
    </sheetView>
  </sheetViews>
  <sheetFormatPr defaultColWidth="11" defaultRowHeight="16.5"/>
  <cols>
    <col min="1" max="1" width="46.125" style="43" customWidth="1"/>
    <col min="2" max="2" width="33.375" customWidth="1"/>
  </cols>
  <sheetData>
    <row r="1" spans="1:3" s="32" customFormat="1" ht="38.25">
      <c r="A1" s="31" t="s">
        <v>123</v>
      </c>
    </row>
    <row r="2" spans="1:3" s="34" customFormat="1" ht="38.25">
      <c r="A2" s="33"/>
    </row>
    <row r="3" spans="1:3" s="34" customFormat="1" ht="38.25">
      <c r="A3" s="33"/>
    </row>
    <row r="4" spans="1:3">
      <c r="A4" s="35" t="s">
        <v>124</v>
      </c>
      <c r="B4" t="s">
        <v>125</v>
      </c>
      <c r="C4" t="s">
        <v>126</v>
      </c>
    </row>
    <row r="5" spans="1:3" ht="14.25">
      <c r="A5" t="s">
        <v>26</v>
      </c>
      <c r="C5" t="s">
        <v>127</v>
      </c>
    </row>
    <row r="6" spans="1:3">
      <c r="A6" s="36" t="s">
        <v>128</v>
      </c>
      <c r="C6" t="s">
        <v>129</v>
      </c>
    </row>
    <row r="7" spans="1:3">
      <c r="A7" s="36" t="s">
        <v>130</v>
      </c>
      <c r="C7" t="s">
        <v>131</v>
      </c>
    </row>
    <row r="8" spans="1:3">
      <c r="A8" s="36" t="s">
        <v>132</v>
      </c>
      <c r="C8" t="s">
        <v>133</v>
      </c>
    </row>
    <row r="9" spans="1:3" ht="17.25">
      <c r="A9" s="37" t="s">
        <v>134</v>
      </c>
      <c r="B9" s="38"/>
      <c r="C9" s="38" t="s">
        <v>135</v>
      </c>
    </row>
    <row r="10" spans="1:3">
      <c r="A10" s="36" t="s">
        <v>136</v>
      </c>
      <c r="C10" t="s">
        <v>137</v>
      </c>
    </row>
    <row r="11" spans="1:3">
      <c r="A11" s="36" t="s">
        <v>138</v>
      </c>
      <c r="C11" t="s">
        <v>139</v>
      </c>
    </row>
    <row r="12" spans="1:3">
      <c r="A12" s="36" t="s">
        <v>87</v>
      </c>
      <c r="C12" t="s">
        <v>140</v>
      </c>
    </row>
    <row r="13" spans="1:3">
      <c r="A13" s="36" t="s">
        <v>88</v>
      </c>
      <c r="B13" s="38"/>
      <c r="C13" t="s">
        <v>141</v>
      </c>
    </row>
    <row r="14" spans="1:3">
      <c r="A14" s="36" t="s">
        <v>89</v>
      </c>
      <c r="C14">
        <v>0</v>
      </c>
    </row>
    <row r="15" spans="1:3">
      <c r="A15" s="39" t="s">
        <v>113</v>
      </c>
      <c r="B15" s="38"/>
      <c r="C15" t="s">
        <v>142</v>
      </c>
    </row>
    <row r="16" spans="1:3">
      <c r="A16" s="36" t="s">
        <v>90</v>
      </c>
      <c r="C16" t="s">
        <v>143</v>
      </c>
    </row>
    <row r="17" spans="1:3">
      <c r="A17" s="36" t="s">
        <v>144</v>
      </c>
      <c r="C17" t="s">
        <v>143</v>
      </c>
    </row>
    <row r="18" spans="1:3">
      <c r="A18" s="36" t="s">
        <v>145</v>
      </c>
      <c r="C18" t="s">
        <v>143</v>
      </c>
    </row>
    <row r="19" spans="1:3">
      <c r="A19" s="36" t="s">
        <v>146</v>
      </c>
      <c r="C19" t="s">
        <v>147</v>
      </c>
    </row>
    <row r="20" spans="1:3">
      <c r="A20" s="36" t="s">
        <v>94</v>
      </c>
      <c r="C20" t="s">
        <v>143</v>
      </c>
    </row>
    <row r="21" spans="1:3">
      <c r="A21" s="36" t="s">
        <v>95</v>
      </c>
      <c r="C21" t="s">
        <v>143</v>
      </c>
    </row>
    <row r="22" spans="1:3">
      <c r="A22" s="36" t="s">
        <v>148</v>
      </c>
      <c r="C22" t="s">
        <v>149</v>
      </c>
    </row>
    <row r="23" spans="1:3">
      <c r="A23" s="36" t="s">
        <v>97</v>
      </c>
      <c r="C23" t="s">
        <v>150</v>
      </c>
    </row>
    <row r="24" spans="1:3">
      <c r="A24" s="36" t="s">
        <v>151</v>
      </c>
      <c r="C24" t="s">
        <v>152</v>
      </c>
    </row>
    <row r="25" spans="1:3">
      <c r="A25" s="36" t="s">
        <v>153</v>
      </c>
      <c r="C25" t="s">
        <v>154</v>
      </c>
    </row>
    <row r="26" spans="1:3">
      <c r="A26" s="36" t="s">
        <v>155</v>
      </c>
      <c r="C26" t="s">
        <v>156</v>
      </c>
    </row>
    <row r="27" spans="1:3" ht="17.25">
      <c r="A27" s="40" t="s">
        <v>157</v>
      </c>
    </row>
    <row r="28" spans="1:3" ht="17.25">
      <c r="A28" s="40" t="s">
        <v>158</v>
      </c>
      <c r="C28" t="s">
        <v>159</v>
      </c>
    </row>
    <row r="29" spans="1:3" ht="17.25">
      <c r="A29" s="40" t="s">
        <v>160</v>
      </c>
      <c r="B29" t="s">
        <v>161</v>
      </c>
    </row>
    <row r="30" spans="1:3" ht="17.25">
      <c r="A30" s="40" t="s">
        <v>162</v>
      </c>
      <c r="B30" t="s">
        <v>163</v>
      </c>
    </row>
    <row r="31" spans="1:3" ht="17.25">
      <c r="A31" s="41" t="s">
        <v>164</v>
      </c>
      <c r="B31" t="s">
        <v>165</v>
      </c>
    </row>
    <row r="32" spans="1:3" ht="18" thickBot="1">
      <c r="A32" s="42" t="s">
        <v>166</v>
      </c>
      <c r="B32" t="s">
        <v>167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246"/>
  <sheetViews>
    <sheetView showGridLines="0" workbookViewId="0">
      <selection activeCell="C4" sqref="C4"/>
    </sheetView>
  </sheetViews>
  <sheetFormatPr defaultColWidth="11" defaultRowHeight="14.25"/>
  <cols>
    <col min="2" max="2" width="25.625" customWidth="1"/>
    <col min="3" max="3" width="16.875" bestFit="1" customWidth="1"/>
    <col min="4" max="4" width="17" customWidth="1"/>
    <col min="5" max="6" width="15.5" bestFit="1" customWidth="1"/>
    <col min="7" max="9" width="14" bestFit="1" customWidth="1"/>
    <col min="10" max="21" width="15" bestFit="1" customWidth="1"/>
    <col min="22" max="25" width="15.125" bestFit="1" customWidth="1"/>
    <col min="26" max="39" width="16.625" bestFit="1" customWidth="1"/>
    <col min="40" max="69" width="16.875" bestFit="1" customWidth="1"/>
    <col min="70" max="84" width="16.625" bestFit="1" customWidth="1"/>
  </cols>
  <sheetData>
    <row r="1" spans="1:22">
      <c r="K1" s="38"/>
      <c r="L1" s="38"/>
      <c r="M1" s="180">
        <f>C19</f>
        <v>2015</v>
      </c>
      <c r="N1" s="38">
        <f>M1+1</f>
        <v>2016</v>
      </c>
      <c r="O1" s="38">
        <f t="shared" ref="O1:U1" si="0">N1+1</f>
        <v>2017</v>
      </c>
      <c r="P1" s="38">
        <f t="shared" si="0"/>
        <v>2018</v>
      </c>
      <c r="Q1">
        <f t="shared" si="0"/>
        <v>2019</v>
      </c>
      <c r="R1">
        <f t="shared" si="0"/>
        <v>2020</v>
      </c>
      <c r="S1">
        <f t="shared" si="0"/>
        <v>2021</v>
      </c>
      <c r="T1">
        <f t="shared" si="0"/>
        <v>2022</v>
      </c>
      <c r="U1">
        <f t="shared" si="0"/>
        <v>2023</v>
      </c>
    </row>
    <row r="2" spans="1:22">
      <c r="A2" s="48"/>
      <c r="C2" s="9"/>
      <c r="E2" t="s">
        <v>420</v>
      </c>
      <c r="F2" s="175" t="e">
        <f ca="1">'现金流表-晤桥'!C54</f>
        <v>#VALUE!</v>
      </c>
      <c r="H2" s="89" t="s">
        <v>388</v>
      </c>
      <c r="I2" s="89"/>
      <c r="K2" s="38" t="s">
        <v>16</v>
      </c>
      <c r="L2" s="38"/>
      <c r="M2" s="177">
        <v>0</v>
      </c>
      <c r="N2" s="181">
        <v>18000</v>
      </c>
      <c r="O2" s="181">
        <v>19000</v>
      </c>
      <c r="P2" s="181">
        <v>20000</v>
      </c>
    </row>
    <row r="3" spans="1:22">
      <c r="A3" s="48"/>
      <c r="B3" t="s">
        <v>2</v>
      </c>
      <c r="C3" t="s">
        <v>10</v>
      </c>
      <c r="E3" t="s">
        <v>419</v>
      </c>
      <c r="F3" s="175" t="e">
        <f ca="1">'现金流表-晤桥'!C55</f>
        <v>#VALUE!</v>
      </c>
      <c r="H3" s="89" t="s">
        <v>16</v>
      </c>
      <c r="I3" s="102">
        <v>0</v>
      </c>
      <c r="L3" s="11"/>
    </row>
    <row r="4" spans="1:22">
      <c r="A4" s="48"/>
      <c r="B4" t="s">
        <v>0</v>
      </c>
      <c r="C4" s="10">
        <v>100000</v>
      </c>
      <c r="E4" t="s">
        <v>398</v>
      </c>
      <c r="F4" s="175" t="e">
        <f ca="1">'现金流表-晤桥'!C56</f>
        <v>#VALUE!</v>
      </c>
      <c r="H4" s="89" t="s">
        <v>54</v>
      </c>
      <c r="I4" s="102">
        <v>0</v>
      </c>
      <c r="K4" t="s">
        <v>226</v>
      </c>
      <c r="L4" s="10">
        <v>3896.3433983821101</v>
      </c>
    </row>
    <row r="5" spans="1:22">
      <c r="A5" s="48"/>
      <c r="B5" t="s">
        <v>1</v>
      </c>
      <c r="C5" s="10">
        <v>80000</v>
      </c>
      <c r="E5" t="s">
        <v>399</v>
      </c>
      <c r="F5" s="7" t="e">
        <f ca="1">'利润表-1'!C29</f>
        <v>#DIV/0!</v>
      </c>
      <c r="H5" s="89" t="s">
        <v>36</v>
      </c>
      <c r="I5" s="102">
        <v>0</v>
      </c>
      <c r="K5" t="s">
        <v>227</v>
      </c>
      <c r="L5" s="10">
        <v>200</v>
      </c>
      <c r="N5" s="5"/>
    </row>
    <row r="6" spans="1:22">
      <c r="C6" s="8"/>
      <c r="E6" t="s">
        <v>421</v>
      </c>
      <c r="F6" s="7" t="e">
        <f ca="1">'利润表-1'!C30</f>
        <v>#DIV/0!</v>
      </c>
      <c r="H6" s="89" t="s">
        <v>389</v>
      </c>
      <c r="I6" s="102">
        <v>0</v>
      </c>
      <c r="K6" t="s">
        <v>228</v>
      </c>
      <c r="L6" s="8">
        <v>15</v>
      </c>
      <c r="N6" s="11"/>
      <c r="O6" s="11"/>
      <c r="P6" s="11"/>
      <c r="Q6" s="11"/>
      <c r="R6" s="11"/>
      <c r="S6" s="11"/>
      <c r="T6" s="11"/>
      <c r="U6" s="11"/>
      <c r="V6" s="11"/>
    </row>
    <row r="7" spans="1:22">
      <c r="A7" s="49"/>
      <c r="B7" s="38" t="s">
        <v>3</v>
      </c>
      <c r="C7" s="186">
        <v>42278</v>
      </c>
      <c r="E7" t="s">
        <v>411</v>
      </c>
      <c r="F7" s="3" t="e">
        <f ca="1">'利润表-1'!C22</f>
        <v>#DIV/0!</v>
      </c>
      <c r="G7" s="9">
        <v>0.05</v>
      </c>
      <c r="H7" s="89" t="s">
        <v>262</v>
      </c>
      <c r="I7" s="102">
        <v>0</v>
      </c>
      <c r="K7" s="174" t="s">
        <v>38</v>
      </c>
      <c r="L7" s="10">
        <v>383.51396025445445</v>
      </c>
      <c r="N7" s="11"/>
      <c r="O7" s="11"/>
      <c r="P7" s="11"/>
      <c r="Q7" s="11"/>
      <c r="R7" s="11"/>
      <c r="S7" s="11"/>
      <c r="T7" s="11"/>
      <c r="U7" s="11"/>
      <c r="V7" s="11"/>
    </row>
    <row r="8" spans="1:22">
      <c r="A8" s="49"/>
      <c r="B8" s="38" t="s">
        <v>4</v>
      </c>
      <c r="C8" s="186">
        <f>EDATE(G10,I10)</f>
        <v>42339</v>
      </c>
      <c r="E8" t="s">
        <v>422</v>
      </c>
      <c r="F8" s="7" t="e">
        <f ca="1">'利润表-1'!C31</f>
        <v>#DIV/0!</v>
      </c>
      <c r="G8" s="9">
        <v>0.05</v>
      </c>
      <c r="H8" s="89" t="s">
        <v>263</v>
      </c>
      <c r="I8" s="102">
        <v>0</v>
      </c>
      <c r="K8" s="174" t="s">
        <v>39</v>
      </c>
      <c r="L8" s="10">
        <v>508.39389603301584</v>
      </c>
      <c r="N8" s="11"/>
      <c r="O8" s="11"/>
      <c r="P8" s="11"/>
      <c r="Q8" s="11"/>
      <c r="R8" s="11"/>
      <c r="S8" s="11"/>
      <c r="T8" s="11"/>
      <c r="U8" s="11"/>
      <c r="V8" s="11"/>
    </row>
    <row r="9" spans="1:22">
      <c r="A9" s="49"/>
      <c r="B9" s="38" t="s">
        <v>5</v>
      </c>
      <c r="C9" s="186">
        <f t="shared" ref="C9:C11" si="1">EDATE(G11,I11)</f>
        <v>42401</v>
      </c>
      <c r="E9" t="s">
        <v>423</v>
      </c>
      <c r="F9" s="3" t="e">
        <f ca="1">'利润表-1'!C20</f>
        <v>#DIV/0!</v>
      </c>
      <c r="G9" s="9">
        <v>0.05</v>
      </c>
      <c r="H9" s="89" t="s">
        <v>264</v>
      </c>
      <c r="I9" s="102">
        <v>0</v>
      </c>
      <c r="K9" s="174" t="s">
        <v>40</v>
      </c>
      <c r="L9" s="10">
        <v>3332.7966070370999</v>
      </c>
      <c r="N9" s="11"/>
      <c r="O9" s="11"/>
      <c r="P9" s="11"/>
      <c r="Q9" s="11"/>
      <c r="R9" s="11"/>
      <c r="S9" s="11"/>
      <c r="T9" s="11"/>
      <c r="U9" s="11"/>
      <c r="V9" s="11"/>
    </row>
    <row r="10" spans="1:22">
      <c r="A10" s="49"/>
      <c r="B10" s="38" t="s">
        <v>6</v>
      </c>
      <c r="C10" s="187">
        <f t="shared" si="1"/>
        <v>42795</v>
      </c>
      <c r="G10" s="186">
        <v>42339</v>
      </c>
      <c r="H10" s="89" t="s">
        <v>4</v>
      </c>
      <c r="I10" s="173">
        <v>0</v>
      </c>
      <c r="K10" s="174" t="s">
        <v>41</v>
      </c>
      <c r="L10" s="10">
        <v>0</v>
      </c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A11" s="49"/>
      <c r="B11" s="38" t="s">
        <v>7</v>
      </c>
      <c r="C11" s="187">
        <f t="shared" si="1"/>
        <v>42887</v>
      </c>
      <c r="G11" s="186">
        <v>42401</v>
      </c>
      <c r="H11" s="89" t="s">
        <v>5</v>
      </c>
      <c r="I11" s="173">
        <v>0</v>
      </c>
      <c r="K11" s="174" t="s">
        <v>42</v>
      </c>
      <c r="L11" s="10">
        <v>975.18594262531951</v>
      </c>
      <c r="N11" s="11"/>
      <c r="O11" s="11"/>
      <c r="P11" s="11"/>
      <c r="Q11" s="11"/>
      <c r="R11" s="11"/>
      <c r="S11" s="11"/>
      <c r="T11" s="11"/>
      <c r="U11" s="11"/>
      <c r="V11" s="11"/>
    </row>
    <row r="12" spans="1:22">
      <c r="A12" s="49"/>
      <c r="B12" s="38" t="s">
        <v>8</v>
      </c>
      <c r="C12" s="187">
        <v>43282</v>
      </c>
      <c r="G12" s="186">
        <v>42795</v>
      </c>
      <c r="H12" s="89" t="s">
        <v>6</v>
      </c>
      <c r="I12" s="173">
        <v>0</v>
      </c>
      <c r="K12" s="174" t="s">
        <v>43</v>
      </c>
      <c r="L12" s="10">
        <v>0</v>
      </c>
      <c r="N12" s="11"/>
      <c r="O12" s="11"/>
      <c r="P12" s="11"/>
      <c r="Q12" s="11"/>
      <c r="R12" s="11"/>
      <c r="S12" s="11"/>
      <c r="T12" s="11"/>
      <c r="U12" s="11"/>
      <c r="V12" s="11"/>
    </row>
    <row r="13" spans="1:22">
      <c r="A13" s="49"/>
      <c r="B13" s="38" t="s">
        <v>9</v>
      </c>
      <c r="C13" s="187">
        <v>43800</v>
      </c>
      <c r="D13">
        <f>DATEDIF(C7,C12,"m")</f>
        <v>33</v>
      </c>
      <c r="G13" s="186">
        <v>42887</v>
      </c>
      <c r="H13" s="89" t="s">
        <v>7</v>
      </c>
      <c r="I13" s="173">
        <v>0</v>
      </c>
      <c r="K13" s="174" t="s">
        <v>44</v>
      </c>
      <c r="L13" s="10">
        <v>224.92236521621808</v>
      </c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A14" s="49"/>
      <c r="B14" t="s">
        <v>77</v>
      </c>
      <c r="C14" s="4">
        <f>MAX(EDATE(C11,12),EDATE(C12,F31))</f>
        <v>43647</v>
      </c>
      <c r="K14" s="16" t="s">
        <v>171</v>
      </c>
      <c r="L14" s="10">
        <v>0</v>
      </c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A15" s="49"/>
      <c r="B15" t="s">
        <v>78</v>
      </c>
      <c r="C15" s="4">
        <f>EDATE(C14,12)</f>
        <v>44013</v>
      </c>
      <c r="K15" s="16" t="s">
        <v>172</v>
      </c>
      <c r="L15" s="10">
        <v>0</v>
      </c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t="s">
        <v>289</v>
      </c>
      <c r="C16" s="3">
        <f>YEAR(C13)-YEAR(C7)</f>
        <v>4</v>
      </c>
      <c r="D16">
        <f>DATEDIF(C7,C15,"m")</f>
        <v>57</v>
      </c>
      <c r="K16" s="174" t="s">
        <v>46</v>
      </c>
      <c r="L16" s="10">
        <v>0</v>
      </c>
      <c r="N16" s="11"/>
      <c r="O16" s="11"/>
      <c r="P16" s="11"/>
      <c r="Q16" s="11"/>
      <c r="R16" s="11"/>
      <c r="S16" s="11"/>
      <c r="T16" s="11"/>
      <c r="U16" s="11"/>
      <c r="V16" s="11"/>
    </row>
    <row r="17" spans="1:22">
      <c r="N17" s="11"/>
      <c r="O17" s="11"/>
      <c r="P17" s="11"/>
      <c r="Q17" s="11"/>
      <c r="R17" s="11"/>
      <c r="S17" s="11"/>
      <c r="T17" s="11"/>
      <c r="U17" s="11"/>
      <c r="V17" s="11"/>
    </row>
    <row r="18" spans="1:22">
      <c r="A18" s="50"/>
      <c r="B18" t="s">
        <v>11</v>
      </c>
      <c r="C18">
        <f>IF(OR(C19&lt;YEAR($C$9),C19&gt;YEAR($C$12)),0,IF(C19=YEAR($C$9),13-MONTH($C$9),IF(C19=YEAR($C$12),MONTH($C$12),12)))</f>
        <v>0</v>
      </c>
      <c r="D18">
        <f t="shared" ref="D18:K18" si="2">IF(OR(D19&lt;YEAR($C$9),D19&gt;YEAR($C$12)),0,IF(D19=YEAR($C$9),13-MONTH($C$9),IF(D19=YEAR($C$12),MONTH($C$12),12)))</f>
        <v>11</v>
      </c>
      <c r="E18">
        <f t="shared" si="2"/>
        <v>12</v>
      </c>
      <c r="F18">
        <f t="shared" si="2"/>
        <v>7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</row>
    <row r="19" spans="1:22">
      <c r="A19" s="50"/>
      <c r="C19" s="5">
        <f>MIN(YEAR(C8),YEAR(C9))</f>
        <v>2015</v>
      </c>
      <c r="D19">
        <f>C19+1</f>
        <v>2016</v>
      </c>
      <c r="E19">
        <f t="shared" ref="E19:K19" si="3">D19+1</f>
        <v>2017</v>
      </c>
      <c r="F19">
        <f t="shared" si="3"/>
        <v>2018</v>
      </c>
      <c r="G19">
        <f t="shared" si="3"/>
        <v>2019</v>
      </c>
      <c r="H19">
        <f t="shared" si="3"/>
        <v>2020</v>
      </c>
      <c r="I19">
        <f t="shared" si="3"/>
        <v>2021</v>
      </c>
      <c r="J19">
        <f t="shared" si="3"/>
        <v>2022</v>
      </c>
      <c r="K19">
        <f t="shared" si="3"/>
        <v>2023</v>
      </c>
      <c r="N19" s="5"/>
    </row>
    <row r="20" spans="1:22">
      <c r="A20" s="50"/>
      <c r="B20" t="s">
        <v>13</v>
      </c>
      <c r="C20" s="8">
        <v>0</v>
      </c>
      <c r="D20" s="9">
        <v>1</v>
      </c>
      <c r="E20" s="8">
        <v>0</v>
      </c>
      <c r="F20" s="8">
        <v>0</v>
      </c>
      <c r="G20" s="9">
        <v>0</v>
      </c>
    </row>
    <row r="21" spans="1:22">
      <c r="A21" s="50"/>
      <c r="B21" t="s">
        <v>12</v>
      </c>
      <c r="C21" s="6">
        <f>C20*$C$4</f>
        <v>0</v>
      </c>
      <c r="D21" s="6">
        <f t="shared" ref="D21:G21" si="4">D20*$C$4</f>
        <v>100000</v>
      </c>
      <c r="E21" s="6">
        <f t="shared" si="4"/>
        <v>0</v>
      </c>
      <c r="F21" s="6">
        <f t="shared" si="4"/>
        <v>0</v>
      </c>
      <c r="G21" s="6">
        <f t="shared" si="4"/>
        <v>0</v>
      </c>
    </row>
    <row r="22" spans="1:22">
      <c r="A22" s="50"/>
    </row>
    <row r="23" spans="1:22">
      <c r="A23" s="50"/>
      <c r="B23" s="38" t="s">
        <v>14</v>
      </c>
      <c r="C23" s="177">
        <v>0</v>
      </c>
      <c r="D23" s="178">
        <v>0.2</v>
      </c>
      <c r="E23" s="178">
        <v>0.5</v>
      </c>
      <c r="F23" s="178">
        <v>0.3</v>
      </c>
    </row>
    <row r="24" spans="1:22">
      <c r="A24" s="50"/>
      <c r="B24" s="38" t="s">
        <v>15</v>
      </c>
      <c r="C24" s="168">
        <f>C23*$C$4</f>
        <v>0</v>
      </c>
      <c r="D24" s="168">
        <f t="shared" ref="D24:F24" si="5">D23*$C$4</f>
        <v>20000</v>
      </c>
      <c r="E24" s="168">
        <f t="shared" si="5"/>
        <v>50000</v>
      </c>
      <c r="F24" s="168">
        <f t="shared" si="5"/>
        <v>30000</v>
      </c>
    </row>
    <row r="25" spans="1:22">
      <c r="A25" s="50"/>
      <c r="B25" s="38" t="s">
        <v>16</v>
      </c>
      <c r="C25" s="179">
        <f>M2*(1+$I$3)</f>
        <v>0</v>
      </c>
      <c r="D25" s="179">
        <f>N2*(1+$I$3)</f>
        <v>18000</v>
      </c>
      <c r="E25" s="179">
        <f>O2*(1+$I$3)</f>
        <v>19000</v>
      </c>
      <c r="F25" s="179">
        <f>P2*(1+$I$3)</f>
        <v>20000</v>
      </c>
    </row>
    <row r="26" spans="1:22">
      <c r="A26" s="50"/>
      <c r="B26" s="38" t="s">
        <v>17</v>
      </c>
      <c r="C26" s="166">
        <f>C24*C25</f>
        <v>0</v>
      </c>
      <c r="D26" s="166">
        <f t="shared" ref="D26:F26" si="6">D24*D25</f>
        <v>360000000</v>
      </c>
      <c r="E26" s="166">
        <f t="shared" si="6"/>
        <v>950000000</v>
      </c>
      <c r="F26" s="166">
        <f t="shared" si="6"/>
        <v>600000000</v>
      </c>
    </row>
    <row r="27" spans="1:22">
      <c r="A27" s="50"/>
    </row>
    <row r="28" spans="1:22">
      <c r="A28" s="50"/>
      <c r="B28" t="s">
        <v>18</v>
      </c>
      <c r="C28">
        <v>4</v>
      </c>
      <c r="D28" t="s">
        <v>19</v>
      </c>
    </row>
    <row r="29" spans="1:22">
      <c r="A29" s="50"/>
      <c r="C29" s="7">
        <f>SUM($C$32:C32)</f>
        <v>0.1</v>
      </c>
      <c r="D29" s="7">
        <f>SUM($C$32:D32)</f>
        <v>0.30000000000000004</v>
      </c>
      <c r="E29" s="7">
        <f>SUM($C$32:E32)</f>
        <v>0.9</v>
      </c>
      <c r="F29" s="7">
        <f>SUM($C$32:F32)</f>
        <v>1</v>
      </c>
    </row>
    <row r="30" spans="1:22">
      <c r="A30" s="50"/>
      <c r="C30" s="11" t="s">
        <v>22</v>
      </c>
      <c r="D30" s="11" t="s">
        <v>23</v>
      </c>
      <c r="E30" s="11" t="s">
        <v>24</v>
      </c>
      <c r="F30" s="11" t="s">
        <v>25</v>
      </c>
    </row>
    <row r="31" spans="1:22">
      <c r="A31" s="50"/>
      <c r="B31" s="38" t="s">
        <v>20</v>
      </c>
      <c r="C31" s="177">
        <v>0</v>
      </c>
      <c r="D31" s="177">
        <v>2</v>
      </c>
      <c r="E31" s="177">
        <v>4</v>
      </c>
      <c r="F31" s="177">
        <v>12</v>
      </c>
    </row>
    <row r="32" spans="1:22">
      <c r="A32" s="50"/>
      <c r="B32" s="38" t="s">
        <v>21</v>
      </c>
      <c r="C32" s="178">
        <v>0.1</v>
      </c>
      <c r="D32" s="178">
        <v>0.2</v>
      </c>
      <c r="E32" s="178">
        <v>0.6</v>
      </c>
      <c r="F32" s="178">
        <v>0.1</v>
      </c>
    </row>
    <row r="33" spans="1:84">
      <c r="A33" s="50"/>
    </row>
    <row r="34" spans="1:84">
      <c r="A34" s="50"/>
      <c r="G34" s="169"/>
    </row>
    <row r="35" spans="1:84" s="12" customFormat="1">
      <c r="A35" s="51"/>
      <c r="C35" s="12">
        <f>C7</f>
        <v>42278</v>
      </c>
      <c r="D35" s="12">
        <f>EDATE(C35,1)</f>
        <v>42309</v>
      </c>
      <c r="E35" s="12">
        <f t="shared" ref="E35:BP35" si="7">EDATE(D35,1)</f>
        <v>42339</v>
      </c>
      <c r="F35" s="12">
        <f t="shared" si="7"/>
        <v>42370</v>
      </c>
      <c r="G35" s="12">
        <f>EDATE(F35,1)</f>
        <v>42401</v>
      </c>
      <c r="H35" s="12">
        <f t="shared" si="7"/>
        <v>42430</v>
      </c>
      <c r="I35" s="12">
        <f t="shared" si="7"/>
        <v>42461</v>
      </c>
      <c r="J35" s="12">
        <f t="shared" si="7"/>
        <v>42491</v>
      </c>
      <c r="K35" s="12">
        <f t="shared" si="7"/>
        <v>42522</v>
      </c>
      <c r="L35" s="12">
        <f t="shared" si="7"/>
        <v>42552</v>
      </c>
      <c r="M35" s="12">
        <f t="shared" si="7"/>
        <v>42583</v>
      </c>
      <c r="N35" s="12">
        <f t="shared" si="7"/>
        <v>42614</v>
      </c>
      <c r="O35" s="12">
        <f t="shared" si="7"/>
        <v>42644</v>
      </c>
      <c r="P35" s="12">
        <f t="shared" si="7"/>
        <v>42675</v>
      </c>
      <c r="Q35" s="12">
        <f t="shared" si="7"/>
        <v>42705</v>
      </c>
      <c r="R35" s="12">
        <f t="shared" si="7"/>
        <v>42736</v>
      </c>
      <c r="S35" s="12">
        <f t="shared" si="7"/>
        <v>42767</v>
      </c>
      <c r="T35" s="12">
        <f t="shared" si="7"/>
        <v>42795</v>
      </c>
      <c r="U35" s="12">
        <f t="shared" si="7"/>
        <v>42826</v>
      </c>
      <c r="V35" s="12">
        <f t="shared" si="7"/>
        <v>42856</v>
      </c>
      <c r="W35" s="12">
        <f t="shared" si="7"/>
        <v>42887</v>
      </c>
      <c r="X35" s="12">
        <f t="shared" si="7"/>
        <v>42917</v>
      </c>
      <c r="Y35" s="12">
        <f t="shared" si="7"/>
        <v>42948</v>
      </c>
      <c r="Z35" s="12">
        <f t="shared" si="7"/>
        <v>42979</v>
      </c>
      <c r="AA35" s="12">
        <f t="shared" si="7"/>
        <v>43009</v>
      </c>
      <c r="AB35" s="12">
        <f t="shared" si="7"/>
        <v>43040</v>
      </c>
      <c r="AC35" s="12">
        <f t="shared" si="7"/>
        <v>43070</v>
      </c>
      <c r="AD35" s="12">
        <f t="shared" si="7"/>
        <v>43101</v>
      </c>
      <c r="AE35" s="12">
        <f t="shared" si="7"/>
        <v>43132</v>
      </c>
      <c r="AF35" s="12">
        <f t="shared" si="7"/>
        <v>43160</v>
      </c>
      <c r="AG35" s="12">
        <f t="shared" si="7"/>
        <v>43191</v>
      </c>
      <c r="AH35" s="12">
        <f t="shared" si="7"/>
        <v>43221</v>
      </c>
      <c r="AI35" s="12">
        <f t="shared" si="7"/>
        <v>43252</v>
      </c>
      <c r="AJ35" s="12">
        <f t="shared" si="7"/>
        <v>43282</v>
      </c>
      <c r="AK35" s="12">
        <f t="shared" si="7"/>
        <v>43313</v>
      </c>
      <c r="AL35" s="12">
        <f t="shared" si="7"/>
        <v>43344</v>
      </c>
      <c r="AM35" s="12">
        <f t="shared" si="7"/>
        <v>43374</v>
      </c>
      <c r="AN35" s="12">
        <f t="shared" si="7"/>
        <v>43405</v>
      </c>
      <c r="AO35" s="12">
        <f t="shared" si="7"/>
        <v>43435</v>
      </c>
      <c r="AP35" s="12">
        <f t="shared" si="7"/>
        <v>43466</v>
      </c>
      <c r="AQ35" s="12">
        <f t="shared" si="7"/>
        <v>43497</v>
      </c>
      <c r="AR35" s="12">
        <f t="shared" si="7"/>
        <v>43525</v>
      </c>
      <c r="AS35" s="12">
        <f t="shared" si="7"/>
        <v>43556</v>
      </c>
      <c r="AT35" s="12">
        <f t="shared" si="7"/>
        <v>43586</v>
      </c>
      <c r="AU35" s="12">
        <f t="shared" si="7"/>
        <v>43617</v>
      </c>
      <c r="AV35" s="12">
        <f t="shared" si="7"/>
        <v>43647</v>
      </c>
      <c r="AW35" s="12">
        <f t="shared" si="7"/>
        <v>43678</v>
      </c>
      <c r="AX35" s="12">
        <f t="shared" si="7"/>
        <v>43709</v>
      </c>
      <c r="AY35" s="12">
        <f t="shared" si="7"/>
        <v>43739</v>
      </c>
      <c r="AZ35" s="12">
        <f t="shared" si="7"/>
        <v>43770</v>
      </c>
      <c r="BA35" s="12">
        <f t="shared" si="7"/>
        <v>43800</v>
      </c>
      <c r="BB35" s="12">
        <f t="shared" si="7"/>
        <v>43831</v>
      </c>
      <c r="BC35" s="12">
        <f t="shared" si="7"/>
        <v>43862</v>
      </c>
      <c r="BD35" s="12">
        <f t="shared" si="7"/>
        <v>43891</v>
      </c>
      <c r="BE35" s="12">
        <f t="shared" si="7"/>
        <v>43922</v>
      </c>
      <c r="BF35" s="12">
        <f t="shared" si="7"/>
        <v>43952</v>
      </c>
      <c r="BG35" s="12">
        <f>EDATE(BF35,1)</f>
        <v>43983</v>
      </c>
      <c r="BH35" s="12">
        <f t="shared" si="7"/>
        <v>44013</v>
      </c>
      <c r="BI35" s="12">
        <f t="shared" si="7"/>
        <v>44044</v>
      </c>
      <c r="BJ35" s="12">
        <f t="shared" si="7"/>
        <v>44075</v>
      </c>
      <c r="BK35" s="12">
        <f t="shared" si="7"/>
        <v>44105</v>
      </c>
      <c r="BL35" s="12">
        <f t="shared" si="7"/>
        <v>44136</v>
      </c>
      <c r="BM35" s="12">
        <f t="shared" si="7"/>
        <v>44166</v>
      </c>
      <c r="BN35" s="12">
        <f t="shared" si="7"/>
        <v>44197</v>
      </c>
      <c r="BO35" s="12">
        <f t="shared" si="7"/>
        <v>44228</v>
      </c>
      <c r="BP35" s="12">
        <f t="shared" si="7"/>
        <v>44256</v>
      </c>
      <c r="BQ35" s="12">
        <f t="shared" ref="BQ35:CF35" si="8">EDATE(BP35,1)</f>
        <v>44287</v>
      </c>
      <c r="BR35" s="12">
        <f t="shared" si="8"/>
        <v>44317</v>
      </c>
      <c r="BS35" s="12">
        <f t="shared" si="8"/>
        <v>44348</v>
      </c>
      <c r="BT35" s="12">
        <f t="shared" si="8"/>
        <v>44378</v>
      </c>
      <c r="BU35" s="12">
        <f t="shared" si="8"/>
        <v>44409</v>
      </c>
      <c r="BV35" s="12">
        <f t="shared" si="8"/>
        <v>44440</v>
      </c>
      <c r="BW35" s="12">
        <f t="shared" si="8"/>
        <v>44470</v>
      </c>
      <c r="BX35" s="12">
        <f t="shared" si="8"/>
        <v>44501</v>
      </c>
      <c r="BY35" s="12">
        <f t="shared" si="8"/>
        <v>44531</v>
      </c>
      <c r="BZ35" s="12">
        <f t="shared" si="8"/>
        <v>44562</v>
      </c>
      <c r="CA35" s="12">
        <f t="shared" si="8"/>
        <v>44593</v>
      </c>
      <c r="CB35" s="12">
        <f t="shared" si="8"/>
        <v>44621</v>
      </c>
      <c r="CC35" s="12">
        <f t="shared" si="8"/>
        <v>44652</v>
      </c>
      <c r="CD35" s="12">
        <f t="shared" si="8"/>
        <v>44682</v>
      </c>
      <c r="CE35" s="12">
        <f t="shared" si="8"/>
        <v>44713</v>
      </c>
      <c r="CF35" s="12">
        <f t="shared" si="8"/>
        <v>44743</v>
      </c>
    </row>
    <row r="36" spans="1:84">
      <c r="A36" s="50"/>
      <c r="B36" t="s">
        <v>12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f>D21</f>
        <v>100000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0</v>
      </c>
      <c r="AR36" s="3">
        <v>0</v>
      </c>
      <c r="AS36" s="3">
        <v>0</v>
      </c>
      <c r="AT36" s="3">
        <v>0</v>
      </c>
      <c r="AU36" s="3">
        <v>0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>
      <c r="A37" s="50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 s="182" customFormat="1">
      <c r="B38" s="182" t="s">
        <v>15</v>
      </c>
      <c r="C38" s="183">
        <f t="shared" ref="C38:F38" ca="1" si="9">IF(OR(C35&lt;$C$9,C35&gt;$C$12),0,IF(MONTH(C35)&lt;12,ROUNDDOWN(OFFSET($C$24,0,YEAR(C35)-$C$19)/OFFSET($C$18,0,YEAR(C35)-$C$19),2),OFFSET($C$24,0,YEAR(C35)-$C$19)-ROUNDDOWN(OFFSET($C$24,0,YEAR(C35)-$C$19)/OFFSET($C$18,0,YEAR(C35)-$C$19),2)*(OFFSET($C$18,0,YEAR(C35)-$C$19)-1)))</f>
        <v>0</v>
      </c>
      <c r="D38" s="183">
        <f t="shared" ca="1" si="9"/>
        <v>0</v>
      </c>
      <c r="E38" s="183">
        <f t="shared" ca="1" si="9"/>
        <v>0</v>
      </c>
      <c r="F38" s="183">
        <f t="shared" ca="1" si="9"/>
        <v>0</v>
      </c>
      <c r="G38" s="199">
        <f ca="1">IF(OR(G35&lt;$C$9,G35&gt;$C$12),0,IF(MONTH(G35)&lt;12,ROUNDDOWN(OFFSET($C$24,0,YEAR(G35)-$C$19)/OFFSET($C$18,0,YEAR(G35)-$C$19),2),OFFSET($C$24,0,YEAR(G35)-$C$19)-ROUNDDOWN(OFFSET($C$24,0,YEAR(G35)-$C$19)/OFFSET($C$18,0,YEAR(G35)-$C$19),2)*(OFFSET($C$18,0,YEAR(G35)-$C$19)-1)))</f>
        <v>1818.18</v>
      </c>
      <c r="H38" s="183">
        <f t="shared" ref="H38:BS38" ca="1" si="10">IF(OR(H35&lt;$C$9,H35&gt;$C$12),0,IF(MONTH(H35)&lt;12,ROUNDDOWN(OFFSET($C$24,0,YEAR(H35)-$C$19)/OFFSET($C$18,0,YEAR(H35)-$C$19),2),OFFSET($C$24,0,YEAR(H35)-$C$19)-ROUNDDOWN(OFFSET($C$24,0,YEAR(H35)-$C$19)/OFFSET($C$18,0,YEAR(H35)-$C$19),2)*(OFFSET($C$18,0,YEAR(H35)-$C$19)-1)))</f>
        <v>1818.18</v>
      </c>
      <c r="I38" s="183">
        <f t="shared" ca="1" si="10"/>
        <v>1818.18</v>
      </c>
      <c r="J38" s="183">
        <f t="shared" ca="1" si="10"/>
        <v>1818.18</v>
      </c>
      <c r="K38" s="183">
        <f t="shared" ca="1" si="10"/>
        <v>1818.18</v>
      </c>
      <c r="L38" s="183">
        <f t="shared" ca="1" si="10"/>
        <v>1818.18</v>
      </c>
      <c r="M38" s="183">
        <f t="shared" ca="1" si="10"/>
        <v>1818.18</v>
      </c>
      <c r="N38" s="183">
        <f t="shared" ca="1" si="10"/>
        <v>1818.18</v>
      </c>
      <c r="O38" s="183">
        <f t="shared" ca="1" si="10"/>
        <v>1818.18</v>
      </c>
      <c r="P38" s="183">
        <f t="shared" ca="1" si="10"/>
        <v>1818.18</v>
      </c>
      <c r="Q38" s="183">
        <f t="shared" ca="1" si="10"/>
        <v>1818.2000000000007</v>
      </c>
      <c r="R38" s="183">
        <f t="shared" ca="1" si="10"/>
        <v>4166.66</v>
      </c>
      <c r="S38" s="183">
        <f t="shared" ca="1" si="10"/>
        <v>4166.66</v>
      </c>
      <c r="T38" s="183">
        <f t="shared" ca="1" si="10"/>
        <v>4166.66</v>
      </c>
      <c r="U38" s="183">
        <f t="shared" ca="1" si="10"/>
        <v>4166.66</v>
      </c>
      <c r="V38" s="183">
        <f t="shared" ca="1" si="10"/>
        <v>4166.66</v>
      </c>
      <c r="W38" s="183">
        <f t="shared" ca="1" si="10"/>
        <v>4166.66</v>
      </c>
      <c r="X38" s="183">
        <f t="shared" ca="1" si="10"/>
        <v>4166.66</v>
      </c>
      <c r="Y38" s="183">
        <f t="shared" ca="1" si="10"/>
        <v>4166.66</v>
      </c>
      <c r="Z38" s="183">
        <f t="shared" ca="1" si="10"/>
        <v>4166.66</v>
      </c>
      <c r="AA38" s="183">
        <f t="shared" ca="1" si="10"/>
        <v>4166.66</v>
      </c>
      <c r="AB38" s="183">
        <f t="shared" ca="1" si="10"/>
        <v>4166.66</v>
      </c>
      <c r="AC38" s="183">
        <f t="shared" ca="1" si="10"/>
        <v>4166.7400000000052</v>
      </c>
      <c r="AD38" s="183">
        <f t="shared" ca="1" si="10"/>
        <v>4285.71</v>
      </c>
      <c r="AE38" s="183">
        <f t="shared" ca="1" si="10"/>
        <v>4285.71</v>
      </c>
      <c r="AF38" s="183">
        <f t="shared" ca="1" si="10"/>
        <v>4285.71</v>
      </c>
      <c r="AG38" s="183">
        <f t="shared" ca="1" si="10"/>
        <v>4285.71</v>
      </c>
      <c r="AH38" s="183">
        <f t="shared" ca="1" si="10"/>
        <v>4285.71</v>
      </c>
      <c r="AI38" s="183">
        <f t="shared" ca="1" si="10"/>
        <v>4285.71</v>
      </c>
      <c r="AJ38" s="183">
        <f t="shared" ca="1" si="10"/>
        <v>4285.71</v>
      </c>
      <c r="AK38" s="183">
        <f t="shared" ca="1" si="10"/>
        <v>0</v>
      </c>
      <c r="AL38" s="183">
        <f t="shared" ca="1" si="10"/>
        <v>0</v>
      </c>
      <c r="AM38" s="183">
        <f t="shared" ca="1" si="10"/>
        <v>0</v>
      </c>
      <c r="AN38" s="183">
        <f t="shared" ca="1" si="10"/>
        <v>0</v>
      </c>
      <c r="AO38" s="183">
        <f t="shared" ca="1" si="10"/>
        <v>0</v>
      </c>
      <c r="AP38" s="183">
        <f t="shared" ca="1" si="10"/>
        <v>0</v>
      </c>
      <c r="AQ38" s="183">
        <f t="shared" ca="1" si="10"/>
        <v>0</v>
      </c>
      <c r="AR38" s="183">
        <f t="shared" ca="1" si="10"/>
        <v>0</v>
      </c>
      <c r="AS38" s="183">
        <f t="shared" ca="1" si="10"/>
        <v>0</v>
      </c>
      <c r="AT38" s="183">
        <f t="shared" ca="1" si="10"/>
        <v>0</v>
      </c>
      <c r="AU38" s="183">
        <f t="shared" ca="1" si="10"/>
        <v>0</v>
      </c>
      <c r="AV38" s="183">
        <f t="shared" ca="1" si="10"/>
        <v>0</v>
      </c>
      <c r="AW38" s="183">
        <f t="shared" ca="1" si="10"/>
        <v>0</v>
      </c>
      <c r="AX38" s="183">
        <f t="shared" ca="1" si="10"/>
        <v>0</v>
      </c>
      <c r="AY38" s="183">
        <f t="shared" ca="1" si="10"/>
        <v>0</v>
      </c>
      <c r="AZ38" s="183">
        <f t="shared" ca="1" si="10"/>
        <v>0</v>
      </c>
      <c r="BA38" s="183">
        <f t="shared" ca="1" si="10"/>
        <v>0</v>
      </c>
      <c r="BB38" s="183">
        <f t="shared" ca="1" si="10"/>
        <v>0</v>
      </c>
      <c r="BC38" s="183">
        <f t="shared" ca="1" si="10"/>
        <v>0</v>
      </c>
      <c r="BD38" s="183">
        <f t="shared" ca="1" si="10"/>
        <v>0</v>
      </c>
      <c r="BE38" s="183">
        <f t="shared" ca="1" si="10"/>
        <v>0</v>
      </c>
      <c r="BF38" s="183">
        <f t="shared" ca="1" si="10"/>
        <v>0</v>
      </c>
      <c r="BG38" s="183">
        <f t="shared" ca="1" si="10"/>
        <v>0</v>
      </c>
      <c r="BH38" s="183">
        <f t="shared" ca="1" si="10"/>
        <v>0</v>
      </c>
      <c r="BI38" s="183">
        <f t="shared" ca="1" si="10"/>
        <v>0</v>
      </c>
      <c r="BJ38" s="183">
        <f t="shared" ca="1" si="10"/>
        <v>0</v>
      </c>
      <c r="BK38" s="183">
        <f t="shared" ca="1" si="10"/>
        <v>0</v>
      </c>
      <c r="BL38" s="183">
        <f t="shared" ca="1" si="10"/>
        <v>0</v>
      </c>
      <c r="BM38" s="183">
        <f t="shared" ca="1" si="10"/>
        <v>0</v>
      </c>
      <c r="BN38" s="183">
        <f t="shared" ca="1" si="10"/>
        <v>0</v>
      </c>
      <c r="BO38" s="183">
        <f t="shared" ca="1" si="10"/>
        <v>0</v>
      </c>
      <c r="BP38" s="183">
        <f t="shared" ca="1" si="10"/>
        <v>0</v>
      </c>
      <c r="BQ38" s="183">
        <f t="shared" ca="1" si="10"/>
        <v>0</v>
      </c>
      <c r="BR38" s="183">
        <f t="shared" ca="1" si="10"/>
        <v>0</v>
      </c>
      <c r="BS38" s="183">
        <f t="shared" ca="1" si="10"/>
        <v>0</v>
      </c>
      <c r="BT38" s="183">
        <f t="shared" ref="BT38:CF38" ca="1" si="11">IF(OR(BT35&lt;$C$9,BT35&gt;$C$12),0,IF(MONTH(BT35)&lt;12,ROUNDDOWN(OFFSET($C$24,0,YEAR(BT35)-$C$19)/OFFSET($C$18,0,YEAR(BT35)-$C$19),2),OFFSET($C$24,0,YEAR(BT35)-$C$19)-ROUNDDOWN(OFFSET($C$24,0,YEAR(BT35)-$C$19)/OFFSET($C$18,0,YEAR(BT35)-$C$19),2)*(OFFSET($C$18,0,YEAR(BT35)-$C$19)-1)))</f>
        <v>0</v>
      </c>
      <c r="BU38" s="183">
        <f t="shared" ca="1" si="11"/>
        <v>0</v>
      </c>
      <c r="BV38" s="183">
        <f t="shared" ca="1" si="11"/>
        <v>0</v>
      </c>
      <c r="BW38" s="183">
        <f t="shared" ca="1" si="11"/>
        <v>0</v>
      </c>
      <c r="BX38" s="183">
        <f t="shared" ca="1" si="11"/>
        <v>0</v>
      </c>
      <c r="BY38" s="183">
        <f t="shared" ca="1" si="11"/>
        <v>0</v>
      </c>
      <c r="BZ38" s="183">
        <f t="shared" ca="1" si="11"/>
        <v>0</v>
      </c>
      <c r="CA38" s="183">
        <f t="shared" ca="1" si="11"/>
        <v>0</v>
      </c>
      <c r="CB38" s="183">
        <f t="shared" ca="1" si="11"/>
        <v>0</v>
      </c>
      <c r="CC38" s="183">
        <f t="shared" ca="1" si="11"/>
        <v>0</v>
      </c>
      <c r="CD38" s="183">
        <f t="shared" ca="1" si="11"/>
        <v>0</v>
      </c>
      <c r="CE38" s="183">
        <f t="shared" ca="1" si="11"/>
        <v>0</v>
      </c>
      <c r="CF38" s="183">
        <f t="shared" ca="1" si="11"/>
        <v>0</v>
      </c>
    </row>
    <row r="39" spans="1:84" s="182" customFormat="1">
      <c r="B39" s="182" t="s">
        <v>16</v>
      </c>
      <c r="C39" s="183">
        <f>IF(C35&lt;$C$9,0,HLOOKUP(YEAR(C35),$19:$25,7,FALSE))</f>
        <v>0</v>
      </c>
      <c r="D39" s="183">
        <f t="shared" ref="D39:BO39" si="12">IF(D35&lt;$C$9,0,HLOOKUP(YEAR(D35),$19:$25,7,FALSE))</f>
        <v>0</v>
      </c>
      <c r="E39" s="183">
        <f t="shared" si="12"/>
        <v>0</v>
      </c>
      <c r="F39" s="183">
        <f t="shared" si="12"/>
        <v>0</v>
      </c>
      <c r="G39" s="183">
        <f t="shared" si="12"/>
        <v>18000</v>
      </c>
      <c r="H39" s="183">
        <f t="shared" si="12"/>
        <v>18000</v>
      </c>
      <c r="I39" s="183">
        <f t="shared" si="12"/>
        <v>18000</v>
      </c>
      <c r="J39" s="183">
        <f t="shared" si="12"/>
        <v>18000</v>
      </c>
      <c r="K39" s="183">
        <f t="shared" si="12"/>
        <v>18000</v>
      </c>
      <c r="L39" s="183">
        <f t="shared" si="12"/>
        <v>18000</v>
      </c>
      <c r="M39" s="183">
        <f t="shared" si="12"/>
        <v>18000</v>
      </c>
      <c r="N39" s="183">
        <f t="shared" si="12"/>
        <v>18000</v>
      </c>
      <c r="O39" s="183">
        <f t="shared" si="12"/>
        <v>18000</v>
      </c>
      <c r="P39" s="183">
        <f t="shared" si="12"/>
        <v>18000</v>
      </c>
      <c r="Q39" s="183">
        <f t="shared" si="12"/>
        <v>18000</v>
      </c>
      <c r="R39" s="183">
        <f t="shared" si="12"/>
        <v>19000</v>
      </c>
      <c r="S39" s="183">
        <f t="shared" si="12"/>
        <v>19000</v>
      </c>
      <c r="T39" s="183">
        <f t="shared" si="12"/>
        <v>19000</v>
      </c>
      <c r="U39" s="183">
        <f t="shared" si="12"/>
        <v>19000</v>
      </c>
      <c r="V39" s="183">
        <f>IF(V35&lt;$C$9,0,HLOOKUP(YEAR(V35),$19:$25,7,FALSE))</f>
        <v>19000</v>
      </c>
      <c r="W39" s="183">
        <f t="shared" si="12"/>
        <v>19000</v>
      </c>
      <c r="X39" s="183">
        <f t="shared" si="12"/>
        <v>19000</v>
      </c>
      <c r="Y39" s="183">
        <f t="shared" si="12"/>
        <v>19000</v>
      </c>
      <c r="Z39" s="183">
        <f t="shared" si="12"/>
        <v>19000</v>
      </c>
      <c r="AA39" s="183">
        <f t="shared" si="12"/>
        <v>19000</v>
      </c>
      <c r="AB39" s="183">
        <f t="shared" si="12"/>
        <v>19000</v>
      </c>
      <c r="AC39" s="183">
        <f t="shared" si="12"/>
        <v>19000</v>
      </c>
      <c r="AD39" s="183">
        <f t="shared" si="12"/>
        <v>20000</v>
      </c>
      <c r="AE39" s="183">
        <f t="shared" si="12"/>
        <v>20000</v>
      </c>
      <c r="AF39" s="183">
        <f t="shared" si="12"/>
        <v>20000</v>
      </c>
      <c r="AG39" s="183">
        <f t="shared" si="12"/>
        <v>20000</v>
      </c>
      <c r="AH39" s="183">
        <f t="shared" si="12"/>
        <v>20000</v>
      </c>
      <c r="AI39" s="183">
        <f t="shared" si="12"/>
        <v>20000</v>
      </c>
      <c r="AJ39" s="183">
        <f t="shared" si="12"/>
        <v>20000</v>
      </c>
      <c r="AK39" s="183">
        <f t="shared" si="12"/>
        <v>20000</v>
      </c>
      <c r="AL39" s="183">
        <f t="shared" si="12"/>
        <v>20000</v>
      </c>
      <c r="AM39" s="183">
        <f t="shared" si="12"/>
        <v>20000</v>
      </c>
      <c r="AN39" s="183">
        <f t="shared" si="12"/>
        <v>20000</v>
      </c>
      <c r="AO39" s="183">
        <f t="shared" si="12"/>
        <v>20000</v>
      </c>
      <c r="AP39" s="183">
        <f t="shared" si="12"/>
        <v>0</v>
      </c>
      <c r="AQ39" s="183">
        <f t="shared" si="12"/>
        <v>0</v>
      </c>
      <c r="AR39" s="183">
        <f t="shared" si="12"/>
        <v>0</v>
      </c>
      <c r="AS39" s="183">
        <f t="shared" si="12"/>
        <v>0</v>
      </c>
      <c r="AT39" s="183">
        <f t="shared" si="12"/>
        <v>0</v>
      </c>
      <c r="AU39" s="183">
        <f t="shared" si="12"/>
        <v>0</v>
      </c>
      <c r="AV39" s="183">
        <f t="shared" si="12"/>
        <v>0</v>
      </c>
      <c r="AW39" s="183">
        <f t="shared" si="12"/>
        <v>0</v>
      </c>
      <c r="AX39" s="183">
        <f t="shared" si="12"/>
        <v>0</v>
      </c>
      <c r="AY39" s="183">
        <f t="shared" si="12"/>
        <v>0</v>
      </c>
      <c r="AZ39" s="183">
        <f t="shared" si="12"/>
        <v>0</v>
      </c>
      <c r="BA39" s="183">
        <f t="shared" si="12"/>
        <v>0</v>
      </c>
      <c r="BB39" s="183">
        <f t="shared" si="12"/>
        <v>0</v>
      </c>
      <c r="BC39" s="183">
        <f t="shared" si="12"/>
        <v>0</v>
      </c>
      <c r="BD39" s="183">
        <f t="shared" si="12"/>
        <v>0</v>
      </c>
      <c r="BE39" s="183">
        <f t="shared" si="12"/>
        <v>0</v>
      </c>
      <c r="BF39" s="183">
        <f t="shared" si="12"/>
        <v>0</v>
      </c>
      <c r="BG39" s="183">
        <f t="shared" si="12"/>
        <v>0</v>
      </c>
      <c r="BH39" s="183">
        <f t="shared" si="12"/>
        <v>0</v>
      </c>
      <c r="BI39" s="183">
        <f t="shared" si="12"/>
        <v>0</v>
      </c>
      <c r="BJ39" s="183">
        <f t="shared" si="12"/>
        <v>0</v>
      </c>
      <c r="BK39" s="183">
        <f t="shared" si="12"/>
        <v>0</v>
      </c>
      <c r="BL39" s="183">
        <f t="shared" si="12"/>
        <v>0</v>
      </c>
      <c r="BM39" s="183">
        <f t="shared" si="12"/>
        <v>0</v>
      </c>
      <c r="BN39" s="183">
        <f t="shared" si="12"/>
        <v>0</v>
      </c>
      <c r="BO39" s="183">
        <f t="shared" si="12"/>
        <v>0</v>
      </c>
      <c r="BP39" s="183">
        <f t="shared" ref="BP39:CF39" si="13">IF(BP35&lt;$C$9,0,HLOOKUP(YEAR(BP35),$19:$25,7,FALSE))</f>
        <v>0</v>
      </c>
      <c r="BQ39" s="183">
        <f t="shared" si="13"/>
        <v>0</v>
      </c>
      <c r="BR39" s="183">
        <f t="shared" si="13"/>
        <v>0</v>
      </c>
      <c r="BS39" s="183">
        <f t="shared" si="13"/>
        <v>0</v>
      </c>
      <c r="BT39" s="183">
        <f t="shared" si="13"/>
        <v>0</v>
      </c>
      <c r="BU39" s="183">
        <f t="shared" si="13"/>
        <v>0</v>
      </c>
      <c r="BV39" s="183">
        <f t="shared" si="13"/>
        <v>0</v>
      </c>
      <c r="BW39" s="183">
        <f t="shared" si="13"/>
        <v>0</v>
      </c>
      <c r="BX39" s="183">
        <f t="shared" si="13"/>
        <v>0</v>
      </c>
      <c r="BY39" s="183">
        <f t="shared" si="13"/>
        <v>0</v>
      </c>
      <c r="BZ39" s="183">
        <f t="shared" si="13"/>
        <v>0</v>
      </c>
      <c r="CA39" s="183">
        <f t="shared" si="13"/>
        <v>0</v>
      </c>
      <c r="CB39" s="183">
        <f t="shared" si="13"/>
        <v>0</v>
      </c>
      <c r="CC39" s="183">
        <f t="shared" si="13"/>
        <v>0</v>
      </c>
      <c r="CD39" s="183">
        <f t="shared" si="13"/>
        <v>0</v>
      </c>
      <c r="CE39" s="183">
        <f t="shared" si="13"/>
        <v>0</v>
      </c>
      <c r="CF39" s="183">
        <f t="shared" si="13"/>
        <v>0</v>
      </c>
    </row>
    <row r="40" spans="1:84" s="182" customFormat="1">
      <c r="B40" s="182" t="s">
        <v>17</v>
      </c>
      <c r="C40" s="183">
        <f t="shared" ref="C40:AS40" ca="1" si="14">C39*C38</f>
        <v>0</v>
      </c>
      <c r="D40" s="183">
        <f t="shared" ca="1" si="14"/>
        <v>0</v>
      </c>
      <c r="E40" s="183">
        <f t="shared" ca="1" si="14"/>
        <v>0</v>
      </c>
      <c r="F40" s="183">
        <f t="shared" ca="1" si="14"/>
        <v>0</v>
      </c>
      <c r="G40" s="183">
        <f t="shared" ca="1" si="14"/>
        <v>32727240</v>
      </c>
      <c r="H40" s="183">
        <f t="shared" ca="1" si="14"/>
        <v>32727240</v>
      </c>
      <c r="I40" s="183">
        <f t="shared" ca="1" si="14"/>
        <v>32727240</v>
      </c>
      <c r="J40" s="183">
        <f t="shared" ca="1" si="14"/>
        <v>32727240</v>
      </c>
      <c r="K40" s="183">
        <f t="shared" ca="1" si="14"/>
        <v>32727240</v>
      </c>
      <c r="L40" s="183">
        <f t="shared" ca="1" si="14"/>
        <v>32727240</v>
      </c>
      <c r="M40" s="183">
        <f t="shared" ca="1" si="14"/>
        <v>32727240</v>
      </c>
      <c r="N40" s="183">
        <f t="shared" ca="1" si="14"/>
        <v>32727240</v>
      </c>
      <c r="O40" s="183">
        <f t="shared" ca="1" si="14"/>
        <v>32727240</v>
      </c>
      <c r="P40" s="183">
        <f t="shared" ca="1" si="14"/>
        <v>32727240</v>
      </c>
      <c r="Q40" s="183">
        <f t="shared" ca="1" si="14"/>
        <v>32727600.000000015</v>
      </c>
      <c r="R40" s="183">
        <f t="shared" ca="1" si="14"/>
        <v>79166540</v>
      </c>
      <c r="S40" s="183">
        <f t="shared" ca="1" si="14"/>
        <v>79166540</v>
      </c>
      <c r="T40" s="183">
        <f t="shared" ca="1" si="14"/>
        <v>79166540</v>
      </c>
      <c r="U40" s="183">
        <f t="shared" ca="1" si="14"/>
        <v>79166540</v>
      </c>
      <c r="V40" s="183">
        <f t="shared" ca="1" si="14"/>
        <v>79166540</v>
      </c>
      <c r="W40" s="183">
        <f t="shared" ca="1" si="14"/>
        <v>79166540</v>
      </c>
      <c r="X40" s="183">
        <f t="shared" ca="1" si="14"/>
        <v>79166540</v>
      </c>
      <c r="Y40" s="183">
        <f t="shared" ca="1" si="14"/>
        <v>79166540</v>
      </c>
      <c r="Z40" s="183">
        <f t="shared" ca="1" si="14"/>
        <v>79166540</v>
      </c>
      <c r="AA40" s="183">
        <f t="shared" ca="1" si="14"/>
        <v>79166540</v>
      </c>
      <c r="AB40" s="183">
        <f t="shared" ca="1" si="14"/>
        <v>79166540</v>
      </c>
      <c r="AC40" s="183">
        <f t="shared" ca="1" si="14"/>
        <v>79168060.000000104</v>
      </c>
      <c r="AD40" s="183">
        <f t="shared" ca="1" si="14"/>
        <v>85714200</v>
      </c>
      <c r="AE40" s="183">
        <f t="shared" ca="1" si="14"/>
        <v>85714200</v>
      </c>
      <c r="AF40" s="183">
        <f t="shared" ca="1" si="14"/>
        <v>85714200</v>
      </c>
      <c r="AG40" s="183">
        <f t="shared" ca="1" si="14"/>
        <v>85714200</v>
      </c>
      <c r="AH40" s="183">
        <f t="shared" ca="1" si="14"/>
        <v>85714200</v>
      </c>
      <c r="AI40" s="183">
        <f t="shared" ca="1" si="14"/>
        <v>85714200</v>
      </c>
      <c r="AJ40" s="183">
        <f t="shared" ca="1" si="14"/>
        <v>85714200</v>
      </c>
      <c r="AK40" s="183">
        <f t="shared" ca="1" si="14"/>
        <v>0</v>
      </c>
      <c r="AL40" s="183">
        <f t="shared" ca="1" si="14"/>
        <v>0</v>
      </c>
      <c r="AM40" s="183">
        <f t="shared" ca="1" si="14"/>
        <v>0</v>
      </c>
      <c r="AN40" s="183">
        <f t="shared" ca="1" si="14"/>
        <v>0</v>
      </c>
      <c r="AO40" s="183">
        <f t="shared" ca="1" si="14"/>
        <v>0</v>
      </c>
      <c r="AP40" s="183">
        <f t="shared" ca="1" si="14"/>
        <v>0</v>
      </c>
      <c r="AQ40" s="183">
        <f t="shared" ca="1" si="14"/>
        <v>0</v>
      </c>
      <c r="AR40" s="183">
        <f t="shared" ca="1" si="14"/>
        <v>0</v>
      </c>
      <c r="AS40" s="183">
        <f t="shared" ca="1" si="14"/>
        <v>0</v>
      </c>
      <c r="AT40" s="183"/>
      <c r="AU40" s="183"/>
      <c r="AV40" s="183"/>
      <c r="AW40" s="183"/>
      <c r="AX40" s="183"/>
      <c r="AY40" s="183"/>
      <c r="AZ40" s="183"/>
      <c r="BA40" s="183"/>
      <c r="BB40" s="183"/>
      <c r="BC40" s="183"/>
      <c r="BD40" s="183"/>
      <c r="BE40" s="183"/>
      <c r="BF40" s="183"/>
      <c r="BG40" s="183"/>
      <c r="BH40" s="183"/>
      <c r="BI40" s="183"/>
      <c r="BJ40" s="183"/>
      <c r="BK40" s="183"/>
      <c r="BL40" s="183"/>
      <c r="BM40" s="183"/>
      <c r="BN40" s="183"/>
      <c r="BO40" s="183"/>
      <c r="BP40" s="183"/>
      <c r="BQ40" s="183"/>
      <c r="BR40" s="183"/>
      <c r="BS40" s="183"/>
      <c r="BT40" s="183"/>
      <c r="BU40" s="183"/>
      <c r="BV40" s="183"/>
      <c r="BW40" s="183"/>
      <c r="BX40" s="183"/>
      <c r="BY40" s="183"/>
      <c r="BZ40" s="183"/>
      <c r="CA40" s="183"/>
      <c r="CB40" s="183"/>
      <c r="CC40" s="183"/>
      <c r="CD40" s="183"/>
      <c r="CE40" s="183"/>
      <c r="CF40" s="183"/>
    </row>
    <row r="41" spans="1:84" s="182" customFormat="1">
      <c r="B41" s="182" t="s">
        <v>18</v>
      </c>
      <c r="C41" s="183">
        <f t="shared" ref="C41:F41" ca="1" si="15">IFERROR(C40*$C$32,0)+IFERROR(OFFSET(C40,0,-$D$31)*$D$32,0)+IFERROR(OFFSET(C40,0,-$E$31)*$E$32,0)+IFERROR(OFFSET(C40,0,-$F$31)*$F$32,0)</f>
        <v>0</v>
      </c>
      <c r="D41" s="183">
        <f t="shared" ca="1" si="15"/>
        <v>0</v>
      </c>
      <c r="E41" s="183">
        <f t="shared" ca="1" si="15"/>
        <v>0</v>
      </c>
      <c r="F41" s="183">
        <f t="shared" ca="1" si="15"/>
        <v>0</v>
      </c>
      <c r="G41" s="183">
        <f ca="1">IFERROR(G40*$C$32,0)+IFERROR(OFFSET(G40,0,-$D$31)*$D$32,0)+IFERROR(OFFSET(G40,0,-$E$31)*$E$32,0)+IFERROR(OFFSET(G40,0,-$F$31)*$F$32,0)</f>
        <v>3272724</v>
      </c>
      <c r="H41" s="183">
        <f t="shared" ref="H41:BS41" ca="1" si="16">IFERROR(H40*$C$32,0)+IFERROR(OFFSET(H40,0,-$D$31)*$D$32,0)+IFERROR(OFFSET(H40,0,-$E$31)*$E$32,0)+IFERROR(OFFSET(H40,0,-$F$31)*$F$32,0)</f>
        <v>3272724</v>
      </c>
      <c r="I41" s="183">
        <f t="shared" ca="1" si="16"/>
        <v>9818172</v>
      </c>
      <c r="J41" s="183">
        <f t="shared" ca="1" si="16"/>
        <v>9818172</v>
      </c>
      <c r="K41" s="183">
        <f t="shared" ca="1" si="16"/>
        <v>29454516</v>
      </c>
      <c r="L41" s="183">
        <f t="shared" ca="1" si="16"/>
        <v>29454516</v>
      </c>
      <c r="M41" s="183">
        <f t="shared" ca="1" si="16"/>
        <v>29454516</v>
      </c>
      <c r="N41" s="183">
        <f t="shared" ca="1" si="16"/>
        <v>29454516</v>
      </c>
      <c r="O41" s="183">
        <f t="shared" ca="1" si="16"/>
        <v>29454516</v>
      </c>
      <c r="P41" s="183">
        <f t="shared" ca="1" si="16"/>
        <v>29454516</v>
      </c>
      <c r="Q41" s="183">
        <f t="shared" ca="1" si="16"/>
        <v>29454552</v>
      </c>
      <c r="R41" s="183">
        <f t="shared" ca="1" si="16"/>
        <v>34098446</v>
      </c>
      <c r="S41" s="183">
        <f t="shared" ca="1" si="16"/>
        <v>37371242</v>
      </c>
      <c r="T41" s="183">
        <f t="shared" ca="1" si="16"/>
        <v>46659030</v>
      </c>
      <c r="U41" s="183">
        <f t="shared" ca="1" si="16"/>
        <v>46659246.000000007</v>
      </c>
      <c r="V41" s="183">
        <f t="shared" ca="1" si="16"/>
        <v>74522610</v>
      </c>
      <c r="W41" s="183">
        <f t="shared" ca="1" si="16"/>
        <v>74522610</v>
      </c>
      <c r="X41" s="183">
        <f t="shared" ca="1" si="16"/>
        <v>74522610</v>
      </c>
      <c r="Y41" s="183">
        <f t="shared" ca="1" si="16"/>
        <v>74522610</v>
      </c>
      <c r="Z41" s="183">
        <f t="shared" ca="1" si="16"/>
        <v>74522610</v>
      </c>
      <c r="AA41" s="183">
        <f t="shared" ca="1" si="16"/>
        <v>74522610</v>
      </c>
      <c r="AB41" s="183">
        <f t="shared" ca="1" si="16"/>
        <v>74522610</v>
      </c>
      <c r="AC41" s="183">
        <f t="shared" ca="1" si="16"/>
        <v>74522798.000000015</v>
      </c>
      <c r="AD41" s="183">
        <f t="shared" ca="1" si="16"/>
        <v>79821306</v>
      </c>
      <c r="AE41" s="183">
        <f t="shared" ca="1" si="16"/>
        <v>79821610.00000003</v>
      </c>
      <c r="AF41" s="183">
        <f t="shared" ca="1" si="16"/>
        <v>81130838</v>
      </c>
      <c r="AG41" s="183">
        <f t="shared" ca="1" si="16"/>
        <v>81131750.00000006</v>
      </c>
      <c r="AH41" s="183">
        <f t="shared" ca="1" si="16"/>
        <v>85059434</v>
      </c>
      <c r="AI41" s="183">
        <f t="shared" ca="1" si="16"/>
        <v>85059434</v>
      </c>
      <c r="AJ41" s="183">
        <f t="shared" ca="1" si="16"/>
        <v>85059434</v>
      </c>
      <c r="AK41" s="183">
        <f t="shared" ca="1" si="16"/>
        <v>76488014</v>
      </c>
      <c r="AL41" s="183">
        <f t="shared" ca="1" si="16"/>
        <v>76488014</v>
      </c>
      <c r="AM41" s="183">
        <f t="shared" ca="1" si="16"/>
        <v>59345174</v>
      </c>
      <c r="AN41" s="183">
        <f t="shared" ca="1" si="16"/>
        <v>59345174</v>
      </c>
      <c r="AO41" s="183">
        <f t="shared" ca="1" si="16"/>
        <v>7916806.0000000112</v>
      </c>
      <c r="AP41" s="183">
        <f t="shared" ca="1" si="16"/>
        <v>8571420</v>
      </c>
      <c r="AQ41" s="183">
        <f t="shared" ca="1" si="16"/>
        <v>8571420</v>
      </c>
      <c r="AR41" s="183">
        <f t="shared" ca="1" si="16"/>
        <v>8571420</v>
      </c>
      <c r="AS41" s="183">
        <f t="shared" ca="1" si="16"/>
        <v>8571420</v>
      </c>
      <c r="AT41" s="183">
        <f t="shared" ca="1" si="16"/>
        <v>8571420</v>
      </c>
      <c r="AU41" s="183">
        <f t="shared" ca="1" si="16"/>
        <v>8571420</v>
      </c>
      <c r="AV41" s="183">
        <f t="shared" ca="1" si="16"/>
        <v>8571420</v>
      </c>
      <c r="AW41" s="183">
        <f t="shared" ca="1" si="16"/>
        <v>0</v>
      </c>
      <c r="AX41" s="183">
        <f t="shared" ca="1" si="16"/>
        <v>0</v>
      </c>
      <c r="AY41" s="183">
        <f t="shared" ca="1" si="16"/>
        <v>0</v>
      </c>
      <c r="AZ41" s="183">
        <f t="shared" ca="1" si="16"/>
        <v>0</v>
      </c>
      <c r="BA41" s="183">
        <f t="shared" ca="1" si="16"/>
        <v>0</v>
      </c>
      <c r="BB41" s="183">
        <f t="shared" ca="1" si="16"/>
        <v>0</v>
      </c>
      <c r="BC41" s="183">
        <f t="shared" ca="1" si="16"/>
        <v>0</v>
      </c>
      <c r="BD41" s="183">
        <f t="shared" ca="1" si="16"/>
        <v>0</v>
      </c>
      <c r="BE41" s="183">
        <f t="shared" ca="1" si="16"/>
        <v>0</v>
      </c>
      <c r="BF41" s="183">
        <f t="shared" ca="1" si="16"/>
        <v>0</v>
      </c>
      <c r="BG41" s="183">
        <f t="shared" ca="1" si="16"/>
        <v>0</v>
      </c>
      <c r="BH41" s="183">
        <f t="shared" ca="1" si="16"/>
        <v>0</v>
      </c>
      <c r="BI41" s="183">
        <f t="shared" ca="1" si="16"/>
        <v>0</v>
      </c>
      <c r="BJ41" s="183">
        <f t="shared" ca="1" si="16"/>
        <v>0</v>
      </c>
      <c r="BK41" s="183">
        <f t="shared" ca="1" si="16"/>
        <v>0</v>
      </c>
      <c r="BL41" s="183">
        <f t="shared" ca="1" si="16"/>
        <v>0</v>
      </c>
      <c r="BM41" s="183">
        <f t="shared" ca="1" si="16"/>
        <v>0</v>
      </c>
      <c r="BN41" s="183">
        <f t="shared" ca="1" si="16"/>
        <v>0</v>
      </c>
      <c r="BO41" s="183">
        <f t="shared" ca="1" si="16"/>
        <v>0</v>
      </c>
      <c r="BP41" s="183">
        <f t="shared" ca="1" si="16"/>
        <v>0</v>
      </c>
      <c r="BQ41" s="183">
        <f t="shared" ca="1" si="16"/>
        <v>0</v>
      </c>
      <c r="BR41" s="183">
        <f t="shared" ca="1" si="16"/>
        <v>0</v>
      </c>
      <c r="BS41" s="183">
        <f t="shared" ca="1" si="16"/>
        <v>0</v>
      </c>
      <c r="BT41" s="183">
        <f t="shared" ref="BT41:CF41" ca="1" si="17">IFERROR(BT40*$C$32,0)+IFERROR(OFFSET(BT40,0,-$D$31)*$D$32,0)+IFERROR(OFFSET(BT40,0,-$E$31)*$E$32,0)+IFERROR(OFFSET(BT40,0,-$F$31)*$F$32,0)</f>
        <v>0</v>
      </c>
      <c r="BU41" s="183">
        <f t="shared" ca="1" si="17"/>
        <v>0</v>
      </c>
      <c r="BV41" s="183">
        <f t="shared" ca="1" si="17"/>
        <v>0</v>
      </c>
      <c r="BW41" s="183">
        <f t="shared" ca="1" si="17"/>
        <v>0</v>
      </c>
      <c r="BX41" s="183">
        <f t="shared" ca="1" si="17"/>
        <v>0</v>
      </c>
      <c r="BY41" s="183">
        <f t="shared" ca="1" si="17"/>
        <v>0</v>
      </c>
      <c r="BZ41" s="183">
        <f t="shared" ca="1" si="17"/>
        <v>0</v>
      </c>
      <c r="CA41" s="183">
        <f t="shared" ca="1" si="17"/>
        <v>0</v>
      </c>
      <c r="CB41" s="183">
        <f t="shared" ca="1" si="17"/>
        <v>0</v>
      </c>
      <c r="CC41" s="183">
        <f t="shared" ca="1" si="17"/>
        <v>0</v>
      </c>
      <c r="CD41" s="183">
        <f t="shared" ca="1" si="17"/>
        <v>0</v>
      </c>
      <c r="CE41" s="183">
        <f t="shared" ca="1" si="17"/>
        <v>0</v>
      </c>
      <c r="CF41" s="183">
        <f t="shared" ca="1" si="17"/>
        <v>0</v>
      </c>
    </row>
    <row r="42" spans="1:84" s="184" customFormat="1">
      <c r="A42" s="50"/>
      <c r="B42" s="184" t="s">
        <v>33</v>
      </c>
      <c r="C42" s="185">
        <f ca="1">SUM($C38:C$38)</f>
        <v>0</v>
      </c>
      <c r="D42" s="185">
        <f ca="1">SUM($C38:D$38)</f>
        <v>0</v>
      </c>
      <c r="E42" s="185">
        <f ca="1">SUM($C38:E$38)</f>
        <v>0</v>
      </c>
      <c r="F42" s="185">
        <f ca="1">SUM($C38:F$38)</f>
        <v>0</v>
      </c>
      <c r="G42" s="185">
        <f ca="1">SUM($C38:G$38)</f>
        <v>1818.18</v>
      </c>
      <c r="H42" s="185">
        <f ca="1">SUM($C38:H$38)</f>
        <v>3636.36</v>
      </c>
      <c r="I42" s="185">
        <f ca="1">SUM($C38:I$38)</f>
        <v>5454.54</v>
      </c>
      <c r="J42" s="185">
        <f ca="1">SUM($C38:J$38)</f>
        <v>7272.72</v>
      </c>
      <c r="K42" s="185">
        <f ca="1">SUM($C38:K$38)</f>
        <v>9090.9</v>
      </c>
      <c r="L42" s="185">
        <f ca="1">SUM($C38:L$38)</f>
        <v>10909.08</v>
      </c>
      <c r="M42" s="185">
        <f ca="1">SUM($C38:M$38)</f>
        <v>12727.26</v>
      </c>
      <c r="N42" s="185">
        <f ca="1">SUM($C38:N$38)</f>
        <v>14545.44</v>
      </c>
      <c r="O42" s="185">
        <f ca="1">SUM($C38:O$38)</f>
        <v>16363.62</v>
      </c>
      <c r="P42" s="185">
        <f ca="1">SUM($C38:P$38)</f>
        <v>18181.8</v>
      </c>
      <c r="Q42" s="185">
        <f ca="1">SUM($C38:Q$38)</f>
        <v>20000</v>
      </c>
      <c r="R42" s="185">
        <f ca="1">SUM($C38:R$38)</f>
        <v>24166.66</v>
      </c>
      <c r="S42" s="185">
        <f ca="1">SUM($C38:S$38)</f>
        <v>28333.32</v>
      </c>
      <c r="T42" s="185">
        <f ca="1">SUM($C38:T$38)</f>
        <v>32499.98</v>
      </c>
      <c r="U42" s="185">
        <f ca="1">SUM($C38:U$38)</f>
        <v>36666.639999999999</v>
      </c>
      <c r="V42" s="185">
        <f ca="1">SUM($C38:V$38)</f>
        <v>40833.300000000003</v>
      </c>
      <c r="W42" s="185">
        <f ca="1">SUM($C38:W$38)</f>
        <v>44999.960000000006</v>
      </c>
      <c r="X42" s="185">
        <f ca="1">SUM($C38:X$38)</f>
        <v>49166.62000000001</v>
      </c>
      <c r="Y42" s="185">
        <f ca="1">SUM($C38:Y$38)</f>
        <v>53333.280000000013</v>
      </c>
      <c r="Z42" s="185">
        <f ca="1">SUM($C38:Z$38)</f>
        <v>57499.940000000017</v>
      </c>
      <c r="AA42" s="185">
        <f ca="1">SUM($C38:AA$38)</f>
        <v>61666.60000000002</v>
      </c>
      <c r="AB42" s="185">
        <f ca="1">SUM($C38:AB$38)</f>
        <v>65833.260000000024</v>
      </c>
      <c r="AC42" s="185">
        <f ca="1">SUM($C38:AC$38)</f>
        <v>70000.000000000029</v>
      </c>
      <c r="AD42" s="185">
        <f ca="1">SUM($C38:AD$38)</f>
        <v>74285.710000000036</v>
      </c>
      <c r="AE42" s="185">
        <f ca="1">SUM($C38:AE$38)</f>
        <v>78571.420000000042</v>
      </c>
      <c r="AF42" s="185">
        <f ca="1">SUM($C38:AF$38)</f>
        <v>82857.130000000048</v>
      </c>
      <c r="AG42" s="185">
        <f ca="1">SUM($C38:AG$38)</f>
        <v>87142.840000000055</v>
      </c>
      <c r="AH42" s="185">
        <f ca="1">SUM($C38:AH$38)</f>
        <v>91428.550000000061</v>
      </c>
      <c r="AI42" s="185">
        <f ca="1">SUM($C38:AI$38)</f>
        <v>95714.260000000068</v>
      </c>
      <c r="AJ42" s="185">
        <f ca="1">SUM($C38:AJ$38)</f>
        <v>99999.970000000074</v>
      </c>
      <c r="AK42" s="185">
        <f ca="1">SUM($C38:AK$38)</f>
        <v>99999.970000000074</v>
      </c>
      <c r="AL42" s="185">
        <f ca="1">SUM($C38:AL$38)</f>
        <v>99999.970000000074</v>
      </c>
      <c r="AM42" s="185">
        <f ca="1">SUM($C38:AM$38)</f>
        <v>99999.970000000074</v>
      </c>
      <c r="AN42" s="185">
        <f ca="1">SUM($C38:AN$38)</f>
        <v>99999.970000000074</v>
      </c>
      <c r="AO42" s="185">
        <f ca="1">SUM($C38:AO$38)</f>
        <v>99999.970000000074</v>
      </c>
      <c r="AP42" s="185">
        <f ca="1">SUM($C38:AP$38)</f>
        <v>99999.970000000074</v>
      </c>
      <c r="AQ42" s="185">
        <f ca="1">SUM($C38:AQ$38)</f>
        <v>99999.970000000074</v>
      </c>
      <c r="AR42" s="185">
        <f ca="1">SUM($C38:AR$38)</f>
        <v>99999.970000000074</v>
      </c>
      <c r="AS42" s="185">
        <f ca="1">SUM($C38:AS$38)</f>
        <v>99999.970000000074</v>
      </c>
      <c r="AT42" s="185">
        <f ca="1">SUM($C38:AT$38)</f>
        <v>99999.970000000074</v>
      </c>
      <c r="AU42" s="185">
        <f ca="1">SUM($C38:AU$38)</f>
        <v>99999.970000000074</v>
      </c>
      <c r="AV42" s="185">
        <f ca="1">SUM($C38:AV$38)</f>
        <v>99999.970000000074</v>
      </c>
      <c r="AW42" s="185">
        <f ca="1">SUM($C38:AW$38)</f>
        <v>99999.970000000074</v>
      </c>
      <c r="AX42" s="185">
        <f ca="1">SUM($C38:AX$38)</f>
        <v>99999.970000000074</v>
      </c>
      <c r="AY42" s="185">
        <f ca="1">SUM($C38:AY$38)</f>
        <v>99999.970000000074</v>
      </c>
      <c r="AZ42" s="185">
        <f ca="1">SUM($C38:AZ$38)</f>
        <v>99999.970000000074</v>
      </c>
      <c r="BA42" s="185">
        <f ca="1">SUM($C38:BA$38)</f>
        <v>99999.970000000074</v>
      </c>
      <c r="BB42" s="185">
        <f ca="1">SUM($C38:BB$38)</f>
        <v>99999.970000000074</v>
      </c>
      <c r="BC42" s="185">
        <f ca="1">SUM($C38:BC$38)</f>
        <v>99999.970000000074</v>
      </c>
      <c r="BD42" s="185">
        <f ca="1">SUM($C38:BD$38)</f>
        <v>99999.970000000074</v>
      </c>
      <c r="BE42" s="185">
        <f ca="1">SUM($C38:BE$38)</f>
        <v>99999.970000000074</v>
      </c>
      <c r="BF42" s="185">
        <f ca="1">SUM($C38:BF$38)</f>
        <v>99999.970000000074</v>
      </c>
      <c r="BG42" s="185">
        <f ca="1">SUM($C38:BG$38)</f>
        <v>99999.970000000074</v>
      </c>
      <c r="BH42" s="185">
        <f ca="1">SUM($C38:BH$38)</f>
        <v>99999.970000000074</v>
      </c>
      <c r="BI42" s="185">
        <f ca="1">SUM($C38:BI$38)</f>
        <v>99999.970000000074</v>
      </c>
      <c r="BJ42" s="185">
        <f ca="1">SUM($C38:BJ$38)</f>
        <v>99999.970000000074</v>
      </c>
      <c r="BK42" s="185">
        <f ca="1">SUM($C38:BK$38)</f>
        <v>99999.970000000074</v>
      </c>
      <c r="BL42" s="185">
        <f ca="1">SUM($C38:BL$38)</f>
        <v>99999.970000000074</v>
      </c>
      <c r="BM42" s="185">
        <f ca="1">SUM($C38:BM$38)</f>
        <v>99999.970000000074</v>
      </c>
      <c r="BN42" s="185">
        <f ca="1">SUM($C38:BN$38)</f>
        <v>99999.970000000074</v>
      </c>
      <c r="BO42" s="185">
        <f ca="1">SUM($C38:BO$38)</f>
        <v>99999.970000000074</v>
      </c>
      <c r="BP42" s="185">
        <f ca="1">SUM($C38:BP$38)</f>
        <v>99999.970000000074</v>
      </c>
      <c r="BQ42" s="185">
        <f ca="1">SUM($C38:BQ$38)</f>
        <v>99999.970000000074</v>
      </c>
      <c r="BR42" s="185">
        <f ca="1">SUM($C38:BR$38)</f>
        <v>99999.970000000074</v>
      </c>
      <c r="BS42" s="185">
        <f ca="1">SUM($C38:BS$38)</f>
        <v>99999.970000000074</v>
      </c>
      <c r="BT42" s="185">
        <f ca="1">SUM($C38:BT$38)</f>
        <v>99999.970000000074</v>
      </c>
      <c r="BU42" s="185">
        <f ca="1">SUM($C38:BU$38)</f>
        <v>99999.970000000074</v>
      </c>
      <c r="BV42" s="185">
        <f ca="1">SUM($C38:BV$38)</f>
        <v>99999.970000000074</v>
      </c>
      <c r="BW42" s="185">
        <f ca="1">SUM($C38:BW$38)</f>
        <v>99999.970000000074</v>
      </c>
      <c r="BX42" s="185">
        <f ca="1">SUM($C38:BX$38)</f>
        <v>99999.970000000074</v>
      </c>
      <c r="BY42" s="185">
        <f ca="1">SUM($C38:BY$38)</f>
        <v>99999.970000000074</v>
      </c>
      <c r="BZ42" s="185">
        <f ca="1">SUM($C38:BZ$38)</f>
        <v>99999.970000000074</v>
      </c>
      <c r="CA42" s="185">
        <f ca="1">SUM($C38:CA$38)</f>
        <v>99999.970000000074</v>
      </c>
      <c r="CB42" s="185">
        <f ca="1">SUM($C38:CB$38)</f>
        <v>99999.970000000074</v>
      </c>
      <c r="CC42" s="185">
        <f ca="1">SUM($C38:CC$38)</f>
        <v>99999.970000000074</v>
      </c>
      <c r="CD42" s="185">
        <f ca="1">SUM($C38:CD$38)</f>
        <v>99999.970000000074</v>
      </c>
      <c r="CE42" s="185">
        <f ca="1">SUM($C38:CE$38)</f>
        <v>99999.970000000074</v>
      </c>
      <c r="CF42" s="185">
        <f ca="1">SUM($C38:CF$38)</f>
        <v>99999.970000000074</v>
      </c>
    </row>
    <row r="43" spans="1:84" s="184" customFormat="1">
      <c r="A43" s="50"/>
      <c r="B43" s="184" t="s">
        <v>29</v>
      </c>
      <c r="C43" s="185">
        <f ca="1">SUM($C40:C$40)</f>
        <v>0</v>
      </c>
      <c r="D43" s="185">
        <f ca="1">SUM($C40:D$40)</f>
        <v>0</v>
      </c>
      <c r="E43" s="185">
        <f ca="1">SUM($C40:E$40)</f>
        <v>0</v>
      </c>
      <c r="F43" s="185">
        <f ca="1">SUM($C40:F$40)</f>
        <v>0</v>
      </c>
      <c r="G43" s="185">
        <f ca="1">SUM($C40:G$40)</f>
        <v>32727240</v>
      </c>
      <c r="H43" s="185">
        <f ca="1">SUM($C40:H$40)</f>
        <v>65454480</v>
      </c>
      <c r="I43" s="185">
        <f ca="1">SUM($C40:I$40)</f>
        <v>98181720</v>
      </c>
      <c r="J43" s="185">
        <f ca="1">SUM($C40:J$40)</f>
        <v>130908960</v>
      </c>
      <c r="K43" s="185">
        <f ca="1">SUM($C40:K$40)</f>
        <v>163636200</v>
      </c>
      <c r="L43" s="185">
        <f ca="1">SUM($C40:L$40)</f>
        <v>196363440</v>
      </c>
      <c r="M43" s="185">
        <f ca="1">SUM($C40:M$40)</f>
        <v>229090680</v>
      </c>
      <c r="N43" s="185">
        <f ca="1">SUM($C40:N$40)</f>
        <v>261817920</v>
      </c>
      <c r="O43" s="185">
        <f ca="1">SUM($C40:O$40)</f>
        <v>294545160</v>
      </c>
      <c r="P43" s="185">
        <f ca="1">SUM($C40:P$40)</f>
        <v>327272400</v>
      </c>
      <c r="Q43" s="185">
        <f ca="1">SUM($C40:Q$40)</f>
        <v>360000000</v>
      </c>
      <c r="R43" s="185">
        <f ca="1">SUM($C40:R$40)</f>
        <v>439166540</v>
      </c>
      <c r="S43" s="185">
        <f ca="1">SUM($C40:S$40)</f>
        <v>518333080</v>
      </c>
      <c r="T43" s="185">
        <f ca="1">SUM($C40:T$40)</f>
        <v>597499620</v>
      </c>
      <c r="U43" s="185">
        <f ca="1">SUM($C40:U$40)</f>
        <v>676666160</v>
      </c>
      <c r="V43" s="185">
        <f ca="1">SUM($C40:V$40)</f>
        <v>755832700</v>
      </c>
      <c r="W43" s="185">
        <f ca="1">SUM($C40:W$40)</f>
        <v>834999240</v>
      </c>
      <c r="X43" s="185">
        <f ca="1">SUM($C40:X$40)</f>
        <v>914165780</v>
      </c>
      <c r="Y43" s="185">
        <f ca="1">SUM($C40:Y$40)</f>
        <v>993332320</v>
      </c>
      <c r="Z43" s="185">
        <f ca="1">SUM($C40:Z$40)</f>
        <v>1072498860</v>
      </c>
      <c r="AA43" s="185">
        <f ca="1">SUM($C40:AA$40)</f>
        <v>1151665400</v>
      </c>
      <c r="AB43" s="185">
        <f ca="1">SUM($C40:AB$40)</f>
        <v>1230831940</v>
      </c>
      <c r="AC43" s="185">
        <f ca="1">SUM($C40:AC$40)</f>
        <v>1310000000</v>
      </c>
      <c r="AD43" s="185">
        <f ca="1">SUM($C40:AD$40)</f>
        <v>1395714200</v>
      </c>
      <c r="AE43" s="185">
        <f ca="1">SUM($C40:AE$40)</f>
        <v>1481428400</v>
      </c>
      <c r="AF43" s="185">
        <f ca="1">SUM($C40:AF$40)</f>
        <v>1567142600</v>
      </c>
      <c r="AG43" s="185">
        <f ca="1">SUM($C40:AG$40)</f>
        <v>1652856800</v>
      </c>
      <c r="AH43" s="185">
        <f ca="1">SUM($C40:AH$40)</f>
        <v>1738571000</v>
      </c>
      <c r="AI43" s="185">
        <f ca="1">SUM($C40:AI$40)</f>
        <v>1824285200</v>
      </c>
      <c r="AJ43" s="185">
        <f ca="1">SUM($C40:AJ$40)</f>
        <v>1909999400</v>
      </c>
      <c r="AK43" s="185">
        <f ca="1">SUM($C40:AK$40)</f>
        <v>1909999400</v>
      </c>
      <c r="AL43" s="185">
        <f ca="1">SUM($C40:AL$40)</f>
        <v>1909999400</v>
      </c>
      <c r="AM43" s="185">
        <f ca="1">SUM($C40:AM$40)</f>
        <v>1909999400</v>
      </c>
      <c r="AN43" s="185">
        <f ca="1">SUM($C40:AN$40)</f>
        <v>1909999400</v>
      </c>
      <c r="AO43" s="185">
        <f ca="1">SUM($C40:AO$40)</f>
        <v>1909999400</v>
      </c>
      <c r="AP43" s="185">
        <f ca="1">SUM($C40:AP$40)</f>
        <v>1909999400</v>
      </c>
      <c r="AQ43" s="185">
        <f ca="1">SUM($C40:AQ$40)</f>
        <v>1909999400</v>
      </c>
      <c r="AR43" s="185">
        <f ca="1">SUM($C40:AR$40)</f>
        <v>1909999400</v>
      </c>
      <c r="AS43" s="185">
        <f ca="1">SUM($C40:AS$40)</f>
        <v>1909999400</v>
      </c>
      <c r="AT43" s="185">
        <f ca="1">SUM($C40:AT$40)</f>
        <v>1909999400</v>
      </c>
      <c r="AU43" s="185">
        <f ca="1">SUM($C40:AU$40)</f>
        <v>1909999400</v>
      </c>
      <c r="AV43" s="185">
        <f ca="1">SUM($C40:AV$40)</f>
        <v>1909999400</v>
      </c>
      <c r="AW43" s="185">
        <f ca="1">SUM($C40:AW$40)</f>
        <v>1909999400</v>
      </c>
      <c r="AX43" s="185">
        <f ca="1">SUM($C40:AX$40)</f>
        <v>1909999400</v>
      </c>
      <c r="AY43" s="185">
        <f ca="1">SUM($C40:AY$40)</f>
        <v>1909999400</v>
      </c>
      <c r="AZ43" s="185">
        <f ca="1">SUM($C40:AZ$40)</f>
        <v>1909999400</v>
      </c>
      <c r="BA43" s="185">
        <f ca="1">SUM($C40:BA$40)</f>
        <v>1909999400</v>
      </c>
      <c r="BB43" s="185">
        <f ca="1">SUM($C40:BB$40)</f>
        <v>1909999400</v>
      </c>
      <c r="BC43" s="185">
        <f ca="1">SUM($C40:BC$40)</f>
        <v>1909999400</v>
      </c>
      <c r="BD43" s="185">
        <f ca="1">SUM($C40:BD$40)</f>
        <v>1909999400</v>
      </c>
      <c r="BE43" s="185">
        <f ca="1">SUM($C40:BE$40)</f>
        <v>1909999400</v>
      </c>
      <c r="BF43" s="185">
        <f ca="1">SUM($C40:BF$40)</f>
        <v>1909999400</v>
      </c>
      <c r="BG43" s="185">
        <f ca="1">SUM($C40:BG$40)</f>
        <v>1909999400</v>
      </c>
      <c r="BH43" s="185">
        <f ca="1">SUM($C40:BH$40)</f>
        <v>1909999400</v>
      </c>
      <c r="BI43" s="185">
        <f ca="1">SUM($C40:BI$40)</f>
        <v>1909999400</v>
      </c>
      <c r="BJ43" s="185">
        <f ca="1">SUM($C40:BJ$40)</f>
        <v>1909999400</v>
      </c>
      <c r="BK43" s="185">
        <f ca="1">SUM($C40:BK$40)</f>
        <v>1909999400</v>
      </c>
      <c r="BL43" s="185">
        <f ca="1">SUM($C40:BL$40)</f>
        <v>1909999400</v>
      </c>
      <c r="BM43" s="185">
        <f ca="1">SUM($C40:BM$40)</f>
        <v>1909999400</v>
      </c>
      <c r="BN43" s="185">
        <f ca="1">SUM($C40:BN$40)</f>
        <v>1909999400</v>
      </c>
      <c r="BO43" s="185">
        <f ca="1">SUM($C40:BO$40)</f>
        <v>1909999400</v>
      </c>
      <c r="BP43" s="185">
        <f ca="1">SUM($C40:BP$40)</f>
        <v>1909999400</v>
      </c>
      <c r="BQ43" s="185">
        <f ca="1">SUM($C40:BQ$40)</f>
        <v>1909999400</v>
      </c>
      <c r="BR43" s="185">
        <f ca="1">SUM($C40:BR$40)</f>
        <v>1909999400</v>
      </c>
      <c r="BS43" s="185">
        <f ca="1">SUM($C40:BS$40)</f>
        <v>1909999400</v>
      </c>
      <c r="BT43" s="185">
        <f ca="1">SUM($C40:BT$40)</f>
        <v>1909999400</v>
      </c>
      <c r="BU43" s="185">
        <f ca="1">SUM($C40:BU$40)</f>
        <v>1909999400</v>
      </c>
      <c r="BV43" s="185">
        <f ca="1">SUM($C40:BV$40)</f>
        <v>1909999400</v>
      </c>
      <c r="BW43" s="185">
        <f ca="1">SUM($C40:BW$40)</f>
        <v>1909999400</v>
      </c>
      <c r="BX43" s="185">
        <f ca="1">SUM($C40:BX$40)</f>
        <v>1909999400</v>
      </c>
      <c r="BY43" s="185">
        <f ca="1">SUM($C40:BY$40)</f>
        <v>1909999400</v>
      </c>
      <c r="BZ43" s="185">
        <f ca="1">SUM($C40:BZ$40)</f>
        <v>1909999400</v>
      </c>
      <c r="CA43" s="185">
        <f ca="1">SUM($C40:CA$40)</f>
        <v>1909999400</v>
      </c>
      <c r="CB43" s="185">
        <f ca="1">SUM($C40:CB$40)</f>
        <v>1909999400</v>
      </c>
      <c r="CC43" s="185">
        <f ca="1">SUM($C40:CC$40)</f>
        <v>1909999400</v>
      </c>
      <c r="CD43" s="185">
        <f ca="1">SUM($C40:CD$40)</f>
        <v>1909999400</v>
      </c>
      <c r="CE43" s="185">
        <f ca="1">SUM($C40:CE$40)</f>
        <v>1909999400</v>
      </c>
      <c r="CF43" s="185">
        <f ca="1">SUM($C40:CF$40)</f>
        <v>1909999400</v>
      </c>
    </row>
    <row r="44" spans="1:84" s="184" customFormat="1">
      <c r="A44" s="50"/>
      <c r="B44" s="184" t="s">
        <v>28</v>
      </c>
      <c r="C44" s="185">
        <f ca="1">SUM($C$41:C41)</f>
        <v>0</v>
      </c>
      <c r="D44" s="185">
        <f ca="1">SUM($C$41:D41)</f>
        <v>0</v>
      </c>
      <c r="E44" s="185">
        <f ca="1">SUM($C$41:E41)</f>
        <v>0</v>
      </c>
      <c r="F44" s="185">
        <f ca="1">SUM($C$41:F41)</f>
        <v>0</v>
      </c>
      <c r="G44" s="185">
        <f ca="1">SUM($C$41:G41)</f>
        <v>3272724</v>
      </c>
      <c r="H44" s="185">
        <f ca="1">SUM($C$41:H41)</f>
        <v>6545448</v>
      </c>
      <c r="I44" s="185">
        <f ca="1">SUM($C$41:I41)</f>
        <v>16363620</v>
      </c>
      <c r="J44" s="185">
        <f ca="1">SUM($C$41:J41)</f>
        <v>26181792</v>
      </c>
      <c r="K44" s="185">
        <f ca="1">SUM($C$41:K41)</f>
        <v>55636308</v>
      </c>
      <c r="L44" s="185">
        <f ca="1">SUM($C$41:L41)</f>
        <v>85090824</v>
      </c>
      <c r="M44" s="185">
        <f ca="1">SUM($C$41:M41)</f>
        <v>114545340</v>
      </c>
      <c r="N44" s="185">
        <f ca="1">SUM($C$41:N41)</f>
        <v>143999856</v>
      </c>
      <c r="O44" s="185">
        <f ca="1">SUM($C$41:O41)</f>
        <v>173454372</v>
      </c>
      <c r="P44" s="185">
        <f ca="1">SUM($C$41:P41)</f>
        <v>202908888</v>
      </c>
      <c r="Q44" s="185">
        <f ca="1">SUM($C$41:Q41)</f>
        <v>232363440</v>
      </c>
      <c r="R44" s="185">
        <f ca="1">SUM($C$41:R41)</f>
        <v>266461886</v>
      </c>
      <c r="S44" s="185">
        <f ca="1">SUM($C$41:S41)</f>
        <v>303833128</v>
      </c>
      <c r="T44" s="185">
        <f ca="1">SUM($C$41:T41)</f>
        <v>350492158</v>
      </c>
      <c r="U44" s="185">
        <f ca="1">SUM($C$41:U41)</f>
        <v>397151404</v>
      </c>
      <c r="V44" s="185">
        <f ca="1">SUM($C$41:V41)</f>
        <v>471674014</v>
      </c>
      <c r="W44" s="185">
        <f ca="1">SUM($C$41:W41)</f>
        <v>546196624</v>
      </c>
      <c r="X44" s="185">
        <f ca="1">SUM($C$41:X41)</f>
        <v>620719234</v>
      </c>
      <c r="Y44" s="185">
        <f ca="1">SUM($C$41:Y41)</f>
        <v>695241844</v>
      </c>
      <c r="Z44" s="185">
        <f ca="1">SUM($C$41:Z41)</f>
        <v>769764454</v>
      </c>
      <c r="AA44" s="185">
        <f ca="1">SUM($C$41:AA41)</f>
        <v>844287064</v>
      </c>
      <c r="AB44" s="185">
        <f ca="1">SUM($C$41:AB41)</f>
        <v>918809674</v>
      </c>
      <c r="AC44" s="185">
        <f ca="1">SUM($C$41:AC41)</f>
        <v>993332472</v>
      </c>
      <c r="AD44" s="185">
        <f ca="1">SUM($C$41:AD41)</f>
        <v>1073153778</v>
      </c>
      <c r="AE44" s="185">
        <f ca="1">SUM($C$41:AE41)</f>
        <v>1152975388</v>
      </c>
      <c r="AF44" s="185">
        <f ca="1">SUM($C$41:AF41)</f>
        <v>1234106226</v>
      </c>
      <c r="AG44" s="185">
        <f ca="1">SUM($C$41:AG41)</f>
        <v>1315237976</v>
      </c>
      <c r="AH44" s="185">
        <f ca="1">SUM($C$41:AH41)</f>
        <v>1400297410</v>
      </c>
      <c r="AI44" s="185">
        <f ca="1">SUM($C$41:AI41)</f>
        <v>1485356844</v>
      </c>
      <c r="AJ44" s="185">
        <f ca="1">SUM($C$41:AJ41)</f>
        <v>1570416278</v>
      </c>
      <c r="AK44" s="185">
        <f ca="1">SUM($C$41:AK41)</f>
        <v>1646904292</v>
      </c>
      <c r="AL44" s="185">
        <f ca="1">SUM($C$41:AL41)</f>
        <v>1723392306</v>
      </c>
      <c r="AM44" s="185">
        <f ca="1">SUM($C$41:AM41)</f>
        <v>1782737480</v>
      </c>
      <c r="AN44" s="185">
        <f ca="1">SUM($C$41:AN41)</f>
        <v>1842082654</v>
      </c>
      <c r="AO44" s="185">
        <f ca="1">SUM($C$41:AO41)</f>
        <v>1849999460</v>
      </c>
      <c r="AP44" s="185">
        <f ca="1">SUM($C$41:AP41)</f>
        <v>1858570880</v>
      </c>
      <c r="AQ44" s="185">
        <f ca="1">SUM($C$41:AQ41)</f>
        <v>1867142300</v>
      </c>
      <c r="AR44" s="185">
        <f ca="1">SUM($C$41:AR41)</f>
        <v>1875713720</v>
      </c>
      <c r="AS44" s="185">
        <f ca="1">SUM($C$41:AS41)</f>
        <v>1884285140</v>
      </c>
      <c r="AT44" s="185">
        <f ca="1">SUM($C$41:AT41)</f>
        <v>1892856560</v>
      </c>
      <c r="AU44" s="185">
        <f ca="1">SUM($C$41:AU41)</f>
        <v>1901427980</v>
      </c>
      <c r="AV44" s="185">
        <f ca="1">SUM($C$41:AV41)</f>
        <v>1909999400</v>
      </c>
      <c r="AW44" s="185">
        <f ca="1">SUM($C$41:AW41)</f>
        <v>1909999400</v>
      </c>
      <c r="AX44" s="185">
        <f ca="1">SUM($C$41:AX41)</f>
        <v>1909999400</v>
      </c>
      <c r="AY44" s="185">
        <f ca="1">SUM($C$41:AY41)</f>
        <v>1909999400</v>
      </c>
      <c r="AZ44" s="185">
        <f ca="1">SUM($C$41:AZ41)</f>
        <v>1909999400</v>
      </c>
      <c r="BA44" s="185">
        <f ca="1">SUM($C$41:BA41)</f>
        <v>1909999400</v>
      </c>
      <c r="BB44" s="185">
        <f ca="1">SUM($C$41:BB41)</f>
        <v>1909999400</v>
      </c>
      <c r="BC44" s="185">
        <f ca="1">SUM($C$41:BC41)</f>
        <v>1909999400</v>
      </c>
      <c r="BD44" s="185">
        <f ca="1">SUM($C$41:BD41)</f>
        <v>1909999400</v>
      </c>
      <c r="BE44" s="185">
        <f ca="1">SUM($C$41:BE41)</f>
        <v>1909999400</v>
      </c>
      <c r="BF44" s="185">
        <f ca="1">SUM($C$41:BF41)</f>
        <v>1909999400</v>
      </c>
      <c r="BG44" s="185">
        <f ca="1">SUM($C$41:BG41)</f>
        <v>1909999400</v>
      </c>
      <c r="BH44" s="185">
        <f ca="1">SUM($C$41:BH41)</f>
        <v>1909999400</v>
      </c>
      <c r="BI44" s="185">
        <f ca="1">SUM($C$41:BI41)</f>
        <v>1909999400</v>
      </c>
      <c r="BJ44" s="185">
        <f ca="1">SUM($C$41:BJ41)</f>
        <v>1909999400</v>
      </c>
      <c r="BK44" s="185">
        <f ca="1">SUM($C$41:BK41)</f>
        <v>1909999400</v>
      </c>
      <c r="BL44" s="185">
        <f ca="1">SUM($C$41:BL41)</f>
        <v>1909999400</v>
      </c>
      <c r="BM44" s="185">
        <f ca="1">SUM($C$41:BM41)</f>
        <v>1909999400</v>
      </c>
      <c r="BN44" s="185">
        <f ca="1">SUM($C$41:BN41)</f>
        <v>1909999400</v>
      </c>
      <c r="BO44" s="185">
        <f ca="1">SUM($C$41:BO41)</f>
        <v>1909999400</v>
      </c>
      <c r="BP44" s="185">
        <f ca="1">SUM($C$41:BP41)</f>
        <v>1909999400</v>
      </c>
      <c r="BQ44" s="185">
        <f ca="1">SUM($C$41:BQ41)</f>
        <v>1909999400</v>
      </c>
      <c r="BR44" s="185">
        <f ca="1">SUM($C$41:BR41)</f>
        <v>1909999400</v>
      </c>
      <c r="BS44" s="185">
        <f ca="1">SUM($C$41:BS41)</f>
        <v>1909999400</v>
      </c>
      <c r="BT44" s="185">
        <f ca="1">SUM($C$41:BT41)</f>
        <v>1909999400</v>
      </c>
      <c r="BU44" s="185">
        <f ca="1">SUM($C$41:BU41)</f>
        <v>1909999400</v>
      </c>
      <c r="BV44" s="185">
        <f ca="1">SUM($C$41:BV41)</f>
        <v>1909999400</v>
      </c>
      <c r="BW44" s="185">
        <f ca="1">SUM($C$41:BW41)</f>
        <v>1909999400</v>
      </c>
      <c r="BX44" s="185">
        <f ca="1">SUM($C$41:BX41)</f>
        <v>1909999400</v>
      </c>
      <c r="BY44" s="185">
        <f ca="1">SUM($C$41:BY41)</f>
        <v>1909999400</v>
      </c>
      <c r="BZ44" s="185">
        <f ca="1">SUM($C$41:BZ41)</f>
        <v>1909999400</v>
      </c>
      <c r="CA44" s="185">
        <f ca="1">SUM($C$41:CA41)</f>
        <v>1909999400</v>
      </c>
      <c r="CB44" s="185">
        <f ca="1">SUM($C$41:CB41)</f>
        <v>1909999400</v>
      </c>
      <c r="CC44" s="185">
        <f ca="1">SUM($C$41:CC41)</f>
        <v>1909999400</v>
      </c>
      <c r="CD44" s="185">
        <f ca="1">SUM($C$41:CD41)</f>
        <v>1909999400</v>
      </c>
      <c r="CE44" s="185">
        <f ca="1">SUM($C$41:CE41)</f>
        <v>1909999400</v>
      </c>
      <c r="CF44" s="185">
        <f ca="1">SUM($C$41:CF41)</f>
        <v>1909999400</v>
      </c>
    </row>
    <row r="45" spans="1:84">
      <c r="A45" s="50"/>
    </row>
    <row r="46" spans="1:84">
      <c r="A46" s="50"/>
      <c r="B46" t="s">
        <v>30</v>
      </c>
      <c r="C46" s="1">
        <f ca="1">IF(C43=0,0,C44/C43)</f>
        <v>0</v>
      </c>
      <c r="D46" s="1">
        <f t="shared" ref="D46:BO46" ca="1" si="18">IF(D43=0,0,D44/D43)</f>
        <v>0</v>
      </c>
      <c r="E46" s="1">
        <f t="shared" ca="1" si="18"/>
        <v>0</v>
      </c>
      <c r="F46" s="1">
        <f t="shared" ca="1" si="18"/>
        <v>0</v>
      </c>
      <c r="G46" s="1">
        <f t="shared" ca="1" si="18"/>
        <v>0.1</v>
      </c>
      <c r="H46" s="1">
        <f t="shared" ca="1" si="18"/>
        <v>0.1</v>
      </c>
      <c r="I46" s="1">
        <f t="shared" ca="1" si="18"/>
        <v>0.16666666666666666</v>
      </c>
      <c r="J46" s="1">
        <f t="shared" ca="1" si="18"/>
        <v>0.2</v>
      </c>
      <c r="K46" s="1">
        <f t="shared" ca="1" si="18"/>
        <v>0.34</v>
      </c>
      <c r="L46" s="1">
        <f t="shared" ca="1" si="18"/>
        <v>0.43333333333333335</v>
      </c>
      <c r="M46" s="1">
        <f t="shared" ca="1" si="18"/>
        <v>0.5</v>
      </c>
      <c r="N46" s="1">
        <f t="shared" ca="1" si="18"/>
        <v>0.55000000000000004</v>
      </c>
      <c r="O46" s="1">
        <f t="shared" ca="1" si="18"/>
        <v>0.58888888888888891</v>
      </c>
      <c r="P46" s="1">
        <f t="shared" ca="1" si="18"/>
        <v>0.62</v>
      </c>
      <c r="Q46" s="1">
        <f t="shared" ca="1" si="18"/>
        <v>0.64545399999999997</v>
      </c>
      <c r="R46" s="1">
        <f t="shared" ca="1" si="18"/>
        <v>0.60674450744813113</v>
      </c>
      <c r="S46" s="1">
        <f t="shared" ca="1" si="18"/>
        <v>0.58617352378898913</v>
      </c>
      <c r="T46" s="1">
        <f t="shared" ca="1" si="18"/>
        <v>0.58659812704148662</v>
      </c>
      <c r="U46" s="1">
        <f t="shared" ca="1" si="18"/>
        <v>0.58692369661281718</v>
      </c>
      <c r="V46" s="1">
        <f t="shared" ca="1" si="18"/>
        <v>0.6240455248893042</v>
      </c>
      <c r="W46" s="1">
        <f t="shared" ca="1" si="18"/>
        <v>0.65412828878742457</v>
      </c>
      <c r="X46" s="1">
        <f t="shared" ca="1" si="18"/>
        <v>0.67900073223042756</v>
      </c>
      <c r="Y46" s="1">
        <f t="shared" ca="1" si="18"/>
        <v>0.69990861064502563</v>
      </c>
      <c r="Z46" s="1">
        <f t="shared" ca="1" si="18"/>
        <v>0.71772985754036145</v>
      </c>
      <c r="AA46" s="1">
        <f t="shared" ca="1" si="18"/>
        <v>0.7331010065944501</v>
      </c>
      <c r="AB46" s="1">
        <f t="shared" ca="1" si="18"/>
        <v>0.74649482528053346</v>
      </c>
      <c r="AC46" s="1">
        <f t="shared" ca="1" si="18"/>
        <v>0.75826906259541982</v>
      </c>
      <c r="AD46" s="1">
        <f t="shared" ca="1" si="18"/>
        <v>0.76889221160034049</v>
      </c>
      <c r="AE46" s="1">
        <f t="shared" ca="1" si="18"/>
        <v>0.7782862728971579</v>
      </c>
      <c r="AF46" s="1">
        <f t="shared" ca="1" si="18"/>
        <v>0.78748814945110934</v>
      </c>
      <c r="AG46" s="1">
        <f t="shared" ca="1" si="18"/>
        <v>0.79573619202825074</v>
      </c>
      <c r="AH46" s="1">
        <f t="shared" ca="1" si="18"/>
        <v>0.80543009747660577</v>
      </c>
      <c r="AI46" s="1">
        <f t="shared" ca="1" si="18"/>
        <v>0.81421306493085621</v>
      </c>
      <c r="AJ46" s="1">
        <f t="shared" ca="1" si="18"/>
        <v>0.82220773367782207</v>
      </c>
      <c r="AK46" s="1">
        <f t="shared" ca="1" si="18"/>
        <v>0.86225382688601893</v>
      </c>
      <c r="AL46" s="1">
        <f t="shared" ca="1" si="18"/>
        <v>0.90229992009421578</v>
      </c>
      <c r="AM46" s="1">
        <f t="shared" ca="1" si="18"/>
        <v>0.9333707015824193</v>
      </c>
      <c r="AN46" s="1">
        <f t="shared" ca="1" si="18"/>
        <v>0.96444148307062294</v>
      </c>
      <c r="AO46" s="1">
        <f t="shared" ca="1" si="18"/>
        <v>0.96858640898002379</v>
      </c>
      <c r="AP46" s="1">
        <f t="shared" ca="1" si="18"/>
        <v>0.97307406484002035</v>
      </c>
      <c r="AQ46" s="1">
        <f t="shared" ca="1" si="18"/>
        <v>0.97756172070001701</v>
      </c>
      <c r="AR46" s="1">
        <f t="shared" ca="1" si="18"/>
        <v>0.98204937656001356</v>
      </c>
      <c r="AS46" s="1">
        <f t="shared" ca="1" si="18"/>
        <v>0.98653703242001023</v>
      </c>
      <c r="AT46" s="1">
        <f t="shared" ca="1" si="18"/>
        <v>0.99102468828000678</v>
      </c>
      <c r="AU46" s="1">
        <f t="shared" ca="1" si="18"/>
        <v>0.99551234414000345</v>
      </c>
      <c r="AV46" s="1">
        <f t="shared" ca="1" si="18"/>
        <v>1</v>
      </c>
      <c r="AW46" s="1">
        <f t="shared" ca="1" si="18"/>
        <v>1</v>
      </c>
      <c r="AX46" s="1">
        <f t="shared" ca="1" si="18"/>
        <v>1</v>
      </c>
      <c r="AY46" s="1">
        <f t="shared" ca="1" si="18"/>
        <v>1</v>
      </c>
      <c r="AZ46" s="1">
        <f t="shared" ca="1" si="18"/>
        <v>1</v>
      </c>
      <c r="BA46" s="1">
        <f t="shared" ca="1" si="18"/>
        <v>1</v>
      </c>
      <c r="BB46" s="1">
        <f t="shared" ca="1" si="18"/>
        <v>1</v>
      </c>
      <c r="BC46" s="1">
        <f t="shared" ca="1" si="18"/>
        <v>1</v>
      </c>
      <c r="BD46" s="1">
        <f t="shared" ca="1" si="18"/>
        <v>1</v>
      </c>
      <c r="BE46" s="1">
        <f t="shared" ca="1" si="18"/>
        <v>1</v>
      </c>
      <c r="BF46" s="1">
        <f t="shared" ca="1" si="18"/>
        <v>1</v>
      </c>
      <c r="BG46" s="1">
        <f t="shared" ca="1" si="18"/>
        <v>1</v>
      </c>
      <c r="BH46" s="1">
        <f t="shared" ca="1" si="18"/>
        <v>1</v>
      </c>
      <c r="BI46" s="1">
        <f t="shared" ca="1" si="18"/>
        <v>1</v>
      </c>
      <c r="BJ46" s="1">
        <f t="shared" ca="1" si="18"/>
        <v>1</v>
      </c>
      <c r="BK46" s="1">
        <f t="shared" ca="1" si="18"/>
        <v>1</v>
      </c>
      <c r="BL46" s="1">
        <f t="shared" ca="1" si="18"/>
        <v>1</v>
      </c>
      <c r="BM46" s="1">
        <f t="shared" ca="1" si="18"/>
        <v>1</v>
      </c>
      <c r="BN46" s="1">
        <f t="shared" ca="1" si="18"/>
        <v>1</v>
      </c>
      <c r="BO46" s="1">
        <f t="shared" ca="1" si="18"/>
        <v>1</v>
      </c>
      <c r="BP46" s="1">
        <f t="shared" ref="BP46:CF46" ca="1" si="19">IF(BP43=0,0,BP44/BP43)</f>
        <v>1</v>
      </c>
      <c r="BQ46" s="1">
        <f t="shared" ca="1" si="19"/>
        <v>1</v>
      </c>
      <c r="BR46" s="1">
        <f t="shared" ca="1" si="19"/>
        <v>1</v>
      </c>
      <c r="BS46" s="1">
        <f t="shared" ca="1" si="19"/>
        <v>1</v>
      </c>
      <c r="BT46" s="1">
        <f t="shared" ca="1" si="19"/>
        <v>1</v>
      </c>
      <c r="BU46" s="1">
        <f t="shared" ca="1" si="19"/>
        <v>1</v>
      </c>
      <c r="BV46" s="1">
        <f t="shared" ca="1" si="19"/>
        <v>1</v>
      </c>
      <c r="BW46" s="1">
        <f t="shared" ca="1" si="19"/>
        <v>1</v>
      </c>
      <c r="BX46" s="1">
        <f t="shared" ca="1" si="19"/>
        <v>1</v>
      </c>
      <c r="BY46" s="1">
        <f t="shared" ca="1" si="19"/>
        <v>1</v>
      </c>
      <c r="BZ46" s="1">
        <f t="shared" ca="1" si="19"/>
        <v>1</v>
      </c>
      <c r="CA46" s="1">
        <f t="shared" ca="1" si="19"/>
        <v>1</v>
      </c>
      <c r="CB46" s="1">
        <f t="shared" ca="1" si="19"/>
        <v>1</v>
      </c>
      <c r="CC46" s="1">
        <f t="shared" ca="1" si="19"/>
        <v>1</v>
      </c>
      <c r="CD46" s="1">
        <f t="shared" ca="1" si="19"/>
        <v>1</v>
      </c>
      <c r="CE46" s="1">
        <f t="shared" ca="1" si="19"/>
        <v>1</v>
      </c>
      <c r="CF46" s="1">
        <f t="shared" ca="1" si="19"/>
        <v>1</v>
      </c>
    </row>
    <row r="47" spans="1:84">
      <c r="A47" s="50"/>
      <c r="C47" s="1">
        <f ca="1">IF(C46&gt;=$C$52,$C$52,0)</f>
        <v>0</v>
      </c>
      <c r="D47" s="1">
        <f t="shared" ref="D47:BO47" ca="1" si="20">IF(D46&gt;=$C$52,$C$52,0)</f>
        <v>0</v>
      </c>
      <c r="E47" s="1">
        <f t="shared" ca="1" si="20"/>
        <v>0</v>
      </c>
      <c r="F47" s="1">
        <f t="shared" ca="1" si="20"/>
        <v>0</v>
      </c>
      <c r="G47" s="1">
        <f t="shared" ca="1" si="20"/>
        <v>0</v>
      </c>
      <c r="H47" s="1">
        <f t="shared" ca="1" si="20"/>
        <v>0</v>
      </c>
      <c r="I47" s="1">
        <f t="shared" ca="1" si="20"/>
        <v>0</v>
      </c>
      <c r="J47" s="1">
        <f t="shared" ca="1" si="20"/>
        <v>0</v>
      </c>
      <c r="K47" s="1">
        <f t="shared" ca="1" si="20"/>
        <v>0</v>
      </c>
      <c r="L47" s="1">
        <f t="shared" ca="1" si="20"/>
        <v>0</v>
      </c>
      <c r="M47" s="1">
        <f t="shared" ca="1" si="20"/>
        <v>0.5</v>
      </c>
      <c r="N47" s="1">
        <f t="shared" ca="1" si="20"/>
        <v>0.5</v>
      </c>
      <c r="O47" s="1">
        <f t="shared" ca="1" si="20"/>
        <v>0.5</v>
      </c>
      <c r="P47" s="1">
        <f t="shared" ca="1" si="20"/>
        <v>0.5</v>
      </c>
      <c r="Q47" s="1">
        <f t="shared" ca="1" si="20"/>
        <v>0.5</v>
      </c>
      <c r="R47" s="1">
        <f t="shared" ca="1" si="20"/>
        <v>0.5</v>
      </c>
      <c r="S47" s="1">
        <f t="shared" ca="1" si="20"/>
        <v>0.5</v>
      </c>
      <c r="T47" s="1">
        <f t="shared" ca="1" si="20"/>
        <v>0.5</v>
      </c>
      <c r="U47" s="1">
        <f t="shared" ca="1" si="20"/>
        <v>0.5</v>
      </c>
      <c r="V47" s="1">
        <f t="shared" ca="1" si="20"/>
        <v>0.5</v>
      </c>
      <c r="W47" s="1">
        <f t="shared" ca="1" si="20"/>
        <v>0.5</v>
      </c>
      <c r="X47" s="1">
        <f t="shared" ca="1" si="20"/>
        <v>0.5</v>
      </c>
      <c r="Y47" s="1">
        <f t="shared" ca="1" si="20"/>
        <v>0.5</v>
      </c>
      <c r="Z47" s="1">
        <f t="shared" ca="1" si="20"/>
        <v>0.5</v>
      </c>
      <c r="AA47" s="1">
        <f t="shared" ca="1" si="20"/>
        <v>0.5</v>
      </c>
      <c r="AB47" s="1">
        <f t="shared" ca="1" si="20"/>
        <v>0.5</v>
      </c>
      <c r="AC47" s="1">
        <f t="shared" ca="1" si="20"/>
        <v>0.5</v>
      </c>
      <c r="AD47" s="1">
        <f t="shared" ca="1" si="20"/>
        <v>0.5</v>
      </c>
      <c r="AE47" s="1">
        <f t="shared" ca="1" si="20"/>
        <v>0.5</v>
      </c>
      <c r="AF47" s="1">
        <f t="shared" ca="1" si="20"/>
        <v>0.5</v>
      </c>
      <c r="AG47" s="1">
        <f t="shared" ca="1" si="20"/>
        <v>0.5</v>
      </c>
      <c r="AH47" s="1">
        <f t="shared" ca="1" si="20"/>
        <v>0.5</v>
      </c>
      <c r="AI47" s="1">
        <f t="shared" ca="1" si="20"/>
        <v>0.5</v>
      </c>
      <c r="AJ47" s="1">
        <f t="shared" ca="1" si="20"/>
        <v>0.5</v>
      </c>
      <c r="AK47" s="1">
        <f t="shared" ca="1" si="20"/>
        <v>0.5</v>
      </c>
      <c r="AL47" s="1">
        <f t="shared" ca="1" si="20"/>
        <v>0.5</v>
      </c>
      <c r="AM47" s="1">
        <f t="shared" ca="1" si="20"/>
        <v>0.5</v>
      </c>
      <c r="AN47" s="1">
        <f t="shared" ca="1" si="20"/>
        <v>0.5</v>
      </c>
      <c r="AO47" s="1">
        <f t="shared" ca="1" si="20"/>
        <v>0.5</v>
      </c>
      <c r="AP47" s="1">
        <f t="shared" ca="1" si="20"/>
        <v>0.5</v>
      </c>
      <c r="AQ47" s="1">
        <f t="shared" ca="1" si="20"/>
        <v>0.5</v>
      </c>
      <c r="AR47" s="1">
        <f t="shared" ca="1" si="20"/>
        <v>0.5</v>
      </c>
      <c r="AS47" s="1">
        <f t="shared" ca="1" si="20"/>
        <v>0.5</v>
      </c>
      <c r="AT47" s="1">
        <f t="shared" ca="1" si="20"/>
        <v>0.5</v>
      </c>
      <c r="AU47" s="1">
        <f t="shared" ca="1" si="20"/>
        <v>0.5</v>
      </c>
      <c r="AV47" s="1">
        <f t="shared" ca="1" si="20"/>
        <v>0.5</v>
      </c>
      <c r="AW47" s="1">
        <f t="shared" ca="1" si="20"/>
        <v>0.5</v>
      </c>
      <c r="AX47" s="1">
        <f t="shared" ca="1" si="20"/>
        <v>0.5</v>
      </c>
      <c r="AY47" s="1">
        <f t="shared" ca="1" si="20"/>
        <v>0.5</v>
      </c>
      <c r="AZ47" s="1">
        <f t="shared" ca="1" si="20"/>
        <v>0.5</v>
      </c>
      <c r="BA47" s="1">
        <f t="shared" ca="1" si="20"/>
        <v>0.5</v>
      </c>
      <c r="BB47" s="1">
        <f t="shared" ca="1" si="20"/>
        <v>0.5</v>
      </c>
      <c r="BC47" s="1">
        <f t="shared" ca="1" si="20"/>
        <v>0.5</v>
      </c>
      <c r="BD47" s="1">
        <f t="shared" ca="1" si="20"/>
        <v>0.5</v>
      </c>
      <c r="BE47" s="1">
        <f t="shared" ca="1" si="20"/>
        <v>0.5</v>
      </c>
      <c r="BF47" s="1">
        <f t="shared" ca="1" si="20"/>
        <v>0.5</v>
      </c>
      <c r="BG47" s="1">
        <f t="shared" ca="1" si="20"/>
        <v>0.5</v>
      </c>
      <c r="BH47" s="1">
        <f t="shared" ca="1" si="20"/>
        <v>0.5</v>
      </c>
      <c r="BI47" s="1">
        <f t="shared" ca="1" si="20"/>
        <v>0.5</v>
      </c>
      <c r="BJ47" s="1">
        <f t="shared" ca="1" si="20"/>
        <v>0.5</v>
      </c>
      <c r="BK47" s="1">
        <f t="shared" ca="1" si="20"/>
        <v>0.5</v>
      </c>
      <c r="BL47" s="1">
        <f t="shared" ca="1" si="20"/>
        <v>0.5</v>
      </c>
      <c r="BM47" s="1">
        <f t="shared" ca="1" si="20"/>
        <v>0.5</v>
      </c>
      <c r="BN47" s="1">
        <f t="shared" ca="1" si="20"/>
        <v>0.5</v>
      </c>
      <c r="BO47" s="1">
        <f t="shared" ca="1" si="20"/>
        <v>0.5</v>
      </c>
      <c r="BP47" s="1">
        <f t="shared" ref="BP47:CF47" ca="1" si="21">IF(BP46&gt;=$C$52,$C$52,0)</f>
        <v>0.5</v>
      </c>
      <c r="BQ47" s="1">
        <f t="shared" ca="1" si="21"/>
        <v>0.5</v>
      </c>
      <c r="BR47" s="1">
        <f t="shared" ca="1" si="21"/>
        <v>0.5</v>
      </c>
      <c r="BS47" s="1">
        <f t="shared" ca="1" si="21"/>
        <v>0.5</v>
      </c>
      <c r="BT47" s="1">
        <f t="shared" ca="1" si="21"/>
        <v>0.5</v>
      </c>
      <c r="BU47" s="1">
        <f t="shared" ca="1" si="21"/>
        <v>0.5</v>
      </c>
      <c r="BV47" s="1">
        <f t="shared" ca="1" si="21"/>
        <v>0.5</v>
      </c>
      <c r="BW47" s="1">
        <f t="shared" ca="1" si="21"/>
        <v>0.5</v>
      </c>
      <c r="BX47" s="1">
        <f t="shared" ca="1" si="21"/>
        <v>0.5</v>
      </c>
      <c r="BY47" s="1">
        <f t="shared" ca="1" si="21"/>
        <v>0.5</v>
      </c>
      <c r="BZ47" s="1">
        <f t="shared" ca="1" si="21"/>
        <v>0.5</v>
      </c>
      <c r="CA47" s="1">
        <f t="shared" ca="1" si="21"/>
        <v>0.5</v>
      </c>
      <c r="CB47" s="1">
        <f t="shared" ca="1" si="21"/>
        <v>0.5</v>
      </c>
      <c r="CC47" s="1">
        <f t="shared" ca="1" si="21"/>
        <v>0.5</v>
      </c>
      <c r="CD47" s="1">
        <f t="shared" ca="1" si="21"/>
        <v>0.5</v>
      </c>
      <c r="CE47" s="1">
        <f t="shared" ca="1" si="21"/>
        <v>0.5</v>
      </c>
      <c r="CF47" s="1">
        <f t="shared" ca="1" si="21"/>
        <v>0.5</v>
      </c>
    </row>
    <row r="48" spans="1:84" s="12" customFormat="1">
      <c r="A48" s="51"/>
      <c r="C48" s="12">
        <f>C7</f>
        <v>42278</v>
      </c>
      <c r="D48" s="12">
        <f>EDATE(C48,1)</f>
        <v>42309</v>
      </c>
      <c r="E48" s="12">
        <f t="shared" ref="E48:BF48" si="22">EDATE(D48,1)</f>
        <v>42339</v>
      </c>
      <c r="F48" s="12">
        <f t="shared" si="22"/>
        <v>42370</v>
      </c>
      <c r="G48" s="12">
        <f t="shared" si="22"/>
        <v>42401</v>
      </c>
      <c r="H48" s="12">
        <f t="shared" si="22"/>
        <v>42430</v>
      </c>
      <c r="I48" s="12">
        <f t="shared" si="22"/>
        <v>42461</v>
      </c>
      <c r="J48" s="12">
        <f t="shared" si="22"/>
        <v>42491</v>
      </c>
      <c r="K48" s="12">
        <f t="shared" si="22"/>
        <v>42522</v>
      </c>
      <c r="L48" s="12">
        <f t="shared" si="22"/>
        <v>42552</v>
      </c>
      <c r="M48" s="12">
        <f t="shared" si="22"/>
        <v>42583</v>
      </c>
      <c r="N48" s="12">
        <f t="shared" si="22"/>
        <v>42614</v>
      </c>
      <c r="O48" s="12">
        <f t="shared" si="22"/>
        <v>42644</v>
      </c>
      <c r="P48" s="12">
        <f t="shared" si="22"/>
        <v>42675</v>
      </c>
      <c r="Q48" s="12">
        <f t="shared" si="22"/>
        <v>42705</v>
      </c>
      <c r="R48" s="12">
        <f t="shared" si="22"/>
        <v>42736</v>
      </c>
      <c r="S48" s="12">
        <f t="shared" si="22"/>
        <v>42767</v>
      </c>
      <c r="T48" s="12">
        <f t="shared" si="22"/>
        <v>42795</v>
      </c>
      <c r="U48" s="12">
        <f t="shared" si="22"/>
        <v>42826</v>
      </c>
      <c r="V48" s="12">
        <f t="shared" si="22"/>
        <v>42856</v>
      </c>
      <c r="W48" s="12">
        <f t="shared" si="22"/>
        <v>42887</v>
      </c>
      <c r="X48" s="12">
        <f t="shared" si="22"/>
        <v>42917</v>
      </c>
      <c r="Y48" s="12">
        <f t="shared" si="22"/>
        <v>42948</v>
      </c>
      <c r="Z48" s="12">
        <f t="shared" si="22"/>
        <v>42979</v>
      </c>
      <c r="AA48" s="12">
        <f t="shared" si="22"/>
        <v>43009</v>
      </c>
      <c r="AB48" s="12">
        <f t="shared" si="22"/>
        <v>43040</v>
      </c>
      <c r="AC48" s="12">
        <f t="shared" si="22"/>
        <v>43070</v>
      </c>
      <c r="AD48" s="12">
        <f t="shared" si="22"/>
        <v>43101</v>
      </c>
      <c r="AE48" s="12">
        <f t="shared" si="22"/>
        <v>43132</v>
      </c>
      <c r="AF48" s="12">
        <f t="shared" si="22"/>
        <v>43160</v>
      </c>
      <c r="AG48" s="12">
        <f t="shared" si="22"/>
        <v>43191</v>
      </c>
      <c r="AH48" s="12">
        <f t="shared" si="22"/>
        <v>43221</v>
      </c>
      <c r="AI48" s="12">
        <f t="shared" si="22"/>
        <v>43252</v>
      </c>
      <c r="AJ48" s="12">
        <f t="shared" si="22"/>
        <v>43282</v>
      </c>
      <c r="AK48" s="12">
        <f t="shared" si="22"/>
        <v>43313</v>
      </c>
      <c r="AL48" s="12">
        <f t="shared" si="22"/>
        <v>43344</v>
      </c>
      <c r="AM48" s="12">
        <f t="shared" si="22"/>
        <v>43374</v>
      </c>
      <c r="AN48" s="12">
        <f t="shared" si="22"/>
        <v>43405</v>
      </c>
      <c r="AO48" s="12">
        <f t="shared" si="22"/>
        <v>43435</v>
      </c>
      <c r="AP48" s="12">
        <f t="shared" si="22"/>
        <v>43466</v>
      </c>
      <c r="AQ48" s="12">
        <f t="shared" si="22"/>
        <v>43497</v>
      </c>
      <c r="AR48" s="12">
        <f t="shared" si="22"/>
        <v>43525</v>
      </c>
      <c r="AS48" s="12">
        <f t="shared" si="22"/>
        <v>43556</v>
      </c>
      <c r="AT48" s="12">
        <f t="shared" si="22"/>
        <v>43586</v>
      </c>
      <c r="AU48" s="12">
        <f t="shared" si="22"/>
        <v>43617</v>
      </c>
      <c r="AV48" s="12">
        <f t="shared" si="22"/>
        <v>43647</v>
      </c>
      <c r="AW48" s="12">
        <f t="shared" si="22"/>
        <v>43678</v>
      </c>
      <c r="AX48" s="12">
        <f t="shared" si="22"/>
        <v>43709</v>
      </c>
      <c r="AY48" s="12">
        <f t="shared" si="22"/>
        <v>43739</v>
      </c>
      <c r="AZ48" s="12">
        <f t="shared" si="22"/>
        <v>43770</v>
      </c>
      <c r="BA48" s="12">
        <f t="shared" si="22"/>
        <v>43800</v>
      </c>
      <c r="BB48" s="12">
        <f t="shared" si="22"/>
        <v>43831</v>
      </c>
      <c r="BC48" s="12">
        <f t="shared" si="22"/>
        <v>43862</v>
      </c>
      <c r="BD48" s="12">
        <f t="shared" si="22"/>
        <v>43891</v>
      </c>
      <c r="BE48" s="12">
        <f t="shared" si="22"/>
        <v>43922</v>
      </c>
      <c r="BF48" s="12">
        <f t="shared" si="22"/>
        <v>43952</v>
      </c>
      <c r="BG48" s="12">
        <f>EDATE(BF48,1)</f>
        <v>43983</v>
      </c>
      <c r="BH48" s="12">
        <f t="shared" ref="BH48:CF48" si="23">EDATE(BG48,1)</f>
        <v>44013</v>
      </c>
      <c r="BI48" s="12">
        <f t="shared" si="23"/>
        <v>44044</v>
      </c>
      <c r="BJ48" s="12">
        <f t="shared" si="23"/>
        <v>44075</v>
      </c>
      <c r="BK48" s="12">
        <f t="shared" si="23"/>
        <v>44105</v>
      </c>
      <c r="BL48" s="12">
        <f t="shared" si="23"/>
        <v>44136</v>
      </c>
      <c r="BM48" s="12">
        <f t="shared" si="23"/>
        <v>44166</v>
      </c>
      <c r="BN48" s="12">
        <f t="shared" si="23"/>
        <v>44197</v>
      </c>
      <c r="BO48" s="12">
        <f t="shared" si="23"/>
        <v>44228</v>
      </c>
      <c r="BP48" s="12">
        <f t="shared" si="23"/>
        <v>44256</v>
      </c>
      <c r="BQ48" s="12">
        <f t="shared" si="23"/>
        <v>44287</v>
      </c>
      <c r="BR48" s="12">
        <f t="shared" si="23"/>
        <v>44317</v>
      </c>
      <c r="BS48" s="12">
        <f t="shared" si="23"/>
        <v>44348</v>
      </c>
      <c r="BT48" s="12">
        <f t="shared" si="23"/>
        <v>44378</v>
      </c>
      <c r="BU48" s="12">
        <f t="shared" si="23"/>
        <v>44409</v>
      </c>
      <c r="BV48" s="12">
        <f t="shared" si="23"/>
        <v>44440</v>
      </c>
      <c r="BW48" s="12">
        <f t="shared" si="23"/>
        <v>44470</v>
      </c>
      <c r="BX48" s="12">
        <f t="shared" si="23"/>
        <v>44501</v>
      </c>
      <c r="BY48" s="12">
        <f t="shared" si="23"/>
        <v>44531</v>
      </c>
      <c r="BZ48" s="12">
        <f t="shared" si="23"/>
        <v>44562</v>
      </c>
      <c r="CA48" s="12">
        <f t="shared" si="23"/>
        <v>44593</v>
      </c>
      <c r="CB48" s="12">
        <f t="shared" si="23"/>
        <v>44621</v>
      </c>
      <c r="CC48" s="12">
        <f t="shared" si="23"/>
        <v>44652</v>
      </c>
      <c r="CD48" s="12">
        <f t="shared" si="23"/>
        <v>44682</v>
      </c>
      <c r="CE48" s="12">
        <f t="shared" si="23"/>
        <v>44713</v>
      </c>
      <c r="CF48" s="12">
        <f t="shared" si="23"/>
        <v>44743</v>
      </c>
    </row>
    <row r="49" spans="1:69">
      <c r="A49" s="50"/>
      <c r="C49" t="s">
        <v>31</v>
      </c>
    </row>
    <row r="50" spans="1:69">
      <c r="A50" s="50"/>
      <c r="B50" s="38" t="s">
        <v>6</v>
      </c>
      <c r="C50" s="189" t="s">
        <v>380</v>
      </c>
      <c r="D50" s="12">
        <f>IF(C50="Yes",C10,0)</f>
        <v>42795</v>
      </c>
    </row>
    <row r="51" spans="1:69">
      <c r="A51" s="50"/>
      <c r="B51" s="38" t="s">
        <v>7</v>
      </c>
      <c r="C51" s="189" t="s">
        <v>380</v>
      </c>
      <c r="D51" s="12">
        <f>IF(C51="Yes",C11,0)</f>
        <v>42887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</row>
    <row r="52" spans="1:69">
      <c r="A52" s="50"/>
      <c r="B52" s="38" t="s">
        <v>32</v>
      </c>
      <c r="C52" s="178">
        <v>0.5</v>
      </c>
      <c r="D52" s="162">
        <f ca="1">HLOOKUP(C52,47:48,2,FALSE)</f>
        <v>42583</v>
      </c>
      <c r="E52" s="162"/>
      <c r="AF52" s="3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>
        <f t="shared" ref="AX52:BQ52" si="24">AT40</f>
        <v>0</v>
      </c>
      <c r="AY52" s="6">
        <f t="shared" si="24"/>
        <v>0</v>
      </c>
      <c r="AZ52" s="6">
        <f t="shared" si="24"/>
        <v>0</v>
      </c>
      <c r="BA52" s="6">
        <f t="shared" si="24"/>
        <v>0</v>
      </c>
      <c r="BB52" s="6">
        <f t="shared" si="24"/>
        <v>0</v>
      </c>
      <c r="BC52" s="6">
        <f t="shared" si="24"/>
        <v>0</v>
      </c>
      <c r="BD52" s="6">
        <f t="shared" si="24"/>
        <v>0</v>
      </c>
      <c r="BE52" s="6">
        <f t="shared" si="24"/>
        <v>0</v>
      </c>
      <c r="BF52" s="6">
        <f t="shared" si="24"/>
        <v>0</v>
      </c>
      <c r="BG52" s="6">
        <f t="shared" si="24"/>
        <v>0</v>
      </c>
      <c r="BH52" s="6">
        <f t="shared" si="24"/>
        <v>0</v>
      </c>
      <c r="BI52" s="6">
        <f t="shared" si="24"/>
        <v>0</v>
      </c>
      <c r="BJ52" s="6">
        <f t="shared" si="24"/>
        <v>0</v>
      </c>
      <c r="BK52" s="6">
        <f t="shared" si="24"/>
        <v>0</v>
      </c>
      <c r="BL52" s="6">
        <f t="shared" si="24"/>
        <v>0</v>
      </c>
      <c r="BM52" s="6">
        <f t="shared" si="24"/>
        <v>0</v>
      </c>
      <c r="BN52" s="6">
        <f t="shared" si="24"/>
        <v>0</v>
      </c>
      <c r="BO52" s="6">
        <f t="shared" si="24"/>
        <v>0</v>
      </c>
      <c r="BP52" s="6">
        <f t="shared" si="24"/>
        <v>0</v>
      </c>
      <c r="BQ52" s="6">
        <f t="shared" si="24"/>
        <v>0</v>
      </c>
    </row>
    <row r="53" spans="1:69">
      <c r="A53" s="50"/>
      <c r="B53" t="s">
        <v>386</v>
      </c>
      <c r="C53" s="162">
        <f ca="1">MAX(D50:D52)</f>
        <v>42887</v>
      </c>
      <c r="D53" s="21"/>
      <c r="AF53" s="3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</row>
    <row r="54" spans="1:69">
      <c r="A54" s="50"/>
      <c r="B54" t="s">
        <v>387</v>
      </c>
      <c r="C54" s="163">
        <f>IF(C29&gt;=$C$52,C31,IF(D29&gt;=C52,D31,IF(E29&gt;=C52,E31,F31)))</f>
        <v>4</v>
      </c>
      <c r="AF54" s="3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</row>
    <row r="55" spans="1:69">
      <c r="A55" s="50"/>
    </row>
    <row r="56" spans="1:69">
      <c r="A56" s="50"/>
      <c r="C56" s="12">
        <f>C35</f>
        <v>42278</v>
      </c>
      <c r="D56" s="12">
        <f t="shared" ref="D56:BO56" si="25">D35</f>
        <v>42309</v>
      </c>
      <c r="E56" s="12">
        <f t="shared" si="25"/>
        <v>42339</v>
      </c>
      <c r="F56" s="12">
        <f t="shared" si="25"/>
        <v>42370</v>
      </c>
      <c r="G56" s="12">
        <f t="shared" si="25"/>
        <v>42401</v>
      </c>
      <c r="H56" s="12">
        <f t="shared" si="25"/>
        <v>42430</v>
      </c>
      <c r="I56" s="12">
        <f t="shared" si="25"/>
        <v>42461</v>
      </c>
      <c r="J56" s="12">
        <f t="shared" si="25"/>
        <v>42491</v>
      </c>
      <c r="K56" s="12">
        <f t="shared" si="25"/>
        <v>42522</v>
      </c>
      <c r="L56" s="12">
        <f t="shared" si="25"/>
        <v>42552</v>
      </c>
      <c r="M56" s="12">
        <f t="shared" si="25"/>
        <v>42583</v>
      </c>
      <c r="N56" s="12">
        <f t="shared" si="25"/>
        <v>42614</v>
      </c>
      <c r="O56" s="12">
        <f t="shared" si="25"/>
        <v>42644</v>
      </c>
      <c r="P56" s="12">
        <f t="shared" si="25"/>
        <v>42675</v>
      </c>
      <c r="Q56" s="12">
        <f t="shared" si="25"/>
        <v>42705</v>
      </c>
      <c r="R56" s="12">
        <f t="shared" si="25"/>
        <v>42736</v>
      </c>
      <c r="S56" s="12">
        <f t="shared" si="25"/>
        <v>42767</v>
      </c>
      <c r="T56" s="12">
        <f t="shared" si="25"/>
        <v>42795</v>
      </c>
      <c r="U56" s="12">
        <f t="shared" si="25"/>
        <v>42826</v>
      </c>
      <c r="V56" s="12">
        <f t="shared" si="25"/>
        <v>42856</v>
      </c>
      <c r="W56" s="12">
        <f t="shared" si="25"/>
        <v>42887</v>
      </c>
      <c r="X56" s="12">
        <f t="shared" si="25"/>
        <v>42917</v>
      </c>
      <c r="Y56" s="12">
        <f t="shared" si="25"/>
        <v>42948</v>
      </c>
      <c r="Z56" s="12">
        <f t="shared" si="25"/>
        <v>42979</v>
      </c>
      <c r="AA56" s="12">
        <f t="shared" si="25"/>
        <v>43009</v>
      </c>
      <c r="AB56" s="12">
        <f t="shared" si="25"/>
        <v>43040</v>
      </c>
      <c r="AC56" s="12">
        <f t="shared" si="25"/>
        <v>43070</v>
      </c>
      <c r="AD56" s="12">
        <f t="shared" si="25"/>
        <v>43101</v>
      </c>
      <c r="AE56" s="12">
        <f t="shared" si="25"/>
        <v>43132</v>
      </c>
      <c r="AF56" s="12">
        <f t="shared" si="25"/>
        <v>43160</v>
      </c>
      <c r="AG56" s="12">
        <f t="shared" si="25"/>
        <v>43191</v>
      </c>
      <c r="AH56" s="12">
        <f t="shared" si="25"/>
        <v>43221</v>
      </c>
      <c r="AI56" s="12">
        <f t="shared" si="25"/>
        <v>43252</v>
      </c>
      <c r="AJ56" s="12">
        <f t="shared" si="25"/>
        <v>43282</v>
      </c>
      <c r="AK56" s="12">
        <f t="shared" si="25"/>
        <v>43313</v>
      </c>
      <c r="AL56" s="12">
        <f t="shared" si="25"/>
        <v>43344</v>
      </c>
      <c r="AM56" s="12">
        <f t="shared" si="25"/>
        <v>43374</v>
      </c>
      <c r="AN56" s="12">
        <f t="shared" si="25"/>
        <v>43405</v>
      </c>
      <c r="AO56" s="12">
        <f t="shared" si="25"/>
        <v>43435</v>
      </c>
      <c r="AP56" s="12">
        <f t="shared" si="25"/>
        <v>43466</v>
      </c>
      <c r="AQ56" s="12">
        <f t="shared" si="25"/>
        <v>43497</v>
      </c>
      <c r="AR56" s="12">
        <f t="shared" si="25"/>
        <v>43525</v>
      </c>
      <c r="AS56" s="12">
        <f t="shared" si="25"/>
        <v>43556</v>
      </c>
      <c r="AT56" s="12">
        <f t="shared" si="25"/>
        <v>43586</v>
      </c>
      <c r="AU56" s="12">
        <f t="shared" si="25"/>
        <v>43617</v>
      </c>
      <c r="AV56" s="12">
        <f t="shared" si="25"/>
        <v>43647</v>
      </c>
      <c r="AW56" s="12">
        <f t="shared" si="25"/>
        <v>43678</v>
      </c>
      <c r="AX56" s="12">
        <f t="shared" si="25"/>
        <v>43709</v>
      </c>
      <c r="AY56" s="12">
        <f t="shared" si="25"/>
        <v>43739</v>
      </c>
      <c r="AZ56" s="12">
        <f t="shared" si="25"/>
        <v>43770</v>
      </c>
      <c r="BA56" s="12">
        <f t="shared" si="25"/>
        <v>43800</v>
      </c>
      <c r="BB56" s="12">
        <f t="shared" si="25"/>
        <v>43831</v>
      </c>
      <c r="BC56" s="12">
        <f t="shared" si="25"/>
        <v>43862</v>
      </c>
      <c r="BD56" s="12">
        <f t="shared" si="25"/>
        <v>43891</v>
      </c>
      <c r="BE56" s="12">
        <f t="shared" si="25"/>
        <v>43922</v>
      </c>
      <c r="BF56" s="12">
        <f t="shared" si="25"/>
        <v>43952</v>
      </c>
      <c r="BG56" s="12">
        <f t="shared" si="25"/>
        <v>43983</v>
      </c>
      <c r="BH56" s="12">
        <f t="shared" si="25"/>
        <v>44013</v>
      </c>
      <c r="BI56" s="12">
        <f t="shared" si="25"/>
        <v>44044</v>
      </c>
      <c r="BJ56" s="12">
        <f t="shared" si="25"/>
        <v>44075</v>
      </c>
      <c r="BK56" s="12">
        <f t="shared" si="25"/>
        <v>44105</v>
      </c>
      <c r="BL56" s="12">
        <f t="shared" si="25"/>
        <v>44136</v>
      </c>
      <c r="BM56" s="12">
        <f t="shared" si="25"/>
        <v>44166</v>
      </c>
      <c r="BN56" s="12">
        <f t="shared" si="25"/>
        <v>44197</v>
      </c>
      <c r="BO56" s="12">
        <f t="shared" si="25"/>
        <v>44228</v>
      </c>
      <c r="BP56" s="12">
        <f t="shared" ref="BP56:BQ56" si="26">BP35</f>
        <v>44256</v>
      </c>
      <c r="BQ56" s="12">
        <f t="shared" si="26"/>
        <v>44287</v>
      </c>
    </row>
    <row r="57" spans="1:69">
      <c r="A57" s="50"/>
      <c r="B57" t="s">
        <v>26</v>
      </c>
      <c r="C57" s="2">
        <f ca="1">IF(C56&lt;$C$53,0,IF(C56=$C$53,C42,IF(C56&lt;=EDATE($C$53,$C$54),0,OFFSET(C38,0,-$C$54))))</f>
        <v>0</v>
      </c>
      <c r="D57" s="2">
        <f t="shared" ref="D57:AE57" ca="1" si="27">IF(D56&lt;$C$53,0,IF(D56=$C$53,D42,IF(D56&lt;=EDATE($C$53,$C$54),0,OFFSET(D38,0,-$C$54))))</f>
        <v>0</v>
      </c>
      <c r="E57" s="2">
        <f t="shared" ca="1" si="27"/>
        <v>0</v>
      </c>
      <c r="F57" s="2">
        <f t="shared" ca="1" si="27"/>
        <v>0</v>
      </c>
      <c r="G57" s="2">
        <f t="shared" ca="1" si="27"/>
        <v>0</v>
      </c>
      <c r="H57" s="2">
        <f t="shared" ca="1" si="27"/>
        <v>0</v>
      </c>
      <c r="I57" s="2">
        <f t="shared" ca="1" si="27"/>
        <v>0</v>
      </c>
      <c r="J57" s="2">
        <f t="shared" ca="1" si="27"/>
        <v>0</v>
      </c>
      <c r="K57" s="2">
        <f t="shared" ca="1" si="27"/>
        <v>0</v>
      </c>
      <c r="L57" s="2">
        <f t="shared" ca="1" si="27"/>
        <v>0</v>
      </c>
      <c r="M57" s="2">
        <f t="shared" ca="1" si="27"/>
        <v>0</v>
      </c>
      <c r="N57" s="2">
        <f t="shared" ca="1" si="27"/>
        <v>0</v>
      </c>
      <c r="O57" s="2">
        <f t="shared" ca="1" si="27"/>
        <v>0</v>
      </c>
      <c r="P57" s="2">
        <f t="shared" ca="1" si="27"/>
        <v>0</v>
      </c>
      <c r="Q57" s="2">
        <f t="shared" ca="1" si="27"/>
        <v>0</v>
      </c>
      <c r="R57" s="2">
        <f t="shared" ca="1" si="27"/>
        <v>0</v>
      </c>
      <c r="S57" s="2">
        <f t="shared" ca="1" si="27"/>
        <v>0</v>
      </c>
      <c r="T57" s="2">
        <f t="shared" ca="1" si="27"/>
        <v>0</v>
      </c>
      <c r="U57" s="2">
        <f t="shared" ca="1" si="27"/>
        <v>0</v>
      </c>
      <c r="V57" s="2">
        <f t="shared" ca="1" si="27"/>
        <v>0</v>
      </c>
      <c r="W57" s="2">
        <f t="shared" ca="1" si="27"/>
        <v>44999.960000000006</v>
      </c>
      <c r="X57" s="2">
        <f t="shared" ca="1" si="27"/>
        <v>0</v>
      </c>
      <c r="Y57" s="2">
        <f t="shared" ca="1" si="27"/>
        <v>0</v>
      </c>
      <c r="Z57" s="2">
        <f t="shared" ca="1" si="27"/>
        <v>0</v>
      </c>
      <c r="AA57" s="2">
        <f t="shared" ca="1" si="27"/>
        <v>0</v>
      </c>
      <c r="AB57" s="2">
        <f t="shared" ca="1" si="27"/>
        <v>4166.66</v>
      </c>
      <c r="AC57" s="2">
        <f t="shared" ca="1" si="27"/>
        <v>4166.66</v>
      </c>
      <c r="AD57" s="2">
        <f t="shared" ca="1" si="27"/>
        <v>4166.66</v>
      </c>
      <c r="AE57" s="2">
        <f t="shared" ca="1" si="27"/>
        <v>4166.66</v>
      </c>
      <c r="AF57" s="2">
        <f ca="1">IF(AF56&lt;$C$53,0,IF(AF56=$C$53,AF42,IF(AF56&lt;=EDATE($C$53,$C$54),0,OFFSET(AF38,0,-$C$54))))</f>
        <v>4166.66</v>
      </c>
      <c r="AG57" s="2">
        <f t="shared" ref="AG57:BQ57" ca="1" si="28">IF(AG56&lt;$C$53,0,IF(AG56=$C$53,AG42,IF(AG56&lt;=EDATE($C$53,$C$54),0,OFFSET(AG38,0,-$C$54))))</f>
        <v>4166.7400000000052</v>
      </c>
      <c r="AH57" s="2">
        <f t="shared" ca="1" si="28"/>
        <v>4285.71</v>
      </c>
      <c r="AI57" s="2">
        <f t="shared" ca="1" si="28"/>
        <v>4285.71</v>
      </c>
      <c r="AJ57" s="2">
        <f t="shared" ca="1" si="28"/>
        <v>4285.71</v>
      </c>
      <c r="AK57" s="2">
        <f t="shared" ca="1" si="28"/>
        <v>4285.71</v>
      </c>
      <c r="AL57" s="2">
        <f t="shared" ca="1" si="28"/>
        <v>4285.71</v>
      </c>
      <c r="AM57" s="2">
        <f t="shared" ca="1" si="28"/>
        <v>4285.71</v>
      </c>
      <c r="AN57" s="2">
        <f t="shared" ca="1" si="28"/>
        <v>4285.71</v>
      </c>
      <c r="AO57" s="2">
        <f t="shared" ca="1" si="28"/>
        <v>0</v>
      </c>
      <c r="AP57" s="2">
        <f t="shared" ca="1" si="28"/>
        <v>0</v>
      </c>
      <c r="AQ57" s="2">
        <f t="shared" ca="1" si="28"/>
        <v>0</v>
      </c>
      <c r="AR57" s="2">
        <f t="shared" ca="1" si="28"/>
        <v>0</v>
      </c>
      <c r="AS57" s="2">
        <f t="shared" ca="1" si="28"/>
        <v>0</v>
      </c>
      <c r="AT57" s="2">
        <f t="shared" ca="1" si="28"/>
        <v>0</v>
      </c>
      <c r="AU57" s="2">
        <f t="shared" ca="1" si="28"/>
        <v>0</v>
      </c>
      <c r="AV57" s="2">
        <f t="shared" ca="1" si="28"/>
        <v>0</v>
      </c>
      <c r="AW57" s="2">
        <f t="shared" ca="1" si="28"/>
        <v>0</v>
      </c>
      <c r="AX57" s="2">
        <f t="shared" ca="1" si="28"/>
        <v>0</v>
      </c>
      <c r="AY57" s="2">
        <f t="shared" ca="1" si="28"/>
        <v>0</v>
      </c>
      <c r="AZ57" s="2">
        <f t="shared" ca="1" si="28"/>
        <v>0</v>
      </c>
      <c r="BA57" s="2">
        <f t="shared" ca="1" si="28"/>
        <v>0</v>
      </c>
      <c r="BB57" s="2">
        <f t="shared" ca="1" si="28"/>
        <v>0</v>
      </c>
      <c r="BC57" s="2">
        <f t="shared" ca="1" si="28"/>
        <v>0</v>
      </c>
      <c r="BD57" s="2">
        <f t="shared" ca="1" si="28"/>
        <v>0</v>
      </c>
      <c r="BE57" s="2">
        <f t="shared" ca="1" si="28"/>
        <v>0</v>
      </c>
      <c r="BF57" s="2">
        <f t="shared" ca="1" si="28"/>
        <v>0</v>
      </c>
      <c r="BG57" s="2">
        <f t="shared" ca="1" si="28"/>
        <v>0</v>
      </c>
      <c r="BH57" s="2">
        <f t="shared" ca="1" si="28"/>
        <v>0</v>
      </c>
      <c r="BI57" s="2">
        <f t="shared" ca="1" si="28"/>
        <v>0</v>
      </c>
      <c r="BJ57" s="2">
        <f t="shared" ca="1" si="28"/>
        <v>0</v>
      </c>
      <c r="BK57" s="2">
        <f t="shared" ca="1" si="28"/>
        <v>0</v>
      </c>
      <c r="BL57" s="2">
        <f t="shared" ca="1" si="28"/>
        <v>0</v>
      </c>
      <c r="BM57" s="2">
        <f t="shared" ca="1" si="28"/>
        <v>0</v>
      </c>
      <c r="BN57" s="2">
        <f t="shared" ca="1" si="28"/>
        <v>0</v>
      </c>
      <c r="BO57" s="2">
        <f t="shared" ca="1" si="28"/>
        <v>0</v>
      </c>
      <c r="BP57" s="2">
        <f t="shared" ca="1" si="28"/>
        <v>0</v>
      </c>
      <c r="BQ57" s="2">
        <f t="shared" ca="1" si="28"/>
        <v>0</v>
      </c>
    </row>
    <row r="58" spans="1:69" s="48" customFormat="1">
      <c r="B58" s="48" t="s">
        <v>27</v>
      </c>
      <c r="C58" s="188">
        <f t="shared" ref="C58:AI58" ca="1" si="29">IF(C56&lt;$C$53,0,IF(C56=$C$53,C43,IF(C56&lt;=EDATE($C$53,$C$54),0,OFFSET(C40,0,-$C$54))))</f>
        <v>0</v>
      </c>
      <c r="D58" s="188">
        <f t="shared" ca="1" si="29"/>
        <v>0</v>
      </c>
      <c r="E58" s="188">
        <f t="shared" ca="1" si="29"/>
        <v>0</v>
      </c>
      <c r="F58" s="188">
        <f t="shared" ca="1" si="29"/>
        <v>0</v>
      </c>
      <c r="G58" s="188">
        <f t="shared" ca="1" si="29"/>
        <v>0</v>
      </c>
      <c r="H58" s="188">
        <f t="shared" ca="1" si="29"/>
        <v>0</v>
      </c>
      <c r="I58" s="188">
        <f t="shared" ca="1" si="29"/>
        <v>0</v>
      </c>
      <c r="J58" s="188">
        <f t="shared" ca="1" si="29"/>
        <v>0</v>
      </c>
      <c r="K58" s="188">
        <f t="shared" ca="1" si="29"/>
        <v>0</v>
      </c>
      <c r="L58" s="188">
        <f t="shared" ca="1" si="29"/>
        <v>0</v>
      </c>
      <c r="M58" s="188">
        <f t="shared" ca="1" si="29"/>
        <v>0</v>
      </c>
      <c r="N58" s="188">
        <f t="shared" ca="1" si="29"/>
        <v>0</v>
      </c>
      <c r="O58" s="188">
        <f t="shared" ca="1" si="29"/>
        <v>0</v>
      </c>
      <c r="P58" s="188">
        <f t="shared" ca="1" si="29"/>
        <v>0</v>
      </c>
      <c r="Q58" s="188">
        <f t="shared" ca="1" si="29"/>
        <v>0</v>
      </c>
      <c r="R58" s="188">
        <f t="shared" ca="1" si="29"/>
        <v>0</v>
      </c>
      <c r="S58" s="188">
        <f t="shared" ca="1" si="29"/>
        <v>0</v>
      </c>
      <c r="T58" s="188">
        <f t="shared" ca="1" si="29"/>
        <v>0</v>
      </c>
      <c r="U58" s="188">
        <f t="shared" ca="1" si="29"/>
        <v>0</v>
      </c>
      <c r="V58" s="188">
        <f t="shared" ca="1" si="29"/>
        <v>0</v>
      </c>
      <c r="W58" s="188">
        <f t="shared" ca="1" si="29"/>
        <v>834999240</v>
      </c>
      <c r="X58" s="188">
        <f t="shared" ca="1" si="29"/>
        <v>0</v>
      </c>
      <c r="Y58" s="188">
        <f t="shared" ca="1" si="29"/>
        <v>0</v>
      </c>
      <c r="Z58" s="188">
        <f t="shared" ca="1" si="29"/>
        <v>0</v>
      </c>
      <c r="AA58" s="188">
        <f t="shared" ca="1" si="29"/>
        <v>0</v>
      </c>
      <c r="AB58" s="188">
        <f t="shared" ca="1" si="29"/>
        <v>79166540</v>
      </c>
      <c r="AC58" s="188">
        <f t="shared" ca="1" si="29"/>
        <v>79166540</v>
      </c>
      <c r="AD58" s="188">
        <f t="shared" ca="1" si="29"/>
        <v>79166540</v>
      </c>
      <c r="AE58" s="188">
        <f t="shared" ca="1" si="29"/>
        <v>79166540</v>
      </c>
      <c r="AF58" s="188">
        <f t="shared" ca="1" si="29"/>
        <v>79166540</v>
      </c>
      <c r="AG58" s="188">
        <f t="shared" ca="1" si="29"/>
        <v>79168060.000000104</v>
      </c>
      <c r="AH58" s="188">
        <f t="shared" ca="1" si="29"/>
        <v>85714200</v>
      </c>
      <c r="AI58" s="188">
        <f t="shared" ca="1" si="29"/>
        <v>85714200</v>
      </c>
      <c r="AJ58" s="188">
        <f ca="1">IF(AJ56&lt;$C$53,0,IF(AJ56=$C$53,AJ43,IF(AJ56&lt;=EDATE($C$53,$C$54),0,OFFSET(AJ40,0,-$C$54))))</f>
        <v>85714200</v>
      </c>
      <c r="AK58" s="188">
        <f t="shared" ref="AK58:BQ58" ca="1" si="30">IF(AK56&lt;$C$53,0,IF(AK56=$C$53,AK43,IF(AK56&lt;=EDATE($C$53,$C$54),0,OFFSET(AK40,0,-$C$54))))</f>
        <v>85714200</v>
      </c>
      <c r="AL58" s="188">
        <f t="shared" ca="1" si="30"/>
        <v>85714200</v>
      </c>
      <c r="AM58" s="188">
        <f t="shared" ca="1" si="30"/>
        <v>85714200</v>
      </c>
      <c r="AN58" s="188">
        <f t="shared" ca="1" si="30"/>
        <v>85714200</v>
      </c>
      <c r="AO58" s="188">
        <f t="shared" ca="1" si="30"/>
        <v>0</v>
      </c>
      <c r="AP58" s="188">
        <f t="shared" ca="1" si="30"/>
        <v>0</v>
      </c>
      <c r="AQ58" s="188">
        <f t="shared" ca="1" si="30"/>
        <v>0</v>
      </c>
      <c r="AR58" s="188">
        <f t="shared" ca="1" si="30"/>
        <v>0</v>
      </c>
      <c r="AS58" s="188">
        <f t="shared" ca="1" si="30"/>
        <v>0</v>
      </c>
      <c r="AT58" s="188">
        <f t="shared" ca="1" si="30"/>
        <v>0</v>
      </c>
      <c r="AU58" s="188">
        <f t="shared" ca="1" si="30"/>
        <v>0</v>
      </c>
      <c r="AV58" s="188">
        <f t="shared" ca="1" si="30"/>
        <v>0</v>
      </c>
      <c r="AW58" s="188">
        <f t="shared" ca="1" si="30"/>
        <v>0</v>
      </c>
      <c r="AX58" s="188">
        <f t="shared" ca="1" si="30"/>
        <v>0</v>
      </c>
      <c r="AY58" s="188">
        <f t="shared" ca="1" si="30"/>
        <v>0</v>
      </c>
      <c r="AZ58" s="188">
        <f t="shared" ca="1" si="30"/>
        <v>0</v>
      </c>
      <c r="BA58" s="188">
        <f ca="1">IF(BA56&lt;$C$53,0,IF(BA56=$C$53,BA43,IF(BA56&lt;=EDATE($C$53,$C$54),0,OFFSET(BA40,0,-$C$54))))</f>
        <v>0</v>
      </c>
      <c r="BB58" s="188">
        <f t="shared" ca="1" si="30"/>
        <v>0</v>
      </c>
      <c r="BC58" s="188">
        <f t="shared" ca="1" si="30"/>
        <v>0</v>
      </c>
      <c r="BD58" s="188">
        <f t="shared" ca="1" si="30"/>
        <v>0</v>
      </c>
      <c r="BE58" s="188">
        <f t="shared" ca="1" si="30"/>
        <v>0</v>
      </c>
      <c r="BF58" s="188">
        <f t="shared" ca="1" si="30"/>
        <v>0</v>
      </c>
      <c r="BG58" s="188">
        <f t="shared" ca="1" si="30"/>
        <v>0</v>
      </c>
      <c r="BH58" s="188">
        <f t="shared" ca="1" si="30"/>
        <v>0</v>
      </c>
      <c r="BI58" s="188">
        <f t="shared" ca="1" si="30"/>
        <v>0</v>
      </c>
      <c r="BJ58" s="188">
        <f t="shared" ca="1" si="30"/>
        <v>0</v>
      </c>
      <c r="BK58" s="188">
        <f t="shared" ca="1" si="30"/>
        <v>0</v>
      </c>
      <c r="BL58" s="188">
        <f t="shared" ca="1" si="30"/>
        <v>0</v>
      </c>
      <c r="BM58" s="188">
        <f t="shared" ca="1" si="30"/>
        <v>0</v>
      </c>
      <c r="BN58" s="188">
        <f t="shared" ca="1" si="30"/>
        <v>0</v>
      </c>
      <c r="BO58" s="188">
        <f t="shared" ca="1" si="30"/>
        <v>0</v>
      </c>
      <c r="BP58" s="188">
        <f t="shared" ca="1" si="30"/>
        <v>0</v>
      </c>
      <c r="BQ58" s="188">
        <f t="shared" ca="1" si="30"/>
        <v>0</v>
      </c>
    </row>
    <row r="59" spans="1:69">
      <c r="A59" s="50"/>
      <c r="B59" t="s">
        <v>35</v>
      </c>
      <c r="C59" s="3">
        <f ca="1">SUM($C$57:C57)</f>
        <v>0</v>
      </c>
      <c r="D59" s="3">
        <f ca="1">SUM($C$57:D57)</f>
        <v>0</v>
      </c>
      <c r="E59" s="3">
        <f ca="1">SUM($C$57:E57)</f>
        <v>0</v>
      </c>
      <c r="F59" s="3">
        <f ca="1">SUM($C$57:F57)</f>
        <v>0</v>
      </c>
      <c r="G59" s="3">
        <f ca="1">SUM($C$57:G57)</f>
        <v>0</v>
      </c>
      <c r="H59" s="3">
        <f ca="1">SUM($C$57:H57)</f>
        <v>0</v>
      </c>
      <c r="I59" s="3">
        <f ca="1">SUM($C$57:I57)</f>
        <v>0</v>
      </c>
      <c r="J59" s="3">
        <f ca="1">SUM($C$57:J57)</f>
        <v>0</v>
      </c>
      <c r="K59" s="3">
        <f ca="1">SUM($C$57:K57)</f>
        <v>0</v>
      </c>
      <c r="L59" s="3">
        <f ca="1">SUM($C$57:L57)</f>
        <v>0</v>
      </c>
      <c r="M59" s="3">
        <f ca="1">SUM($C$57:M57)</f>
        <v>0</v>
      </c>
      <c r="N59" s="3">
        <f ca="1">SUM($C$57:N57)</f>
        <v>0</v>
      </c>
      <c r="O59" s="3">
        <f ca="1">SUM($C$57:O57)</f>
        <v>0</v>
      </c>
      <c r="P59" s="3">
        <f ca="1">SUM($C$57:P57)</f>
        <v>0</v>
      </c>
      <c r="Q59" s="3">
        <f ca="1">SUM($C$57:Q57)</f>
        <v>0</v>
      </c>
      <c r="R59" s="3">
        <f ca="1">SUM($C$57:R57)</f>
        <v>0</v>
      </c>
      <c r="S59" s="3">
        <f ca="1">SUM($C$57:S57)</f>
        <v>0</v>
      </c>
      <c r="T59" s="3">
        <f ca="1">SUM($C$57:T57)</f>
        <v>0</v>
      </c>
      <c r="U59" s="3">
        <f ca="1">SUM($C$57:U57)</f>
        <v>0</v>
      </c>
      <c r="V59" s="3">
        <f ca="1">SUM($C$57:V57)</f>
        <v>0</v>
      </c>
      <c r="W59" s="3">
        <f ca="1">SUM($C$57:W57)</f>
        <v>44999.960000000006</v>
      </c>
      <c r="X59" s="3">
        <f ca="1">SUM($C$57:X57)</f>
        <v>44999.960000000006</v>
      </c>
      <c r="Y59" s="3">
        <f ca="1">SUM($C$57:Y57)</f>
        <v>44999.960000000006</v>
      </c>
      <c r="Z59" s="3">
        <f ca="1">SUM($C$57:Z57)</f>
        <v>44999.960000000006</v>
      </c>
      <c r="AA59" s="3">
        <f ca="1">SUM($C$57:AA57)</f>
        <v>44999.960000000006</v>
      </c>
      <c r="AB59" s="3">
        <f ca="1">SUM($C$57:AB57)</f>
        <v>49166.62000000001</v>
      </c>
      <c r="AC59" s="3">
        <f ca="1">SUM($C$57:AC57)</f>
        <v>53333.280000000013</v>
      </c>
      <c r="AD59" s="3">
        <f ca="1">SUM($C$57:AD57)</f>
        <v>57499.940000000017</v>
      </c>
      <c r="AE59" s="3">
        <f ca="1">SUM($C$57:AE57)</f>
        <v>61666.60000000002</v>
      </c>
      <c r="AF59" s="3">
        <f ca="1">SUM($C$57:AF57)</f>
        <v>65833.260000000024</v>
      </c>
      <c r="AG59" s="3">
        <f ca="1">SUM($C$57:AG57)</f>
        <v>70000.000000000029</v>
      </c>
      <c r="AH59" s="3">
        <f ca="1">SUM($C$57:AH57)</f>
        <v>74285.710000000036</v>
      </c>
      <c r="AI59" s="3">
        <f ca="1">SUM($C$57:AI57)</f>
        <v>78571.420000000042</v>
      </c>
      <c r="AJ59" s="3">
        <f ca="1">SUM($C$57:AJ57)</f>
        <v>82857.130000000048</v>
      </c>
      <c r="AK59" s="3">
        <f ca="1">SUM($C$57:AK57)</f>
        <v>87142.840000000055</v>
      </c>
      <c r="AL59" s="3">
        <f ca="1">SUM($C$57:AL57)</f>
        <v>91428.550000000061</v>
      </c>
      <c r="AM59" s="3">
        <f ca="1">SUM($C$57:AM57)</f>
        <v>95714.260000000068</v>
      </c>
      <c r="AN59" s="3">
        <f ca="1">SUM($C$57:AN57)</f>
        <v>99999.970000000074</v>
      </c>
      <c r="AO59" s="3">
        <f ca="1">SUM($C$57:AO57)</f>
        <v>99999.970000000074</v>
      </c>
      <c r="AP59" s="3">
        <f ca="1">SUM($C$57:AP57)</f>
        <v>99999.970000000074</v>
      </c>
      <c r="AQ59" s="3">
        <f ca="1">SUM($C$57:AQ57)</f>
        <v>99999.970000000074</v>
      </c>
      <c r="AR59" s="3">
        <f ca="1">SUM($C$57:AR57)</f>
        <v>99999.970000000074</v>
      </c>
      <c r="AS59" s="3">
        <f ca="1">SUM($C$57:AS57)</f>
        <v>99999.970000000074</v>
      </c>
      <c r="AT59" s="3">
        <f ca="1">SUM($C$57:AT57)</f>
        <v>99999.970000000074</v>
      </c>
      <c r="AU59" s="3">
        <f ca="1">SUM($C$57:AU57)</f>
        <v>99999.970000000074</v>
      </c>
      <c r="AV59" s="3">
        <f ca="1">SUM($C$57:AV57)</f>
        <v>99999.970000000074</v>
      </c>
      <c r="AW59" s="3">
        <f ca="1">SUM($C$57:AW57)</f>
        <v>99999.970000000074</v>
      </c>
      <c r="AX59" s="3">
        <f ca="1">SUM($C$57:AX57)</f>
        <v>99999.970000000074</v>
      </c>
      <c r="AY59" s="3">
        <f ca="1">SUM($C$57:AY57)</f>
        <v>99999.970000000074</v>
      </c>
      <c r="AZ59" s="3">
        <f ca="1">SUM($C$57:AZ57)</f>
        <v>99999.970000000074</v>
      </c>
      <c r="BA59" s="3">
        <f ca="1">SUM($C$57:BA57)</f>
        <v>99999.970000000074</v>
      </c>
      <c r="BB59" s="3">
        <f ca="1">SUM($C$57:BB57)</f>
        <v>99999.970000000074</v>
      </c>
      <c r="BC59" s="3">
        <f ca="1">SUM($C$57:BC57)</f>
        <v>99999.970000000074</v>
      </c>
      <c r="BD59" s="3">
        <f ca="1">SUM($C$57:BD57)</f>
        <v>99999.970000000074</v>
      </c>
      <c r="BE59" s="3">
        <f ca="1">SUM($C$57:BE57)</f>
        <v>99999.970000000074</v>
      </c>
      <c r="BF59" s="3">
        <f ca="1">SUM($C$57:BF57)</f>
        <v>99999.970000000074</v>
      </c>
      <c r="BG59" s="3">
        <f ca="1">SUM($C$57:BG57)</f>
        <v>99999.970000000074</v>
      </c>
      <c r="BH59" s="3">
        <f ca="1">SUM($C$57:BH57)</f>
        <v>99999.970000000074</v>
      </c>
      <c r="BI59" s="3">
        <f ca="1">SUM($C$57:BI57)</f>
        <v>99999.970000000074</v>
      </c>
      <c r="BJ59" s="3">
        <f ca="1">SUM($C$57:BJ57)</f>
        <v>99999.970000000074</v>
      </c>
      <c r="BK59" s="3">
        <f ca="1">SUM($C$57:BK57)</f>
        <v>99999.970000000074</v>
      </c>
      <c r="BL59" s="3">
        <f ca="1">SUM($C$57:BL57)</f>
        <v>99999.970000000074</v>
      </c>
      <c r="BM59" s="3">
        <f ca="1">SUM($C$57:BM57)</f>
        <v>99999.970000000074</v>
      </c>
      <c r="BN59" s="3">
        <f ca="1">SUM($C$57:BN57)</f>
        <v>99999.970000000074</v>
      </c>
      <c r="BO59" s="3">
        <f ca="1">SUM($C$57:BO57)</f>
        <v>99999.970000000074</v>
      </c>
      <c r="BP59" s="3">
        <f ca="1">SUM($C$57:BP57)</f>
        <v>99999.970000000074</v>
      </c>
      <c r="BQ59" s="3">
        <f ca="1">SUM($C$57:BQ57)</f>
        <v>99999.970000000074</v>
      </c>
    </row>
    <row r="60" spans="1:69" s="48" customFormat="1">
      <c r="B60" s="48" t="s">
        <v>34</v>
      </c>
      <c r="C60" s="188">
        <f ca="1">SUM($C$58:C58)</f>
        <v>0</v>
      </c>
      <c r="D60" s="188">
        <f ca="1">SUM($C$58:D58)</f>
        <v>0</v>
      </c>
      <c r="E60" s="188">
        <f ca="1">SUM($C$58:E58)</f>
        <v>0</v>
      </c>
      <c r="F60" s="188">
        <f ca="1">SUM($C$58:F58)</f>
        <v>0</v>
      </c>
      <c r="G60" s="188">
        <f ca="1">SUM($C$58:G58)</f>
        <v>0</v>
      </c>
      <c r="H60" s="188">
        <f ca="1">SUM($C$58:H58)</f>
        <v>0</v>
      </c>
      <c r="I60" s="188">
        <f ca="1">SUM($C$58:I58)</f>
        <v>0</v>
      </c>
      <c r="J60" s="188">
        <f ca="1">SUM($C$58:J58)</f>
        <v>0</v>
      </c>
      <c r="K60" s="188">
        <f ca="1">SUM($C$58:K58)</f>
        <v>0</v>
      </c>
      <c r="L60" s="188">
        <f ca="1">SUM($C$58:L58)</f>
        <v>0</v>
      </c>
      <c r="M60" s="188">
        <f ca="1">SUM($C$58:M58)</f>
        <v>0</v>
      </c>
      <c r="N60" s="188">
        <f ca="1">SUM($C$58:N58)</f>
        <v>0</v>
      </c>
      <c r="O60" s="188">
        <f ca="1">SUM($C$58:O58)</f>
        <v>0</v>
      </c>
      <c r="P60" s="188">
        <f ca="1">SUM($C$58:P58)</f>
        <v>0</v>
      </c>
      <c r="Q60" s="188">
        <f ca="1">SUM($C$58:Q58)</f>
        <v>0</v>
      </c>
      <c r="R60" s="188">
        <f ca="1">SUM($C$58:R58)</f>
        <v>0</v>
      </c>
      <c r="S60" s="188">
        <f ca="1">SUM($C$58:S58)</f>
        <v>0</v>
      </c>
      <c r="T60" s="188">
        <f ca="1">SUM($C$58:T58)</f>
        <v>0</v>
      </c>
      <c r="U60" s="188">
        <f ca="1">SUM($C$58:U58)</f>
        <v>0</v>
      </c>
      <c r="V60" s="188">
        <f ca="1">SUM($C$58:V58)</f>
        <v>0</v>
      </c>
      <c r="W60" s="188">
        <f ca="1">SUM($C$58:W58)</f>
        <v>834999240</v>
      </c>
      <c r="X60" s="188">
        <f ca="1">SUM($C$58:X58)</f>
        <v>834999240</v>
      </c>
      <c r="Y60" s="188">
        <f ca="1">SUM($C$58:Y58)</f>
        <v>834999240</v>
      </c>
      <c r="Z60" s="188">
        <f ca="1">SUM($C$58:Z58)</f>
        <v>834999240</v>
      </c>
      <c r="AA60" s="188">
        <f ca="1">SUM($C$58:AA58)</f>
        <v>834999240</v>
      </c>
      <c r="AB60" s="188">
        <f ca="1">SUM($C$58:AB58)</f>
        <v>914165780</v>
      </c>
      <c r="AC60" s="188">
        <f ca="1">SUM($C$58:AC58)</f>
        <v>993332320</v>
      </c>
      <c r="AD60" s="188">
        <f ca="1">SUM($C$58:AD58)</f>
        <v>1072498860</v>
      </c>
      <c r="AE60" s="188">
        <f ca="1">SUM($C$58:AE58)</f>
        <v>1151665400</v>
      </c>
      <c r="AF60" s="188">
        <f ca="1">SUM($C$58:AF58)</f>
        <v>1230831940</v>
      </c>
      <c r="AG60" s="188">
        <f ca="1">SUM($C$58:AG58)</f>
        <v>1310000000</v>
      </c>
      <c r="AH60" s="188">
        <f ca="1">SUM($C$58:AH58)</f>
        <v>1395714200</v>
      </c>
      <c r="AI60" s="188">
        <f ca="1">SUM($C$58:AI58)</f>
        <v>1481428400</v>
      </c>
      <c r="AJ60" s="188">
        <f ca="1">SUM($C$58:AJ58)</f>
        <v>1567142600</v>
      </c>
      <c r="AK60" s="188">
        <f ca="1">SUM($C$58:AK58)</f>
        <v>1652856800</v>
      </c>
      <c r="AL60" s="188">
        <f ca="1">SUM($C$58:AL58)</f>
        <v>1738571000</v>
      </c>
      <c r="AM60" s="188">
        <f ca="1">SUM($C$58:AM58)</f>
        <v>1824285200</v>
      </c>
      <c r="AN60" s="188">
        <f ca="1">SUM($C$58:AN58)</f>
        <v>1909999400</v>
      </c>
      <c r="AO60" s="188">
        <f ca="1">SUM($C$58:AO58)</f>
        <v>1909999400</v>
      </c>
      <c r="AP60" s="188">
        <f ca="1">SUM($C$58:AP58)</f>
        <v>1909999400</v>
      </c>
      <c r="AQ60" s="188">
        <f ca="1">SUM($C$58:AQ58)</f>
        <v>1909999400</v>
      </c>
      <c r="AR60" s="188">
        <f ca="1">SUM($C$58:AR58)</f>
        <v>1909999400</v>
      </c>
      <c r="AS60" s="188">
        <f ca="1">SUM($C$58:AS58)</f>
        <v>1909999400</v>
      </c>
      <c r="AT60" s="188">
        <f ca="1">SUM($C$58:AT58)</f>
        <v>1909999400</v>
      </c>
      <c r="AU60" s="188">
        <f ca="1">SUM($C$58:AU58)</f>
        <v>1909999400</v>
      </c>
      <c r="AV60" s="188">
        <f ca="1">SUM($C$58:AV58)</f>
        <v>1909999400</v>
      </c>
      <c r="AW60" s="188">
        <f ca="1">SUM($C$58:AW58)</f>
        <v>1909999400</v>
      </c>
      <c r="AX60" s="188">
        <f ca="1">SUM($C$58:AX58)</f>
        <v>1909999400</v>
      </c>
      <c r="AY60" s="188">
        <f ca="1">SUM($C$58:AY58)</f>
        <v>1909999400</v>
      </c>
      <c r="AZ60" s="188">
        <f ca="1">SUM($C$58:AZ58)</f>
        <v>1909999400</v>
      </c>
      <c r="BA60" s="188">
        <f ca="1">SUM($C$58:BA58)</f>
        <v>1909999400</v>
      </c>
      <c r="BB60" s="188">
        <f ca="1">SUM($C$58:BB58)</f>
        <v>1909999400</v>
      </c>
      <c r="BC60" s="188">
        <f ca="1">SUM($C$58:BC58)</f>
        <v>1909999400</v>
      </c>
      <c r="BD60" s="188">
        <f ca="1">SUM($C$58:BD58)</f>
        <v>1909999400</v>
      </c>
      <c r="BE60" s="188">
        <f ca="1">SUM($C$58:BE58)</f>
        <v>1909999400</v>
      </c>
      <c r="BF60" s="188">
        <f ca="1">SUM($C$58:BF58)</f>
        <v>1909999400</v>
      </c>
      <c r="BG60" s="188">
        <f ca="1">SUM($C$58:BG58)</f>
        <v>1909999400</v>
      </c>
      <c r="BH60" s="188">
        <f ca="1">SUM($C$58:BH58)</f>
        <v>1909999400</v>
      </c>
      <c r="BI60" s="188">
        <f ca="1">SUM($C$58:BI58)</f>
        <v>1909999400</v>
      </c>
      <c r="BJ60" s="188">
        <f ca="1">SUM($C$58:BJ58)</f>
        <v>1909999400</v>
      </c>
      <c r="BK60" s="188">
        <f ca="1">SUM($C$58:BK58)</f>
        <v>1909999400</v>
      </c>
      <c r="BL60" s="188">
        <f ca="1">SUM($C$58:BL58)</f>
        <v>1909999400</v>
      </c>
      <c r="BM60" s="188">
        <f ca="1">SUM($C$58:BM58)</f>
        <v>1909999400</v>
      </c>
      <c r="BN60" s="188">
        <f ca="1">SUM($C$58:BN58)</f>
        <v>1909999400</v>
      </c>
      <c r="BO60" s="188">
        <f ca="1">SUM($C$58:BO58)</f>
        <v>1909999400</v>
      </c>
      <c r="BP60" s="188">
        <f ca="1">SUM($C$58:BP58)</f>
        <v>1909999400</v>
      </c>
      <c r="BQ60" s="188">
        <f ca="1">SUM($C$58:BQ58)</f>
        <v>1909999400</v>
      </c>
    </row>
    <row r="61" spans="1:69">
      <c r="A61" s="50"/>
      <c r="B61" t="s">
        <v>224</v>
      </c>
      <c r="C61" s="3">
        <f ca="1">C42-C59</f>
        <v>0</v>
      </c>
      <c r="D61" s="3">
        <f t="shared" ref="D61:BO62" ca="1" si="31">D42-D59</f>
        <v>0</v>
      </c>
      <c r="E61" s="3">
        <f t="shared" ca="1" si="31"/>
        <v>0</v>
      </c>
      <c r="F61" s="3">
        <f t="shared" ca="1" si="31"/>
        <v>0</v>
      </c>
      <c r="G61" s="3">
        <f t="shared" ca="1" si="31"/>
        <v>1818.18</v>
      </c>
      <c r="H61" s="3">
        <f t="shared" ca="1" si="31"/>
        <v>3636.36</v>
      </c>
      <c r="I61" s="3">
        <f t="shared" ca="1" si="31"/>
        <v>5454.54</v>
      </c>
      <c r="J61" s="3">
        <f t="shared" ca="1" si="31"/>
        <v>7272.72</v>
      </c>
      <c r="K61" s="3">
        <f t="shared" ca="1" si="31"/>
        <v>9090.9</v>
      </c>
      <c r="L61" s="3">
        <f t="shared" ca="1" si="31"/>
        <v>10909.08</v>
      </c>
      <c r="M61" s="3">
        <f t="shared" ca="1" si="31"/>
        <v>12727.26</v>
      </c>
      <c r="N61" s="3">
        <f t="shared" ca="1" si="31"/>
        <v>14545.44</v>
      </c>
      <c r="O61" s="3">
        <f t="shared" ca="1" si="31"/>
        <v>16363.62</v>
      </c>
      <c r="P61" s="3">
        <f t="shared" ca="1" si="31"/>
        <v>18181.8</v>
      </c>
      <c r="Q61" s="3">
        <f t="shared" ca="1" si="31"/>
        <v>20000</v>
      </c>
      <c r="R61" s="3">
        <f t="shared" ca="1" si="31"/>
        <v>24166.66</v>
      </c>
      <c r="S61" s="3">
        <f t="shared" ca="1" si="31"/>
        <v>28333.32</v>
      </c>
      <c r="T61" s="3">
        <f t="shared" ca="1" si="31"/>
        <v>32499.98</v>
      </c>
      <c r="U61" s="3">
        <f t="shared" ca="1" si="31"/>
        <v>36666.639999999999</v>
      </c>
      <c r="V61" s="3">
        <f t="shared" ca="1" si="31"/>
        <v>40833.300000000003</v>
      </c>
      <c r="W61" s="3">
        <f t="shared" ca="1" si="31"/>
        <v>0</v>
      </c>
      <c r="X61" s="3">
        <f t="shared" ca="1" si="31"/>
        <v>4166.6600000000035</v>
      </c>
      <c r="Y61" s="3">
        <f t="shared" ca="1" si="31"/>
        <v>8333.320000000007</v>
      </c>
      <c r="Z61" s="3">
        <f t="shared" ca="1" si="31"/>
        <v>12499.98000000001</v>
      </c>
      <c r="AA61" s="3">
        <f t="shared" ca="1" si="31"/>
        <v>16666.640000000014</v>
      </c>
      <c r="AB61" s="3">
        <f t="shared" ca="1" si="31"/>
        <v>16666.640000000014</v>
      </c>
      <c r="AC61" s="3">
        <f t="shared" ca="1" si="31"/>
        <v>16666.720000000016</v>
      </c>
      <c r="AD61" s="3">
        <f t="shared" ca="1" si="31"/>
        <v>16785.770000000019</v>
      </c>
      <c r="AE61" s="3">
        <f t="shared" ca="1" si="31"/>
        <v>16904.820000000022</v>
      </c>
      <c r="AF61" s="3">
        <f t="shared" ca="1" si="31"/>
        <v>17023.870000000024</v>
      </c>
      <c r="AG61" s="3">
        <f t="shared" ca="1" si="31"/>
        <v>17142.840000000026</v>
      </c>
      <c r="AH61" s="3">
        <f t="shared" ca="1" si="31"/>
        <v>17142.840000000026</v>
      </c>
      <c r="AI61" s="3">
        <f t="shared" ca="1" si="31"/>
        <v>17142.840000000026</v>
      </c>
      <c r="AJ61" s="3">
        <f t="shared" ca="1" si="31"/>
        <v>17142.840000000026</v>
      </c>
      <c r="AK61" s="3">
        <f t="shared" ca="1" si="31"/>
        <v>12857.130000000019</v>
      </c>
      <c r="AL61" s="3">
        <f t="shared" ca="1" si="31"/>
        <v>8571.4200000000128</v>
      </c>
      <c r="AM61" s="3">
        <f t="shared" ca="1" si="31"/>
        <v>4285.7100000000064</v>
      </c>
      <c r="AN61" s="3">
        <f t="shared" ca="1" si="31"/>
        <v>0</v>
      </c>
      <c r="AO61" s="3">
        <f t="shared" ca="1" si="31"/>
        <v>0</v>
      </c>
      <c r="AP61" s="3">
        <f t="shared" ca="1" si="31"/>
        <v>0</v>
      </c>
      <c r="AQ61" s="3">
        <f t="shared" ca="1" si="31"/>
        <v>0</v>
      </c>
      <c r="AR61" s="3">
        <f t="shared" ca="1" si="31"/>
        <v>0</v>
      </c>
      <c r="AS61" s="3">
        <f t="shared" ca="1" si="31"/>
        <v>0</v>
      </c>
      <c r="AT61" s="3">
        <f t="shared" ca="1" si="31"/>
        <v>0</v>
      </c>
      <c r="AU61" s="3">
        <f t="shared" ca="1" si="31"/>
        <v>0</v>
      </c>
      <c r="AV61" s="3">
        <f t="shared" ca="1" si="31"/>
        <v>0</v>
      </c>
      <c r="AW61" s="3">
        <f t="shared" ca="1" si="31"/>
        <v>0</v>
      </c>
      <c r="AX61" s="3">
        <f t="shared" ca="1" si="31"/>
        <v>0</v>
      </c>
      <c r="AY61" s="3">
        <f t="shared" ca="1" si="31"/>
        <v>0</v>
      </c>
      <c r="AZ61" s="3">
        <f t="shared" ca="1" si="31"/>
        <v>0</v>
      </c>
      <c r="BA61" s="3">
        <f t="shared" ca="1" si="31"/>
        <v>0</v>
      </c>
      <c r="BB61" s="3">
        <f t="shared" ca="1" si="31"/>
        <v>0</v>
      </c>
      <c r="BC61" s="3">
        <f t="shared" ca="1" si="31"/>
        <v>0</v>
      </c>
      <c r="BD61" s="3">
        <f t="shared" ca="1" si="31"/>
        <v>0</v>
      </c>
      <c r="BE61" s="3">
        <f t="shared" ca="1" si="31"/>
        <v>0</v>
      </c>
      <c r="BF61" s="3">
        <f t="shared" ca="1" si="31"/>
        <v>0</v>
      </c>
      <c r="BG61" s="3">
        <f t="shared" ca="1" si="31"/>
        <v>0</v>
      </c>
      <c r="BH61" s="3">
        <f t="shared" ca="1" si="31"/>
        <v>0</v>
      </c>
      <c r="BI61" s="3">
        <f t="shared" ca="1" si="31"/>
        <v>0</v>
      </c>
      <c r="BJ61" s="3">
        <f t="shared" ca="1" si="31"/>
        <v>0</v>
      </c>
      <c r="BK61" s="3">
        <f t="shared" ca="1" si="31"/>
        <v>0</v>
      </c>
      <c r="BL61" s="3">
        <f t="shared" ca="1" si="31"/>
        <v>0</v>
      </c>
      <c r="BM61" s="3">
        <f t="shared" ca="1" si="31"/>
        <v>0</v>
      </c>
      <c r="BN61" s="3">
        <f t="shared" ca="1" si="31"/>
        <v>0</v>
      </c>
      <c r="BO61" s="3">
        <f t="shared" ca="1" si="31"/>
        <v>0</v>
      </c>
      <c r="BP61" s="3">
        <f t="shared" ref="BP61:BQ62" ca="1" si="32">BP42-BP59</f>
        <v>0</v>
      </c>
      <c r="BQ61" s="3">
        <f t="shared" ca="1" si="32"/>
        <v>0</v>
      </c>
    </row>
    <row r="62" spans="1:69">
      <c r="A62" s="50"/>
      <c r="B62" t="s">
        <v>225</v>
      </c>
      <c r="C62" s="3">
        <f ca="1">C43-C60</f>
        <v>0</v>
      </c>
      <c r="D62" s="3">
        <f t="shared" ca="1" si="31"/>
        <v>0</v>
      </c>
      <c r="E62" s="3">
        <f t="shared" ca="1" si="31"/>
        <v>0</v>
      </c>
      <c r="F62" s="3">
        <f t="shared" ca="1" si="31"/>
        <v>0</v>
      </c>
      <c r="G62" s="3">
        <f t="shared" ca="1" si="31"/>
        <v>32727240</v>
      </c>
      <c r="H62" s="3">
        <f t="shared" ca="1" si="31"/>
        <v>65454480</v>
      </c>
      <c r="I62" s="3">
        <f t="shared" ca="1" si="31"/>
        <v>98181720</v>
      </c>
      <c r="J62" s="3">
        <f t="shared" ca="1" si="31"/>
        <v>130908960</v>
      </c>
      <c r="K62" s="3">
        <f t="shared" ca="1" si="31"/>
        <v>163636200</v>
      </c>
      <c r="L62" s="3">
        <f t="shared" ca="1" si="31"/>
        <v>196363440</v>
      </c>
      <c r="M62" s="3">
        <f t="shared" ca="1" si="31"/>
        <v>229090680</v>
      </c>
      <c r="N62" s="3">
        <f t="shared" ca="1" si="31"/>
        <v>261817920</v>
      </c>
      <c r="O62" s="3">
        <f t="shared" ca="1" si="31"/>
        <v>294545160</v>
      </c>
      <c r="P62" s="3">
        <f t="shared" ca="1" si="31"/>
        <v>327272400</v>
      </c>
      <c r="Q62" s="3">
        <f t="shared" ca="1" si="31"/>
        <v>360000000</v>
      </c>
      <c r="R62" s="3">
        <f t="shared" ca="1" si="31"/>
        <v>439166540</v>
      </c>
      <c r="S62" s="3">
        <f t="shared" ca="1" si="31"/>
        <v>518333080</v>
      </c>
      <c r="T62" s="3">
        <f t="shared" ca="1" si="31"/>
        <v>597499620</v>
      </c>
      <c r="U62" s="3">
        <f t="shared" ca="1" si="31"/>
        <v>676666160</v>
      </c>
      <c r="V62" s="3">
        <f t="shared" ca="1" si="31"/>
        <v>755832700</v>
      </c>
      <c r="W62" s="3">
        <f t="shared" ca="1" si="31"/>
        <v>0</v>
      </c>
      <c r="X62" s="3">
        <f t="shared" ca="1" si="31"/>
        <v>79166540</v>
      </c>
      <c r="Y62" s="3">
        <f t="shared" ca="1" si="31"/>
        <v>158333080</v>
      </c>
      <c r="Z62" s="3">
        <f t="shared" ca="1" si="31"/>
        <v>237499620</v>
      </c>
      <c r="AA62" s="3">
        <f t="shared" ca="1" si="31"/>
        <v>316666160</v>
      </c>
      <c r="AB62" s="3">
        <f t="shared" ca="1" si="31"/>
        <v>316666160</v>
      </c>
      <c r="AC62" s="3">
        <f t="shared" ca="1" si="31"/>
        <v>316667680</v>
      </c>
      <c r="AD62" s="3">
        <f t="shared" ca="1" si="31"/>
        <v>323215340</v>
      </c>
      <c r="AE62" s="3">
        <f t="shared" ca="1" si="31"/>
        <v>329763000</v>
      </c>
      <c r="AF62" s="3">
        <f t="shared" ca="1" si="31"/>
        <v>336310660</v>
      </c>
      <c r="AG62" s="3">
        <f t="shared" ca="1" si="31"/>
        <v>342856800</v>
      </c>
      <c r="AH62" s="3">
        <f t="shared" ca="1" si="31"/>
        <v>342856800</v>
      </c>
      <c r="AI62" s="3">
        <f t="shared" ca="1" si="31"/>
        <v>342856800</v>
      </c>
      <c r="AJ62" s="3">
        <f t="shared" ca="1" si="31"/>
        <v>342856800</v>
      </c>
      <c r="AK62" s="3">
        <f t="shared" ca="1" si="31"/>
        <v>257142600</v>
      </c>
      <c r="AL62" s="3">
        <f t="shared" ca="1" si="31"/>
        <v>171428400</v>
      </c>
      <c r="AM62" s="3">
        <f t="shared" ca="1" si="31"/>
        <v>85714200</v>
      </c>
      <c r="AN62" s="3">
        <f t="shared" ca="1" si="31"/>
        <v>0</v>
      </c>
      <c r="AO62" s="3">
        <f t="shared" ca="1" si="31"/>
        <v>0</v>
      </c>
      <c r="AP62" s="3">
        <f t="shared" ca="1" si="31"/>
        <v>0</v>
      </c>
      <c r="AQ62" s="3">
        <f t="shared" ca="1" si="31"/>
        <v>0</v>
      </c>
      <c r="AR62" s="3">
        <f t="shared" ca="1" si="31"/>
        <v>0</v>
      </c>
      <c r="AS62" s="3">
        <f t="shared" ca="1" si="31"/>
        <v>0</v>
      </c>
      <c r="AT62" s="3">
        <f t="shared" ca="1" si="31"/>
        <v>0</v>
      </c>
      <c r="AU62" s="3">
        <f t="shared" ca="1" si="31"/>
        <v>0</v>
      </c>
      <c r="AV62" s="3">
        <f t="shared" ca="1" si="31"/>
        <v>0</v>
      </c>
      <c r="AW62" s="3">
        <f t="shared" ca="1" si="31"/>
        <v>0</v>
      </c>
      <c r="AX62" s="3">
        <f t="shared" ca="1" si="31"/>
        <v>0</v>
      </c>
      <c r="AY62" s="3">
        <f t="shared" ca="1" si="31"/>
        <v>0</v>
      </c>
      <c r="AZ62" s="3">
        <f t="shared" ca="1" si="31"/>
        <v>0</v>
      </c>
      <c r="BA62" s="3">
        <f t="shared" ca="1" si="31"/>
        <v>0</v>
      </c>
      <c r="BB62" s="3">
        <f t="shared" ca="1" si="31"/>
        <v>0</v>
      </c>
      <c r="BC62" s="3">
        <f t="shared" ca="1" si="31"/>
        <v>0</v>
      </c>
      <c r="BD62" s="3">
        <f t="shared" ca="1" si="31"/>
        <v>0</v>
      </c>
      <c r="BE62" s="3">
        <f t="shared" ca="1" si="31"/>
        <v>0</v>
      </c>
      <c r="BF62" s="3">
        <f t="shared" ca="1" si="31"/>
        <v>0</v>
      </c>
      <c r="BG62" s="3">
        <f t="shared" ca="1" si="31"/>
        <v>0</v>
      </c>
      <c r="BH62" s="3">
        <f t="shared" ca="1" si="31"/>
        <v>0</v>
      </c>
      <c r="BI62" s="3">
        <f t="shared" ca="1" si="31"/>
        <v>0</v>
      </c>
      <c r="BJ62" s="3">
        <f t="shared" ca="1" si="31"/>
        <v>0</v>
      </c>
      <c r="BK62" s="3">
        <f t="shared" ca="1" si="31"/>
        <v>0</v>
      </c>
      <c r="BL62" s="3">
        <f t="shared" ca="1" si="31"/>
        <v>0</v>
      </c>
      <c r="BM62" s="3">
        <f t="shared" ca="1" si="31"/>
        <v>0</v>
      </c>
      <c r="BN62" s="3">
        <f t="shared" ca="1" si="31"/>
        <v>0</v>
      </c>
      <c r="BO62" s="3">
        <f t="shared" ca="1" si="31"/>
        <v>0</v>
      </c>
      <c r="BP62" s="3">
        <f t="shared" ca="1" si="32"/>
        <v>0</v>
      </c>
      <c r="BQ62" s="3">
        <f t="shared" ca="1" si="32"/>
        <v>0</v>
      </c>
    </row>
    <row r="65" spans="1:4">
      <c r="A65" s="52"/>
      <c r="B65" t="s">
        <v>36</v>
      </c>
      <c r="C65" s="11"/>
    </row>
    <row r="66" spans="1:4">
      <c r="A66" s="52"/>
      <c r="B66" t="s">
        <v>226</v>
      </c>
      <c r="C66" s="170">
        <f>L4*(1+$I$4)</f>
        <v>3896.3433983821101</v>
      </c>
      <c r="D66" t="s">
        <v>229</v>
      </c>
    </row>
    <row r="67" spans="1:4">
      <c r="A67" s="52"/>
      <c r="B67" t="s">
        <v>227</v>
      </c>
      <c r="C67" s="170">
        <f t="shared" ref="C67:C68" si="33">L5*(1+$I$4)</f>
        <v>200</v>
      </c>
      <c r="D67" t="s">
        <v>229</v>
      </c>
    </row>
    <row r="68" spans="1:4">
      <c r="A68" s="52"/>
      <c r="B68" t="s">
        <v>228</v>
      </c>
      <c r="C68" s="170">
        <f t="shared" si="33"/>
        <v>15</v>
      </c>
      <c r="D68" t="s">
        <v>229</v>
      </c>
    </row>
    <row r="69" spans="1:4">
      <c r="A69" s="52"/>
      <c r="B69" t="s">
        <v>37</v>
      </c>
      <c r="C69" s="47">
        <f>C66+C67+C68</f>
        <v>4111.3433983821105</v>
      </c>
    </row>
    <row r="70" spans="1:4">
      <c r="A70" s="52"/>
      <c r="B70" s="14" t="s">
        <v>38</v>
      </c>
      <c r="C70" s="171">
        <f>L7*(1+$I$5)</f>
        <v>383.51396025445445</v>
      </c>
      <c r="D70" t="s">
        <v>229</v>
      </c>
    </row>
    <row r="71" spans="1:4">
      <c r="A71" s="52"/>
      <c r="B71" s="14" t="s">
        <v>39</v>
      </c>
      <c r="C71" s="171">
        <f t="shared" ref="C71:C79" si="34">L8*(1+$I$5)</f>
        <v>508.39389603301584</v>
      </c>
      <c r="D71" t="s">
        <v>229</v>
      </c>
    </row>
    <row r="72" spans="1:4">
      <c r="A72" s="52"/>
      <c r="B72" s="15" t="s">
        <v>40</v>
      </c>
      <c r="C72" s="171">
        <f t="shared" si="34"/>
        <v>3332.7966070370999</v>
      </c>
      <c r="D72" t="s">
        <v>229</v>
      </c>
    </row>
    <row r="73" spans="1:4">
      <c r="A73" s="52"/>
      <c r="B73" s="15" t="s">
        <v>41</v>
      </c>
      <c r="C73" s="171">
        <f t="shared" si="34"/>
        <v>0</v>
      </c>
      <c r="D73" t="s">
        <v>229</v>
      </c>
    </row>
    <row r="74" spans="1:4">
      <c r="A74" s="52"/>
      <c r="B74" s="15" t="s">
        <v>42</v>
      </c>
      <c r="C74" s="171">
        <f t="shared" si="34"/>
        <v>975.18594262531951</v>
      </c>
      <c r="D74" t="s">
        <v>229</v>
      </c>
    </row>
    <row r="75" spans="1:4">
      <c r="A75" s="52"/>
      <c r="B75" s="15" t="s">
        <v>43</v>
      </c>
      <c r="C75" s="171">
        <f t="shared" si="34"/>
        <v>0</v>
      </c>
      <c r="D75" t="s">
        <v>229</v>
      </c>
    </row>
    <row r="76" spans="1:4">
      <c r="A76" s="52"/>
      <c r="B76" s="14" t="s">
        <v>44</v>
      </c>
      <c r="C76" s="171">
        <f t="shared" si="34"/>
        <v>224.92236521621808</v>
      </c>
      <c r="D76" t="s">
        <v>229</v>
      </c>
    </row>
    <row r="77" spans="1:4">
      <c r="A77" s="52"/>
      <c r="B77" s="16" t="s">
        <v>171</v>
      </c>
      <c r="C77" s="171">
        <f t="shared" si="34"/>
        <v>0</v>
      </c>
      <c r="D77" t="s">
        <v>229</v>
      </c>
    </row>
    <row r="78" spans="1:4">
      <c r="A78" s="52"/>
      <c r="B78" s="16" t="s">
        <v>172</v>
      </c>
      <c r="C78" s="171">
        <f t="shared" si="34"/>
        <v>0</v>
      </c>
      <c r="D78" t="s">
        <v>229</v>
      </c>
    </row>
    <row r="79" spans="1:4">
      <c r="A79" s="52"/>
      <c r="B79" s="14" t="s">
        <v>46</v>
      </c>
      <c r="C79" s="171">
        <f t="shared" si="34"/>
        <v>0</v>
      </c>
      <c r="D79" t="s">
        <v>229</v>
      </c>
    </row>
    <row r="80" spans="1:4">
      <c r="A80" s="52"/>
      <c r="C80" s="6">
        <f>SUM(C70:C79)</f>
        <v>5424.8127711661082</v>
      </c>
      <c r="D80" t="s">
        <v>229</v>
      </c>
    </row>
    <row r="81" spans="1:43">
      <c r="A81" s="52"/>
      <c r="B81" s="14" t="s">
        <v>45</v>
      </c>
      <c r="C81" s="172">
        <v>495.90322862170746</v>
      </c>
      <c r="D81" t="s">
        <v>229</v>
      </c>
    </row>
    <row r="82" spans="1:43">
      <c r="A82" s="52"/>
    </row>
    <row r="83" spans="1:43">
      <c r="A83" s="52"/>
      <c r="B83" s="17" t="s">
        <v>170</v>
      </c>
    </row>
    <row r="84" spans="1:43">
      <c r="A84" s="52"/>
      <c r="B84" t="s">
        <v>49</v>
      </c>
      <c r="C84" s="4">
        <f>C7</f>
        <v>42278</v>
      </c>
      <c r="D84" s="4">
        <f>EDATE(C84,1)</f>
        <v>42309</v>
      </c>
      <c r="E84" s="4">
        <f t="shared" ref="E84:AQ84" si="35">EDATE(D84,1)</f>
        <v>42339</v>
      </c>
      <c r="F84" s="4">
        <f t="shared" si="35"/>
        <v>42370</v>
      </c>
      <c r="G84" s="4">
        <f t="shared" si="35"/>
        <v>42401</v>
      </c>
      <c r="H84" s="4">
        <f t="shared" si="35"/>
        <v>42430</v>
      </c>
      <c r="I84" s="4">
        <f t="shared" si="35"/>
        <v>42461</v>
      </c>
      <c r="J84" s="4">
        <f t="shared" si="35"/>
        <v>42491</v>
      </c>
      <c r="K84" s="4">
        <f t="shared" si="35"/>
        <v>42522</v>
      </c>
      <c r="L84" s="4">
        <f t="shared" si="35"/>
        <v>42552</v>
      </c>
      <c r="M84" s="4">
        <f t="shared" si="35"/>
        <v>42583</v>
      </c>
      <c r="N84" s="4">
        <f t="shared" si="35"/>
        <v>42614</v>
      </c>
      <c r="O84" s="4">
        <f t="shared" si="35"/>
        <v>42644</v>
      </c>
      <c r="P84" s="4">
        <f t="shared" si="35"/>
        <v>42675</v>
      </c>
      <c r="Q84" s="4">
        <f t="shared" si="35"/>
        <v>42705</v>
      </c>
      <c r="R84" s="4">
        <f t="shared" si="35"/>
        <v>42736</v>
      </c>
      <c r="S84" s="4">
        <f t="shared" si="35"/>
        <v>42767</v>
      </c>
      <c r="T84" s="4">
        <f t="shared" si="35"/>
        <v>42795</v>
      </c>
      <c r="U84" s="4">
        <f t="shared" si="35"/>
        <v>42826</v>
      </c>
      <c r="V84" s="4">
        <f t="shared" si="35"/>
        <v>42856</v>
      </c>
      <c r="W84" s="4">
        <f t="shared" si="35"/>
        <v>42887</v>
      </c>
      <c r="X84" s="4">
        <f t="shared" si="35"/>
        <v>42917</v>
      </c>
      <c r="Y84" s="4">
        <f t="shared" si="35"/>
        <v>42948</v>
      </c>
      <c r="Z84" s="4">
        <f t="shared" si="35"/>
        <v>42979</v>
      </c>
      <c r="AA84" s="4">
        <f t="shared" si="35"/>
        <v>43009</v>
      </c>
      <c r="AB84" s="4">
        <f t="shared" si="35"/>
        <v>43040</v>
      </c>
      <c r="AC84" s="4">
        <f t="shared" si="35"/>
        <v>43070</v>
      </c>
      <c r="AD84" s="4">
        <f t="shared" si="35"/>
        <v>43101</v>
      </c>
      <c r="AE84" s="4">
        <f t="shared" si="35"/>
        <v>43132</v>
      </c>
      <c r="AF84" s="4">
        <f t="shared" si="35"/>
        <v>43160</v>
      </c>
      <c r="AG84" s="4">
        <f t="shared" si="35"/>
        <v>43191</v>
      </c>
      <c r="AH84" s="4">
        <f t="shared" si="35"/>
        <v>43221</v>
      </c>
      <c r="AI84" s="4">
        <f t="shared" si="35"/>
        <v>43252</v>
      </c>
      <c r="AJ84" s="4">
        <f t="shared" si="35"/>
        <v>43282</v>
      </c>
      <c r="AK84" s="4">
        <f t="shared" si="35"/>
        <v>43313</v>
      </c>
      <c r="AL84" s="4">
        <f t="shared" si="35"/>
        <v>43344</v>
      </c>
      <c r="AM84" s="4">
        <f t="shared" si="35"/>
        <v>43374</v>
      </c>
      <c r="AN84" s="4">
        <f t="shared" si="35"/>
        <v>43405</v>
      </c>
      <c r="AO84" s="4">
        <f t="shared" si="35"/>
        <v>43435</v>
      </c>
      <c r="AP84" s="4">
        <f t="shared" si="35"/>
        <v>43466</v>
      </c>
      <c r="AQ84" s="4">
        <f t="shared" si="35"/>
        <v>43497</v>
      </c>
    </row>
    <row r="85" spans="1:43">
      <c r="A85" s="52"/>
      <c r="B85" t="s">
        <v>214</v>
      </c>
      <c r="C85" s="9">
        <v>1</v>
      </c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</row>
    <row r="86" spans="1:43">
      <c r="A86" s="52"/>
      <c r="B86" t="s">
        <v>213</v>
      </c>
      <c r="C86" s="9">
        <v>0.05</v>
      </c>
      <c r="D86" s="9">
        <v>0.05</v>
      </c>
      <c r="E86" s="9">
        <v>0.05</v>
      </c>
      <c r="F86" s="9">
        <v>0.05</v>
      </c>
      <c r="G86" s="9">
        <v>0.05</v>
      </c>
      <c r="H86" s="9">
        <v>0.05</v>
      </c>
      <c r="I86" s="9">
        <v>0.05</v>
      </c>
      <c r="J86" s="9">
        <v>0.05</v>
      </c>
      <c r="K86" s="9">
        <v>0.05</v>
      </c>
      <c r="L86" s="9">
        <v>0.05</v>
      </c>
      <c r="M86" s="9">
        <v>0.05</v>
      </c>
      <c r="N86" s="9">
        <v>0.05</v>
      </c>
      <c r="O86" s="9">
        <v>0.05</v>
      </c>
      <c r="P86" s="9">
        <v>0.05</v>
      </c>
      <c r="Q86" s="9">
        <v>0.05</v>
      </c>
      <c r="R86" s="9">
        <v>0.05</v>
      </c>
      <c r="S86" s="9">
        <v>0.05</v>
      </c>
      <c r="T86" s="9">
        <v>0.05</v>
      </c>
      <c r="U86" s="9">
        <v>0.05</v>
      </c>
      <c r="V86" s="9">
        <v>0.05</v>
      </c>
      <c r="W86" s="7"/>
      <c r="X86" s="7"/>
      <c r="Y86" s="7"/>
      <c r="Z86" s="7"/>
      <c r="AA86" s="7"/>
      <c r="AB86" s="7"/>
      <c r="AC86" s="7"/>
      <c r="AD86" s="7"/>
    </row>
    <row r="89" spans="1:43">
      <c r="B89" t="s">
        <v>54</v>
      </c>
      <c r="C89" s="6">
        <f>SUM(C90:C92)</f>
        <v>411134339.838211</v>
      </c>
      <c r="D89" s="6">
        <f t="shared" ref="D89:AQ89" si="36">SUM(D90:D92)</f>
        <v>0</v>
      </c>
      <c r="E89" s="6">
        <f t="shared" si="36"/>
        <v>0</v>
      </c>
      <c r="F89" s="6">
        <f t="shared" si="36"/>
        <v>0</v>
      </c>
      <c r="G89" s="6">
        <f t="shared" si="36"/>
        <v>0</v>
      </c>
      <c r="H89" s="6">
        <f t="shared" si="36"/>
        <v>0</v>
      </c>
      <c r="I89" s="6">
        <f t="shared" si="36"/>
        <v>0</v>
      </c>
      <c r="J89" s="6">
        <f t="shared" si="36"/>
        <v>0</v>
      </c>
      <c r="K89" s="6">
        <f t="shared" si="36"/>
        <v>0</v>
      </c>
      <c r="L89" s="6">
        <f t="shared" si="36"/>
        <v>0</v>
      </c>
      <c r="M89" s="6">
        <f t="shared" si="36"/>
        <v>0</v>
      </c>
      <c r="N89" s="6">
        <f t="shared" si="36"/>
        <v>0</v>
      </c>
      <c r="O89" s="6">
        <f t="shared" si="36"/>
        <v>0</v>
      </c>
      <c r="P89" s="6">
        <f t="shared" si="36"/>
        <v>0</v>
      </c>
      <c r="Q89" s="6">
        <f t="shared" si="36"/>
        <v>0</v>
      </c>
      <c r="R89" s="6">
        <f t="shared" si="36"/>
        <v>0</v>
      </c>
      <c r="S89" s="6">
        <f t="shared" si="36"/>
        <v>0</v>
      </c>
      <c r="T89" s="6">
        <f t="shared" si="36"/>
        <v>0</v>
      </c>
      <c r="U89" s="6">
        <f t="shared" si="36"/>
        <v>0</v>
      </c>
      <c r="V89" s="6">
        <f t="shared" si="36"/>
        <v>0</v>
      </c>
      <c r="W89" s="6">
        <f t="shared" si="36"/>
        <v>0</v>
      </c>
      <c r="X89" s="6">
        <f t="shared" si="36"/>
        <v>0</v>
      </c>
      <c r="Y89" s="6">
        <f t="shared" si="36"/>
        <v>0</v>
      </c>
      <c r="Z89" s="6">
        <f t="shared" si="36"/>
        <v>0</v>
      </c>
      <c r="AA89" s="6">
        <f t="shared" si="36"/>
        <v>0</v>
      </c>
      <c r="AB89" s="6">
        <f t="shared" si="36"/>
        <v>0</v>
      </c>
      <c r="AC89" s="6">
        <f t="shared" si="36"/>
        <v>0</v>
      </c>
      <c r="AD89" s="6">
        <f t="shared" si="36"/>
        <v>0</v>
      </c>
      <c r="AE89" s="6">
        <f t="shared" si="36"/>
        <v>0</v>
      </c>
      <c r="AF89" s="6">
        <f t="shared" si="36"/>
        <v>0</v>
      </c>
      <c r="AG89" s="6">
        <f t="shared" si="36"/>
        <v>0</v>
      </c>
      <c r="AH89" s="6">
        <f t="shared" si="36"/>
        <v>0</v>
      </c>
      <c r="AI89" s="6">
        <f t="shared" si="36"/>
        <v>0</v>
      </c>
      <c r="AJ89" s="6">
        <f t="shared" si="36"/>
        <v>0</v>
      </c>
      <c r="AK89" s="6">
        <f t="shared" si="36"/>
        <v>0</v>
      </c>
      <c r="AL89" s="6">
        <f t="shared" si="36"/>
        <v>0</v>
      </c>
      <c r="AM89" s="6">
        <f t="shared" si="36"/>
        <v>0</v>
      </c>
      <c r="AN89" s="6">
        <f t="shared" si="36"/>
        <v>0</v>
      </c>
      <c r="AO89" s="6">
        <f t="shared" si="36"/>
        <v>0</v>
      </c>
      <c r="AP89" s="6">
        <f t="shared" si="36"/>
        <v>0</v>
      </c>
      <c r="AQ89" s="6">
        <f t="shared" si="36"/>
        <v>0</v>
      </c>
    </row>
    <row r="90" spans="1:43">
      <c r="B90" t="s">
        <v>226</v>
      </c>
      <c r="C90" s="3">
        <f>C$85*$C66*$C$4</f>
        <v>389634339.838211</v>
      </c>
      <c r="D90" s="3">
        <f t="shared" ref="D90:AQ92" si="37">D$85*$C66*$C$4</f>
        <v>0</v>
      </c>
      <c r="E90" s="3">
        <f t="shared" si="37"/>
        <v>0</v>
      </c>
      <c r="F90" s="3">
        <f t="shared" si="37"/>
        <v>0</v>
      </c>
      <c r="G90" s="3">
        <f t="shared" si="37"/>
        <v>0</v>
      </c>
      <c r="H90" s="3">
        <f t="shared" si="37"/>
        <v>0</v>
      </c>
      <c r="I90" s="3">
        <f t="shared" si="37"/>
        <v>0</v>
      </c>
      <c r="J90" s="3">
        <f t="shared" si="37"/>
        <v>0</v>
      </c>
      <c r="K90" s="3">
        <f t="shared" si="37"/>
        <v>0</v>
      </c>
      <c r="L90" s="3">
        <f t="shared" si="37"/>
        <v>0</v>
      </c>
      <c r="M90" s="3">
        <f t="shared" si="37"/>
        <v>0</v>
      </c>
      <c r="N90" s="3">
        <f t="shared" si="37"/>
        <v>0</v>
      </c>
      <c r="O90" s="3">
        <f t="shared" si="37"/>
        <v>0</v>
      </c>
      <c r="P90" s="3">
        <f t="shared" si="37"/>
        <v>0</v>
      </c>
      <c r="Q90" s="3">
        <f t="shared" si="37"/>
        <v>0</v>
      </c>
      <c r="R90" s="3">
        <f t="shared" si="37"/>
        <v>0</v>
      </c>
      <c r="S90" s="3">
        <f t="shared" si="37"/>
        <v>0</v>
      </c>
      <c r="T90" s="3">
        <f t="shared" si="37"/>
        <v>0</v>
      </c>
      <c r="U90" s="3">
        <f t="shared" si="37"/>
        <v>0</v>
      </c>
      <c r="V90" s="3">
        <f t="shared" si="37"/>
        <v>0</v>
      </c>
      <c r="W90" s="3">
        <f t="shared" si="37"/>
        <v>0</v>
      </c>
      <c r="X90" s="3">
        <f t="shared" si="37"/>
        <v>0</v>
      </c>
      <c r="Y90" s="3">
        <f t="shared" si="37"/>
        <v>0</v>
      </c>
      <c r="Z90" s="3">
        <f t="shared" si="37"/>
        <v>0</v>
      </c>
      <c r="AA90" s="3">
        <f t="shared" si="37"/>
        <v>0</v>
      </c>
      <c r="AB90" s="3">
        <f t="shared" si="37"/>
        <v>0</v>
      </c>
      <c r="AC90" s="3">
        <f t="shared" si="37"/>
        <v>0</v>
      </c>
      <c r="AD90" s="3">
        <f t="shared" si="37"/>
        <v>0</v>
      </c>
      <c r="AE90" s="3">
        <f t="shared" si="37"/>
        <v>0</v>
      </c>
      <c r="AF90" s="3">
        <f t="shared" si="37"/>
        <v>0</v>
      </c>
      <c r="AG90" s="3">
        <f t="shared" si="37"/>
        <v>0</v>
      </c>
      <c r="AH90" s="3">
        <f t="shared" si="37"/>
        <v>0</v>
      </c>
      <c r="AI90" s="3">
        <f t="shared" si="37"/>
        <v>0</v>
      </c>
      <c r="AJ90" s="3">
        <f t="shared" si="37"/>
        <v>0</v>
      </c>
      <c r="AK90" s="3">
        <f t="shared" si="37"/>
        <v>0</v>
      </c>
      <c r="AL90" s="3">
        <f t="shared" si="37"/>
        <v>0</v>
      </c>
      <c r="AM90" s="3">
        <f t="shared" si="37"/>
        <v>0</v>
      </c>
      <c r="AN90" s="3">
        <f t="shared" si="37"/>
        <v>0</v>
      </c>
      <c r="AO90" s="3">
        <f t="shared" si="37"/>
        <v>0</v>
      </c>
      <c r="AP90" s="3">
        <f t="shared" si="37"/>
        <v>0</v>
      </c>
      <c r="AQ90" s="3">
        <f t="shared" si="37"/>
        <v>0</v>
      </c>
    </row>
    <row r="91" spans="1:43">
      <c r="B91" t="s">
        <v>227</v>
      </c>
      <c r="C91" s="3">
        <f>C$85*$C67*$C$4</f>
        <v>20000000</v>
      </c>
      <c r="D91" s="3">
        <f t="shared" si="37"/>
        <v>0</v>
      </c>
      <c r="E91" s="3">
        <f t="shared" si="37"/>
        <v>0</v>
      </c>
      <c r="F91" s="3">
        <f t="shared" si="37"/>
        <v>0</v>
      </c>
      <c r="G91" s="3">
        <f t="shared" si="37"/>
        <v>0</v>
      </c>
      <c r="H91" s="3">
        <f t="shared" si="37"/>
        <v>0</v>
      </c>
      <c r="I91" s="3">
        <f t="shared" si="37"/>
        <v>0</v>
      </c>
      <c r="J91" s="3">
        <f t="shared" si="37"/>
        <v>0</v>
      </c>
      <c r="K91" s="3">
        <f t="shared" si="37"/>
        <v>0</v>
      </c>
      <c r="L91" s="3">
        <f t="shared" si="37"/>
        <v>0</v>
      </c>
      <c r="M91" s="3">
        <f t="shared" si="37"/>
        <v>0</v>
      </c>
      <c r="N91" s="3">
        <f t="shared" si="37"/>
        <v>0</v>
      </c>
      <c r="O91" s="3">
        <f t="shared" si="37"/>
        <v>0</v>
      </c>
      <c r="P91" s="3">
        <f t="shared" si="37"/>
        <v>0</v>
      </c>
      <c r="Q91" s="3">
        <f t="shared" si="37"/>
        <v>0</v>
      </c>
      <c r="R91" s="3">
        <f t="shared" si="37"/>
        <v>0</v>
      </c>
      <c r="S91" s="3">
        <f t="shared" si="37"/>
        <v>0</v>
      </c>
      <c r="T91" s="3">
        <f t="shared" si="37"/>
        <v>0</v>
      </c>
      <c r="U91" s="3">
        <f t="shared" si="37"/>
        <v>0</v>
      </c>
      <c r="V91" s="3">
        <f t="shared" si="37"/>
        <v>0</v>
      </c>
      <c r="W91" s="3">
        <f t="shared" si="37"/>
        <v>0</v>
      </c>
      <c r="X91" s="3">
        <f t="shared" si="37"/>
        <v>0</v>
      </c>
      <c r="Y91" s="3">
        <f t="shared" si="37"/>
        <v>0</v>
      </c>
      <c r="Z91" s="3">
        <f t="shared" si="37"/>
        <v>0</v>
      </c>
      <c r="AA91" s="3">
        <f t="shared" si="37"/>
        <v>0</v>
      </c>
      <c r="AB91" s="3">
        <f t="shared" si="37"/>
        <v>0</v>
      </c>
      <c r="AC91" s="3">
        <f t="shared" si="37"/>
        <v>0</v>
      </c>
      <c r="AD91" s="3">
        <f t="shared" si="37"/>
        <v>0</v>
      </c>
      <c r="AE91" s="3">
        <f t="shared" si="37"/>
        <v>0</v>
      </c>
      <c r="AF91" s="3">
        <f t="shared" si="37"/>
        <v>0</v>
      </c>
      <c r="AG91" s="3">
        <f t="shared" si="37"/>
        <v>0</v>
      </c>
      <c r="AH91" s="3">
        <f t="shared" si="37"/>
        <v>0</v>
      </c>
      <c r="AI91" s="3">
        <f t="shared" si="37"/>
        <v>0</v>
      </c>
      <c r="AJ91" s="3">
        <f t="shared" si="37"/>
        <v>0</v>
      </c>
      <c r="AK91" s="3">
        <f t="shared" si="37"/>
        <v>0</v>
      </c>
      <c r="AL91" s="3">
        <f t="shared" si="37"/>
        <v>0</v>
      </c>
      <c r="AM91" s="3">
        <f t="shared" si="37"/>
        <v>0</v>
      </c>
      <c r="AN91" s="3">
        <f t="shared" si="37"/>
        <v>0</v>
      </c>
      <c r="AO91" s="3">
        <f t="shared" si="37"/>
        <v>0</v>
      </c>
      <c r="AP91" s="3">
        <f t="shared" si="37"/>
        <v>0</v>
      </c>
      <c r="AQ91" s="3">
        <f t="shared" si="37"/>
        <v>0</v>
      </c>
    </row>
    <row r="92" spans="1:43">
      <c r="B92" t="s">
        <v>228</v>
      </c>
      <c r="C92" s="3">
        <f>C$85*$C68*$C$4</f>
        <v>1500000</v>
      </c>
      <c r="D92" s="3">
        <f t="shared" si="37"/>
        <v>0</v>
      </c>
      <c r="E92" s="3">
        <f t="shared" si="37"/>
        <v>0</v>
      </c>
      <c r="F92" s="3">
        <f t="shared" si="37"/>
        <v>0</v>
      </c>
      <c r="G92" s="3">
        <f t="shared" si="37"/>
        <v>0</v>
      </c>
      <c r="H92" s="3">
        <f t="shared" si="37"/>
        <v>0</v>
      </c>
      <c r="I92" s="3">
        <f t="shared" si="37"/>
        <v>0</v>
      </c>
      <c r="J92" s="3">
        <f t="shared" si="37"/>
        <v>0</v>
      </c>
      <c r="K92" s="3">
        <f t="shared" si="37"/>
        <v>0</v>
      </c>
      <c r="L92" s="3">
        <f t="shared" si="37"/>
        <v>0</v>
      </c>
      <c r="M92" s="3">
        <f t="shared" si="37"/>
        <v>0</v>
      </c>
      <c r="N92" s="3">
        <f t="shared" si="37"/>
        <v>0</v>
      </c>
      <c r="O92" s="3">
        <f t="shared" si="37"/>
        <v>0</v>
      </c>
      <c r="P92" s="3">
        <f t="shared" si="37"/>
        <v>0</v>
      </c>
      <c r="Q92" s="3">
        <f t="shared" si="37"/>
        <v>0</v>
      </c>
      <c r="R92" s="3">
        <f t="shared" si="37"/>
        <v>0</v>
      </c>
      <c r="S92" s="3">
        <f t="shared" si="37"/>
        <v>0</v>
      </c>
      <c r="T92" s="3">
        <f t="shared" si="37"/>
        <v>0</v>
      </c>
      <c r="U92" s="3">
        <f t="shared" si="37"/>
        <v>0</v>
      </c>
      <c r="V92" s="3">
        <f t="shared" si="37"/>
        <v>0</v>
      </c>
      <c r="W92" s="3">
        <f t="shared" si="37"/>
        <v>0</v>
      </c>
      <c r="X92" s="3">
        <f t="shared" si="37"/>
        <v>0</v>
      </c>
      <c r="Y92" s="3">
        <f t="shared" si="37"/>
        <v>0</v>
      </c>
      <c r="Z92" s="3">
        <f t="shared" si="37"/>
        <v>0</v>
      </c>
      <c r="AA92" s="3">
        <f t="shared" si="37"/>
        <v>0</v>
      </c>
      <c r="AB92" s="3">
        <f t="shared" si="37"/>
        <v>0</v>
      </c>
      <c r="AC92" s="3">
        <f t="shared" si="37"/>
        <v>0</v>
      </c>
      <c r="AD92" s="3">
        <f t="shared" si="37"/>
        <v>0</v>
      </c>
      <c r="AE92" s="3">
        <f t="shared" si="37"/>
        <v>0</v>
      </c>
      <c r="AF92" s="3">
        <f t="shared" si="37"/>
        <v>0</v>
      </c>
      <c r="AG92" s="3">
        <f t="shared" si="37"/>
        <v>0</v>
      </c>
      <c r="AH92" s="3">
        <f t="shared" si="37"/>
        <v>0</v>
      </c>
      <c r="AI92" s="3">
        <f t="shared" si="37"/>
        <v>0</v>
      </c>
      <c r="AJ92" s="3">
        <f t="shared" si="37"/>
        <v>0</v>
      </c>
      <c r="AK92" s="3">
        <f t="shared" si="37"/>
        <v>0</v>
      </c>
      <c r="AL92" s="3">
        <f t="shared" si="37"/>
        <v>0</v>
      </c>
      <c r="AM92" s="3">
        <f t="shared" si="37"/>
        <v>0</v>
      </c>
      <c r="AN92" s="3">
        <f t="shared" si="37"/>
        <v>0</v>
      </c>
      <c r="AO92" s="3">
        <f t="shared" si="37"/>
        <v>0</v>
      </c>
      <c r="AP92" s="3">
        <f t="shared" si="37"/>
        <v>0</v>
      </c>
      <c r="AQ92" s="3">
        <f t="shared" si="37"/>
        <v>0</v>
      </c>
    </row>
    <row r="94" spans="1:43" s="48" customFormat="1">
      <c r="B94" s="48" t="s">
        <v>36</v>
      </c>
      <c r="C94" s="190">
        <f>SUM(C95:C104)+C106</f>
        <v>29603579.998939082</v>
      </c>
      <c r="D94" s="190">
        <f t="shared" ref="D94:AQ94" si="38">SUM(D95:D104)+D106</f>
        <v>29603579.998939082</v>
      </c>
      <c r="E94" s="190">
        <f t="shared" si="38"/>
        <v>29603579.998939082</v>
      </c>
      <c r="F94" s="190">
        <f t="shared" si="38"/>
        <v>29603579.998939082</v>
      </c>
      <c r="G94" s="190">
        <f t="shared" si="38"/>
        <v>29603579.998939082</v>
      </c>
      <c r="H94" s="190">
        <f t="shared" si="38"/>
        <v>29603579.998939082</v>
      </c>
      <c r="I94" s="190">
        <f t="shared" si="38"/>
        <v>29603579.998939082</v>
      </c>
      <c r="J94" s="190">
        <f t="shared" si="38"/>
        <v>29603579.998939082</v>
      </c>
      <c r="K94" s="190">
        <f t="shared" si="38"/>
        <v>29603579.998939082</v>
      </c>
      <c r="L94" s="190">
        <f t="shared" si="38"/>
        <v>29603579.998939082</v>
      </c>
      <c r="M94" s="190">
        <f t="shared" si="38"/>
        <v>29603579.998939082</v>
      </c>
      <c r="N94" s="190">
        <f t="shared" si="38"/>
        <v>29603579.998939082</v>
      </c>
      <c r="O94" s="190">
        <f t="shared" si="38"/>
        <v>29603579.998939082</v>
      </c>
      <c r="P94" s="190">
        <f t="shared" si="38"/>
        <v>29603579.998939082</v>
      </c>
      <c r="Q94" s="190">
        <f t="shared" si="38"/>
        <v>29603579.998939082</v>
      </c>
      <c r="R94" s="190">
        <f t="shared" si="38"/>
        <v>29603579.998939082</v>
      </c>
      <c r="S94" s="190">
        <f t="shared" si="38"/>
        <v>29603579.998939082</v>
      </c>
      <c r="T94" s="190">
        <f t="shared" si="38"/>
        <v>29603579.998939082</v>
      </c>
      <c r="U94" s="190">
        <f t="shared" si="38"/>
        <v>29603579.998939082</v>
      </c>
      <c r="V94" s="190">
        <f t="shared" si="38"/>
        <v>29603579.998939082</v>
      </c>
      <c r="W94" s="190">
        <f t="shared" si="38"/>
        <v>0</v>
      </c>
      <c r="X94" s="190">
        <f t="shared" si="38"/>
        <v>0</v>
      </c>
      <c r="Y94" s="190">
        <f t="shared" si="38"/>
        <v>0</v>
      </c>
      <c r="Z94" s="190">
        <f t="shared" si="38"/>
        <v>0</v>
      </c>
      <c r="AA94" s="190">
        <f t="shared" si="38"/>
        <v>0</v>
      </c>
      <c r="AB94" s="190">
        <f t="shared" si="38"/>
        <v>0</v>
      </c>
      <c r="AC94" s="190">
        <f t="shared" si="38"/>
        <v>0</v>
      </c>
      <c r="AD94" s="190">
        <f t="shared" si="38"/>
        <v>0</v>
      </c>
      <c r="AE94" s="190">
        <f t="shared" si="38"/>
        <v>0</v>
      </c>
      <c r="AF94" s="190">
        <f t="shared" si="38"/>
        <v>0</v>
      </c>
      <c r="AG94" s="190">
        <f t="shared" si="38"/>
        <v>0</v>
      </c>
      <c r="AH94" s="190">
        <f t="shared" si="38"/>
        <v>0</v>
      </c>
      <c r="AI94" s="190">
        <f t="shared" si="38"/>
        <v>0</v>
      </c>
      <c r="AJ94" s="190">
        <f t="shared" si="38"/>
        <v>0</v>
      </c>
      <c r="AK94" s="190">
        <f t="shared" si="38"/>
        <v>0</v>
      </c>
      <c r="AL94" s="190">
        <f t="shared" si="38"/>
        <v>0</v>
      </c>
      <c r="AM94" s="190">
        <f t="shared" si="38"/>
        <v>0</v>
      </c>
      <c r="AN94" s="190">
        <f t="shared" si="38"/>
        <v>0</v>
      </c>
      <c r="AO94" s="190">
        <f t="shared" si="38"/>
        <v>0</v>
      </c>
      <c r="AP94" s="190">
        <f t="shared" si="38"/>
        <v>0</v>
      </c>
      <c r="AQ94" s="190">
        <f t="shared" si="38"/>
        <v>0</v>
      </c>
    </row>
    <row r="95" spans="1:43" s="48" customFormat="1">
      <c r="B95" s="191" t="s">
        <v>249</v>
      </c>
      <c r="C95" s="188">
        <f t="shared" ref="C95:AQ101" si="39">C$86*$C70*$C$4</f>
        <v>1917569.8012722724</v>
      </c>
      <c r="D95" s="188">
        <f t="shared" si="39"/>
        <v>1917569.8012722724</v>
      </c>
      <c r="E95" s="188">
        <f t="shared" si="39"/>
        <v>1917569.8012722724</v>
      </c>
      <c r="F95" s="188">
        <f t="shared" si="39"/>
        <v>1917569.8012722724</v>
      </c>
      <c r="G95" s="188">
        <f t="shared" si="39"/>
        <v>1917569.8012722724</v>
      </c>
      <c r="H95" s="188">
        <f t="shared" si="39"/>
        <v>1917569.8012722724</v>
      </c>
      <c r="I95" s="188">
        <f t="shared" si="39"/>
        <v>1917569.8012722724</v>
      </c>
      <c r="J95" s="188">
        <f t="shared" si="39"/>
        <v>1917569.8012722724</v>
      </c>
      <c r="K95" s="188">
        <f t="shared" si="39"/>
        <v>1917569.8012722724</v>
      </c>
      <c r="L95" s="188">
        <f t="shared" si="39"/>
        <v>1917569.8012722724</v>
      </c>
      <c r="M95" s="188">
        <f t="shared" si="39"/>
        <v>1917569.8012722724</v>
      </c>
      <c r="N95" s="188">
        <f t="shared" si="39"/>
        <v>1917569.8012722724</v>
      </c>
      <c r="O95" s="188">
        <f t="shared" si="39"/>
        <v>1917569.8012722724</v>
      </c>
      <c r="P95" s="188">
        <f t="shared" si="39"/>
        <v>1917569.8012722724</v>
      </c>
      <c r="Q95" s="188">
        <f t="shared" si="39"/>
        <v>1917569.8012722724</v>
      </c>
      <c r="R95" s="188">
        <f t="shared" si="39"/>
        <v>1917569.8012722724</v>
      </c>
      <c r="S95" s="188">
        <f t="shared" si="39"/>
        <v>1917569.8012722724</v>
      </c>
      <c r="T95" s="188">
        <f t="shared" si="39"/>
        <v>1917569.8012722724</v>
      </c>
      <c r="U95" s="188">
        <f t="shared" si="39"/>
        <v>1917569.8012722724</v>
      </c>
      <c r="V95" s="188">
        <f t="shared" si="39"/>
        <v>1917569.8012722724</v>
      </c>
      <c r="W95" s="188">
        <f t="shared" si="39"/>
        <v>0</v>
      </c>
      <c r="X95" s="188">
        <f t="shared" si="39"/>
        <v>0</v>
      </c>
      <c r="Y95" s="188">
        <f t="shared" si="39"/>
        <v>0</v>
      </c>
      <c r="Z95" s="188">
        <f t="shared" si="39"/>
        <v>0</v>
      </c>
      <c r="AA95" s="188">
        <f t="shared" si="39"/>
        <v>0</v>
      </c>
      <c r="AB95" s="188">
        <f t="shared" si="39"/>
        <v>0</v>
      </c>
      <c r="AC95" s="188">
        <f t="shared" si="39"/>
        <v>0</v>
      </c>
      <c r="AD95" s="188">
        <f t="shared" si="39"/>
        <v>0</v>
      </c>
      <c r="AE95" s="188">
        <f t="shared" si="39"/>
        <v>0</v>
      </c>
      <c r="AF95" s="188">
        <f t="shared" si="39"/>
        <v>0</v>
      </c>
      <c r="AG95" s="188">
        <f t="shared" si="39"/>
        <v>0</v>
      </c>
      <c r="AH95" s="188">
        <f t="shared" si="39"/>
        <v>0</v>
      </c>
      <c r="AI95" s="188">
        <f t="shared" si="39"/>
        <v>0</v>
      </c>
      <c r="AJ95" s="188">
        <f t="shared" si="39"/>
        <v>0</v>
      </c>
      <c r="AK95" s="188">
        <f t="shared" si="39"/>
        <v>0</v>
      </c>
      <c r="AL95" s="188">
        <f t="shared" si="39"/>
        <v>0</v>
      </c>
      <c r="AM95" s="188">
        <f t="shared" si="39"/>
        <v>0</v>
      </c>
      <c r="AN95" s="188">
        <f t="shared" si="39"/>
        <v>0</v>
      </c>
      <c r="AO95" s="188">
        <f t="shared" si="39"/>
        <v>0</v>
      </c>
      <c r="AP95" s="188">
        <f t="shared" si="39"/>
        <v>0</v>
      </c>
      <c r="AQ95" s="188">
        <f t="shared" si="39"/>
        <v>0</v>
      </c>
    </row>
    <row r="96" spans="1:43" s="48" customFormat="1">
      <c r="B96" s="191" t="s">
        <v>250</v>
      </c>
      <c r="C96" s="188">
        <f t="shared" si="39"/>
        <v>2541969.4801650792</v>
      </c>
      <c r="D96" s="188">
        <f t="shared" si="39"/>
        <v>2541969.4801650792</v>
      </c>
      <c r="E96" s="188">
        <f t="shared" si="39"/>
        <v>2541969.4801650792</v>
      </c>
      <c r="F96" s="188">
        <f t="shared" si="39"/>
        <v>2541969.4801650792</v>
      </c>
      <c r="G96" s="188">
        <f t="shared" si="39"/>
        <v>2541969.4801650792</v>
      </c>
      <c r="H96" s="188">
        <f t="shared" si="39"/>
        <v>2541969.4801650792</v>
      </c>
      <c r="I96" s="188">
        <f t="shared" si="39"/>
        <v>2541969.4801650792</v>
      </c>
      <c r="J96" s="188">
        <f t="shared" si="39"/>
        <v>2541969.4801650792</v>
      </c>
      <c r="K96" s="188">
        <f t="shared" si="39"/>
        <v>2541969.4801650792</v>
      </c>
      <c r="L96" s="188">
        <f t="shared" si="39"/>
        <v>2541969.4801650792</v>
      </c>
      <c r="M96" s="188">
        <f t="shared" si="39"/>
        <v>2541969.4801650792</v>
      </c>
      <c r="N96" s="188">
        <f t="shared" si="39"/>
        <v>2541969.4801650792</v>
      </c>
      <c r="O96" s="188">
        <f t="shared" si="39"/>
        <v>2541969.4801650792</v>
      </c>
      <c r="P96" s="188">
        <f t="shared" si="39"/>
        <v>2541969.4801650792</v>
      </c>
      <c r="Q96" s="188">
        <f t="shared" si="39"/>
        <v>2541969.4801650792</v>
      </c>
      <c r="R96" s="188">
        <f t="shared" si="39"/>
        <v>2541969.4801650792</v>
      </c>
      <c r="S96" s="188">
        <f t="shared" si="39"/>
        <v>2541969.4801650792</v>
      </c>
      <c r="T96" s="188">
        <f t="shared" si="39"/>
        <v>2541969.4801650792</v>
      </c>
      <c r="U96" s="188">
        <f t="shared" si="39"/>
        <v>2541969.4801650792</v>
      </c>
      <c r="V96" s="188">
        <f t="shared" si="39"/>
        <v>2541969.4801650792</v>
      </c>
      <c r="W96" s="188">
        <f t="shared" si="39"/>
        <v>0</v>
      </c>
      <c r="X96" s="188">
        <f t="shared" si="39"/>
        <v>0</v>
      </c>
      <c r="Y96" s="188">
        <f t="shared" si="39"/>
        <v>0</v>
      </c>
      <c r="Z96" s="188">
        <f t="shared" si="39"/>
        <v>0</v>
      </c>
      <c r="AA96" s="188">
        <f t="shared" si="39"/>
        <v>0</v>
      </c>
      <c r="AB96" s="188">
        <f t="shared" si="39"/>
        <v>0</v>
      </c>
      <c r="AC96" s="188">
        <f t="shared" si="39"/>
        <v>0</v>
      </c>
      <c r="AD96" s="188">
        <f t="shared" si="39"/>
        <v>0</v>
      </c>
      <c r="AE96" s="188">
        <f t="shared" si="39"/>
        <v>0</v>
      </c>
      <c r="AF96" s="188">
        <f t="shared" si="39"/>
        <v>0</v>
      </c>
      <c r="AG96" s="188">
        <f t="shared" si="39"/>
        <v>0</v>
      </c>
      <c r="AH96" s="188">
        <f t="shared" si="39"/>
        <v>0</v>
      </c>
      <c r="AI96" s="188">
        <f t="shared" si="39"/>
        <v>0</v>
      </c>
      <c r="AJ96" s="188">
        <f t="shared" si="39"/>
        <v>0</v>
      </c>
      <c r="AK96" s="188">
        <f t="shared" si="39"/>
        <v>0</v>
      </c>
      <c r="AL96" s="188">
        <f t="shared" si="39"/>
        <v>0</v>
      </c>
      <c r="AM96" s="188">
        <f t="shared" si="39"/>
        <v>0</v>
      </c>
      <c r="AN96" s="188">
        <f t="shared" si="39"/>
        <v>0</v>
      </c>
      <c r="AO96" s="188">
        <f t="shared" si="39"/>
        <v>0</v>
      </c>
      <c r="AP96" s="188">
        <f t="shared" si="39"/>
        <v>0</v>
      </c>
      <c r="AQ96" s="188">
        <f t="shared" si="39"/>
        <v>0</v>
      </c>
    </row>
    <row r="97" spans="2:43" s="48" customFormat="1">
      <c r="B97" s="191" t="s">
        <v>251</v>
      </c>
      <c r="C97" s="188">
        <f t="shared" si="39"/>
        <v>16663983.035185501</v>
      </c>
      <c r="D97" s="188">
        <f t="shared" si="39"/>
        <v>16663983.035185501</v>
      </c>
      <c r="E97" s="188">
        <f t="shared" si="39"/>
        <v>16663983.035185501</v>
      </c>
      <c r="F97" s="188">
        <f t="shared" si="39"/>
        <v>16663983.035185501</v>
      </c>
      <c r="G97" s="188">
        <f t="shared" si="39"/>
        <v>16663983.035185501</v>
      </c>
      <c r="H97" s="188">
        <f t="shared" si="39"/>
        <v>16663983.035185501</v>
      </c>
      <c r="I97" s="188">
        <f t="shared" si="39"/>
        <v>16663983.035185501</v>
      </c>
      <c r="J97" s="188">
        <f t="shared" si="39"/>
        <v>16663983.035185501</v>
      </c>
      <c r="K97" s="188">
        <f t="shared" si="39"/>
        <v>16663983.035185501</v>
      </c>
      <c r="L97" s="188">
        <f t="shared" si="39"/>
        <v>16663983.035185501</v>
      </c>
      <c r="M97" s="188">
        <f t="shared" si="39"/>
        <v>16663983.035185501</v>
      </c>
      <c r="N97" s="188">
        <f t="shared" si="39"/>
        <v>16663983.035185501</v>
      </c>
      <c r="O97" s="188">
        <f t="shared" si="39"/>
        <v>16663983.035185501</v>
      </c>
      <c r="P97" s="188">
        <f t="shared" si="39"/>
        <v>16663983.035185501</v>
      </c>
      <c r="Q97" s="188">
        <f t="shared" si="39"/>
        <v>16663983.035185501</v>
      </c>
      <c r="R97" s="188">
        <f t="shared" si="39"/>
        <v>16663983.035185501</v>
      </c>
      <c r="S97" s="188">
        <f t="shared" si="39"/>
        <v>16663983.035185501</v>
      </c>
      <c r="T97" s="188">
        <f t="shared" si="39"/>
        <v>16663983.035185501</v>
      </c>
      <c r="U97" s="188">
        <f t="shared" si="39"/>
        <v>16663983.035185501</v>
      </c>
      <c r="V97" s="188">
        <f t="shared" si="39"/>
        <v>16663983.035185501</v>
      </c>
      <c r="W97" s="188">
        <f t="shared" si="39"/>
        <v>0</v>
      </c>
      <c r="X97" s="188">
        <f t="shared" si="39"/>
        <v>0</v>
      </c>
      <c r="Y97" s="188">
        <f t="shared" si="39"/>
        <v>0</v>
      </c>
      <c r="Z97" s="188">
        <f t="shared" si="39"/>
        <v>0</v>
      </c>
      <c r="AA97" s="188">
        <f t="shared" si="39"/>
        <v>0</v>
      </c>
      <c r="AB97" s="188">
        <f t="shared" si="39"/>
        <v>0</v>
      </c>
      <c r="AC97" s="188">
        <f t="shared" si="39"/>
        <v>0</v>
      </c>
      <c r="AD97" s="188">
        <f t="shared" si="39"/>
        <v>0</v>
      </c>
      <c r="AE97" s="188">
        <f t="shared" si="39"/>
        <v>0</v>
      </c>
      <c r="AF97" s="188">
        <f t="shared" si="39"/>
        <v>0</v>
      </c>
      <c r="AG97" s="188">
        <f t="shared" si="39"/>
        <v>0</v>
      </c>
      <c r="AH97" s="188">
        <f t="shared" si="39"/>
        <v>0</v>
      </c>
      <c r="AI97" s="188">
        <f t="shared" si="39"/>
        <v>0</v>
      </c>
      <c r="AJ97" s="188">
        <f t="shared" si="39"/>
        <v>0</v>
      </c>
      <c r="AK97" s="188">
        <f t="shared" si="39"/>
        <v>0</v>
      </c>
      <c r="AL97" s="188">
        <f t="shared" si="39"/>
        <v>0</v>
      </c>
      <c r="AM97" s="188">
        <f t="shared" si="39"/>
        <v>0</v>
      </c>
      <c r="AN97" s="188">
        <f t="shared" si="39"/>
        <v>0</v>
      </c>
      <c r="AO97" s="188">
        <f t="shared" si="39"/>
        <v>0</v>
      </c>
      <c r="AP97" s="188">
        <f t="shared" si="39"/>
        <v>0</v>
      </c>
      <c r="AQ97" s="188">
        <f t="shared" si="39"/>
        <v>0</v>
      </c>
    </row>
    <row r="98" spans="2:43" s="48" customFormat="1">
      <c r="B98" s="191" t="s">
        <v>252</v>
      </c>
      <c r="C98" s="188">
        <f t="shared" si="39"/>
        <v>0</v>
      </c>
      <c r="D98" s="188">
        <f t="shared" si="39"/>
        <v>0</v>
      </c>
      <c r="E98" s="188">
        <f t="shared" si="39"/>
        <v>0</v>
      </c>
      <c r="F98" s="188">
        <f t="shared" si="39"/>
        <v>0</v>
      </c>
      <c r="G98" s="188">
        <f t="shared" si="39"/>
        <v>0</v>
      </c>
      <c r="H98" s="188">
        <f t="shared" si="39"/>
        <v>0</v>
      </c>
      <c r="I98" s="188">
        <f t="shared" si="39"/>
        <v>0</v>
      </c>
      <c r="J98" s="188">
        <f t="shared" si="39"/>
        <v>0</v>
      </c>
      <c r="K98" s="188">
        <f t="shared" si="39"/>
        <v>0</v>
      </c>
      <c r="L98" s="188">
        <f t="shared" si="39"/>
        <v>0</v>
      </c>
      <c r="M98" s="188">
        <f t="shared" si="39"/>
        <v>0</v>
      </c>
      <c r="N98" s="188">
        <f t="shared" si="39"/>
        <v>0</v>
      </c>
      <c r="O98" s="188">
        <f t="shared" si="39"/>
        <v>0</v>
      </c>
      <c r="P98" s="188">
        <f t="shared" si="39"/>
        <v>0</v>
      </c>
      <c r="Q98" s="188">
        <f t="shared" si="39"/>
        <v>0</v>
      </c>
      <c r="R98" s="188">
        <f t="shared" si="39"/>
        <v>0</v>
      </c>
      <c r="S98" s="188">
        <f t="shared" si="39"/>
        <v>0</v>
      </c>
      <c r="T98" s="188">
        <f t="shared" si="39"/>
        <v>0</v>
      </c>
      <c r="U98" s="188">
        <f t="shared" si="39"/>
        <v>0</v>
      </c>
      <c r="V98" s="188">
        <f t="shared" si="39"/>
        <v>0</v>
      </c>
      <c r="W98" s="188">
        <f t="shared" si="39"/>
        <v>0</v>
      </c>
      <c r="X98" s="188">
        <f t="shared" si="39"/>
        <v>0</v>
      </c>
      <c r="Y98" s="188">
        <f t="shared" si="39"/>
        <v>0</v>
      </c>
      <c r="Z98" s="188">
        <f t="shared" si="39"/>
        <v>0</v>
      </c>
      <c r="AA98" s="188">
        <f t="shared" si="39"/>
        <v>0</v>
      </c>
      <c r="AB98" s="188">
        <f t="shared" si="39"/>
        <v>0</v>
      </c>
      <c r="AC98" s="188">
        <f t="shared" si="39"/>
        <v>0</v>
      </c>
      <c r="AD98" s="188">
        <f t="shared" si="39"/>
        <v>0</v>
      </c>
      <c r="AE98" s="188">
        <f t="shared" si="39"/>
        <v>0</v>
      </c>
      <c r="AF98" s="188">
        <f t="shared" si="39"/>
        <v>0</v>
      </c>
      <c r="AG98" s="188">
        <f t="shared" si="39"/>
        <v>0</v>
      </c>
      <c r="AH98" s="188">
        <f t="shared" si="39"/>
        <v>0</v>
      </c>
      <c r="AI98" s="188">
        <f t="shared" si="39"/>
        <v>0</v>
      </c>
      <c r="AJ98" s="188">
        <f t="shared" si="39"/>
        <v>0</v>
      </c>
      <c r="AK98" s="188">
        <f t="shared" si="39"/>
        <v>0</v>
      </c>
      <c r="AL98" s="188">
        <f t="shared" si="39"/>
        <v>0</v>
      </c>
      <c r="AM98" s="188">
        <f t="shared" si="39"/>
        <v>0</v>
      </c>
      <c r="AN98" s="188">
        <f t="shared" si="39"/>
        <v>0</v>
      </c>
      <c r="AO98" s="188">
        <f t="shared" si="39"/>
        <v>0</v>
      </c>
      <c r="AP98" s="188">
        <f t="shared" si="39"/>
        <v>0</v>
      </c>
      <c r="AQ98" s="188">
        <f t="shared" si="39"/>
        <v>0</v>
      </c>
    </row>
    <row r="99" spans="2:43" s="48" customFormat="1">
      <c r="B99" s="191" t="s">
        <v>253</v>
      </c>
      <c r="C99" s="188">
        <f t="shared" si="39"/>
        <v>4875929.7131265979</v>
      </c>
      <c r="D99" s="188">
        <f t="shared" si="39"/>
        <v>4875929.7131265979</v>
      </c>
      <c r="E99" s="188">
        <f t="shared" si="39"/>
        <v>4875929.7131265979</v>
      </c>
      <c r="F99" s="188">
        <f t="shared" si="39"/>
        <v>4875929.7131265979</v>
      </c>
      <c r="G99" s="188">
        <f t="shared" si="39"/>
        <v>4875929.7131265979</v>
      </c>
      <c r="H99" s="188">
        <f t="shared" si="39"/>
        <v>4875929.7131265979</v>
      </c>
      <c r="I99" s="188">
        <f t="shared" si="39"/>
        <v>4875929.7131265979</v>
      </c>
      <c r="J99" s="188">
        <f t="shared" si="39"/>
        <v>4875929.7131265979</v>
      </c>
      <c r="K99" s="188">
        <f t="shared" si="39"/>
        <v>4875929.7131265979</v>
      </c>
      <c r="L99" s="188">
        <f t="shared" si="39"/>
        <v>4875929.7131265979</v>
      </c>
      <c r="M99" s="188">
        <f t="shared" si="39"/>
        <v>4875929.7131265979</v>
      </c>
      <c r="N99" s="188">
        <f t="shared" si="39"/>
        <v>4875929.7131265979</v>
      </c>
      <c r="O99" s="188">
        <f t="shared" si="39"/>
        <v>4875929.7131265979</v>
      </c>
      <c r="P99" s="188">
        <f t="shared" si="39"/>
        <v>4875929.7131265979</v>
      </c>
      <c r="Q99" s="188">
        <f t="shared" si="39"/>
        <v>4875929.7131265979</v>
      </c>
      <c r="R99" s="188">
        <f t="shared" si="39"/>
        <v>4875929.7131265979</v>
      </c>
      <c r="S99" s="188">
        <f t="shared" si="39"/>
        <v>4875929.7131265979</v>
      </c>
      <c r="T99" s="188">
        <f t="shared" si="39"/>
        <v>4875929.7131265979</v>
      </c>
      <c r="U99" s="188">
        <f t="shared" si="39"/>
        <v>4875929.7131265979</v>
      </c>
      <c r="V99" s="188">
        <f t="shared" si="39"/>
        <v>4875929.7131265979</v>
      </c>
      <c r="W99" s="188">
        <f t="shared" si="39"/>
        <v>0</v>
      </c>
      <c r="X99" s="188">
        <f t="shared" si="39"/>
        <v>0</v>
      </c>
      <c r="Y99" s="188">
        <f t="shared" si="39"/>
        <v>0</v>
      </c>
      <c r="Z99" s="188">
        <f t="shared" si="39"/>
        <v>0</v>
      </c>
      <c r="AA99" s="188">
        <f t="shared" si="39"/>
        <v>0</v>
      </c>
      <c r="AB99" s="188">
        <f t="shared" si="39"/>
        <v>0</v>
      </c>
      <c r="AC99" s="188">
        <f t="shared" si="39"/>
        <v>0</v>
      </c>
      <c r="AD99" s="188">
        <f t="shared" si="39"/>
        <v>0</v>
      </c>
      <c r="AE99" s="188">
        <f t="shared" si="39"/>
        <v>0</v>
      </c>
      <c r="AF99" s="188">
        <f t="shared" si="39"/>
        <v>0</v>
      </c>
      <c r="AG99" s="188">
        <f t="shared" si="39"/>
        <v>0</v>
      </c>
      <c r="AH99" s="188">
        <f t="shared" si="39"/>
        <v>0</v>
      </c>
      <c r="AI99" s="188">
        <f t="shared" si="39"/>
        <v>0</v>
      </c>
      <c r="AJ99" s="188">
        <f t="shared" si="39"/>
        <v>0</v>
      </c>
      <c r="AK99" s="188">
        <f t="shared" si="39"/>
        <v>0</v>
      </c>
      <c r="AL99" s="188">
        <f t="shared" si="39"/>
        <v>0</v>
      </c>
      <c r="AM99" s="188">
        <f t="shared" si="39"/>
        <v>0</v>
      </c>
      <c r="AN99" s="188">
        <f t="shared" si="39"/>
        <v>0</v>
      </c>
      <c r="AO99" s="188">
        <f t="shared" si="39"/>
        <v>0</v>
      </c>
      <c r="AP99" s="188">
        <f t="shared" si="39"/>
        <v>0</v>
      </c>
      <c r="AQ99" s="188">
        <f t="shared" si="39"/>
        <v>0</v>
      </c>
    </row>
    <row r="100" spans="2:43" s="48" customFormat="1">
      <c r="B100" s="191" t="s">
        <v>254</v>
      </c>
      <c r="C100" s="188">
        <f t="shared" si="39"/>
        <v>0</v>
      </c>
      <c r="D100" s="188">
        <f t="shared" si="39"/>
        <v>0</v>
      </c>
      <c r="E100" s="188">
        <f t="shared" si="39"/>
        <v>0</v>
      </c>
      <c r="F100" s="188">
        <f t="shared" si="39"/>
        <v>0</v>
      </c>
      <c r="G100" s="188">
        <f t="shared" si="39"/>
        <v>0</v>
      </c>
      <c r="H100" s="188">
        <f t="shared" si="39"/>
        <v>0</v>
      </c>
      <c r="I100" s="188">
        <f t="shared" si="39"/>
        <v>0</v>
      </c>
      <c r="J100" s="188">
        <f t="shared" si="39"/>
        <v>0</v>
      </c>
      <c r="K100" s="188">
        <f t="shared" si="39"/>
        <v>0</v>
      </c>
      <c r="L100" s="188">
        <f t="shared" si="39"/>
        <v>0</v>
      </c>
      <c r="M100" s="188">
        <f t="shared" si="39"/>
        <v>0</v>
      </c>
      <c r="N100" s="188">
        <f t="shared" si="39"/>
        <v>0</v>
      </c>
      <c r="O100" s="188">
        <f t="shared" si="39"/>
        <v>0</v>
      </c>
      <c r="P100" s="188">
        <f t="shared" si="39"/>
        <v>0</v>
      </c>
      <c r="Q100" s="188">
        <f t="shared" si="39"/>
        <v>0</v>
      </c>
      <c r="R100" s="188">
        <f t="shared" si="39"/>
        <v>0</v>
      </c>
      <c r="S100" s="188">
        <f t="shared" si="39"/>
        <v>0</v>
      </c>
      <c r="T100" s="188">
        <f t="shared" si="39"/>
        <v>0</v>
      </c>
      <c r="U100" s="188">
        <f t="shared" si="39"/>
        <v>0</v>
      </c>
      <c r="V100" s="188">
        <f t="shared" si="39"/>
        <v>0</v>
      </c>
      <c r="W100" s="188">
        <f t="shared" si="39"/>
        <v>0</v>
      </c>
      <c r="X100" s="188">
        <f t="shared" si="39"/>
        <v>0</v>
      </c>
      <c r="Y100" s="188">
        <f t="shared" si="39"/>
        <v>0</v>
      </c>
      <c r="Z100" s="188">
        <f t="shared" si="39"/>
        <v>0</v>
      </c>
      <c r="AA100" s="188">
        <f t="shared" si="39"/>
        <v>0</v>
      </c>
      <c r="AB100" s="188">
        <f t="shared" si="39"/>
        <v>0</v>
      </c>
      <c r="AC100" s="188">
        <f t="shared" si="39"/>
        <v>0</v>
      </c>
      <c r="AD100" s="188">
        <f t="shared" si="39"/>
        <v>0</v>
      </c>
      <c r="AE100" s="188">
        <f t="shared" si="39"/>
        <v>0</v>
      </c>
      <c r="AF100" s="188">
        <f t="shared" si="39"/>
        <v>0</v>
      </c>
      <c r="AG100" s="188">
        <f t="shared" si="39"/>
        <v>0</v>
      </c>
      <c r="AH100" s="188">
        <f t="shared" si="39"/>
        <v>0</v>
      </c>
      <c r="AI100" s="188">
        <f t="shared" si="39"/>
        <v>0</v>
      </c>
      <c r="AJ100" s="188">
        <f t="shared" si="39"/>
        <v>0</v>
      </c>
      <c r="AK100" s="188">
        <f t="shared" si="39"/>
        <v>0</v>
      </c>
      <c r="AL100" s="188">
        <f t="shared" si="39"/>
        <v>0</v>
      </c>
      <c r="AM100" s="188">
        <f t="shared" si="39"/>
        <v>0</v>
      </c>
      <c r="AN100" s="188">
        <f t="shared" si="39"/>
        <v>0</v>
      </c>
      <c r="AO100" s="188">
        <f t="shared" si="39"/>
        <v>0</v>
      </c>
      <c r="AP100" s="188">
        <f t="shared" si="39"/>
        <v>0</v>
      </c>
      <c r="AQ100" s="188">
        <f t="shared" si="39"/>
        <v>0</v>
      </c>
    </row>
    <row r="101" spans="2:43" s="48" customFormat="1">
      <c r="B101" s="191" t="s">
        <v>255</v>
      </c>
      <c r="C101" s="188">
        <f t="shared" si="39"/>
        <v>1124611.8260810904</v>
      </c>
      <c r="D101" s="188">
        <f t="shared" si="39"/>
        <v>1124611.8260810904</v>
      </c>
      <c r="E101" s="188">
        <f t="shared" si="39"/>
        <v>1124611.8260810904</v>
      </c>
      <c r="F101" s="188">
        <f t="shared" si="39"/>
        <v>1124611.8260810904</v>
      </c>
      <c r="G101" s="188">
        <f t="shared" si="39"/>
        <v>1124611.8260810904</v>
      </c>
      <c r="H101" s="188">
        <f t="shared" si="39"/>
        <v>1124611.8260810904</v>
      </c>
      <c r="I101" s="188">
        <f t="shared" si="39"/>
        <v>1124611.8260810904</v>
      </c>
      <c r="J101" s="188">
        <f t="shared" si="39"/>
        <v>1124611.8260810904</v>
      </c>
      <c r="K101" s="188">
        <f t="shared" si="39"/>
        <v>1124611.8260810904</v>
      </c>
      <c r="L101" s="188">
        <f t="shared" ref="L101:AQ101" si="40">L$86*$C76*$C$4</f>
        <v>1124611.8260810904</v>
      </c>
      <c r="M101" s="188">
        <f t="shared" si="40"/>
        <v>1124611.8260810904</v>
      </c>
      <c r="N101" s="188">
        <f t="shared" si="40"/>
        <v>1124611.8260810904</v>
      </c>
      <c r="O101" s="188">
        <f t="shared" si="40"/>
        <v>1124611.8260810904</v>
      </c>
      <c r="P101" s="188">
        <f t="shared" si="40"/>
        <v>1124611.8260810904</v>
      </c>
      <c r="Q101" s="188">
        <f t="shared" si="40"/>
        <v>1124611.8260810904</v>
      </c>
      <c r="R101" s="188">
        <f t="shared" si="40"/>
        <v>1124611.8260810904</v>
      </c>
      <c r="S101" s="188">
        <f t="shared" si="40"/>
        <v>1124611.8260810904</v>
      </c>
      <c r="T101" s="188">
        <f t="shared" si="40"/>
        <v>1124611.8260810904</v>
      </c>
      <c r="U101" s="188">
        <f t="shared" si="40"/>
        <v>1124611.8260810904</v>
      </c>
      <c r="V101" s="188">
        <f t="shared" si="40"/>
        <v>1124611.8260810904</v>
      </c>
      <c r="W101" s="188">
        <f t="shared" si="40"/>
        <v>0</v>
      </c>
      <c r="X101" s="188">
        <f t="shared" si="40"/>
        <v>0</v>
      </c>
      <c r="Y101" s="188">
        <f t="shared" si="40"/>
        <v>0</v>
      </c>
      <c r="Z101" s="188">
        <f t="shared" si="40"/>
        <v>0</v>
      </c>
      <c r="AA101" s="188">
        <f t="shared" si="40"/>
        <v>0</v>
      </c>
      <c r="AB101" s="188">
        <f t="shared" si="40"/>
        <v>0</v>
      </c>
      <c r="AC101" s="188">
        <f t="shared" si="40"/>
        <v>0</v>
      </c>
      <c r="AD101" s="188">
        <f t="shared" si="40"/>
        <v>0</v>
      </c>
      <c r="AE101" s="188">
        <f t="shared" si="40"/>
        <v>0</v>
      </c>
      <c r="AF101" s="188">
        <f t="shared" si="40"/>
        <v>0</v>
      </c>
      <c r="AG101" s="188">
        <f t="shared" si="40"/>
        <v>0</v>
      </c>
      <c r="AH101" s="188">
        <f t="shared" si="40"/>
        <v>0</v>
      </c>
      <c r="AI101" s="188">
        <f t="shared" si="40"/>
        <v>0</v>
      </c>
      <c r="AJ101" s="188">
        <f t="shared" si="40"/>
        <v>0</v>
      </c>
      <c r="AK101" s="188">
        <f t="shared" si="40"/>
        <v>0</v>
      </c>
      <c r="AL101" s="188">
        <f t="shared" si="40"/>
        <v>0</v>
      </c>
      <c r="AM101" s="188">
        <f t="shared" si="40"/>
        <v>0</v>
      </c>
      <c r="AN101" s="188">
        <f t="shared" si="40"/>
        <v>0</v>
      </c>
      <c r="AO101" s="188">
        <f t="shared" si="40"/>
        <v>0</v>
      </c>
      <c r="AP101" s="188">
        <f t="shared" si="40"/>
        <v>0</v>
      </c>
      <c r="AQ101" s="188">
        <f t="shared" si="40"/>
        <v>0</v>
      </c>
    </row>
    <row r="102" spans="2:43" s="48" customFormat="1">
      <c r="B102" s="192" t="s">
        <v>47</v>
      </c>
      <c r="C102" s="188">
        <f t="shared" ref="C102:AQ104" si="41">C$86*$C77*$C$4</f>
        <v>0</v>
      </c>
      <c r="D102" s="188">
        <f t="shared" si="41"/>
        <v>0</v>
      </c>
      <c r="E102" s="188">
        <f t="shared" si="41"/>
        <v>0</v>
      </c>
      <c r="F102" s="188">
        <f t="shared" si="41"/>
        <v>0</v>
      </c>
      <c r="G102" s="188">
        <f t="shared" si="41"/>
        <v>0</v>
      </c>
      <c r="H102" s="188">
        <f t="shared" si="41"/>
        <v>0</v>
      </c>
      <c r="I102" s="188">
        <f t="shared" si="41"/>
        <v>0</v>
      </c>
      <c r="J102" s="188">
        <f t="shared" si="41"/>
        <v>0</v>
      </c>
      <c r="K102" s="188">
        <f t="shared" si="41"/>
        <v>0</v>
      </c>
      <c r="L102" s="188">
        <f t="shared" si="41"/>
        <v>0</v>
      </c>
      <c r="M102" s="188">
        <f t="shared" si="41"/>
        <v>0</v>
      </c>
      <c r="N102" s="188">
        <f t="shared" si="41"/>
        <v>0</v>
      </c>
      <c r="O102" s="188">
        <f t="shared" si="41"/>
        <v>0</v>
      </c>
      <c r="P102" s="188">
        <f t="shared" si="41"/>
        <v>0</v>
      </c>
      <c r="Q102" s="188">
        <f t="shared" si="41"/>
        <v>0</v>
      </c>
      <c r="R102" s="188">
        <f t="shared" si="41"/>
        <v>0</v>
      </c>
      <c r="S102" s="188">
        <f t="shared" si="41"/>
        <v>0</v>
      </c>
      <c r="T102" s="188">
        <f t="shared" si="41"/>
        <v>0</v>
      </c>
      <c r="U102" s="188">
        <f t="shared" si="41"/>
        <v>0</v>
      </c>
      <c r="V102" s="188">
        <f t="shared" si="41"/>
        <v>0</v>
      </c>
      <c r="W102" s="188">
        <f t="shared" si="41"/>
        <v>0</v>
      </c>
      <c r="X102" s="188">
        <f t="shared" si="41"/>
        <v>0</v>
      </c>
      <c r="Y102" s="188">
        <f t="shared" si="41"/>
        <v>0</v>
      </c>
      <c r="Z102" s="188">
        <f t="shared" si="41"/>
        <v>0</v>
      </c>
      <c r="AA102" s="188">
        <f t="shared" si="41"/>
        <v>0</v>
      </c>
      <c r="AB102" s="188">
        <f t="shared" si="41"/>
        <v>0</v>
      </c>
      <c r="AC102" s="188">
        <f t="shared" si="41"/>
        <v>0</v>
      </c>
      <c r="AD102" s="188">
        <f t="shared" si="41"/>
        <v>0</v>
      </c>
      <c r="AE102" s="188">
        <f t="shared" si="41"/>
        <v>0</v>
      </c>
      <c r="AF102" s="188">
        <f t="shared" si="41"/>
        <v>0</v>
      </c>
      <c r="AG102" s="188">
        <f t="shared" si="41"/>
        <v>0</v>
      </c>
      <c r="AH102" s="188">
        <f t="shared" si="41"/>
        <v>0</v>
      </c>
      <c r="AI102" s="188">
        <f t="shared" si="41"/>
        <v>0</v>
      </c>
      <c r="AJ102" s="188">
        <f t="shared" si="41"/>
        <v>0</v>
      </c>
      <c r="AK102" s="188">
        <f t="shared" si="41"/>
        <v>0</v>
      </c>
      <c r="AL102" s="188">
        <f t="shared" si="41"/>
        <v>0</v>
      </c>
      <c r="AM102" s="188">
        <f t="shared" si="41"/>
        <v>0</v>
      </c>
      <c r="AN102" s="188">
        <f t="shared" si="41"/>
        <v>0</v>
      </c>
      <c r="AO102" s="188">
        <f t="shared" si="41"/>
        <v>0</v>
      </c>
      <c r="AP102" s="188">
        <f t="shared" si="41"/>
        <v>0</v>
      </c>
      <c r="AQ102" s="188">
        <f t="shared" si="41"/>
        <v>0</v>
      </c>
    </row>
    <row r="103" spans="2:43" s="48" customFormat="1">
      <c r="B103" s="192" t="s">
        <v>48</v>
      </c>
      <c r="C103" s="188">
        <f t="shared" si="41"/>
        <v>0</v>
      </c>
      <c r="D103" s="188">
        <f t="shared" si="41"/>
        <v>0</v>
      </c>
      <c r="E103" s="188">
        <f t="shared" si="41"/>
        <v>0</v>
      </c>
      <c r="F103" s="188">
        <f t="shared" si="41"/>
        <v>0</v>
      </c>
      <c r="G103" s="188">
        <f t="shared" si="41"/>
        <v>0</v>
      </c>
      <c r="H103" s="188">
        <f t="shared" si="41"/>
        <v>0</v>
      </c>
      <c r="I103" s="188">
        <f t="shared" si="41"/>
        <v>0</v>
      </c>
      <c r="J103" s="188">
        <f t="shared" si="41"/>
        <v>0</v>
      </c>
      <c r="K103" s="188">
        <f t="shared" si="41"/>
        <v>0</v>
      </c>
      <c r="L103" s="188">
        <f t="shared" si="41"/>
        <v>0</v>
      </c>
      <c r="M103" s="188">
        <f t="shared" si="41"/>
        <v>0</v>
      </c>
      <c r="N103" s="188">
        <f t="shared" si="41"/>
        <v>0</v>
      </c>
      <c r="O103" s="188">
        <f t="shared" si="41"/>
        <v>0</v>
      </c>
      <c r="P103" s="188">
        <f t="shared" si="41"/>
        <v>0</v>
      </c>
      <c r="Q103" s="188">
        <f t="shared" si="41"/>
        <v>0</v>
      </c>
      <c r="R103" s="188">
        <f t="shared" si="41"/>
        <v>0</v>
      </c>
      <c r="S103" s="188">
        <f t="shared" si="41"/>
        <v>0</v>
      </c>
      <c r="T103" s="188">
        <f t="shared" si="41"/>
        <v>0</v>
      </c>
      <c r="U103" s="188">
        <f t="shared" si="41"/>
        <v>0</v>
      </c>
      <c r="V103" s="188">
        <f t="shared" si="41"/>
        <v>0</v>
      </c>
      <c r="W103" s="188">
        <f t="shared" si="41"/>
        <v>0</v>
      </c>
      <c r="X103" s="188">
        <f t="shared" si="41"/>
        <v>0</v>
      </c>
      <c r="Y103" s="188">
        <f t="shared" si="41"/>
        <v>0</v>
      </c>
      <c r="Z103" s="188">
        <f t="shared" si="41"/>
        <v>0</v>
      </c>
      <c r="AA103" s="188">
        <f t="shared" si="41"/>
        <v>0</v>
      </c>
      <c r="AB103" s="188">
        <f t="shared" si="41"/>
        <v>0</v>
      </c>
      <c r="AC103" s="188">
        <f t="shared" si="41"/>
        <v>0</v>
      </c>
      <c r="AD103" s="188">
        <f t="shared" si="41"/>
        <v>0</v>
      </c>
      <c r="AE103" s="188">
        <f t="shared" si="41"/>
        <v>0</v>
      </c>
      <c r="AF103" s="188">
        <f t="shared" si="41"/>
        <v>0</v>
      </c>
      <c r="AG103" s="188">
        <f t="shared" si="41"/>
        <v>0</v>
      </c>
      <c r="AH103" s="188">
        <f t="shared" si="41"/>
        <v>0</v>
      </c>
      <c r="AI103" s="188">
        <f t="shared" si="41"/>
        <v>0</v>
      </c>
      <c r="AJ103" s="188">
        <f t="shared" si="41"/>
        <v>0</v>
      </c>
      <c r="AK103" s="188">
        <f t="shared" si="41"/>
        <v>0</v>
      </c>
      <c r="AL103" s="188">
        <f t="shared" si="41"/>
        <v>0</v>
      </c>
      <c r="AM103" s="188">
        <f t="shared" si="41"/>
        <v>0</v>
      </c>
      <c r="AN103" s="188">
        <f t="shared" si="41"/>
        <v>0</v>
      </c>
      <c r="AO103" s="188">
        <f t="shared" si="41"/>
        <v>0</v>
      </c>
      <c r="AP103" s="188">
        <f t="shared" si="41"/>
        <v>0</v>
      </c>
      <c r="AQ103" s="188">
        <f t="shared" si="41"/>
        <v>0</v>
      </c>
    </row>
    <row r="104" spans="2:43" s="48" customFormat="1">
      <c r="B104" s="191" t="s">
        <v>256</v>
      </c>
      <c r="C104" s="188">
        <f t="shared" si="41"/>
        <v>0</v>
      </c>
      <c r="D104" s="188">
        <f t="shared" si="41"/>
        <v>0</v>
      </c>
      <c r="E104" s="188">
        <f t="shared" si="41"/>
        <v>0</v>
      </c>
      <c r="F104" s="188">
        <f t="shared" si="41"/>
        <v>0</v>
      </c>
      <c r="G104" s="188">
        <f t="shared" si="41"/>
        <v>0</v>
      </c>
      <c r="H104" s="188">
        <f t="shared" si="41"/>
        <v>0</v>
      </c>
      <c r="I104" s="188">
        <f t="shared" si="41"/>
        <v>0</v>
      </c>
      <c r="J104" s="188">
        <f t="shared" si="41"/>
        <v>0</v>
      </c>
      <c r="K104" s="188">
        <f t="shared" si="41"/>
        <v>0</v>
      </c>
      <c r="L104" s="188">
        <f t="shared" si="41"/>
        <v>0</v>
      </c>
      <c r="M104" s="188">
        <f t="shared" si="41"/>
        <v>0</v>
      </c>
      <c r="N104" s="188">
        <f t="shared" si="41"/>
        <v>0</v>
      </c>
      <c r="O104" s="188">
        <f t="shared" si="41"/>
        <v>0</v>
      </c>
      <c r="P104" s="188">
        <f t="shared" si="41"/>
        <v>0</v>
      </c>
      <c r="Q104" s="188">
        <f t="shared" si="41"/>
        <v>0</v>
      </c>
      <c r="R104" s="188">
        <f t="shared" si="41"/>
        <v>0</v>
      </c>
      <c r="S104" s="188">
        <f t="shared" si="41"/>
        <v>0</v>
      </c>
      <c r="T104" s="188">
        <f t="shared" si="41"/>
        <v>0</v>
      </c>
      <c r="U104" s="188">
        <f t="shared" si="41"/>
        <v>0</v>
      </c>
      <c r="V104" s="188">
        <f t="shared" si="41"/>
        <v>0</v>
      </c>
      <c r="W104" s="188">
        <f t="shared" si="41"/>
        <v>0</v>
      </c>
      <c r="X104" s="188">
        <f t="shared" si="41"/>
        <v>0</v>
      </c>
      <c r="Y104" s="188">
        <f t="shared" si="41"/>
        <v>0</v>
      </c>
      <c r="Z104" s="188">
        <f t="shared" si="41"/>
        <v>0</v>
      </c>
      <c r="AA104" s="188">
        <f t="shared" si="41"/>
        <v>0</v>
      </c>
      <c r="AB104" s="188">
        <f t="shared" si="41"/>
        <v>0</v>
      </c>
      <c r="AC104" s="188">
        <f t="shared" si="41"/>
        <v>0</v>
      </c>
      <c r="AD104" s="188">
        <f t="shared" si="41"/>
        <v>0</v>
      </c>
      <c r="AE104" s="188">
        <f t="shared" si="41"/>
        <v>0</v>
      </c>
      <c r="AF104" s="188">
        <f t="shared" si="41"/>
        <v>0</v>
      </c>
      <c r="AG104" s="188">
        <f t="shared" si="41"/>
        <v>0</v>
      </c>
      <c r="AH104" s="188">
        <f t="shared" si="41"/>
        <v>0</v>
      </c>
      <c r="AI104" s="188">
        <f t="shared" si="41"/>
        <v>0</v>
      </c>
      <c r="AJ104" s="188">
        <f t="shared" si="41"/>
        <v>0</v>
      </c>
      <c r="AK104" s="188">
        <f t="shared" si="41"/>
        <v>0</v>
      </c>
      <c r="AL104" s="188">
        <f t="shared" si="41"/>
        <v>0</v>
      </c>
      <c r="AM104" s="188">
        <f t="shared" si="41"/>
        <v>0</v>
      </c>
      <c r="AN104" s="188">
        <f t="shared" si="41"/>
        <v>0</v>
      </c>
      <c r="AO104" s="188">
        <f t="shared" si="41"/>
        <v>0</v>
      </c>
      <c r="AP104" s="188">
        <f t="shared" si="41"/>
        <v>0</v>
      </c>
      <c r="AQ104" s="188">
        <f t="shared" si="41"/>
        <v>0</v>
      </c>
    </row>
    <row r="105" spans="2:43" s="48" customFormat="1"/>
    <row r="106" spans="2:43" s="48" customFormat="1">
      <c r="B106" s="193" t="s">
        <v>257</v>
      </c>
      <c r="C106" s="188">
        <f>C$86*$C81*$C$4</f>
        <v>2479516.1431085374</v>
      </c>
      <c r="D106" s="188">
        <f t="shared" ref="D106:AQ106" si="42">D$86*$C81*$C$4</f>
        <v>2479516.1431085374</v>
      </c>
      <c r="E106" s="188">
        <f t="shared" si="42"/>
        <v>2479516.1431085374</v>
      </c>
      <c r="F106" s="188">
        <f t="shared" si="42"/>
        <v>2479516.1431085374</v>
      </c>
      <c r="G106" s="188">
        <f t="shared" si="42"/>
        <v>2479516.1431085374</v>
      </c>
      <c r="H106" s="188">
        <f t="shared" si="42"/>
        <v>2479516.1431085374</v>
      </c>
      <c r="I106" s="188">
        <f t="shared" si="42"/>
        <v>2479516.1431085374</v>
      </c>
      <c r="J106" s="188">
        <f t="shared" si="42"/>
        <v>2479516.1431085374</v>
      </c>
      <c r="K106" s="188">
        <f t="shared" si="42"/>
        <v>2479516.1431085374</v>
      </c>
      <c r="L106" s="188">
        <f t="shared" si="42"/>
        <v>2479516.1431085374</v>
      </c>
      <c r="M106" s="188">
        <f t="shared" si="42"/>
        <v>2479516.1431085374</v>
      </c>
      <c r="N106" s="188">
        <f t="shared" si="42"/>
        <v>2479516.1431085374</v>
      </c>
      <c r="O106" s="188">
        <f t="shared" si="42"/>
        <v>2479516.1431085374</v>
      </c>
      <c r="P106" s="188">
        <f t="shared" si="42"/>
        <v>2479516.1431085374</v>
      </c>
      <c r="Q106" s="188">
        <f t="shared" si="42"/>
        <v>2479516.1431085374</v>
      </c>
      <c r="R106" s="188">
        <f t="shared" si="42"/>
        <v>2479516.1431085374</v>
      </c>
      <c r="S106" s="188">
        <f t="shared" si="42"/>
        <v>2479516.1431085374</v>
      </c>
      <c r="T106" s="188">
        <f t="shared" si="42"/>
        <v>2479516.1431085374</v>
      </c>
      <c r="U106" s="188">
        <f t="shared" si="42"/>
        <v>2479516.1431085374</v>
      </c>
      <c r="V106" s="188">
        <f t="shared" si="42"/>
        <v>2479516.1431085374</v>
      </c>
      <c r="W106" s="188">
        <f t="shared" si="42"/>
        <v>0</v>
      </c>
      <c r="X106" s="188">
        <f t="shared" si="42"/>
        <v>0</v>
      </c>
      <c r="Y106" s="188">
        <f t="shared" si="42"/>
        <v>0</v>
      </c>
      <c r="Z106" s="188">
        <f t="shared" si="42"/>
        <v>0</v>
      </c>
      <c r="AA106" s="188">
        <f t="shared" si="42"/>
        <v>0</v>
      </c>
      <c r="AB106" s="188">
        <f t="shared" si="42"/>
        <v>0</v>
      </c>
      <c r="AC106" s="188">
        <f t="shared" si="42"/>
        <v>0</v>
      </c>
      <c r="AD106" s="188">
        <f t="shared" si="42"/>
        <v>0</v>
      </c>
      <c r="AE106" s="188">
        <f t="shared" si="42"/>
        <v>0</v>
      </c>
      <c r="AF106" s="188">
        <f t="shared" si="42"/>
        <v>0</v>
      </c>
      <c r="AG106" s="188">
        <f t="shared" si="42"/>
        <v>0</v>
      </c>
      <c r="AH106" s="188">
        <f t="shared" si="42"/>
        <v>0</v>
      </c>
      <c r="AI106" s="188">
        <f t="shared" si="42"/>
        <v>0</v>
      </c>
      <c r="AJ106" s="188">
        <f t="shared" si="42"/>
        <v>0</v>
      </c>
      <c r="AK106" s="188">
        <f t="shared" si="42"/>
        <v>0</v>
      </c>
      <c r="AL106" s="188">
        <f t="shared" si="42"/>
        <v>0</v>
      </c>
      <c r="AM106" s="188">
        <f t="shared" si="42"/>
        <v>0</v>
      </c>
      <c r="AN106" s="188">
        <f t="shared" si="42"/>
        <v>0</v>
      </c>
      <c r="AO106" s="188">
        <f t="shared" si="42"/>
        <v>0</v>
      </c>
      <c r="AP106" s="188">
        <f t="shared" si="42"/>
        <v>0</v>
      </c>
      <c r="AQ106" s="188">
        <f t="shared" si="42"/>
        <v>0</v>
      </c>
    </row>
    <row r="107" spans="2:43">
      <c r="B107" s="58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</row>
    <row r="108" spans="2:43">
      <c r="B108" s="61" t="s">
        <v>258</v>
      </c>
      <c r="C108" s="3">
        <f>'Capital Structure'!E43</f>
        <v>0</v>
      </c>
      <c r="D108" s="3">
        <f ca="1">'Capital Structure'!F43</f>
        <v>89520.704977424743</v>
      </c>
      <c r="E108" s="3">
        <f ca="1">'Capital Structure'!G43</f>
        <v>168555.23289225544</v>
      </c>
      <c r="F108" s="3">
        <f ca="1">'Capital Structure'!H43</f>
        <v>218258.91640779036</v>
      </c>
      <c r="G108" s="3">
        <f ca="1">'Capital Structure'!I43</f>
        <v>219168.32855948946</v>
      </c>
      <c r="H108" s="3">
        <f ca="1">'Capital Structure'!J43</f>
        <v>220081.52992848735</v>
      </c>
      <c r="I108" s="3">
        <f ca="1">'Capital Structure'!K43</f>
        <v>220998.53630318938</v>
      </c>
      <c r="J108" s="3">
        <f ca="1">'Capital Structure'!L43</f>
        <v>221919.36353778603</v>
      </c>
      <c r="K108" s="3">
        <f ca="1">'Capital Structure'!M43</f>
        <v>222844.02755252676</v>
      </c>
      <c r="L108" s="3">
        <f ca="1">'Capital Structure'!N43</f>
        <v>207844.92573374716</v>
      </c>
      <c r="M108" s="3">
        <f ca="1">'Capital Structure'!O43</f>
        <v>192783.32765738925</v>
      </c>
      <c r="N108" s="3">
        <f ca="1">'Capital Structure'!P43</f>
        <v>92862.609286016275</v>
      </c>
      <c r="O108" s="3">
        <f ca="1">'Capital Structure'!Q43</f>
        <v>0</v>
      </c>
      <c r="P108" s="3">
        <f ca="1">'Capital Structure'!R43</f>
        <v>0</v>
      </c>
      <c r="Q108" s="3">
        <f ca="1">'Capital Structure'!S43</f>
        <v>0</v>
      </c>
      <c r="R108" s="3">
        <f ca="1">'Capital Structure'!T43</f>
        <v>0</v>
      </c>
      <c r="S108" s="3">
        <f ca="1">'Capital Structure'!U43</f>
        <v>0</v>
      </c>
      <c r="T108" s="3">
        <f ca="1">'Capital Structure'!V43</f>
        <v>0</v>
      </c>
      <c r="U108" s="3">
        <f ca="1">'Capital Structure'!W43</f>
        <v>0</v>
      </c>
      <c r="V108" s="3">
        <f ca="1">'Capital Structure'!X43</f>
        <v>0</v>
      </c>
      <c r="W108" s="3">
        <f ca="1">'Capital Structure'!Y43</f>
        <v>0</v>
      </c>
      <c r="X108" s="3">
        <f ca="1">'Capital Structure'!Z43</f>
        <v>0</v>
      </c>
      <c r="Y108" s="3">
        <f ca="1">'Capital Structure'!AA43</f>
        <v>0</v>
      </c>
      <c r="Z108" s="3">
        <f ca="1">'Capital Structure'!AB43</f>
        <v>0</v>
      </c>
      <c r="AA108" s="3">
        <f ca="1">'Capital Structure'!AC43</f>
        <v>0</v>
      </c>
      <c r="AB108" s="3">
        <f ca="1">'Capital Structure'!AD43</f>
        <v>0</v>
      </c>
      <c r="AC108" s="3">
        <f ca="1">'Capital Structure'!AE43</f>
        <v>0</v>
      </c>
      <c r="AD108" s="3">
        <f ca="1">'Capital Structure'!AF43</f>
        <v>0</v>
      </c>
      <c r="AE108" s="3">
        <f ca="1">'Capital Structure'!AG43</f>
        <v>0</v>
      </c>
      <c r="AF108" s="3">
        <f ca="1">'Capital Structure'!AH43</f>
        <v>0</v>
      </c>
      <c r="AG108" s="3">
        <f ca="1">'Capital Structure'!AI43</f>
        <v>0</v>
      </c>
      <c r="AH108" s="3">
        <f ca="1">'Capital Structure'!AJ43</f>
        <v>0</v>
      </c>
      <c r="AI108" s="3">
        <f ca="1">'Capital Structure'!AK43</f>
        <v>0</v>
      </c>
      <c r="AJ108" s="3">
        <f ca="1">'Capital Structure'!AL43</f>
        <v>0</v>
      </c>
      <c r="AK108" s="3">
        <f ca="1">'Capital Structure'!AM43</f>
        <v>0</v>
      </c>
      <c r="AL108" s="3">
        <f ca="1">'Capital Structure'!AN43</f>
        <v>0</v>
      </c>
      <c r="AM108" s="3">
        <f ca="1">'Capital Structure'!AO43</f>
        <v>0</v>
      </c>
      <c r="AN108" s="3">
        <f ca="1">'Capital Structure'!AP43</f>
        <v>0</v>
      </c>
      <c r="AO108" s="3">
        <f ca="1">'Capital Structure'!AQ43</f>
        <v>0</v>
      </c>
      <c r="AP108" s="3">
        <f ca="1">'Capital Structure'!AR43</f>
        <v>0</v>
      </c>
      <c r="AQ108" s="3">
        <f ca="1">'Capital Structure'!AS43</f>
        <v>254166.66666666666</v>
      </c>
    </row>
    <row r="109" spans="2:43">
      <c r="B109" s="6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</row>
    <row r="110" spans="2:43">
      <c r="B110" s="62" t="s">
        <v>259</v>
      </c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</row>
    <row r="111" spans="2:43">
      <c r="B111" s="62" t="s">
        <v>260</v>
      </c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</row>
    <row r="113" spans="1:4">
      <c r="A113" s="53"/>
      <c r="B113" t="s">
        <v>50</v>
      </c>
    </row>
    <row r="114" spans="1:4">
      <c r="A114" s="53"/>
      <c r="B114" t="s">
        <v>51</v>
      </c>
      <c r="C114" s="9">
        <v>0.1</v>
      </c>
    </row>
    <row r="115" spans="1:4">
      <c r="A115" s="53"/>
      <c r="B115" t="s">
        <v>52</v>
      </c>
      <c r="C115" s="9">
        <v>0.03</v>
      </c>
    </row>
    <row r="116" spans="1:4">
      <c r="A116" s="53"/>
      <c r="B116" t="s">
        <v>62</v>
      </c>
      <c r="C116" s="9">
        <v>0.12</v>
      </c>
    </row>
    <row r="117" spans="1:4">
      <c r="A117" s="53"/>
      <c r="C117" s="9"/>
    </row>
    <row r="118" spans="1:4">
      <c r="A118" s="53"/>
      <c r="B118" t="s">
        <v>174</v>
      </c>
      <c r="C118" s="9">
        <v>0.05</v>
      </c>
    </row>
    <row r="119" spans="1:4">
      <c r="A119" s="53"/>
    </row>
    <row r="120" spans="1:4">
      <c r="A120" s="53"/>
      <c r="B120" t="s">
        <v>53</v>
      </c>
    </row>
    <row r="121" spans="1:4">
      <c r="A121" s="53"/>
      <c r="B121" t="s">
        <v>226</v>
      </c>
      <c r="C121" s="9">
        <v>0.1</v>
      </c>
      <c r="D121" s="13">
        <f>C121*C66</f>
        <v>389.63433983821102</v>
      </c>
    </row>
    <row r="122" spans="1:4">
      <c r="A122" s="53"/>
      <c r="B122" t="s">
        <v>227</v>
      </c>
      <c r="C122" s="9">
        <v>0.1</v>
      </c>
      <c r="D122" s="13">
        <f>C122*C67</f>
        <v>20</v>
      </c>
    </row>
    <row r="123" spans="1:4">
      <c r="A123" s="53"/>
      <c r="B123" t="s">
        <v>228</v>
      </c>
      <c r="C123" s="9">
        <v>0.1</v>
      </c>
      <c r="D123" s="13">
        <f>C123*C68</f>
        <v>1.5</v>
      </c>
    </row>
    <row r="124" spans="1:4">
      <c r="A124" s="53"/>
      <c r="C124" s="55">
        <f>SUM(D121:D123)/C69</f>
        <v>9.9999999999999992E-2</v>
      </c>
      <c r="D124" s="13"/>
    </row>
    <row r="125" spans="1:4">
      <c r="A125" s="53"/>
      <c r="B125" s="14" t="s">
        <v>38</v>
      </c>
      <c r="C125" s="9">
        <v>0.1</v>
      </c>
      <c r="D125" s="13">
        <f t="shared" ref="D125:D134" si="43">C125*C70</f>
        <v>38.351396025445446</v>
      </c>
    </row>
    <row r="126" spans="1:4">
      <c r="A126" s="53"/>
      <c r="B126" s="14" t="s">
        <v>39</v>
      </c>
      <c r="C126" s="9">
        <v>0.1</v>
      </c>
      <c r="D126" s="13">
        <f t="shared" si="43"/>
        <v>50.839389603301584</v>
      </c>
    </row>
    <row r="127" spans="1:4">
      <c r="A127" s="53"/>
      <c r="B127" s="15" t="s">
        <v>40</v>
      </c>
      <c r="C127" s="9">
        <v>0.1</v>
      </c>
      <c r="D127" s="13">
        <f t="shared" si="43"/>
        <v>333.27966070371002</v>
      </c>
    </row>
    <row r="128" spans="1:4">
      <c r="A128" s="53"/>
      <c r="B128" s="15" t="s">
        <v>41</v>
      </c>
      <c r="C128" s="9">
        <v>0.1</v>
      </c>
      <c r="D128" s="13">
        <f t="shared" si="43"/>
        <v>0</v>
      </c>
    </row>
    <row r="129" spans="1:84">
      <c r="A129" s="53"/>
      <c r="B129" s="15" t="s">
        <v>42</v>
      </c>
      <c r="C129" s="9">
        <v>0.1</v>
      </c>
      <c r="D129" s="13">
        <f t="shared" si="43"/>
        <v>97.518594262531963</v>
      </c>
    </row>
    <row r="130" spans="1:84">
      <c r="A130" s="53"/>
      <c r="B130" s="15" t="s">
        <v>43</v>
      </c>
      <c r="C130" s="9">
        <v>0.1</v>
      </c>
      <c r="D130" s="13">
        <f t="shared" si="43"/>
        <v>0</v>
      </c>
    </row>
    <row r="131" spans="1:84">
      <c r="A131" s="53"/>
      <c r="B131" s="14" t="s">
        <v>44</v>
      </c>
      <c r="C131" s="9">
        <v>0.1</v>
      </c>
      <c r="D131" s="13">
        <f t="shared" si="43"/>
        <v>22.492236521621809</v>
      </c>
    </row>
    <row r="132" spans="1:84">
      <c r="A132" s="53"/>
      <c r="B132" s="16" t="s">
        <v>171</v>
      </c>
      <c r="C132" s="9">
        <v>0.1</v>
      </c>
      <c r="D132" s="13">
        <f t="shared" si="43"/>
        <v>0</v>
      </c>
    </row>
    <row r="133" spans="1:84">
      <c r="A133" s="53"/>
      <c r="B133" s="16" t="s">
        <v>172</v>
      </c>
      <c r="C133" s="9">
        <v>0.1</v>
      </c>
      <c r="D133" s="13">
        <f t="shared" si="43"/>
        <v>0</v>
      </c>
    </row>
    <row r="134" spans="1:84">
      <c r="A134" s="53"/>
      <c r="B134" s="14" t="s">
        <v>46</v>
      </c>
      <c r="C134" s="9">
        <v>0.1</v>
      </c>
      <c r="D134" s="13">
        <f t="shared" si="43"/>
        <v>0</v>
      </c>
    </row>
    <row r="135" spans="1:84">
      <c r="A135" s="53"/>
      <c r="B135" s="54"/>
      <c r="C135" s="9"/>
      <c r="D135" s="13">
        <f>SUM(D125:D134)</f>
        <v>542.48127711661095</v>
      </c>
    </row>
    <row r="136" spans="1:84">
      <c r="A136" s="53"/>
      <c r="B136" s="16" t="s">
        <v>48</v>
      </c>
      <c r="C136" s="9">
        <v>0.1</v>
      </c>
      <c r="D136" s="13">
        <f>C136*C81</f>
        <v>49.590322862170751</v>
      </c>
    </row>
    <row r="137" spans="1:84">
      <c r="A137" s="53"/>
      <c r="B137" s="17"/>
      <c r="C137" s="7"/>
      <c r="D137" s="13">
        <f>SUM(D135:D136)</f>
        <v>592.07159997878171</v>
      </c>
    </row>
    <row r="138" spans="1:84">
      <c r="A138" s="53"/>
      <c r="B138" s="17"/>
      <c r="C138" s="7"/>
    </row>
    <row r="139" spans="1:84">
      <c r="A139" s="53"/>
      <c r="C139" t="s">
        <v>107</v>
      </c>
      <c r="D139" s="12">
        <f t="shared" ref="D139:BO139" si="44">C35</f>
        <v>42278</v>
      </c>
      <c r="E139" s="12">
        <f t="shared" si="44"/>
        <v>42309</v>
      </c>
      <c r="F139" s="12">
        <f t="shared" si="44"/>
        <v>42339</v>
      </c>
      <c r="G139" s="12">
        <f t="shared" si="44"/>
        <v>42370</v>
      </c>
      <c r="H139" s="12">
        <f t="shared" si="44"/>
        <v>42401</v>
      </c>
      <c r="I139" s="12">
        <f t="shared" si="44"/>
        <v>42430</v>
      </c>
      <c r="J139" s="12">
        <f t="shared" si="44"/>
        <v>42461</v>
      </c>
      <c r="K139" s="12">
        <f t="shared" si="44"/>
        <v>42491</v>
      </c>
      <c r="L139" s="12">
        <f t="shared" si="44"/>
        <v>42522</v>
      </c>
      <c r="M139" s="12">
        <f t="shared" si="44"/>
        <v>42552</v>
      </c>
      <c r="N139" s="12">
        <f t="shared" si="44"/>
        <v>42583</v>
      </c>
      <c r="O139" s="12">
        <f t="shared" si="44"/>
        <v>42614</v>
      </c>
      <c r="P139" s="12">
        <f t="shared" si="44"/>
        <v>42644</v>
      </c>
      <c r="Q139" s="12">
        <f t="shared" si="44"/>
        <v>42675</v>
      </c>
      <c r="R139" s="12">
        <f t="shared" si="44"/>
        <v>42705</v>
      </c>
      <c r="S139" s="12">
        <f t="shared" si="44"/>
        <v>42736</v>
      </c>
      <c r="T139" s="12">
        <f t="shared" si="44"/>
        <v>42767</v>
      </c>
      <c r="U139" s="12">
        <f t="shared" si="44"/>
        <v>42795</v>
      </c>
      <c r="V139" s="12">
        <f t="shared" si="44"/>
        <v>42826</v>
      </c>
      <c r="W139" s="12">
        <f t="shared" si="44"/>
        <v>42856</v>
      </c>
      <c r="X139" s="12">
        <f t="shared" si="44"/>
        <v>42887</v>
      </c>
      <c r="Y139" s="12">
        <f t="shared" si="44"/>
        <v>42917</v>
      </c>
      <c r="Z139" s="12">
        <f t="shared" si="44"/>
        <v>42948</v>
      </c>
      <c r="AA139" s="12">
        <f t="shared" si="44"/>
        <v>42979</v>
      </c>
      <c r="AB139" s="12">
        <f t="shared" si="44"/>
        <v>43009</v>
      </c>
      <c r="AC139" s="12">
        <f t="shared" si="44"/>
        <v>43040</v>
      </c>
      <c r="AD139" s="12">
        <f t="shared" si="44"/>
        <v>43070</v>
      </c>
      <c r="AE139" s="12">
        <f t="shared" si="44"/>
        <v>43101</v>
      </c>
      <c r="AF139" s="12">
        <f t="shared" si="44"/>
        <v>43132</v>
      </c>
      <c r="AG139" s="12">
        <f t="shared" si="44"/>
        <v>43160</v>
      </c>
      <c r="AH139" s="12">
        <f t="shared" si="44"/>
        <v>43191</v>
      </c>
      <c r="AI139" s="12">
        <f t="shared" si="44"/>
        <v>43221</v>
      </c>
      <c r="AJ139" s="12">
        <f t="shared" si="44"/>
        <v>43252</v>
      </c>
      <c r="AK139" s="12">
        <f t="shared" si="44"/>
        <v>43282</v>
      </c>
      <c r="AL139" s="12">
        <f t="shared" si="44"/>
        <v>43313</v>
      </c>
      <c r="AM139" s="12">
        <f t="shared" si="44"/>
        <v>43344</v>
      </c>
      <c r="AN139" s="12">
        <f t="shared" si="44"/>
        <v>43374</v>
      </c>
      <c r="AO139" s="12">
        <f t="shared" si="44"/>
        <v>43405</v>
      </c>
      <c r="AP139" s="12">
        <f t="shared" si="44"/>
        <v>43435</v>
      </c>
      <c r="AQ139" s="12">
        <f t="shared" si="44"/>
        <v>43466</v>
      </c>
      <c r="AR139" s="12">
        <f t="shared" si="44"/>
        <v>43497</v>
      </c>
      <c r="AS139" s="12">
        <f t="shared" si="44"/>
        <v>43525</v>
      </c>
      <c r="AT139" s="12">
        <f t="shared" si="44"/>
        <v>43556</v>
      </c>
      <c r="AU139" s="12">
        <f t="shared" si="44"/>
        <v>43586</v>
      </c>
      <c r="AV139" s="12">
        <f t="shared" si="44"/>
        <v>43617</v>
      </c>
      <c r="AW139" s="12">
        <f t="shared" si="44"/>
        <v>43647</v>
      </c>
      <c r="AX139" s="12">
        <f t="shared" si="44"/>
        <v>43678</v>
      </c>
      <c r="AY139" s="12">
        <f t="shared" si="44"/>
        <v>43709</v>
      </c>
      <c r="AZ139" s="12">
        <f t="shared" si="44"/>
        <v>43739</v>
      </c>
      <c r="BA139" s="12">
        <f t="shared" si="44"/>
        <v>43770</v>
      </c>
      <c r="BB139" s="12">
        <f t="shared" si="44"/>
        <v>43800</v>
      </c>
      <c r="BC139" s="12">
        <f t="shared" si="44"/>
        <v>43831</v>
      </c>
      <c r="BD139" s="12">
        <f t="shared" si="44"/>
        <v>43862</v>
      </c>
      <c r="BE139" s="12">
        <f t="shared" si="44"/>
        <v>43891</v>
      </c>
      <c r="BF139" s="12">
        <f t="shared" si="44"/>
        <v>43922</v>
      </c>
      <c r="BG139" s="12">
        <f t="shared" si="44"/>
        <v>43952</v>
      </c>
      <c r="BH139" s="12">
        <f t="shared" si="44"/>
        <v>43983</v>
      </c>
      <c r="BI139" s="12">
        <f t="shared" si="44"/>
        <v>44013</v>
      </c>
      <c r="BJ139" s="12">
        <f t="shared" si="44"/>
        <v>44044</v>
      </c>
      <c r="BK139" s="12">
        <f t="shared" si="44"/>
        <v>44075</v>
      </c>
      <c r="BL139" s="12">
        <f t="shared" si="44"/>
        <v>44105</v>
      </c>
      <c r="BM139" s="12">
        <f t="shared" si="44"/>
        <v>44136</v>
      </c>
      <c r="BN139" s="12">
        <f t="shared" si="44"/>
        <v>44166</v>
      </c>
      <c r="BO139" s="12">
        <f t="shared" si="44"/>
        <v>44197</v>
      </c>
      <c r="BP139" s="12">
        <f t="shared" ref="BP139:CF139" si="45">BO35</f>
        <v>44228</v>
      </c>
      <c r="BQ139" s="12">
        <f t="shared" si="45"/>
        <v>44256</v>
      </c>
      <c r="BR139" s="12">
        <f t="shared" si="45"/>
        <v>44287</v>
      </c>
      <c r="BS139" s="12">
        <f t="shared" si="45"/>
        <v>44317</v>
      </c>
      <c r="BT139" s="12">
        <f t="shared" si="45"/>
        <v>44348</v>
      </c>
      <c r="BU139" s="12">
        <f t="shared" si="45"/>
        <v>44378</v>
      </c>
      <c r="BV139" s="12">
        <f t="shared" si="45"/>
        <v>44409</v>
      </c>
      <c r="BW139" s="12">
        <f t="shared" si="45"/>
        <v>44440</v>
      </c>
      <c r="BX139" s="12">
        <f t="shared" si="45"/>
        <v>44470</v>
      </c>
      <c r="BY139" s="12">
        <f t="shared" si="45"/>
        <v>44501</v>
      </c>
      <c r="BZ139" s="12">
        <f t="shared" si="45"/>
        <v>44531</v>
      </c>
      <c r="CA139" s="12">
        <f t="shared" si="45"/>
        <v>44562</v>
      </c>
      <c r="CB139" s="12">
        <f t="shared" si="45"/>
        <v>44593</v>
      </c>
      <c r="CC139" s="12">
        <f t="shared" si="45"/>
        <v>44621</v>
      </c>
      <c r="CD139" s="12">
        <f t="shared" si="45"/>
        <v>44652</v>
      </c>
      <c r="CE139" s="12">
        <f t="shared" si="45"/>
        <v>44682</v>
      </c>
      <c r="CF139" s="12">
        <f t="shared" si="45"/>
        <v>44713</v>
      </c>
    </row>
    <row r="140" spans="1:84">
      <c r="B140" t="s">
        <v>60</v>
      </c>
      <c r="C140" s="3">
        <f ca="1">SUM(D140:BP140)</f>
        <v>1909999400</v>
      </c>
      <c r="D140" s="6">
        <f ca="1">C40</f>
        <v>0</v>
      </c>
      <c r="E140" s="6">
        <f t="shared" ref="E140:BP140" ca="1" si="46">D40</f>
        <v>0</v>
      </c>
      <c r="F140" s="6">
        <f t="shared" ca="1" si="46"/>
        <v>0</v>
      </c>
      <c r="G140" s="6">
        <f t="shared" ca="1" si="46"/>
        <v>0</v>
      </c>
      <c r="H140" s="6">
        <f t="shared" ca="1" si="46"/>
        <v>32727240</v>
      </c>
      <c r="I140" s="6">
        <f t="shared" ca="1" si="46"/>
        <v>32727240</v>
      </c>
      <c r="J140" s="6">
        <f t="shared" ca="1" si="46"/>
        <v>32727240</v>
      </c>
      <c r="K140" s="6">
        <f t="shared" ca="1" si="46"/>
        <v>32727240</v>
      </c>
      <c r="L140" s="6">
        <f t="shared" ca="1" si="46"/>
        <v>32727240</v>
      </c>
      <c r="M140" s="6">
        <f t="shared" ca="1" si="46"/>
        <v>32727240</v>
      </c>
      <c r="N140" s="6">
        <f t="shared" ca="1" si="46"/>
        <v>32727240</v>
      </c>
      <c r="O140" s="6">
        <f t="shared" ca="1" si="46"/>
        <v>32727240</v>
      </c>
      <c r="P140" s="6">
        <f t="shared" ca="1" si="46"/>
        <v>32727240</v>
      </c>
      <c r="Q140" s="6">
        <f t="shared" ca="1" si="46"/>
        <v>32727240</v>
      </c>
      <c r="R140" s="6">
        <f t="shared" ca="1" si="46"/>
        <v>32727600.000000015</v>
      </c>
      <c r="S140" s="6">
        <f t="shared" ca="1" si="46"/>
        <v>79166540</v>
      </c>
      <c r="T140" s="6">
        <f t="shared" ca="1" si="46"/>
        <v>79166540</v>
      </c>
      <c r="U140" s="6">
        <f t="shared" ca="1" si="46"/>
        <v>79166540</v>
      </c>
      <c r="V140" s="6">
        <f t="shared" ca="1" si="46"/>
        <v>79166540</v>
      </c>
      <c r="W140" s="6">
        <f t="shared" ca="1" si="46"/>
        <v>79166540</v>
      </c>
      <c r="X140" s="6">
        <f t="shared" ca="1" si="46"/>
        <v>79166540</v>
      </c>
      <c r="Y140" s="6">
        <f t="shared" ca="1" si="46"/>
        <v>79166540</v>
      </c>
      <c r="Z140" s="6">
        <f t="shared" ca="1" si="46"/>
        <v>79166540</v>
      </c>
      <c r="AA140" s="6">
        <f t="shared" ca="1" si="46"/>
        <v>79166540</v>
      </c>
      <c r="AB140" s="6">
        <f t="shared" ca="1" si="46"/>
        <v>79166540</v>
      </c>
      <c r="AC140" s="6">
        <f t="shared" ca="1" si="46"/>
        <v>79166540</v>
      </c>
      <c r="AD140" s="6">
        <f t="shared" ca="1" si="46"/>
        <v>79168060.000000104</v>
      </c>
      <c r="AE140" s="6">
        <f t="shared" ca="1" si="46"/>
        <v>85714200</v>
      </c>
      <c r="AF140" s="6">
        <f t="shared" ca="1" si="46"/>
        <v>85714200</v>
      </c>
      <c r="AG140" s="6">
        <f t="shared" ca="1" si="46"/>
        <v>85714200</v>
      </c>
      <c r="AH140" s="6">
        <f t="shared" ca="1" si="46"/>
        <v>85714200</v>
      </c>
      <c r="AI140" s="6">
        <f t="shared" ca="1" si="46"/>
        <v>85714200</v>
      </c>
      <c r="AJ140" s="6">
        <f t="shared" ca="1" si="46"/>
        <v>85714200</v>
      </c>
      <c r="AK140" s="6">
        <f t="shared" ca="1" si="46"/>
        <v>85714200</v>
      </c>
      <c r="AL140" s="6">
        <f t="shared" ca="1" si="46"/>
        <v>0</v>
      </c>
      <c r="AM140" s="6">
        <f t="shared" ca="1" si="46"/>
        <v>0</v>
      </c>
      <c r="AN140" s="6">
        <f t="shared" ca="1" si="46"/>
        <v>0</v>
      </c>
      <c r="AO140" s="6">
        <f t="shared" ca="1" si="46"/>
        <v>0</v>
      </c>
      <c r="AP140" s="6">
        <f t="shared" ca="1" si="46"/>
        <v>0</v>
      </c>
      <c r="AQ140" s="6">
        <f t="shared" ca="1" si="46"/>
        <v>0</v>
      </c>
      <c r="AR140" s="6">
        <f t="shared" ca="1" si="46"/>
        <v>0</v>
      </c>
      <c r="AS140" s="6">
        <f t="shared" ca="1" si="46"/>
        <v>0</v>
      </c>
      <c r="AT140" s="6">
        <f t="shared" ca="1" si="46"/>
        <v>0</v>
      </c>
      <c r="AU140" s="6">
        <f t="shared" si="46"/>
        <v>0</v>
      </c>
      <c r="AV140" s="6">
        <f t="shared" si="46"/>
        <v>0</v>
      </c>
      <c r="AW140" s="6">
        <f t="shared" si="46"/>
        <v>0</v>
      </c>
      <c r="AX140" s="6">
        <f t="shared" si="46"/>
        <v>0</v>
      </c>
      <c r="AY140" s="6">
        <f t="shared" si="46"/>
        <v>0</v>
      </c>
      <c r="AZ140" s="6">
        <f t="shared" si="46"/>
        <v>0</v>
      </c>
      <c r="BA140" s="6">
        <f t="shared" si="46"/>
        <v>0</v>
      </c>
      <c r="BB140" s="6">
        <f t="shared" si="46"/>
        <v>0</v>
      </c>
      <c r="BC140" s="6">
        <f t="shared" si="46"/>
        <v>0</v>
      </c>
      <c r="BD140" s="6">
        <f t="shared" si="46"/>
        <v>0</v>
      </c>
      <c r="BE140" s="6">
        <f t="shared" si="46"/>
        <v>0</v>
      </c>
      <c r="BF140" s="6">
        <f t="shared" si="46"/>
        <v>0</v>
      </c>
      <c r="BG140" s="6">
        <f t="shared" si="46"/>
        <v>0</v>
      </c>
      <c r="BH140" s="6">
        <f t="shared" si="46"/>
        <v>0</v>
      </c>
      <c r="BI140" s="6">
        <f t="shared" si="46"/>
        <v>0</v>
      </c>
      <c r="BJ140" s="6">
        <f t="shared" si="46"/>
        <v>0</v>
      </c>
      <c r="BK140" s="6">
        <f t="shared" si="46"/>
        <v>0</v>
      </c>
      <c r="BL140" s="6">
        <f t="shared" si="46"/>
        <v>0</v>
      </c>
      <c r="BM140" s="6">
        <f t="shared" si="46"/>
        <v>0</v>
      </c>
      <c r="BN140" s="6">
        <f t="shared" si="46"/>
        <v>0</v>
      </c>
      <c r="BO140" s="6">
        <f t="shared" si="46"/>
        <v>0</v>
      </c>
      <c r="BP140" s="6">
        <f t="shared" si="46"/>
        <v>0</v>
      </c>
      <c r="BQ140" s="6">
        <f t="shared" ref="BQ140:CF140" si="47">BP40</f>
        <v>0</v>
      </c>
      <c r="BR140" s="6">
        <f t="shared" si="47"/>
        <v>0</v>
      </c>
      <c r="BS140" s="6">
        <f t="shared" si="47"/>
        <v>0</v>
      </c>
      <c r="BT140" s="6">
        <f t="shared" si="47"/>
        <v>0</v>
      </c>
      <c r="BU140" s="6">
        <f t="shared" si="47"/>
        <v>0</v>
      </c>
      <c r="BV140" s="6">
        <f t="shared" si="47"/>
        <v>0</v>
      </c>
      <c r="BW140" s="6">
        <f t="shared" si="47"/>
        <v>0</v>
      </c>
      <c r="BX140" s="6">
        <f t="shared" si="47"/>
        <v>0</v>
      </c>
      <c r="BY140" s="6">
        <f t="shared" si="47"/>
        <v>0</v>
      </c>
      <c r="BZ140" s="6">
        <f t="shared" si="47"/>
        <v>0</v>
      </c>
      <c r="CA140" s="6">
        <f t="shared" si="47"/>
        <v>0</v>
      </c>
      <c r="CB140" s="6">
        <f t="shared" si="47"/>
        <v>0</v>
      </c>
      <c r="CC140" s="6">
        <f t="shared" si="47"/>
        <v>0</v>
      </c>
      <c r="CD140" s="6">
        <f t="shared" si="47"/>
        <v>0</v>
      </c>
      <c r="CE140" s="6">
        <f t="shared" si="47"/>
        <v>0</v>
      </c>
      <c r="CF140" s="6">
        <f t="shared" si="47"/>
        <v>0</v>
      </c>
    </row>
    <row r="141" spans="1:84">
      <c r="A141" s="53"/>
      <c r="B141" t="s">
        <v>108</v>
      </c>
      <c r="C141" s="3">
        <f ca="1">SUM(D141:BP141)</f>
        <v>1736363090.9090905</v>
      </c>
      <c r="D141" s="2">
        <f ca="1">D140/(1+$C$114)</f>
        <v>0</v>
      </c>
      <c r="E141" s="2">
        <f t="shared" ref="E141:BP141" ca="1" si="48">E140/(1+$C$114)</f>
        <v>0</v>
      </c>
      <c r="F141" s="2">
        <f t="shared" ca="1" si="48"/>
        <v>0</v>
      </c>
      <c r="G141" s="2">
        <f t="shared" ca="1" si="48"/>
        <v>0</v>
      </c>
      <c r="H141" s="2">
        <f t="shared" ca="1" si="48"/>
        <v>29752036.36363636</v>
      </c>
      <c r="I141" s="2">
        <f t="shared" ca="1" si="48"/>
        <v>29752036.36363636</v>
      </c>
      <c r="J141" s="2">
        <f t="shared" ca="1" si="48"/>
        <v>29752036.36363636</v>
      </c>
      <c r="K141" s="2">
        <f t="shared" ca="1" si="48"/>
        <v>29752036.36363636</v>
      </c>
      <c r="L141" s="2">
        <f t="shared" ca="1" si="48"/>
        <v>29752036.36363636</v>
      </c>
      <c r="M141" s="2">
        <f t="shared" ca="1" si="48"/>
        <v>29752036.36363636</v>
      </c>
      <c r="N141" s="2">
        <f t="shared" ca="1" si="48"/>
        <v>29752036.36363636</v>
      </c>
      <c r="O141" s="2">
        <f t="shared" ca="1" si="48"/>
        <v>29752036.36363636</v>
      </c>
      <c r="P141" s="2">
        <f t="shared" ca="1" si="48"/>
        <v>29752036.36363636</v>
      </c>
      <c r="Q141" s="2">
        <f t="shared" ca="1" si="48"/>
        <v>29752036.36363636</v>
      </c>
      <c r="R141" s="2">
        <f t="shared" ca="1" si="48"/>
        <v>29752363.636363648</v>
      </c>
      <c r="S141" s="2">
        <f t="shared" ca="1" si="48"/>
        <v>71969581.818181813</v>
      </c>
      <c r="T141" s="2">
        <f t="shared" ca="1" si="48"/>
        <v>71969581.818181813</v>
      </c>
      <c r="U141" s="2">
        <f t="shared" ca="1" si="48"/>
        <v>71969581.818181813</v>
      </c>
      <c r="V141" s="2">
        <f t="shared" ca="1" si="48"/>
        <v>71969581.818181813</v>
      </c>
      <c r="W141" s="2">
        <f t="shared" ca="1" si="48"/>
        <v>71969581.818181813</v>
      </c>
      <c r="X141" s="2">
        <f t="shared" ca="1" si="48"/>
        <v>71969581.818181813</v>
      </c>
      <c r="Y141" s="2">
        <f t="shared" ca="1" si="48"/>
        <v>71969581.818181813</v>
      </c>
      <c r="Z141" s="2">
        <f t="shared" ca="1" si="48"/>
        <v>71969581.818181813</v>
      </c>
      <c r="AA141" s="2">
        <f t="shared" ca="1" si="48"/>
        <v>71969581.818181813</v>
      </c>
      <c r="AB141" s="2">
        <f t="shared" ca="1" si="48"/>
        <v>71969581.818181813</v>
      </c>
      <c r="AC141" s="2">
        <f t="shared" ca="1" si="48"/>
        <v>71969581.818181813</v>
      </c>
      <c r="AD141" s="2">
        <f t="shared" ca="1" si="48"/>
        <v>71970963.63636373</v>
      </c>
      <c r="AE141" s="2">
        <f t="shared" ca="1" si="48"/>
        <v>77922000</v>
      </c>
      <c r="AF141" s="2">
        <f t="shared" ca="1" si="48"/>
        <v>77922000</v>
      </c>
      <c r="AG141" s="2">
        <f t="shared" ca="1" si="48"/>
        <v>77922000</v>
      </c>
      <c r="AH141" s="2">
        <f t="shared" ca="1" si="48"/>
        <v>77922000</v>
      </c>
      <c r="AI141" s="2">
        <f t="shared" ca="1" si="48"/>
        <v>77922000</v>
      </c>
      <c r="AJ141" s="2">
        <f t="shared" ca="1" si="48"/>
        <v>77922000</v>
      </c>
      <c r="AK141" s="2">
        <f t="shared" ca="1" si="48"/>
        <v>77922000</v>
      </c>
      <c r="AL141" s="2">
        <f t="shared" ca="1" si="48"/>
        <v>0</v>
      </c>
      <c r="AM141" s="2">
        <f t="shared" ca="1" si="48"/>
        <v>0</v>
      </c>
      <c r="AN141" s="2">
        <f t="shared" ca="1" si="48"/>
        <v>0</v>
      </c>
      <c r="AO141" s="2">
        <f t="shared" ca="1" si="48"/>
        <v>0</v>
      </c>
      <c r="AP141" s="2">
        <f t="shared" ca="1" si="48"/>
        <v>0</v>
      </c>
      <c r="AQ141" s="2">
        <f t="shared" ca="1" si="48"/>
        <v>0</v>
      </c>
      <c r="AR141" s="2">
        <f t="shared" ca="1" si="48"/>
        <v>0</v>
      </c>
      <c r="AS141" s="2">
        <f t="shared" ca="1" si="48"/>
        <v>0</v>
      </c>
      <c r="AT141" s="2">
        <f t="shared" ca="1" si="48"/>
        <v>0</v>
      </c>
      <c r="AU141" s="2">
        <f t="shared" si="48"/>
        <v>0</v>
      </c>
      <c r="AV141" s="2">
        <f t="shared" si="48"/>
        <v>0</v>
      </c>
      <c r="AW141" s="2">
        <f t="shared" si="48"/>
        <v>0</v>
      </c>
      <c r="AX141" s="2">
        <f t="shared" si="48"/>
        <v>0</v>
      </c>
      <c r="AY141" s="2">
        <f t="shared" si="48"/>
        <v>0</v>
      </c>
      <c r="AZ141" s="2">
        <f t="shared" si="48"/>
        <v>0</v>
      </c>
      <c r="BA141" s="2">
        <f t="shared" si="48"/>
        <v>0</v>
      </c>
      <c r="BB141" s="2">
        <f t="shared" si="48"/>
        <v>0</v>
      </c>
      <c r="BC141" s="2">
        <f t="shared" si="48"/>
        <v>0</v>
      </c>
      <c r="BD141" s="2">
        <f t="shared" si="48"/>
        <v>0</v>
      </c>
      <c r="BE141" s="2">
        <f t="shared" si="48"/>
        <v>0</v>
      </c>
      <c r="BF141" s="2">
        <f t="shared" si="48"/>
        <v>0</v>
      </c>
      <c r="BG141" s="2">
        <f t="shared" si="48"/>
        <v>0</v>
      </c>
      <c r="BH141" s="2">
        <f t="shared" si="48"/>
        <v>0</v>
      </c>
      <c r="BI141" s="2">
        <f t="shared" si="48"/>
        <v>0</v>
      </c>
      <c r="BJ141" s="2">
        <f t="shared" si="48"/>
        <v>0</v>
      </c>
      <c r="BK141" s="2">
        <f t="shared" si="48"/>
        <v>0</v>
      </c>
      <c r="BL141" s="2">
        <f t="shared" si="48"/>
        <v>0</v>
      </c>
      <c r="BM141" s="2">
        <f t="shared" si="48"/>
        <v>0</v>
      </c>
      <c r="BN141" s="2">
        <f t="shared" si="48"/>
        <v>0</v>
      </c>
      <c r="BO141" s="2">
        <f t="shared" si="48"/>
        <v>0</v>
      </c>
      <c r="BP141" s="2">
        <f t="shared" si="48"/>
        <v>0</v>
      </c>
      <c r="BQ141" s="2">
        <f t="shared" ref="BQ141:CF141" si="49">BQ140/(1+$C$114)</f>
        <v>0</v>
      </c>
      <c r="BR141" s="2">
        <f t="shared" si="49"/>
        <v>0</v>
      </c>
      <c r="BS141" s="2">
        <f t="shared" si="49"/>
        <v>0</v>
      </c>
      <c r="BT141" s="2">
        <f t="shared" si="49"/>
        <v>0</v>
      </c>
      <c r="BU141" s="2">
        <f t="shared" si="49"/>
        <v>0</v>
      </c>
      <c r="BV141" s="2">
        <f t="shared" si="49"/>
        <v>0</v>
      </c>
      <c r="BW141" s="2">
        <f t="shared" si="49"/>
        <v>0</v>
      </c>
      <c r="BX141" s="2">
        <f t="shared" si="49"/>
        <v>0</v>
      </c>
      <c r="BY141" s="2">
        <f t="shared" si="49"/>
        <v>0</v>
      </c>
      <c r="BZ141" s="2">
        <f t="shared" si="49"/>
        <v>0</v>
      </c>
      <c r="CA141" s="2">
        <f t="shared" si="49"/>
        <v>0</v>
      </c>
      <c r="CB141" s="2">
        <f t="shared" si="49"/>
        <v>0</v>
      </c>
      <c r="CC141" s="2">
        <f t="shared" si="49"/>
        <v>0</v>
      </c>
      <c r="CD141" s="2">
        <f t="shared" si="49"/>
        <v>0</v>
      </c>
      <c r="CE141" s="2">
        <f t="shared" si="49"/>
        <v>0</v>
      </c>
      <c r="CF141" s="2">
        <f t="shared" si="49"/>
        <v>0</v>
      </c>
    </row>
    <row r="142" spans="1:84">
      <c r="A142" s="53"/>
      <c r="B142" t="s">
        <v>230</v>
      </c>
      <c r="C142" s="3">
        <f t="shared" ref="C142:C145" ca="1" si="50">SUM(D142:BP142)</f>
        <v>1909999400</v>
      </c>
      <c r="D142" s="2">
        <f ca="1">C41</f>
        <v>0</v>
      </c>
      <c r="E142" s="2">
        <f t="shared" ref="E142:BP142" ca="1" si="51">D41</f>
        <v>0</v>
      </c>
      <c r="F142" s="2">
        <f t="shared" ca="1" si="51"/>
        <v>0</v>
      </c>
      <c r="G142" s="2">
        <f t="shared" ca="1" si="51"/>
        <v>0</v>
      </c>
      <c r="H142" s="2">
        <f t="shared" ca="1" si="51"/>
        <v>3272724</v>
      </c>
      <c r="I142" s="2">
        <f t="shared" ca="1" si="51"/>
        <v>3272724</v>
      </c>
      <c r="J142" s="2">
        <f t="shared" ca="1" si="51"/>
        <v>9818172</v>
      </c>
      <c r="K142" s="2">
        <f t="shared" ca="1" si="51"/>
        <v>9818172</v>
      </c>
      <c r="L142" s="2">
        <f t="shared" ca="1" si="51"/>
        <v>29454516</v>
      </c>
      <c r="M142" s="2">
        <f t="shared" ca="1" si="51"/>
        <v>29454516</v>
      </c>
      <c r="N142" s="2">
        <f t="shared" ca="1" si="51"/>
        <v>29454516</v>
      </c>
      <c r="O142" s="2">
        <f t="shared" ca="1" si="51"/>
        <v>29454516</v>
      </c>
      <c r="P142" s="2">
        <f t="shared" ca="1" si="51"/>
        <v>29454516</v>
      </c>
      <c r="Q142" s="2">
        <f t="shared" ca="1" si="51"/>
        <v>29454516</v>
      </c>
      <c r="R142" s="2">
        <f t="shared" ca="1" si="51"/>
        <v>29454552</v>
      </c>
      <c r="S142" s="2">
        <f t="shared" ca="1" si="51"/>
        <v>34098446</v>
      </c>
      <c r="T142" s="2">
        <f t="shared" ca="1" si="51"/>
        <v>37371242</v>
      </c>
      <c r="U142" s="2">
        <f t="shared" ca="1" si="51"/>
        <v>46659030</v>
      </c>
      <c r="V142" s="2">
        <f t="shared" ca="1" si="51"/>
        <v>46659246.000000007</v>
      </c>
      <c r="W142" s="2">
        <f t="shared" ca="1" si="51"/>
        <v>74522610</v>
      </c>
      <c r="X142" s="2">
        <f t="shared" ca="1" si="51"/>
        <v>74522610</v>
      </c>
      <c r="Y142" s="2">
        <f t="shared" ca="1" si="51"/>
        <v>74522610</v>
      </c>
      <c r="Z142" s="2">
        <f t="shared" ca="1" si="51"/>
        <v>74522610</v>
      </c>
      <c r="AA142" s="2">
        <f t="shared" ca="1" si="51"/>
        <v>74522610</v>
      </c>
      <c r="AB142" s="2">
        <f t="shared" ca="1" si="51"/>
        <v>74522610</v>
      </c>
      <c r="AC142" s="2">
        <f t="shared" ca="1" si="51"/>
        <v>74522610</v>
      </c>
      <c r="AD142" s="2">
        <f t="shared" ca="1" si="51"/>
        <v>74522798.000000015</v>
      </c>
      <c r="AE142" s="2">
        <f t="shared" ca="1" si="51"/>
        <v>79821306</v>
      </c>
      <c r="AF142" s="2">
        <f t="shared" ca="1" si="51"/>
        <v>79821610.00000003</v>
      </c>
      <c r="AG142" s="2">
        <f t="shared" ca="1" si="51"/>
        <v>81130838</v>
      </c>
      <c r="AH142" s="2">
        <f t="shared" ca="1" si="51"/>
        <v>81131750.00000006</v>
      </c>
      <c r="AI142" s="2">
        <f t="shared" ca="1" si="51"/>
        <v>85059434</v>
      </c>
      <c r="AJ142" s="2">
        <f t="shared" ca="1" si="51"/>
        <v>85059434</v>
      </c>
      <c r="AK142" s="2">
        <f t="shared" ca="1" si="51"/>
        <v>85059434</v>
      </c>
      <c r="AL142" s="2">
        <f t="shared" ca="1" si="51"/>
        <v>76488014</v>
      </c>
      <c r="AM142" s="2">
        <f t="shared" ca="1" si="51"/>
        <v>76488014</v>
      </c>
      <c r="AN142" s="2">
        <f t="shared" ca="1" si="51"/>
        <v>59345174</v>
      </c>
      <c r="AO142" s="2">
        <f t="shared" ca="1" si="51"/>
        <v>59345174</v>
      </c>
      <c r="AP142" s="2">
        <f t="shared" ca="1" si="51"/>
        <v>7916806.0000000112</v>
      </c>
      <c r="AQ142" s="2">
        <f t="shared" ca="1" si="51"/>
        <v>8571420</v>
      </c>
      <c r="AR142" s="2">
        <f t="shared" ca="1" si="51"/>
        <v>8571420</v>
      </c>
      <c r="AS142" s="2">
        <f t="shared" ca="1" si="51"/>
        <v>8571420</v>
      </c>
      <c r="AT142" s="2">
        <f t="shared" ca="1" si="51"/>
        <v>8571420</v>
      </c>
      <c r="AU142" s="2">
        <f t="shared" ca="1" si="51"/>
        <v>8571420</v>
      </c>
      <c r="AV142" s="2">
        <f t="shared" ca="1" si="51"/>
        <v>8571420</v>
      </c>
      <c r="AW142" s="2">
        <f t="shared" ca="1" si="51"/>
        <v>8571420</v>
      </c>
      <c r="AX142" s="2">
        <f t="shared" ca="1" si="51"/>
        <v>0</v>
      </c>
      <c r="AY142" s="2">
        <f t="shared" ca="1" si="51"/>
        <v>0</v>
      </c>
      <c r="AZ142" s="2">
        <f t="shared" ca="1" si="51"/>
        <v>0</v>
      </c>
      <c r="BA142" s="2">
        <f t="shared" ca="1" si="51"/>
        <v>0</v>
      </c>
      <c r="BB142" s="2">
        <f t="shared" ca="1" si="51"/>
        <v>0</v>
      </c>
      <c r="BC142" s="2">
        <f t="shared" ca="1" si="51"/>
        <v>0</v>
      </c>
      <c r="BD142" s="2">
        <f t="shared" ca="1" si="51"/>
        <v>0</v>
      </c>
      <c r="BE142" s="2">
        <f t="shared" ca="1" si="51"/>
        <v>0</v>
      </c>
      <c r="BF142" s="2">
        <f t="shared" ca="1" si="51"/>
        <v>0</v>
      </c>
      <c r="BG142" s="2">
        <f t="shared" ca="1" si="51"/>
        <v>0</v>
      </c>
      <c r="BH142" s="2">
        <f t="shared" ca="1" si="51"/>
        <v>0</v>
      </c>
      <c r="BI142" s="2">
        <f t="shared" ca="1" si="51"/>
        <v>0</v>
      </c>
      <c r="BJ142" s="2">
        <f t="shared" ca="1" si="51"/>
        <v>0</v>
      </c>
      <c r="BK142" s="2">
        <f t="shared" ca="1" si="51"/>
        <v>0</v>
      </c>
      <c r="BL142" s="2">
        <f t="shared" ca="1" si="51"/>
        <v>0</v>
      </c>
      <c r="BM142" s="2">
        <f t="shared" ca="1" si="51"/>
        <v>0</v>
      </c>
      <c r="BN142" s="2">
        <f t="shared" ca="1" si="51"/>
        <v>0</v>
      </c>
      <c r="BO142" s="2">
        <f t="shared" ca="1" si="51"/>
        <v>0</v>
      </c>
      <c r="BP142" s="2">
        <f t="shared" ca="1" si="51"/>
        <v>0</v>
      </c>
      <c r="BQ142" s="2">
        <f t="shared" ref="BQ142:CF142" ca="1" si="52">BP41</f>
        <v>0</v>
      </c>
      <c r="BR142" s="2">
        <f t="shared" ca="1" si="52"/>
        <v>0</v>
      </c>
      <c r="BS142" s="2">
        <f t="shared" ca="1" si="52"/>
        <v>0</v>
      </c>
      <c r="BT142" s="2">
        <f t="shared" ca="1" si="52"/>
        <v>0</v>
      </c>
      <c r="BU142" s="2">
        <f t="shared" ca="1" si="52"/>
        <v>0</v>
      </c>
      <c r="BV142" s="2">
        <f t="shared" ca="1" si="52"/>
        <v>0</v>
      </c>
      <c r="BW142" s="2">
        <f t="shared" ca="1" si="52"/>
        <v>0</v>
      </c>
      <c r="BX142" s="2">
        <f t="shared" ca="1" si="52"/>
        <v>0</v>
      </c>
      <c r="BY142" s="2">
        <f t="shared" ca="1" si="52"/>
        <v>0</v>
      </c>
      <c r="BZ142" s="2">
        <f t="shared" ca="1" si="52"/>
        <v>0</v>
      </c>
      <c r="CA142" s="2">
        <f t="shared" ca="1" si="52"/>
        <v>0</v>
      </c>
      <c r="CB142" s="2">
        <f t="shared" ca="1" si="52"/>
        <v>0</v>
      </c>
      <c r="CC142" s="2">
        <f t="shared" ca="1" si="52"/>
        <v>0</v>
      </c>
      <c r="CD142" s="2">
        <f t="shared" ca="1" si="52"/>
        <v>0</v>
      </c>
      <c r="CE142" s="2">
        <f t="shared" ca="1" si="52"/>
        <v>0</v>
      </c>
      <c r="CF142" s="2">
        <f t="shared" ca="1" si="52"/>
        <v>0</v>
      </c>
    </row>
    <row r="143" spans="1:84">
      <c r="A143" s="53"/>
      <c r="B143" t="s">
        <v>231</v>
      </c>
      <c r="C143" s="3">
        <f t="shared" ca="1" si="50"/>
        <v>1736363090.9090912</v>
      </c>
      <c r="D143" s="2">
        <f ca="1">D142/(1+$C$114)</f>
        <v>0</v>
      </c>
      <c r="E143" s="2">
        <f t="shared" ref="E143:BP143" ca="1" si="53">E142/(1+$C$114)</f>
        <v>0</v>
      </c>
      <c r="F143" s="2">
        <f t="shared" ca="1" si="53"/>
        <v>0</v>
      </c>
      <c r="G143" s="2">
        <f t="shared" ca="1" si="53"/>
        <v>0</v>
      </c>
      <c r="H143" s="2">
        <f t="shared" ca="1" si="53"/>
        <v>2975203.6363636362</v>
      </c>
      <c r="I143" s="2">
        <f t="shared" ca="1" si="53"/>
        <v>2975203.6363636362</v>
      </c>
      <c r="J143" s="2">
        <f t="shared" ca="1" si="53"/>
        <v>8925610.9090909082</v>
      </c>
      <c r="K143" s="2">
        <f t="shared" ca="1" si="53"/>
        <v>8925610.9090909082</v>
      </c>
      <c r="L143" s="2">
        <f t="shared" ca="1" si="53"/>
        <v>26776832.727272727</v>
      </c>
      <c r="M143" s="2">
        <f t="shared" ca="1" si="53"/>
        <v>26776832.727272727</v>
      </c>
      <c r="N143" s="2">
        <f t="shared" ca="1" si="53"/>
        <v>26776832.727272727</v>
      </c>
      <c r="O143" s="2">
        <f t="shared" ca="1" si="53"/>
        <v>26776832.727272727</v>
      </c>
      <c r="P143" s="2">
        <f t="shared" ca="1" si="53"/>
        <v>26776832.727272727</v>
      </c>
      <c r="Q143" s="2">
        <f t="shared" ca="1" si="53"/>
        <v>26776832.727272727</v>
      </c>
      <c r="R143" s="2">
        <f t="shared" ca="1" si="53"/>
        <v>26776865.454545453</v>
      </c>
      <c r="S143" s="2">
        <f t="shared" ca="1" si="53"/>
        <v>30998587.27272727</v>
      </c>
      <c r="T143" s="2">
        <f t="shared" ca="1" si="53"/>
        <v>33973856.36363636</v>
      </c>
      <c r="U143" s="2">
        <f t="shared" ca="1" si="53"/>
        <v>42417300</v>
      </c>
      <c r="V143" s="2">
        <f t="shared" ca="1" si="53"/>
        <v>42417496.363636367</v>
      </c>
      <c r="W143" s="2">
        <f t="shared" ca="1" si="53"/>
        <v>67747827.272727266</v>
      </c>
      <c r="X143" s="2">
        <f t="shared" ca="1" si="53"/>
        <v>67747827.272727266</v>
      </c>
      <c r="Y143" s="2">
        <f t="shared" ca="1" si="53"/>
        <v>67747827.272727266</v>
      </c>
      <c r="Z143" s="2">
        <f t="shared" ca="1" si="53"/>
        <v>67747827.272727266</v>
      </c>
      <c r="AA143" s="2">
        <f t="shared" ca="1" si="53"/>
        <v>67747827.272727266</v>
      </c>
      <c r="AB143" s="2">
        <f t="shared" ca="1" si="53"/>
        <v>67747827.272727266</v>
      </c>
      <c r="AC143" s="2">
        <f t="shared" ca="1" si="53"/>
        <v>67747827.272727266</v>
      </c>
      <c r="AD143" s="2">
        <f t="shared" ca="1" si="53"/>
        <v>67747998.181818187</v>
      </c>
      <c r="AE143" s="2">
        <f t="shared" ca="1" si="53"/>
        <v>72564823.636363626</v>
      </c>
      <c r="AF143" s="2">
        <f t="shared" ca="1" si="53"/>
        <v>72565100.000000015</v>
      </c>
      <c r="AG143" s="2">
        <f t="shared" ca="1" si="53"/>
        <v>73755307.272727266</v>
      </c>
      <c r="AH143" s="2">
        <f t="shared" ca="1" si="53"/>
        <v>73756136.363636419</v>
      </c>
      <c r="AI143" s="2">
        <f t="shared" ca="1" si="53"/>
        <v>77326758.181818172</v>
      </c>
      <c r="AJ143" s="2">
        <f t="shared" ca="1" si="53"/>
        <v>77326758.181818172</v>
      </c>
      <c r="AK143" s="2">
        <f t="shared" ca="1" si="53"/>
        <v>77326758.181818172</v>
      </c>
      <c r="AL143" s="2">
        <f t="shared" ca="1" si="53"/>
        <v>69534558.181818172</v>
      </c>
      <c r="AM143" s="2">
        <f t="shared" ca="1" si="53"/>
        <v>69534558.181818172</v>
      </c>
      <c r="AN143" s="2">
        <f t="shared" ca="1" si="53"/>
        <v>53950158.18181818</v>
      </c>
      <c r="AO143" s="2">
        <f t="shared" ca="1" si="53"/>
        <v>53950158.18181818</v>
      </c>
      <c r="AP143" s="2">
        <f t="shared" ca="1" si="53"/>
        <v>7197096.3636363735</v>
      </c>
      <c r="AQ143" s="2">
        <f t="shared" ca="1" si="53"/>
        <v>7792199.9999999991</v>
      </c>
      <c r="AR143" s="2">
        <f t="shared" ca="1" si="53"/>
        <v>7792199.9999999991</v>
      </c>
      <c r="AS143" s="2">
        <f t="shared" ca="1" si="53"/>
        <v>7792199.9999999991</v>
      </c>
      <c r="AT143" s="2">
        <f t="shared" ca="1" si="53"/>
        <v>7792199.9999999991</v>
      </c>
      <c r="AU143" s="2">
        <f t="shared" ca="1" si="53"/>
        <v>7792199.9999999991</v>
      </c>
      <c r="AV143" s="2">
        <f t="shared" ca="1" si="53"/>
        <v>7792199.9999999991</v>
      </c>
      <c r="AW143" s="2">
        <f t="shared" ca="1" si="53"/>
        <v>7792199.9999999991</v>
      </c>
      <c r="AX143" s="2">
        <f t="shared" ca="1" si="53"/>
        <v>0</v>
      </c>
      <c r="AY143" s="2">
        <f t="shared" ca="1" si="53"/>
        <v>0</v>
      </c>
      <c r="AZ143" s="2">
        <f t="shared" ca="1" si="53"/>
        <v>0</v>
      </c>
      <c r="BA143" s="2">
        <f t="shared" ca="1" si="53"/>
        <v>0</v>
      </c>
      <c r="BB143" s="2">
        <f t="shared" ca="1" si="53"/>
        <v>0</v>
      </c>
      <c r="BC143" s="2">
        <f t="shared" ca="1" si="53"/>
        <v>0</v>
      </c>
      <c r="BD143" s="2">
        <f t="shared" ca="1" si="53"/>
        <v>0</v>
      </c>
      <c r="BE143" s="2">
        <f t="shared" ca="1" si="53"/>
        <v>0</v>
      </c>
      <c r="BF143" s="2">
        <f t="shared" ca="1" si="53"/>
        <v>0</v>
      </c>
      <c r="BG143" s="2">
        <f t="shared" ca="1" si="53"/>
        <v>0</v>
      </c>
      <c r="BH143" s="2">
        <f t="shared" ca="1" si="53"/>
        <v>0</v>
      </c>
      <c r="BI143" s="2">
        <f t="shared" ca="1" si="53"/>
        <v>0</v>
      </c>
      <c r="BJ143" s="2">
        <f t="shared" ca="1" si="53"/>
        <v>0</v>
      </c>
      <c r="BK143" s="2">
        <f t="shared" ca="1" si="53"/>
        <v>0</v>
      </c>
      <c r="BL143" s="2">
        <f t="shared" ca="1" si="53"/>
        <v>0</v>
      </c>
      <c r="BM143" s="2">
        <f t="shared" ca="1" si="53"/>
        <v>0</v>
      </c>
      <c r="BN143" s="2">
        <f t="shared" ca="1" si="53"/>
        <v>0</v>
      </c>
      <c r="BO143" s="2">
        <f t="shared" ca="1" si="53"/>
        <v>0</v>
      </c>
      <c r="BP143" s="2">
        <f t="shared" ca="1" si="53"/>
        <v>0</v>
      </c>
      <c r="BQ143" s="2">
        <f t="shared" ref="BQ143:CF143" ca="1" si="54">BQ142/(1+$C$114)</f>
        <v>0</v>
      </c>
      <c r="BR143" s="2">
        <f t="shared" ca="1" si="54"/>
        <v>0</v>
      </c>
      <c r="BS143" s="2">
        <f t="shared" ca="1" si="54"/>
        <v>0</v>
      </c>
      <c r="BT143" s="2">
        <f t="shared" ca="1" si="54"/>
        <v>0</v>
      </c>
      <c r="BU143" s="2">
        <f t="shared" ca="1" si="54"/>
        <v>0</v>
      </c>
      <c r="BV143" s="2">
        <f t="shared" ca="1" si="54"/>
        <v>0</v>
      </c>
      <c r="BW143" s="2">
        <f t="shared" ca="1" si="54"/>
        <v>0</v>
      </c>
      <c r="BX143" s="2">
        <f t="shared" ca="1" si="54"/>
        <v>0</v>
      </c>
      <c r="BY143" s="2">
        <f t="shared" ca="1" si="54"/>
        <v>0</v>
      </c>
      <c r="BZ143" s="2">
        <f t="shared" ca="1" si="54"/>
        <v>0</v>
      </c>
      <c r="CA143" s="2">
        <f t="shared" ca="1" si="54"/>
        <v>0</v>
      </c>
      <c r="CB143" s="2">
        <f t="shared" ca="1" si="54"/>
        <v>0</v>
      </c>
      <c r="CC143" s="2">
        <f t="shared" ca="1" si="54"/>
        <v>0</v>
      </c>
      <c r="CD143" s="2">
        <f t="shared" ca="1" si="54"/>
        <v>0</v>
      </c>
      <c r="CE143" s="2">
        <f t="shared" ca="1" si="54"/>
        <v>0</v>
      </c>
      <c r="CF143" s="2">
        <f t="shared" ca="1" si="54"/>
        <v>0</v>
      </c>
    </row>
    <row r="144" spans="1:84">
      <c r="B144" t="s">
        <v>63</v>
      </c>
      <c r="C144" s="3">
        <f t="shared" ca="1" si="50"/>
        <v>1909999400</v>
      </c>
      <c r="D144" s="6">
        <f ca="1">C58</f>
        <v>0</v>
      </c>
      <c r="E144" s="6">
        <f t="shared" ref="E144:BP144" ca="1" si="55">D58</f>
        <v>0</v>
      </c>
      <c r="F144" s="6">
        <f t="shared" ca="1" si="55"/>
        <v>0</v>
      </c>
      <c r="G144" s="6">
        <f t="shared" ca="1" si="55"/>
        <v>0</v>
      </c>
      <c r="H144" s="6">
        <f t="shared" ca="1" si="55"/>
        <v>0</v>
      </c>
      <c r="I144" s="6">
        <f t="shared" ca="1" si="55"/>
        <v>0</v>
      </c>
      <c r="J144" s="6">
        <f t="shared" ca="1" si="55"/>
        <v>0</v>
      </c>
      <c r="K144" s="6">
        <f t="shared" ca="1" si="55"/>
        <v>0</v>
      </c>
      <c r="L144" s="6">
        <f t="shared" ca="1" si="55"/>
        <v>0</v>
      </c>
      <c r="M144" s="6">
        <f t="shared" ca="1" si="55"/>
        <v>0</v>
      </c>
      <c r="N144" s="6">
        <f t="shared" ca="1" si="55"/>
        <v>0</v>
      </c>
      <c r="O144" s="6">
        <f t="shared" ca="1" si="55"/>
        <v>0</v>
      </c>
      <c r="P144" s="6">
        <f t="shared" ca="1" si="55"/>
        <v>0</v>
      </c>
      <c r="Q144" s="6">
        <f t="shared" ca="1" si="55"/>
        <v>0</v>
      </c>
      <c r="R144" s="6">
        <f t="shared" ca="1" si="55"/>
        <v>0</v>
      </c>
      <c r="S144" s="6">
        <f t="shared" ca="1" si="55"/>
        <v>0</v>
      </c>
      <c r="T144" s="6">
        <f t="shared" ca="1" si="55"/>
        <v>0</v>
      </c>
      <c r="U144" s="6">
        <f t="shared" ca="1" si="55"/>
        <v>0</v>
      </c>
      <c r="V144" s="6">
        <f t="shared" ca="1" si="55"/>
        <v>0</v>
      </c>
      <c r="W144" s="6">
        <f t="shared" ca="1" si="55"/>
        <v>0</v>
      </c>
      <c r="X144" s="6">
        <f t="shared" ca="1" si="55"/>
        <v>834999240</v>
      </c>
      <c r="Y144" s="6">
        <f t="shared" ca="1" si="55"/>
        <v>0</v>
      </c>
      <c r="Z144" s="6">
        <f t="shared" ca="1" si="55"/>
        <v>0</v>
      </c>
      <c r="AA144" s="6">
        <f t="shared" ca="1" si="55"/>
        <v>0</v>
      </c>
      <c r="AB144" s="6">
        <f t="shared" ca="1" si="55"/>
        <v>0</v>
      </c>
      <c r="AC144" s="6">
        <f t="shared" ca="1" si="55"/>
        <v>79166540</v>
      </c>
      <c r="AD144" s="6">
        <f t="shared" ca="1" si="55"/>
        <v>79166540</v>
      </c>
      <c r="AE144" s="6">
        <f t="shared" ca="1" si="55"/>
        <v>79166540</v>
      </c>
      <c r="AF144" s="6">
        <f t="shared" ca="1" si="55"/>
        <v>79166540</v>
      </c>
      <c r="AG144" s="6">
        <f t="shared" ca="1" si="55"/>
        <v>79166540</v>
      </c>
      <c r="AH144" s="6">
        <f t="shared" ca="1" si="55"/>
        <v>79168060.000000104</v>
      </c>
      <c r="AI144" s="6">
        <f t="shared" ca="1" si="55"/>
        <v>85714200</v>
      </c>
      <c r="AJ144" s="6">
        <f t="shared" ca="1" si="55"/>
        <v>85714200</v>
      </c>
      <c r="AK144" s="6">
        <f t="shared" ca="1" si="55"/>
        <v>85714200</v>
      </c>
      <c r="AL144" s="6">
        <f t="shared" ca="1" si="55"/>
        <v>85714200</v>
      </c>
      <c r="AM144" s="6">
        <f t="shared" ca="1" si="55"/>
        <v>85714200</v>
      </c>
      <c r="AN144" s="6">
        <f t="shared" ca="1" si="55"/>
        <v>85714200</v>
      </c>
      <c r="AO144" s="6">
        <f t="shared" ca="1" si="55"/>
        <v>85714200</v>
      </c>
      <c r="AP144" s="6">
        <f t="shared" ca="1" si="55"/>
        <v>0</v>
      </c>
      <c r="AQ144" s="6">
        <f t="shared" ca="1" si="55"/>
        <v>0</v>
      </c>
      <c r="AR144" s="6">
        <f t="shared" ca="1" si="55"/>
        <v>0</v>
      </c>
      <c r="AS144" s="6">
        <f t="shared" ca="1" si="55"/>
        <v>0</v>
      </c>
      <c r="AT144" s="6">
        <f t="shared" ca="1" si="55"/>
        <v>0</v>
      </c>
      <c r="AU144" s="6">
        <f t="shared" ca="1" si="55"/>
        <v>0</v>
      </c>
      <c r="AV144" s="6">
        <f t="shared" ca="1" si="55"/>
        <v>0</v>
      </c>
      <c r="AW144" s="6">
        <f t="shared" ca="1" si="55"/>
        <v>0</v>
      </c>
      <c r="AX144" s="6">
        <f t="shared" ca="1" si="55"/>
        <v>0</v>
      </c>
      <c r="AY144" s="6">
        <f t="shared" ca="1" si="55"/>
        <v>0</v>
      </c>
      <c r="AZ144" s="6">
        <f t="shared" ca="1" si="55"/>
        <v>0</v>
      </c>
      <c r="BA144" s="6">
        <f t="shared" ca="1" si="55"/>
        <v>0</v>
      </c>
      <c r="BB144" s="6">
        <f t="shared" ca="1" si="55"/>
        <v>0</v>
      </c>
      <c r="BC144" s="6">
        <f t="shared" ca="1" si="55"/>
        <v>0</v>
      </c>
      <c r="BD144" s="6">
        <f t="shared" ca="1" si="55"/>
        <v>0</v>
      </c>
      <c r="BE144" s="6">
        <f t="shared" ca="1" si="55"/>
        <v>0</v>
      </c>
      <c r="BF144" s="6">
        <f t="shared" ca="1" si="55"/>
        <v>0</v>
      </c>
      <c r="BG144" s="6">
        <f t="shared" ca="1" si="55"/>
        <v>0</v>
      </c>
      <c r="BH144" s="6">
        <f t="shared" ca="1" si="55"/>
        <v>0</v>
      </c>
      <c r="BI144" s="6">
        <f t="shared" ca="1" si="55"/>
        <v>0</v>
      </c>
      <c r="BJ144" s="6">
        <f t="shared" ca="1" si="55"/>
        <v>0</v>
      </c>
      <c r="BK144" s="6">
        <f t="shared" ca="1" si="55"/>
        <v>0</v>
      </c>
      <c r="BL144" s="6">
        <f t="shared" ca="1" si="55"/>
        <v>0</v>
      </c>
      <c r="BM144" s="6">
        <f t="shared" ca="1" si="55"/>
        <v>0</v>
      </c>
      <c r="BN144" s="6">
        <f t="shared" ca="1" si="55"/>
        <v>0</v>
      </c>
      <c r="BO144" s="6">
        <f t="shared" ca="1" si="55"/>
        <v>0</v>
      </c>
      <c r="BP144" s="6">
        <f t="shared" ca="1" si="55"/>
        <v>0</v>
      </c>
      <c r="BQ144" s="6">
        <f t="shared" ref="BQ144:CF144" ca="1" si="56">BP58</f>
        <v>0</v>
      </c>
      <c r="BR144" s="6">
        <f t="shared" ca="1" si="56"/>
        <v>0</v>
      </c>
      <c r="BS144" s="6">
        <f t="shared" si="56"/>
        <v>0</v>
      </c>
      <c r="BT144" s="6">
        <f t="shared" si="56"/>
        <v>0</v>
      </c>
      <c r="BU144" s="6">
        <f t="shared" si="56"/>
        <v>0</v>
      </c>
      <c r="BV144" s="6">
        <f t="shared" si="56"/>
        <v>0</v>
      </c>
      <c r="BW144" s="6">
        <f t="shared" si="56"/>
        <v>0</v>
      </c>
      <c r="BX144" s="6">
        <f t="shared" si="56"/>
        <v>0</v>
      </c>
      <c r="BY144" s="6">
        <f t="shared" si="56"/>
        <v>0</v>
      </c>
      <c r="BZ144" s="6">
        <f t="shared" si="56"/>
        <v>0</v>
      </c>
      <c r="CA144" s="6">
        <f t="shared" si="56"/>
        <v>0</v>
      </c>
      <c r="CB144" s="6">
        <f t="shared" si="56"/>
        <v>0</v>
      </c>
      <c r="CC144" s="6">
        <f t="shared" si="56"/>
        <v>0</v>
      </c>
      <c r="CD144" s="6">
        <f t="shared" si="56"/>
        <v>0</v>
      </c>
      <c r="CE144" s="6">
        <f t="shared" si="56"/>
        <v>0</v>
      </c>
      <c r="CF144" s="6">
        <f t="shared" si="56"/>
        <v>0</v>
      </c>
    </row>
    <row r="145" spans="2:89">
      <c r="B145" t="s">
        <v>110</v>
      </c>
      <c r="C145" s="3">
        <f t="shared" ca="1" si="50"/>
        <v>1736363090.9090908</v>
      </c>
      <c r="D145" s="6">
        <f ca="1">D144/(1+$C$114)</f>
        <v>0</v>
      </c>
      <c r="E145" s="6">
        <f t="shared" ref="E145:BP145" ca="1" si="57">E144/(1+$C$114)</f>
        <v>0</v>
      </c>
      <c r="F145" s="6">
        <f t="shared" ca="1" si="57"/>
        <v>0</v>
      </c>
      <c r="G145" s="6">
        <f t="shared" ca="1" si="57"/>
        <v>0</v>
      </c>
      <c r="H145" s="6">
        <f t="shared" ca="1" si="57"/>
        <v>0</v>
      </c>
      <c r="I145" s="6">
        <f t="shared" ca="1" si="57"/>
        <v>0</v>
      </c>
      <c r="J145" s="6">
        <f t="shared" ca="1" si="57"/>
        <v>0</v>
      </c>
      <c r="K145" s="6">
        <f t="shared" ca="1" si="57"/>
        <v>0</v>
      </c>
      <c r="L145" s="6">
        <f t="shared" ca="1" si="57"/>
        <v>0</v>
      </c>
      <c r="M145" s="6">
        <f t="shared" ca="1" si="57"/>
        <v>0</v>
      </c>
      <c r="N145" s="6">
        <f t="shared" ca="1" si="57"/>
        <v>0</v>
      </c>
      <c r="O145" s="6">
        <f t="shared" ca="1" si="57"/>
        <v>0</v>
      </c>
      <c r="P145" s="6">
        <f t="shared" ca="1" si="57"/>
        <v>0</v>
      </c>
      <c r="Q145" s="6">
        <f t="shared" ca="1" si="57"/>
        <v>0</v>
      </c>
      <c r="R145" s="6">
        <f t="shared" ca="1" si="57"/>
        <v>0</v>
      </c>
      <c r="S145" s="6">
        <f t="shared" ca="1" si="57"/>
        <v>0</v>
      </c>
      <c r="T145" s="6">
        <f t="shared" ca="1" si="57"/>
        <v>0</v>
      </c>
      <c r="U145" s="6">
        <f t="shared" ca="1" si="57"/>
        <v>0</v>
      </c>
      <c r="V145" s="6">
        <f t="shared" ca="1" si="57"/>
        <v>0</v>
      </c>
      <c r="W145" s="6">
        <f t="shared" ca="1" si="57"/>
        <v>0</v>
      </c>
      <c r="X145" s="6">
        <f t="shared" ca="1" si="57"/>
        <v>759090218.18181813</v>
      </c>
      <c r="Y145" s="6">
        <f t="shared" ca="1" si="57"/>
        <v>0</v>
      </c>
      <c r="Z145" s="6">
        <f t="shared" ca="1" si="57"/>
        <v>0</v>
      </c>
      <c r="AA145" s="6">
        <f t="shared" ca="1" si="57"/>
        <v>0</v>
      </c>
      <c r="AB145" s="6">
        <f t="shared" ca="1" si="57"/>
        <v>0</v>
      </c>
      <c r="AC145" s="6">
        <f t="shared" ca="1" si="57"/>
        <v>71969581.818181813</v>
      </c>
      <c r="AD145" s="6">
        <f t="shared" ca="1" si="57"/>
        <v>71969581.818181813</v>
      </c>
      <c r="AE145" s="6">
        <f t="shared" ca="1" si="57"/>
        <v>71969581.818181813</v>
      </c>
      <c r="AF145" s="6">
        <f t="shared" ca="1" si="57"/>
        <v>71969581.818181813</v>
      </c>
      <c r="AG145" s="6">
        <f t="shared" ca="1" si="57"/>
        <v>71969581.818181813</v>
      </c>
      <c r="AH145" s="6">
        <f t="shared" ca="1" si="57"/>
        <v>71970963.63636373</v>
      </c>
      <c r="AI145" s="6">
        <f t="shared" ca="1" si="57"/>
        <v>77922000</v>
      </c>
      <c r="AJ145" s="6">
        <f t="shared" ca="1" si="57"/>
        <v>77922000</v>
      </c>
      <c r="AK145" s="6">
        <f t="shared" ca="1" si="57"/>
        <v>77922000</v>
      </c>
      <c r="AL145" s="6">
        <f t="shared" ca="1" si="57"/>
        <v>77922000</v>
      </c>
      <c r="AM145" s="6">
        <f t="shared" ca="1" si="57"/>
        <v>77922000</v>
      </c>
      <c r="AN145" s="6">
        <f t="shared" ca="1" si="57"/>
        <v>77922000</v>
      </c>
      <c r="AO145" s="6">
        <f t="shared" ca="1" si="57"/>
        <v>77922000</v>
      </c>
      <c r="AP145" s="6">
        <f t="shared" ca="1" si="57"/>
        <v>0</v>
      </c>
      <c r="AQ145" s="6">
        <f t="shared" ca="1" si="57"/>
        <v>0</v>
      </c>
      <c r="AR145" s="6">
        <f t="shared" ca="1" si="57"/>
        <v>0</v>
      </c>
      <c r="AS145" s="6">
        <f t="shared" ca="1" si="57"/>
        <v>0</v>
      </c>
      <c r="AT145" s="6">
        <f t="shared" ca="1" si="57"/>
        <v>0</v>
      </c>
      <c r="AU145" s="6">
        <f t="shared" ca="1" si="57"/>
        <v>0</v>
      </c>
      <c r="AV145" s="6">
        <f t="shared" ca="1" si="57"/>
        <v>0</v>
      </c>
      <c r="AW145" s="6">
        <f t="shared" ca="1" si="57"/>
        <v>0</v>
      </c>
      <c r="AX145" s="6">
        <f t="shared" ca="1" si="57"/>
        <v>0</v>
      </c>
      <c r="AY145" s="6">
        <f t="shared" ca="1" si="57"/>
        <v>0</v>
      </c>
      <c r="AZ145" s="6">
        <f t="shared" ca="1" si="57"/>
        <v>0</v>
      </c>
      <c r="BA145" s="6">
        <f t="shared" ca="1" si="57"/>
        <v>0</v>
      </c>
      <c r="BB145" s="6">
        <f t="shared" ca="1" si="57"/>
        <v>0</v>
      </c>
      <c r="BC145" s="6">
        <f t="shared" ca="1" si="57"/>
        <v>0</v>
      </c>
      <c r="BD145" s="6">
        <f t="shared" ca="1" si="57"/>
        <v>0</v>
      </c>
      <c r="BE145" s="6">
        <f t="shared" ca="1" si="57"/>
        <v>0</v>
      </c>
      <c r="BF145" s="6">
        <f t="shared" ca="1" si="57"/>
        <v>0</v>
      </c>
      <c r="BG145" s="6">
        <f t="shared" ca="1" si="57"/>
        <v>0</v>
      </c>
      <c r="BH145" s="6">
        <f t="shared" ca="1" si="57"/>
        <v>0</v>
      </c>
      <c r="BI145" s="6">
        <f t="shared" ca="1" si="57"/>
        <v>0</v>
      </c>
      <c r="BJ145" s="6">
        <f t="shared" ca="1" si="57"/>
        <v>0</v>
      </c>
      <c r="BK145" s="6">
        <f t="shared" ca="1" si="57"/>
        <v>0</v>
      </c>
      <c r="BL145" s="6">
        <f t="shared" ca="1" si="57"/>
        <v>0</v>
      </c>
      <c r="BM145" s="6">
        <f t="shared" ca="1" si="57"/>
        <v>0</v>
      </c>
      <c r="BN145" s="6">
        <f t="shared" ca="1" si="57"/>
        <v>0</v>
      </c>
      <c r="BO145" s="6">
        <f t="shared" ca="1" si="57"/>
        <v>0</v>
      </c>
      <c r="BP145" s="6">
        <f t="shared" ca="1" si="57"/>
        <v>0</v>
      </c>
      <c r="BQ145" s="6">
        <f t="shared" ref="BQ145:CF145" ca="1" si="58">BQ144/(1+$C$114)</f>
        <v>0</v>
      </c>
      <c r="BR145" s="6">
        <f t="shared" ca="1" si="58"/>
        <v>0</v>
      </c>
      <c r="BS145" s="6">
        <f t="shared" si="58"/>
        <v>0</v>
      </c>
      <c r="BT145" s="6">
        <f t="shared" si="58"/>
        <v>0</v>
      </c>
      <c r="BU145" s="6">
        <f t="shared" si="58"/>
        <v>0</v>
      </c>
      <c r="BV145" s="6">
        <f t="shared" si="58"/>
        <v>0</v>
      </c>
      <c r="BW145" s="6">
        <f t="shared" si="58"/>
        <v>0</v>
      </c>
      <c r="BX145" s="6">
        <f t="shared" si="58"/>
        <v>0</v>
      </c>
      <c r="BY145" s="6">
        <f t="shared" si="58"/>
        <v>0</v>
      </c>
      <c r="BZ145" s="6">
        <f t="shared" si="58"/>
        <v>0</v>
      </c>
      <c r="CA145" s="6">
        <f t="shared" si="58"/>
        <v>0</v>
      </c>
      <c r="CB145" s="6">
        <f t="shared" si="58"/>
        <v>0</v>
      </c>
      <c r="CC145" s="6">
        <f t="shared" si="58"/>
        <v>0</v>
      </c>
      <c r="CD145" s="6">
        <f t="shared" si="58"/>
        <v>0</v>
      </c>
      <c r="CE145" s="6">
        <f t="shared" si="58"/>
        <v>0</v>
      </c>
      <c r="CF145" s="6">
        <f t="shared" si="58"/>
        <v>0</v>
      </c>
    </row>
    <row r="146" spans="2:89"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</row>
    <row r="147" spans="2:89"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</row>
    <row r="148" spans="2:89"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</row>
    <row r="149" spans="2:89">
      <c r="B149" t="s">
        <v>232</v>
      </c>
      <c r="D149" s="12">
        <f>D139</f>
        <v>42278</v>
      </c>
      <c r="E149" s="12">
        <f t="shared" ref="E149:BP149" si="59">E139</f>
        <v>42309</v>
      </c>
      <c r="F149" s="12">
        <f t="shared" si="59"/>
        <v>42339</v>
      </c>
      <c r="G149" s="12">
        <f t="shared" si="59"/>
        <v>42370</v>
      </c>
      <c r="H149" s="12">
        <f t="shared" si="59"/>
        <v>42401</v>
      </c>
      <c r="I149" s="12">
        <f t="shared" si="59"/>
        <v>42430</v>
      </c>
      <c r="J149" s="12">
        <f t="shared" si="59"/>
        <v>42461</v>
      </c>
      <c r="K149" s="12">
        <f t="shared" si="59"/>
        <v>42491</v>
      </c>
      <c r="L149" s="12">
        <f t="shared" si="59"/>
        <v>42522</v>
      </c>
      <c r="M149" s="12">
        <f t="shared" si="59"/>
        <v>42552</v>
      </c>
      <c r="N149" s="12">
        <f t="shared" si="59"/>
        <v>42583</v>
      </c>
      <c r="O149" s="12">
        <f t="shared" si="59"/>
        <v>42614</v>
      </c>
      <c r="P149" s="12">
        <f t="shared" si="59"/>
        <v>42644</v>
      </c>
      <c r="Q149" s="12">
        <f t="shared" si="59"/>
        <v>42675</v>
      </c>
      <c r="R149" s="12">
        <f t="shared" si="59"/>
        <v>42705</v>
      </c>
      <c r="S149" s="12">
        <f t="shared" si="59"/>
        <v>42736</v>
      </c>
      <c r="T149" s="12">
        <f t="shared" si="59"/>
        <v>42767</v>
      </c>
      <c r="U149" s="12">
        <f t="shared" si="59"/>
        <v>42795</v>
      </c>
      <c r="V149" s="12">
        <f t="shared" si="59"/>
        <v>42826</v>
      </c>
      <c r="W149" s="12">
        <f t="shared" si="59"/>
        <v>42856</v>
      </c>
      <c r="X149" s="12">
        <f t="shared" si="59"/>
        <v>42887</v>
      </c>
      <c r="Y149" s="12">
        <f t="shared" si="59"/>
        <v>42917</v>
      </c>
      <c r="Z149" s="12">
        <f t="shared" si="59"/>
        <v>42948</v>
      </c>
      <c r="AA149" s="12">
        <f t="shared" si="59"/>
        <v>42979</v>
      </c>
      <c r="AB149" s="12">
        <f t="shared" si="59"/>
        <v>43009</v>
      </c>
      <c r="AC149" s="12">
        <f t="shared" si="59"/>
        <v>43040</v>
      </c>
      <c r="AD149" s="12">
        <f t="shared" si="59"/>
        <v>43070</v>
      </c>
      <c r="AE149" s="12">
        <f t="shared" si="59"/>
        <v>43101</v>
      </c>
      <c r="AF149" s="12">
        <f t="shared" si="59"/>
        <v>43132</v>
      </c>
      <c r="AG149" s="12">
        <f t="shared" si="59"/>
        <v>43160</v>
      </c>
      <c r="AH149" s="12">
        <f t="shared" si="59"/>
        <v>43191</v>
      </c>
      <c r="AI149" s="12">
        <f t="shared" si="59"/>
        <v>43221</v>
      </c>
      <c r="AJ149" s="12">
        <f t="shared" si="59"/>
        <v>43252</v>
      </c>
      <c r="AK149" s="12">
        <f t="shared" si="59"/>
        <v>43282</v>
      </c>
      <c r="AL149" s="12">
        <f t="shared" si="59"/>
        <v>43313</v>
      </c>
      <c r="AM149" s="12">
        <f t="shared" si="59"/>
        <v>43344</v>
      </c>
      <c r="AN149" s="12">
        <f t="shared" si="59"/>
        <v>43374</v>
      </c>
      <c r="AO149" s="12">
        <f t="shared" si="59"/>
        <v>43405</v>
      </c>
      <c r="AP149" s="12">
        <f t="shared" si="59"/>
        <v>43435</v>
      </c>
      <c r="AQ149" s="12">
        <f t="shared" si="59"/>
        <v>43466</v>
      </c>
      <c r="AR149" s="12">
        <f t="shared" si="59"/>
        <v>43497</v>
      </c>
      <c r="AS149" s="12">
        <f t="shared" si="59"/>
        <v>43525</v>
      </c>
      <c r="AT149" s="12">
        <f t="shared" si="59"/>
        <v>43556</v>
      </c>
      <c r="AU149" s="12">
        <f t="shared" si="59"/>
        <v>43586</v>
      </c>
      <c r="AV149" s="12">
        <f t="shared" si="59"/>
        <v>43617</v>
      </c>
      <c r="AW149" s="12">
        <f t="shared" si="59"/>
        <v>43647</v>
      </c>
      <c r="AX149" s="12">
        <f t="shared" si="59"/>
        <v>43678</v>
      </c>
      <c r="AY149" s="12">
        <f t="shared" si="59"/>
        <v>43709</v>
      </c>
      <c r="AZ149" s="12">
        <f t="shared" si="59"/>
        <v>43739</v>
      </c>
      <c r="BA149" s="12">
        <f t="shared" si="59"/>
        <v>43770</v>
      </c>
      <c r="BB149" s="12">
        <f t="shared" si="59"/>
        <v>43800</v>
      </c>
      <c r="BC149" s="12">
        <f t="shared" si="59"/>
        <v>43831</v>
      </c>
      <c r="BD149" s="12">
        <f t="shared" si="59"/>
        <v>43862</v>
      </c>
      <c r="BE149" s="12">
        <f t="shared" si="59"/>
        <v>43891</v>
      </c>
      <c r="BF149" s="12">
        <f t="shared" si="59"/>
        <v>43922</v>
      </c>
      <c r="BG149" s="12">
        <f t="shared" si="59"/>
        <v>43952</v>
      </c>
      <c r="BH149" s="12">
        <f t="shared" si="59"/>
        <v>43983</v>
      </c>
      <c r="BI149" s="12">
        <f t="shared" si="59"/>
        <v>44013</v>
      </c>
      <c r="BJ149" s="12">
        <f t="shared" si="59"/>
        <v>44044</v>
      </c>
      <c r="BK149" s="12">
        <f t="shared" si="59"/>
        <v>44075</v>
      </c>
      <c r="BL149" s="12">
        <f t="shared" si="59"/>
        <v>44105</v>
      </c>
      <c r="BM149" s="12">
        <f t="shared" si="59"/>
        <v>44136</v>
      </c>
      <c r="BN149" s="12">
        <f t="shared" si="59"/>
        <v>44166</v>
      </c>
      <c r="BO149" s="12">
        <f t="shared" si="59"/>
        <v>44197</v>
      </c>
      <c r="BP149" s="12">
        <f t="shared" si="59"/>
        <v>44228</v>
      </c>
      <c r="BQ149" s="12">
        <f t="shared" ref="BQ149:CF149" si="60">BQ139</f>
        <v>44256</v>
      </c>
      <c r="BR149" s="12">
        <f t="shared" si="60"/>
        <v>44287</v>
      </c>
      <c r="BS149" s="12">
        <f t="shared" si="60"/>
        <v>44317</v>
      </c>
      <c r="BT149" s="12">
        <f t="shared" si="60"/>
        <v>44348</v>
      </c>
      <c r="BU149" s="12">
        <f t="shared" si="60"/>
        <v>44378</v>
      </c>
      <c r="BV149" s="12">
        <f t="shared" si="60"/>
        <v>44409</v>
      </c>
      <c r="BW149" s="12">
        <f t="shared" si="60"/>
        <v>44440</v>
      </c>
      <c r="BX149" s="12">
        <f t="shared" si="60"/>
        <v>44470</v>
      </c>
      <c r="BY149" s="12">
        <f t="shared" si="60"/>
        <v>44501</v>
      </c>
      <c r="BZ149" s="12">
        <f t="shared" si="60"/>
        <v>44531</v>
      </c>
      <c r="CA149" s="12">
        <f t="shared" si="60"/>
        <v>44562</v>
      </c>
      <c r="CB149" s="12">
        <f t="shared" si="60"/>
        <v>44593</v>
      </c>
      <c r="CC149" s="12">
        <f t="shared" si="60"/>
        <v>44621</v>
      </c>
      <c r="CD149" s="12">
        <f t="shared" si="60"/>
        <v>44652</v>
      </c>
      <c r="CE149" s="12">
        <f t="shared" si="60"/>
        <v>44682</v>
      </c>
      <c r="CF149" s="12">
        <f t="shared" si="60"/>
        <v>44713</v>
      </c>
    </row>
    <row r="150" spans="2:89">
      <c r="B150" t="s">
        <v>108</v>
      </c>
      <c r="D150" s="6">
        <f ca="1">D141</f>
        <v>0</v>
      </c>
      <c r="E150" s="6">
        <f t="shared" ref="E150:BP150" ca="1" si="61">E141</f>
        <v>0</v>
      </c>
      <c r="F150" s="6">
        <f t="shared" ca="1" si="61"/>
        <v>0</v>
      </c>
      <c r="G150" s="6">
        <f t="shared" ca="1" si="61"/>
        <v>0</v>
      </c>
      <c r="H150" s="6">
        <f t="shared" ca="1" si="61"/>
        <v>29752036.36363636</v>
      </c>
      <c r="I150" s="6">
        <f t="shared" ca="1" si="61"/>
        <v>29752036.36363636</v>
      </c>
      <c r="J150" s="6">
        <f t="shared" ca="1" si="61"/>
        <v>29752036.36363636</v>
      </c>
      <c r="K150" s="6">
        <f t="shared" ca="1" si="61"/>
        <v>29752036.36363636</v>
      </c>
      <c r="L150" s="6">
        <f t="shared" ca="1" si="61"/>
        <v>29752036.36363636</v>
      </c>
      <c r="M150" s="6">
        <f t="shared" ca="1" si="61"/>
        <v>29752036.36363636</v>
      </c>
      <c r="N150" s="6">
        <f t="shared" ca="1" si="61"/>
        <v>29752036.36363636</v>
      </c>
      <c r="O150" s="6">
        <f t="shared" ca="1" si="61"/>
        <v>29752036.36363636</v>
      </c>
      <c r="P150" s="6">
        <f t="shared" ca="1" si="61"/>
        <v>29752036.36363636</v>
      </c>
      <c r="Q150" s="6">
        <f t="shared" ca="1" si="61"/>
        <v>29752036.36363636</v>
      </c>
      <c r="R150" s="6">
        <f t="shared" ca="1" si="61"/>
        <v>29752363.636363648</v>
      </c>
      <c r="S150" s="6">
        <f t="shared" ca="1" si="61"/>
        <v>71969581.818181813</v>
      </c>
      <c r="T150" s="6">
        <f t="shared" ca="1" si="61"/>
        <v>71969581.818181813</v>
      </c>
      <c r="U150" s="6">
        <f t="shared" ca="1" si="61"/>
        <v>71969581.818181813</v>
      </c>
      <c r="V150" s="6">
        <f t="shared" ca="1" si="61"/>
        <v>71969581.818181813</v>
      </c>
      <c r="W150" s="6">
        <f t="shared" ca="1" si="61"/>
        <v>71969581.818181813</v>
      </c>
      <c r="X150" s="6">
        <f t="shared" ca="1" si="61"/>
        <v>71969581.818181813</v>
      </c>
      <c r="Y150" s="6">
        <f t="shared" ca="1" si="61"/>
        <v>71969581.818181813</v>
      </c>
      <c r="Z150" s="6">
        <f t="shared" ca="1" si="61"/>
        <v>71969581.818181813</v>
      </c>
      <c r="AA150" s="6">
        <f t="shared" ca="1" si="61"/>
        <v>71969581.818181813</v>
      </c>
      <c r="AB150" s="6">
        <f t="shared" ca="1" si="61"/>
        <v>71969581.818181813</v>
      </c>
      <c r="AC150" s="6">
        <f t="shared" ca="1" si="61"/>
        <v>71969581.818181813</v>
      </c>
      <c r="AD150" s="6">
        <f t="shared" ca="1" si="61"/>
        <v>71970963.63636373</v>
      </c>
      <c r="AE150" s="6">
        <f t="shared" ca="1" si="61"/>
        <v>77922000</v>
      </c>
      <c r="AF150" s="6">
        <f t="shared" ca="1" si="61"/>
        <v>77922000</v>
      </c>
      <c r="AG150" s="6">
        <f t="shared" ca="1" si="61"/>
        <v>77922000</v>
      </c>
      <c r="AH150" s="6">
        <f t="shared" ca="1" si="61"/>
        <v>77922000</v>
      </c>
      <c r="AI150" s="6">
        <f t="shared" ca="1" si="61"/>
        <v>77922000</v>
      </c>
      <c r="AJ150" s="6">
        <f t="shared" ca="1" si="61"/>
        <v>77922000</v>
      </c>
      <c r="AK150" s="6">
        <f t="shared" ca="1" si="61"/>
        <v>77922000</v>
      </c>
      <c r="AL150" s="6">
        <f t="shared" ca="1" si="61"/>
        <v>0</v>
      </c>
      <c r="AM150" s="6">
        <f t="shared" ca="1" si="61"/>
        <v>0</v>
      </c>
      <c r="AN150" s="6">
        <f t="shared" ca="1" si="61"/>
        <v>0</v>
      </c>
      <c r="AO150" s="6">
        <f t="shared" ca="1" si="61"/>
        <v>0</v>
      </c>
      <c r="AP150" s="6">
        <f t="shared" ca="1" si="61"/>
        <v>0</v>
      </c>
      <c r="AQ150" s="6">
        <f t="shared" ca="1" si="61"/>
        <v>0</v>
      </c>
      <c r="AR150" s="6">
        <f t="shared" ca="1" si="61"/>
        <v>0</v>
      </c>
      <c r="AS150" s="6">
        <f t="shared" ca="1" si="61"/>
        <v>0</v>
      </c>
      <c r="AT150" s="6">
        <f t="shared" ca="1" si="61"/>
        <v>0</v>
      </c>
      <c r="AU150" s="6">
        <f t="shared" si="61"/>
        <v>0</v>
      </c>
      <c r="AV150" s="6">
        <f t="shared" si="61"/>
        <v>0</v>
      </c>
      <c r="AW150" s="6">
        <f t="shared" si="61"/>
        <v>0</v>
      </c>
      <c r="AX150" s="6">
        <f t="shared" si="61"/>
        <v>0</v>
      </c>
      <c r="AY150" s="6">
        <f t="shared" si="61"/>
        <v>0</v>
      </c>
      <c r="AZ150" s="6">
        <f t="shared" si="61"/>
        <v>0</v>
      </c>
      <c r="BA150" s="6">
        <f t="shared" si="61"/>
        <v>0</v>
      </c>
      <c r="BB150" s="6">
        <f t="shared" si="61"/>
        <v>0</v>
      </c>
      <c r="BC150" s="6">
        <f t="shared" si="61"/>
        <v>0</v>
      </c>
      <c r="BD150" s="6">
        <f t="shared" si="61"/>
        <v>0</v>
      </c>
      <c r="BE150" s="6">
        <f t="shared" si="61"/>
        <v>0</v>
      </c>
      <c r="BF150" s="6">
        <f t="shared" si="61"/>
        <v>0</v>
      </c>
      <c r="BG150" s="6">
        <f t="shared" si="61"/>
        <v>0</v>
      </c>
      <c r="BH150" s="6">
        <f t="shared" si="61"/>
        <v>0</v>
      </c>
      <c r="BI150" s="6">
        <f t="shared" si="61"/>
        <v>0</v>
      </c>
      <c r="BJ150" s="6">
        <f t="shared" si="61"/>
        <v>0</v>
      </c>
      <c r="BK150" s="6">
        <f t="shared" si="61"/>
        <v>0</v>
      </c>
      <c r="BL150" s="6">
        <f t="shared" si="61"/>
        <v>0</v>
      </c>
      <c r="BM150" s="6">
        <f t="shared" si="61"/>
        <v>0</v>
      </c>
      <c r="BN150" s="6">
        <f t="shared" si="61"/>
        <v>0</v>
      </c>
      <c r="BO150" s="6">
        <f t="shared" si="61"/>
        <v>0</v>
      </c>
      <c r="BP150" s="6">
        <f t="shared" si="61"/>
        <v>0</v>
      </c>
      <c r="BQ150" s="6">
        <f t="shared" ref="BQ150:CF150" si="62">BQ141</f>
        <v>0</v>
      </c>
      <c r="BR150" s="6">
        <f t="shared" si="62"/>
        <v>0</v>
      </c>
      <c r="BS150" s="6">
        <f t="shared" si="62"/>
        <v>0</v>
      </c>
      <c r="BT150" s="6">
        <f t="shared" si="62"/>
        <v>0</v>
      </c>
      <c r="BU150" s="6">
        <f t="shared" si="62"/>
        <v>0</v>
      </c>
      <c r="BV150" s="6">
        <f t="shared" si="62"/>
        <v>0</v>
      </c>
      <c r="BW150" s="6">
        <f t="shared" si="62"/>
        <v>0</v>
      </c>
      <c r="BX150" s="6">
        <f t="shared" si="62"/>
        <v>0</v>
      </c>
      <c r="BY150" s="6">
        <f t="shared" si="62"/>
        <v>0</v>
      </c>
      <c r="BZ150" s="6">
        <f t="shared" si="62"/>
        <v>0</v>
      </c>
      <c r="CA150" s="6">
        <f t="shared" si="62"/>
        <v>0</v>
      </c>
      <c r="CB150" s="6">
        <f t="shared" si="62"/>
        <v>0</v>
      </c>
      <c r="CC150" s="6">
        <f t="shared" si="62"/>
        <v>0</v>
      </c>
      <c r="CD150" s="6">
        <f t="shared" si="62"/>
        <v>0</v>
      </c>
      <c r="CE150" s="6">
        <f t="shared" si="62"/>
        <v>0</v>
      </c>
      <c r="CF150" s="6">
        <f t="shared" si="62"/>
        <v>0</v>
      </c>
    </row>
    <row r="151" spans="2:89">
      <c r="B151" t="s">
        <v>61</v>
      </c>
      <c r="D151" s="2">
        <f ca="1">($C$69+$C$81+$C$80-SUM($D$121:$D$123)-SUM($D$125:$D$134)-$D$136)*C38</f>
        <v>0</v>
      </c>
      <c r="E151" s="2">
        <f t="shared" ref="E151:BP151" ca="1" si="63">($C$69+$C$81+$C$80-SUM($D$121:$D$123)-SUM($D$125:$D$134)-$D$136)*D38</f>
        <v>0</v>
      </c>
      <c r="F151" s="2">
        <f t="shared" ca="1" si="63"/>
        <v>0</v>
      </c>
      <c r="G151" s="2">
        <f t="shared" ca="1" si="63"/>
        <v>0</v>
      </c>
      <c r="H151" s="2">
        <f t="shared" ca="1" si="63"/>
        <v>16416080.780908139</v>
      </c>
      <c r="I151" s="2">
        <f t="shared" ca="1" si="63"/>
        <v>16416080.780908139</v>
      </c>
      <c r="J151" s="2">
        <f t="shared" ca="1" si="63"/>
        <v>16416080.780908139</v>
      </c>
      <c r="K151" s="2">
        <f t="shared" ca="1" si="63"/>
        <v>16416080.780908139</v>
      </c>
      <c r="L151" s="2">
        <f t="shared" ca="1" si="63"/>
        <v>16416080.780908139</v>
      </c>
      <c r="M151" s="2">
        <f t="shared" ca="1" si="63"/>
        <v>16416080.780908139</v>
      </c>
      <c r="N151" s="2">
        <f t="shared" ca="1" si="63"/>
        <v>16416080.780908139</v>
      </c>
      <c r="O151" s="2">
        <f t="shared" ca="1" si="63"/>
        <v>16416080.780908139</v>
      </c>
      <c r="P151" s="2">
        <f t="shared" ca="1" si="63"/>
        <v>16416080.780908139</v>
      </c>
      <c r="Q151" s="2">
        <f t="shared" ca="1" si="63"/>
        <v>16416080.780908139</v>
      </c>
      <c r="R151" s="2">
        <f t="shared" ca="1" si="63"/>
        <v>16416261.357977312</v>
      </c>
      <c r="S151" s="2">
        <f t="shared" ca="1" si="63"/>
        <v>37620162.55078084</v>
      </c>
      <c r="T151" s="2">
        <f t="shared" ca="1" si="63"/>
        <v>37620162.55078084</v>
      </c>
      <c r="U151" s="2">
        <f t="shared" ca="1" si="63"/>
        <v>37620162.55078084</v>
      </c>
      <c r="V151" s="2">
        <f t="shared" ca="1" si="63"/>
        <v>37620162.55078084</v>
      </c>
      <c r="W151" s="2">
        <f t="shared" ca="1" si="63"/>
        <v>37620162.55078084</v>
      </c>
      <c r="X151" s="2">
        <f t="shared" ca="1" si="63"/>
        <v>37620162.55078084</v>
      </c>
      <c r="Y151" s="2">
        <f t="shared" ca="1" si="63"/>
        <v>37620162.55078084</v>
      </c>
      <c r="Z151" s="2">
        <f t="shared" ca="1" si="63"/>
        <v>37620162.55078084</v>
      </c>
      <c r="AA151" s="2">
        <f t="shared" ca="1" si="63"/>
        <v>37620162.55078084</v>
      </c>
      <c r="AB151" s="2">
        <f t="shared" ca="1" si="63"/>
        <v>37620162.55078084</v>
      </c>
      <c r="AC151" s="2">
        <f t="shared" ca="1" si="63"/>
        <v>37620162.55078084</v>
      </c>
      <c r="AD151" s="2">
        <f t="shared" ca="1" si="63"/>
        <v>37620884.859057553</v>
      </c>
      <c r="AE151" s="2">
        <f t="shared" ca="1" si="63"/>
        <v>38695047.554997757</v>
      </c>
      <c r="AF151" s="2">
        <f t="shared" ca="1" si="63"/>
        <v>38695047.554997757</v>
      </c>
      <c r="AG151" s="2">
        <f t="shared" ca="1" si="63"/>
        <v>38695047.554997757</v>
      </c>
      <c r="AH151" s="2">
        <f t="shared" ca="1" si="63"/>
        <v>38695047.554997757</v>
      </c>
      <c r="AI151" s="2">
        <f t="shared" ca="1" si="63"/>
        <v>38695047.554997757</v>
      </c>
      <c r="AJ151" s="2">
        <f t="shared" ca="1" si="63"/>
        <v>38695047.554997757</v>
      </c>
      <c r="AK151" s="2">
        <f t="shared" ca="1" si="63"/>
        <v>38695047.554997757</v>
      </c>
      <c r="AL151" s="2">
        <f t="shared" ca="1" si="63"/>
        <v>0</v>
      </c>
      <c r="AM151" s="2">
        <f t="shared" ca="1" si="63"/>
        <v>0</v>
      </c>
      <c r="AN151" s="2">
        <f t="shared" ca="1" si="63"/>
        <v>0</v>
      </c>
      <c r="AO151" s="2">
        <f t="shared" ca="1" si="63"/>
        <v>0</v>
      </c>
      <c r="AP151" s="2">
        <f t="shared" ca="1" si="63"/>
        <v>0</v>
      </c>
      <c r="AQ151" s="2">
        <f t="shared" ca="1" si="63"/>
        <v>0</v>
      </c>
      <c r="AR151" s="2">
        <f t="shared" ca="1" si="63"/>
        <v>0</v>
      </c>
      <c r="AS151" s="2">
        <f t="shared" ca="1" si="63"/>
        <v>0</v>
      </c>
      <c r="AT151" s="2">
        <f t="shared" ca="1" si="63"/>
        <v>0</v>
      </c>
      <c r="AU151" s="2">
        <f t="shared" ca="1" si="63"/>
        <v>0</v>
      </c>
      <c r="AV151" s="2">
        <f t="shared" ca="1" si="63"/>
        <v>0</v>
      </c>
      <c r="AW151" s="2">
        <f t="shared" ca="1" si="63"/>
        <v>0</v>
      </c>
      <c r="AX151" s="2">
        <f t="shared" ca="1" si="63"/>
        <v>0</v>
      </c>
      <c r="AY151" s="2">
        <f t="shared" ca="1" si="63"/>
        <v>0</v>
      </c>
      <c r="AZ151" s="2">
        <f t="shared" ca="1" si="63"/>
        <v>0</v>
      </c>
      <c r="BA151" s="2">
        <f t="shared" ca="1" si="63"/>
        <v>0</v>
      </c>
      <c r="BB151" s="2">
        <f t="shared" ca="1" si="63"/>
        <v>0</v>
      </c>
      <c r="BC151" s="2">
        <f t="shared" ca="1" si="63"/>
        <v>0</v>
      </c>
      <c r="BD151" s="2">
        <f t="shared" ca="1" si="63"/>
        <v>0</v>
      </c>
      <c r="BE151" s="2">
        <f t="shared" ca="1" si="63"/>
        <v>0</v>
      </c>
      <c r="BF151" s="2">
        <f t="shared" ca="1" si="63"/>
        <v>0</v>
      </c>
      <c r="BG151" s="2">
        <f t="shared" ca="1" si="63"/>
        <v>0</v>
      </c>
      <c r="BH151" s="2">
        <f t="shared" ca="1" si="63"/>
        <v>0</v>
      </c>
      <c r="BI151" s="2">
        <f t="shared" ca="1" si="63"/>
        <v>0</v>
      </c>
      <c r="BJ151" s="2">
        <f t="shared" ca="1" si="63"/>
        <v>0</v>
      </c>
      <c r="BK151" s="2">
        <f t="shared" ca="1" si="63"/>
        <v>0</v>
      </c>
      <c r="BL151" s="2">
        <f t="shared" ca="1" si="63"/>
        <v>0</v>
      </c>
      <c r="BM151" s="2">
        <f t="shared" ca="1" si="63"/>
        <v>0</v>
      </c>
      <c r="BN151" s="2">
        <f t="shared" ca="1" si="63"/>
        <v>0</v>
      </c>
      <c r="BO151" s="2">
        <f t="shared" ca="1" si="63"/>
        <v>0</v>
      </c>
      <c r="BP151" s="2">
        <f t="shared" ca="1" si="63"/>
        <v>0</v>
      </c>
      <c r="BQ151" s="2">
        <f t="shared" ref="BQ151:CF151" ca="1" si="64">($C$69+$C$81+$C$80-SUM($D$121:$D$123)-SUM($D$125:$D$134)-$D$136)*BP38</f>
        <v>0</v>
      </c>
      <c r="BR151" s="2">
        <f t="shared" ca="1" si="64"/>
        <v>0</v>
      </c>
      <c r="BS151" s="2">
        <f t="shared" ca="1" si="64"/>
        <v>0</v>
      </c>
      <c r="BT151" s="2">
        <f t="shared" ca="1" si="64"/>
        <v>0</v>
      </c>
      <c r="BU151" s="2">
        <f t="shared" ca="1" si="64"/>
        <v>0</v>
      </c>
      <c r="BV151" s="2">
        <f t="shared" ca="1" si="64"/>
        <v>0</v>
      </c>
      <c r="BW151" s="2">
        <f t="shared" ca="1" si="64"/>
        <v>0</v>
      </c>
      <c r="BX151" s="2">
        <f t="shared" ca="1" si="64"/>
        <v>0</v>
      </c>
      <c r="BY151" s="2">
        <f t="shared" ca="1" si="64"/>
        <v>0</v>
      </c>
      <c r="BZ151" s="2">
        <f t="shared" ca="1" si="64"/>
        <v>0</v>
      </c>
      <c r="CA151" s="2">
        <f t="shared" ca="1" si="64"/>
        <v>0</v>
      </c>
      <c r="CB151" s="2">
        <f t="shared" ca="1" si="64"/>
        <v>0</v>
      </c>
      <c r="CC151" s="2">
        <f t="shared" ca="1" si="64"/>
        <v>0</v>
      </c>
      <c r="CD151" s="2">
        <f t="shared" ca="1" si="64"/>
        <v>0</v>
      </c>
      <c r="CE151" s="2">
        <f t="shared" ca="1" si="64"/>
        <v>0</v>
      </c>
      <c r="CF151" s="2">
        <f t="shared" ca="1" si="64"/>
        <v>0</v>
      </c>
    </row>
    <row r="152" spans="2:89">
      <c r="B152" t="s">
        <v>58</v>
      </c>
      <c r="D152" s="6">
        <f ca="1">D150-D151-(D150*$C$114-C38*$D$137)*$C$116</f>
        <v>0</v>
      </c>
      <c r="E152" s="6">
        <f t="shared" ref="E152:BP152" ca="1" si="65">E150-E151-(E150*$C$114-D38*$D$137)*$C$116</f>
        <v>0</v>
      </c>
      <c r="F152" s="6">
        <f t="shared" ca="1" si="65"/>
        <v>0</v>
      </c>
      <c r="G152" s="6">
        <f t="shared" ca="1" si="65"/>
        <v>0</v>
      </c>
      <c r="H152" s="6">
        <f t="shared" ca="1" si="65"/>
        <v>13108110.275362514</v>
      </c>
      <c r="I152" s="6">
        <f t="shared" ca="1" si="65"/>
        <v>13108110.275362514</v>
      </c>
      <c r="J152" s="6">
        <f t="shared" ca="1" si="65"/>
        <v>13108110.275362514</v>
      </c>
      <c r="K152" s="6">
        <f t="shared" ca="1" si="65"/>
        <v>13108110.275362514</v>
      </c>
      <c r="L152" s="6">
        <f t="shared" ca="1" si="65"/>
        <v>13108110.275362514</v>
      </c>
      <c r="M152" s="6">
        <f t="shared" ca="1" si="65"/>
        <v>13108110.275362514</v>
      </c>
      <c r="N152" s="6">
        <f t="shared" ca="1" si="65"/>
        <v>13108110.275362514</v>
      </c>
      <c r="O152" s="6">
        <f t="shared" ca="1" si="65"/>
        <v>13108110.275362514</v>
      </c>
      <c r="P152" s="6">
        <f t="shared" ca="1" si="65"/>
        <v>13108110.275362514</v>
      </c>
      <c r="Q152" s="6">
        <f t="shared" ca="1" si="65"/>
        <v>13108110.275362514</v>
      </c>
      <c r="R152" s="6">
        <f t="shared" ca="1" si="65"/>
        <v>13108254.464719743</v>
      </c>
      <c r="S152" s="6">
        <f t="shared" ca="1" si="65"/>
        <v>33781819.611914903</v>
      </c>
      <c r="T152" s="6">
        <f t="shared" ca="1" si="65"/>
        <v>33781819.611914903</v>
      </c>
      <c r="U152" s="6">
        <f t="shared" ca="1" si="65"/>
        <v>33781819.611914903</v>
      </c>
      <c r="V152" s="6">
        <f t="shared" ca="1" si="65"/>
        <v>33781819.611914903</v>
      </c>
      <c r="W152" s="6">
        <f t="shared" ca="1" si="65"/>
        <v>33781819.611914903</v>
      </c>
      <c r="X152" s="6">
        <f t="shared" ca="1" si="65"/>
        <v>33781819.611914903</v>
      </c>
      <c r="Y152" s="6">
        <f t="shared" ca="1" si="65"/>
        <v>33781819.611914903</v>
      </c>
      <c r="Z152" s="6">
        <f t="shared" ca="1" si="65"/>
        <v>33781819.611914903</v>
      </c>
      <c r="AA152" s="6">
        <f t="shared" ca="1" si="65"/>
        <v>33781819.611914903</v>
      </c>
      <c r="AB152" s="6">
        <f t="shared" ca="1" si="65"/>
        <v>33781819.611914903</v>
      </c>
      <c r="AC152" s="6">
        <f t="shared" ca="1" si="65"/>
        <v>33781819.611914903</v>
      </c>
      <c r="AD152" s="6">
        <f t="shared" ca="1" si="65"/>
        <v>33782468.223889284</v>
      </c>
      <c r="AE152" s="6">
        <f t="shared" ca="1" si="65"/>
        <v>38596382.106211647</v>
      </c>
      <c r="AF152" s="6">
        <f t="shared" ca="1" si="65"/>
        <v>38596382.106211647</v>
      </c>
      <c r="AG152" s="6">
        <f t="shared" ca="1" si="65"/>
        <v>38596382.106211647</v>
      </c>
      <c r="AH152" s="6">
        <f t="shared" ca="1" si="65"/>
        <v>38596382.106211647</v>
      </c>
      <c r="AI152" s="6">
        <f t="shared" ca="1" si="65"/>
        <v>38596382.106211647</v>
      </c>
      <c r="AJ152" s="6">
        <f t="shared" ca="1" si="65"/>
        <v>38596382.106211647</v>
      </c>
      <c r="AK152" s="6">
        <f t="shared" ca="1" si="65"/>
        <v>38596382.106211647</v>
      </c>
      <c r="AL152" s="6">
        <f t="shared" ca="1" si="65"/>
        <v>0</v>
      </c>
      <c r="AM152" s="6">
        <f t="shared" ca="1" si="65"/>
        <v>0</v>
      </c>
      <c r="AN152" s="6">
        <f t="shared" ca="1" si="65"/>
        <v>0</v>
      </c>
      <c r="AO152" s="6">
        <f t="shared" ca="1" si="65"/>
        <v>0</v>
      </c>
      <c r="AP152" s="6">
        <f t="shared" ca="1" si="65"/>
        <v>0</v>
      </c>
      <c r="AQ152" s="6">
        <f t="shared" ca="1" si="65"/>
        <v>0</v>
      </c>
      <c r="AR152" s="6">
        <f t="shared" ca="1" si="65"/>
        <v>0</v>
      </c>
      <c r="AS152" s="6">
        <f t="shared" ca="1" si="65"/>
        <v>0</v>
      </c>
      <c r="AT152" s="6">
        <f t="shared" ca="1" si="65"/>
        <v>0</v>
      </c>
      <c r="AU152" s="6">
        <f t="shared" ca="1" si="65"/>
        <v>0</v>
      </c>
      <c r="AV152" s="6">
        <f t="shared" ca="1" si="65"/>
        <v>0</v>
      </c>
      <c r="AW152" s="6">
        <f t="shared" ca="1" si="65"/>
        <v>0</v>
      </c>
      <c r="AX152" s="6">
        <f t="shared" ca="1" si="65"/>
        <v>0</v>
      </c>
      <c r="AY152" s="6">
        <f t="shared" ca="1" si="65"/>
        <v>0</v>
      </c>
      <c r="AZ152" s="6">
        <f t="shared" ca="1" si="65"/>
        <v>0</v>
      </c>
      <c r="BA152" s="6">
        <f t="shared" ca="1" si="65"/>
        <v>0</v>
      </c>
      <c r="BB152" s="6">
        <f t="shared" ca="1" si="65"/>
        <v>0</v>
      </c>
      <c r="BC152" s="6">
        <f t="shared" ca="1" si="65"/>
        <v>0</v>
      </c>
      <c r="BD152" s="6">
        <f t="shared" ca="1" si="65"/>
        <v>0</v>
      </c>
      <c r="BE152" s="6">
        <f t="shared" ca="1" si="65"/>
        <v>0</v>
      </c>
      <c r="BF152" s="6">
        <f t="shared" ca="1" si="65"/>
        <v>0</v>
      </c>
      <c r="BG152" s="6">
        <f t="shared" ca="1" si="65"/>
        <v>0</v>
      </c>
      <c r="BH152" s="6">
        <f t="shared" ca="1" si="65"/>
        <v>0</v>
      </c>
      <c r="BI152" s="6">
        <f t="shared" ca="1" si="65"/>
        <v>0</v>
      </c>
      <c r="BJ152" s="6">
        <f t="shared" ca="1" si="65"/>
        <v>0</v>
      </c>
      <c r="BK152" s="6">
        <f t="shared" ca="1" si="65"/>
        <v>0</v>
      </c>
      <c r="BL152" s="6">
        <f t="shared" ca="1" si="65"/>
        <v>0</v>
      </c>
      <c r="BM152" s="6">
        <f t="shared" ca="1" si="65"/>
        <v>0</v>
      </c>
      <c r="BN152" s="6">
        <f t="shared" ca="1" si="65"/>
        <v>0</v>
      </c>
      <c r="BO152" s="6">
        <f t="shared" ca="1" si="65"/>
        <v>0</v>
      </c>
      <c r="BP152" s="6">
        <f t="shared" ca="1" si="65"/>
        <v>0</v>
      </c>
      <c r="BQ152" s="6">
        <f t="shared" ref="BQ152:CF152" ca="1" si="66">BQ150-BQ151-(BQ150*$C$114-BP38*$D$137)*$C$116</f>
        <v>0</v>
      </c>
      <c r="BR152" s="6">
        <f t="shared" ca="1" si="66"/>
        <v>0</v>
      </c>
      <c r="BS152" s="6">
        <f t="shared" ca="1" si="66"/>
        <v>0</v>
      </c>
      <c r="BT152" s="6">
        <f t="shared" ca="1" si="66"/>
        <v>0</v>
      </c>
      <c r="BU152" s="6">
        <f t="shared" ca="1" si="66"/>
        <v>0</v>
      </c>
      <c r="BV152" s="6">
        <f t="shared" ca="1" si="66"/>
        <v>0</v>
      </c>
      <c r="BW152" s="6">
        <f t="shared" ca="1" si="66"/>
        <v>0</v>
      </c>
      <c r="BX152" s="6">
        <f t="shared" ca="1" si="66"/>
        <v>0</v>
      </c>
      <c r="BY152" s="6">
        <f t="shared" ca="1" si="66"/>
        <v>0</v>
      </c>
      <c r="BZ152" s="6">
        <f t="shared" ca="1" si="66"/>
        <v>0</v>
      </c>
      <c r="CA152" s="6">
        <f t="shared" ca="1" si="66"/>
        <v>0</v>
      </c>
      <c r="CB152" s="6">
        <f t="shared" ca="1" si="66"/>
        <v>0</v>
      </c>
      <c r="CC152" s="6">
        <f t="shared" ca="1" si="66"/>
        <v>0</v>
      </c>
      <c r="CD152" s="6">
        <f t="shared" ca="1" si="66"/>
        <v>0</v>
      </c>
      <c r="CE152" s="6">
        <f t="shared" ca="1" si="66"/>
        <v>0</v>
      </c>
      <c r="CF152" s="6">
        <f t="shared" ca="1" si="66"/>
        <v>0</v>
      </c>
    </row>
    <row r="153" spans="2:89">
      <c r="B153" t="s">
        <v>64</v>
      </c>
      <c r="D153" s="1">
        <f ca="1">IFERROR(D152/D150,0)</f>
        <v>0</v>
      </c>
      <c r="E153" s="1">
        <f t="shared" ref="E153:BP153" ca="1" si="67">IFERROR(E152/E150,0)</f>
        <v>0</v>
      </c>
      <c r="F153" s="1">
        <f t="shared" ca="1" si="67"/>
        <v>0</v>
      </c>
      <c r="G153" s="1">
        <f t="shared" ca="1" si="67"/>
        <v>0</v>
      </c>
      <c r="H153" s="1">
        <f t="shared" ca="1" si="67"/>
        <v>0.44057859150049827</v>
      </c>
      <c r="I153" s="1">
        <f t="shared" ca="1" si="67"/>
        <v>0.44057859150049827</v>
      </c>
      <c r="J153" s="1">
        <f t="shared" ca="1" si="67"/>
        <v>0.44057859150049827</v>
      </c>
      <c r="K153" s="1">
        <f t="shared" ca="1" si="67"/>
        <v>0.44057859150049827</v>
      </c>
      <c r="L153" s="1">
        <f t="shared" ca="1" si="67"/>
        <v>0.44057859150049827</v>
      </c>
      <c r="M153" s="1">
        <f t="shared" ca="1" si="67"/>
        <v>0.44057859150049827</v>
      </c>
      <c r="N153" s="1">
        <f t="shared" ca="1" si="67"/>
        <v>0.44057859150049827</v>
      </c>
      <c r="O153" s="1">
        <f t="shared" ca="1" si="67"/>
        <v>0.44057859150049827</v>
      </c>
      <c r="P153" s="1">
        <f t="shared" ca="1" si="67"/>
        <v>0.44057859150049827</v>
      </c>
      <c r="Q153" s="1">
        <f t="shared" ca="1" si="67"/>
        <v>0.44057859150049827</v>
      </c>
      <c r="R153" s="1">
        <f t="shared" ca="1" si="67"/>
        <v>0.44057859150049838</v>
      </c>
      <c r="S153" s="1">
        <f t="shared" ca="1" si="67"/>
        <v>0.46939024457941947</v>
      </c>
      <c r="T153" s="1">
        <f t="shared" ca="1" si="67"/>
        <v>0.46939024457941947</v>
      </c>
      <c r="U153" s="1">
        <f t="shared" ca="1" si="67"/>
        <v>0.46939024457941947</v>
      </c>
      <c r="V153" s="1">
        <f t="shared" ca="1" si="67"/>
        <v>0.46939024457941947</v>
      </c>
      <c r="W153" s="1">
        <f t="shared" ca="1" si="67"/>
        <v>0.46939024457941947</v>
      </c>
      <c r="X153" s="1">
        <f t="shared" ca="1" si="67"/>
        <v>0.46939024457941947</v>
      </c>
      <c r="Y153" s="1">
        <f t="shared" ca="1" si="67"/>
        <v>0.46939024457941947</v>
      </c>
      <c r="Z153" s="1">
        <f t="shared" ca="1" si="67"/>
        <v>0.46939024457941947</v>
      </c>
      <c r="AA153" s="1">
        <f t="shared" ca="1" si="67"/>
        <v>0.46939024457941947</v>
      </c>
      <c r="AB153" s="1">
        <f t="shared" ca="1" si="67"/>
        <v>0.46939024457941947</v>
      </c>
      <c r="AC153" s="1">
        <f t="shared" ca="1" si="67"/>
        <v>0.46939024457941947</v>
      </c>
      <c r="AD153" s="1">
        <f t="shared" ca="1" si="67"/>
        <v>0.46939024457941958</v>
      </c>
      <c r="AE153" s="1">
        <f t="shared" ca="1" si="67"/>
        <v>0.49532073235044849</v>
      </c>
      <c r="AF153" s="1">
        <f t="shared" ca="1" si="67"/>
        <v>0.49532073235044849</v>
      </c>
      <c r="AG153" s="1">
        <f t="shared" ca="1" si="67"/>
        <v>0.49532073235044849</v>
      </c>
      <c r="AH153" s="1">
        <f t="shared" ca="1" si="67"/>
        <v>0.49532073235044849</v>
      </c>
      <c r="AI153" s="1">
        <f t="shared" ca="1" si="67"/>
        <v>0.49532073235044849</v>
      </c>
      <c r="AJ153" s="1">
        <f t="shared" ca="1" si="67"/>
        <v>0.49532073235044849</v>
      </c>
      <c r="AK153" s="1">
        <f t="shared" ca="1" si="67"/>
        <v>0.49532073235044849</v>
      </c>
      <c r="AL153" s="1">
        <f t="shared" ca="1" si="67"/>
        <v>0</v>
      </c>
      <c r="AM153" s="1">
        <f t="shared" ca="1" si="67"/>
        <v>0</v>
      </c>
      <c r="AN153" s="1">
        <f t="shared" ca="1" si="67"/>
        <v>0</v>
      </c>
      <c r="AO153" s="1">
        <f t="shared" ca="1" si="67"/>
        <v>0</v>
      </c>
      <c r="AP153" s="1">
        <f t="shared" ca="1" si="67"/>
        <v>0</v>
      </c>
      <c r="AQ153" s="1">
        <f t="shared" ca="1" si="67"/>
        <v>0</v>
      </c>
      <c r="AR153" s="1">
        <f t="shared" ca="1" si="67"/>
        <v>0</v>
      </c>
      <c r="AS153" s="1">
        <f t="shared" ca="1" si="67"/>
        <v>0</v>
      </c>
      <c r="AT153" s="1">
        <f t="shared" ca="1" si="67"/>
        <v>0</v>
      </c>
      <c r="AU153" s="1">
        <f t="shared" ca="1" si="67"/>
        <v>0</v>
      </c>
      <c r="AV153" s="1">
        <f t="shared" ca="1" si="67"/>
        <v>0</v>
      </c>
      <c r="AW153" s="1">
        <f t="shared" ca="1" si="67"/>
        <v>0</v>
      </c>
      <c r="AX153" s="1">
        <f t="shared" ca="1" si="67"/>
        <v>0</v>
      </c>
      <c r="AY153" s="1">
        <f t="shared" ca="1" si="67"/>
        <v>0</v>
      </c>
      <c r="AZ153" s="1">
        <f t="shared" ca="1" si="67"/>
        <v>0</v>
      </c>
      <c r="BA153" s="1">
        <f t="shared" ca="1" si="67"/>
        <v>0</v>
      </c>
      <c r="BB153" s="1">
        <f t="shared" ca="1" si="67"/>
        <v>0</v>
      </c>
      <c r="BC153" s="1">
        <f t="shared" ca="1" si="67"/>
        <v>0</v>
      </c>
      <c r="BD153" s="1">
        <f t="shared" ca="1" si="67"/>
        <v>0</v>
      </c>
      <c r="BE153" s="1">
        <f t="shared" ca="1" si="67"/>
        <v>0</v>
      </c>
      <c r="BF153" s="1">
        <f t="shared" ca="1" si="67"/>
        <v>0</v>
      </c>
      <c r="BG153" s="1">
        <f t="shared" ca="1" si="67"/>
        <v>0</v>
      </c>
      <c r="BH153" s="1">
        <f t="shared" ca="1" si="67"/>
        <v>0</v>
      </c>
      <c r="BI153" s="1">
        <f t="shared" ca="1" si="67"/>
        <v>0</v>
      </c>
      <c r="BJ153" s="1">
        <f t="shared" ca="1" si="67"/>
        <v>0</v>
      </c>
      <c r="BK153" s="1">
        <f t="shared" ca="1" si="67"/>
        <v>0</v>
      </c>
      <c r="BL153" s="1">
        <f t="shared" ca="1" si="67"/>
        <v>0</v>
      </c>
      <c r="BM153" s="1">
        <f t="shared" ca="1" si="67"/>
        <v>0</v>
      </c>
      <c r="BN153" s="1">
        <f t="shared" ca="1" si="67"/>
        <v>0</v>
      </c>
      <c r="BO153" s="1">
        <f t="shared" ca="1" si="67"/>
        <v>0</v>
      </c>
      <c r="BP153" s="1">
        <f t="shared" ca="1" si="67"/>
        <v>0</v>
      </c>
      <c r="BQ153" s="1">
        <f t="shared" ref="BQ153:CF153" ca="1" si="68">IFERROR(BQ152/BQ150,0)</f>
        <v>0</v>
      </c>
      <c r="BR153" s="1">
        <f t="shared" ca="1" si="68"/>
        <v>0</v>
      </c>
      <c r="BS153" s="1">
        <f t="shared" ca="1" si="68"/>
        <v>0</v>
      </c>
      <c r="BT153" s="1">
        <f t="shared" ca="1" si="68"/>
        <v>0</v>
      </c>
      <c r="BU153" s="1">
        <f t="shared" ca="1" si="68"/>
        <v>0</v>
      </c>
      <c r="BV153" s="1">
        <f t="shared" ca="1" si="68"/>
        <v>0</v>
      </c>
      <c r="BW153" s="1">
        <f t="shared" ca="1" si="68"/>
        <v>0</v>
      </c>
      <c r="BX153" s="1">
        <f t="shared" ca="1" si="68"/>
        <v>0</v>
      </c>
      <c r="BY153" s="1">
        <f t="shared" ca="1" si="68"/>
        <v>0</v>
      </c>
      <c r="BZ153" s="1">
        <f t="shared" ca="1" si="68"/>
        <v>0</v>
      </c>
      <c r="CA153" s="1">
        <f t="shared" ca="1" si="68"/>
        <v>0</v>
      </c>
      <c r="CB153" s="1">
        <f t="shared" ca="1" si="68"/>
        <v>0</v>
      </c>
      <c r="CC153" s="1">
        <f t="shared" ca="1" si="68"/>
        <v>0</v>
      </c>
      <c r="CD153" s="1">
        <f t="shared" ca="1" si="68"/>
        <v>0</v>
      </c>
      <c r="CE153" s="1">
        <f t="shared" ca="1" si="68"/>
        <v>0</v>
      </c>
      <c r="CF153" s="1">
        <f t="shared" ca="1" si="68"/>
        <v>0</v>
      </c>
    </row>
    <row r="154" spans="2:89"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</row>
    <row r="155" spans="2:89"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</row>
    <row r="156" spans="2:89">
      <c r="B156" t="s">
        <v>233</v>
      </c>
      <c r="D156" s="12">
        <f>D149</f>
        <v>42278</v>
      </c>
      <c r="E156" s="12">
        <f t="shared" ref="E156:BP156" si="69">E149</f>
        <v>42309</v>
      </c>
      <c r="F156" s="12">
        <f t="shared" si="69"/>
        <v>42339</v>
      </c>
      <c r="G156" s="12">
        <f t="shared" si="69"/>
        <v>42370</v>
      </c>
      <c r="H156" s="12">
        <f t="shared" si="69"/>
        <v>42401</v>
      </c>
      <c r="I156" s="12">
        <f t="shared" si="69"/>
        <v>42430</v>
      </c>
      <c r="J156" s="12">
        <f t="shared" si="69"/>
        <v>42461</v>
      </c>
      <c r="K156" s="12">
        <f t="shared" si="69"/>
        <v>42491</v>
      </c>
      <c r="L156" s="12">
        <f t="shared" si="69"/>
        <v>42522</v>
      </c>
      <c r="M156" s="12">
        <f t="shared" si="69"/>
        <v>42552</v>
      </c>
      <c r="N156" s="12">
        <f t="shared" si="69"/>
        <v>42583</v>
      </c>
      <c r="O156" s="12">
        <f t="shared" si="69"/>
        <v>42614</v>
      </c>
      <c r="P156" s="12">
        <f t="shared" si="69"/>
        <v>42644</v>
      </c>
      <c r="Q156" s="12">
        <f t="shared" si="69"/>
        <v>42675</v>
      </c>
      <c r="R156" s="12">
        <f t="shared" si="69"/>
        <v>42705</v>
      </c>
      <c r="S156" s="12">
        <f t="shared" si="69"/>
        <v>42736</v>
      </c>
      <c r="T156" s="12">
        <f t="shared" si="69"/>
        <v>42767</v>
      </c>
      <c r="U156" s="12">
        <f t="shared" si="69"/>
        <v>42795</v>
      </c>
      <c r="V156" s="12">
        <f t="shared" si="69"/>
        <v>42826</v>
      </c>
      <c r="W156" s="12">
        <f t="shared" si="69"/>
        <v>42856</v>
      </c>
      <c r="X156" s="12">
        <f t="shared" si="69"/>
        <v>42887</v>
      </c>
      <c r="Y156" s="12">
        <f t="shared" si="69"/>
        <v>42917</v>
      </c>
      <c r="Z156" s="12">
        <f t="shared" si="69"/>
        <v>42948</v>
      </c>
      <c r="AA156" s="12">
        <f t="shared" si="69"/>
        <v>42979</v>
      </c>
      <c r="AB156" s="12">
        <f t="shared" si="69"/>
        <v>43009</v>
      </c>
      <c r="AC156" s="12">
        <f t="shared" si="69"/>
        <v>43040</v>
      </c>
      <c r="AD156" s="12">
        <f t="shared" si="69"/>
        <v>43070</v>
      </c>
      <c r="AE156" s="12">
        <f t="shared" si="69"/>
        <v>43101</v>
      </c>
      <c r="AF156" s="12">
        <f t="shared" si="69"/>
        <v>43132</v>
      </c>
      <c r="AG156" s="12">
        <f t="shared" si="69"/>
        <v>43160</v>
      </c>
      <c r="AH156" s="12">
        <f t="shared" si="69"/>
        <v>43191</v>
      </c>
      <c r="AI156" s="12">
        <f t="shared" si="69"/>
        <v>43221</v>
      </c>
      <c r="AJ156" s="12">
        <f t="shared" si="69"/>
        <v>43252</v>
      </c>
      <c r="AK156" s="12">
        <f t="shared" si="69"/>
        <v>43282</v>
      </c>
      <c r="AL156" s="12">
        <f t="shared" si="69"/>
        <v>43313</v>
      </c>
      <c r="AM156" s="12">
        <f t="shared" si="69"/>
        <v>43344</v>
      </c>
      <c r="AN156" s="12">
        <f t="shared" si="69"/>
        <v>43374</v>
      </c>
      <c r="AO156" s="12">
        <f t="shared" si="69"/>
        <v>43405</v>
      </c>
      <c r="AP156" s="12">
        <f t="shared" si="69"/>
        <v>43435</v>
      </c>
      <c r="AQ156" s="12">
        <f t="shared" si="69"/>
        <v>43466</v>
      </c>
      <c r="AR156" s="12">
        <f t="shared" si="69"/>
        <v>43497</v>
      </c>
      <c r="AS156" s="12">
        <f t="shared" si="69"/>
        <v>43525</v>
      </c>
      <c r="AT156" s="12">
        <f t="shared" si="69"/>
        <v>43556</v>
      </c>
      <c r="AU156" s="12">
        <f t="shared" si="69"/>
        <v>43586</v>
      </c>
      <c r="AV156" s="12">
        <f t="shared" si="69"/>
        <v>43617</v>
      </c>
      <c r="AW156" s="12">
        <f t="shared" si="69"/>
        <v>43647</v>
      </c>
      <c r="AX156" s="12">
        <f t="shared" si="69"/>
        <v>43678</v>
      </c>
      <c r="AY156" s="12">
        <f t="shared" si="69"/>
        <v>43709</v>
      </c>
      <c r="AZ156" s="12">
        <f t="shared" si="69"/>
        <v>43739</v>
      </c>
      <c r="BA156" s="12">
        <f t="shared" si="69"/>
        <v>43770</v>
      </c>
      <c r="BB156" s="12">
        <f t="shared" si="69"/>
        <v>43800</v>
      </c>
      <c r="BC156" s="12">
        <f t="shared" si="69"/>
        <v>43831</v>
      </c>
      <c r="BD156" s="12">
        <f t="shared" si="69"/>
        <v>43862</v>
      </c>
      <c r="BE156" s="12">
        <f t="shared" si="69"/>
        <v>43891</v>
      </c>
      <c r="BF156" s="12">
        <f t="shared" si="69"/>
        <v>43922</v>
      </c>
      <c r="BG156" s="12">
        <f t="shared" si="69"/>
        <v>43952</v>
      </c>
      <c r="BH156" s="12">
        <f t="shared" si="69"/>
        <v>43983</v>
      </c>
      <c r="BI156" s="12">
        <f t="shared" si="69"/>
        <v>44013</v>
      </c>
      <c r="BJ156" s="12">
        <f t="shared" si="69"/>
        <v>44044</v>
      </c>
      <c r="BK156" s="12">
        <f t="shared" si="69"/>
        <v>44075</v>
      </c>
      <c r="BL156" s="12">
        <f t="shared" si="69"/>
        <v>44105</v>
      </c>
      <c r="BM156" s="12">
        <f t="shared" si="69"/>
        <v>44136</v>
      </c>
      <c r="BN156" s="12">
        <f t="shared" si="69"/>
        <v>44166</v>
      </c>
      <c r="BO156" s="12">
        <f t="shared" si="69"/>
        <v>44197</v>
      </c>
      <c r="BP156" s="12">
        <f t="shared" si="69"/>
        <v>44228</v>
      </c>
      <c r="BQ156" s="12">
        <f t="shared" ref="BQ156:CF156" si="70">BQ149</f>
        <v>44256</v>
      </c>
      <c r="BR156" s="12">
        <f t="shared" si="70"/>
        <v>44287</v>
      </c>
      <c r="BS156" s="12">
        <f t="shared" si="70"/>
        <v>44317</v>
      </c>
      <c r="BT156" s="12">
        <f t="shared" si="70"/>
        <v>44348</v>
      </c>
      <c r="BU156" s="12">
        <f t="shared" si="70"/>
        <v>44378</v>
      </c>
      <c r="BV156" s="12">
        <f t="shared" si="70"/>
        <v>44409</v>
      </c>
      <c r="BW156" s="12">
        <f t="shared" si="70"/>
        <v>44440</v>
      </c>
      <c r="BX156" s="12">
        <f t="shared" si="70"/>
        <v>44470</v>
      </c>
      <c r="BY156" s="12">
        <f t="shared" si="70"/>
        <v>44501</v>
      </c>
      <c r="BZ156" s="12">
        <f t="shared" si="70"/>
        <v>44531</v>
      </c>
      <c r="CA156" s="12">
        <f t="shared" si="70"/>
        <v>44562</v>
      </c>
      <c r="CB156" s="12">
        <f t="shared" si="70"/>
        <v>44593</v>
      </c>
      <c r="CC156" s="12">
        <f t="shared" si="70"/>
        <v>44621</v>
      </c>
      <c r="CD156" s="12">
        <f t="shared" si="70"/>
        <v>44652</v>
      </c>
      <c r="CE156" s="12">
        <f t="shared" si="70"/>
        <v>44682</v>
      </c>
      <c r="CF156" s="12">
        <f t="shared" si="70"/>
        <v>44713</v>
      </c>
      <c r="CG156" s="12"/>
      <c r="CH156" s="12"/>
      <c r="CI156" s="12"/>
      <c r="CJ156" s="12"/>
      <c r="CK156" s="12"/>
    </row>
    <row r="157" spans="2:89">
      <c r="B157" t="s">
        <v>110</v>
      </c>
      <c r="D157" s="6">
        <f ca="1">D145</f>
        <v>0</v>
      </c>
      <c r="E157" s="6">
        <f t="shared" ref="E157:BP157" ca="1" si="71">E145</f>
        <v>0</v>
      </c>
      <c r="F157" s="6">
        <f t="shared" ca="1" si="71"/>
        <v>0</v>
      </c>
      <c r="G157" s="6">
        <f t="shared" ca="1" si="71"/>
        <v>0</v>
      </c>
      <c r="H157" s="6">
        <f t="shared" ca="1" si="71"/>
        <v>0</v>
      </c>
      <c r="I157" s="6">
        <f t="shared" ca="1" si="71"/>
        <v>0</v>
      </c>
      <c r="J157" s="6">
        <f t="shared" ca="1" si="71"/>
        <v>0</v>
      </c>
      <c r="K157" s="6">
        <f t="shared" ca="1" si="71"/>
        <v>0</v>
      </c>
      <c r="L157" s="6">
        <f t="shared" ca="1" si="71"/>
        <v>0</v>
      </c>
      <c r="M157" s="6">
        <f t="shared" ca="1" si="71"/>
        <v>0</v>
      </c>
      <c r="N157" s="6">
        <f t="shared" ca="1" si="71"/>
        <v>0</v>
      </c>
      <c r="O157" s="6">
        <f t="shared" ca="1" si="71"/>
        <v>0</v>
      </c>
      <c r="P157" s="6">
        <f t="shared" ca="1" si="71"/>
        <v>0</v>
      </c>
      <c r="Q157" s="6">
        <f t="shared" ca="1" si="71"/>
        <v>0</v>
      </c>
      <c r="R157" s="6">
        <f t="shared" ca="1" si="71"/>
        <v>0</v>
      </c>
      <c r="S157" s="6">
        <f t="shared" ca="1" si="71"/>
        <v>0</v>
      </c>
      <c r="T157" s="6">
        <f t="shared" ca="1" si="71"/>
        <v>0</v>
      </c>
      <c r="U157" s="6">
        <f t="shared" ca="1" si="71"/>
        <v>0</v>
      </c>
      <c r="V157" s="6">
        <f t="shared" ca="1" si="71"/>
        <v>0</v>
      </c>
      <c r="W157" s="6">
        <f t="shared" ca="1" si="71"/>
        <v>0</v>
      </c>
      <c r="X157" s="6">
        <f t="shared" ca="1" si="71"/>
        <v>759090218.18181813</v>
      </c>
      <c r="Y157" s="6">
        <f t="shared" ca="1" si="71"/>
        <v>0</v>
      </c>
      <c r="Z157" s="6">
        <f t="shared" ca="1" si="71"/>
        <v>0</v>
      </c>
      <c r="AA157" s="6">
        <f t="shared" ca="1" si="71"/>
        <v>0</v>
      </c>
      <c r="AB157" s="6">
        <f t="shared" ca="1" si="71"/>
        <v>0</v>
      </c>
      <c r="AC157" s="6">
        <f t="shared" ca="1" si="71"/>
        <v>71969581.818181813</v>
      </c>
      <c r="AD157" s="6">
        <f t="shared" ca="1" si="71"/>
        <v>71969581.818181813</v>
      </c>
      <c r="AE157" s="6">
        <f t="shared" ca="1" si="71"/>
        <v>71969581.818181813</v>
      </c>
      <c r="AF157" s="6">
        <f t="shared" ca="1" si="71"/>
        <v>71969581.818181813</v>
      </c>
      <c r="AG157" s="6">
        <f t="shared" ca="1" si="71"/>
        <v>71969581.818181813</v>
      </c>
      <c r="AH157" s="6">
        <f t="shared" ca="1" si="71"/>
        <v>71970963.63636373</v>
      </c>
      <c r="AI157" s="6">
        <f t="shared" ca="1" si="71"/>
        <v>77922000</v>
      </c>
      <c r="AJ157" s="6">
        <f t="shared" ca="1" si="71"/>
        <v>77922000</v>
      </c>
      <c r="AK157" s="6">
        <f t="shared" ca="1" si="71"/>
        <v>77922000</v>
      </c>
      <c r="AL157" s="6">
        <f t="shared" ca="1" si="71"/>
        <v>77922000</v>
      </c>
      <c r="AM157" s="6">
        <f t="shared" ca="1" si="71"/>
        <v>77922000</v>
      </c>
      <c r="AN157" s="6">
        <f t="shared" ca="1" si="71"/>
        <v>77922000</v>
      </c>
      <c r="AO157" s="6">
        <f t="shared" ca="1" si="71"/>
        <v>77922000</v>
      </c>
      <c r="AP157" s="6">
        <f t="shared" ca="1" si="71"/>
        <v>0</v>
      </c>
      <c r="AQ157" s="6">
        <f t="shared" ca="1" si="71"/>
        <v>0</v>
      </c>
      <c r="AR157" s="6">
        <f t="shared" ca="1" si="71"/>
        <v>0</v>
      </c>
      <c r="AS157" s="6">
        <f t="shared" ca="1" si="71"/>
        <v>0</v>
      </c>
      <c r="AT157" s="6">
        <f t="shared" ca="1" si="71"/>
        <v>0</v>
      </c>
      <c r="AU157" s="6">
        <f t="shared" ca="1" si="71"/>
        <v>0</v>
      </c>
      <c r="AV157" s="6">
        <f t="shared" ca="1" si="71"/>
        <v>0</v>
      </c>
      <c r="AW157" s="6">
        <f t="shared" ca="1" si="71"/>
        <v>0</v>
      </c>
      <c r="AX157" s="6">
        <f t="shared" ca="1" si="71"/>
        <v>0</v>
      </c>
      <c r="AY157" s="6">
        <f t="shared" ca="1" si="71"/>
        <v>0</v>
      </c>
      <c r="AZ157" s="6">
        <f t="shared" ca="1" si="71"/>
        <v>0</v>
      </c>
      <c r="BA157" s="6">
        <f t="shared" ca="1" si="71"/>
        <v>0</v>
      </c>
      <c r="BB157" s="6">
        <f t="shared" ca="1" si="71"/>
        <v>0</v>
      </c>
      <c r="BC157" s="6">
        <f t="shared" ca="1" si="71"/>
        <v>0</v>
      </c>
      <c r="BD157" s="6">
        <f t="shared" ca="1" si="71"/>
        <v>0</v>
      </c>
      <c r="BE157" s="6">
        <f t="shared" ca="1" si="71"/>
        <v>0</v>
      </c>
      <c r="BF157" s="6">
        <f t="shared" ca="1" si="71"/>
        <v>0</v>
      </c>
      <c r="BG157" s="6">
        <f t="shared" ca="1" si="71"/>
        <v>0</v>
      </c>
      <c r="BH157" s="6">
        <f t="shared" ca="1" si="71"/>
        <v>0</v>
      </c>
      <c r="BI157" s="6">
        <f t="shared" ca="1" si="71"/>
        <v>0</v>
      </c>
      <c r="BJ157" s="6">
        <f t="shared" ca="1" si="71"/>
        <v>0</v>
      </c>
      <c r="BK157" s="6">
        <f t="shared" ca="1" si="71"/>
        <v>0</v>
      </c>
      <c r="BL157" s="6">
        <f t="shared" ca="1" si="71"/>
        <v>0</v>
      </c>
      <c r="BM157" s="6">
        <f t="shared" ca="1" si="71"/>
        <v>0</v>
      </c>
      <c r="BN157" s="6">
        <f t="shared" ca="1" si="71"/>
        <v>0</v>
      </c>
      <c r="BO157" s="6">
        <f t="shared" ca="1" si="71"/>
        <v>0</v>
      </c>
      <c r="BP157" s="6">
        <f t="shared" ca="1" si="71"/>
        <v>0</v>
      </c>
      <c r="BQ157" s="6">
        <f t="shared" ref="BQ157:CF157" ca="1" si="72">BQ145</f>
        <v>0</v>
      </c>
      <c r="BR157" s="6">
        <f t="shared" ca="1" si="72"/>
        <v>0</v>
      </c>
      <c r="BS157" s="6">
        <f t="shared" si="72"/>
        <v>0</v>
      </c>
      <c r="BT157" s="6">
        <f t="shared" si="72"/>
        <v>0</v>
      </c>
      <c r="BU157" s="6">
        <f t="shared" si="72"/>
        <v>0</v>
      </c>
      <c r="BV157" s="6">
        <f t="shared" si="72"/>
        <v>0</v>
      </c>
      <c r="BW157" s="6">
        <f t="shared" si="72"/>
        <v>0</v>
      </c>
      <c r="BX157" s="6">
        <f t="shared" si="72"/>
        <v>0</v>
      </c>
      <c r="BY157" s="6">
        <f t="shared" si="72"/>
        <v>0</v>
      </c>
      <c r="BZ157" s="6">
        <f t="shared" si="72"/>
        <v>0</v>
      </c>
      <c r="CA157" s="6">
        <f t="shared" si="72"/>
        <v>0</v>
      </c>
      <c r="CB157" s="6">
        <f t="shared" si="72"/>
        <v>0</v>
      </c>
      <c r="CC157" s="6">
        <f t="shared" si="72"/>
        <v>0</v>
      </c>
      <c r="CD157" s="6">
        <f t="shared" si="72"/>
        <v>0</v>
      </c>
      <c r="CE157" s="6">
        <f t="shared" si="72"/>
        <v>0</v>
      </c>
      <c r="CF157" s="6">
        <f t="shared" si="72"/>
        <v>0</v>
      </c>
    </row>
    <row r="158" spans="2:89">
      <c r="B158" t="s">
        <v>61</v>
      </c>
      <c r="D158" s="11">
        <f ca="1">($C$69+$C$80+$C$81-SUM($D$121:$D$134)-$D$136)*C57</f>
        <v>0</v>
      </c>
      <c r="E158" s="11">
        <f t="shared" ref="E158:AD158" ca="1" si="73">($C$69+$C$80+$C$81-SUM($D$121:$D$134)-$D$136)*D57</f>
        <v>0</v>
      </c>
      <c r="F158" s="11">
        <f t="shared" ca="1" si="73"/>
        <v>0</v>
      </c>
      <c r="G158" s="11">
        <f t="shared" ca="1" si="73"/>
        <v>0</v>
      </c>
      <c r="H158" s="11">
        <f t="shared" ca="1" si="73"/>
        <v>0</v>
      </c>
      <c r="I158" s="11">
        <f t="shared" ca="1" si="73"/>
        <v>0</v>
      </c>
      <c r="J158" s="11">
        <f t="shared" ca="1" si="73"/>
        <v>0</v>
      </c>
      <c r="K158" s="11">
        <f t="shared" ca="1" si="73"/>
        <v>0</v>
      </c>
      <c r="L158" s="11">
        <f t="shared" ca="1" si="73"/>
        <v>0</v>
      </c>
      <c r="M158" s="11">
        <f t="shared" ca="1" si="73"/>
        <v>0</v>
      </c>
      <c r="N158" s="11">
        <f t="shared" ca="1" si="73"/>
        <v>0</v>
      </c>
      <c r="O158" s="11">
        <f t="shared" ca="1" si="73"/>
        <v>0</v>
      </c>
      <c r="P158" s="11">
        <f t="shared" ca="1" si="73"/>
        <v>0</v>
      </c>
      <c r="Q158" s="11">
        <f t="shared" ca="1" si="73"/>
        <v>0</v>
      </c>
      <c r="R158" s="11">
        <f t="shared" ca="1" si="73"/>
        <v>0</v>
      </c>
      <c r="S158" s="11">
        <f t="shared" ca="1" si="73"/>
        <v>0</v>
      </c>
      <c r="T158" s="11">
        <f t="shared" ca="1" si="73"/>
        <v>0</v>
      </c>
      <c r="U158" s="11">
        <f t="shared" ca="1" si="73"/>
        <v>0</v>
      </c>
      <c r="V158" s="11">
        <f t="shared" ca="1" si="73"/>
        <v>0</v>
      </c>
      <c r="W158" s="11">
        <f t="shared" ca="1" si="73"/>
        <v>0</v>
      </c>
      <c r="X158" s="11">
        <f t="shared" ca="1" si="73"/>
        <v>406298044.47174388</v>
      </c>
      <c r="Y158" s="11">
        <f t="shared" ca="1" si="73"/>
        <v>0</v>
      </c>
      <c r="Z158" s="11">
        <f t="shared" ca="1" si="73"/>
        <v>0</v>
      </c>
      <c r="AA158" s="11">
        <f t="shared" ca="1" si="73"/>
        <v>0</v>
      </c>
      <c r="AB158" s="11">
        <f t="shared" ca="1" si="73"/>
        <v>0</v>
      </c>
      <c r="AC158" s="11">
        <f t="shared" ca="1" si="73"/>
        <v>37620162.550780848</v>
      </c>
      <c r="AD158" s="11">
        <f t="shared" ca="1" si="73"/>
        <v>37620162.550780848</v>
      </c>
      <c r="AE158" s="11">
        <f t="shared" ref="AE158:CF158" ca="1" si="74">($C$69+$C$80+$C$81-SUM($D$121:$D$134)-$D$136)*AD57</f>
        <v>37620162.550780848</v>
      </c>
      <c r="AF158" s="11">
        <f t="shared" ca="1" si="74"/>
        <v>37620162.550780848</v>
      </c>
      <c r="AG158" s="11">
        <f t="shared" ca="1" si="74"/>
        <v>37620162.550780848</v>
      </c>
      <c r="AH158" s="11">
        <f t="shared" ca="1" si="74"/>
        <v>37620884.859057561</v>
      </c>
      <c r="AI158" s="11">
        <f t="shared" ca="1" si="74"/>
        <v>38695047.554997765</v>
      </c>
      <c r="AJ158" s="11">
        <f t="shared" ca="1" si="74"/>
        <v>38695047.554997765</v>
      </c>
      <c r="AK158" s="11">
        <f t="shared" ca="1" si="74"/>
        <v>38695047.554997765</v>
      </c>
      <c r="AL158" s="11">
        <f t="shared" ca="1" si="74"/>
        <v>38695047.554997765</v>
      </c>
      <c r="AM158" s="11">
        <f t="shared" ca="1" si="74"/>
        <v>38695047.554997765</v>
      </c>
      <c r="AN158" s="11">
        <f t="shared" ca="1" si="74"/>
        <v>38695047.554997765</v>
      </c>
      <c r="AO158" s="11">
        <f t="shared" ca="1" si="74"/>
        <v>38695047.554997765</v>
      </c>
      <c r="AP158" s="11">
        <f t="shared" ca="1" si="74"/>
        <v>0</v>
      </c>
      <c r="AQ158" s="11">
        <f t="shared" ca="1" si="74"/>
        <v>0</v>
      </c>
      <c r="AR158" s="11">
        <f t="shared" ca="1" si="74"/>
        <v>0</v>
      </c>
      <c r="AS158" s="11">
        <f t="shared" ca="1" si="74"/>
        <v>0</v>
      </c>
      <c r="AT158" s="11">
        <f t="shared" ca="1" si="74"/>
        <v>0</v>
      </c>
      <c r="AU158" s="11">
        <f t="shared" ca="1" si="74"/>
        <v>0</v>
      </c>
      <c r="AV158" s="11">
        <f t="shared" ca="1" si="74"/>
        <v>0</v>
      </c>
      <c r="AW158" s="11">
        <f t="shared" ca="1" si="74"/>
        <v>0</v>
      </c>
      <c r="AX158" s="11">
        <f t="shared" ca="1" si="74"/>
        <v>0</v>
      </c>
      <c r="AY158" s="11">
        <f t="shared" ca="1" si="74"/>
        <v>0</v>
      </c>
      <c r="AZ158" s="11">
        <f t="shared" ca="1" si="74"/>
        <v>0</v>
      </c>
      <c r="BA158" s="11">
        <f t="shared" ca="1" si="74"/>
        <v>0</v>
      </c>
      <c r="BB158" s="11">
        <f t="shared" ca="1" si="74"/>
        <v>0</v>
      </c>
      <c r="BC158" s="11">
        <f t="shared" ca="1" si="74"/>
        <v>0</v>
      </c>
      <c r="BD158" s="11">
        <f t="shared" ca="1" si="74"/>
        <v>0</v>
      </c>
      <c r="BE158" s="11">
        <f t="shared" ca="1" si="74"/>
        <v>0</v>
      </c>
      <c r="BF158" s="11">
        <f t="shared" ca="1" si="74"/>
        <v>0</v>
      </c>
      <c r="BG158" s="11">
        <f t="shared" ca="1" si="74"/>
        <v>0</v>
      </c>
      <c r="BH158" s="11">
        <f t="shared" ca="1" si="74"/>
        <v>0</v>
      </c>
      <c r="BI158" s="11">
        <f t="shared" ca="1" si="74"/>
        <v>0</v>
      </c>
      <c r="BJ158" s="11">
        <f t="shared" ca="1" si="74"/>
        <v>0</v>
      </c>
      <c r="BK158" s="11">
        <f t="shared" ca="1" si="74"/>
        <v>0</v>
      </c>
      <c r="BL158" s="11">
        <f t="shared" ca="1" si="74"/>
        <v>0</v>
      </c>
      <c r="BM158" s="11">
        <f t="shared" ca="1" si="74"/>
        <v>0</v>
      </c>
      <c r="BN158" s="11">
        <f t="shared" ca="1" si="74"/>
        <v>0</v>
      </c>
      <c r="BO158" s="11">
        <f t="shared" ca="1" si="74"/>
        <v>0</v>
      </c>
      <c r="BP158" s="11">
        <f t="shared" ca="1" si="74"/>
        <v>0</v>
      </c>
      <c r="BQ158" s="11">
        <f t="shared" ca="1" si="74"/>
        <v>0</v>
      </c>
      <c r="BR158" s="11">
        <f t="shared" ca="1" si="74"/>
        <v>0</v>
      </c>
      <c r="BS158" s="11">
        <f t="shared" si="74"/>
        <v>0</v>
      </c>
      <c r="BT158" s="11">
        <f t="shared" si="74"/>
        <v>0</v>
      </c>
      <c r="BU158" s="11">
        <f t="shared" si="74"/>
        <v>0</v>
      </c>
      <c r="BV158" s="11">
        <f t="shared" si="74"/>
        <v>0</v>
      </c>
      <c r="BW158" s="11">
        <f t="shared" si="74"/>
        <v>0</v>
      </c>
      <c r="BX158" s="11">
        <f t="shared" si="74"/>
        <v>0</v>
      </c>
      <c r="BY158" s="11">
        <f t="shared" si="74"/>
        <v>0</v>
      </c>
      <c r="BZ158" s="11">
        <f t="shared" si="74"/>
        <v>0</v>
      </c>
      <c r="CA158" s="11">
        <f t="shared" si="74"/>
        <v>0</v>
      </c>
      <c r="CB158" s="11">
        <f t="shared" si="74"/>
        <v>0</v>
      </c>
      <c r="CC158" s="11">
        <f t="shared" si="74"/>
        <v>0</v>
      </c>
      <c r="CD158" s="11">
        <f t="shared" si="74"/>
        <v>0</v>
      </c>
      <c r="CE158" s="11">
        <f t="shared" si="74"/>
        <v>0</v>
      </c>
      <c r="CF158" s="11">
        <f t="shared" si="74"/>
        <v>0</v>
      </c>
    </row>
    <row r="159" spans="2:89">
      <c r="B159" t="s">
        <v>59</v>
      </c>
      <c r="D159" s="13">
        <f ca="1">D144/(1+$C$114)-D158-(D144/(1+$C$114)*$C$114-C57*$D$137)*$C$116</f>
        <v>0</v>
      </c>
      <c r="E159" s="13">
        <f t="shared" ref="E159:BP159" ca="1" si="75">E144/(1+$C$114)-E158-(E144/(1+$C$114)*$C$114-D57*$D$137)*$C$116</f>
        <v>0</v>
      </c>
      <c r="F159" s="13">
        <f t="shared" ca="1" si="75"/>
        <v>0</v>
      </c>
      <c r="G159" s="13">
        <f t="shared" ca="1" si="75"/>
        <v>0</v>
      </c>
      <c r="H159" s="13">
        <f t="shared" ca="1" si="75"/>
        <v>0</v>
      </c>
      <c r="I159" s="13">
        <f t="shared" ca="1" si="75"/>
        <v>0</v>
      </c>
      <c r="J159" s="13">
        <f t="shared" ca="1" si="75"/>
        <v>0</v>
      </c>
      <c r="K159" s="13">
        <f t="shared" ca="1" si="75"/>
        <v>0</v>
      </c>
      <c r="L159" s="13">
        <f t="shared" ca="1" si="75"/>
        <v>0</v>
      </c>
      <c r="M159" s="13">
        <f t="shared" ca="1" si="75"/>
        <v>0</v>
      </c>
      <c r="N159" s="13">
        <f t="shared" ca="1" si="75"/>
        <v>0</v>
      </c>
      <c r="O159" s="13">
        <f t="shared" ca="1" si="75"/>
        <v>0</v>
      </c>
      <c r="P159" s="13">
        <f t="shared" ca="1" si="75"/>
        <v>0</v>
      </c>
      <c r="Q159" s="13">
        <f t="shared" ca="1" si="75"/>
        <v>0</v>
      </c>
      <c r="R159" s="13">
        <f t="shared" ca="1" si="75"/>
        <v>0</v>
      </c>
      <c r="S159" s="13">
        <f t="shared" ca="1" si="75"/>
        <v>0</v>
      </c>
      <c r="T159" s="13">
        <f t="shared" ca="1" si="75"/>
        <v>0</v>
      </c>
      <c r="U159" s="13">
        <f t="shared" ca="1" si="75"/>
        <v>0</v>
      </c>
      <c r="V159" s="13">
        <f t="shared" ca="1" si="75"/>
        <v>0</v>
      </c>
      <c r="W159" s="13">
        <f t="shared" ca="1" si="75"/>
        <v>0</v>
      </c>
      <c r="X159" s="13">
        <f t="shared" ca="1" si="75"/>
        <v>346880274.88983417</v>
      </c>
      <c r="Y159" s="13">
        <f t="shared" ca="1" si="75"/>
        <v>0</v>
      </c>
      <c r="Z159" s="13">
        <f t="shared" ca="1" si="75"/>
        <v>0</v>
      </c>
      <c r="AA159" s="13">
        <f t="shared" ca="1" si="75"/>
        <v>0</v>
      </c>
      <c r="AB159" s="13">
        <f t="shared" ca="1" si="75"/>
        <v>0</v>
      </c>
      <c r="AC159" s="13">
        <f t="shared" ca="1" si="75"/>
        <v>33781819.611914895</v>
      </c>
      <c r="AD159" s="13">
        <f t="shared" ca="1" si="75"/>
        <v>33781819.611914895</v>
      </c>
      <c r="AE159" s="13">
        <f t="shared" ca="1" si="75"/>
        <v>33781819.611914895</v>
      </c>
      <c r="AF159" s="13">
        <f t="shared" ca="1" si="75"/>
        <v>33781819.611914895</v>
      </c>
      <c r="AG159" s="13">
        <f t="shared" ca="1" si="75"/>
        <v>33781819.611914895</v>
      </c>
      <c r="AH159" s="13">
        <f t="shared" ca="1" si="75"/>
        <v>33782468.223889276</v>
      </c>
      <c r="AI159" s="13">
        <f t="shared" ca="1" si="75"/>
        <v>38596382.10621164</v>
      </c>
      <c r="AJ159" s="13">
        <f t="shared" ca="1" si="75"/>
        <v>38596382.10621164</v>
      </c>
      <c r="AK159" s="13">
        <f t="shared" ca="1" si="75"/>
        <v>38596382.10621164</v>
      </c>
      <c r="AL159" s="13">
        <f t="shared" ca="1" si="75"/>
        <v>38596382.10621164</v>
      </c>
      <c r="AM159" s="13">
        <f t="shared" ca="1" si="75"/>
        <v>38596382.10621164</v>
      </c>
      <c r="AN159" s="13">
        <f t="shared" ca="1" si="75"/>
        <v>38596382.10621164</v>
      </c>
      <c r="AO159" s="13">
        <f t="shared" ca="1" si="75"/>
        <v>38596382.10621164</v>
      </c>
      <c r="AP159" s="13">
        <f t="shared" ca="1" si="75"/>
        <v>0</v>
      </c>
      <c r="AQ159" s="13">
        <f t="shared" ca="1" si="75"/>
        <v>0</v>
      </c>
      <c r="AR159" s="13">
        <f t="shared" ca="1" si="75"/>
        <v>0</v>
      </c>
      <c r="AS159" s="13">
        <f t="shared" ca="1" si="75"/>
        <v>0</v>
      </c>
      <c r="AT159" s="13">
        <f t="shared" ca="1" si="75"/>
        <v>0</v>
      </c>
      <c r="AU159" s="13">
        <f t="shared" ca="1" si="75"/>
        <v>0</v>
      </c>
      <c r="AV159" s="13">
        <f t="shared" ca="1" si="75"/>
        <v>0</v>
      </c>
      <c r="AW159" s="13">
        <f t="shared" ca="1" si="75"/>
        <v>0</v>
      </c>
      <c r="AX159" s="13">
        <f t="shared" ca="1" si="75"/>
        <v>0</v>
      </c>
      <c r="AY159" s="13">
        <f t="shared" ca="1" si="75"/>
        <v>0</v>
      </c>
      <c r="AZ159" s="13">
        <f t="shared" ca="1" si="75"/>
        <v>0</v>
      </c>
      <c r="BA159" s="13">
        <f t="shared" ca="1" si="75"/>
        <v>0</v>
      </c>
      <c r="BB159" s="13">
        <f t="shared" ca="1" si="75"/>
        <v>0</v>
      </c>
      <c r="BC159" s="13">
        <f t="shared" ca="1" si="75"/>
        <v>0</v>
      </c>
      <c r="BD159" s="13">
        <f t="shared" ca="1" si="75"/>
        <v>0</v>
      </c>
      <c r="BE159" s="13">
        <f t="shared" ca="1" si="75"/>
        <v>0</v>
      </c>
      <c r="BF159" s="13">
        <f t="shared" ca="1" si="75"/>
        <v>0</v>
      </c>
      <c r="BG159" s="13">
        <f t="shared" ca="1" si="75"/>
        <v>0</v>
      </c>
      <c r="BH159" s="13">
        <f t="shared" ca="1" si="75"/>
        <v>0</v>
      </c>
      <c r="BI159" s="13">
        <f t="shared" ca="1" si="75"/>
        <v>0</v>
      </c>
      <c r="BJ159" s="13">
        <f t="shared" ca="1" si="75"/>
        <v>0</v>
      </c>
      <c r="BK159" s="13">
        <f t="shared" ca="1" si="75"/>
        <v>0</v>
      </c>
      <c r="BL159" s="13">
        <f t="shared" ca="1" si="75"/>
        <v>0</v>
      </c>
      <c r="BM159" s="13">
        <f t="shared" ca="1" si="75"/>
        <v>0</v>
      </c>
      <c r="BN159" s="13">
        <f t="shared" ca="1" si="75"/>
        <v>0</v>
      </c>
      <c r="BO159" s="13">
        <f t="shared" ca="1" si="75"/>
        <v>0</v>
      </c>
      <c r="BP159" s="13">
        <f t="shared" ca="1" si="75"/>
        <v>0</v>
      </c>
      <c r="BQ159" s="13">
        <f t="shared" ref="BQ159:CF159" ca="1" si="76">BQ144/(1+$C$114)-BQ158-(BQ144/(1+$C$114)*$C$114-BP57*$D$137)*$C$116</f>
        <v>0</v>
      </c>
      <c r="BR159" s="13">
        <f t="shared" ca="1" si="76"/>
        <v>0</v>
      </c>
      <c r="BS159" s="13">
        <f t="shared" si="76"/>
        <v>0</v>
      </c>
      <c r="BT159" s="13">
        <f t="shared" si="76"/>
        <v>0</v>
      </c>
      <c r="BU159" s="13">
        <f t="shared" si="76"/>
        <v>0</v>
      </c>
      <c r="BV159" s="13">
        <f t="shared" si="76"/>
        <v>0</v>
      </c>
      <c r="BW159" s="13">
        <f t="shared" si="76"/>
        <v>0</v>
      </c>
      <c r="BX159" s="13">
        <f t="shared" si="76"/>
        <v>0</v>
      </c>
      <c r="BY159" s="13">
        <f t="shared" si="76"/>
        <v>0</v>
      </c>
      <c r="BZ159" s="13">
        <f t="shared" si="76"/>
        <v>0</v>
      </c>
      <c r="CA159" s="13">
        <f t="shared" si="76"/>
        <v>0</v>
      </c>
      <c r="CB159" s="13">
        <f t="shared" si="76"/>
        <v>0</v>
      </c>
      <c r="CC159" s="13">
        <f t="shared" si="76"/>
        <v>0</v>
      </c>
      <c r="CD159" s="13">
        <f t="shared" si="76"/>
        <v>0</v>
      </c>
      <c r="CE159" s="13">
        <f t="shared" si="76"/>
        <v>0</v>
      </c>
      <c r="CF159" s="13">
        <f t="shared" si="76"/>
        <v>0</v>
      </c>
    </row>
    <row r="160" spans="2:89">
      <c r="B160" t="s">
        <v>65</v>
      </c>
      <c r="D160" s="1">
        <f ca="1">IFERROR(D159/D157,0)</f>
        <v>0</v>
      </c>
      <c r="E160" s="1">
        <f t="shared" ref="E160:BP160" ca="1" si="77">IFERROR(E159/E157,0)</f>
        <v>0</v>
      </c>
      <c r="F160" s="1">
        <f t="shared" ca="1" si="77"/>
        <v>0</v>
      </c>
      <c r="G160" s="1">
        <f t="shared" ca="1" si="77"/>
        <v>0</v>
      </c>
      <c r="H160" s="1">
        <f t="shared" ca="1" si="77"/>
        <v>0</v>
      </c>
      <c r="I160" s="1">
        <f t="shared" ca="1" si="77"/>
        <v>0</v>
      </c>
      <c r="J160" s="1">
        <f t="shared" ca="1" si="77"/>
        <v>0</v>
      </c>
      <c r="K160" s="1">
        <f t="shared" ca="1" si="77"/>
        <v>0</v>
      </c>
      <c r="L160" s="1">
        <f t="shared" ca="1" si="77"/>
        <v>0</v>
      </c>
      <c r="M160" s="1">
        <f t="shared" ca="1" si="77"/>
        <v>0</v>
      </c>
      <c r="N160" s="1">
        <f t="shared" ca="1" si="77"/>
        <v>0</v>
      </c>
      <c r="O160" s="1">
        <f t="shared" ca="1" si="77"/>
        <v>0</v>
      </c>
      <c r="P160" s="1">
        <f t="shared" ca="1" si="77"/>
        <v>0</v>
      </c>
      <c r="Q160" s="1">
        <f t="shared" ca="1" si="77"/>
        <v>0</v>
      </c>
      <c r="R160" s="1">
        <f t="shared" ca="1" si="77"/>
        <v>0</v>
      </c>
      <c r="S160" s="1">
        <f t="shared" ca="1" si="77"/>
        <v>0</v>
      </c>
      <c r="T160" s="1">
        <f t="shared" ca="1" si="77"/>
        <v>0</v>
      </c>
      <c r="U160" s="1">
        <f t="shared" ca="1" si="77"/>
        <v>0</v>
      </c>
      <c r="V160" s="1">
        <f t="shared" ca="1" si="77"/>
        <v>0</v>
      </c>
      <c r="W160" s="1">
        <f t="shared" ca="1" si="77"/>
        <v>0</v>
      </c>
      <c r="X160" s="1">
        <f t="shared" ca="1" si="77"/>
        <v>0.45696844272435216</v>
      </c>
      <c r="Y160" s="1">
        <f t="shared" ca="1" si="77"/>
        <v>0</v>
      </c>
      <c r="Z160" s="1">
        <f t="shared" ca="1" si="77"/>
        <v>0</v>
      </c>
      <c r="AA160" s="1">
        <f t="shared" ca="1" si="77"/>
        <v>0</v>
      </c>
      <c r="AB160" s="1">
        <f t="shared" ca="1" si="77"/>
        <v>0</v>
      </c>
      <c r="AC160" s="1">
        <f t="shared" ca="1" si="77"/>
        <v>0.46939024457941936</v>
      </c>
      <c r="AD160" s="1">
        <f t="shared" ca="1" si="77"/>
        <v>0.46939024457941936</v>
      </c>
      <c r="AE160" s="1">
        <f t="shared" ca="1" si="77"/>
        <v>0.46939024457941936</v>
      </c>
      <c r="AF160" s="1">
        <f t="shared" ca="1" si="77"/>
        <v>0.46939024457941936</v>
      </c>
      <c r="AG160" s="1">
        <f t="shared" ca="1" si="77"/>
        <v>0.46939024457941936</v>
      </c>
      <c r="AH160" s="1">
        <f t="shared" ca="1" si="77"/>
        <v>0.46939024457941947</v>
      </c>
      <c r="AI160" s="1">
        <f t="shared" ca="1" si="77"/>
        <v>0.49532073235044838</v>
      </c>
      <c r="AJ160" s="1">
        <f t="shared" ca="1" si="77"/>
        <v>0.49532073235044838</v>
      </c>
      <c r="AK160" s="1">
        <f t="shared" ca="1" si="77"/>
        <v>0.49532073235044838</v>
      </c>
      <c r="AL160" s="1">
        <f t="shared" ca="1" si="77"/>
        <v>0.49532073235044838</v>
      </c>
      <c r="AM160" s="1">
        <f t="shared" ca="1" si="77"/>
        <v>0.49532073235044838</v>
      </c>
      <c r="AN160" s="1">
        <f t="shared" ca="1" si="77"/>
        <v>0.49532073235044838</v>
      </c>
      <c r="AO160" s="1">
        <f t="shared" ca="1" si="77"/>
        <v>0.49532073235044838</v>
      </c>
      <c r="AP160" s="1">
        <f t="shared" ca="1" si="77"/>
        <v>0</v>
      </c>
      <c r="AQ160" s="1">
        <f t="shared" ca="1" si="77"/>
        <v>0</v>
      </c>
      <c r="AR160" s="1">
        <f t="shared" ca="1" si="77"/>
        <v>0</v>
      </c>
      <c r="AS160" s="1">
        <f t="shared" ca="1" si="77"/>
        <v>0</v>
      </c>
      <c r="AT160" s="1">
        <f t="shared" ca="1" si="77"/>
        <v>0</v>
      </c>
      <c r="AU160" s="1">
        <f t="shared" ca="1" si="77"/>
        <v>0</v>
      </c>
      <c r="AV160" s="1">
        <f t="shared" ca="1" si="77"/>
        <v>0</v>
      </c>
      <c r="AW160" s="1">
        <f t="shared" ca="1" si="77"/>
        <v>0</v>
      </c>
      <c r="AX160" s="1">
        <f t="shared" ca="1" si="77"/>
        <v>0</v>
      </c>
      <c r="AY160" s="1">
        <f t="shared" ca="1" si="77"/>
        <v>0</v>
      </c>
      <c r="AZ160" s="1">
        <f t="shared" ca="1" si="77"/>
        <v>0</v>
      </c>
      <c r="BA160" s="1">
        <f t="shared" ca="1" si="77"/>
        <v>0</v>
      </c>
      <c r="BB160" s="1">
        <f t="shared" ca="1" si="77"/>
        <v>0</v>
      </c>
      <c r="BC160" s="1">
        <f t="shared" ca="1" si="77"/>
        <v>0</v>
      </c>
      <c r="BD160" s="1">
        <f t="shared" ca="1" si="77"/>
        <v>0</v>
      </c>
      <c r="BE160" s="1">
        <f t="shared" ca="1" si="77"/>
        <v>0</v>
      </c>
      <c r="BF160" s="1">
        <f t="shared" ca="1" si="77"/>
        <v>0</v>
      </c>
      <c r="BG160" s="1">
        <f t="shared" ca="1" si="77"/>
        <v>0</v>
      </c>
      <c r="BH160" s="1">
        <f t="shared" ca="1" si="77"/>
        <v>0</v>
      </c>
      <c r="BI160" s="1">
        <f t="shared" ca="1" si="77"/>
        <v>0</v>
      </c>
      <c r="BJ160" s="1">
        <f t="shared" ca="1" si="77"/>
        <v>0</v>
      </c>
      <c r="BK160" s="1">
        <f t="shared" ca="1" si="77"/>
        <v>0</v>
      </c>
      <c r="BL160" s="1">
        <f t="shared" ca="1" si="77"/>
        <v>0</v>
      </c>
      <c r="BM160" s="1">
        <f t="shared" ca="1" si="77"/>
        <v>0</v>
      </c>
      <c r="BN160" s="1">
        <f t="shared" ca="1" si="77"/>
        <v>0</v>
      </c>
      <c r="BO160" s="1">
        <f t="shared" ca="1" si="77"/>
        <v>0</v>
      </c>
      <c r="BP160" s="1">
        <f t="shared" ca="1" si="77"/>
        <v>0</v>
      </c>
      <c r="BQ160" s="1">
        <f t="shared" ref="BQ160:CF160" ca="1" si="78">IFERROR(BQ159/BQ157,0)</f>
        <v>0</v>
      </c>
      <c r="BR160" s="1">
        <f t="shared" ca="1" si="78"/>
        <v>0</v>
      </c>
      <c r="BS160" s="1">
        <f t="shared" si="78"/>
        <v>0</v>
      </c>
      <c r="BT160" s="1">
        <f t="shared" si="78"/>
        <v>0</v>
      </c>
      <c r="BU160" s="1">
        <f t="shared" si="78"/>
        <v>0</v>
      </c>
      <c r="BV160" s="1">
        <f t="shared" si="78"/>
        <v>0</v>
      </c>
      <c r="BW160" s="1">
        <f t="shared" si="78"/>
        <v>0</v>
      </c>
      <c r="BX160" s="1">
        <f t="shared" si="78"/>
        <v>0</v>
      </c>
      <c r="BY160" s="1">
        <f t="shared" si="78"/>
        <v>0</v>
      </c>
      <c r="BZ160" s="1">
        <f t="shared" si="78"/>
        <v>0</v>
      </c>
      <c r="CA160" s="1">
        <f t="shared" si="78"/>
        <v>0</v>
      </c>
      <c r="CB160" s="1">
        <f t="shared" si="78"/>
        <v>0</v>
      </c>
      <c r="CC160" s="1">
        <f t="shared" si="78"/>
        <v>0</v>
      </c>
      <c r="CD160" s="1">
        <f t="shared" si="78"/>
        <v>0</v>
      </c>
      <c r="CE160" s="1">
        <f t="shared" si="78"/>
        <v>0</v>
      </c>
      <c r="CF160" s="1">
        <f t="shared" si="78"/>
        <v>0</v>
      </c>
    </row>
    <row r="161" spans="1:84"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</row>
    <row r="162" spans="1:84"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</row>
    <row r="163" spans="1:84">
      <c r="B163" t="s">
        <v>236</v>
      </c>
      <c r="C163" t="s">
        <v>107</v>
      </c>
      <c r="D163" s="12">
        <f>D156</f>
        <v>42278</v>
      </c>
      <c r="E163" s="12">
        <f t="shared" ref="E163:BP163" si="79">E156</f>
        <v>42309</v>
      </c>
      <c r="F163" s="12">
        <f t="shared" si="79"/>
        <v>42339</v>
      </c>
      <c r="G163" s="12">
        <f t="shared" si="79"/>
        <v>42370</v>
      </c>
      <c r="H163" s="12">
        <f t="shared" si="79"/>
        <v>42401</v>
      </c>
      <c r="I163" s="12">
        <f t="shared" si="79"/>
        <v>42430</v>
      </c>
      <c r="J163" s="12">
        <f t="shared" si="79"/>
        <v>42461</v>
      </c>
      <c r="K163" s="12">
        <f t="shared" si="79"/>
        <v>42491</v>
      </c>
      <c r="L163" s="12">
        <f t="shared" si="79"/>
        <v>42522</v>
      </c>
      <c r="M163" s="12">
        <f t="shared" si="79"/>
        <v>42552</v>
      </c>
      <c r="N163" s="12">
        <f t="shared" si="79"/>
        <v>42583</v>
      </c>
      <c r="O163" s="12">
        <f t="shared" si="79"/>
        <v>42614</v>
      </c>
      <c r="P163" s="12">
        <f t="shared" si="79"/>
        <v>42644</v>
      </c>
      <c r="Q163" s="12">
        <f t="shared" si="79"/>
        <v>42675</v>
      </c>
      <c r="R163" s="12">
        <f t="shared" si="79"/>
        <v>42705</v>
      </c>
      <c r="S163" s="12">
        <f t="shared" si="79"/>
        <v>42736</v>
      </c>
      <c r="T163" s="12">
        <f t="shared" si="79"/>
        <v>42767</v>
      </c>
      <c r="U163" s="12">
        <f t="shared" si="79"/>
        <v>42795</v>
      </c>
      <c r="V163" s="12">
        <f t="shared" si="79"/>
        <v>42826</v>
      </c>
      <c r="W163" s="12">
        <f t="shared" si="79"/>
        <v>42856</v>
      </c>
      <c r="X163" s="12">
        <f t="shared" si="79"/>
        <v>42887</v>
      </c>
      <c r="Y163" s="12">
        <f t="shared" si="79"/>
        <v>42917</v>
      </c>
      <c r="Z163" s="12">
        <f t="shared" si="79"/>
        <v>42948</v>
      </c>
      <c r="AA163" s="12">
        <f t="shared" si="79"/>
        <v>42979</v>
      </c>
      <c r="AB163" s="12">
        <f t="shared" si="79"/>
        <v>43009</v>
      </c>
      <c r="AC163" s="12">
        <f t="shared" si="79"/>
        <v>43040</v>
      </c>
      <c r="AD163" s="12">
        <f t="shared" si="79"/>
        <v>43070</v>
      </c>
      <c r="AE163" s="12">
        <f t="shared" si="79"/>
        <v>43101</v>
      </c>
      <c r="AF163" s="12">
        <f t="shared" si="79"/>
        <v>43132</v>
      </c>
      <c r="AG163" s="12">
        <f t="shared" si="79"/>
        <v>43160</v>
      </c>
      <c r="AH163" s="12">
        <f t="shared" si="79"/>
        <v>43191</v>
      </c>
      <c r="AI163" s="12">
        <f t="shared" si="79"/>
        <v>43221</v>
      </c>
      <c r="AJ163" s="12">
        <f t="shared" si="79"/>
        <v>43252</v>
      </c>
      <c r="AK163" s="12">
        <f t="shared" si="79"/>
        <v>43282</v>
      </c>
      <c r="AL163" s="12">
        <f t="shared" si="79"/>
        <v>43313</v>
      </c>
      <c r="AM163" s="12">
        <f t="shared" si="79"/>
        <v>43344</v>
      </c>
      <c r="AN163" s="12">
        <f t="shared" si="79"/>
        <v>43374</v>
      </c>
      <c r="AO163" s="12">
        <f t="shared" si="79"/>
        <v>43405</v>
      </c>
      <c r="AP163" s="12">
        <f t="shared" si="79"/>
        <v>43435</v>
      </c>
      <c r="AQ163" s="12">
        <f t="shared" si="79"/>
        <v>43466</v>
      </c>
      <c r="AR163" s="12">
        <f t="shared" si="79"/>
        <v>43497</v>
      </c>
      <c r="AS163" s="12">
        <f t="shared" si="79"/>
        <v>43525</v>
      </c>
      <c r="AT163" s="12">
        <f t="shared" si="79"/>
        <v>43556</v>
      </c>
      <c r="AU163" s="12">
        <f t="shared" si="79"/>
        <v>43586</v>
      </c>
      <c r="AV163" s="12">
        <f t="shared" si="79"/>
        <v>43617</v>
      </c>
      <c r="AW163" s="12">
        <f t="shared" si="79"/>
        <v>43647</v>
      </c>
      <c r="AX163" s="12">
        <f t="shared" si="79"/>
        <v>43678</v>
      </c>
      <c r="AY163" s="12">
        <f t="shared" si="79"/>
        <v>43709</v>
      </c>
      <c r="AZ163" s="12">
        <f t="shared" si="79"/>
        <v>43739</v>
      </c>
      <c r="BA163" s="12">
        <f t="shared" si="79"/>
        <v>43770</v>
      </c>
      <c r="BB163" s="12">
        <f t="shared" si="79"/>
        <v>43800</v>
      </c>
      <c r="BC163" s="12">
        <f t="shared" si="79"/>
        <v>43831</v>
      </c>
      <c r="BD163" s="12">
        <f t="shared" si="79"/>
        <v>43862</v>
      </c>
      <c r="BE163" s="12">
        <f t="shared" si="79"/>
        <v>43891</v>
      </c>
      <c r="BF163" s="12">
        <f t="shared" si="79"/>
        <v>43922</v>
      </c>
      <c r="BG163" s="12">
        <f t="shared" si="79"/>
        <v>43952</v>
      </c>
      <c r="BH163" s="12">
        <f t="shared" si="79"/>
        <v>43983</v>
      </c>
      <c r="BI163" s="12">
        <f t="shared" si="79"/>
        <v>44013</v>
      </c>
      <c r="BJ163" s="12">
        <f t="shared" si="79"/>
        <v>44044</v>
      </c>
      <c r="BK163" s="12">
        <f t="shared" si="79"/>
        <v>44075</v>
      </c>
      <c r="BL163" s="12">
        <f t="shared" si="79"/>
        <v>44105</v>
      </c>
      <c r="BM163" s="12">
        <f t="shared" si="79"/>
        <v>44136</v>
      </c>
      <c r="BN163" s="12">
        <f t="shared" si="79"/>
        <v>44166</v>
      </c>
      <c r="BO163" s="12">
        <f t="shared" si="79"/>
        <v>44197</v>
      </c>
      <c r="BP163" s="12">
        <f t="shared" si="79"/>
        <v>44228</v>
      </c>
      <c r="BQ163" s="12">
        <f t="shared" ref="BQ163:CF163" si="80">BQ156</f>
        <v>44256</v>
      </c>
      <c r="BR163" s="12">
        <f t="shared" si="80"/>
        <v>44287</v>
      </c>
      <c r="BS163" s="12">
        <f t="shared" si="80"/>
        <v>44317</v>
      </c>
      <c r="BT163" s="12">
        <f t="shared" si="80"/>
        <v>44348</v>
      </c>
      <c r="BU163" s="12">
        <f t="shared" si="80"/>
        <v>44378</v>
      </c>
      <c r="BV163" s="12">
        <f t="shared" si="80"/>
        <v>44409</v>
      </c>
      <c r="BW163" s="12">
        <f t="shared" si="80"/>
        <v>44440</v>
      </c>
      <c r="BX163" s="12">
        <f t="shared" si="80"/>
        <v>44470</v>
      </c>
      <c r="BY163" s="12">
        <f t="shared" si="80"/>
        <v>44501</v>
      </c>
      <c r="BZ163" s="12">
        <f t="shared" si="80"/>
        <v>44531</v>
      </c>
      <c r="CA163" s="12">
        <f t="shared" si="80"/>
        <v>44562</v>
      </c>
      <c r="CB163" s="12">
        <f t="shared" si="80"/>
        <v>44593</v>
      </c>
      <c r="CC163" s="12">
        <f t="shared" si="80"/>
        <v>44621</v>
      </c>
      <c r="CD163" s="12">
        <f t="shared" si="80"/>
        <v>44652</v>
      </c>
      <c r="CE163" s="12">
        <f t="shared" si="80"/>
        <v>44682</v>
      </c>
      <c r="CF163" s="12">
        <f t="shared" si="80"/>
        <v>44713</v>
      </c>
    </row>
    <row r="164" spans="1:84">
      <c r="B164" t="s">
        <v>230</v>
      </c>
      <c r="C164" s="3">
        <f t="shared" ref="C164:C168" ca="1" si="81">SUM(D164:BP164)</f>
        <v>1909999400</v>
      </c>
      <c r="D164" s="2">
        <f ca="1">C41</f>
        <v>0</v>
      </c>
      <c r="E164" s="2">
        <f t="shared" ref="E164:BP164" ca="1" si="82">D41</f>
        <v>0</v>
      </c>
      <c r="F164" s="2">
        <f t="shared" ca="1" si="82"/>
        <v>0</v>
      </c>
      <c r="G164" s="2">
        <f t="shared" ca="1" si="82"/>
        <v>0</v>
      </c>
      <c r="H164" s="2">
        <f t="shared" ca="1" si="82"/>
        <v>3272724</v>
      </c>
      <c r="I164" s="2">
        <f t="shared" ca="1" si="82"/>
        <v>3272724</v>
      </c>
      <c r="J164" s="2">
        <f t="shared" ca="1" si="82"/>
        <v>9818172</v>
      </c>
      <c r="K164" s="2">
        <f t="shared" ca="1" si="82"/>
        <v>9818172</v>
      </c>
      <c r="L164" s="2">
        <f t="shared" ca="1" si="82"/>
        <v>29454516</v>
      </c>
      <c r="M164" s="2">
        <f t="shared" ca="1" si="82"/>
        <v>29454516</v>
      </c>
      <c r="N164" s="2">
        <f t="shared" ca="1" si="82"/>
        <v>29454516</v>
      </c>
      <c r="O164" s="2">
        <f t="shared" ca="1" si="82"/>
        <v>29454516</v>
      </c>
      <c r="P164" s="2">
        <f t="shared" ca="1" si="82"/>
        <v>29454516</v>
      </c>
      <c r="Q164" s="2">
        <f t="shared" ca="1" si="82"/>
        <v>29454516</v>
      </c>
      <c r="R164" s="2">
        <f t="shared" ca="1" si="82"/>
        <v>29454552</v>
      </c>
      <c r="S164" s="2">
        <f t="shared" ca="1" si="82"/>
        <v>34098446</v>
      </c>
      <c r="T164" s="2">
        <f t="shared" ca="1" si="82"/>
        <v>37371242</v>
      </c>
      <c r="U164" s="2">
        <f t="shared" ca="1" si="82"/>
        <v>46659030</v>
      </c>
      <c r="V164" s="2">
        <f t="shared" ca="1" si="82"/>
        <v>46659246.000000007</v>
      </c>
      <c r="W164" s="2">
        <f t="shared" ca="1" si="82"/>
        <v>74522610</v>
      </c>
      <c r="X164" s="2">
        <f t="shared" ca="1" si="82"/>
        <v>74522610</v>
      </c>
      <c r="Y164" s="2">
        <f t="shared" ca="1" si="82"/>
        <v>74522610</v>
      </c>
      <c r="Z164" s="2">
        <f t="shared" ca="1" si="82"/>
        <v>74522610</v>
      </c>
      <c r="AA164" s="2">
        <f t="shared" ca="1" si="82"/>
        <v>74522610</v>
      </c>
      <c r="AB164" s="2">
        <f t="shared" ca="1" si="82"/>
        <v>74522610</v>
      </c>
      <c r="AC164" s="2">
        <f t="shared" ca="1" si="82"/>
        <v>74522610</v>
      </c>
      <c r="AD164" s="2">
        <f t="shared" ca="1" si="82"/>
        <v>74522798.000000015</v>
      </c>
      <c r="AE164" s="2">
        <f t="shared" ca="1" si="82"/>
        <v>79821306</v>
      </c>
      <c r="AF164" s="2">
        <f t="shared" ca="1" si="82"/>
        <v>79821610.00000003</v>
      </c>
      <c r="AG164" s="2">
        <f t="shared" ca="1" si="82"/>
        <v>81130838</v>
      </c>
      <c r="AH164" s="2">
        <f t="shared" ca="1" si="82"/>
        <v>81131750.00000006</v>
      </c>
      <c r="AI164" s="2">
        <f t="shared" ca="1" si="82"/>
        <v>85059434</v>
      </c>
      <c r="AJ164" s="2">
        <f t="shared" ca="1" si="82"/>
        <v>85059434</v>
      </c>
      <c r="AK164" s="2">
        <f t="shared" ca="1" si="82"/>
        <v>85059434</v>
      </c>
      <c r="AL164" s="2">
        <f t="shared" ca="1" si="82"/>
        <v>76488014</v>
      </c>
      <c r="AM164" s="2">
        <f t="shared" ca="1" si="82"/>
        <v>76488014</v>
      </c>
      <c r="AN164" s="2">
        <f t="shared" ca="1" si="82"/>
        <v>59345174</v>
      </c>
      <c r="AO164" s="2">
        <f t="shared" ca="1" si="82"/>
        <v>59345174</v>
      </c>
      <c r="AP164" s="2">
        <f t="shared" ca="1" si="82"/>
        <v>7916806.0000000112</v>
      </c>
      <c r="AQ164" s="2">
        <f t="shared" ca="1" si="82"/>
        <v>8571420</v>
      </c>
      <c r="AR164" s="2">
        <f t="shared" ca="1" si="82"/>
        <v>8571420</v>
      </c>
      <c r="AS164" s="2">
        <f t="shared" ca="1" si="82"/>
        <v>8571420</v>
      </c>
      <c r="AT164" s="2">
        <f t="shared" ca="1" si="82"/>
        <v>8571420</v>
      </c>
      <c r="AU164" s="2">
        <f t="shared" ca="1" si="82"/>
        <v>8571420</v>
      </c>
      <c r="AV164" s="2">
        <f t="shared" ca="1" si="82"/>
        <v>8571420</v>
      </c>
      <c r="AW164" s="2">
        <f t="shared" ca="1" si="82"/>
        <v>8571420</v>
      </c>
      <c r="AX164" s="2">
        <f t="shared" ca="1" si="82"/>
        <v>0</v>
      </c>
      <c r="AY164" s="2">
        <f t="shared" ca="1" si="82"/>
        <v>0</v>
      </c>
      <c r="AZ164" s="2">
        <f t="shared" ca="1" si="82"/>
        <v>0</v>
      </c>
      <c r="BA164" s="2">
        <f t="shared" ca="1" si="82"/>
        <v>0</v>
      </c>
      <c r="BB164" s="2">
        <f t="shared" ca="1" si="82"/>
        <v>0</v>
      </c>
      <c r="BC164" s="2">
        <f t="shared" ca="1" si="82"/>
        <v>0</v>
      </c>
      <c r="BD164" s="2">
        <f t="shared" ca="1" si="82"/>
        <v>0</v>
      </c>
      <c r="BE164" s="2">
        <f t="shared" ca="1" si="82"/>
        <v>0</v>
      </c>
      <c r="BF164" s="2">
        <f t="shared" ca="1" si="82"/>
        <v>0</v>
      </c>
      <c r="BG164" s="2">
        <f t="shared" ca="1" si="82"/>
        <v>0</v>
      </c>
      <c r="BH164" s="2">
        <f t="shared" ca="1" si="82"/>
        <v>0</v>
      </c>
      <c r="BI164" s="2">
        <f t="shared" ca="1" si="82"/>
        <v>0</v>
      </c>
      <c r="BJ164" s="2">
        <f t="shared" ca="1" si="82"/>
        <v>0</v>
      </c>
      <c r="BK164" s="2">
        <f t="shared" ca="1" si="82"/>
        <v>0</v>
      </c>
      <c r="BL164" s="2">
        <f t="shared" ca="1" si="82"/>
        <v>0</v>
      </c>
      <c r="BM164" s="2">
        <f t="shared" ca="1" si="82"/>
        <v>0</v>
      </c>
      <c r="BN164" s="2">
        <f t="shared" ca="1" si="82"/>
        <v>0</v>
      </c>
      <c r="BO164" s="2">
        <f t="shared" ca="1" si="82"/>
        <v>0</v>
      </c>
      <c r="BP164" s="2">
        <f t="shared" ca="1" si="82"/>
        <v>0</v>
      </c>
      <c r="BQ164" s="2">
        <f t="shared" ref="BQ164:CF164" ca="1" si="83">BP41</f>
        <v>0</v>
      </c>
      <c r="BR164" s="2">
        <f t="shared" ca="1" si="83"/>
        <v>0</v>
      </c>
      <c r="BS164" s="2">
        <f t="shared" ca="1" si="83"/>
        <v>0</v>
      </c>
      <c r="BT164" s="2">
        <f t="shared" ca="1" si="83"/>
        <v>0</v>
      </c>
      <c r="BU164" s="2">
        <f t="shared" ca="1" si="83"/>
        <v>0</v>
      </c>
      <c r="BV164" s="2">
        <f t="shared" ca="1" si="83"/>
        <v>0</v>
      </c>
      <c r="BW164" s="2">
        <f t="shared" ca="1" si="83"/>
        <v>0</v>
      </c>
      <c r="BX164" s="2">
        <f t="shared" ca="1" si="83"/>
        <v>0</v>
      </c>
      <c r="BY164" s="2">
        <f t="shared" ca="1" si="83"/>
        <v>0</v>
      </c>
      <c r="BZ164" s="2">
        <f t="shared" ca="1" si="83"/>
        <v>0</v>
      </c>
      <c r="CA164" s="2">
        <f t="shared" ca="1" si="83"/>
        <v>0</v>
      </c>
      <c r="CB164" s="2">
        <f t="shared" ca="1" si="83"/>
        <v>0</v>
      </c>
      <c r="CC164" s="2">
        <f t="shared" ca="1" si="83"/>
        <v>0</v>
      </c>
      <c r="CD164" s="2">
        <f t="shared" ca="1" si="83"/>
        <v>0</v>
      </c>
      <c r="CE164" s="2">
        <f t="shared" ca="1" si="83"/>
        <v>0</v>
      </c>
      <c r="CF164" s="2">
        <f t="shared" ca="1" si="83"/>
        <v>0</v>
      </c>
    </row>
    <row r="165" spans="1:84" ht="15.75">
      <c r="A165" s="53"/>
      <c r="B165" s="18" t="s">
        <v>234</v>
      </c>
      <c r="C165" s="3">
        <f t="shared" ca="1" si="81"/>
        <v>52090892.727272697</v>
      </c>
      <c r="D165" s="2">
        <f ca="1">D164/(1+$C$114)*$C$115</f>
        <v>0</v>
      </c>
      <c r="E165" s="2">
        <f t="shared" ref="E165:BP165" ca="1" si="84">E164/(1+$C$114)*$C$115</f>
        <v>0</v>
      </c>
      <c r="F165" s="2">
        <f t="shared" ca="1" si="84"/>
        <v>0</v>
      </c>
      <c r="G165" s="2">
        <f t="shared" ca="1" si="84"/>
        <v>0</v>
      </c>
      <c r="H165" s="2">
        <f t="shared" ca="1" si="84"/>
        <v>89256.109090909085</v>
      </c>
      <c r="I165" s="2">
        <f t="shared" ca="1" si="84"/>
        <v>89256.109090909085</v>
      </c>
      <c r="J165" s="2">
        <f t="shared" ca="1" si="84"/>
        <v>267768.32727272721</v>
      </c>
      <c r="K165" s="2">
        <f t="shared" ca="1" si="84"/>
        <v>267768.32727272721</v>
      </c>
      <c r="L165" s="2">
        <f t="shared" ca="1" si="84"/>
        <v>803304.98181818181</v>
      </c>
      <c r="M165" s="2">
        <f t="shared" ca="1" si="84"/>
        <v>803304.98181818181</v>
      </c>
      <c r="N165" s="2">
        <f t="shared" ca="1" si="84"/>
        <v>803304.98181818181</v>
      </c>
      <c r="O165" s="2">
        <f t="shared" ca="1" si="84"/>
        <v>803304.98181818181</v>
      </c>
      <c r="P165" s="2">
        <f t="shared" ca="1" si="84"/>
        <v>803304.98181818181</v>
      </c>
      <c r="Q165" s="2">
        <f t="shared" ca="1" si="84"/>
        <v>803304.98181818181</v>
      </c>
      <c r="R165" s="2">
        <f t="shared" ca="1" si="84"/>
        <v>803305.96363636362</v>
      </c>
      <c r="S165" s="2">
        <f t="shared" ca="1" si="84"/>
        <v>929957.61818181805</v>
      </c>
      <c r="T165" s="2">
        <f t="shared" ca="1" si="84"/>
        <v>1019215.6909090908</v>
      </c>
      <c r="U165" s="2">
        <f t="shared" ca="1" si="84"/>
        <v>1272519</v>
      </c>
      <c r="V165" s="2">
        <f t="shared" ca="1" si="84"/>
        <v>1272524.8909090909</v>
      </c>
      <c r="W165" s="2">
        <f t="shared" ca="1" si="84"/>
        <v>2032434.8181818179</v>
      </c>
      <c r="X165" s="2">
        <f t="shared" ca="1" si="84"/>
        <v>2032434.8181818179</v>
      </c>
      <c r="Y165" s="2">
        <f t="shared" ca="1" si="84"/>
        <v>2032434.8181818179</v>
      </c>
      <c r="Z165" s="2">
        <f t="shared" ca="1" si="84"/>
        <v>2032434.8181818179</v>
      </c>
      <c r="AA165" s="2">
        <f t="shared" ca="1" si="84"/>
        <v>2032434.8181818179</v>
      </c>
      <c r="AB165" s="2">
        <f t="shared" ca="1" si="84"/>
        <v>2032434.8181818179</v>
      </c>
      <c r="AC165" s="2">
        <f t="shared" ca="1" si="84"/>
        <v>2032434.8181818179</v>
      </c>
      <c r="AD165" s="2">
        <f t="shared" ca="1" si="84"/>
        <v>2032439.9454545456</v>
      </c>
      <c r="AE165" s="2">
        <f t="shared" ca="1" si="84"/>
        <v>2176944.7090909085</v>
      </c>
      <c r="AF165" s="2">
        <f t="shared" ca="1" si="84"/>
        <v>2176953.0000000005</v>
      </c>
      <c r="AG165" s="2">
        <f t="shared" ca="1" si="84"/>
        <v>2212659.2181818178</v>
      </c>
      <c r="AH165" s="2">
        <f t="shared" ca="1" si="84"/>
        <v>2212684.0909090927</v>
      </c>
      <c r="AI165" s="2">
        <f t="shared" ca="1" si="84"/>
        <v>2319802.7454545451</v>
      </c>
      <c r="AJ165" s="2">
        <f t="shared" ca="1" si="84"/>
        <v>2319802.7454545451</v>
      </c>
      <c r="AK165" s="2">
        <f t="shared" ca="1" si="84"/>
        <v>2319802.7454545451</v>
      </c>
      <c r="AL165" s="2">
        <f t="shared" ca="1" si="84"/>
        <v>2086036.7454545451</v>
      </c>
      <c r="AM165" s="2">
        <f t="shared" ca="1" si="84"/>
        <v>2086036.7454545451</v>
      </c>
      <c r="AN165" s="2">
        <f t="shared" ca="1" si="84"/>
        <v>1618504.7454545454</v>
      </c>
      <c r="AO165" s="2">
        <f t="shared" ca="1" si="84"/>
        <v>1618504.7454545454</v>
      </c>
      <c r="AP165" s="2">
        <f t="shared" ca="1" si="84"/>
        <v>215912.89090909119</v>
      </c>
      <c r="AQ165" s="2">
        <f t="shared" ca="1" si="84"/>
        <v>233765.99999999997</v>
      </c>
      <c r="AR165" s="2">
        <f t="shared" ca="1" si="84"/>
        <v>233765.99999999997</v>
      </c>
      <c r="AS165" s="2">
        <f t="shared" ca="1" si="84"/>
        <v>233765.99999999997</v>
      </c>
      <c r="AT165" s="2">
        <f t="shared" ca="1" si="84"/>
        <v>233765.99999999997</v>
      </c>
      <c r="AU165" s="2">
        <f t="shared" ca="1" si="84"/>
        <v>233765.99999999997</v>
      </c>
      <c r="AV165" s="2">
        <f t="shared" ca="1" si="84"/>
        <v>233765.99999999997</v>
      </c>
      <c r="AW165" s="2">
        <f t="shared" ca="1" si="84"/>
        <v>233765.99999999997</v>
      </c>
      <c r="AX165" s="2">
        <f t="shared" ca="1" si="84"/>
        <v>0</v>
      </c>
      <c r="AY165" s="2">
        <f t="shared" ca="1" si="84"/>
        <v>0</v>
      </c>
      <c r="AZ165" s="2">
        <f t="shared" ca="1" si="84"/>
        <v>0</v>
      </c>
      <c r="BA165" s="2">
        <f t="shared" ca="1" si="84"/>
        <v>0</v>
      </c>
      <c r="BB165" s="2">
        <f t="shared" ca="1" si="84"/>
        <v>0</v>
      </c>
      <c r="BC165" s="2">
        <f t="shared" ca="1" si="84"/>
        <v>0</v>
      </c>
      <c r="BD165" s="2">
        <f t="shared" ca="1" si="84"/>
        <v>0</v>
      </c>
      <c r="BE165" s="2">
        <f t="shared" ca="1" si="84"/>
        <v>0</v>
      </c>
      <c r="BF165" s="2">
        <f t="shared" ca="1" si="84"/>
        <v>0</v>
      </c>
      <c r="BG165" s="2">
        <f t="shared" ca="1" si="84"/>
        <v>0</v>
      </c>
      <c r="BH165" s="2">
        <f t="shared" ca="1" si="84"/>
        <v>0</v>
      </c>
      <c r="BI165" s="2">
        <f t="shared" ca="1" si="84"/>
        <v>0</v>
      </c>
      <c r="BJ165" s="2">
        <f t="shared" ca="1" si="84"/>
        <v>0</v>
      </c>
      <c r="BK165" s="2">
        <f t="shared" ca="1" si="84"/>
        <v>0</v>
      </c>
      <c r="BL165" s="2">
        <f t="shared" ca="1" si="84"/>
        <v>0</v>
      </c>
      <c r="BM165" s="2">
        <f t="shared" ca="1" si="84"/>
        <v>0</v>
      </c>
      <c r="BN165" s="2">
        <f t="shared" ca="1" si="84"/>
        <v>0</v>
      </c>
      <c r="BO165" s="2">
        <f t="shared" ca="1" si="84"/>
        <v>0</v>
      </c>
      <c r="BP165" s="2">
        <f t="shared" ca="1" si="84"/>
        <v>0</v>
      </c>
      <c r="BQ165" s="2">
        <f t="shared" ref="BQ165:CF165" ca="1" si="85">BQ164/(1+$C$114)*$C$115</f>
        <v>0</v>
      </c>
      <c r="BR165" s="2">
        <f t="shared" ca="1" si="85"/>
        <v>0</v>
      </c>
      <c r="BS165" s="2">
        <f t="shared" ca="1" si="85"/>
        <v>0</v>
      </c>
      <c r="BT165" s="2">
        <f t="shared" ca="1" si="85"/>
        <v>0</v>
      </c>
      <c r="BU165" s="2">
        <f t="shared" ca="1" si="85"/>
        <v>0</v>
      </c>
      <c r="BV165" s="2">
        <f t="shared" ca="1" si="85"/>
        <v>0</v>
      </c>
      <c r="BW165" s="2">
        <f t="shared" ca="1" si="85"/>
        <v>0</v>
      </c>
      <c r="BX165" s="2">
        <f t="shared" ca="1" si="85"/>
        <v>0</v>
      </c>
      <c r="BY165" s="2">
        <f t="shared" ca="1" si="85"/>
        <v>0</v>
      </c>
      <c r="BZ165" s="2">
        <f t="shared" ca="1" si="85"/>
        <v>0</v>
      </c>
      <c r="CA165" s="2">
        <f t="shared" ca="1" si="85"/>
        <v>0</v>
      </c>
      <c r="CB165" s="2">
        <f t="shared" ca="1" si="85"/>
        <v>0</v>
      </c>
      <c r="CC165" s="2">
        <f t="shared" ca="1" si="85"/>
        <v>0</v>
      </c>
      <c r="CD165" s="2">
        <f t="shared" ca="1" si="85"/>
        <v>0</v>
      </c>
      <c r="CE165" s="2">
        <f t="shared" ca="1" si="85"/>
        <v>0</v>
      </c>
      <c r="CF165" s="2">
        <f t="shared" ca="1" si="85"/>
        <v>0</v>
      </c>
    </row>
    <row r="166" spans="1:84">
      <c r="A166" s="53"/>
      <c r="B166" t="s">
        <v>55</v>
      </c>
      <c r="C166" s="3">
        <f t="shared" ca="1" si="81"/>
        <v>169898725.30456445</v>
      </c>
      <c r="D166" s="2">
        <f ca="1">(C40-C38*$C$69*$C$124)/(1+$C$114)*$C$114</f>
        <v>0</v>
      </c>
      <c r="E166" s="2">
        <f t="shared" ref="E166:BP166" ca="1" si="86">(D40-D38*$C$69*$C$124)/(1+$C$114)*$C$114</f>
        <v>0</v>
      </c>
      <c r="F166" s="2">
        <f t="shared" ca="1" si="86"/>
        <v>0</v>
      </c>
      <c r="G166" s="2">
        <f t="shared" ca="1" si="86"/>
        <v>0</v>
      </c>
      <c r="H166" s="2">
        <f t="shared" ca="1" si="86"/>
        <v>2907247.6150902691</v>
      </c>
      <c r="I166" s="2">
        <f t="shared" ca="1" si="86"/>
        <v>2907247.6150902691</v>
      </c>
      <c r="J166" s="2">
        <f t="shared" ca="1" si="86"/>
        <v>2907247.6150902691</v>
      </c>
      <c r="K166" s="2">
        <f t="shared" ca="1" si="86"/>
        <v>2907247.6150902691</v>
      </c>
      <c r="L166" s="2">
        <f t="shared" ca="1" si="86"/>
        <v>2907247.6150902691</v>
      </c>
      <c r="M166" s="2">
        <f t="shared" ca="1" si="86"/>
        <v>2907247.6150902691</v>
      </c>
      <c r="N166" s="2">
        <f t="shared" ca="1" si="86"/>
        <v>2907247.6150902691</v>
      </c>
      <c r="O166" s="2">
        <f t="shared" ca="1" si="86"/>
        <v>2907247.6150902691</v>
      </c>
      <c r="P166" s="2">
        <f t="shared" ca="1" si="86"/>
        <v>2907247.6150902691</v>
      </c>
      <c r="Q166" s="2">
        <f t="shared" ca="1" si="86"/>
        <v>2907247.6150902691</v>
      </c>
      <c r="R166" s="2">
        <f t="shared" ca="1" si="86"/>
        <v>2907279.5948460163</v>
      </c>
      <c r="S166" s="2">
        <f t="shared" ca="1" si="86"/>
        <v>7041225.7265063375</v>
      </c>
      <c r="T166" s="2">
        <f t="shared" ca="1" si="86"/>
        <v>7041225.7265063375</v>
      </c>
      <c r="U166" s="2">
        <f t="shared" ca="1" si="86"/>
        <v>7041225.7265063375</v>
      </c>
      <c r="V166" s="2">
        <f t="shared" ca="1" si="86"/>
        <v>7041225.7265063375</v>
      </c>
      <c r="W166" s="2">
        <f t="shared" ca="1" si="86"/>
        <v>7041225.7265063375</v>
      </c>
      <c r="X166" s="2">
        <f t="shared" ca="1" si="86"/>
        <v>7041225.7265063375</v>
      </c>
      <c r="Y166" s="2">
        <f t="shared" ca="1" si="86"/>
        <v>7041225.7265063375</v>
      </c>
      <c r="Z166" s="2">
        <f t="shared" ca="1" si="86"/>
        <v>7041225.7265063375</v>
      </c>
      <c r="AA166" s="2">
        <f t="shared" ca="1" si="86"/>
        <v>7041225.7265063375</v>
      </c>
      <c r="AB166" s="2">
        <f t="shared" ca="1" si="86"/>
        <v>7041225.7265063375</v>
      </c>
      <c r="AC166" s="2">
        <f t="shared" ca="1" si="86"/>
        <v>7041225.7265063375</v>
      </c>
      <c r="AD166" s="2">
        <f t="shared" ca="1" si="86"/>
        <v>7041360.9182566023</v>
      </c>
      <c r="AE166" s="2">
        <f t="shared" ca="1" si="86"/>
        <v>7632017.9498556349</v>
      </c>
      <c r="AF166" s="2">
        <f t="shared" ca="1" si="86"/>
        <v>7632017.9498556349</v>
      </c>
      <c r="AG166" s="2">
        <f t="shared" ca="1" si="86"/>
        <v>7632017.9498556349</v>
      </c>
      <c r="AH166" s="2">
        <f t="shared" ca="1" si="86"/>
        <v>7632017.9498556349</v>
      </c>
      <c r="AI166" s="2">
        <f t="shared" ca="1" si="86"/>
        <v>7632017.9498556349</v>
      </c>
      <c r="AJ166" s="2">
        <f t="shared" ca="1" si="86"/>
        <v>7632017.9498556349</v>
      </c>
      <c r="AK166" s="2">
        <f t="shared" ca="1" si="86"/>
        <v>7632017.9498556349</v>
      </c>
      <c r="AL166" s="2">
        <f t="shared" ca="1" si="86"/>
        <v>0</v>
      </c>
      <c r="AM166" s="2">
        <f t="shared" ca="1" si="86"/>
        <v>0</v>
      </c>
      <c r="AN166" s="2">
        <f t="shared" ca="1" si="86"/>
        <v>0</v>
      </c>
      <c r="AO166" s="2">
        <f t="shared" ca="1" si="86"/>
        <v>0</v>
      </c>
      <c r="AP166" s="2">
        <f t="shared" ca="1" si="86"/>
        <v>0</v>
      </c>
      <c r="AQ166" s="2">
        <f t="shared" ca="1" si="86"/>
        <v>0</v>
      </c>
      <c r="AR166" s="2">
        <f t="shared" ca="1" si="86"/>
        <v>0</v>
      </c>
      <c r="AS166" s="2">
        <f t="shared" ca="1" si="86"/>
        <v>0</v>
      </c>
      <c r="AT166" s="2">
        <f t="shared" ca="1" si="86"/>
        <v>0</v>
      </c>
      <c r="AU166" s="2">
        <f t="shared" ca="1" si="86"/>
        <v>0</v>
      </c>
      <c r="AV166" s="2">
        <f t="shared" ca="1" si="86"/>
        <v>0</v>
      </c>
      <c r="AW166" s="2">
        <f t="shared" ca="1" si="86"/>
        <v>0</v>
      </c>
      <c r="AX166" s="2">
        <f t="shared" ca="1" si="86"/>
        <v>0</v>
      </c>
      <c r="AY166" s="2">
        <f t="shared" ca="1" si="86"/>
        <v>0</v>
      </c>
      <c r="AZ166" s="2">
        <f t="shared" ca="1" si="86"/>
        <v>0</v>
      </c>
      <c r="BA166" s="2">
        <f t="shared" ca="1" si="86"/>
        <v>0</v>
      </c>
      <c r="BB166" s="2">
        <f t="shared" ca="1" si="86"/>
        <v>0</v>
      </c>
      <c r="BC166" s="2">
        <f t="shared" ca="1" si="86"/>
        <v>0</v>
      </c>
      <c r="BD166" s="2">
        <f t="shared" ca="1" si="86"/>
        <v>0</v>
      </c>
      <c r="BE166" s="2">
        <f t="shared" ca="1" si="86"/>
        <v>0</v>
      </c>
      <c r="BF166" s="2">
        <f t="shared" ca="1" si="86"/>
        <v>0</v>
      </c>
      <c r="BG166" s="2">
        <f t="shared" ca="1" si="86"/>
        <v>0</v>
      </c>
      <c r="BH166" s="2">
        <f t="shared" ca="1" si="86"/>
        <v>0</v>
      </c>
      <c r="BI166" s="2">
        <f t="shared" ca="1" si="86"/>
        <v>0</v>
      </c>
      <c r="BJ166" s="2">
        <f t="shared" ca="1" si="86"/>
        <v>0</v>
      </c>
      <c r="BK166" s="2">
        <f t="shared" ca="1" si="86"/>
        <v>0</v>
      </c>
      <c r="BL166" s="2">
        <f t="shared" ca="1" si="86"/>
        <v>0</v>
      </c>
      <c r="BM166" s="2">
        <f t="shared" ca="1" si="86"/>
        <v>0</v>
      </c>
      <c r="BN166" s="2">
        <f t="shared" ca="1" si="86"/>
        <v>0</v>
      </c>
      <c r="BO166" s="2">
        <f t="shared" ca="1" si="86"/>
        <v>0</v>
      </c>
      <c r="BP166" s="2">
        <f t="shared" ca="1" si="86"/>
        <v>0</v>
      </c>
      <c r="BQ166" s="2">
        <f t="shared" ref="BQ166:CF166" ca="1" si="87">(BP40-BP38*$C$69*$C$124)/(1+$C$114)*$C$114</f>
        <v>0</v>
      </c>
      <c r="BR166" s="2">
        <f t="shared" ca="1" si="87"/>
        <v>0</v>
      </c>
      <c r="BS166" s="2">
        <f t="shared" ca="1" si="87"/>
        <v>0</v>
      </c>
      <c r="BT166" s="2">
        <f t="shared" ca="1" si="87"/>
        <v>0</v>
      </c>
      <c r="BU166" s="2">
        <f t="shared" ca="1" si="87"/>
        <v>0</v>
      </c>
      <c r="BV166" s="2">
        <f t="shared" ca="1" si="87"/>
        <v>0</v>
      </c>
      <c r="BW166" s="2">
        <f t="shared" ca="1" si="87"/>
        <v>0</v>
      </c>
      <c r="BX166" s="2">
        <f t="shared" ca="1" si="87"/>
        <v>0</v>
      </c>
      <c r="BY166" s="2">
        <f t="shared" ca="1" si="87"/>
        <v>0</v>
      </c>
      <c r="BZ166" s="2">
        <f t="shared" ca="1" si="87"/>
        <v>0</v>
      </c>
      <c r="CA166" s="2">
        <f t="shared" ca="1" si="87"/>
        <v>0</v>
      </c>
      <c r="CB166" s="2">
        <f t="shared" ca="1" si="87"/>
        <v>0</v>
      </c>
      <c r="CC166" s="2">
        <f t="shared" ca="1" si="87"/>
        <v>0</v>
      </c>
      <c r="CD166" s="2">
        <f t="shared" ca="1" si="87"/>
        <v>0</v>
      </c>
      <c r="CE166" s="2">
        <f t="shared" ca="1" si="87"/>
        <v>0</v>
      </c>
      <c r="CF166" s="2">
        <f t="shared" ca="1" si="87"/>
        <v>0</v>
      </c>
    </row>
    <row r="167" spans="1:84">
      <c r="A167" s="53"/>
      <c r="B167" t="s">
        <v>56</v>
      </c>
      <c r="C167" s="3">
        <f t="shared" ca="1" si="81"/>
        <v>59207142.235730171</v>
      </c>
      <c r="D167" s="2">
        <f ca="1">C38*$D$137</f>
        <v>0</v>
      </c>
      <c r="E167" s="2">
        <f t="shared" ref="E167:BP167" ca="1" si="88">D38*$D$137</f>
        <v>0</v>
      </c>
      <c r="F167" s="2">
        <f t="shared" ca="1" si="88"/>
        <v>0</v>
      </c>
      <c r="G167" s="2">
        <f t="shared" ca="1" si="88"/>
        <v>0</v>
      </c>
      <c r="H167" s="2">
        <f t="shared" ca="1" si="88"/>
        <v>1076492.7416494214</v>
      </c>
      <c r="I167" s="2">
        <f t="shared" ca="1" si="88"/>
        <v>1076492.7416494214</v>
      </c>
      <c r="J167" s="2">
        <f t="shared" ca="1" si="88"/>
        <v>1076492.7416494214</v>
      </c>
      <c r="K167" s="2">
        <f t="shared" ca="1" si="88"/>
        <v>1076492.7416494214</v>
      </c>
      <c r="L167" s="2">
        <f t="shared" ca="1" si="88"/>
        <v>1076492.7416494214</v>
      </c>
      <c r="M167" s="2">
        <f t="shared" ca="1" si="88"/>
        <v>1076492.7416494214</v>
      </c>
      <c r="N167" s="2">
        <f t="shared" ca="1" si="88"/>
        <v>1076492.7416494214</v>
      </c>
      <c r="O167" s="2">
        <f t="shared" ca="1" si="88"/>
        <v>1076492.7416494214</v>
      </c>
      <c r="P167" s="2">
        <f t="shared" ca="1" si="88"/>
        <v>1076492.7416494214</v>
      </c>
      <c r="Q167" s="2">
        <f t="shared" ca="1" si="88"/>
        <v>1076492.7416494214</v>
      </c>
      <c r="R167" s="2">
        <f t="shared" ca="1" si="88"/>
        <v>1076504.5830814214</v>
      </c>
      <c r="S167" s="2">
        <f t="shared" ca="1" si="88"/>
        <v>2466961.0527675906</v>
      </c>
      <c r="T167" s="2">
        <f t="shared" ca="1" si="88"/>
        <v>2466961.0527675906</v>
      </c>
      <c r="U167" s="2">
        <f t="shared" ca="1" si="88"/>
        <v>2466961.0527675906</v>
      </c>
      <c r="V167" s="2">
        <f t="shared" ca="1" si="88"/>
        <v>2466961.0527675906</v>
      </c>
      <c r="W167" s="2">
        <f t="shared" ca="1" si="88"/>
        <v>2466961.0527675906</v>
      </c>
      <c r="X167" s="2">
        <f t="shared" ca="1" si="88"/>
        <v>2466961.0527675906</v>
      </c>
      <c r="Y167" s="2">
        <f t="shared" ca="1" si="88"/>
        <v>2466961.0527675906</v>
      </c>
      <c r="Z167" s="2">
        <f t="shared" ca="1" si="88"/>
        <v>2466961.0527675906</v>
      </c>
      <c r="AA167" s="2">
        <f t="shared" ca="1" si="88"/>
        <v>2466961.0527675906</v>
      </c>
      <c r="AB167" s="2">
        <f t="shared" ca="1" si="88"/>
        <v>2466961.0527675906</v>
      </c>
      <c r="AC167" s="2">
        <f t="shared" ca="1" si="88"/>
        <v>2466961.0527675906</v>
      </c>
      <c r="AD167" s="2">
        <f t="shared" ca="1" si="88"/>
        <v>2467008.4184955922</v>
      </c>
      <c r="AE167" s="2">
        <f t="shared" ca="1" si="88"/>
        <v>2537447.1767450646</v>
      </c>
      <c r="AF167" s="2">
        <f t="shared" ca="1" si="88"/>
        <v>2537447.1767450646</v>
      </c>
      <c r="AG167" s="2">
        <f t="shared" ca="1" si="88"/>
        <v>2537447.1767450646</v>
      </c>
      <c r="AH167" s="2">
        <f t="shared" ca="1" si="88"/>
        <v>2537447.1767450646</v>
      </c>
      <c r="AI167" s="2">
        <f t="shared" ca="1" si="88"/>
        <v>2537447.1767450646</v>
      </c>
      <c r="AJ167" s="2">
        <f t="shared" ca="1" si="88"/>
        <v>2537447.1767450646</v>
      </c>
      <c r="AK167" s="2">
        <f t="shared" ca="1" si="88"/>
        <v>2537447.1767450646</v>
      </c>
      <c r="AL167" s="2">
        <f t="shared" ca="1" si="88"/>
        <v>0</v>
      </c>
      <c r="AM167" s="2">
        <f t="shared" ca="1" si="88"/>
        <v>0</v>
      </c>
      <c r="AN167" s="2">
        <f t="shared" ca="1" si="88"/>
        <v>0</v>
      </c>
      <c r="AO167" s="2">
        <f t="shared" ca="1" si="88"/>
        <v>0</v>
      </c>
      <c r="AP167" s="2">
        <f t="shared" ca="1" si="88"/>
        <v>0</v>
      </c>
      <c r="AQ167" s="2">
        <f t="shared" ca="1" si="88"/>
        <v>0</v>
      </c>
      <c r="AR167" s="2">
        <f t="shared" ca="1" si="88"/>
        <v>0</v>
      </c>
      <c r="AS167" s="2">
        <f t="shared" ca="1" si="88"/>
        <v>0</v>
      </c>
      <c r="AT167" s="2">
        <f t="shared" ca="1" si="88"/>
        <v>0</v>
      </c>
      <c r="AU167" s="2">
        <f t="shared" ca="1" si="88"/>
        <v>0</v>
      </c>
      <c r="AV167" s="2">
        <f t="shared" ca="1" si="88"/>
        <v>0</v>
      </c>
      <c r="AW167" s="2">
        <f t="shared" ca="1" si="88"/>
        <v>0</v>
      </c>
      <c r="AX167" s="2">
        <f t="shared" ca="1" si="88"/>
        <v>0</v>
      </c>
      <c r="AY167" s="2">
        <f t="shared" ca="1" si="88"/>
        <v>0</v>
      </c>
      <c r="AZ167" s="2">
        <f t="shared" ca="1" si="88"/>
        <v>0</v>
      </c>
      <c r="BA167" s="2">
        <f t="shared" ca="1" si="88"/>
        <v>0</v>
      </c>
      <c r="BB167" s="2">
        <f t="shared" ca="1" si="88"/>
        <v>0</v>
      </c>
      <c r="BC167" s="2">
        <f t="shared" ca="1" si="88"/>
        <v>0</v>
      </c>
      <c r="BD167" s="2">
        <f t="shared" ca="1" si="88"/>
        <v>0</v>
      </c>
      <c r="BE167" s="2">
        <f t="shared" ca="1" si="88"/>
        <v>0</v>
      </c>
      <c r="BF167" s="2">
        <f t="shared" ca="1" si="88"/>
        <v>0</v>
      </c>
      <c r="BG167" s="2">
        <f t="shared" ca="1" si="88"/>
        <v>0</v>
      </c>
      <c r="BH167" s="2">
        <f t="shared" ca="1" si="88"/>
        <v>0</v>
      </c>
      <c r="BI167" s="2">
        <f t="shared" ca="1" si="88"/>
        <v>0</v>
      </c>
      <c r="BJ167" s="2">
        <f t="shared" ca="1" si="88"/>
        <v>0</v>
      </c>
      <c r="BK167" s="2">
        <f t="shared" ca="1" si="88"/>
        <v>0</v>
      </c>
      <c r="BL167" s="2">
        <f t="shared" ca="1" si="88"/>
        <v>0</v>
      </c>
      <c r="BM167" s="2">
        <f t="shared" ca="1" si="88"/>
        <v>0</v>
      </c>
      <c r="BN167" s="2">
        <f t="shared" ca="1" si="88"/>
        <v>0</v>
      </c>
      <c r="BO167" s="2">
        <f t="shared" ca="1" si="88"/>
        <v>0</v>
      </c>
      <c r="BP167" s="2">
        <f t="shared" ca="1" si="88"/>
        <v>0</v>
      </c>
      <c r="BQ167" s="2">
        <f t="shared" ref="BQ167:CF167" ca="1" si="89">BP38*$D$137</f>
        <v>0</v>
      </c>
      <c r="BR167" s="2">
        <f t="shared" ca="1" si="89"/>
        <v>0</v>
      </c>
      <c r="BS167" s="2">
        <f t="shared" ca="1" si="89"/>
        <v>0</v>
      </c>
      <c r="BT167" s="2">
        <f t="shared" ca="1" si="89"/>
        <v>0</v>
      </c>
      <c r="BU167" s="2">
        <f t="shared" ca="1" si="89"/>
        <v>0</v>
      </c>
      <c r="BV167" s="2">
        <f t="shared" ca="1" si="89"/>
        <v>0</v>
      </c>
      <c r="BW167" s="2">
        <f t="shared" ca="1" si="89"/>
        <v>0</v>
      </c>
      <c r="BX167" s="2">
        <f t="shared" ca="1" si="89"/>
        <v>0</v>
      </c>
      <c r="BY167" s="2">
        <f t="shared" ca="1" si="89"/>
        <v>0</v>
      </c>
      <c r="BZ167" s="2">
        <f t="shared" ca="1" si="89"/>
        <v>0</v>
      </c>
      <c r="CA167" s="2">
        <f t="shared" ca="1" si="89"/>
        <v>0</v>
      </c>
      <c r="CB167" s="2">
        <f t="shared" ca="1" si="89"/>
        <v>0</v>
      </c>
      <c r="CC167" s="2">
        <f t="shared" ca="1" si="89"/>
        <v>0</v>
      </c>
      <c r="CD167" s="2">
        <f t="shared" ca="1" si="89"/>
        <v>0</v>
      </c>
      <c r="CE167" s="2">
        <f t="shared" ca="1" si="89"/>
        <v>0</v>
      </c>
      <c r="CF167" s="2">
        <f t="shared" ca="1" si="89"/>
        <v>0</v>
      </c>
    </row>
    <row r="168" spans="1:84">
      <c r="A168" s="53"/>
      <c r="B168" t="s">
        <v>57</v>
      </c>
      <c r="C168" s="3">
        <f t="shared" ca="1" si="81"/>
        <v>58600690.341561578</v>
      </c>
      <c r="D168" s="2">
        <f>IF(D139=$C$13,SUM($D$166:D166)-SUM($D$167:D167)-SUM($D$165:D165),0)</f>
        <v>0</v>
      </c>
      <c r="E168" s="2">
        <f>IF(E139=$C$13,SUM($D$166:E166)-SUM($D$167:E167)-SUM($D$165:E165),0)</f>
        <v>0</v>
      </c>
      <c r="F168" s="2">
        <f>IF(F139=$C$13,SUM($D$166:F166)-SUM($D$167:F167)-SUM($D$165:F165),0)</f>
        <v>0</v>
      </c>
      <c r="G168" s="2">
        <f>IF(G139=$C$13,SUM($D$166:G166)-SUM($D$167:G167)-SUM($D$165:G165),0)</f>
        <v>0</v>
      </c>
      <c r="H168" s="2">
        <f>IF(H139=$C$13,SUM($D$166:H166)-SUM($D$167:H167)-SUM($D$165:H165),0)</f>
        <v>0</v>
      </c>
      <c r="I168" s="2">
        <f>IF(I139=$C$13,SUM($D$166:I166)-SUM($D$167:I167)-SUM($D$165:I165),0)</f>
        <v>0</v>
      </c>
      <c r="J168" s="2">
        <f>IF(J139=$C$13,SUM($D$166:J166)-SUM($D$167:J167)-SUM($D$165:J165),0)</f>
        <v>0</v>
      </c>
      <c r="K168" s="2">
        <f>IF(K139=$C$13,SUM($D$166:K166)-SUM($D$167:K167)-SUM($D$165:K165),0)</f>
        <v>0</v>
      </c>
      <c r="L168" s="2">
        <f>IF(L139=$C$13,SUM($D$166:L166)-SUM($D$167:L167)-SUM($D$165:L165),0)</f>
        <v>0</v>
      </c>
      <c r="M168" s="2">
        <f>IF(M139=$C$13,SUM($D$166:M166)-SUM($D$167:M167)-SUM($D$165:M165),0)</f>
        <v>0</v>
      </c>
      <c r="N168" s="2">
        <f>IF(N139=$C$13,SUM($D$166:N166)-SUM($D$167:N167)-SUM($D$165:N165),0)</f>
        <v>0</v>
      </c>
      <c r="O168" s="2">
        <f>IF(O139=$C$13,SUM($D$166:O166)-SUM($D$167:O167)-SUM($D$165:O165),0)</f>
        <v>0</v>
      </c>
      <c r="P168" s="2">
        <f>IF(P139=$C$13,SUM($D$166:P166)-SUM($D$167:P167)-SUM($D$165:P165),0)</f>
        <v>0</v>
      </c>
      <c r="Q168" s="2">
        <f>IF(Q139=$C$13,SUM($D$166:Q166)-SUM($D$167:Q167)-SUM($D$165:Q165),0)</f>
        <v>0</v>
      </c>
      <c r="R168" s="2">
        <f>IF(R139=$C$13,SUM($D$166:R166)-SUM($D$167:R167)-SUM($D$165:R165),0)</f>
        <v>0</v>
      </c>
      <c r="S168" s="2">
        <f>IF(S139=$C$13,SUM($D$166:S166)-SUM($D$167:S167)-SUM($D$165:S165),0)</f>
        <v>0</v>
      </c>
      <c r="T168" s="2">
        <f>IF(T139=$C$13,SUM($D$166:T166)-SUM($D$167:T167)-SUM($D$165:T165),0)</f>
        <v>0</v>
      </c>
      <c r="U168" s="2">
        <f>IF(U139=$C$13,SUM($D$166:U166)-SUM($D$167:U167)-SUM($D$165:U165),0)</f>
        <v>0</v>
      </c>
      <c r="V168" s="2">
        <f>IF(V139=$C$13,SUM($D$166:V166)-SUM($D$167:V167)-SUM($D$165:V165),0)</f>
        <v>0</v>
      </c>
      <c r="W168" s="2">
        <f>IF(W139=$C$13,SUM($D$166:W166)-SUM($D$167:W167)-SUM($D$165:W165),0)</f>
        <v>0</v>
      </c>
      <c r="X168" s="2">
        <f>IF(X139=$C$13,SUM($D$166:X166)-SUM($D$167:X167)-SUM($D$165:X165),0)</f>
        <v>0</v>
      </c>
      <c r="Y168" s="2">
        <f>IF(Y139=$C$13,SUM($D$166:Y166)-SUM($D$167:Y167)-SUM($D$165:Y165),0)</f>
        <v>0</v>
      </c>
      <c r="Z168" s="2">
        <f>IF(Z139=$C$13,SUM($D$166:Z166)-SUM($D$167:Z167)-SUM($D$165:Z165),0)</f>
        <v>0</v>
      </c>
      <c r="AA168" s="2">
        <f>IF(AA139=$C$13,SUM($D$166:AA166)-SUM($D$167:AA167)-SUM($D$165:AA165),0)</f>
        <v>0</v>
      </c>
      <c r="AB168" s="2">
        <f>IF(AB139=$C$13,SUM($D$166:AB166)-SUM($D$167:AB167)-SUM($D$165:AB165),0)</f>
        <v>0</v>
      </c>
      <c r="AC168" s="2">
        <f>IF(AC139=$C$13,SUM($D$166:AC166)-SUM($D$167:AC167)-SUM($D$165:AC165),0)</f>
        <v>0</v>
      </c>
      <c r="AD168" s="2">
        <f>IF(AD139=$C$13,SUM($D$166:AD166)-SUM($D$167:AD167)-SUM($D$165:AD165),0)</f>
        <v>0</v>
      </c>
      <c r="AE168" s="2">
        <f>IF(AE139=$C$13,SUM($D$166:AE166)-SUM($D$167:AE167)-SUM($D$165:AE165),0)</f>
        <v>0</v>
      </c>
      <c r="AF168" s="2">
        <f>IF(AF139=$C$13,SUM($D$166:AF166)-SUM($D$167:AF167)-SUM($D$165:AF165),0)</f>
        <v>0</v>
      </c>
      <c r="AG168" s="2">
        <f>IF(AG139=$C$13,SUM($D$166:AG166)-SUM($D$167:AG167)-SUM($D$165:AG165),0)</f>
        <v>0</v>
      </c>
      <c r="AH168" s="2">
        <f>IF(AH139=$C$13,SUM($D$166:AH166)-SUM($D$167:AH167)-SUM($D$165:AH165),0)</f>
        <v>0</v>
      </c>
      <c r="AI168" s="2">
        <f>IF(AI139=$C$13,SUM($D$166:AI166)-SUM($D$167:AI167)-SUM($D$165:AI165),0)</f>
        <v>0</v>
      </c>
      <c r="AJ168" s="2">
        <f>IF(AJ139=$C$13,SUM($D$166:AJ166)-SUM($D$167:AJ167)-SUM($D$165:AJ165),0)</f>
        <v>0</v>
      </c>
      <c r="AK168" s="2">
        <f>IF(AK139=$C$13,SUM($D$166:AK166)-SUM($D$167:AK167)-SUM($D$165:AK165),0)</f>
        <v>0</v>
      </c>
      <c r="AL168" s="2">
        <f>IF(AL139=$C$13,SUM($D$166:AL166)-SUM($D$167:AL167)-SUM($D$165:AL165),0)</f>
        <v>0</v>
      </c>
      <c r="AM168" s="2">
        <f>IF(AM139=$C$13,SUM($D$166:AM166)-SUM($D$167:AM167)-SUM($D$165:AM165),0)</f>
        <v>0</v>
      </c>
      <c r="AN168" s="2">
        <f>IF(AN139=$C$13,SUM($D$166:AN166)-SUM($D$167:AN167)-SUM($D$165:AN165),0)</f>
        <v>0</v>
      </c>
      <c r="AO168" s="2">
        <f>IF(AO139=$C$13,SUM($D$166:AO166)-SUM($D$167:AO167)-SUM($D$165:AO165),0)</f>
        <v>0</v>
      </c>
      <c r="AP168" s="2">
        <f>IF(AP139=$C$13,SUM($D$166:AP166)-SUM($D$167:AP167)-SUM($D$165:AP165),0)</f>
        <v>0</v>
      </c>
      <c r="AQ168" s="2">
        <f>IF(AQ139=$C$13,SUM($D$166:AQ166)-SUM($D$167:AQ167)-SUM($D$165:AQ165),0)</f>
        <v>0</v>
      </c>
      <c r="AR168" s="2">
        <f>IF(AR139=$C$13,SUM($D$166:AR166)-SUM($D$167:AR167)-SUM($D$165:AR165),0)</f>
        <v>0</v>
      </c>
      <c r="AS168" s="2">
        <f>IF(AS139=$C$13,SUM($D$166:AS166)-SUM($D$167:AS167)-SUM($D$165:AS165),0)</f>
        <v>0</v>
      </c>
      <c r="AT168" s="2">
        <f>IF(AT139=$C$13,SUM($D$166:AT166)-SUM($D$167:AT167)-SUM($D$165:AT165),0)</f>
        <v>0</v>
      </c>
      <c r="AU168" s="2">
        <f>IF(AU139=$C$13,SUM($D$166:AU166)-SUM($D$167:AU167)-SUM($D$165:AU165),0)</f>
        <v>0</v>
      </c>
      <c r="AV168" s="2">
        <f>IF(AV139=$C$13,SUM($D$166:AV166)-SUM($D$167:AV167)-SUM($D$165:AV165),0)</f>
        <v>0</v>
      </c>
      <c r="AW168" s="2">
        <f>IF(AW139=$C$13,SUM($D$166:AW166)-SUM($D$167:AW167)-SUM($D$165:AW165),0)</f>
        <v>0</v>
      </c>
      <c r="AX168" s="2">
        <f>IF(AX139=$C$13,SUM($D$166:AX166)-SUM($D$167:AX167)-SUM($D$165:AX165),0)</f>
        <v>0</v>
      </c>
      <c r="AY168" s="2">
        <f>IF(AY139=$C$13,SUM($D$166:AY166)-SUM($D$167:AY167)-SUM($D$165:AY165),0)</f>
        <v>0</v>
      </c>
      <c r="AZ168" s="2">
        <f>IF(AZ139=$C$13,SUM($D$166:AZ166)-SUM($D$167:AZ167)-SUM($D$165:AZ165),0)</f>
        <v>0</v>
      </c>
      <c r="BA168" s="2">
        <f>IF(BA139=$C$13,SUM($D$166:BA166)-SUM($D$167:BA167)-SUM($D$165:BA165),0)</f>
        <v>0</v>
      </c>
      <c r="BB168" s="2">
        <f ca="1">IF(BB139=$C$13,SUM($D$166:BB166)-SUM($D$167:BB167)-SUM($D$165:BB165),0)</f>
        <v>58600690.341561578</v>
      </c>
      <c r="BC168" s="2">
        <f>IF(BC139=$C$13,SUM($D$166:BC166)-SUM($D$167:BC167)-SUM($D$165:BC165),0)</f>
        <v>0</v>
      </c>
      <c r="BD168" s="2">
        <f>IF(BD139=$C$13,SUM($D$166:BD166)-SUM($D$167:BD167)-SUM($D$165:BD165),0)</f>
        <v>0</v>
      </c>
      <c r="BE168" s="2">
        <f>IF(BE139=$C$13,SUM($D$166:BE166)-SUM($D$167:BE167)-SUM($D$165:BE165),0)</f>
        <v>0</v>
      </c>
      <c r="BF168" s="2">
        <f>IF(BF139=$C$13,SUM($D$166:BF166)-SUM($D$167:BF167)-SUM($D$165:BF165),0)</f>
        <v>0</v>
      </c>
      <c r="BG168" s="2">
        <f>IF(BG139=$C$13,SUM($D$166:BG166)-SUM($D$167:BG167)-SUM($D$165:BG165),0)</f>
        <v>0</v>
      </c>
      <c r="BH168" s="2">
        <f>IF(BH139=$C$13,SUM($D$166:BH166)-SUM($D$167:BH167)-SUM($D$165:BH165),0)</f>
        <v>0</v>
      </c>
      <c r="BI168" s="2">
        <f>IF(BI139=$C$13,SUM($D$166:BI166)-SUM($D$167:BI167)-SUM($D$165:BI165),0)</f>
        <v>0</v>
      </c>
      <c r="BJ168" s="2">
        <f>IF(BJ139=$C$13,SUM($D$166:BJ166)-SUM($D$167:BJ167)-SUM($D$165:BJ165),0)</f>
        <v>0</v>
      </c>
      <c r="BK168" s="2">
        <f>IF(BK139=$C$13,SUM($D$166:BK166)-SUM($D$167:BK167)-SUM($D$165:BK165),0)</f>
        <v>0</v>
      </c>
      <c r="BL168" s="2">
        <f>IF(BL139=$C$13,SUM($D$166:BL166)-SUM($D$167:BL167)-SUM($D$165:BL165),0)</f>
        <v>0</v>
      </c>
      <c r="BM168" s="2">
        <f>IF(BM139=$C$13,SUM($D$166:BM166)-SUM($D$167:BM167)-SUM($D$165:BM165),0)</f>
        <v>0</v>
      </c>
      <c r="BN168" s="2">
        <f>IF(BN139=$C$13,SUM($D$166:BN166)-SUM($D$167:BN167)-SUM($D$165:BN165),0)</f>
        <v>0</v>
      </c>
      <c r="BO168" s="2">
        <f>IF(BO139=$C$13,SUM($D$166:BO166)-SUM($D$167:BO167)-SUM($D$165:BO165),0)</f>
        <v>0</v>
      </c>
      <c r="BP168" s="2">
        <f>IF(BP139=$C$13,SUM($D$166:BP166)-SUM($D$167:BP167)-SUM($D$165:BP165),0)</f>
        <v>0</v>
      </c>
      <c r="BQ168" s="2">
        <f>IF(BQ139=$C$13,SUM($D$166:BQ166)-SUM($D$167:BQ167)-SUM($D$165:BQ165),0)</f>
        <v>0</v>
      </c>
      <c r="BR168" s="2">
        <f>IF(BR139=$C$13,SUM($D$166:BR166)-SUM($D$167:BR167)-SUM($D$165:BR165),0)</f>
        <v>0</v>
      </c>
      <c r="BS168" s="2">
        <f>IF(BS139=$C$13,SUM($D$166:BS166)-SUM($D$167:BS167)-SUM($D$165:BS165),0)</f>
        <v>0</v>
      </c>
      <c r="BT168" s="2">
        <f>IF(BT139=$C$13,SUM($D$166:BT166)-SUM($D$167:BT167)-SUM($D$165:BT165),0)</f>
        <v>0</v>
      </c>
      <c r="BU168" s="2">
        <f>IF(BU139=$C$13,SUM($D$166:BU166)-SUM($D$167:BU167)-SUM($D$165:BU165),0)</f>
        <v>0</v>
      </c>
      <c r="BV168" s="2">
        <f>IF(BV139=$C$13,SUM($D$166:BV166)-SUM($D$167:BV167)-SUM($D$165:BV165),0)</f>
        <v>0</v>
      </c>
      <c r="BW168" s="2">
        <f>IF(BW139=$C$13,SUM($D$166:BW166)-SUM($D$167:BW167)-SUM($D$165:BW165),0)</f>
        <v>0</v>
      </c>
      <c r="BX168" s="2">
        <f>IF(BX139=$C$13,SUM($D$166:BX166)-SUM($D$167:BX167)-SUM($D$165:BX165),0)</f>
        <v>0</v>
      </c>
      <c r="BY168" s="2">
        <f>IF(BY139=$C$13,SUM($D$166:BY166)-SUM($D$167:BY167)-SUM($D$165:BY165),0)</f>
        <v>0</v>
      </c>
      <c r="BZ168" s="2">
        <f>IF(BZ139=$C$13,SUM($D$166:BZ166)-SUM($D$167:BZ167)-SUM($D$165:BZ165),0)</f>
        <v>0</v>
      </c>
      <c r="CA168" s="2">
        <f>IF(CA139=$C$13,SUM($D$166:CA166)-SUM($D$167:CA167)-SUM($D$165:CA165),0)</f>
        <v>0</v>
      </c>
      <c r="CB168" s="2">
        <f>IF(CB139=$C$13,SUM($D$166:CB166)-SUM($D$167:CB167)-SUM($D$165:CB165),0)</f>
        <v>0</v>
      </c>
      <c r="CC168" s="2">
        <f>IF(CC139=$C$13,SUM($D$166:CC166)-SUM($D$167:CC167)-SUM($D$165:CC165),0)</f>
        <v>0</v>
      </c>
      <c r="CD168" s="2">
        <f>IF(CD139=$C$13,SUM($D$166:CD166)-SUM($D$167:CD167)-SUM($D$165:CD165),0)</f>
        <v>0</v>
      </c>
      <c r="CE168" s="2">
        <f>IF(CE139=$C$13,SUM($D$166:CE166)-SUM($D$167:CE167)-SUM($D$165:CE165),0)</f>
        <v>0</v>
      </c>
      <c r="CF168" s="2">
        <f>IF(CF139=$C$13,SUM($D$166:CF166)-SUM($D$167:CF167)-SUM($D$165:CF165),0)</f>
        <v>0</v>
      </c>
    </row>
    <row r="169" spans="1:84" s="48" customFormat="1">
      <c r="B169" s="48" t="s">
        <v>210</v>
      </c>
      <c r="C169" s="188"/>
      <c r="D169" s="198">
        <f ca="1">D168+D165</f>
        <v>0</v>
      </c>
      <c r="E169" s="198">
        <f t="shared" ref="E169:BP169" ca="1" si="90">E168+E165</f>
        <v>0</v>
      </c>
      <c r="F169" s="198">
        <f t="shared" ca="1" si="90"/>
        <v>0</v>
      </c>
      <c r="G169" s="198">
        <f t="shared" ca="1" si="90"/>
        <v>0</v>
      </c>
      <c r="H169" s="198">
        <f t="shared" ca="1" si="90"/>
        <v>89256.109090909085</v>
      </c>
      <c r="I169" s="198">
        <f t="shared" ca="1" si="90"/>
        <v>89256.109090909085</v>
      </c>
      <c r="J169" s="198">
        <f t="shared" ca="1" si="90"/>
        <v>267768.32727272721</v>
      </c>
      <c r="K169" s="198">
        <f t="shared" ca="1" si="90"/>
        <v>267768.32727272721</v>
      </c>
      <c r="L169" s="198">
        <f t="shared" ca="1" si="90"/>
        <v>803304.98181818181</v>
      </c>
      <c r="M169" s="198">
        <f t="shared" ca="1" si="90"/>
        <v>803304.98181818181</v>
      </c>
      <c r="N169" s="198">
        <f t="shared" ca="1" si="90"/>
        <v>803304.98181818181</v>
      </c>
      <c r="O169" s="198">
        <f t="shared" ca="1" si="90"/>
        <v>803304.98181818181</v>
      </c>
      <c r="P169" s="198">
        <f t="shared" ca="1" si="90"/>
        <v>803304.98181818181</v>
      </c>
      <c r="Q169" s="198">
        <f t="shared" ca="1" si="90"/>
        <v>803304.98181818181</v>
      </c>
      <c r="R169" s="198">
        <f t="shared" ca="1" si="90"/>
        <v>803305.96363636362</v>
      </c>
      <c r="S169" s="198">
        <f t="shared" ca="1" si="90"/>
        <v>929957.61818181805</v>
      </c>
      <c r="T169" s="198">
        <f t="shared" ca="1" si="90"/>
        <v>1019215.6909090908</v>
      </c>
      <c r="U169" s="198">
        <f t="shared" ca="1" si="90"/>
        <v>1272519</v>
      </c>
      <c r="V169" s="198">
        <f t="shared" ca="1" si="90"/>
        <v>1272524.8909090909</v>
      </c>
      <c r="W169" s="198">
        <f t="shared" ca="1" si="90"/>
        <v>2032434.8181818179</v>
      </c>
      <c r="X169" s="198">
        <f t="shared" ca="1" si="90"/>
        <v>2032434.8181818179</v>
      </c>
      <c r="Y169" s="198">
        <f t="shared" ca="1" si="90"/>
        <v>2032434.8181818179</v>
      </c>
      <c r="Z169" s="198">
        <f t="shared" ca="1" si="90"/>
        <v>2032434.8181818179</v>
      </c>
      <c r="AA169" s="198">
        <f t="shared" ca="1" si="90"/>
        <v>2032434.8181818179</v>
      </c>
      <c r="AB169" s="198">
        <f t="shared" ca="1" si="90"/>
        <v>2032434.8181818179</v>
      </c>
      <c r="AC169" s="198">
        <f t="shared" ca="1" si="90"/>
        <v>2032434.8181818179</v>
      </c>
      <c r="AD169" s="198">
        <f t="shared" ca="1" si="90"/>
        <v>2032439.9454545456</v>
      </c>
      <c r="AE169" s="198">
        <f t="shared" ca="1" si="90"/>
        <v>2176944.7090909085</v>
      </c>
      <c r="AF169" s="198">
        <f t="shared" ca="1" si="90"/>
        <v>2176953.0000000005</v>
      </c>
      <c r="AG169" s="198">
        <f t="shared" ca="1" si="90"/>
        <v>2212659.2181818178</v>
      </c>
      <c r="AH169" s="198">
        <f t="shared" ca="1" si="90"/>
        <v>2212684.0909090927</v>
      </c>
      <c r="AI169" s="198">
        <f t="shared" ca="1" si="90"/>
        <v>2319802.7454545451</v>
      </c>
      <c r="AJ169" s="198">
        <f t="shared" ca="1" si="90"/>
        <v>2319802.7454545451</v>
      </c>
      <c r="AK169" s="198">
        <f t="shared" ca="1" si="90"/>
        <v>2319802.7454545451</v>
      </c>
      <c r="AL169" s="198">
        <f t="shared" ca="1" si="90"/>
        <v>2086036.7454545451</v>
      </c>
      <c r="AM169" s="198">
        <f t="shared" ca="1" si="90"/>
        <v>2086036.7454545451</v>
      </c>
      <c r="AN169" s="198">
        <f t="shared" ca="1" si="90"/>
        <v>1618504.7454545454</v>
      </c>
      <c r="AO169" s="198">
        <f t="shared" ca="1" si="90"/>
        <v>1618504.7454545454</v>
      </c>
      <c r="AP169" s="198">
        <f t="shared" ca="1" si="90"/>
        <v>215912.89090909119</v>
      </c>
      <c r="AQ169" s="198">
        <f t="shared" ca="1" si="90"/>
        <v>233765.99999999997</v>
      </c>
      <c r="AR169" s="198">
        <f t="shared" ca="1" si="90"/>
        <v>233765.99999999997</v>
      </c>
      <c r="AS169" s="198">
        <f t="shared" ca="1" si="90"/>
        <v>233765.99999999997</v>
      </c>
      <c r="AT169" s="198">
        <f t="shared" ca="1" si="90"/>
        <v>233765.99999999997</v>
      </c>
      <c r="AU169" s="198">
        <f t="shared" ca="1" si="90"/>
        <v>233765.99999999997</v>
      </c>
      <c r="AV169" s="198">
        <f t="shared" ca="1" si="90"/>
        <v>233765.99999999997</v>
      </c>
      <c r="AW169" s="198">
        <f t="shared" ca="1" si="90"/>
        <v>233765.99999999997</v>
      </c>
      <c r="AX169" s="198">
        <f t="shared" ca="1" si="90"/>
        <v>0</v>
      </c>
      <c r="AY169" s="198">
        <f t="shared" ca="1" si="90"/>
        <v>0</v>
      </c>
      <c r="AZ169" s="198">
        <f t="shared" ca="1" si="90"/>
        <v>0</v>
      </c>
      <c r="BA169" s="198">
        <f t="shared" ca="1" si="90"/>
        <v>0</v>
      </c>
      <c r="BB169" s="198">
        <f t="shared" ca="1" si="90"/>
        <v>58600690.341561578</v>
      </c>
      <c r="BC169" s="198">
        <f t="shared" ca="1" si="90"/>
        <v>0</v>
      </c>
      <c r="BD169" s="198">
        <f t="shared" ca="1" si="90"/>
        <v>0</v>
      </c>
      <c r="BE169" s="198">
        <f t="shared" ca="1" si="90"/>
        <v>0</v>
      </c>
      <c r="BF169" s="198">
        <f t="shared" ca="1" si="90"/>
        <v>0</v>
      </c>
      <c r="BG169" s="198">
        <f t="shared" ca="1" si="90"/>
        <v>0</v>
      </c>
      <c r="BH169" s="198">
        <f t="shared" ca="1" si="90"/>
        <v>0</v>
      </c>
      <c r="BI169" s="198">
        <f t="shared" ca="1" si="90"/>
        <v>0</v>
      </c>
      <c r="BJ169" s="198">
        <f t="shared" ca="1" si="90"/>
        <v>0</v>
      </c>
      <c r="BK169" s="198">
        <f t="shared" ca="1" si="90"/>
        <v>0</v>
      </c>
      <c r="BL169" s="198">
        <f t="shared" ca="1" si="90"/>
        <v>0</v>
      </c>
      <c r="BM169" s="198">
        <f t="shared" ca="1" si="90"/>
        <v>0</v>
      </c>
      <c r="BN169" s="198">
        <f t="shared" ca="1" si="90"/>
        <v>0</v>
      </c>
      <c r="BO169" s="198">
        <f t="shared" ca="1" si="90"/>
        <v>0</v>
      </c>
      <c r="BP169" s="198">
        <f t="shared" ca="1" si="90"/>
        <v>0</v>
      </c>
      <c r="BQ169" s="198">
        <f t="shared" ref="BQ169:CF169" ca="1" si="91">BQ168+BQ165</f>
        <v>0</v>
      </c>
      <c r="BR169" s="198">
        <f t="shared" ca="1" si="91"/>
        <v>0</v>
      </c>
      <c r="BS169" s="198">
        <f t="shared" ca="1" si="91"/>
        <v>0</v>
      </c>
      <c r="BT169" s="198">
        <f t="shared" ca="1" si="91"/>
        <v>0</v>
      </c>
      <c r="BU169" s="198">
        <f t="shared" ca="1" si="91"/>
        <v>0</v>
      </c>
      <c r="BV169" s="198">
        <f t="shared" ca="1" si="91"/>
        <v>0</v>
      </c>
      <c r="BW169" s="198">
        <f t="shared" ca="1" si="91"/>
        <v>0</v>
      </c>
      <c r="BX169" s="198">
        <f t="shared" ca="1" si="91"/>
        <v>0</v>
      </c>
      <c r="BY169" s="198">
        <f t="shared" ca="1" si="91"/>
        <v>0</v>
      </c>
      <c r="BZ169" s="198">
        <f t="shared" ca="1" si="91"/>
        <v>0</v>
      </c>
      <c r="CA169" s="198">
        <f t="shared" ca="1" si="91"/>
        <v>0</v>
      </c>
      <c r="CB169" s="198">
        <f t="shared" ca="1" si="91"/>
        <v>0</v>
      </c>
      <c r="CC169" s="198">
        <f t="shared" ca="1" si="91"/>
        <v>0</v>
      </c>
      <c r="CD169" s="198">
        <f t="shared" ca="1" si="91"/>
        <v>0</v>
      </c>
      <c r="CE169" s="198">
        <f t="shared" ca="1" si="91"/>
        <v>0</v>
      </c>
      <c r="CF169" s="198">
        <f t="shared" ca="1" si="91"/>
        <v>0</v>
      </c>
    </row>
    <row r="170" spans="1:84">
      <c r="A170" s="53"/>
      <c r="B170" t="s">
        <v>109</v>
      </c>
      <c r="C170" s="21">
        <f ca="1">(C166-C167)/C141</f>
        <v>6.3749099280197535E-2</v>
      </c>
    </row>
    <row r="171" spans="1:84">
      <c r="A171" s="53"/>
      <c r="B171" t="s">
        <v>175</v>
      </c>
      <c r="C171" s="21"/>
      <c r="D171" s="3">
        <f t="shared" ref="D171:BO171" ca="1" si="92">(D165+D168)*$C$116</f>
        <v>0</v>
      </c>
      <c r="E171" s="3">
        <f t="shared" ca="1" si="92"/>
        <v>0</v>
      </c>
      <c r="F171" s="3">
        <f t="shared" ca="1" si="92"/>
        <v>0</v>
      </c>
      <c r="G171" s="3">
        <f t="shared" ca="1" si="92"/>
        <v>0</v>
      </c>
      <c r="H171" s="3">
        <f t="shared" ca="1" si="92"/>
        <v>10710.733090909091</v>
      </c>
      <c r="I171" s="3">
        <f t="shared" ca="1" si="92"/>
        <v>10710.733090909091</v>
      </c>
      <c r="J171" s="3">
        <f t="shared" ca="1" si="92"/>
        <v>32132.199272727263</v>
      </c>
      <c r="K171" s="3">
        <f t="shared" ca="1" si="92"/>
        <v>32132.199272727263</v>
      </c>
      <c r="L171" s="3">
        <f t="shared" ca="1" si="92"/>
        <v>96396.597818181821</v>
      </c>
      <c r="M171" s="3">
        <f t="shared" ca="1" si="92"/>
        <v>96396.597818181821</v>
      </c>
      <c r="N171" s="3">
        <f t="shared" ca="1" si="92"/>
        <v>96396.597818181821</v>
      </c>
      <c r="O171" s="3">
        <f t="shared" ca="1" si="92"/>
        <v>96396.597818181821</v>
      </c>
      <c r="P171" s="3">
        <f t="shared" ca="1" si="92"/>
        <v>96396.597818181821</v>
      </c>
      <c r="Q171" s="3">
        <f t="shared" ca="1" si="92"/>
        <v>96396.597818181821</v>
      </c>
      <c r="R171" s="3">
        <f t="shared" ca="1" si="92"/>
        <v>96396.715636363631</v>
      </c>
      <c r="S171" s="3">
        <f t="shared" ca="1" si="92"/>
        <v>111594.91418181817</v>
      </c>
      <c r="T171" s="3">
        <f t="shared" ca="1" si="92"/>
        <v>122305.8829090909</v>
      </c>
      <c r="U171" s="3">
        <f t="shared" ca="1" si="92"/>
        <v>152702.28</v>
      </c>
      <c r="V171" s="3">
        <f t="shared" ca="1" si="92"/>
        <v>152702.98690909089</v>
      </c>
      <c r="W171" s="3">
        <f t="shared" ca="1" si="92"/>
        <v>243892.17818181813</v>
      </c>
      <c r="X171" s="3">
        <f t="shared" ca="1" si="92"/>
        <v>243892.17818181813</v>
      </c>
      <c r="Y171" s="3">
        <f t="shared" ca="1" si="92"/>
        <v>243892.17818181813</v>
      </c>
      <c r="Z171" s="3">
        <f t="shared" ca="1" si="92"/>
        <v>243892.17818181813</v>
      </c>
      <c r="AA171" s="3">
        <f t="shared" ca="1" si="92"/>
        <v>243892.17818181813</v>
      </c>
      <c r="AB171" s="3">
        <f t="shared" ca="1" si="92"/>
        <v>243892.17818181813</v>
      </c>
      <c r="AC171" s="3">
        <f t="shared" ca="1" si="92"/>
        <v>243892.17818181813</v>
      </c>
      <c r="AD171" s="3">
        <f t="shared" ca="1" si="92"/>
        <v>243892.79345454546</v>
      </c>
      <c r="AE171" s="3">
        <f t="shared" ca="1" si="92"/>
        <v>261233.36509090901</v>
      </c>
      <c r="AF171" s="3">
        <f t="shared" ca="1" si="92"/>
        <v>261234.36000000004</v>
      </c>
      <c r="AG171" s="3">
        <f t="shared" ca="1" si="92"/>
        <v>265519.10618181812</v>
      </c>
      <c r="AH171" s="3">
        <f t="shared" ca="1" si="92"/>
        <v>265522.09090909112</v>
      </c>
      <c r="AI171" s="3">
        <f t="shared" ca="1" si="92"/>
        <v>278376.3294545454</v>
      </c>
      <c r="AJ171" s="3">
        <f t="shared" ca="1" si="92"/>
        <v>278376.3294545454</v>
      </c>
      <c r="AK171" s="3">
        <f t="shared" ca="1" si="92"/>
        <v>278376.3294545454</v>
      </c>
      <c r="AL171" s="3">
        <f t="shared" ca="1" si="92"/>
        <v>250324.40945454541</v>
      </c>
      <c r="AM171" s="3">
        <f t="shared" ca="1" si="92"/>
        <v>250324.40945454541</v>
      </c>
      <c r="AN171" s="3">
        <f t="shared" ca="1" si="92"/>
        <v>194220.56945454545</v>
      </c>
      <c r="AO171" s="3">
        <f t="shared" ca="1" si="92"/>
        <v>194220.56945454545</v>
      </c>
      <c r="AP171" s="3">
        <f t="shared" ca="1" si="92"/>
        <v>25909.546909090943</v>
      </c>
      <c r="AQ171" s="3">
        <f t="shared" ca="1" si="92"/>
        <v>28051.919999999995</v>
      </c>
      <c r="AR171" s="3">
        <f t="shared" ca="1" si="92"/>
        <v>28051.919999999995</v>
      </c>
      <c r="AS171" s="3">
        <f t="shared" ca="1" si="92"/>
        <v>28051.919999999995</v>
      </c>
      <c r="AT171" s="3">
        <f t="shared" ca="1" si="92"/>
        <v>28051.919999999995</v>
      </c>
      <c r="AU171" s="3">
        <f t="shared" ca="1" si="92"/>
        <v>28051.919999999995</v>
      </c>
      <c r="AV171" s="3">
        <f t="shared" ca="1" si="92"/>
        <v>28051.919999999995</v>
      </c>
      <c r="AW171" s="3">
        <f t="shared" ca="1" si="92"/>
        <v>28051.919999999995</v>
      </c>
      <c r="AX171" s="3">
        <f t="shared" ca="1" si="92"/>
        <v>0</v>
      </c>
      <c r="AY171" s="3">
        <f t="shared" ca="1" si="92"/>
        <v>0</v>
      </c>
      <c r="AZ171" s="3">
        <f t="shared" ca="1" si="92"/>
        <v>0</v>
      </c>
      <c r="BA171" s="3">
        <f t="shared" ca="1" si="92"/>
        <v>0</v>
      </c>
      <c r="BB171" s="3">
        <f t="shared" ca="1" si="92"/>
        <v>7032082.840987389</v>
      </c>
      <c r="BC171" s="3">
        <f t="shared" ca="1" si="92"/>
        <v>0</v>
      </c>
      <c r="BD171" s="3">
        <f t="shared" ca="1" si="92"/>
        <v>0</v>
      </c>
      <c r="BE171" s="3">
        <f t="shared" ca="1" si="92"/>
        <v>0</v>
      </c>
      <c r="BF171" s="3">
        <f t="shared" ca="1" si="92"/>
        <v>0</v>
      </c>
      <c r="BG171" s="3">
        <f t="shared" ca="1" si="92"/>
        <v>0</v>
      </c>
      <c r="BH171" s="3">
        <f t="shared" ca="1" si="92"/>
        <v>0</v>
      </c>
      <c r="BI171" s="3">
        <f t="shared" ca="1" si="92"/>
        <v>0</v>
      </c>
      <c r="BJ171" s="3">
        <f t="shared" ca="1" si="92"/>
        <v>0</v>
      </c>
      <c r="BK171" s="3">
        <f t="shared" ca="1" si="92"/>
        <v>0</v>
      </c>
      <c r="BL171" s="3">
        <f t="shared" ca="1" si="92"/>
        <v>0</v>
      </c>
      <c r="BM171" s="3">
        <f t="shared" ca="1" si="92"/>
        <v>0</v>
      </c>
      <c r="BN171" s="3">
        <f t="shared" ca="1" si="92"/>
        <v>0</v>
      </c>
      <c r="BO171" s="3">
        <f t="shared" ca="1" si="92"/>
        <v>0</v>
      </c>
      <c r="BP171" s="3">
        <f t="shared" ref="BP171:CF171" ca="1" si="93">(BP165+BP168)*$C$116</f>
        <v>0</v>
      </c>
      <c r="BQ171" s="3">
        <f t="shared" ca="1" si="93"/>
        <v>0</v>
      </c>
      <c r="BR171" s="3">
        <f t="shared" ca="1" si="93"/>
        <v>0</v>
      </c>
      <c r="BS171" s="3">
        <f t="shared" ca="1" si="93"/>
        <v>0</v>
      </c>
      <c r="BT171" s="3">
        <f t="shared" ca="1" si="93"/>
        <v>0</v>
      </c>
      <c r="BU171" s="3">
        <f t="shared" ca="1" si="93"/>
        <v>0</v>
      </c>
      <c r="BV171" s="3">
        <f t="shared" ca="1" si="93"/>
        <v>0</v>
      </c>
      <c r="BW171" s="3">
        <f t="shared" ca="1" si="93"/>
        <v>0</v>
      </c>
      <c r="BX171" s="3">
        <f t="shared" ca="1" si="93"/>
        <v>0</v>
      </c>
      <c r="BY171" s="3">
        <f t="shared" ca="1" si="93"/>
        <v>0</v>
      </c>
      <c r="BZ171" s="3">
        <f t="shared" ca="1" si="93"/>
        <v>0</v>
      </c>
      <c r="CA171" s="3">
        <f t="shared" ca="1" si="93"/>
        <v>0</v>
      </c>
      <c r="CB171" s="3">
        <f t="shared" ca="1" si="93"/>
        <v>0</v>
      </c>
      <c r="CC171" s="3">
        <f t="shared" ca="1" si="93"/>
        <v>0</v>
      </c>
      <c r="CD171" s="3">
        <f t="shared" ca="1" si="93"/>
        <v>0</v>
      </c>
      <c r="CE171" s="3">
        <f t="shared" ca="1" si="93"/>
        <v>0</v>
      </c>
      <c r="CF171" s="3">
        <f t="shared" ca="1" si="93"/>
        <v>0</v>
      </c>
    </row>
    <row r="172" spans="1:84">
      <c r="C172" s="21"/>
    </row>
    <row r="173" spans="1:84">
      <c r="B173" t="s">
        <v>173</v>
      </c>
      <c r="C173" s="21"/>
      <c r="D173" s="6">
        <f ca="1">D164*$C$118</f>
        <v>0</v>
      </c>
      <c r="E173" s="6">
        <f t="shared" ref="E173:BP173" ca="1" si="94">E164*$C$118</f>
        <v>0</v>
      </c>
      <c r="F173" s="6">
        <f t="shared" ca="1" si="94"/>
        <v>0</v>
      </c>
      <c r="G173" s="6">
        <f t="shared" ca="1" si="94"/>
        <v>0</v>
      </c>
      <c r="H173" s="6">
        <f t="shared" ca="1" si="94"/>
        <v>163636.20000000001</v>
      </c>
      <c r="I173" s="6">
        <f t="shared" ca="1" si="94"/>
        <v>163636.20000000001</v>
      </c>
      <c r="J173" s="6">
        <f t="shared" ca="1" si="94"/>
        <v>490908.60000000003</v>
      </c>
      <c r="K173" s="6">
        <f t="shared" ca="1" si="94"/>
        <v>490908.60000000003</v>
      </c>
      <c r="L173" s="6">
        <f t="shared" ca="1" si="94"/>
        <v>1472725.8</v>
      </c>
      <c r="M173" s="6">
        <f t="shared" ca="1" si="94"/>
        <v>1472725.8</v>
      </c>
      <c r="N173" s="6">
        <f t="shared" ca="1" si="94"/>
        <v>1472725.8</v>
      </c>
      <c r="O173" s="6">
        <f t="shared" ca="1" si="94"/>
        <v>1472725.8</v>
      </c>
      <c r="P173" s="6">
        <f t="shared" ca="1" si="94"/>
        <v>1472725.8</v>
      </c>
      <c r="Q173" s="6">
        <f t="shared" ca="1" si="94"/>
        <v>1472725.8</v>
      </c>
      <c r="R173" s="6">
        <f t="shared" ca="1" si="94"/>
        <v>1472727.6</v>
      </c>
      <c r="S173" s="6">
        <f t="shared" ca="1" si="94"/>
        <v>1704922.3</v>
      </c>
      <c r="T173" s="6">
        <f t="shared" ca="1" si="94"/>
        <v>1868562.1</v>
      </c>
      <c r="U173" s="6">
        <f t="shared" ca="1" si="94"/>
        <v>2332951.5</v>
      </c>
      <c r="V173" s="6">
        <f t="shared" ca="1" si="94"/>
        <v>2332962.3000000003</v>
      </c>
      <c r="W173" s="6">
        <f t="shared" ca="1" si="94"/>
        <v>3726130.5</v>
      </c>
      <c r="X173" s="6">
        <f t="shared" ca="1" si="94"/>
        <v>3726130.5</v>
      </c>
      <c r="Y173" s="6">
        <f t="shared" ca="1" si="94"/>
        <v>3726130.5</v>
      </c>
      <c r="Z173" s="6">
        <f t="shared" ca="1" si="94"/>
        <v>3726130.5</v>
      </c>
      <c r="AA173" s="6">
        <f t="shared" ca="1" si="94"/>
        <v>3726130.5</v>
      </c>
      <c r="AB173" s="6">
        <f t="shared" ca="1" si="94"/>
        <v>3726130.5</v>
      </c>
      <c r="AC173" s="6">
        <f t="shared" ca="1" si="94"/>
        <v>3726130.5</v>
      </c>
      <c r="AD173" s="6">
        <f t="shared" ca="1" si="94"/>
        <v>3726139.9000000008</v>
      </c>
      <c r="AE173" s="6">
        <f t="shared" ca="1" si="94"/>
        <v>3991065.3000000003</v>
      </c>
      <c r="AF173" s="6">
        <f t="shared" ca="1" si="94"/>
        <v>3991080.5000000019</v>
      </c>
      <c r="AG173" s="6">
        <f t="shared" ca="1" si="94"/>
        <v>4056541.9000000004</v>
      </c>
      <c r="AH173" s="6">
        <f t="shared" ca="1" si="94"/>
        <v>4056587.5000000033</v>
      </c>
      <c r="AI173" s="6">
        <f t="shared" ca="1" si="94"/>
        <v>4252971.7</v>
      </c>
      <c r="AJ173" s="6">
        <f t="shared" ca="1" si="94"/>
        <v>4252971.7</v>
      </c>
      <c r="AK173" s="6">
        <f t="shared" ca="1" si="94"/>
        <v>4252971.7</v>
      </c>
      <c r="AL173" s="6">
        <f t="shared" ca="1" si="94"/>
        <v>3824400.7</v>
      </c>
      <c r="AM173" s="6">
        <f t="shared" ca="1" si="94"/>
        <v>3824400.7</v>
      </c>
      <c r="AN173" s="6">
        <f t="shared" ca="1" si="94"/>
        <v>2967258.7</v>
      </c>
      <c r="AO173" s="6">
        <f t="shared" ca="1" si="94"/>
        <v>2967258.7</v>
      </c>
      <c r="AP173" s="6">
        <f t="shared" ca="1" si="94"/>
        <v>395840.30000000057</v>
      </c>
      <c r="AQ173" s="6">
        <f t="shared" ca="1" si="94"/>
        <v>428571</v>
      </c>
      <c r="AR173" s="6">
        <f t="shared" ca="1" si="94"/>
        <v>428571</v>
      </c>
      <c r="AS173" s="6">
        <f t="shared" ca="1" si="94"/>
        <v>428571</v>
      </c>
      <c r="AT173" s="6">
        <f t="shared" ca="1" si="94"/>
        <v>428571</v>
      </c>
      <c r="AU173" s="6">
        <f t="shared" ca="1" si="94"/>
        <v>428571</v>
      </c>
      <c r="AV173" s="6">
        <f t="shared" ca="1" si="94"/>
        <v>428571</v>
      </c>
      <c r="AW173" s="6">
        <f t="shared" ca="1" si="94"/>
        <v>428571</v>
      </c>
      <c r="AX173" s="6">
        <f t="shared" ca="1" si="94"/>
        <v>0</v>
      </c>
      <c r="AY173" s="6">
        <f t="shared" ca="1" si="94"/>
        <v>0</v>
      </c>
      <c r="AZ173" s="6">
        <f t="shared" ca="1" si="94"/>
        <v>0</v>
      </c>
      <c r="BA173" s="6">
        <f t="shared" ca="1" si="94"/>
        <v>0</v>
      </c>
      <c r="BB173" s="6">
        <f t="shared" ca="1" si="94"/>
        <v>0</v>
      </c>
      <c r="BC173" s="6">
        <f t="shared" ca="1" si="94"/>
        <v>0</v>
      </c>
      <c r="BD173" s="6">
        <f t="shared" ca="1" si="94"/>
        <v>0</v>
      </c>
      <c r="BE173" s="6">
        <f t="shared" ca="1" si="94"/>
        <v>0</v>
      </c>
      <c r="BF173" s="6">
        <f t="shared" ca="1" si="94"/>
        <v>0</v>
      </c>
      <c r="BG173" s="6">
        <f t="shared" ca="1" si="94"/>
        <v>0</v>
      </c>
      <c r="BH173" s="6">
        <f t="shared" ca="1" si="94"/>
        <v>0</v>
      </c>
      <c r="BI173" s="6">
        <f t="shared" ca="1" si="94"/>
        <v>0</v>
      </c>
      <c r="BJ173" s="6">
        <f t="shared" ca="1" si="94"/>
        <v>0</v>
      </c>
      <c r="BK173" s="6">
        <f t="shared" ca="1" si="94"/>
        <v>0</v>
      </c>
      <c r="BL173" s="6">
        <f t="shared" ca="1" si="94"/>
        <v>0</v>
      </c>
      <c r="BM173" s="6">
        <f t="shared" ca="1" si="94"/>
        <v>0</v>
      </c>
      <c r="BN173" s="6">
        <f t="shared" ca="1" si="94"/>
        <v>0</v>
      </c>
      <c r="BO173" s="6">
        <f t="shared" ca="1" si="94"/>
        <v>0</v>
      </c>
      <c r="BP173" s="6">
        <f t="shared" ca="1" si="94"/>
        <v>0</v>
      </c>
      <c r="BQ173" s="6">
        <f t="shared" ref="BQ173:CF173" ca="1" si="95">BQ164*$C$118</f>
        <v>0</v>
      </c>
      <c r="BR173" s="6">
        <f t="shared" ca="1" si="95"/>
        <v>0</v>
      </c>
      <c r="BS173" s="6">
        <f t="shared" ca="1" si="95"/>
        <v>0</v>
      </c>
      <c r="BT173" s="6">
        <f t="shared" ca="1" si="95"/>
        <v>0</v>
      </c>
      <c r="BU173" s="6">
        <f t="shared" ca="1" si="95"/>
        <v>0</v>
      </c>
      <c r="BV173" s="6">
        <f t="shared" ca="1" si="95"/>
        <v>0</v>
      </c>
      <c r="BW173" s="6">
        <f t="shared" ca="1" si="95"/>
        <v>0</v>
      </c>
      <c r="BX173" s="6">
        <f t="shared" ca="1" si="95"/>
        <v>0</v>
      </c>
      <c r="BY173" s="6">
        <f t="shared" ca="1" si="95"/>
        <v>0</v>
      </c>
      <c r="BZ173" s="6">
        <f t="shared" ca="1" si="95"/>
        <v>0</v>
      </c>
      <c r="CA173" s="6">
        <f t="shared" ca="1" si="95"/>
        <v>0</v>
      </c>
      <c r="CB173" s="6">
        <f t="shared" ca="1" si="95"/>
        <v>0</v>
      </c>
      <c r="CC173" s="6">
        <f t="shared" ca="1" si="95"/>
        <v>0</v>
      </c>
      <c r="CD173" s="6">
        <f t="shared" ca="1" si="95"/>
        <v>0</v>
      </c>
      <c r="CE173" s="6">
        <f t="shared" ca="1" si="95"/>
        <v>0</v>
      </c>
      <c r="CF173" s="6">
        <f t="shared" ca="1" si="95"/>
        <v>0</v>
      </c>
    </row>
    <row r="174" spans="1:84">
      <c r="B174" t="s">
        <v>175</v>
      </c>
      <c r="C174" s="21"/>
      <c r="D174" s="6">
        <f ca="1">D173*$C$116</f>
        <v>0</v>
      </c>
      <c r="E174" s="6">
        <f t="shared" ref="E174:BP174" ca="1" si="96">E173*$C$116</f>
        <v>0</v>
      </c>
      <c r="F174" s="6">
        <f t="shared" ca="1" si="96"/>
        <v>0</v>
      </c>
      <c r="G174" s="6">
        <f t="shared" ca="1" si="96"/>
        <v>0</v>
      </c>
      <c r="H174" s="6">
        <f t="shared" ca="1" si="96"/>
        <v>19636.344000000001</v>
      </c>
      <c r="I174" s="6">
        <f t="shared" ca="1" si="96"/>
        <v>19636.344000000001</v>
      </c>
      <c r="J174" s="6">
        <f t="shared" ca="1" si="96"/>
        <v>58909.031999999999</v>
      </c>
      <c r="K174" s="6">
        <f t="shared" ca="1" si="96"/>
        <v>58909.031999999999</v>
      </c>
      <c r="L174" s="6">
        <f t="shared" ca="1" si="96"/>
        <v>176727.09599999999</v>
      </c>
      <c r="M174" s="6">
        <f t="shared" ca="1" si="96"/>
        <v>176727.09599999999</v>
      </c>
      <c r="N174" s="6">
        <f t="shared" ca="1" si="96"/>
        <v>176727.09599999999</v>
      </c>
      <c r="O174" s="6">
        <f t="shared" ca="1" si="96"/>
        <v>176727.09599999999</v>
      </c>
      <c r="P174" s="6">
        <f t="shared" ca="1" si="96"/>
        <v>176727.09599999999</v>
      </c>
      <c r="Q174" s="6">
        <f t="shared" ca="1" si="96"/>
        <v>176727.09599999999</v>
      </c>
      <c r="R174" s="6">
        <f t="shared" ca="1" si="96"/>
        <v>176727.31200000001</v>
      </c>
      <c r="S174" s="6">
        <f t="shared" ca="1" si="96"/>
        <v>204590.67600000001</v>
      </c>
      <c r="T174" s="6">
        <f t="shared" ca="1" si="96"/>
        <v>224227.45199999999</v>
      </c>
      <c r="U174" s="6">
        <f t="shared" ca="1" si="96"/>
        <v>279954.18</v>
      </c>
      <c r="V174" s="6">
        <f t="shared" ca="1" si="96"/>
        <v>279955.47600000002</v>
      </c>
      <c r="W174" s="6">
        <f t="shared" ca="1" si="96"/>
        <v>447135.66</v>
      </c>
      <c r="X174" s="6">
        <f t="shared" ca="1" si="96"/>
        <v>447135.66</v>
      </c>
      <c r="Y174" s="6">
        <f t="shared" ca="1" si="96"/>
        <v>447135.66</v>
      </c>
      <c r="Z174" s="6">
        <f t="shared" ca="1" si="96"/>
        <v>447135.66</v>
      </c>
      <c r="AA174" s="6">
        <f t="shared" ca="1" si="96"/>
        <v>447135.66</v>
      </c>
      <c r="AB174" s="6">
        <f t="shared" ca="1" si="96"/>
        <v>447135.66</v>
      </c>
      <c r="AC174" s="6">
        <f t="shared" ca="1" si="96"/>
        <v>447135.66</v>
      </c>
      <c r="AD174" s="6">
        <f t="shared" ca="1" si="96"/>
        <v>447136.78800000006</v>
      </c>
      <c r="AE174" s="6">
        <f t="shared" ca="1" si="96"/>
        <v>478927.83600000001</v>
      </c>
      <c r="AF174" s="6">
        <f t="shared" ca="1" si="96"/>
        <v>478929.66000000021</v>
      </c>
      <c r="AG174" s="6">
        <f t="shared" ca="1" si="96"/>
        <v>486785.02800000005</v>
      </c>
      <c r="AH174" s="6">
        <f t="shared" ca="1" si="96"/>
        <v>486790.50000000035</v>
      </c>
      <c r="AI174" s="6">
        <f t="shared" ca="1" si="96"/>
        <v>510356.60399999999</v>
      </c>
      <c r="AJ174" s="6">
        <f t="shared" ca="1" si="96"/>
        <v>510356.60399999999</v>
      </c>
      <c r="AK174" s="6">
        <f t="shared" ca="1" si="96"/>
        <v>510356.60399999999</v>
      </c>
      <c r="AL174" s="6">
        <f t="shared" ca="1" si="96"/>
        <v>458928.08400000003</v>
      </c>
      <c r="AM174" s="6">
        <f t="shared" ca="1" si="96"/>
        <v>458928.08400000003</v>
      </c>
      <c r="AN174" s="6">
        <f t="shared" ca="1" si="96"/>
        <v>356071.04399999999</v>
      </c>
      <c r="AO174" s="6">
        <f t="shared" ca="1" si="96"/>
        <v>356071.04399999999</v>
      </c>
      <c r="AP174" s="6">
        <f t="shared" ca="1" si="96"/>
        <v>47500.836000000068</v>
      </c>
      <c r="AQ174" s="6">
        <f t="shared" ca="1" si="96"/>
        <v>51428.52</v>
      </c>
      <c r="AR174" s="6">
        <f t="shared" ca="1" si="96"/>
        <v>51428.52</v>
      </c>
      <c r="AS174" s="6">
        <f t="shared" ca="1" si="96"/>
        <v>51428.52</v>
      </c>
      <c r="AT174" s="6">
        <f t="shared" ca="1" si="96"/>
        <v>51428.52</v>
      </c>
      <c r="AU174" s="6">
        <f t="shared" ca="1" si="96"/>
        <v>51428.52</v>
      </c>
      <c r="AV174" s="6">
        <f t="shared" ca="1" si="96"/>
        <v>51428.52</v>
      </c>
      <c r="AW174" s="6">
        <f t="shared" ca="1" si="96"/>
        <v>51428.52</v>
      </c>
      <c r="AX174" s="6">
        <f t="shared" ca="1" si="96"/>
        <v>0</v>
      </c>
      <c r="AY174" s="6">
        <f t="shared" ca="1" si="96"/>
        <v>0</v>
      </c>
      <c r="AZ174" s="6">
        <f t="shared" ca="1" si="96"/>
        <v>0</v>
      </c>
      <c r="BA174" s="6">
        <f t="shared" ca="1" si="96"/>
        <v>0</v>
      </c>
      <c r="BB174" s="6">
        <f t="shared" ca="1" si="96"/>
        <v>0</v>
      </c>
      <c r="BC174" s="6">
        <f t="shared" ca="1" si="96"/>
        <v>0</v>
      </c>
      <c r="BD174" s="6">
        <f t="shared" ca="1" si="96"/>
        <v>0</v>
      </c>
      <c r="BE174" s="6">
        <f t="shared" ca="1" si="96"/>
        <v>0</v>
      </c>
      <c r="BF174" s="6">
        <f t="shared" ca="1" si="96"/>
        <v>0</v>
      </c>
      <c r="BG174" s="6">
        <f t="shared" ca="1" si="96"/>
        <v>0</v>
      </c>
      <c r="BH174" s="6">
        <f t="shared" ca="1" si="96"/>
        <v>0</v>
      </c>
      <c r="BI174" s="6">
        <f t="shared" ca="1" si="96"/>
        <v>0</v>
      </c>
      <c r="BJ174" s="6">
        <f t="shared" ca="1" si="96"/>
        <v>0</v>
      </c>
      <c r="BK174" s="6">
        <f t="shared" ca="1" si="96"/>
        <v>0</v>
      </c>
      <c r="BL174" s="6">
        <f t="shared" ca="1" si="96"/>
        <v>0</v>
      </c>
      <c r="BM174" s="6">
        <f t="shared" ca="1" si="96"/>
        <v>0</v>
      </c>
      <c r="BN174" s="6">
        <f t="shared" ca="1" si="96"/>
        <v>0</v>
      </c>
      <c r="BO174" s="6">
        <f t="shared" ca="1" si="96"/>
        <v>0</v>
      </c>
      <c r="BP174" s="6">
        <f t="shared" ca="1" si="96"/>
        <v>0</v>
      </c>
      <c r="BQ174" s="6">
        <f t="shared" ref="BQ174:CF174" ca="1" si="97">BQ173*$C$116</f>
        <v>0</v>
      </c>
      <c r="BR174" s="6">
        <f t="shared" ca="1" si="97"/>
        <v>0</v>
      </c>
      <c r="BS174" s="6">
        <f t="shared" ca="1" si="97"/>
        <v>0</v>
      </c>
      <c r="BT174" s="6">
        <f t="shared" ca="1" si="97"/>
        <v>0</v>
      </c>
      <c r="BU174" s="6">
        <f t="shared" ca="1" si="97"/>
        <v>0</v>
      </c>
      <c r="BV174" s="6">
        <f t="shared" ca="1" si="97"/>
        <v>0</v>
      </c>
      <c r="BW174" s="6">
        <f t="shared" ca="1" si="97"/>
        <v>0</v>
      </c>
      <c r="BX174" s="6">
        <f t="shared" ca="1" si="97"/>
        <v>0</v>
      </c>
      <c r="BY174" s="6">
        <f t="shared" ca="1" si="97"/>
        <v>0</v>
      </c>
      <c r="BZ174" s="6">
        <f t="shared" ca="1" si="97"/>
        <v>0</v>
      </c>
      <c r="CA174" s="6">
        <f t="shared" ca="1" si="97"/>
        <v>0</v>
      </c>
      <c r="CB174" s="6">
        <f t="shared" ca="1" si="97"/>
        <v>0</v>
      </c>
      <c r="CC174" s="6">
        <f t="shared" ca="1" si="97"/>
        <v>0</v>
      </c>
      <c r="CD174" s="6">
        <f t="shared" ca="1" si="97"/>
        <v>0</v>
      </c>
      <c r="CE174" s="6">
        <f t="shared" ca="1" si="97"/>
        <v>0</v>
      </c>
      <c r="CF174" s="6">
        <f t="shared" ca="1" si="97"/>
        <v>0</v>
      </c>
    </row>
    <row r="176" spans="1:84">
      <c r="B176" t="s">
        <v>235</v>
      </c>
      <c r="C176" t="s">
        <v>107</v>
      </c>
      <c r="D176" s="12">
        <f>D163</f>
        <v>42278</v>
      </c>
      <c r="E176" s="12">
        <f t="shared" ref="E176:BP176" si="98">E163</f>
        <v>42309</v>
      </c>
      <c r="F176" s="12">
        <f t="shared" si="98"/>
        <v>42339</v>
      </c>
      <c r="G176" s="12">
        <f t="shared" si="98"/>
        <v>42370</v>
      </c>
      <c r="H176" s="12">
        <f t="shared" si="98"/>
        <v>42401</v>
      </c>
      <c r="I176" s="12">
        <f t="shared" si="98"/>
        <v>42430</v>
      </c>
      <c r="J176" s="12">
        <f t="shared" si="98"/>
        <v>42461</v>
      </c>
      <c r="K176" s="12">
        <f t="shared" si="98"/>
        <v>42491</v>
      </c>
      <c r="L176" s="12">
        <f t="shared" si="98"/>
        <v>42522</v>
      </c>
      <c r="M176" s="12">
        <f t="shared" si="98"/>
        <v>42552</v>
      </c>
      <c r="N176" s="12">
        <f t="shared" si="98"/>
        <v>42583</v>
      </c>
      <c r="O176" s="12">
        <f t="shared" si="98"/>
        <v>42614</v>
      </c>
      <c r="P176" s="12">
        <f t="shared" si="98"/>
        <v>42644</v>
      </c>
      <c r="Q176" s="12">
        <f t="shared" si="98"/>
        <v>42675</v>
      </c>
      <c r="R176" s="12">
        <f t="shared" si="98"/>
        <v>42705</v>
      </c>
      <c r="S176" s="12">
        <f t="shared" si="98"/>
        <v>42736</v>
      </c>
      <c r="T176" s="12">
        <f t="shared" si="98"/>
        <v>42767</v>
      </c>
      <c r="U176" s="12">
        <f t="shared" si="98"/>
        <v>42795</v>
      </c>
      <c r="V176" s="12">
        <f t="shared" si="98"/>
        <v>42826</v>
      </c>
      <c r="W176" s="12">
        <f t="shared" si="98"/>
        <v>42856</v>
      </c>
      <c r="X176" s="12">
        <f t="shared" si="98"/>
        <v>42887</v>
      </c>
      <c r="Y176" s="12">
        <f t="shared" si="98"/>
        <v>42917</v>
      </c>
      <c r="Z176" s="12">
        <f t="shared" si="98"/>
        <v>42948</v>
      </c>
      <c r="AA176" s="12">
        <f t="shared" si="98"/>
        <v>42979</v>
      </c>
      <c r="AB176" s="12">
        <f t="shared" si="98"/>
        <v>43009</v>
      </c>
      <c r="AC176" s="12">
        <f t="shared" si="98"/>
        <v>43040</v>
      </c>
      <c r="AD176" s="12">
        <f t="shared" si="98"/>
        <v>43070</v>
      </c>
      <c r="AE176" s="12">
        <f t="shared" si="98"/>
        <v>43101</v>
      </c>
      <c r="AF176" s="12">
        <f t="shared" si="98"/>
        <v>43132</v>
      </c>
      <c r="AG176" s="12">
        <f t="shared" si="98"/>
        <v>43160</v>
      </c>
      <c r="AH176" s="12">
        <f t="shared" si="98"/>
        <v>43191</v>
      </c>
      <c r="AI176" s="12">
        <f t="shared" si="98"/>
        <v>43221</v>
      </c>
      <c r="AJ176" s="12">
        <f t="shared" si="98"/>
        <v>43252</v>
      </c>
      <c r="AK176" s="12">
        <f t="shared" si="98"/>
        <v>43282</v>
      </c>
      <c r="AL176" s="12">
        <f t="shared" si="98"/>
        <v>43313</v>
      </c>
      <c r="AM176" s="12">
        <f t="shared" si="98"/>
        <v>43344</v>
      </c>
      <c r="AN176" s="12">
        <f t="shared" si="98"/>
        <v>43374</v>
      </c>
      <c r="AO176" s="12">
        <f t="shared" si="98"/>
        <v>43405</v>
      </c>
      <c r="AP176" s="12">
        <f t="shared" si="98"/>
        <v>43435</v>
      </c>
      <c r="AQ176" s="12">
        <f t="shared" si="98"/>
        <v>43466</v>
      </c>
      <c r="AR176" s="12">
        <f t="shared" si="98"/>
        <v>43497</v>
      </c>
      <c r="AS176" s="12">
        <f t="shared" si="98"/>
        <v>43525</v>
      </c>
      <c r="AT176" s="12">
        <f t="shared" si="98"/>
        <v>43556</v>
      </c>
      <c r="AU176" s="12">
        <f t="shared" si="98"/>
        <v>43586</v>
      </c>
      <c r="AV176" s="12">
        <f t="shared" si="98"/>
        <v>43617</v>
      </c>
      <c r="AW176" s="12">
        <f t="shared" si="98"/>
        <v>43647</v>
      </c>
      <c r="AX176" s="12">
        <f t="shared" si="98"/>
        <v>43678</v>
      </c>
      <c r="AY176" s="12">
        <f t="shared" si="98"/>
        <v>43709</v>
      </c>
      <c r="AZ176" s="12">
        <f t="shared" si="98"/>
        <v>43739</v>
      </c>
      <c r="BA176" s="12">
        <f t="shared" si="98"/>
        <v>43770</v>
      </c>
      <c r="BB176" s="12">
        <f t="shared" si="98"/>
        <v>43800</v>
      </c>
      <c r="BC176" s="12">
        <f t="shared" si="98"/>
        <v>43831</v>
      </c>
      <c r="BD176" s="12">
        <f t="shared" si="98"/>
        <v>43862</v>
      </c>
      <c r="BE176" s="12">
        <f t="shared" si="98"/>
        <v>43891</v>
      </c>
      <c r="BF176" s="12">
        <f t="shared" si="98"/>
        <v>43922</v>
      </c>
      <c r="BG176" s="12">
        <f t="shared" si="98"/>
        <v>43952</v>
      </c>
      <c r="BH176" s="12">
        <f t="shared" si="98"/>
        <v>43983</v>
      </c>
      <c r="BI176" s="12">
        <f t="shared" si="98"/>
        <v>44013</v>
      </c>
      <c r="BJ176" s="12">
        <f t="shared" si="98"/>
        <v>44044</v>
      </c>
      <c r="BK176" s="12">
        <f t="shared" si="98"/>
        <v>44075</v>
      </c>
      <c r="BL176" s="12">
        <f t="shared" si="98"/>
        <v>44105</v>
      </c>
      <c r="BM176" s="12">
        <f t="shared" si="98"/>
        <v>44136</v>
      </c>
      <c r="BN176" s="12">
        <f t="shared" si="98"/>
        <v>44166</v>
      </c>
      <c r="BO176" s="12">
        <f t="shared" si="98"/>
        <v>44197</v>
      </c>
      <c r="BP176" s="12">
        <f t="shared" si="98"/>
        <v>44228</v>
      </c>
      <c r="BQ176" s="12">
        <f t="shared" ref="BQ176:CF176" si="99">BQ163</f>
        <v>44256</v>
      </c>
      <c r="BR176" s="12">
        <f t="shared" si="99"/>
        <v>44287</v>
      </c>
      <c r="BS176" s="12">
        <f t="shared" si="99"/>
        <v>44317</v>
      </c>
      <c r="BT176" s="12">
        <f t="shared" si="99"/>
        <v>44348</v>
      </c>
      <c r="BU176" s="12">
        <f t="shared" si="99"/>
        <v>44378</v>
      </c>
      <c r="BV176" s="12">
        <f t="shared" si="99"/>
        <v>44409</v>
      </c>
      <c r="BW176" s="12">
        <f t="shared" si="99"/>
        <v>44440</v>
      </c>
      <c r="BX176" s="12">
        <f t="shared" si="99"/>
        <v>44470</v>
      </c>
      <c r="BY176" s="12">
        <f t="shared" si="99"/>
        <v>44501</v>
      </c>
      <c r="BZ176" s="12">
        <f t="shared" si="99"/>
        <v>44531</v>
      </c>
      <c r="CA176" s="12">
        <f t="shared" si="99"/>
        <v>44562</v>
      </c>
      <c r="CB176" s="12">
        <f t="shared" si="99"/>
        <v>44593</v>
      </c>
      <c r="CC176" s="12">
        <f t="shared" si="99"/>
        <v>44621</v>
      </c>
      <c r="CD176" s="12">
        <f t="shared" si="99"/>
        <v>44652</v>
      </c>
      <c r="CE176" s="12">
        <f t="shared" si="99"/>
        <v>44682</v>
      </c>
      <c r="CF176" s="12">
        <f t="shared" si="99"/>
        <v>44713</v>
      </c>
    </row>
    <row r="177" spans="2:88">
      <c r="B177" t="s">
        <v>63</v>
      </c>
      <c r="D177" s="2">
        <f ca="1">D144</f>
        <v>0</v>
      </c>
      <c r="E177" s="2">
        <f t="shared" ref="E177:BP178" ca="1" si="100">E144</f>
        <v>0</v>
      </c>
      <c r="F177" s="2">
        <f t="shared" ca="1" si="100"/>
        <v>0</v>
      </c>
      <c r="G177" s="2">
        <f t="shared" ca="1" si="100"/>
        <v>0</v>
      </c>
      <c r="H177" s="2">
        <f t="shared" ca="1" si="100"/>
        <v>0</v>
      </c>
      <c r="I177" s="2">
        <f t="shared" ca="1" si="100"/>
        <v>0</v>
      </c>
      <c r="J177" s="2">
        <f t="shared" ca="1" si="100"/>
        <v>0</v>
      </c>
      <c r="K177" s="2">
        <f t="shared" ca="1" si="100"/>
        <v>0</v>
      </c>
      <c r="L177" s="2">
        <f t="shared" ca="1" si="100"/>
        <v>0</v>
      </c>
      <c r="M177" s="2">
        <f t="shared" ca="1" si="100"/>
        <v>0</v>
      </c>
      <c r="N177" s="2">
        <f t="shared" ca="1" si="100"/>
        <v>0</v>
      </c>
      <c r="O177" s="2">
        <f t="shared" ca="1" si="100"/>
        <v>0</v>
      </c>
      <c r="P177" s="2">
        <f t="shared" ca="1" si="100"/>
        <v>0</v>
      </c>
      <c r="Q177" s="2">
        <f t="shared" ca="1" si="100"/>
        <v>0</v>
      </c>
      <c r="R177" s="2">
        <f t="shared" ca="1" si="100"/>
        <v>0</v>
      </c>
      <c r="S177" s="2">
        <f t="shared" ca="1" si="100"/>
        <v>0</v>
      </c>
      <c r="T177" s="2">
        <f t="shared" ca="1" si="100"/>
        <v>0</v>
      </c>
      <c r="U177" s="2">
        <f t="shared" ca="1" si="100"/>
        <v>0</v>
      </c>
      <c r="V177" s="2">
        <f t="shared" ca="1" si="100"/>
        <v>0</v>
      </c>
      <c r="W177" s="2">
        <f t="shared" ca="1" si="100"/>
        <v>0</v>
      </c>
      <c r="X177" s="2">
        <f t="shared" ca="1" si="100"/>
        <v>834999240</v>
      </c>
      <c r="Y177" s="2">
        <f t="shared" ca="1" si="100"/>
        <v>0</v>
      </c>
      <c r="Z177" s="2">
        <f t="shared" ca="1" si="100"/>
        <v>0</v>
      </c>
      <c r="AA177" s="2">
        <f t="shared" ca="1" si="100"/>
        <v>0</v>
      </c>
      <c r="AB177" s="2">
        <f t="shared" ca="1" si="100"/>
        <v>0</v>
      </c>
      <c r="AC177" s="2">
        <f t="shared" ca="1" si="100"/>
        <v>79166540</v>
      </c>
      <c r="AD177" s="2">
        <f t="shared" ca="1" si="100"/>
        <v>79166540</v>
      </c>
      <c r="AE177" s="2">
        <f t="shared" ca="1" si="100"/>
        <v>79166540</v>
      </c>
      <c r="AF177" s="2">
        <f t="shared" ca="1" si="100"/>
        <v>79166540</v>
      </c>
      <c r="AG177" s="2">
        <f t="shared" ca="1" si="100"/>
        <v>79166540</v>
      </c>
      <c r="AH177" s="2">
        <f t="shared" ca="1" si="100"/>
        <v>79168060.000000104</v>
      </c>
      <c r="AI177" s="2">
        <f t="shared" ca="1" si="100"/>
        <v>85714200</v>
      </c>
      <c r="AJ177" s="2">
        <f t="shared" ca="1" si="100"/>
        <v>85714200</v>
      </c>
      <c r="AK177" s="2">
        <f t="shared" ca="1" si="100"/>
        <v>85714200</v>
      </c>
      <c r="AL177" s="2">
        <f t="shared" ca="1" si="100"/>
        <v>85714200</v>
      </c>
      <c r="AM177" s="2">
        <f t="shared" ca="1" si="100"/>
        <v>85714200</v>
      </c>
      <c r="AN177" s="2">
        <f t="shared" ca="1" si="100"/>
        <v>85714200</v>
      </c>
      <c r="AO177" s="2">
        <f t="shared" ca="1" si="100"/>
        <v>85714200</v>
      </c>
      <c r="AP177" s="2">
        <f t="shared" ca="1" si="100"/>
        <v>0</v>
      </c>
      <c r="AQ177" s="2">
        <f t="shared" ca="1" si="100"/>
        <v>0</v>
      </c>
      <c r="AR177" s="2">
        <f t="shared" ca="1" si="100"/>
        <v>0</v>
      </c>
      <c r="AS177" s="2">
        <f t="shared" ca="1" si="100"/>
        <v>0</v>
      </c>
      <c r="AT177" s="2">
        <f t="shared" ca="1" si="100"/>
        <v>0</v>
      </c>
      <c r="AU177" s="2">
        <f t="shared" ca="1" si="100"/>
        <v>0</v>
      </c>
      <c r="AV177" s="2">
        <f t="shared" ca="1" si="100"/>
        <v>0</v>
      </c>
      <c r="AW177" s="2">
        <f t="shared" ca="1" si="100"/>
        <v>0</v>
      </c>
      <c r="AX177" s="2">
        <f t="shared" ca="1" si="100"/>
        <v>0</v>
      </c>
      <c r="AY177" s="2">
        <f t="shared" ca="1" si="100"/>
        <v>0</v>
      </c>
      <c r="AZ177" s="2">
        <f t="shared" ca="1" si="100"/>
        <v>0</v>
      </c>
      <c r="BA177" s="2">
        <f t="shared" ca="1" si="100"/>
        <v>0</v>
      </c>
      <c r="BB177" s="2">
        <f t="shared" ca="1" si="100"/>
        <v>0</v>
      </c>
      <c r="BC177" s="2">
        <f t="shared" ca="1" si="100"/>
        <v>0</v>
      </c>
      <c r="BD177" s="2">
        <f t="shared" ca="1" si="100"/>
        <v>0</v>
      </c>
      <c r="BE177" s="2">
        <f t="shared" ca="1" si="100"/>
        <v>0</v>
      </c>
      <c r="BF177" s="2">
        <f t="shared" ca="1" si="100"/>
        <v>0</v>
      </c>
      <c r="BG177" s="2">
        <f t="shared" ca="1" si="100"/>
        <v>0</v>
      </c>
      <c r="BH177" s="2">
        <f t="shared" ca="1" si="100"/>
        <v>0</v>
      </c>
      <c r="BI177" s="2">
        <f t="shared" ca="1" si="100"/>
        <v>0</v>
      </c>
      <c r="BJ177" s="2">
        <f t="shared" ca="1" si="100"/>
        <v>0</v>
      </c>
      <c r="BK177" s="2">
        <f t="shared" ca="1" si="100"/>
        <v>0</v>
      </c>
      <c r="BL177" s="2">
        <f t="shared" ca="1" si="100"/>
        <v>0</v>
      </c>
      <c r="BM177" s="2">
        <f t="shared" ca="1" si="100"/>
        <v>0</v>
      </c>
      <c r="BN177" s="2">
        <f t="shared" ca="1" si="100"/>
        <v>0</v>
      </c>
      <c r="BO177" s="2">
        <f t="shared" ca="1" si="100"/>
        <v>0</v>
      </c>
      <c r="BP177" s="2">
        <f t="shared" ca="1" si="100"/>
        <v>0</v>
      </c>
      <c r="BQ177" s="2">
        <f t="shared" ref="BQ177:CF178" ca="1" si="101">BQ144</f>
        <v>0</v>
      </c>
      <c r="BR177" s="2">
        <f t="shared" ca="1" si="101"/>
        <v>0</v>
      </c>
      <c r="BS177" s="2">
        <f t="shared" si="101"/>
        <v>0</v>
      </c>
      <c r="BT177" s="2">
        <f t="shared" si="101"/>
        <v>0</v>
      </c>
      <c r="BU177" s="2">
        <f t="shared" si="101"/>
        <v>0</v>
      </c>
      <c r="BV177" s="2">
        <f t="shared" si="101"/>
        <v>0</v>
      </c>
      <c r="BW177" s="2">
        <f t="shared" si="101"/>
        <v>0</v>
      </c>
      <c r="BX177" s="2">
        <f t="shared" si="101"/>
        <v>0</v>
      </c>
      <c r="BY177" s="2">
        <f t="shared" si="101"/>
        <v>0</v>
      </c>
      <c r="BZ177" s="2">
        <f t="shared" si="101"/>
        <v>0</v>
      </c>
      <c r="CA177" s="2">
        <f t="shared" si="101"/>
        <v>0</v>
      </c>
      <c r="CB177" s="2">
        <f t="shared" si="101"/>
        <v>0</v>
      </c>
      <c r="CC177" s="2">
        <f t="shared" si="101"/>
        <v>0</v>
      </c>
      <c r="CD177" s="2">
        <f t="shared" si="101"/>
        <v>0</v>
      </c>
      <c r="CE177" s="2">
        <f t="shared" si="101"/>
        <v>0</v>
      </c>
      <c r="CF177" s="2">
        <f t="shared" si="101"/>
        <v>0</v>
      </c>
    </row>
    <row r="178" spans="2:88">
      <c r="B178" t="s">
        <v>110</v>
      </c>
      <c r="D178" s="2">
        <f ca="1">D145</f>
        <v>0</v>
      </c>
      <c r="E178" s="2">
        <f t="shared" ca="1" si="100"/>
        <v>0</v>
      </c>
      <c r="F178" s="2">
        <f t="shared" ca="1" si="100"/>
        <v>0</v>
      </c>
      <c r="G178" s="2">
        <f t="shared" ca="1" si="100"/>
        <v>0</v>
      </c>
      <c r="H178" s="2">
        <f t="shared" ca="1" si="100"/>
        <v>0</v>
      </c>
      <c r="I178" s="2">
        <f t="shared" ca="1" si="100"/>
        <v>0</v>
      </c>
      <c r="J178" s="2">
        <f t="shared" ca="1" si="100"/>
        <v>0</v>
      </c>
      <c r="K178" s="2">
        <f t="shared" ca="1" si="100"/>
        <v>0</v>
      </c>
      <c r="L178" s="2">
        <f t="shared" ca="1" si="100"/>
        <v>0</v>
      </c>
      <c r="M178" s="2">
        <f t="shared" ca="1" si="100"/>
        <v>0</v>
      </c>
      <c r="N178" s="2">
        <f t="shared" ca="1" si="100"/>
        <v>0</v>
      </c>
      <c r="O178" s="2">
        <f t="shared" ca="1" si="100"/>
        <v>0</v>
      </c>
      <c r="P178" s="2">
        <f t="shared" ca="1" si="100"/>
        <v>0</v>
      </c>
      <c r="Q178" s="2">
        <f t="shared" ca="1" si="100"/>
        <v>0</v>
      </c>
      <c r="R178" s="2">
        <f t="shared" ca="1" si="100"/>
        <v>0</v>
      </c>
      <c r="S178" s="2">
        <f t="shared" ca="1" si="100"/>
        <v>0</v>
      </c>
      <c r="T178" s="2">
        <f t="shared" ca="1" si="100"/>
        <v>0</v>
      </c>
      <c r="U178" s="2">
        <f t="shared" ca="1" si="100"/>
        <v>0</v>
      </c>
      <c r="V178" s="2">
        <f t="shared" ca="1" si="100"/>
        <v>0</v>
      </c>
      <c r="W178" s="2">
        <f t="shared" ca="1" si="100"/>
        <v>0</v>
      </c>
      <c r="X178" s="2">
        <f t="shared" ca="1" si="100"/>
        <v>759090218.18181813</v>
      </c>
      <c r="Y178" s="2">
        <f t="shared" ca="1" si="100"/>
        <v>0</v>
      </c>
      <c r="Z178" s="2">
        <f t="shared" ca="1" si="100"/>
        <v>0</v>
      </c>
      <c r="AA178" s="2">
        <f t="shared" ca="1" si="100"/>
        <v>0</v>
      </c>
      <c r="AB178" s="2">
        <f t="shared" ca="1" si="100"/>
        <v>0</v>
      </c>
      <c r="AC178" s="2">
        <f t="shared" ca="1" si="100"/>
        <v>71969581.818181813</v>
      </c>
      <c r="AD178" s="2">
        <f t="shared" ca="1" si="100"/>
        <v>71969581.818181813</v>
      </c>
      <c r="AE178" s="2">
        <f t="shared" ca="1" si="100"/>
        <v>71969581.818181813</v>
      </c>
      <c r="AF178" s="2">
        <f t="shared" ca="1" si="100"/>
        <v>71969581.818181813</v>
      </c>
      <c r="AG178" s="2">
        <f t="shared" ca="1" si="100"/>
        <v>71969581.818181813</v>
      </c>
      <c r="AH178" s="2">
        <f t="shared" ca="1" si="100"/>
        <v>71970963.63636373</v>
      </c>
      <c r="AI178" s="2">
        <f t="shared" ca="1" si="100"/>
        <v>77922000</v>
      </c>
      <c r="AJ178" s="2">
        <f t="shared" ca="1" si="100"/>
        <v>77922000</v>
      </c>
      <c r="AK178" s="2">
        <f t="shared" ca="1" si="100"/>
        <v>77922000</v>
      </c>
      <c r="AL178" s="2">
        <f t="shared" ca="1" si="100"/>
        <v>77922000</v>
      </c>
      <c r="AM178" s="2">
        <f t="shared" ca="1" si="100"/>
        <v>77922000</v>
      </c>
      <c r="AN178" s="2">
        <f t="shared" ca="1" si="100"/>
        <v>77922000</v>
      </c>
      <c r="AO178" s="2">
        <f t="shared" ca="1" si="100"/>
        <v>77922000</v>
      </c>
      <c r="AP178" s="2">
        <f t="shared" ca="1" si="100"/>
        <v>0</v>
      </c>
      <c r="AQ178" s="2">
        <f t="shared" ca="1" si="100"/>
        <v>0</v>
      </c>
      <c r="AR178" s="2">
        <f t="shared" ca="1" si="100"/>
        <v>0</v>
      </c>
      <c r="AS178" s="2">
        <f t="shared" ca="1" si="100"/>
        <v>0</v>
      </c>
      <c r="AT178" s="2">
        <f t="shared" ca="1" si="100"/>
        <v>0</v>
      </c>
      <c r="AU178" s="2">
        <f t="shared" ca="1" si="100"/>
        <v>0</v>
      </c>
      <c r="AV178" s="2">
        <f t="shared" ca="1" si="100"/>
        <v>0</v>
      </c>
      <c r="AW178" s="2">
        <f t="shared" ca="1" si="100"/>
        <v>0</v>
      </c>
      <c r="AX178" s="2">
        <f t="shared" ca="1" si="100"/>
        <v>0</v>
      </c>
      <c r="AY178" s="2">
        <f t="shared" ca="1" si="100"/>
        <v>0</v>
      </c>
      <c r="AZ178" s="2">
        <f t="shared" ca="1" si="100"/>
        <v>0</v>
      </c>
      <c r="BA178" s="2">
        <f t="shared" ca="1" si="100"/>
        <v>0</v>
      </c>
      <c r="BB178" s="2">
        <f t="shared" ca="1" si="100"/>
        <v>0</v>
      </c>
      <c r="BC178" s="2">
        <f t="shared" ca="1" si="100"/>
        <v>0</v>
      </c>
      <c r="BD178" s="2">
        <f t="shared" ca="1" si="100"/>
        <v>0</v>
      </c>
      <c r="BE178" s="2">
        <f t="shared" ca="1" si="100"/>
        <v>0</v>
      </c>
      <c r="BF178" s="2">
        <f t="shared" ca="1" si="100"/>
        <v>0</v>
      </c>
      <c r="BG178" s="2">
        <f t="shared" ca="1" si="100"/>
        <v>0</v>
      </c>
      <c r="BH178" s="2">
        <f t="shared" ca="1" si="100"/>
        <v>0</v>
      </c>
      <c r="BI178" s="2">
        <f t="shared" ca="1" si="100"/>
        <v>0</v>
      </c>
      <c r="BJ178" s="2">
        <f t="shared" ca="1" si="100"/>
        <v>0</v>
      </c>
      <c r="BK178" s="2">
        <f t="shared" ca="1" si="100"/>
        <v>0</v>
      </c>
      <c r="BL178" s="2">
        <f t="shared" ca="1" si="100"/>
        <v>0</v>
      </c>
      <c r="BM178" s="2">
        <f t="shared" ca="1" si="100"/>
        <v>0</v>
      </c>
      <c r="BN178" s="2">
        <f t="shared" ca="1" si="100"/>
        <v>0</v>
      </c>
      <c r="BO178" s="2">
        <f t="shared" ca="1" si="100"/>
        <v>0</v>
      </c>
      <c r="BP178" s="2">
        <f t="shared" ca="1" si="100"/>
        <v>0</v>
      </c>
      <c r="BQ178" s="2">
        <f t="shared" ca="1" si="101"/>
        <v>0</v>
      </c>
      <c r="BR178" s="2">
        <f t="shared" ca="1" si="101"/>
        <v>0</v>
      </c>
      <c r="BS178" s="2">
        <f t="shared" si="101"/>
        <v>0</v>
      </c>
      <c r="BT178" s="2">
        <f t="shared" si="101"/>
        <v>0</v>
      </c>
      <c r="BU178" s="2">
        <f t="shared" si="101"/>
        <v>0</v>
      </c>
      <c r="BV178" s="2">
        <f t="shared" si="101"/>
        <v>0</v>
      </c>
      <c r="BW178" s="2">
        <f t="shared" si="101"/>
        <v>0</v>
      </c>
      <c r="BX178" s="2">
        <f t="shared" si="101"/>
        <v>0</v>
      </c>
      <c r="BY178" s="2">
        <f t="shared" si="101"/>
        <v>0</v>
      </c>
      <c r="BZ178" s="2">
        <f t="shared" si="101"/>
        <v>0</v>
      </c>
      <c r="CA178" s="2">
        <f t="shared" si="101"/>
        <v>0</v>
      </c>
      <c r="CB178" s="2">
        <f t="shared" si="101"/>
        <v>0</v>
      </c>
      <c r="CC178" s="2">
        <f t="shared" si="101"/>
        <v>0</v>
      </c>
      <c r="CD178" s="2">
        <f t="shared" si="101"/>
        <v>0</v>
      </c>
      <c r="CE178" s="2">
        <f t="shared" si="101"/>
        <v>0</v>
      </c>
      <c r="CF178" s="2">
        <f t="shared" si="101"/>
        <v>0</v>
      </c>
    </row>
    <row r="179" spans="2:88" s="48" customFormat="1">
      <c r="B179" s="48" t="s">
        <v>210</v>
      </c>
      <c r="D179" s="198">
        <f ca="1">D178*$C$170</f>
        <v>0</v>
      </c>
      <c r="E179" s="198">
        <f t="shared" ref="E179:BP179" ca="1" si="102">E178*$C$170</f>
        <v>0</v>
      </c>
      <c r="F179" s="198">
        <f t="shared" ca="1" si="102"/>
        <v>0</v>
      </c>
      <c r="G179" s="198">
        <f t="shared" ca="1" si="102"/>
        <v>0</v>
      </c>
      <c r="H179" s="198">
        <f t="shared" ca="1" si="102"/>
        <v>0</v>
      </c>
      <c r="I179" s="198">
        <f t="shared" ca="1" si="102"/>
        <v>0</v>
      </c>
      <c r="J179" s="198">
        <f t="shared" ca="1" si="102"/>
        <v>0</v>
      </c>
      <c r="K179" s="198">
        <f t="shared" ca="1" si="102"/>
        <v>0</v>
      </c>
      <c r="L179" s="198">
        <f t="shared" ca="1" si="102"/>
        <v>0</v>
      </c>
      <c r="M179" s="198">
        <f t="shared" ca="1" si="102"/>
        <v>0</v>
      </c>
      <c r="N179" s="198">
        <f t="shared" ca="1" si="102"/>
        <v>0</v>
      </c>
      <c r="O179" s="198">
        <f t="shared" ca="1" si="102"/>
        <v>0</v>
      </c>
      <c r="P179" s="198">
        <f t="shared" ca="1" si="102"/>
        <v>0</v>
      </c>
      <c r="Q179" s="198">
        <f t="shared" ca="1" si="102"/>
        <v>0</v>
      </c>
      <c r="R179" s="198">
        <f t="shared" ca="1" si="102"/>
        <v>0</v>
      </c>
      <c r="S179" s="198">
        <f t="shared" ca="1" si="102"/>
        <v>0</v>
      </c>
      <c r="T179" s="198">
        <f t="shared" ca="1" si="102"/>
        <v>0</v>
      </c>
      <c r="U179" s="198">
        <f t="shared" ca="1" si="102"/>
        <v>0</v>
      </c>
      <c r="V179" s="198">
        <f t="shared" ca="1" si="102"/>
        <v>0</v>
      </c>
      <c r="W179" s="198">
        <f t="shared" ca="1" si="102"/>
        <v>0</v>
      </c>
      <c r="X179" s="198">
        <f t="shared" ca="1" si="102"/>
        <v>48391317.681499533</v>
      </c>
      <c r="Y179" s="198">
        <f t="shared" ca="1" si="102"/>
        <v>0</v>
      </c>
      <c r="Z179" s="198">
        <f t="shared" ca="1" si="102"/>
        <v>0</v>
      </c>
      <c r="AA179" s="198">
        <f t="shared" ca="1" si="102"/>
        <v>0</v>
      </c>
      <c r="AB179" s="198">
        <f t="shared" ca="1" si="102"/>
        <v>0</v>
      </c>
      <c r="AC179" s="198">
        <f t="shared" ca="1" si="102"/>
        <v>4587996.0164815718</v>
      </c>
      <c r="AD179" s="198">
        <f t="shared" ca="1" si="102"/>
        <v>4587996.0164815718</v>
      </c>
      <c r="AE179" s="198">
        <f t="shared" ca="1" si="102"/>
        <v>4587996.0164815718</v>
      </c>
      <c r="AF179" s="198">
        <f t="shared" ca="1" si="102"/>
        <v>4587996.0164815718</v>
      </c>
      <c r="AG179" s="198">
        <f t="shared" ca="1" si="102"/>
        <v>4587996.0164815718</v>
      </c>
      <c r="AH179" s="198">
        <f t="shared" ca="1" si="102"/>
        <v>4588084.1061460376</v>
      </c>
      <c r="AI179" s="198">
        <f t="shared" ca="1" si="102"/>
        <v>4967457.3141115522</v>
      </c>
      <c r="AJ179" s="198">
        <f t="shared" ca="1" si="102"/>
        <v>4967457.3141115522</v>
      </c>
      <c r="AK179" s="198">
        <f t="shared" ca="1" si="102"/>
        <v>4967457.3141115522</v>
      </c>
      <c r="AL179" s="198">
        <f t="shared" ca="1" si="102"/>
        <v>4967457.3141115522</v>
      </c>
      <c r="AM179" s="198">
        <f t="shared" ca="1" si="102"/>
        <v>4967457.3141115522</v>
      </c>
      <c r="AN179" s="198">
        <f t="shared" ca="1" si="102"/>
        <v>4967457.3141115522</v>
      </c>
      <c r="AO179" s="198">
        <f t="shared" ca="1" si="102"/>
        <v>4967457.3141115522</v>
      </c>
      <c r="AP179" s="198">
        <f t="shared" ca="1" si="102"/>
        <v>0</v>
      </c>
      <c r="AQ179" s="198">
        <f t="shared" ca="1" si="102"/>
        <v>0</v>
      </c>
      <c r="AR179" s="198">
        <f t="shared" ca="1" si="102"/>
        <v>0</v>
      </c>
      <c r="AS179" s="198">
        <f t="shared" ca="1" si="102"/>
        <v>0</v>
      </c>
      <c r="AT179" s="198">
        <f t="shared" ca="1" si="102"/>
        <v>0</v>
      </c>
      <c r="AU179" s="198">
        <f t="shared" ca="1" si="102"/>
        <v>0</v>
      </c>
      <c r="AV179" s="198">
        <f t="shared" ca="1" si="102"/>
        <v>0</v>
      </c>
      <c r="AW179" s="198">
        <f t="shared" ca="1" si="102"/>
        <v>0</v>
      </c>
      <c r="AX179" s="198">
        <f t="shared" ca="1" si="102"/>
        <v>0</v>
      </c>
      <c r="AY179" s="198">
        <f t="shared" ca="1" si="102"/>
        <v>0</v>
      </c>
      <c r="AZ179" s="198">
        <f t="shared" ca="1" si="102"/>
        <v>0</v>
      </c>
      <c r="BA179" s="198">
        <f t="shared" ca="1" si="102"/>
        <v>0</v>
      </c>
      <c r="BB179" s="198">
        <f t="shared" ca="1" si="102"/>
        <v>0</v>
      </c>
      <c r="BC179" s="198">
        <f t="shared" ca="1" si="102"/>
        <v>0</v>
      </c>
      <c r="BD179" s="198">
        <f t="shared" ca="1" si="102"/>
        <v>0</v>
      </c>
      <c r="BE179" s="198">
        <f t="shared" ca="1" si="102"/>
        <v>0</v>
      </c>
      <c r="BF179" s="198">
        <f t="shared" ca="1" si="102"/>
        <v>0</v>
      </c>
      <c r="BG179" s="198">
        <f t="shared" ca="1" si="102"/>
        <v>0</v>
      </c>
      <c r="BH179" s="198">
        <f t="shared" ca="1" si="102"/>
        <v>0</v>
      </c>
      <c r="BI179" s="198">
        <f t="shared" ca="1" si="102"/>
        <v>0</v>
      </c>
      <c r="BJ179" s="198">
        <f t="shared" ca="1" si="102"/>
        <v>0</v>
      </c>
      <c r="BK179" s="198">
        <f t="shared" ca="1" si="102"/>
        <v>0</v>
      </c>
      <c r="BL179" s="198">
        <f t="shared" ca="1" si="102"/>
        <v>0</v>
      </c>
      <c r="BM179" s="198">
        <f t="shared" ca="1" si="102"/>
        <v>0</v>
      </c>
      <c r="BN179" s="198">
        <f t="shared" ca="1" si="102"/>
        <v>0</v>
      </c>
      <c r="BO179" s="198">
        <f t="shared" ca="1" si="102"/>
        <v>0</v>
      </c>
      <c r="BP179" s="198">
        <f t="shared" ca="1" si="102"/>
        <v>0</v>
      </c>
      <c r="BQ179" s="198">
        <f t="shared" ref="BQ179:CF179" ca="1" si="103">BQ178*$C$170</f>
        <v>0</v>
      </c>
      <c r="BR179" s="198">
        <f t="shared" ca="1" si="103"/>
        <v>0</v>
      </c>
      <c r="BS179" s="198">
        <f t="shared" ca="1" si="103"/>
        <v>0</v>
      </c>
      <c r="BT179" s="198">
        <f t="shared" ca="1" si="103"/>
        <v>0</v>
      </c>
      <c r="BU179" s="198">
        <f t="shared" ca="1" si="103"/>
        <v>0</v>
      </c>
      <c r="BV179" s="198">
        <f t="shared" ca="1" si="103"/>
        <v>0</v>
      </c>
      <c r="BW179" s="198">
        <f t="shared" ca="1" si="103"/>
        <v>0</v>
      </c>
      <c r="BX179" s="198">
        <f t="shared" ca="1" si="103"/>
        <v>0</v>
      </c>
      <c r="BY179" s="198">
        <f t="shared" ca="1" si="103"/>
        <v>0</v>
      </c>
      <c r="BZ179" s="198">
        <f t="shared" ca="1" si="103"/>
        <v>0</v>
      </c>
      <c r="CA179" s="198">
        <f t="shared" ca="1" si="103"/>
        <v>0</v>
      </c>
      <c r="CB179" s="198">
        <f t="shared" ca="1" si="103"/>
        <v>0</v>
      </c>
      <c r="CC179" s="198">
        <f t="shared" ca="1" si="103"/>
        <v>0</v>
      </c>
      <c r="CD179" s="198">
        <f t="shared" ca="1" si="103"/>
        <v>0</v>
      </c>
      <c r="CE179" s="198">
        <f t="shared" ca="1" si="103"/>
        <v>0</v>
      </c>
      <c r="CF179" s="198">
        <f t="shared" ca="1" si="103"/>
        <v>0</v>
      </c>
    </row>
    <row r="180" spans="2:88">
      <c r="B180" t="s">
        <v>175</v>
      </c>
      <c r="D180" s="2">
        <f ca="1">D179*$C$116</f>
        <v>0</v>
      </c>
      <c r="E180" s="2">
        <f t="shared" ref="E180:BP180" ca="1" si="104">E179*$C$116</f>
        <v>0</v>
      </c>
      <c r="F180" s="2">
        <f t="shared" ca="1" si="104"/>
        <v>0</v>
      </c>
      <c r="G180" s="2">
        <f t="shared" ca="1" si="104"/>
        <v>0</v>
      </c>
      <c r="H180" s="2">
        <f t="shared" ca="1" si="104"/>
        <v>0</v>
      </c>
      <c r="I180" s="2">
        <f t="shared" ca="1" si="104"/>
        <v>0</v>
      </c>
      <c r="J180" s="2">
        <f t="shared" ca="1" si="104"/>
        <v>0</v>
      </c>
      <c r="K180" s="2">
        <f t="shared" ca="1" si="104"/>
        <v>0</v>
      </c>
      <c r="L180" s="2">
        <f t="shared" ca="1" si="104"/>
        <v>0</v>
      </c>
      <c r="M180" s="2">
        <f t="shared" ca="1" si="104"/>
        <v>0</v>
      </c>
      <c r="N180" s="2">
        <f t="shared" ca="1" si="104"/>
        <v>0</v>
      </c>
      <c r="O180" s="2">
        <f t="shared" ca="1" si="104"/>
        <v>0</v>
      </c>
      <c r="P180" s="2">
        <f t="shared" ca="1" si="104"/>
        <v>0</v>
      </c>
      <c r="Q180" s="2">
        <f t="shared" ca="1" si="104"/>
        <v>0</v>
      </c>
      <c r="R180" s="2">
        <f t="shared" ca="1" si="104"/>
        <v>0</v>
      </c>
      <c r="S180" s="2">
        <f t="shared" ca="1" si="104"/>
        <v>0</v>
      </c>
      <c r="T180" s="2">
        <f t="shared" ca="1" si="104"/>
        <v>0</v>
      </c>
      <c r="U180" s="2">
        <f t="shared" ca="1" si="104"/>
        <v>0</v>
      </c>
      <c r="V180" s="2">
        <f t="shared" ca="1" si="104"/>
        <v>0</v>
      </c>
      <c r="W180" s="2">
        <f t="shared" ca="1" si="104"/>
        <v>0</v>
      </c>
      <c r="X180" s="2">
        <f t="shared" ca="1" si="104"/>
        <v>5806958.1217799438</v>
      </c>
      <c r="Y180" s="2">
        <f t="shared" ca="1" si="104"/>
        <v>0</v>
      </c>
      <c r="Z180" s="2">
        <f t="shared" ca="1" si="104"/>
        <v>0</v>
      </c>
      <c r="AA180" s="2">
        <f t="shared" ca="1" si="104"/>
        <v>0</v>
      </c>
      <c r="AB180" s="2">
        <f t="shared" ca="1" si="104"/>
        <v>0</v>
      </c>
      <c r="AC180" s="2">
        <f t="shared" ca="1" si="104"/>
        <v>550559.52197778865</v>
      </c>
      <c r="AD180" s="2">
        <f t="shared" ca="1" si="104"/>
        <v>550559.52197778865</v>
      </c>
      <c r="AE180" s="2">
        <f t="shared" ca="1" si="104"/>
        <v>550559.52197778865</v>
      </c>
      <c r="AF180" s="2">
        <f t="shared" ca="1" si="104"/>
        <v>550559.52197778865</v>
      </c>
      <c r="AG180" s="2">
        <f t="shared" ca="1" si="104"/>
        <v>550559.52197778865</v>
      </c>
      <c r="AH180" s="2">
        <f t="shared" ca="1" si="104"/>
        <v>550570.09273752454</v>
      </c>
      <c r="AI180" s="2">
        <f t="shared" ca="1" si="104"/>
        <v>596094.87769338628</v>
      </c>
      <c r="AJ180" s="2">
        <f t="shared" ca="1" si="104"/>
        <v>596094.87769338628</v>
      </c>
      <c r="AK180" s="2">
        <f t="shared" ca="1" si="104"/>
        <v>596094.87769338628</v>
      </c>
      <c r="AL180" s="2">
        <f t="shared" ca="1" si="104"/>
        <v>596094.87769338628</v>
      </c>
      <c r="AM180" s="2">
        <f t="shared" ca="1" si="104"/>
        <v>596094.87769338628</v>
      </c>
      <c r="AN180" s="2">
        <f t="shared" ca="1" si="104"/>
        <v>596094.87769338628</v>
      </c>
      <c r="AO180" s="2">
        <f t="shared" ca="1" si="104"/>
        <v>596094.87769338628</v>
      </c>
      <c r="AP180" s="2">
        <f t="shared" ca="1" si="104"/>
        <v>0</v>
      </c>
      <c r="AQ180" s="2">
        <f t="shared" ca="1" si="104"/>
        <v>0</v>
      </c>
      <c r="AR180" s="2">
        <f t="shared" ca="1" si="104"/>
        <v>0</v>
      </c>
      <c r="AS180" s="2">
        <f t="shared" ca="1" si="104"/>
        <v>0</v>
      </c>
      <c r="AT180" s="2">
        <f t="shared" ca="1" si="104"/>
        <v>0</v>
      </c>
      <c r="AU180" s="2">
        <f t="shared" ca="1" si="104"/>
        <v>0</v>
      </c>
      <c r="AV180" s="2">
        <f t="shared" ca="1" si="104"/>
        <v>0</v>
      </c>
      <c r="AW180" s="2">
        <f t="shared" ca="1" si="104"/>
        <v>0</v>
      </c>
      <c r="AX180" s="2">
        <f t="shared" ca="1" si="104"/>
        <v>0</v>
      </c>
      <c r="AY180" s="2">
        <f t="shared" ca="1" si="104"/>
        <v>0</v>
      </c>
      <c r="AZ180" s="2">
        <f t="shared" ca="1" si="104"/>
        <v>0</v>
      </c>
      <c r="BA180" s="2">
        <f t="shared" ca="1" si="104"/>
        <v>0</v>
      </c>
      <c r="BB180" s="2">
        <f t="shared" ca="1" si="104"/>
        <v>0</v>
      </c>
      <c r="BC180" s="2">
        <f t="shared" ca="1" si="104"/>
        <v>0</v>
      </c>
      <c r="BD180" s="2">
        <f t="shared" ca="1" si="104"/>
        <v>0</v>
      </c>
      <c r="BE180" s="2">
        <f t="shared" ca="1" si="104"/>
        <v>0</v>
      </c>
      <c r="BF180" s="2">
        <f t="shared" ca="1" si="104"/>
        <v>0</v>
      </c>
      <c r="BG180" s="2">
        <f t="shared" ca="1" si="104"/>
        <v>0</v>
      </c>
      <c r="BH180" s="2">
        <f t="shared" ca="1" si="104"/>
        <v>0</v>
      </c>
      <c r="BI180" s="2">
        <f t="shared" ca="1" si="104"/>
        <v>0</v>
      </c>
      <c r="BJ180" s="2">
        <f t="shared" ca="1" si="104"/>
        <v>0</v>
      </c>
      <c r="BK180" s="2">
        <f t="shared" ca="1" si="104"/>
        <v>0</v>
      </c>
      <c r="BL180" s="2">
        <f t="shared" ca="1" si="104"/>
        <v>0</v>
      </c>
      <c r="BM180" s="2">
        <f t="shared" ca="1" si="104"/>
        <v>0</v>
      </c>
      <c r="BN180" s="2">
        <f t="shared" ca="1" si="104"/>
        <v>0</v>
      </c>
      <c r="BO180" s="2">
        <f t="shared" ca="1" si="104"/>
        <v>0</v>
      </c>
      <c r="BP180" s="2">
        <f t="shared" ca="1" si="104"/>
        <v>0</v>
      </c>
      <c r="BQ180" s="2">
        <f t="shared" ref="BQ180:CF180" ca="1" si="105">BQ179*$C$116</f>
        <v>0</v>
      </c>
      <c r="BR180" s="2">
        <f t="shared" ca="1" si="105"/>
        <v>0</v>
      </c>
      <c r="BS180" s="2">
        <f t="shared" ca="1" si="105"/>
        <v>0</v>
      </c>
      <c r="BT180" s="2">
        <f t="shared" ca="1" si="105"/>
        <v>0</v>
      </c>
      <c r="BU180" s="2">
        <f t="shared" ca="1" si="105"/>
        <v>0</v>
      </c>
      <c r="BV180" s="2">
        <f t="shared" ca="1" si="105"/>
        <v>0</v>
      </c>
      <c r="BW180" s="2">
        <f t="shared" ca="1" si="105"/>
        <v>0</v>
      </c>
      <c r="BX180" s="2">
        <f t="shared" ca="1" si="105"/>
        <v>0</v>
      </c>
      <c r="BY180" s="2">
        <f t="shared" ca="1" si="105"/>
        <v>0</v>
      </c>
      <c r="BZ180" s="2">
        <f t="shared" ca="1" si="105"/>
        <v>0</v>
      </c>
      <c r="CA180" s="2">
        <f t="shared" ca="1" si="105"/>
        <v>0</v>
      </c>
      <c r="CB180" s="2">
        <f t="shared" ca="1" si="105"/>
        <v>0</v>
      </c>
      <c r="CC180" s="2">
        <f t="shared" ca="1" si="105"/>
        <v>0</v>
      </c>
      <c r="CD180" s="2">
        <f t="shared" ca="1" si="105"/>
        <v>0</v>
      </c>
      <c r="CE180" s="2">
        <f t="shared" ca="1" si="105"/>
        <v>0</v>
      </c>
      <c r="CF180" s="2">
        <f t="shared" ca="1" si="105"/>
        <v>0</v>
      </c>
    </row>
    <row r="181" spans="2:88"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</row>
    <row r="182" spans="2:88">
      <c r="B182" t="s">
        <v>173</v>
      </c>
      <c r="D182" s="2">
        <f ca="1">D177*$C$118</f>
        <v>0</v>
      </c>
      <c r="E182" s="2">
        <f t="shared" ref="E182:BP182" ca="1" si="106">E177*$C$118</f>
        <v>0</v>
      </c>
      <c r="F182" s="2">
        <f t="shared" ca="1" si="106"/>
        <v>0</v>
      </c>
      <c r="G182" s="2">
        <f t="shared" ca="1" si="106"/>
        <v>0</v>
      </c>
      <c r="H182" s="2">
        <f t="shared" ca="1" si="106"/>
        <v>0</v>
      </c>
      <c r="I182" s="2">
        <f t="shared" ca="1" si="106"/>
        <v>0</v>
      </c>
      <c r="J182" s="2">
        <f t="shared" ca="1" si="106"/>
        <v>0</v>
      </c>
      <c r="K182" s="2">
        <f t="shared" ca="1" si="106"/>
        <v>0</v>
      </c>
      <c r="L182" s="2">
        <f t="shared" ca="1" si="106"/>
        <v>0</v>
      </c>
      <c r="M182" s="2">
        <f t="shared" ca="1" si="106"/>
        <v>0</v>
      </c>
      <c r="N182" s="2">
        <f t="shared" ca="1" si="106"/>
        <v>0</v>
      </c>
      <c r="O182" s="2">
        <f t="shared" ca="1" si="106"/>
        <v>0</v>
      </c>
      <c r="P182" s="2">
        <f t="shared" ca="1" si="106"/>
        <v>0</v>
      </c>
      <c r="Q182" s="2">
        <f t="shared" ca="1" si="106"/>
        <v>0</v>
      </c>
      <c r="R182" s="2">
        <f t="shared" ca="1" si="106"/>
        <v>0</v>
      </c>
      <c r="S182" s="2">
        <f t="shared" ca="1" si="106"/>
        <v>0</v>
      </c>
      <c r="T182" s="2">
        <f t="shared" ca="1" si="106"/>
        <v>0</v>
      </c>
      <c r="U182" s="2">
        <f t="shared" ca="1" si="106"/>
        <v>0</v>
      </c>
      <c r="V182" s="2">
        <f t="shared" ca="1" si="106"/>
        <v>0</v>
      </c>
      <c r="W182" s="2">
        <f t="shared" ca="1" si="106"/>
        <v>0</v>
      </c>
      <c r="X182" s="2">
        <f t="shared" ca="1" si="106"/>
        <v>41749962</v>
      </c>
      <c r="Y182" s="2">
        <f t="shared" ca="1" si="106"/>
        <v>0</v>
      </c>
      <c r="Z182" s="2">
        <f t="shared" ca="1" si="106"/>
        <v>0</v>
      </c>
      <c r="AA182" s="2">
        <f t="shared" ca="1" si="106"/>
        <v>0</v>
      </c>
      <c r="AB182" s="2">
        <f t="shared" ca="1" si="106"/>
        <v>0</v>
      </c>
      <c r="AC182" s="2">
        <f t="shared" ca="1" si="106"/>
        <v>3958327</v>
      </c>
      <c r="AD182" s="2">
        <f t="shared" ca="1" si="106"/>
        <v>3958327</v>
      </c>
      <c r="AE182" s="2">
        <f t="shared" ca="1" si="106"/>
        <v>3958327</v>
      </c>
      <c r="AF182" s="2">
        <f t="shared" ca="1" si="106"/>
        <v>3958327</v>
      </c>
      <c r="AG182" s="2">
        <f t="shared" ca="1" si="106"/>
        <v>3958327</v>
      </c>
      <c r="AH182" s="2">
        <f t="shared" ca="1" si="106"/>
        <v>3958403.0000000056</v>
      </c>
      <c r="AI182" s="2">
        <f t="shared" ca="1" si="106"/>
        <v>4285710</v>
      </c>
      <c r="AJ182" s="2">
        <f t="shared" ca="1" si="106"/>
        <v>4285710</v>
      </c>
      <c r="AK182" s="2">
        <f t="shared" ca="1" si="106"/>
        <v>4285710</v>
      </c>
      <c r="AL182" s="2">
        <f t="shared" ca="1" si="106"/>
        <v>4285710</v>
      </c>
      <c r="AM182" s="2">
        <f t="shared" ca="1" si="106"/>
        <v>4285710</v>
      </c>
      <c r="AN182" s="2">
        <f t="shared" ca="1" si="106"/>
        <v>4285710</v>
      </c>
      <c r="AO182" s="2">
        <f t="shared" ca="1" si="106"/>
        <v>4285710</v>
      </c>
      <c r="AP182" s="2">
        <f t="shared" ca="1" si="106"/>
        <v>0</v>
      </c>
      <c r="AQ182" s="2">
        <f t="shared" ca="1" si="106"/>
        <v>0</v>
      </c>
      <c r="AR182" s="2">
        <f t="shared" ca="1" si="106"/>
        <v>0</v>
      </c>
      <c r="AS182" s="2">
        <f t="shared" ca="1" si="106"/>
        <v>0</v>
      </c>
      <c r="AT182" s="2">
        <f t="shared" ca="1" si="106"/>
        <v>0</v>
      </c>
      <c r="AU182" s="2">
        <f t="shared" ca="1" si="106"/>
        <v>0</v>
      </c>
      <c r="AV182" s="2">
        <f t="shared" ca="1" si="106"/>
        <v>0</v>
      </c>
      <c r="AW182" s="2">
        <f t="shared" ca="1" si="106"/>
        <v>0</v>
      </c>
      <c r="AX182" s="2">
        <f t="shared" ca="1" si="106"/>
        <v>0</v>
      </c>
      <c r="AY182" s="2">
        <f t="shared" ca="1" si="106"/>
        <v>0</v>
      </c>
      <c r="AZ182" s="2">
        <f t="shared" ca="1" si="106"/>
        <v>0</v>
      </c>
      <c r="BA182" s="2">
        <f t="shared" ca="1" si="106"/>
        <v>0</v>
      </c>
      <c r="BB182" s="2">
        <f t="shared" ca="1" si="106"/>
        <v>0</v>
      </c>
      <c r="BC182" s="2">
        <f t="shared" ca="1" si="106"/>
        <v>0</v>
      </c>
      <c r="BD182" s="2">
        <f t="shared" ca="1" si="106"/>
        <v>0</v>
      </c>
      <c r="BE182" s="2">
        <f t="shared" ca="1" si="106"/>
        <v>0</v>
      </c>
      <c r="BF182" s="2">
        <f t="shared" ca="1" si="106"/>
        <v>0</v>
      </c>
      <c r="BG182" s="2">
        <f t="shared" ca="1" si="106"/>
        <v>0</v>
      </c>
      <c r="BH182" s="2">
        <f t="shared" ca="1" si="106"/>
        <v>0</v>
      </c>
      <c r="BI182" s="2">
        <f t="shared" ca="1" si="106"/>
        <v>0</v>
      </c>
      <c r="BJ182" s="2">
        <f t="shared" ca="1" si="106"/>
        <v>0</v>
      </c>
      <c r="BK182" s="2">
        <f t="shared" ca="1" si="106"/>
        <v>0</v>
      </c>
      <c r="BL182" s="2">
        <f t="shared" ca="1" si="106"/>
        <v>0</v>
      </c>
      <c r="BM182" s="2">
        <f t="shared" ca="1" si="106"/>
        <v>0</v>
      </c>
      <c r="BN182" s="2">
        <f t="shared" ca="1" si="106"/>
        <v>0</v>
      </c>
      <c r="BO182" s="2">
        <f t="shared" ca="1" si="106"/>
        <v>0</v>
      </c>
      <c r="BP182" s="2">
        <f t="shared" ca="1" si="106"/>
        <v>0</v>
      </c>
      <c r="BQ182" s="2">
        <f t="shared" ref="BQ182:CF182" ca="1" si="107">BQ177*$C$118</f>
        <v>0</v>
      </c>
      <c r="BR182" s="2">
        <f t="shared" ca="1" si="107"/>
        <v>0</v>
      </c>
      <c r="BS182" s="2">
        <f t="shared" si="107"/>
        <v>0</v>
      </c>
      <c r="BT182" s="2">
        <f t="shared" si="107"/>
        <v>0</v>
      </c>
      <c r="BU182" s="2">
        <f t="shared" si="107"/>
        <v>0</v>
      </c>
      <c r="BV182" s="2">
        <f t="shared" si="107"/>
        <v>0</v>
      </c>
      <c r="BW182" s="2">
        <f t="shared" si="107"/>
        <v>0</v>
      </c>
      <c r="BX182" s="2">
        <f t="shared" si="107"/>
        <v>0</v>
      </c>
      <c r="BY182" s="2">
        <f t="shared" si="107"/>
        <v>0</v>
      </c>
      <c r="BZ182" s="2">
        <f t="shared" si="107"/>
        <v>0</v>
      </c>
      <c r="CA182" s="2">
        <f t="shared" si="107"/>
        <v>0</v>
      </c>
      <c r="CB182" s="2">
        <f t="shared" si="107"/>
        <v>0</v>
      </c>
      <c r="CC182" s="2">
        <f t="shared" si="107"/>
        <v>0</v>
      </c>
      <c r="CD182" s="2">
        <f t="shared" si="107"/>
        <v>0</v>
      </c>
      <c r="CE182" s="2">
        <f t="shared" si="107"/>
        <v>0</v>
      </c>
      <c r="CF182" s="2">
        <f t="shared" si="107"/>
        <v>0</v>
      </c>
    </row>
    <row r="183" spans="2:88">
      <c r="B183" t="s">
        <v>175</v>
      </c>
      <c r="D183" s="2">
        <f ca="1">D182*$C$116</f>
        <v>0</v>
      </c>
      <c r="E183" s="2">
        <f t="shared" ref="E183:BP183" ca="1" si="108">E182*$C$116</f>
        <v>0</v>
      </c>
      <c r="F183" s="2">
        <f t="shared" ca="1" si="108"/>
        <v>0</v>
      </c>
      <c r="G183" s="2">
        <f t="shared" ca="1" si="108"/>
        <v>0</v>
      </c>
      <c r="H183" s="2">
        <f t="shared" ca="1" si="108"/>
        <v>0</v>
      </c>
      <c r="I183" s="2">
        <f t="shared" ca="1" si="108"/>
        <v>0</v>
      </c>
      <c r="J183" s="2">
        <f t="shared" ca="1" si="108"/>
        <v>0</v>
      </c>
      <c r="K183" s="2">
        <f t="shared" ca="1" si="108"/>
        <v>0</v>
      </c>
      <c r="L183" s="2">
        <f t="shared" ca="1" si="108"/>
        <v>0</v>
      </c>
      <c r="M183" s="2">
        <f t="shared" ca="1" si="108"/>
        <v>0</v>
      </c>
      <c r="N183" s="2">
        <f t="shared" ca="1" si="108"/>
        <v>0</v>
      </c>
      <c r="O183" s="2">
        <f t="shared" ca="1" si="108"/>
        <v>0</v>
      </c>
      <c r="P183" s="2">
        <f t="shared" ca="1" si="108"/>
        <v>0</v>
      </c>
      <c r="Q183" s="2">
        <f t="shared" ca="1" si="108"/>
        <v>0</v>
      </c>
      <c r="R183" s="2">
        <f t="shared" ca="1" si="108"/>
        <v>0</v>
      </c>
      <c r="S183" s="2">
        <f t="shared" ca="1" si="108"/>
        <v>0</v>
      </c>
      <c r="T183" s="2">
        <f t="shared" ca="1" si="108"/>
        <v>0</v>
      </c>
      <c r="U183" s="2">
        <f t="shared" ca="1" si="108"/>
        <v>0</v>
      </c>
      <c r="V183" s="2">
        <f t="shared" ca="1" si="108"/>
        <v>0</v>
      </c>
      <c r="W183" s="2">
        <f t="shared" ca="1" si="108"/>
        <v>0</v>
      </c>
      <c r="X183" s="2">
        <f t="shared" ca="1" si="108"/>
        <v>5009995.4399999995</v>
      </c>
      <c r="Y183" s="2">
        <f t="shared" ca="1" si="108"/>
        <v>0</v>
      </c>
      <c r="Z183" s="2">
        <f t="shared" ca="1" si="108"/>
        <v>0</v>
      </c>
      <c r="AA183" s="2">
        <f t="shared" ca="1" si="108"/>
        <v>0</v>
      </c>
      <c r="AB183" s="2">
        <f t="shared" ca="1" si="108"/>
        <v>0</v>
      </c>
      <c r="AC183" s="2">
        <f t="shared" ca="1" si="108"/>
        <v>474999.24</v>
      </c>
      <c r="AD183" s="2">
        <f t="shared" ca="1" si="108"/>
        <v>474999.24</v>
      </c>
      <c r="AE183" s="2">
        <f t="shared" ca="1" si="108"/>
        <v>474999.24</v>
      </c>
      <c r="AF183" s="2">
        <f t="shared" ca="1" si="108"/>
        <v>474999.24</v>
      </c>
      <c r="AG183" s="2">
        <f t="shared" ca="1" si="108"/>
        <v>474999.24</v>
      </c>
      <c r="AH183" s="2">
        <f t="shared" ca="1" si="108"/>
        <v>475008.36000000063</v>
      </c>
      <c r="AI183" s="2">
        <f t="shared" ca="1" si="108"/>
        <v>514285.19999999995</v>
      </c>
      <c r="AJ183" s="2">
        <f t="shared" ca="1" si="108"/>
        <v>514285.19999999995</v>
      </c>
      <c r="AK183" s="2">
        <f t="shared" ca="1" si="108"/>
        <v>514285.19999999995</v>
      </c>
      <c r="AL183" s="2">
        <f t="shared" ca="1" si="108"/>
        <v>514285.19999999995</v>
      </c>
      <c r="AM183" s="2">
        <f t="shared" ca="1" si="108"/>
        <v>514285.19999999995</v>
      </c>
      <c r="AN183" s="2">
        <f t="shared" ca="1" si="108"/>
        <v>514285.19999999995</v>
      </c>
      <c r="AO183" s="2">
        <f t="shared" ca="1" si="108"/>
        <v>514285.19999999995</v>
      </c>
      <c r="AP183" s="2">
        <f t="shared" ca="1" si="108"/>
        <v>0</v>
      </c>
      <c r="AQ183" s="2">
        <f t="shared" ca="1" si="108"/>
        <v>0</v>
      </c>
      <c r="AR183" s="2">
        <f t="shared" ca="1" si="108"/>
        <v>0</v>
      </c>
      <c r="AS183" s="2">
        <f t="shared" ca="1" si="108"/>
        <v>0</v>
      </c>
      <c r="AT183" s="2">
        <f t="shared" ca="1" si="108"/>
        <v>0</v>
      </c>
      <c r="AU183" s="2">
        <f t="shared" ca="1" si="108"/>
        <v>0</v>
      </c>
      <c r="AV183" s="2">
        <f t="shared" ca="1" si="108"/>
        <v>0</v>
      </c>
      <c r="AW183" s="2">
        <f t="shared" ca="1" si="108"/>
        <v>0</v>
      </c>
      <c r="AX183" s="2">
        <f t="shared" ca="1" si="108"/>
        <v>0</v>
      </c>
      <c r="AY183" s="2">
        <f t="shared" ca="1" si="108"/>
        <v>0</v>
      </c>
      <c r="AZ183" s="2">
        <f t="shared" ca="1" si="108"/>
        <v>0</v>
      </c>
      <c r="BA183" s="2">
        <f t="shared" ca="1" si="108"/>
        <v>0</v>
      </c>
      <c r="BB183" s="2">
        <f t="shared" ca="1" si="108"/>
        <v>0</v>
      </c>
      <c r="BC183" s="2">
        <f t="shared" ca="1" si="108"/>
        <v>0</v>
      </c>
      <c r="BD183" s="2">
        <f t="shared" ca="1" si="108"/>
        <v>0</v>
      </c>
      <c r="BE183" s="2">
        <f t="shared" ca="1" si="108"/>
        <v>0</v>
      </c>
      <c r="BF183" s="2">
        <f t="shared" ca="1" si="108"/>
        <v>0</v>
      </c>
      <c r="BG183" s="2">
        <f t="shared" ca="1" si="108"/>
        <v>0</v>
      </c>
      <c r="BH183" s="2">
        <f t="shared" ca="1" si="108"/>
        <v>0</v>
      </c>
      <c r="BI183" s="2">
        <f t="shared" ca="1" si="108"/>
        <v>0</v>
      </c>
      <c r="BJ183" s="2">
        <f t="shared" ca="1" si="108"/>
        <v>0</v>
      </c>
      <c r="BK183" s="2">
        <f t="shared" ca="1" si="108"/>
        <v>0</v>
      </c>
      <c r="BL183" s="2">
        <f t="shared" ca="1" si="108"/>
        <v>0</v>
      </c>
      <c r="BM183" s="2">
        <f t="shared" ca="1" si="108"/>
        <v>0</v>
      </c>
      <c r="BN183" s="2">
        <f t="shared" ca="1" si="108"/>
        <v>0</v>
      </c>
      <c r="BO183" s="2">
        <f t="shared" ca="1" si="108"/>
        <v>0</v>
      </c>
      <c r="BP183" s="2">
        <f t="shared" ca="1" si="108"/>
        <v>0</v>
      </c>
      <c r="BQ183" s="2">
        <f t="shared" ref="BQ183:CF183" ca="1" si="109">BQ182*$C$116</f>
        <v>0</v>
      </c>
      <c r="BR183" s="2">
        <f t="shared" ca="1" si="109"/>
        <v>0</v>
      </c>
      <c r="BS183" s="2">
        <f t="shared" si="109"/>
        <v>0</v>
      </c>
      <c r="BT183" s="2">
        <f t="shared" si="109"/>
        <v>0</v>
      </c>
      <c r="BU183" s="2">
        <f t="shared" si="109"/>
        <v>0</v>
      </c>
      <c r="BV183" s="2">
        <f t="shared" si="109"/>
        <v>0</v>
      </c>
      <c r="BW183" s="2">
        <f t="shared" si="109"/>
        <v>0</v>
      </c>
      <c r="BX183" s="2">
        <f t="shared" si="109"/>
        <v>0</v>
      </c>
      <c r="BY183" s="2">
        <f t="shared" si="109"/>
        <v>0</v>
      </c>
      <c r="BZ183" s="2">
        <f t="shared" si="109"/>
        <v>0</v>
      </c>
      <c r="CA183" s="2">
        <f t="shared" si="109"/>
        <v>0</v>
      </c>
      <c r="CB183" s="2">
        <f t="shared" si="109"/>
        <v>0</v>
      </c>
      <c r="CC183" s="2">
        <f t="shared" si="109"/>
        <v>0</v>
      </c>
      <c r="CD183" s="2">
        <f t="shared" si="109"/>
        <v>0</v>
      </c>
      <c r="CE183" s="2">
        <f t="shared" si="109"/>
        <v>0</v>
      </c>
      <c r="CF183" s="2">
        <f t="shared" si="109"/>
        <v>0</v>
      </c>
    </row>
    <row r="185" spans="2:88">
      <c r="B185" t="s">
        <v>66</v>
      </c>
      <c r="D185" t="s">
        <v>217</v>
      </c>
      <c r="E185" t="s">
        <v>216</v>
      </c>
    </row>
    <row r="186" spans="2:88">
      <c r="B186" t="s">
        <v>76</v>
      </c>
      <c r="D186" s="9">
        <v>0.03</v>
      </c>
    </row>
    <row r="187" spans="2:88">
      <c r="B187" t="s">
        <v>79</v>
      </c>
      <c r="D187" s="9">
        <v>0.05</v>
      </c>
      <c r="H187" t="s">
        <v>418</v>
      </c>
    </row>
    <row r="188" spans="2:88">
      <c r="B188" t="s">
        <v>237</v>
      </c>
      <c r="D188" s="9">
        <v>0.05</v>
      </c>
      <c r="E188" s="6">
        <f>C203*D188</f>
        <v>43893374.462158039</v>
      </c>
      <c r="F188" s="56">
        <v>53893374.462158039</v>
      </c>
    </row>
    <row r="189" spans="2:88">
      <c r="B189" t="s">
        <v>80</v>
      </c>
      <c r="D189" s="9">
        <v>0.2</v>
      </c>
    </row>
    <row r="190" spans="2:88">
      <c r="B190" t="s">
        <v>242</v>
      </c>
      <c r="D190" s="9" t="s">
        <v>243</v>
      </c>
    </row>
    <row r="192" spans="2:88">
      <c r="B192" t="s">
        <v>239</v>
      </c>
      <c r="D192" s="12">
        <f t="shared" ref="D192:BO192" si="110">D139</f>
        <v>42278</v>
      </c>
      <c r="E192" s="12">
        <f t="shared" si="110"/>
        <v>42309</v>
      </c>
      <c r="F192" s="12">
        <f t="shared" si="110"/>
        <v>42339</v>
      </c>
      <c r="G192" s="12">
        <f t="shared" si="110"/>
        <v>42370</v>
      </c>
      <c r="H192" s="12">
        <f t="shared" si="110"/>
        <v>42401</v>
      </c>
      <c r="I192" s="12">
        <f t="shared" si="110"/>
        <v>42430</v>
      </c>
      <c r="J192" s="12">
        <f t="shared" si="110"/>
        <v>42461</v>
      </c>
      <c r="K192" s="12">
        <f t="shared" si="110"/>
        <v>42491</v>
      </c>
      <c r="L192" s="12">
        <f t="shared" si="110"/>
        <v>42522</v>
      </c>
      <c r="M192" s="12">
        <f t="shared" si="110"/>
        <v>42552</v>
      </c>
      <c r="N192" s="12">
        <f t="shared" si="110"/>
        <v>42583</v>
      </c>
      <c r="O192" s="12">
        <f t="shared" si="110"/>
        <v>42614</v>
      </c>
      <c r="P192" s="12">
        <f t="shared" si="110"/>
        <v>42644</v>
      </c>
      <c r="Q192" s="12">
        <f t="shared" si="110"/>
        <v>42675</v>
      </c>
      <c r="R192" s="12">
        <f t="shared" si="110"/>
        <v>42705</v>
      </c>
      <c r="S192" s="12">
        <f t="shared" si="110"/>
        <v>42736</v>
      </c>
      <c r="T192" s="12">
        <f t="shared" si="110"/>
        <v>42767</v>
      </c>
      <c r="U192" s="12">
        <f t="shared" si="110"/>
        <v>42795</v>
      </c>
      <c r="V192" s="12">
        <f t="shared" si="110"/>
        <v>42826</v>
      </c>
      <c r="W192" s="12">
        <f t="shared" si="110"/>
        <v>42856</v>
      </c>
      <c r="X192" s="12">
        <f t="shared" si="110"/>
        <v>42887</v>
      </c>
      <c r="Y192" s="12">
        <f t="shared" si="110"/>
        <v>42917</v>
      </c>
      <c r="Z192" s="12">
        <f t="shared" si="110"/>
        <v>42948</v>
      </c>
      <c r="AA192" s="12">
        <f t="shared" si="110"/>
        <v>42979</v>
      </c>
      <c r="AB192" s="12">
        <f t="shared" si="110"/>
        <v>43009</v>
      </c>
      <c r="AC192" s="12">
        <f t="shared" si="110"/>
        <v>43040</v>
      </c>
      <c r="AD192" s="12">
        <f t="shared" si="110"/>
        <v>43070</v>
      </c>
      <c r="AE192" s="12">
        <f t="shared" si="110"/>
        <v>43101</v>
      </c>
      <c r="AF192" s="12">
        <f t="shared" si="110"/>
        <v>43132</v>
      </c>
      <c r="AG192" s="12">
        <f t="shared" si="110"/>
        <v>43160</v>
      </c>
      <c r="AH192" s="12">
        <f t="shared" si="110"/>
        <v>43191</v>
      </c>
      <c r="AI192" s="12">
        <f t="shared" si="110"/>
        <v>43221</v>
      </c>
      <c r="AJ192" s="12">
        <f t="shared" si="110"/>
        <v>43252</v>
      </c>
      <c r="AK192" s="12">
        <f t="shared" si="110"/>
        <v>43282</v>
      </c>
      <c r="AL192" s="12">
        <f t="shared" si="110"/>
        <v>43313</v>
      </c>
      <c r="AM192" s="12">
        <f t="shared" si="110"/>
        <v>43344</v>
      </c>
      <c r="AN192" s="12">
        <f t="shared" si="110"/>
        <v>43374</v>
      </c>
      <c r="AO192" s="12">
        <f t="shared" si="110"/>
        <v>43405</v>
      </c>
      <c r="AP192" s="12">
        <f t="shared" si="110"/>
        <v>43435</v>
      </c>
      <c r="AQ192" s="12">
        <f t="shared" si="110"/>
        <v>43466</v>
      </c>
      <c r="AR192" s="12">
        <f t="shared" si="110"/>
        <v>43497</v>
      </c>
      <c r="AS192" s="12">
        <f t="shared" si="110"/>
        <v>43525</v>
      </c>
      <c r="AT192" s="12">
        <f t="shared" si="110"/>
        <v>43556</v>
      </c>
      <c r="AU192" s="12">
        <f t="shared" si="110"/>
        <v>43586</v>
      </c>
      <c r="AV192" s="12">
        <f t="shared" si="110"/>
        <v>43617</v>
      </c>
      <c r="AW192" s="12">
        <f t="shared" si="110"/>
        <v>43647</v>
      </c>
      <c r="AX192" s="12">
        <f t="shared" si="110"/>
        <v>43678</v>
      </c>
      <c r="AY192" s="12">
        <f t="shared" si="110"/>
        <v>43709</v>
      </c>
      <c r="AZ192" s="12">
        <f t="shared" si="110"/>
        <v>43739</v>
      </c>
      <c r="BA192" s="12">
        <f t="shared" si="110"/>
        <v>43770</v>
      </c>
      <c r="BB192" s="12">
        <f t="shared" si="110"/>
        <v>43800</v>
      </c>
      <c r="BC192" s="12">
        <f t="shared" si="110"/>
        <v>43831</v>
      </c>
      <c r="BD192" s="12">
        <f t="shared" si="110"/>
        <v>43862</v>
      </c>
      <c r="BE192" s="12">
        <f t="shared" si="110"/>
        <v>43891</v>
      </c>
      <c r="BF192" s="12">
        <f t="shared" si="110"/>
        <v>43922</v>
      </c>
      <c r="BG192" s="12">
        <f t="shared" si="110"/>
        <v>43952</v>
      </c>
      <c r="BH192" s="12">
        <f t="shared" si="110"/>
        <v>43983</v>
      </c>
      <c r="BI192" s="12">
        <f t="shared" si="110"/>
        <v>44013</v>
      </c>
      <c r="BJ192" s="12">
        <f t="shared" si="110"/>
        <v>44044</v>
      </c>
      <c r="BK192" s="12">
        <f t="shared" si="110"/>
        <v>44075</v>
      </c>
      <c r="BL192" s="12">
        <f t="shared" si="110"/>
        <v>44105</v>
      </c>
      <c r="BM192" s="12">
        <f t="shared" si="110"/>
        <v>44136</v>
      </c>
      <c r="BN192" s="12">
        <f t="shared" si="110"/>
        <v>44166</v>
      </c>
      <c r="BO192" s="12">
        <f t="shared" si="110"/>
        <v>44197</v>
      </c>
      <c r="BP192" s="12">
        <f t="shared" ref="BP192:CJ192" si="111">BP139</f>
        <v>44228</v>
      </c>
      <c r="BQ192" s="12">
        <f t="shared" si="111"/>
        <v>44256</v>
      </c>
      <c r="BR192" s="12">
        <f t="shared" si="111"/>
        <v>44287</v>
      </c>
      <c r="BS192" s="12">
        <f t="shared" si="111"/>
        <v>44317</v>
      </c>
      <c r="BT192" s="12">
        <f t="shared" si="111"/>
        <v>44348</v>
      </c>
      <c r="BU192" s="12">
        <f t="shared" si="111"/>
        <v>44378</v>
      </c>
      <c r="BV192" s="12">
        <f t="shared" si="111"/>
        <v>44409</v>
      </c>
      <c r="BW192" s="12">
        <f t="shared" si="111"/>
        <v>44440</v>
      </c>
      <c r="BX192" s="12">
        <f t="shared" si="111"/>
        <v>44470</v>
      </c>
      <c r="BY192" s="12">
        <f t="shared" si="111"/>
        <v>44501</v>
      </c>
      <c r="BZ192" s="12">
        <f t="shared" si="111"/>
        <v>44531</v>
      </c>
      <c r="CA192" s="12">
        <f t="shared" si="111"/>
        <v>44562</v>
      </c>
      <c r="CB192" s="12">
        <f t="shared" si="111"/>
        <v>44593</v>
      </c>
      <c r="CC192" s="12">
        <f t="shared" si="111"/>
        <v>44621</v>
      </c>
      <c r="CD192" s="12">
        <f t="shared" si="111"/>
        <v>44652</v>
      </c>
      <c r="CE192" s="12">
        <f t="shared" si="111"/>
        <v>44682</v>
      </c>
      <c r="CF192" s="12">
        <f t="shared" si="111"/>
        <v>44713</v>
      </c>
      <c r="CG192" s="12">
        <f t="shared" si="111"/>
        <v>0</v>
      </c>
      <c r="CH192" s="12">
        <f t="shared" si="111"/>
        <v>0</v>
      </c>
      <c r="CI192" s="12">
        <f t="shared" si="111"/>
        <v>0</v>
      </c>
      <c r="CJ192" s="12">
        <f t="shared" si="111"/>
        <v>0</v>
      </c>
    </row>
    <row r="193" spans="1:88">
      <c r="B193" t="s">
        <v>231</v>
      </c>
      <c r="D193" s="2">
        <f ca="1">D143</f>
        <v>0</v>
      </c>
      <c r="E193" s="2">
        <f t="shared" ref="E193:BP193" ca="1" si="112">E143</f>
        <v>0</v>
      </c>
      <c r="F193" s="2">
        <f t="shared" ca="1" si="112"/>
        <v>0</v>
      </c>
      <c r="G193" s="2">
        <f t="shared" ca="1" si="112"/>
        <v>0</v>
      </c>
      <c r="H193" s="2">
        <f t="shared" ca="1" si="112"/>
        <v>2975203.6363636362</v>
      </c>
      <c r="I193" s="2">
        <f t="shared" ca="1" si="112"/>
        <v>2975203.6363636362</v>
      </c>
      <c r="J193" s="2">
        <f t="shared" ca="1" si="112"/>
        <v>8925610.9090909082</v>
      </c>
      <c r="K193" s="2">
        <f t="shared" ca="1" si="112"/>
        <v>8925610.9090909082</v>
      </c>
      <c r="L193" s="2">
        <f t="shared" ca="1" si="112"/>
        <v>26776832.727272727</v>
      </c>
      <c r="M193" s="2">
        <f t="shared" ca="1" si="112"/>
        <v>26776832.727272727</v>
      </c>
      <c r="N193" s="2">
        <f t="shared" ca="1" si="112"/>
        <v>26776832.727272727</v>
      </c>
      <c r="O193" s="2">
        <f t="shared" ca="1" si="112"/>
        <v>26776832.727272727</v>
      </c>
      <c r="P193" s="2">
        <f t="shared" ca="1" si="112"/>
        <v>26776832.727272727</v>
      </c>
      <c r="Q193" s="2">
        <f t="shared" ca="1" si="112"/>
        <v>26776832.727272727</v>
      </c>
      <c r="R193" s="2">
        <f t="shared" ca="1" si="112"/>
        <v>26776865.454545453</v>
      </c>
      <c r="S193" s="2">
        <f t="shared" ca="1" si="112"/>
        <v>30998587.27272727</v>
      </c>
      <c r="T193" s="2">
        <f t="shared" ca="1" si="112"/>
        <v>33973856.36363636</v>
      </c>
      <c r="U193" s="2">
        <f t="shared" ca="1" si="112"/>
        <v>42417300</v>
      </c>
      <c r="V193" s="2">
        <f t="shared" ca="1" si="112"/>
        <v>42417496.363636367</v>
      </c>
      <c r="W193" s="2">
        <f t="shared" ca="1" si="112"/>
        <v>67747827.272727266</v>
      </c>
      <c r="X193" s="2">
        <f t="shared" ca="1" si="112"/>
        <v>67747827.272727266</v>
      </c>
      <c r="Y193" s="2">
        <f t="shared" ca="1" si="112"/>
        <v>67747827.272727266</v>
      </c>
      <c r="Z193" s="2">
        <f t="shared" ca="1" si="112"/>
        <v>67747827.272727266</v>
      </c>
      <c r="AA193" s="2">
        <f t="shared" ca="1" si="112"/>
        <v>67747827.272727266</v>
      </c>
      <c r="AB193" s="2">
        <f t="shared" ca="1" si="112"/>
        <v>67747827.272727266</v>
      </c>
      <c r="AC193" s="2">
        <f t="shared" ca="1" si="112"/>
        <v>67747827.272727266</v>
      </c>
      <c r="AD193" s="2">
        <f t="shared" ca="1" si="112"/>
        <v>67747998.181818187</v>
      </c>
      <c r="AE193" s="2">
        <f t="shared" ca="1" si="112"/>
        <v>72564823.636363626</v>
      </c>
      <c r="AF193" s="2">
        <f t="shared" ca="1" si="112"/>
        <v>72565100.000000015</v>
      </c>
      <c r="AG193" s="2">
        <f t="shared" ca="1" si="112"/>
        <v>73755307.272727266</v>
      </c>
      <c r="AH193" s="2">
        <f t="shared" ca="1" si="112"/>
        <v>73756136.363636419</v>
      </c>
      <c r="AI193" s="2">
        <f t="shared" ca="1" si="112"/>
        <v>77326758.181818172</v>
      </c>
      <c r="AJ193" s="2">
        <f t="shared" ca="1" si="112"/>
        <v>77326758.181818172</v>
      </c>
      <c r="AK193" s="2">
        <f t="shared" ca="1" si="112"/>
        <v>77326758.181818172</v>
      </c>
      <c r="AL193" s="2">
        <f t="shared" ca="1" si="112"/>
        <v>69534558.181818172</v>
      </c>
      <c r="AM193" s="2">
        <f t="shared" ca="1" si="112"/>
        <v>69534558.181818172</v>
      </c>
      <c r="AN193" s="2">
        <f t="shared" ca="1" si="112"/>
        <v>53950158.18181818</v>
      </c>
      <c r="AO193" s="2">
        <f t="shared" ca="1" si="112"/>
        <v>53950158.18181818</v>
      </c>
      <c r="AP193" s="2">
        <f t="shared" ca="1" si="112"/>
        <v>7197096.3636363735</v>
      </c>
      <c r="AQ193" s="2">
        <f t="shared" ca="1" si="112"/>
        <v>7792199.9999999991</v>
      </c>
      <c r="AR193" s="2">
        <f t="shared" ca="1" si="112"/>
        <v>7792199.9999999991</v>
      </c>
      <c r="AS193" s="2">
        <f t="shared" ca="1" si="112"/>
        <v>7792199.9999999991</v>
      </c>
      <c r="AT193" s="2">
        <f t="shared" ca="1" si="112"/>
        <v>7792199.9999999991</v>
      </c>
      <c r="AU193" s="2">
        <f t="shared" ca="1" si="112"/>
        <v>7792199.9999999991</v>
      </c>
      <c r="AV193" s="2">
        <f t="shared" ca="1" si="112"/>
        <v>7792199.9999999991</v>
      </c>
      <c r="AW193" s="2">
        <f t="shared" ca="1" si="112"/>
        <v>7792199.9999999991</v>
      </c>
      <c r="AX193" s="2">
        <f t="shared" ca="1" si="112"/>
        <v>0</v>
      </c>
      <c r="AY193" s="2">
        <f t="shared" ca="1" si="112"/>
        <v>0</v>
      </c>
      <c r="AZ193" s="2">
        <f t="shared" ca="1" si="112"/>
        <v>0</v>
      </c>
      <c r="BA193" s="2">
        <f t="shared" ca="1" si="112"/>
        <v>0</v>
      </c>
      <c r="BB193" s="2">
        <f t="shared" ca="1" si="112"/>
        <v>0</v>
      </c>
      <c r="BC193" s="2">
        <f t="shared" ca="1" si="112"/>
        <v>0</v>
      </c>
      <c r="BD193" s="2">
        <f t="shared" ca="1" si="112"/>
        <v>0</v>
      </c>
      <c r="BE193" s="2">
        <f t="shared" ca="1" si="112"/>
        <v>0</v>
      </c>
      <c r="BF193" s="2">
        <f t="shared" ca="1" si="112"/>
        <v>0</v>
      </c>
      <c r="BG193" s="2">
        <f t="shared" ca="1" si="112"/>
        <v>0</v>
      </c>
      <c r="BH193" s="2">
        <f t="shared" ca="1" si="112"/>
        <v>0</v>
      </c>
      <c r="BI193" s="2">
        <f t="shared" ca="1" si="112"/>
        <v>0</v>
      </c>
      <c r="BJ193" s="2">
        <f t="shared" ca="1" si="112"/>
        <v>0</v>
      </c>
      <c r="BK193" s="2">
        <f t="shared" ca="1" si="112"/>
        <v>0</v>
      </c>
      <c r="BL193" s="2">
        <f t="shared" ca="1" si="112"/>
        <v>0</v>
      </c>
      <c r="BM193" s="2">
        <f t="shared" ca="1" si="112"/>
        <v>0</v>
      </c>
      <c r="BN193" s="2">
        <f t="shared" ca="1" si="112"/>
        <v>0</v>
      </c>
      <c r="BO193" s="2">
        <f t="shared" ca="1" si="112"/>
        <v>0</v>
      </c>
      <c r="BP193" s="2">
        <f t="shared" ca="1" si="112"/>
        <v>0</v>
      </c>
      <c r="BQ193" s="2">
        <f t="shared" ref="BQ193:CJ193" ca="1" si="113">BQ143</f>
        <v>0</v>
      </c>
      <c r="BR193" s="2">
        <f t="shared" ca="1" si="113"/>
        <v>0</v>
      </c>
      <c r="BS193" s="2">
        <f t="shared" ca="1" si="113"/>
        <v>0</v>
      </c>
      <c r="BT193" s="2">
        <f t="shared" ca="1" si="113"/>
        <v>0</v>
      </c>
      <c r="BU193" s="2">
        <f t="shared" ca="1" si="113"/>
        <v>0</v>
      </c>
      <c r="BV193" s="2">
        <f t="shared" ca="1" si="113"/>
        <v>0</v>
      </c>
      <c r="BW193" s="2">
        <f t="shared" ca="1" si="113"/>
        <v>0</v>
      </c>
      <c r="BX193" s="2">
        <f t="shared" ca="1" si="113"/>
        <v>0</v>
      </c>
      <c r="BY193" s="2">
        <f t="shared" ca="1" si="113"/>
        <v>0</v>
      </c>
      <c r="BZ193" s="2">
        <f t="shared" ca="1" si="113"/>
        <v>0</v>
      </c>
      <c r="CA193" s="2">
        <f t="shared" ca="1" si="113"/>
        <v>0</v>
      </c>
      <c r="CB193" s="2">
        <f t="shared" ca="1" si="113"/>
        <v>0</v>
      </c>
      <c r="CC193" s="2">
        <f t="shared" ca="1" si="113"/>
        <v>0</v>
      </c>
      <c r="CD193" s="2">
        <f t="shared" ca="1" si="113"/>
        <v>0</v>
      </c>
      <c r="CE193" s="2">
        <f t="shared" ca="1" si="113"/>
        <v>0</v>
      </c>
      <c r="CF193" s="2">
        <f t="shared" ca="1" si="113"/>
        <v>0</v>
      </c>
      <c r="CG193" s="2">
        <f t="shared" si="113"/>
        <v>0</v>
      </c>
      <c r="CH193" s="2">
        <f t="shared" si="113"/>
        <v>0</v>
      </c>
      <c r="CI193" s="2">
        <f t="shared" si="113"/>
        <v>0</v>
      </c>
      <c r="CJ193" s="2">
        <f t="shared" si="113"/>
        <v>0</v>
      </c>
    </row>
    <row r="194" spans="1:88">
      <c r="B194" t="s">
        <v>238</v>
      </c>
      <c r="D194" s="3">
        <f ca="1">D193*$D$186</f>
        <v>0</v>
      </c>
      <c r="E194" s="3">
        <f t="shared" ref="E194:BP194" ca="1" si="114">E193*$D$186</f>
        <v>0</v>
      </c>
      <c r="F194" s="3">
        <f t="shared" ca="1" si="114"/>
        <v>0</v>
      </c>
      <c r="G194" s="3">
        <f t="shared" ca="1" si="114"/>
        <v>0</v>
      </c>
      <c r="H194" s="3">
        <f t="shared" ca="1" si="114"/>
        <v>89256.109090909085</v>
      </c>
      <c r="I194" s="3">
        <f t="shared" ca="1" si="114"/>
        <v>89256.109090909085</v>
      </c>
      <c r="J194" s="3">
        <f t="shared" ca="1" si="114"/>
        <v>267768.32727272721</v>
      </c>
      <c r="K194" s="3">
        <f t="shared" ca="1" si="114"/>
        <v>267768.32727272721</v>
      </c>
      <c r="L194" s="3">
        <f t="shared" ca="1" si="114"/>
        <v>803304.98181818181</v>
      </c>
      <c r="M194" s="3">
        <f t="shared" ca="1" si="114"/>
        <v>803304.98181818181</v>
      </c>
      <c r="N194" s="3">
        <f t="shared" ca="1" si="114"/>
        <v>803304.98181818181</v>
      </c>
      <c r="O194" s="3">
        <f t="shared" ca="1" si="114"/>
        <v>803304.98181818181</v>
      </c>
      <c r="P194" s="3">
        <f t="shared" ca="1" si="114"/>
        <v>803304.98181818181</v>
      </c>
      <c r="Q194" s="3">
        <f t="shared" ca="1" si="114"/>
        <v>803304.98181818181</v>
      </c>
      <c r="R194" s="3">
        <f t="shared" ca="1" si="114"/>
        <v>803305.96363636362</v>
      </c>
      <c r="S194" s="3">
        <f t="shared" ca="1" si="114"/>
        <v>929957.61818181805</v>
      </c>
      <c r="T194" s="3">
        <f t="shared" ca="1" si="114"/>
        <v>1019215.6909090908</v>
      </c>
      <c r="U194" s="3">
        <f t="shared" ca="1" si="114"/>
        <v>1272519</v>
      </c>
      <c r="V194" s="3">
        <f t="shared" ca="1" si="114"/>
        <v>1272524.8909090909</v>
      </c>
      <c r="W194" s="3">
        <f t="shared" ca="1" si="114"/>
        <v>2032434.8181818179</v>
      </c>
      <c r="X194" s="3">
        <f t="shared" ca="1" si="114"/>
        <v>2032434.8181818179</v>
      </c>
      <c r="Y194" s="3">
        <f t="shared" ca="1" si="114"/>
        <v>2032434.8181818179</v>
      </c>
      <c r="Z194" s="3">
        <f t="shared" ca="1" si="114"/>
        <v>2032434.8181818179</v>
      </c>
      <c r="AA194" s="3">
        <f t="shared" ca="1" si="114"/>
        <v>2032434.8181818179</v>
      </c>
      <c r="AB194" s="3">
        <f t="shared" ca="1" si="114"/>
        <v>2032434.8181818179</v>
      </c>
      <c r="AC194" s="3">
        <f t="shared" ca="1" si="114"/>
        <v>2032434.8181818179</v>
      </c>
      <c r="AD194" s="3">
        <f t="shared" ca="1" si="114"/>
        <v>2032439.9454545456</v>
      </c>
      <c r="AE194" s="3">
        <f t="shared" ca="1" si="114"/>
        <v>2176944.7090909085</v>
      </c>
      <c r="AF194" s="3">
        <f t="shared" ca="1" si="114"/>
        <v>2176953.0000000005</v>
      </c>
      <c r="AG194" s="3">
        <f t="shared" ca="1" si="114"/>
        <v>2212659.2181818178</v>
      </c>
      <c r="AH194" s="3">
        <f t="shared" ca="1" si="114"/>
        <v>2212684.0909090927</v>
      </c>
      <c r="AI194" s="3">
        <f t="shared" ca="1" si="114"/>
        <v>2319802.7454545451</v>
      </c>
      <c r="AJ194" s="3">
        <f t="shared" ca="1" si="114"/>
        <v>2319802.7454545451</v>
      </c>
      <c r="AK194" s="3">
        <f t="shared" ca="1" si="114"/>
        <v>2319802.7454545451</v>
      </c>
      <c r="AL194" s="3">
        <f t="shared" ca="1" si="114"/>
        <v>2086036.7454545451</v>
      </c>
      <c r="AM194" s="3">
        <f t="shared" ca="1" si="114"/>
        <v>2086036.7454545451</v>
      </c>
      <c r="AN194" s="3">
        <f t="shared" ca="1" si="114"/>
        <v>1618504.7454545454</v>
      </c>
      <c r="AO194" s="3">
        <f t="shared" ca="1" si="114"/>
        <v>1618504.7454545454</v>
      </c>
      <c r="AP194" s="3">
        <f t="shared" ca="1" si="114"/>
        <v>215912.89090909119</v>
      </c>
      <c r="AQ194" s="3">
        <f t="shared" ca="1" si="114"/>
        <v>233765.99999999997</v>
      </c>
      <c r="AR194" s="3">
        <f t="shared" ca="1" si="114"/>
        <v>233765.99999999997</v>
      </c>
      <c r="AS194" s="3">
        <f t="shared" ca="1" si="114"/>
        <v>233765.99999999997</v>
      </c>
      <c r="AT194" s="3">
        <f t="shared" ca="1" si="114"/>
        <v>233765.99999999997</v>
      </c>
      <c r="AU194" s="3">
        <f t="shared" ca="1" si="114"/>
        <v>233765.99999999997</v>
      </c>
      <c r="AV194" s="3">
        <f t="shared" ca="1" si="114"/>
        <v>233765.99999999997</v>
      </c>
      <c r="AW194" s="3">
        <f t="shared" ca="1" si="114"/>
        <v>233765.99999999997</v>
      </c>
      <c r="AX194" s="3">
        <f t="shared" ca="1" si="114"/>
        <v>0</v>
      </c>
      <c r="AY194" s="3">
        <f t="shared" ca="1" si="114"/>
        <v>0</v>
      </c>
      <c r="AZ194" s="3">
        <f t="shared" ca="1" si="114"/>
        <v>0</v>
      </c>
      <c r="BA194" s="3">
        <f t="shared" ca="1" si="114"/>
        <v>0</v>
      </c>
      <c r="BB194" s="3">
        <f t="shared" ca="1" si="114"/>
        <v>0</v>
      </c>
      <c r="BC194" s="3">
        <f t="shared" ca="1" si="114"/>
        <v>0</v>
      </c>
      <c r="BD194" s="3">
        <f t="shared" ca="1" si="114"/>
        <v>0</v>
      </c>
      <c r="BE194" s="3">
        <f t="shared" ca="1" si="114"/>
        <v>0</v>
      </c>
      <c r="BF194" s="3">
        <f t="shared" ca="1" si="114"/>
        <v>0</v>
      </c>
      <c r="BG194" s="3">
        <f t="shared" ca="1" si="114"/>
        <v>0</v>
      </c>
      <c r="BH194" s="3">
        <f t="shared" ca="1" si="114"/>
        <v>0</v>
      </c>
      <c r="BI194" s="3">
        <f t="shared" ca="1" si="114"/>
        <v>0</v>
      </c>
      <c r="BJ194" s="3">
        <f t="shared" ca="1" si="114"/>
        <v>0</v>
      </c>
      <c r="BK194" s="3">
        <f t="shared" ca="1" si="114"/>
        <v>0</v>
      </c>
      <c r="BL194" s="3">
        <f t="shared" ca="1" si="114"/>
        <v>0</v>
      </c>
      <c r="BM194" s="3">
        <f t="shared" ca="1" si="114"/>
        <v>0</v>
      </c>
      <c r="BN194" s="3">
        <f t="shared" ca="1" si="114"/>
        <v>0</v>
      </c>
      <c r="BO194" s="3">
        <f t="shared" ca="1" si="114"/>
        <v>0</v>
      </c>
      <c r="BP194" s="3">
        <f t="shared" ca="1" si="114"/>
        <v>0</v>
      </c>
      <c r="BQ194" s="3">
        <f t="shared" ref="BQ194:CJ194" ca="1" si="115">BQ193*$D$186</f>
        <v>0</v>
      </c>
      <c r="BR194" s="3">
        <f t="shared" ca="1" si="115"/>
        <v>0</v>
      </c>
      <c r="BS194" s="3">
        <f t="shared" ca="1" si="115"/>
        <v>0</v>
      </c>
      <c r="BT194" s="3">
        <f t="shared" ca="1" si="115"/>
        <v>0</v>
      </c>
      <c r="BU194" s="3">
        <f t="shared" ca="1" si="115"/>
        <v>0</v>
      </c>
      <c r="BV194" s="3">
        <f t="shared" ca="1" si="115"/>
        <v>0</v>
      </c>
      <c r="BW194" s="3">
        <f t="shared" ca="1" si="115"/>
        <v>0</v>
      </c>
      <c r="BX194" s="3">
        <f t="shared" ca="1" si="115"/>
        <v>0</v>
      </c>
      <c r="BY194" s="3">
        <f t="shared" ca="1" si="115"/>
        <v>0</v>
      </c>
      <c r="BZ194" s="3">
        <f t="shared" ca="1" si="115"/>
        <v>0</v>
      </c>
      <c r="CA194" s="3">
        <f t="shared" ca="1" si="115"/>
        <v>0</v>
      </c>
      <c r="CB194" s="3">
        <f t="shared" ca="1" si="115"/>
        <v>0</v>
      </c>
      <c r="CC194" s="3">
        <f t="shared" ca="1" si="115"/>
        <v>0</v>
      </c>
      <c r="CD194" s="3">
        <f t="shared" ca="1" si="115"/>
        <v>0</v>
      </c>
      <c r="CE194" s="3">
        <f t="shared" ca="1" si="115"/>
        <v>0</v>
      </c>
      <c r="CF194" s="3">
        <f t="shared" ca="1" si="115"/>
        <v>0</v>
      </c>
      <c r="CG194" s="3">
        <f t="shared" si="115"/>
        <v>0</v>
      </c>
      <c r="CH194" s="3">
        <f t="shared" si="115"/>
        <v>0</v>
      </c>
      <c r="CI194" s="3">
        <f t="shared" si="115"/>
        <v>0</v>
      </c>
      <c r="CJ194" s="3">
        <f t="shared" si="115"/>
        <v>0</v>
      </c>
    </row>
    <row r="195" spans="1:88">
      <c r="B195" t="s">
        <v>219</v>
      </c>
      <c r="BF195" s="6">
        <f ca="1">C209-SUM(D194:BF194)</f>
        <v>93242238.819971532</v>
      </c>
    </row>
    <row r="196" spans="1:88">
      <c r="B196" t="s">
        <v>218</v>
      </c>
      <c r="BF196" s="6">
        <f ca="1">D209-SUM(D194:BF194)</f>
        <v>93242238.819971532</v>
      </c>
    </row>
    <row r="197" spans="1:88">
      <c r="BF197" s="6"/>
    </row>
    <row r="198" spans="1:88">
      <c r="B198" t="s">
        <v>245</v>
      </c>
      <c r="D198" s="12">
        <f>D192</f>
        <v>42278</v>
      </c>
      <c r="E198" s="12">
        <f t="shared" ref="E198:BP198" si="116">E192</f>
        <v>42309</v>
      </c>
      <c r="F198" s="12">
        <f t="shared" si="116"/>
        <v>42339</v>
      </c>
      <c r="G198" s="12">
        <f t="shared" si="116"/>
        <v>42370</v>
      </c>
      <c r="H198" s="12">
        <f t="shared" si="116"/>
        <v>42401</v>
      </c>
      <c r="I198" s="12">
        <f t="shared" si="116"/>
        <v>42430</v>
      </c>
      <c r="J198" s="12">
        <f t="shared" si="116"/>
        <v>42461</v>
      </c>
      <c r="K198" s="12">
        <f t="shared" si="116"/>
        <v>42491</v>
      </c>
      <c r="L198" s="12">
        <f t="shared" si="116"/>
        <v>42522</v>
      </c>
      <c r="M198" s="12">
        <f t="shared" si="116"/>
        <v>42552</v>
      </c>
      <c r="N198" s="12">
        <f t="shared" si="116"/>
        <v>42583</v>
      </c>
      <c r="O198" s="12">
        <f t="shared" si="116"/>
        <v>42614</v>
      </c>
      <c r="P198" s="12">
        <f t="shared" si="116"/>
        <v>42644</v>
      </c>
      <c r="Q198" s="12">
        <f t="shared" si="116"/>
        <v>42675</v>
      </c>
      <c r="R198" s="12">
        <f t="shared" si="116"/>
        <v>42705</v>
      </c>
      <c r="S198" s="12">
        <f t="shared" si="116"/>
        <v>42736</v>
      </c>
      <c r="T198" s="12">
        <f t="shared" si="116"/>
        <v>42767</v>
      </c>
      <c r="U198" s="12">
        <f t="shared" si="116"/>
        <v>42795</v>
      </c>
      <c r="V198" s="12">
        <f t="shared" si="116"/>
        <v>42826</v>
      </c>
      <c r="W198" s="12">
        <f t="shared" si="116"/>
        <v>42856</v>
      </c>
      <c r="X198" s="12">
        <f t="shared" si="116"/>
        <v>42887</v>
      </c>
      <c r="Y198" s="12">
        <f t="shared" si="116"/>
        <v>42917</v>
      </c>
      <c r="Z198" s="12">
        <f t="shared" si="116"/>
        <v>42948</v>
      </c>
      <c r="AA198" s="12">
        <f t="shared" si="116"/>
        <v>42979</v>
      </c>
      <c r="AB198" s="12">
        <f t="shared" si="116"/>
        <v>43009</v>
      </c>
      <c r="AC198" s="12">
        <f t="shared" si="116"/>
        <v>43040</v>
      </c>
      <c r="AD198" s="12">
        <f t="shared" si="116"/>
        <v>43070</v>
      </c>
      <c r="AE198" s="12">
        <f t="shared" si="116"/>
        <v>43101</v>
      </c>
      <c r="AF198" s="12">
        <f t="shared" si="116"/>
        <v>43132</v>
      </c>
      <c r="AG198" s="12">
        <f t="shared" si="116"/>
        <v>43160</v>
      </c>
      <c r="AH198" s="12">
        <f t="shared" si="116"/>
        <v>43191</v>
      </c>
      <c r="AI198" s="12">
        <f t="shared" si="116"/>
        <v>43221</v>
      </c>
      <c r="AJ198" s="12">
        <f t="shared" si="116"/>
        <v>43252</v>
      </c>
      <c r="AK198" s="12">
        <f t="shared" si="116"/>
        <v>43282</v>
      </c>
      <c r="AL198" s="12">
        <f t="shared" si="116"/>
        <v>43313</v>
      </c>
      <c r="AM198" s="12">
        <f t="shared" si="116"/>
        <v>43344</v>
      </c>
      <c r="AN198" s="12">
        <f t="shared" si="116"/>
        <v>43374</v>
      </c>
      <c r="AO198" s="12">
        <f t="shared" si="116"/>
        <v>43405</v>
      </c>
      <c r="AP198" s="12">
        <f t="shared" si="116"/>
        <v>43435</v>
      </c>
      <c r="AQ198" s="12">
        <f t="shared" si="116"/>
        <v>43466</v>
      </c>
      <c r="AR198" s="12">
        <f t="shared" si="116"/>
        <v>43497</v>
      </c>
      <c r="AS198" s="12">
        <f t="shared" si="116"/>
        <v>43525</v>
      </c>
      <c r="AT198" s="12">
        <f t="shared" si="116"/>
        <v>43556</v>
      </c>
      <c r="AU198" s="12">
        <f t="shared" si="116"/>
        <v>43586</v>
      </c>
      <c r="AV198" s="12">
        <f t="shared" si="116"/>
        <v>43617</v>
      </c>
      <c r="AW198" s="12">
        <f t="shared" si="116"/>
        <v>43647</v>
      </c>
      <c r="AX198" s="12">
        <f t="shared" si="116"/>
        <v>43678</v>
      </c>
      <c r="AY198" s="12">
        <f t="shared" si="116"/>
        <v>43709</v>
      </c>
      <c r="AZ198" s="12">
        <f t="shared" si="116"/>
        <v>43739</v>
      </c>
      <c r="BA198" s="12">
        <f t="shared" si="116"/>
        <v>43770</v>
      </c>
      <c r="BB198" s="12">
        <f t="shared" si="116"/>
        <v>43800</v>
      </c>
      <c r="BC198" s="12">
        <f t="shared" si="116"/>
        <v>43831</v>
      </c>
      <c r="BD198" s="12">
        <f t="shared" si="116"/>
        <v>43862</v>
      </c>
      <c r="BE198" s="12">
        <f t="shared" si="116"/>
        <v>43891</v>
      </c>
      <c r="BF198" s="12">
        <f t="shared" si="116"/>
        <v>43922</v>
      </c>
      <c r="BG198" s="12">
        <f t="shared" si="116"/>
        <v>43952</v>
      </c>
      <c r="BH198" s="12">
        <f t="shared" si="116"/>
        <v>43983</v>
      </c>
      <c r="BI198" s="12">
        <f t="shared" si="116"/>
        <v>44013</v>
      </c>
      <c r="BJ198" s="12">
        <f t="shared" si="116"/>
        <v>44044</v>
      </c>
      <c r="BK198" s="12">
        <f t="shared" si="116"/>
        <v>44075</v>
      </c>
      <c r="BL198" s="12">
        <f t="shared" si="116"/>
        <v>44105</v>
      </c>
      <c r="BM198" s="12">
        <f t="shared" si="116"/>
        <v>44136</v>
      </c>
      <c r="BN198" s="12">
        <f t="shared" si="116"/>
        <v>44166</v>
      </c>
      <c r="BO198" s="12">
        <f t="shared" si="116"/>
        <v>44197</v>
      </c>
      <c r="BP198" s="12">
        <f t="shared" si="116"/>
        <v>44228</v>
      </c>
      <c r="BQ198" s="12">
        <f t="shared" ref="BQ198:CJ198" si="117">BQ192</f>
        <v>44256</v>
      </c>
      <c r="BR198" s="12">
        <f t="shared" si="117"/>
        <v>44287</v>
      </c>
      <c r="BS198" s="12">
        <f t="shared" si="117"/>
        <v>44317</v>
      </c>
      <c r="BT198" s="12">
        <f t="shared" si="117"/>
        <v>44348</v>
      </c>
      <c r="BU198" s="12">
        <f t="shared" si="117"/>
        <v>44378</v>
      </c>
      <c r="BV198" s="12">
        <f t="shared" si="117"/>
        <v>44409</v>
      </c>
      <c r="BW198" s="12">
        <f t="shared" si="117"/>
        <v>44440</v>
      </c>
      <c r="BX198" s="12">
        <f t="shared" si="117"/>
        <v>44470</v>
      </c>
      <c r="BY198" s="12">
        <f t="shared" si="117"/>
        <v>44501</v>
      </c>
      <c r="BZ198" s="12">
        <f t="shared" si="117"/>
        <v>44531</v>
      </c>
      <c r="CA198" s="12">
        <f t="shared" si="117"/>
        <v>44562</v>
      </c>
      <c r="CB198" s="12">
        <f t="shared" si="117"/>
        <v>44593</v>
      </c>
      <c r="CC198" s="12">
        <f t="shared" si="117"/>
        <v>44621</v>
      </c>
      <c r="CD198" s="12">
        <f t="shared" si="117"/>
        <v>44652</v>
      </c>
      <c r="CE198" s="12">
        <f t="shared" si="117"/>
        <v>44682</v>
      </c>
      <c r="CF198" s="12">
        <f t="shared" si="117"/>
        <v>44713</v>
      </c>
      <c r="CG198" s="12">
        <f t="shared" si="117"/>
        <v>0</v>
      </c>
      <c r="CH198" s="12">
        <f t="shared" si="117"/>
        <v>0</v>
      </c>
      <c r="CI198" s="12">
        <f t="shared" si="117"/>
        <v>0</v>
      </c>
      <c r="CJ198" s="12">
        <f t="shared" si="117"/>
        <v>0</v>
      </c>
    </row>
    <row r="199" spans="1:88">
      <c r="B199" t="s">
        <v>244</v>
      </c>
      <c r="D199">
        <f>IF(D198=$C$14,$C$209,0)</f>
        <v>0</v>
      </c>
      <c r="E199">
        <f t="shared" ref="E199:BP199" si="118">IF(E198=$C$14,$C$209,0)</f>
        <v>0</v>
      </c>
      <c r="F199">
        <f t="shared" si="118"/>
        <v>0</v>
      </c>
      <c r="G199">
        <f t="shared" si="118"/>
        <v>0</v>
      </c>
      <c r="H199">
        <f t="shared" si="118"/>
        <v>0</v>
      </c>
      <c r="I199">
        <f t="shared" si="118"/>
        <v>0</v>
      </c>
      <c r="J199">
        <f t="shared" si="118"/>
        <v>0</v>
      </c>
      <c r="K199">
        <f t="shared" si="118"/>
        <v>0</v>
      </c>
      <c r="L199">
        <f t="shared" si="118"/>
        <v>0</v>
      </c>
      <c r="M199">
        <f t="shared" si="118"/>
        <v>0</v>
      </c>
      <c r="N199">
        <f t="shared" si="118"/>
        <v>0</v>
      </c>
      <c r="O199">
        <f t="shared" si="118"/>
        <v>0</v>
      </c>
      <c r="P199">
        <f t="shared" si="118"/>
        <v>0</v>
      </c>
      <c r="Q199">
        <f t="shared" si="118"/>
        <v>0</v>
      </c>
      <c r="R199">
        <f t="shared" si="118"/>
        <v>0</v>
      </c>
      <c r="S199">
        <f t="shared" si="118"/>
        <v>0</v>
      </c>
      <c r="T199">
        <f t="shared" si="118"/>
        <v>0</v>
      </c>
      <c r="U199">
        <f t="shared" si="118"/>
        <v>0</v>
      </c>
      <c r="V199">
        <f t="shared" si="118"/>
        <v>0</v>
      </c>
      <c r="W199">
        <f t="shared" si="118"/>
        <v>0</v>
      </c>
      <c r="X199">
        <f t="shared" si="118"/>
        <v>0</v>
      </c>
      <c r="Y199">
        <f t="shared" si="118"/>
        <v>0</v>
      </c>
      <c r="Z199">
        <f t="shared" si="118"/>
        <v>0</v>
      </c>
      <c r="AA199">
        <f t="shared" si="118"/>
        <v>0</v>
      </c>
      <c r="AB199">
        <f t="shared" si="118"/>
        <v>0</v>
      </c>
      <c r="AC199">
        <f t="shared" si="118"/>
        <v>0</v>
      </c>
      <c r="AD199">
        <f t="shared" si="118"/>
        <v>0</v>
      </c>
      <c r="AE199">
        <f t="shared" si="118"/>
        <v>0</v>
      </c>
      <c r="AF199">
        <f t="shared" si="118"/>
        <v>0</v>
      </c>
      <c r="AG199">
        <f t="shared" si="118"/>
        <v>0</v>
      </c>
      <c r="AH199">
        <f t="shared" si="118"/>
        <v>0</v>
      </c>
      <c r="AI199">
        <f t="shared" si="118"/>
        <v>0</v>
      </c>
      <c r="AJ199">
        <f t="shared" si="118"/>
        <v>0</v>
      </c>
      <c r="AK199">
        <f t="shared" si="118"/>
        <v>0</v>
      </c>
      <c r="AL199">
        <f t="shared" si="118"/>
        <v>0</v>
      </c>
      <c r="AM199">
        <f t="shared" si="118"/>
        <v>0</v>
      </c>
      <c r="AN199">
        <f t="shared" si="118"/>
        <v>0</v>
      </c>
      <c r="AO199">
        <f t="shared" si="118"/>
        <v>0</v>
      </c>
      <c r="AP199">
        <f t="shared" si="118"/>
        <v>0</v>
      </c>
      <c r="AQ199">
        <f t="shared" si="118"/>
        <v>0</v>
      </c>
      <c r="AR199">
        <f t="shared" si="118"/>
        <v>0</v>
      </c>
      <c r="AS199">
        <f t="shared" si="118"/>
        <v>0</v>
      </c>
      <c r="AT199">
        <f t="shared" si="118"/>
        <v>0</v>
      </c>
      <c r="AU199">
        <f t="shared" si="118"/>
        <v>0</v>
      </c>
      <c r="AV199">
        <f t="shared" si="118"/>
        <v>0</v>
      </c>
      <c r="AW199">
        <f t="shared" ca="1" si="118"/>
        <v>145333131.54724422</v>
      </c>
      <c r="AX199">
        <f t="shared" si="118"/>
        <v>0</v>
      </c>
      <c r="AY199">
        <f t="shared" si="118"/>
        <v>0</v>
      </c>
      <c r="AZ199">
        <f t="shared" si="118"/>
        <v>0</v>
      </c>
      <c r="BA199">
        <f t="shared" si="118"/>
        <v>0</v>
      </c>
      <c r="BB199">
        <f t="shared" si="118"/>
        <v>0</v>
      </c>
      <c r="BC199">
        <f t="shared" si="118"/>
        <v>0</v>
      </c>
      <c r="BD199">
        <f t="shared" si="118"/>
        <v>0</v>
      </c>
      <c r="BE199">
        <f t="shared" si="118"/>
        <v>0</v>
      </c>
      <c r="BF199">
        <f t="shared" si="118"/>
        <v>0</v>
      </c>
      <c r="BG199">
        <f t="shared" si="118"/>
        <v>0</v>
      </c>
      <c r="BH199">
        <f t="shared" si="118"/>
        <v>0</v>
      </c>
      <c r="BI199">
        <f t="shared" si="118"/>
        <v>0</v>
      </c>
      <c r="BJ199">
        <f t="shared" si="118"/>
        <v>0</v>
      </c>
      <c r="BK199">
        <f t="shared" si="118"/>
        <v>0</v>
      </c>
      <c r="BL199">
        <f t="shared" si="118"/>
        <v>0</v>
      </c>
      <c r="BM199">
        <f t="shared" si="118"/>
        <v>0</v>
      </c>
      <c r="BN199">
        <f t="shared" si="118"/>
        <v>0</v>
      </c>
      <c r="BO199">
        <f t="shared" si="118"/>
        <v>0</v>
      </c>
      <c r="BP199">
        <f t="shared" si="118"/>
        <v>0</v>
      </c>
      <c r="BQ199">
        <f t="shared" ref="BQ199:CJ199" si="119">IF(BQ198=$C$14,$C$209,0)</f>
        <v>0</v>
      </c>
      <c r="BR199">
        <f t="shared" si="119"/>
        <v>0</v>
      </c>
      <c r="BS199">
        <f t="shared" si="119"/>
        <v>0</v>
      </c>
      <c r="BT199">
        <f t="shared" si="119"/>
        <v>0</v>
      </c>
      <c r="BU199">
        <f t="shared" si="119"/>
        <v>0</v>
      </c>
      <c r="BV199">
        <f t="shared" si="119"/>
        <v>0</v>
      </c>
      <c r="BW199">
        <f t="shared" si="119"/>
        <v>0</v>
      </c>
      <c r="BX199">
        <f t="shared" si="119"/>
        <v>0</v>
      </c>
      <c r="BY199">
        <f t="shared" si="119"/>
        <v>0</v>
      </c>
      <c r="BZ199">
        <f t="shared" si="119"/>
        <v>0</v>
      </c>
      <c r="CA199">
        <f t="shared" si="119"/>
        <v>0</v>
      </c>
      <c r="CB199">
        <f t="shared" si="119"/>
        <v>0</v>
      </c>
      <c r="CC199">
        <f t="shared" si="119"/>
        <v>0</v>
      </c>
      <c r="CD199">
        <f t="shared" si="119"/>
        <v>0</v>
      </c>
      <c r="CE199">
        <f t="shared" si="119"/>
        <v>0</v>
      </c>
      <c r="CF199">
        <f t="shared" si="119"/>
        <v>0</v>
      </c>
      <c r="CG199">
        <f t="shared" si="119"/>
        <v>0</v>
      </c>
      <c r="CH199">
        <f t="shared" si="119"/>
        <v>0</v>
      </c>
      <c r="CI199">
        <f t="shared" si="119"/>
        <v>0</v>
      </c>
      <c r="CJ199">
        <f t="shared" si="119"/>
        <v>0</v>
      </c>
    </row>
    <row r="200" spans="1:88">
      <c r="C200" s="13"/>
      <c r="D200" s="13"/>
    </row>
    <row r="201" spans="1:88">
      <c r="C201" s="11" t="s">
        <v>217</v>
      </c>
      <c r="D201" s="11" t="s">
        <v>216</v>
      </c>
      <c r="F201" t="s">
        <v>243</v>
      </c>
      <c r="J201" t="s">
        <v>243</v>
      </c>
    </row>
    <row r="202" spans="1:88" ht="16.5">
      <c r="A202">
        <v>1</v>
      </c>
      <c r="B202" s="19" t="s">
        <v>67</v>
      </c>
      <c r="C202" s="6">
        <f ca="1">SUM(C203:C206)</f>
        <v>1251919319.0849433</v>
      </c>
      <c r="D202" s="6">
        <f ca="1">SUM(D203:D206)</f>
        <v>1251919319.0849433</v>
      </c>
      <c r="E202" s="20"/>
      <c r="F202" s="7">
        <v>0</v>
      </c>
      <c r="G202" s="9">
        <v>0.3</v>
      </c>
      <c r="H202" s="9">
        <v>0</v>
      </c>
      <c r="J202" s="7">
        <v>0</v>
      </c>
      <c r="K202" s="9">
        <v>0</v>
      </c>
      <c r="L202" s="9">
        <v>0</v>
      </c>
    </row>
    <row r="203" spans="1:88" ht="16.5">
      <c r="A203">
        <v>2</v>
      </c>
      <c r="B203" s="19" t="s">
        <v>240</v>
      </c>
      <c r="C203" s="47">
        <f>(C66+C80-(SUM($D$125:$D$134)))*C4</f>
        <v>877867489.24316072</v>
      </c>
      <c r="D203" s="47">
        <f>(C66+C80-(SUM($D$125:$D$134)))*C4</f>
        <v>877867489.24316072</v>
      </c>
      <c r="F203" s="7">
        <v>0.5</v>
      </c>
      <c r="G203" s="9">
        <v>0.4</v>
      </c>
      <c r="H203" s="9">
        <v>0.05</v>
      </c>
      <c r="J203" s="7">
        <v>0.2</v>
      </c>
      <c r="K203" s="9">
        <v>0.3</v>
      </c>
      <c r="L203" s="9">
        <v>0</v>
      </c>
    </row>
    <row r="204" spans="1:88" ht="16.5">
      <c r="A204">
        <v>3</v>
      </c>
      <c r="B204" s="19" t="s">
        <v>68</v>
      </c>
      <c r="C204" s="3">
        <f>C203*(D187+D188)</f>
        <v>87786748.924316078</v>
      </c>
      <c r="D204" s="47">
        <f>D203*(D187)+IF(F187=0,E188,F188)</f>
        <v>87786748.924316078</v>
      </c>
      <c r="F204" s="7">
        <v>1</v>
      </c>
      <c r="G204" s="9">
        <v>0.5</v>
      </c>
      <c r="H204" s="9">
        <v>0.15</v>
      </c>
      <c r="J204" s="7">
        <v>0.5</v>
      </c>
      <c r="K204" s="9">
        <v>0.4</v>
      </c>
      <c r="L204" s="9">
        <v>0.05</v>
      </c>
    </row>
    <row r="205" spans="1:88" ht="16.5">
      <c r="A205">
        <v>4</v>
      </c>
      <c r="B205" s="19" t="s">
        <v>69</v>
      </c>
      <c r="C205" s="3">
        <f>C203*D189</f>
        <v>175573497.84863216</v>
      </c>
      <c r="D205" s="3">
        <f>D203*D189</f>
        <v>175573497.84863216</v>
      </c>
      <c r="F205" s="7">
        <v>2</v>
      </c>
      <c r="G205" s="9">
        <v>0.6</v>
      </c>
      <c r="H205" s="9">
        <v>0.2</v>
      </c>
      <c r="J205" s="7">
        <v>1</v>
      </c>
      <c r="K205" s="9">
        <v>0.5</v>
      </c>
      <c r="L205" s="9">
        <v>0.15</v>
      </c>
    </row>
    <row r="206" spans="1:88" ht="16.5">
      <c r="A206">
        <v>5</v>
      </c>
      <c r="B206" s="19" t="s">
        <v>70</v>
      </c>
      <c r="C206" s="47">
        <f ca="1">SUMIF(163:163,"&lt;="&amp;C13,169:169)</f>
        <v>110691583.06883428</v>
      </c>
      <c r="D206" s="47">
        <f ca="1">SUMIF(163:163,"&lt;="&amp;C13,169:169)</f>
        <v>110691583.06883428</v>
      </c>
      <c r="J206" s="7">
        <v>2</v>
      </c>
      <c r="K206" s="9">
        <v>0.6</v>
      </c>
      <c r="L206" s="9">
        <v>0.2</v>
      </c>
    </row>
    <row r="207" spans="1:88" ht="16.5">
      <c r="A207">
        <v>6</v>
      </c>
      <c r="B207" s="19" t="s">
        <v>71</v>
      </c>
      <c r="C207" s="6">
        <f ca="1">SUM(C41:BQ41)/(1+C114)-C202</f>
        <v>484443771.82414746</v>
      </c>
      <c r="D207" s="13">
        <f ca="1">SUM(C41:BQ41)/(1+C114)-D202</f>
        <v>484443771.82414746</v>
      </c>
      <c r="K207" s="7"/>
    </row>
    <row r="208" spans="1:88" ht="16.5">
      <c r="A208">
        <v>7</v>
      </c>
      <c r="B208" s="19" t="s">
        <v>72</v>
      </c>
      <c r="C208" s="1">
        <f ca="1">C207/C202</f>
        <v>0.38696085637390643</v>
      </c>
      <c r="D208" s="1">
        <f ca="1">D207/D202</f>
        <v>0.38696085637390643</v>
      </c>
    </row>
    <row r="209" spans="1:89" ht="16.5">
      <c r="A209">
        <v>8</v>
      </c>
      <c r="B209" s="19" t="s">
        <v>73</v>
      </c>
      <c r="C209" s="3">
        <f ca="1">IF(C208&lt;0,0,IF($D$190=F201,C207*VLOOKUP(C208,F202:H205,2,TRUE)-C202*VLOOKUP(C208,F202:H205,3,TRUE),C207*VLOOKUP(C208,J202:L206,2,TRUE)-C202*VLOOKUP(C208,J202:L206,3,TRUE)))</f>
        <v>145333131.54724422</v>
      </c>
      <c r="D209" s="3">
        <f ca="1">IF(D208&lt;0,0,IF($D$190=F201,D207*VLOOKUP(D208,F202:H205,2,TRUE)-D202*VLOOKUP(D208,F202:H205,3,TRUE),D207*VLOOKUP(D208,J202:L206,2,TRUE)-D202*VLOOKUP(D208,J202:L206,3,TRUE)))</f>
        <v>145333131.54724422</v>
      </c>
    </row>
    <row r="210" spans="1:89" ht="16.5">
      <c r="A210">
        <v>9</v>
      </c>
      <c r="B210" s="19" t="s">
        <v>74</v>
      </c>
      <c r="C210" s="6">
        <f ca="1">BF195</f>
        <v>93242238.819971532</v>
      </c>
      <c r="D210" s="6">
        <f ca="1">BF196</f>
        <v>93242238.819971532</v>
      </c>
    </row>
    <row r="211" spans="1:89" ht="16.5">
      <c r="A211">
        <v>10</v>
      </c>
      <c r="B211" s="19" t="s">
        <v>75</v>
      </c>
      <c r="C211" s="21">
        <f ca="1">C210/SUM(C40:BQ40)/(1+C114)</f>
        <v>4.4379946744757912E-2</v>
      </c>
      <c r="D211" s="21">
        <f ca="1">D210/SUM(C40:BQ40)/(1+C114)</f>
        <v>4.4379946744757912E-2</v>
      </c>
    </row>
    <row r="213" spans="1:89">
      <c r="B213" t="s">
        <v>241</v>
      </c>
      <c r="C213" s="9">
        <v>0.15</v>
      </c>
    </row>
    <row r="214" spans="1:89">
      <c r="B214" t="s">
        <v>168</v>
      </c>
      <c r="C214" s="9">
        <v>0.25</v>
      </c>
    </row>
    <row r="215" spans="1:89">
      <c r="D215" s="12">
        <f t="shared" ref="D215:BO215" si="120">D192</f>
        <v>42278</v>
      </c>
      <c r="E215" s="12">
        <f t="shared" si="120"/>
        <v>42309</v>
      </c>
      <c r="F215" s="12">
        <f t="shared" si="120"/>
        <v>42339</v>
      </c>
      <c r="G215" s="12">
        <f t="shared" si="120"/>
        <v>42370</v>
      </c>
      <c r="H215" s="12">
        <f t="shared" si="120"/>
        <v>42401</v>
      </c>
      <c r="I215" s="12">
        <f t="shared" si="120"/>
        <v>42430</v>
      </c>
      <c r="J215" s="12">
        <f t="shared" si="120"/>
        <v>42461</v>
      </c>
      <c r="K215" s="12">
        <f t="shared" si="120"/>
        <v>42491</v>
      </c>
      <c r="L215" s="12">
        <f t="shared" si="120"/>
        <v>42522</v>
      </c>
      <c r="M215" s="12">
        <f t="shared" si="120"/>
        <v>42552</v>
      </c>
      <c r="N215" s="12">
        <f t="shared" si="120"/>
        <v>42583</v>
      </c>
      <c r="O215" s="12">
        <f t="shared" si="120"/>
        <v>42614</v>
      </c>
      <c r="P215" s="12">
        <f t="shared" si="120"/>
        <v>42644</v>
      </c>
      <c r="Q215" s="12">
        <f t="shared" si="120"/>
        <v>42675</v>
      </c>
      <c r="R215" s="12">
        <f t="shared" si="120"/>
        <v>42705</v>
      </c>
      <c r="S215" s="12">
        <f t="shared" si="120"/>
        <v>42736</v>
      </c>
      <c r="T215" s="12">
        <f t="shared" si="120"/>
        <v>42767</v>
      </c>
      <c r="U215" s="12">
        <f t="shared" si="120"/>
        <v>42795</v>
      </c>
      <c r="V215" s="12">
        <f t="shared" si="120"/>
        <v>42826</v>
      </c>
      <c r="W215" s="12">
        <f t="shared" si="120"/>
        <v>42856</v>
      </c>
      <c r="X215" s="12">
        <f t="shared" si="120"/>
        <v>42887</v>
      </c>
      <c r="Y215" s="12">
        <f t="shared" si="120"/>
        <v>42917</v>
      </c>
      <c r="Z215" s="12">
        <f t="shared" si="120"/>
        <v>42948</v>
      </c>
      <c r="AA215" s="12">
        <f t="shared" si="120"/>
        <v>42979</v>
      </c>
      <c r="AB215" s="12">
        <f t="shared" si="120"/>
        <v>43009</v>
      </c>
      <c r="AC215" s="12">
        <f t="shared" si="120"/>
        <v>43040</v>
      </c>
      <c r="AD215" s="12">
        <f t="shared" si="120"/>
        <v>43070</v>
      </c>
      <c r="AE215" s="12">
        <f t="shared" si="120"/>
        <v>43101</v>
      </c>
      <c r="AF215" s="12">
        <f t="shared" si="120"/>
        <v>43132</v>
      </c>
      <c r="AG215" s="12">
        <f t="shared" si="120"/>
        <v>43160</v>
      </c>
      <c r="AH215" s="12">
        <f t="shared" si="120"/>
        <v>43191</v>
      </c>
      <c r="AI215" s="12">
        <f t="shared" si="120"/>
        <v>43221</v>
      </c>
      <c r="AJ215" s="12">
        <f t="shared" si="120"/>
        <v>43252</v>
      </c>
      <c r="AK215" s="12">
        <f t="shared" si="120"/>
        <v>43282</v>
      </c>
      <c r="AL215" s="12">
        <f t="shared" si="120"/>
        <v>43313</v>
      </c>
      <c r="AM215" s="12">
        <f t="shared" si="120"/>
        <v>43344</v>
      </c>
      <c r="AN215" s="12">
        <f t="shared" si="120"/>
        <v>43374</v>
      </c>
      <c r="AO215" s="12">
        <f t="shared" si="120"/>
        <v>43405</v>
      </c>
      <c r="AP215" s="12">
        <f t="shared" si="120"/>
        <v>43435</v>
      </c>
      <c r="AQ215" s="12">
        <f t="shared" si="120"/>
        <v>43466</v>
      </c>
      <c r="AR215" s="12">
        <f t="shared" si="120"/>
        <v>43497</v>
      </c>
      <c r="AS215" s="12">
        <f t="shared" si="120"/>
        <v>43525</v>
      </c>
      <c r="AT215" s="12">
        <f t="shared" si="120"/>
        <v>43556</v>
      </c>
      <c r="AU215" s="12">
        <f t="shared" si="120"/>
        <v>43586</v>
      </c>
      <c r="AV215" s="12">
        <f t="shared" si="120"/>
        <v>43617</v>
      </c>
      <c r="AW215" s="12">
        <f t="shared" si="120"/>
        <v>43647</v>
      </c>
      <c r="AX215" s="12">
        <f t="shared" si="120"/>
        <v>43678</v>
      </c>
      <c r="AY215" s="12">
        <f t="shared" si="120"/>
        <v>43709</v>
      </c>
      <c r="AZ215" s="12">
        <f t="shared" si="120"/>
        <v>43739</v>
      </c>
      <c r="BA215" s="12">
        <f t="shared" si="120"/>
        <v>43770</v>
      </c>
      <c r="BB215" s="12">
        <f t="shared" si="120"/>
        <v>43800</v>
      </c>
      <c r="BC215" s="12">
        <f t="shared" si="120"/>
        <v>43831</v>
      </c>
      <c r="BD215" s="12">
        <f t="shared" si="120"/>
        <v>43862</v>
      </c>
      <c r="BE215" s="12">
        <f t="shared" si="120"/>
        <v>43891</v>
      </c>
      <c r="BF215" s="12">
        <f t="shared" si="120"/>
        <v>43922</v>
      </c>
      <c r="BG215" s="12">
        <f t="shared" si="120"/>
        <v>43952</v>
      </c>
      <c r="BH215" s="12">
        <f t="shared" si="120"/>
        <v>43983</v>
      </c>
      <c r="BI215" s="12">
        <f t="shared" si="120"/>
        <v>44013</v>
      </c>
      <c r="BJ215" s="12">
        <f t="shared" si="120"/>
        <v>44044</v>
      </c>
      <c r="BK215" s="12">
        <f t="shared" si="120"/>
        <v>44075</v>
      </c>
      <c r="BL215" s="12">
        <f t="shared" si="120"/>
        <v>44105</v>
      </c>
      <c r="BM215" s="12">
        <f t="shared" si="120"/>
        <v>44136</v>
      </c>
      <c r="BN215" s="12">
        <f t="shared" si="120"/>
        <v>44166</v>
      </c>
      <c r="BO215" s="12">
        <f t="shared" si="120"/>
        <v>44197</v>
      </c>
      <c r="BP215" s="12">
        <f t="shared" ref="BP215:CK215" si="121">BP192</f>
        <v>44228</v>
      </c>
      <c r="BQ215" s="12">
        <f t="shared" si="121"/>
        <v>44256</v>
      </c>
      <c r="BR215" s="12">
        <f t="shared" si="121"/>
        <v>44287</v>
      </c>
      <c r="BS215" s="12">
        <f t="shared" si="121"/>
        <v>44317</v>
      </c>
      <c r="BT215" s="12">
        <f t="shared" si="121"/>
        <v>44348</v>
      </c>
      <c r="BU215" s="12">
        <f t="shared" si="121"/>
        <v>44378</v>
      </c>
      <c r="BV215" s="12">
        <f t="shared" si="121"/>
        <v>44409</v>
      </c>
      <c r="BW215" s="12">
        <f t="shared" si="121"/>
        <v>44440</v>
      </c>
      <c r="BX215" s="12">
        <f t="shared" si="121"/>
        <v>44470</v>
      </c>
      <c r="BY215" s="12">
        <f t="shared" si="121"/>
        <v>44501</v>
      </c>
      <c r="BZ215" s="12">
        <f t="shared" si="121"/>
        <v>44531</v>
      </c>
      <c r="CA215" s="12">
        <f t="shared" si="121"/>
        <v>44562</v>
      </c>
      <c r="CB215" s="12">
        <f t="shared" si="121"/>
        <v>44593</v>
      </c>
      <c r="CC215" s="12">
        <f t="shared" si="121"/>
        <v>44621</v>
      </c>
      <c r="CD215" s="12">
        <f t="shared" si="121"/>
        <v>44652</v>
      </c>
      <c r="CE215" s="12">
        <f t="shared" si="121"/>
        <v>44682</v>
      </c>
      <c r="CF215" s="12">
        <f t="shared" si="121"/>
        <v>44713</v>
      </c>
      <c r="CG215" s="12">
        <f t="shared" si="121"/>
        <v>0</v>
      </c>
      <c r="CH215" s="12">
        <f t="shared" si="121"/>
        <v>0</v>
      </c>
      <c r="CI215" s="12">
        <f t="shared" si="121"/>
        <v>0</v>
      </c>
      <c r="CJ215" s="12">
        <f t="shared" si="121"/>
        <v>0</v>
      </c>
      <c r="CK215" s="12">
        <f t="shared" si="121"/>
        <v>0</v>
      </c>
    </row>
    <row r="216" spans="1:89">
      <c r="B216" t="s">
        <v>222</v>
      </c>
      <c r="C216" t="s">
        <v>215</v>
      </c>
      <c r="D216" s="3">
        <f t="shared" ref="D216:BO216" ca="1" si="122">((C41-D165-D168)*$C$213-D171-D194-D196)*$C$214</f>
        <v>0</v>
      </c>
      <c r="E216" s="3">
        <f t="shared" ca="1" si="122"/>
        <v>0</v>
      </c>
      <c r="F216" s="3">
        <f t="shared" ca="1" si="122"/>
        <v>0</v>
      </c>
      <c r="G216" s="3">
        <f t="shared" ca="1" si="122"/>
        <v>0</v>
      </c>
      <c r="H216" s="3">
        <f t="shared" ca="1" si="122"/>
        <v>94388.335363636375</v>
      </c>
      <c r="I216" s="3">
        <f t="shared" ca="1" si="122"/>
        <v>94388.335363636375</v>
      </c>
      <c r="J216" s="3">
        <f t="shared" ca="1" si="122"/>
        <v>283165.00609090907</v>
      </c>
      <c r="K216" s="3">
        <f t="shared" ca="1" si="122"/>
        <v>283165.00609090907</v>
      </c>
      <c r="L216" s="3">
        <f t="shared" ca="1" si="122"/>
        <v>849495.01827272715</v>
      </c>
      <c r="M216" s="3">
        <f t="shared" ca="1" si="122"/>
        <v>849495.01827272715</v>
      </c>
      <c r="N216" s="3">
        <f t="shared" ca="1" si="122"/>
        <v>849495.01827272715</v>
      </c>
      <c r="O216" s="3">
        <f t="shared" ca="1" si="122"/>
        <v>849495.01827272715</v>
      </c>
      <c r="P216" s="3">
        <f t="shared" ca="1" si="122"/>
        <v>849495.01827272715</v>
      </c>
      <c r="Q216" s="3">
        <f t="shared" ca="1" si="122"/>
        <v>849495.01827272715</v>
      </c>
      <c r="R216" s="3">
        <f t="shared" ca="1" si="122"/>
        <v>849496.05654545454</v>
      </c>
      <c r="S216" s="3">
        <f t="shared" ca="1" si="122"/>
        <v>983430.18122727261</v>
      </c>
      <c r="T216" s="3">
        <f t="shared" ca="1" si="122"/>
        <v>1077820.5931363637</v>
      </c>
      <c r="U216" s="3">
        <f t="shared" ca="1" si="122"/>
        <v>1345688.8424999998</v>
      </c>
      <c r="V216" s="3">
        <f t="shared" ca="1" si="122"/>
        <v>1345695.0721363639</v>
      </c>
      <c r="W216" s="3">
        <f t="shared" ca="1" si="122"/>
        <v>2149299.8202272728</v>
      </c>
      <c r="X216" s="3">
        <f t="shared" ca="1" si="122"/>
        <v>2149299.8202272728</v>
      </c>
      <c r="Y216" s="3">
        <f t="shared" ca="1" si="122"/>
        <v>2149299.8202272728</v>
      </c>
      <c r="Z216" s="3">
        <f t="shared" ca="1" si="122"/>
        <v>2149299.8202272728</v>
      </c>
      <c r="AA216" s="3">
        <f t="shared" ca="1" si="122"/>
        <v>2149299.8202272728</v>
      </c>
      <c r="AB216" s="3">
        <f t="shared" ca="1" si="122"/>
        <v>2149299.8202272728</v>
      </c>
      <c r="AC216" s="3">
        <f t="shared" ca="1" si="122"/>
        <v>2149299.8202272728</v>
      </c>
      <c r="AD216" s="3">
        <f t="shared" ca="1" si="122"/>
        <v>2149305.2423181823</v>
      </c>
      <c r="AE216" s="3">
        <f t="shared" ca="1" si="122"/>
        <v>2302119.0298636365</v>
      </c>
      <c r="AF216" s="3">
        <f t="shared" ca="1" si="122"/>
        <v>2302127.7975000013</v>
      </c>
      <c r="AG216" s="3">
        <f t="shared" ca="1" si="122"/>
        <v>2339887.1232272722</v>
      </c>
      <c r="AH216" s="3">
        <f t="shared" ca="1" si="122"/>
        <v>2339913.4261363652</v>
      </c>
      <c r="AI216" s="3">
        <f t="shared" ca="1" si="122"/>
        <v>2453191.4033181816</v>
      </c>
      <c r="AJ216" s="3">
        <f t="shared" ca="1" si="122"/>
        <v>2453191.4033181816</v>
      </c>
      <c r="AK216" s="3">
        <f t="shared" ca="1" si="122"/>
        <v>2453191.4033181816</v>
      </c>
      <c r="AL216" s="3">
        <f t="shared" ca="1" si="122"/>
        <v>2205983.8583181817</v>
      </c>
      <c r="AM216" s="3">
        <f t="shared" ca="1" si="122"/>
        <v>2205983.8583181817</v>
      </c>
      <c r="AN216" s="3">
        <f t="shared" ca="1" si="122"/>
        <v>1711568.7683181821</v>
      </c>
      <c r="AO216" s="3">
        <f t="shared" ca="1" si="122"/>
        <v>1711568.7683181821</v>
      </c>
      <c r="AP216" s="3">
        <f t="shared" ca="1" si="122"/>
        <v>228327.88213636397</v>
      </c>
      <c r="AQ216" s="3">
        <f t="shared" ca="1" si="122"/>
        <v>247207.54499999998</v>
      </c>
      <c r="AR216" s="3">
        <f t="shared" ca="1" si="122"/>
        <v>247207.54499999998</v>
      </c>
      <c r="AS216" s="3">
        <f t="shared" ca="1" si="122"/>
        <v>247207.54499999998</v>
      </c>
      <c r="AT216" s="3">
        <f t="shared" ca="1" si="122"/>
        <v>247207.54499999998</v>
      </c>
      <c r="AU216" s="3">
        <f t="shared" ca="1" si="122"/>
        <v>247207.54499999998</v>
      </c>
      <c r="AV216" s="3">
        <f t="shared" ca="1" si="122"/>
        <v>247207.54499999998</v>
      </c>
      <c r="AW216" s="3">
        <f t="shared" ca="1" si="122"/>
        <v>247207.54499999998</v>
      </c>
      <c r="AX216" s="2">
        <f t="shared" ca="1" si="122"/>
        <v>0</v>
      </c>
      <c r="AY216" s="2">
        <f t="shared" ca="1" si="122"/>
        <v>0</v>
      </c>
      <c r="AZ216" s="2">
        <f t="shared" ca="1" si="122"/>
        <v>0</v>
      </c>
      <c r="BA216" s="2">
        <f t="shared" ca="1" si="122"/>
        <v>0</v>
      </c>
      <c r="BB216" s="3">
        <f t="shared" ca="1" si="122"/>
        <v>-3955546.5980554065</v>
      </c>
      <c r="BC216" s="2">
        <f t="shared" ca="1" si="122"/>
        <v>0</v>
      </c>
      <c r="BD216" s="2">
        <f t="shared" ca="1" si="122"/>
        <v>0</v>
      </c>
      <c r="BE216" s="2">
        <f t="shared" ca="1" si="122"/>
        <v>0</v>
      </c>
      <c r="BF216" s="3">
        <f t="shared" ca="1" si="122"/>
        <v>-23310559.704992883</v>
      </c>
      <c r="BG216" s="2">
        <f t="shared" ca="1" si="122"/>
        <v>0</v>
      </c>
      <c r="BH216" s="2">
        <f t="shared" ca="1" si="122"/>
        <v>0</v>
      </c>
      <c r="BI216" s="2">
        <f t="shared" ca="1" si="122"/>
        <v>0</v>
      </c>
      <c r="BJ216" s="2">
        <f t="shared" ca="1" si="122"/>
        <v>0</v>
      </c>
      <c r="BK216" s="2">
        <f t="shared" ca="1" si="122"/>
        <v>0</v>
      </c>
      <c r="BL216" s="2">
        <f t="shared" ca="1" si="122"/>
        <v>0</v>
      </c>
      <c r="BM216" s="2">
        <f t="shared" ca="1" si="122"/>
        <v>0</v>
      </c>
      <c r="BN216" s="2">
        <f t="shared" ca="1" si="122"/>
        <v>0</v>
      </c>
      <c r="BO216" s="2">
        <f t="shared" ca="1" si="122"/>
        <v>0</v>
      </c>
      <c r="BP216" s="2">
        <f t="shared" ref="BP216:CK216" ca="1" si="123">((BO41-BP165-BP168)*$C$213-BP171-BP194-BP196)*$C$214</f>
        <v>0</v>
      </c>
      <c r="BQ216" s="2">
        <f t="shared" ca="1" si="123"/>
        <v>0</v>
      </c>
      <c r="BR216" s="2">
        <f t="shared" ca="1" si="123"/>
        <v>0</v>
      </c>
      <c r="BS216" s="2">
        <f t="shared" ca="1" si="123"/>
        <v>0</v>
      </c>
      <c r="BT216" s="2">
        <f t="shared" ca="1" si="123"/>
        <v>0</v>
      </c>
      <c r="BU216" s="2">
        <f t="shared" ca="1" si="123"/>
        <v>0</v>
      </c>
      <c r="BV216" s="2">
        <f t="shared" ca="1" si="123"/>
        <v>0</v>
      </c>
      <c r="BW216" s="2">
        <f t="shared" ca="1" si="123"/>
        <v>0</v>
      </c>
      <c r="BX216" s="2">
        <f t="shared" ca="1" si="123"/>
        <v>0</v>
      </c>
      <c r="BY216" s="2">
        <f t="shared" ca="1" si="123"/>
        <v>0</v>
      </c>
      <c r="BZ216" s="2">
        <f t="shared" ca="1" si="123"/>
        <v>0</v>
      </c>
      <c r="CA216" s="2">
        <f t="shared" ca="1" si="123"/>
        <v>0</v>
      </c>
      <c r="CB216" s="2">
        <f t="shared" ca="1" si="123"/>
        <v>0</v>
      </c>
      <c r="CC216" s="2">
        <f t="shared" ca="1" si="123"/>
        <v>0</v>
      </c>
      <c r="CD216" s="2">
        <f t="shared" ca="1" si="123"/>
        <v>0</v>
      </c>
      <c r="CE216" s="2">
        <f t="shared" ca="1" si="123"/>
        <v>0</v>
      </c>
      <c r="CF216" s="2">
        <f t="shared" ca="1" si="123"/>
        <v>0</v>
      </c>
      <c r="CG216" s="2">
        <f t="shared" ca="1" si="123"/>
        <v>0</v>
      </c>
      <c r="CH216" s="2">
        <f t="shared" si="123"/>
        <v>0</v>
      </c>
      <c r="CI216" s="2">
        <f t="shared" si="123"/>
        <v>0</v>
      </c>
      <c r="CJ216" s="2">
        <f t="shared" si="123"/>
        <v>0</v>
      </c>
      <c r="CK216" s="2">
        <f t="shared" si="123"/>
        <v>0</v>
      </c>
    </row>
    <row r="217" spans="1:89">
      <c r="B217" t="s">
        <v>220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R217" s="3" t="e">
        <f ca="1">'利润表-1'!C21-SUM(Sheet1!D216:BR216)</f>
        <v>#DIV/0!</v>
      </c>
    </row>
    <row r="218" spans="1:89">
      <c r="B218" t="s">
        <v>223</v>
      </c>
      <c r="D218" s="3">
        <f t="shared" ref="D218:BO218" ca="1" si="124">((C41-D165-D168)*$C$213-D171-D194-D195)*$C$214</f>
        <v>0</v>
      </c>
      <c r="E218" s="3">
        <f t="shared" ca="1" si="124"/>
        <v>0</v>
      </c>
      <c r="F218" s="3">
        <f t="shared" ca="1" si="124"/>
        <v>0</v>
      </c>
      <c r="G218" s="3">
        <f t="shared" ca="1" si="124"/>
        <v>0</v>
      </c>
      <c r="H218" s="3">
        <f t="shared" ca="1" si="124"/>
        <v>94388.335363636375</v>
      </c>
      <c r="I218" s="3">
        <f t="shared" ca="1" si="124"/>
        <v>94388.335363636375</v>
      </c>
      <c r="J218" s="3">
        <f t="shared" ca="1" si="124"/>
        <v>283165.00609090907</v>
      </c>
      <c r="K218" s="3">
        <f t="shared" ca="1" si="124"/>
        <v>283165.00609090907</v>
      </c>
      <c r="L218" s="3">
        <f t="shared" ca="1" si="124"/>
        <v>849495.01827272715</v>
      </c>
      <c r="M218" s="3">
        <f t="shared" ca="1" si="124"/>
        <v>849495.01827272715</v>
      </c>
      <c r="N218" s="3">
        <f t="shared" ca="1" si="124"/>
        <v>849495.01827272715</v>
      </c>
      <c r="O218" s="3">
        <f t="shared" ca="1" si="124"/>
        <v>849495.01827272715</v>
      </c>
      <c r="P218" s="3">
        <f t="shared" ca="1" si="124"/>
        <v>849495.01827272715</v>
      </c>
      <c r="Q218" s="3">
        <f t="shared" ca="1" si="124"/>
        <v>849495.01827272715</v>
      </c>
      <c r="R218" s="3">
        <f t="shared" ca="1" si="124"/>
        <v>849496.05654545454</v>
      </c>
      <c r="S218" s="3">
        <f t="shared" ca="1" si="124"/>
        <v>983430.18122727261</v>
      </c>
      <c r="T218" s="3">
        <f t="shared" ca="1" si="124"/>
        <v>1077820.5931363637</v>
      </c>
      <c r="U218" s="3">
        <f t="shared" ca="1" si="124"/>
        <v>1345688.8424999998</v>
      </c>
      <c r="V218" s="3">
        <f t="shared" ca="1" si="124"/>
        <v>1345695.0721363639</v>
      </c>
      <c r="W218" s="3">
        <f t="shared" ca="1" si="124"/>
        <v>2149299.8202272728</v>
      </c>
      <c r="X218" s="3">
        <f t="shared" ca="1" si="124"/>
        <v>2149299.8202272728</v>
      </c>
      <c r="Y218" s="3">
        <f t="shared" ca="1" si="124"/>
        <v>2149299.8202272728</v>
      </c>
      <c r="Z218" s="3">
        <f t="shared" ca="1" si="124"/>
        <v>2149299.8202272728</v>
      </c>
      <c r="AA218" s="3">
        <f t="shared" ca="1" si="124"/>
        <v>2149299.8202272728</v>
      </c>
      <c r="AB218" s="3">
        <f t="shared" ca="1" si="124"/>
        <v>2149299.8202272728</v>
      </c>
      <c r="AC218" s="3">
        <f t="shared" ca="1" si="124"/>
        <v>2149299.8202272728</v>
      </c>
      <c r="AD218" s="3">
        <f t="shared" ca="1" si="124"/>
        <v>2149305.2423181823</v>
      </c>
      <c r="AE218" s="3">
        <f t="shared" ca="1" si="124"/>
        <v>2302119.0298636365</v>
      </c>
      <c r="AF218" s="3">
        <f t="shared" ca="1" si="124"/>
        <v>2302127.7975000013</v>
      </c>
      <c r="AG218" s="3">
        <f t="shared" ca="1" si="124"/>
        <v>2339887.1232272722</v>
      </c>
      <c r="AH218" s="3">
        <f t="shared" ca="1" si="124"/>
        <v>2339913.4261363652</v>
      </c>
      <c r="AI218" s="3">
        <f t="shared" ca="1" si="124"/>
        <v>2453191.4033181816</v>
      </c>
      <c r="AJ218" s="3">
        <f t="shared" ca="1" si="124"/>
        <v>2453191.4033181816</v>
      </c>
      <c r="AK218" s="3">
        <f t="shared" ca="1" si="124"/>
        <v>2453191.4033181816</v>
      </c>
      <c r="AL218" s="3">
        <f t="shared" ca="1" si="124"/>
        <v>2205983.8583181817</v>
      </c>
      <c r="AM218" s="3">
        <f t="shared" ca="1" si="124"/>
        <v>2205983.8583181817</v>
      </c>
      <c r="AN218" s="3">
        <f t="shared" ca="1" si="124"/>
        <v>1711568.7683181821</v>
      </c>
      <c r="AO218" s="3">
        <f t="shared" ca="1" si="124"/>
        <v>1711568.7683181821</v>
      </c>
      <c r="AP218" s="3">
        <f t="shared" ca="1" si="124"/>
        <v>228327.88213636397</v>
      </c>
      <c r="AQ218" s="3">
        <f t="shared" ca="1" si="124"/>
        <v>247207.54499999998</v>
      </c>
      <c r="AR218" s="3">
        <f t="shared" ca="1" si="124"/>
        <v>247207.54499999998</v>
      </c>
      <c r="AS218" s="3">
        <f t="shared" ca="1" si="124"/>
        <v>247207.54499999998</v>
      </c>
      <c r="AT218" s="3">
        <f t="shared" ca="1" si="124"/>
        <v>247207.54499999998</v>
      </c>
      <c r="AU218" s="3">
        <f t="shared" ca="1" si="124"/>
        <v>247207.54499999998</v>
      </c>
      <c r="AV218" s="3">
        <f t="shared" ca="1" si="124"/>
        <v>247207.54499999998</v>
      </c>
      <c r="AW218" s="3">
        <f t="shared" ca="1" si="124"/>
        <v>247207.54499999998</v>
      </c>
      <c r="AX218" s="3">
        <f t="shared" ca="1" si="124"/>
        <v>0</v>
      </c>
      <c r="AY218" s="3">
        <f t="shared" ca="1" si="124"/>
        <v>0</v>
      </c>
      <c r="AZ218" s="3">
        <f t="shared" ca="1" si="124"/>
        <v>0</v>
      </c>
      <c r="BA218" s="3">
        <f t="shared" ca="1" si="124"/>
        <v>0</v>
      </c>
      <c r="BB218" s="3">
        <f t="shared" ca="1" si="124"/>
        <v>-3955546.5980554065</v>
      </c>
      <c r="BC218" s="3">
        <f t="shared" ca="1" si="124"/>
        <v>0</v>
      </c>
      <c r="BD218" s="3">
        <f t="shared" ca="1" si="124"/>
        <v>0</v>
      </c>
      <c r="BE218" s="3">
        <f t="shared" ca="1" si="124"/>
        <v>0</v>
      </c>
      <c r="BF218" s="3">
        <f t="shared" ca="1" si="124"/>
        <v>-23310559.704992883</v>
      </c>
      <c r="BG218" s="3">
        <f t="shared" ca="1" si="124"/>
        <v>0</v>
      </c>
      <c r="BH218" s="3">
        <f t="shared" ca="1" si="124"/>
        <v>0</v>
      </c>
      <c r="BI218" s="3">
        <f t="shared" ca="1" si="124"/>
        <v>0</v>
      </c>
      <c r="BJ218" s="3">
        <f t="shared" ca="1" si="124"/>
        <v>0</v>
      </c>
      <c r="BK218" s="3">
        <f t="shared" ca="1" si="124"/>
        <v>0</v>
      </c>
      <c r="BL218" s="3">
        <f t="shared" ca="1" si="124"/>
        <v>0</v>
      </c>
      <c r="BM218" s="3">
        <f t="shared" ca="1" si="124"/>
        <v>0</v>
      </c>
      <c r="BN218" s="3">
        <f t="shared" ca="1" si="124"/>
        <v>0</v>
      </c>
      <c r="BO218" s="3">
        <f t="shared" ca="1" si="124"/>
        <v>0</v>
      </c>
      <c r="BP218" s="3">
        <f t="shared" ref="BP218:CK218" ca="1" si="125">((BO41-BP165-BP168)*$C$213-BP171-BP194-BP195)*$C$214</f>
        <v>0</v>
      </c>
      <c r="BQ218" s="3">
        <f t="shared" ca="1" si="125"/>
        <v>0</v>
      </c>
      <c r="BR218" s="3">
        <f t="shared" ca="1" si="125"/>
        <v>0</v>
      </c>
      <c r="BS218" s="3">
        <f t="shared" ca="1" si="125"/>
        <v>0</v>
      </c>
      <c r="BT218" s="3">
        <f t="shared" ca="1" si="125"/>
        <v>0</v>
      </c>
      <c r="BU218" s="3">
        <f t="shared" ca="1" si="125"/>
        <v>0</v>
      </c>
      <c r="BV218" s="3">
        <f t="shared" ca="1" si="125"/>
        <v>0</v>
      </c>
      <c r="BW218" s="3">
        <f t="shared" ca="1" si="125"/>
        <v>0</v>
      </c>
      <c r="BX218" s="3">
        <f t="shared" ca="1" si="125"/>
        <v>0</v>
      </c>
      <c r="BY218" s="3">
        <f t="shared" ca="1" si="125"/>
        <v>0</v>
      </c>
      <c r="BZ218" s="3">
        <f t="shared" ca="1" si="125"/>
        <v>0</v>
      </c>
      <c r="CA218" s="3">
        <f t="shared" ca="1" si="125"/>
        <v>0</v>
      </c>
      <c r="CB218" s="3">
        <f t="shared" ca="1" si="125"/>
        <v>0</v>
      </c>
      <c r="CC218" s="3">
        <f t="shared" ca="1" si="125"/>
        <v>0</v>
      </c>
      <c r="CD218" s="3">
        <f t="shared" ca="1" si="125"/>
        <v>0</v>
      </c>
      <c r="CE218" s="3">
        <f t="shared" ca="1" si="125"/>
        <v>0</v>
      </c>
      <c r="CF218" s="3">
        <f t="shared" ca="1" si="125"/>
        <v>0</v>
      </c>
      <c r="CG218" s="3">
        <f t="shared" ca="1" si="125"/>
        <v>0</v>
      </c>
      <c r="CH218" s="3">
        <f t="shared" si="125"/>
        <v>0</v>
      </c>
      <c r="CI218" s="3">
        <f t="shared" si="125"/>
        <v>0</v>
      </c>
      <c r="CJ218" s="3">
        <f t="shared" si="125"/>
        <v>0</v>
      </c>
      <c r="CK218" s="3">
        <f t="shared" si="125"/>
        <v>0</v>
      </c>
    </row>
    <row r="219" spans="1:89">
      <c r="B219" t="s">
        <v>221</v>
      </c>
      <c r="BR219" s="13" t="e">
        <f ca="1">'利润表-1'!C21-SUM(Sheet1!D218:BR218)</f>
        <v>#DIV/0!</v>
      </c>
    </row>
    <row r="221" spans="1:89" s="38" customFormat="1">
      <c r="B221" s="38" t="s">
        <v>111</v>
      </c>
      <c r="C221" s="178">
        <v>0.02</v>
      </c>
      <c r="D221" s="38" t="s">
        <v>120</v>
      </c>
    </row>
    <row r="222" spans="1:89" s="38" customFormat="1">
      <c r="B222" s="38" t="s">
        <v>112</v>
      </c>
      <c r="C222" s="178">
        <v>0.02</v>
      </c>
      <c r="D222" s="38" t="s">
        <v>121</v>
      </c>
    </row>
    <row r="223" spans="1:89" s="38" customFormat="1">
      <c r="B223" s="38" t="s">
        <v>114</v>
      </c>
      <c r="C223" s="178"/>
    </row>
    <row r="224" spans="1:89" s="38" customFormat="1">
      <c r="B224" s="38" t="s">
        <v>113</v>
      </c>
      <c r="C224" s="178">
        <v>0.03</v>
      </c>
      <c r="D224" s="38" t="s">
        <v>27</v>
      </c>
    </row>
    <row r="225" spans="1:69">
      <c r="C225" s="7"/>
    </row>
    <row r="226" spans="1:69">
      <c r="C226" s="5">
        <v>2015</v>
      </c>
      <c r="D226">
        <v>2016</v>
      </c>
      <c r="E226">
        <v>2017</v>
      </c>
      <c r="F226">
        <v>2018</v>
      </c>
      <c r="G226">
        <v>2019</v>
      </c>
      <c r="H226">
        <v>2020</v>
      </c>
      <c r="I226">
        <v>2021</v>
      </c>
      <c r="J226">
        <v>2022</v>
      </c>
    </row>
    <row r="227" spans="1:69" s="38" customFormat="1">
      <c r="B227" s="38" t="s">
        <v>115</v>
      </c>
      <c r="C227" s="194">
        <v>23243.24</v>
      </c>
      <c r="D227" s="194">
        <v>23243.24</v>
      </c>
      <c r="E227" s="194">
        <v>23243.24</v>
      </c>
      <c r="F227" s="194">
        <v>23243.24</v>
      </c>
      <c r="G227" s="194">
        <v>23243.24</v>
      </c>
      <c r="H227" s="180"/>
      <c r="I227" s="180"/>
      <c r="J227" s="180"/>
    </row>
    <row r="228" spans="1:69" s="38" customFormat="1">
      <c r="B228" s="38" t="s">
        <v>116</v>
      </c>
      <c r="C228" s="195">
        <v>33244.53</v>
      </c>
      <c r="D228" s="195">
        <v>33244.53</v>
      </c>
      <c r="E228" s="195">
        <v>33244.53</v>
      </c>
      <c r="F228" s="195">
        <v>33244.53</v>
      </c>
      <c r="G228" s="195">
        <v>33244.53</v>
      </c>
      <c r="H228" s="196"/>
      <c r="I228" s="196"/>
      <c r="J228" s="196"/>
    </row>
    <row r="229" spans="1:69" s="38" customFormat="1">
      <c r="B229" s="38" t="s">
        <v>117</v>
      </c>
      <c r="C229" s="195">
        <v>23423</v>
      </c>
      <c r="D229" s="195">
        <v>23423</v>
      </c>
      <c r="E229" s="195">
        <v>23423</v>
      </c>
      <c r="F229" s="195">
        <v>23423</v>
      </c>
      <c r="G229" s="195">
        <v>23423</v>
      </c>
      <c r="H229" s="196"/>
      <c r="I229" s="196"/>
      <c r="J229" s="196"/>
    </row>
    <row r="230" spans="1:69" s="38" customFormat="1">
      <c r="B230" s="38" t="s">
        <v>118</v>
      </c>
      <c r="C230" s="195">
        <v>32452</v>
      </c>
      <c r="D230" s="195">
        <v>32452</v>
      </c>
      <c r="E230" s="195">
        <v>32452</v>
      </c>
      <c r="F230" s="195">
        <v>32452</v>
      </c>
      <c r="G230" s="195">
        <v>32452</v>
      </c>
      <c r="H230" s="196"/>
      <c r="I230" s="196"/>
      <c r="J230" s="196"/>
    </row>
    <row r="231" spans="1:69" s="38" customFormat="1">
      <c r="B231" s="38" t="s">
        <v>119</v>
      </c>
      <c r="C231" s="195">
        <v>345435</v>
      </c>
      <c r="D231" s="195">
        <v>345435</v>
      </c>
      <c r="E231" s="195">
        <v>345435</v>
      </c>
      <c r="F231" s="195">
        <v>345435</v>
      </c>
      <c r="G231" s="195">
        <v>345435</v>
      </c>
      <c r="H231" s="196"/>
      <c r="I231" s="196"/>
      <c r="J231" s="196"/>
    </row>
    <row r="232" spans="1:69">
      <c r="B232" t="s">
        <v>122</v>
      </c>
      <c r="C232" s="29">
        <v>3</v>
      </c>
      <c r="D232" s="29">
        <v>12</v>
      </c>
      <c r="E232" s="29">
        <v>12</v>
      </c>
      <c r="F232" s="29">
        <v>12</v>
      </c>
      <c r="G232" s="29">
        <v>12</v>
      </c>
      <c r="H232" s="29"/>
      <c r="I232" s="29"/>
      <c r="J232" s="29"/>
    </row>
    <row r="233" spans="1:69">
      <c r="D233" s="12">
        <f t="shared" ref="D233:BO233" si="126">D139</f>
        <v>42278</v>
      </c>
      <c r="E233" s="12">
        <f t="shared" si="126"/>
        <v>42309</v>
      </c>
      <c r="F233" s="12">
        <f t="shared" si="126"/>
        <v>42339</v>
      </c>
      <c r="G233" s="12">
        <f t="shared" si="126"/>
        <v>42370</v>
      </c>
      <c r="H233" s="12">
        <f t="shared" si="126"/>
        <v>42401</v>
      </c>
      <c r="I233" s="12">
        <f t="shared" si="126"/>
        <v>42430</v>
      </c>
      <c r="J233" s="12">
        <f t="shared" si="126"/>
        <v>42461</v>
      </c>
      <c r="K233" s="12">
        <f t="shared" si="126"/>
        <v>42491</v>
      </c>
      <c r="L233" s="12">
        <f t="shared" si="126"/>
        <v>42522</v>
      </c>
      <c r="M233" s="12">
        <f t="shared" si="126"/>
        <v>42552</v>
      </c>
      <c r="N233" s="12">
        <f t="shared" si="126"/>
        <v>42583</v>
      </c>
      <c r="O233" s="12">
        <f t="shared" si="126"/>
        <v>42614</v>
      </c>
      <c r="P233" s="12">
        <f t="shared" si="126"/>
        <v>42644</v>
      </c>
      <c r="Q233" s="12">
        <f t="shared" si="126"/>
        <v>42675</v>
      </c>
      <c r="R233" s="12">
        <f t="shared" si="126"/>
        <v>42705</v>
      </c>
      <c r="S233" s="12">
        <f t="shared" si="126"/>
        <v>42736</v>
      </c>
      <c r="T233" s="12">
        <f t="shared" si="126"/>
        <v>42767</v>
      </c>
      <c r="U233" s="12">
        <f t="shared" si="126"/>
        <v>42795</v>
      </c>
      <c r="V233" s="12">
        <f t="shared" si="126"/>
        <v>42826</v>
      </c>
      <c r="W233" s="12">
        <f t="shared" si="126"/>
        <v>42856</v>
      </c>
      <c r="X233" s="12">
        <f t="shared" si="126"/>
        <v>42887</v>
      </c>
      <c r="Y233" s="12">
        <f t="shared" si="126"/>
        <v>42917</v>
      </c>
      <c r="Z233" s="12">
        <f t="shared" si="126"/>
        <v>42948</v>
      </c>
      <c r="AA233" s="12">
        <f t="shared" si="126"/>
        <v>42979</v>
      </c>
      <c r="AB233" s="12">
        <f t="shared" si="126"/>
        <v>43009</v>
      </c>
      <c r="AC233" s="12">
        <f t="shared" si="126"/>
        <v>43040</v>
      </c>
      <c r="AD233" s="12">
        <f t="shared" si="126"/>
        <v>43070</v>
      </c>
      <c r="AE233" s="12">
        <f t="shared" si="126"/>
        <v>43101</v>
      </c>
      <c r="AF233" s="12">
        <f t="shared" si="126"/>
        <v>43132</v>
      </c>
      <c r="AG233" s="12">
        <f t="shared" si="126"/>
        <v>43160</v>
      </c>
      <c r="AH233" s="12">
        <f t="shared" si="126"/>
        <v>43191</v>
      </c>
      <c r="AI233" s="12">
        <f t="shared" si="126"/>
        <v>43221</v>
      </c>
      <c r="AJ233" s="12">
        <f t="shared" si="126"/>
        <v>43252</v>
      </c>
      <c r="AK233" s="12">
        <f t="shared" si="126"/>
        <v>43282</v>
      </c>
      <c r="AL233" s="12">
        <f t="shared" si="126"/>
        <v>43313</v>
      </c>
      <c r="AM233" s="12">
        <f t="shared" si="126"/>
        <v>43344</v>
      </c>
      <c r="AN233" s="12">
        <f t="shared" si="126"/>
        <v>43374</v>
      </c>
      <c r="AO233" s="12">
        <f t="shared" si="126"/>
        <v>43405</v>
      </c>
      <c r="AP233" s="12">
        <f t="shared" si="126"/>
        <v>43435</v>
      </c>
      <c r="AQ233" s="12">
        <f t="shared" si="126"/>
        <v>43466</v>
      </c>
      <c r="AR233" s="12">
        <f t="shared" si="126"/>
        <v>43497</v>
      </c>
      <c r="AS233" s="12">
        <f t="shared" si="126"/>
        <v>43525</v>
      </c>
      <c r="AT233" s="12">
        <f t="shared" si="126"/>
        <v>43556</v>
      </c>
      <c r="AU233" s="12">
        <f t="shared" si="126"/>
        <v>43586</v>
      </c>
      <c r="AV233" s="12">
        <f t="shared" si="126"/>
        <v>43617</v>
      </c>
      <c r="AW233" s="12">
        <f t="shared" si="126"/>
        <v>43647</v>
      </c>
      <c r="AX233" s="12">
        <f t="shared" si="126"/>
        <v>43678</v>
      </c>
      <c r="AY233" s="12">
        <f t="shared" si="126"/>
        <v>43709</v>
      </c>
      <c r="AZ233" s="12">
        <f t="shared" si="126"/>
        <v>43739</v>
      </c>
      <c r="BA233" s="12">
        <f t="shared" si="126"/>
        <v>43770</v>
      </c>
      <c r="BB233" s="12">
        <f t="shared" si="126"/>
        <v>43800</v>
      </c>
      <c r="BC233" s="12">
        <f t="shared" si="126"/>
        <v>43831</v>
      </c>
      <c r="BD233" s="12">
        <f t="shared" si="126"/>
        <v>43862</v>
      </c>
      <c r="BE233" s="12">
        <f t="shared" si="126"/>
        <v>43891</v>
      </c>
      <c r="BF233" s="12">
        <f t="shared" si="126"/>
        <v>43922</v>
      </c>
      <c r="BG233" s="12">
        <f t="shared" si="126"/>
        <v>43952</v>
      </c>
      <c r="BH233" s="12">
        <f t="shared" si="126"/>
        <v>43983</v>
      </c>
      <c r="BI233" s="12">
        <f t="shared" si="126"/>
        <v>44013</v>
      </c>
      <c r="BJ233" s="12">
        <f t="shared" si="126"/>
        <v>44044</v>
      </c>
      <c r="BK233" s="12">
        <f t="shared" si="126"/>
        <v>44075</v>
      </c>
      <c r="BL233" s="12">
        <f t="shared" si="126"/>
        <v>44105</v>
      </c>
      <c r="BM233" s="12">
        <f t="shared" si="126"/>
        <v>44136</v>
      </c>
      <c r="BN233" s="12">
        <f t="shared" si="126"/>
        <v>44166</v>
      </c>
      <c r="BO233" s="12">
        <f t="shared" si="126"/>
        <v>44197</v>
      </c>
      <c r="BP233" s="12">
        <f t="shared" ref="BP233:BQ233" si="127">BP139</f>
        <v>44228</v>
      </c>
      <c r="BQ233" s="12">
        <f t="shared" si="127"/>
        <v>44256</v>
      </c>
    </row>
    <row r="234" spans="1:69" s="48" customFormat="1">
      <c r="B234" s="48" t="s">
        <v>111</v>
      </c>
      <c r="D234" s="197">
        <f t="shared" ref="D234:BO234" ca="1" si="128">$C$221*D140</f>
        <v>0</v>
      </c>
      <c r="E234" s="197">
        <f t="shared" ca="1" si="128"/>
        <v>0</v>
      </c>
      <c r="F234" s="197">
        <f t="shared" ca="1" si="128"/>
        <v>0</v>
      </c>
      <c r="G234" s="197">
        <f t="shared" ca="1" si="128"/>
        <v>0</v>
      </c>
      <c r="H234" s="197">
        <f t="shared" ca="1" si="128"/>
        <v>654544.80000000005</v>
      </c>
      <c r="I234" s="197">
        <f t="shared" ca="1" si="128"/>
        <v>654544.80000000005</v>
      </c>
      <c r="J234" s="197">
        <f t="shared" ca="1" si="128"/>
        <v>654544.80000000005</v>
      </c>
      <c r="K234" s="197">
        <f t="shared" ca="1" si="128"/>
        <v>654544.80000000005</v>
      </c>
      <c r="L234" s="197">
        <f t="shared" ca="1" si="128"/>
        <v>654544.80000000005</v>
      </c>
      <c r="M234" s="197">
        <f t="shared" ca="1" si="128"/>
        <v>654544.80000000005</v>
      </c>
      <c r="N234" s="197">
        <f t="shared" ca="1" si="128"/>
        <v>654544.80000000005</v>
      </c>
      <c r="O234" s="197">
        <f t="shared" ca="1" si="128"/>
        <v>654544.80000000005</v>
      </c>
      <c r="P234" s="197">
        <f t="shared" ca="1" si="128"/>
        <v>654544.80000000005</v>
      </c>
      <c r="Q234" s="197">
        <f t="shared" ca="1" si="128"/>
        <v>654544.80000000005</v>
      </c>
      <c r="R234" s="197">
        <f t="shared" ca="1" si="128"/>
        <v>654552.00000000035</v>
      </c>
      <c r="S234" s="197">
        <f t="shared" ca="1" si="128"/>
        <v>1583330.8</v>
      </c>
      <c r="T234" s="197">
        <f t="shared" ca="1" si="128"/>
        <v>1583330.8</v>
      </c>
      <c r="U234" s="197">
        <f t="shared" ca="1" si="128"/>
        <v>1583330.8</v>
      </c>
      <c r="V234" s="197">
        <f t="shared" ca="1" si="128"/>
        <v>1583330.8</v>
      </c>
      <c r="W234" s="197">
        <f t="shared" ca="1" si="128"/>
        <v>1583330.8</v>
      </c>
      <c r="X234" s="197">
        <f t="shared" ca="1" si="128"/>
        <v>1583330.8</v>
      </c>
      <c r="Y234" s="197">
        <f t="shared" ca="1" si="128"/>
        <v>1583330.8</v>
      </c>
      <c r="Z234" s="197">
        <f t="shared" ca="1" si="128"/>
        <v>1583330.8</v>
      </c>
      <c r="AA234" s="197">
        <f t="shared" ca="1" si="128"/>
        <v>1583330.8</v>
      </c>
      <c r="AB234" s="197">
        <f t="shared" ca="1" si="128"/>
        <v>1583330.8</v>
      </c>
      <c r="AC234" s="197">
        <f t="shared" ca="1" si="128"/>
        <v>1583330.8</v>
      </c>
      <c r="AD234" s="197">
        <f t="shared" ca="1" si="128"/>
        <v>1583361.200000002</v>
      </c>
      <c r="AE234" s="197">
        <f t="shared" ca="1" si="128"/>
        <v>1714284</v>
      </c>
      <c r="AF234" s="197">
        <f t="shared" ca="1" si="128"/>
        <v>1714284</v>
      </c>
      <c r="AG234" s="197">
        <f t="shared" ca="1" si="128"/>
        <v>1714284</v>
      </c>
      <c r="AH234" s="197">
        <f t="shared" ca="1" si="128"/>
        <v>1714284</v>
      </c>
      <c r="AI234" s="197">
        <f t="shared" ca="1" si="128"/>
        <v>1714284</v>
      </c>
      <c r="AJ234" s="197">
        <f t="shared" ca="1" si="128"/>
        <v>1714284</v>
      </c>
      <c r="AK234" s="197">
        <f t="shared" ca="1" si="128"/>
        <v>1714284</v>
      </c>
      <c r="AL234" s="197">
        <f t="shared" ca="1" si="128"/>
        <v>0</v>
      </c>
      <c r="AM234" s="197">
        <f t="shared" ca="1" si="128"/>
        <v>0</v>
      </c>
      <c r="AN234" s="197">
        <f t="shared" ca="1" si="128"/>
        <v>0</v>
      </c>
      <c r="AO234" s="197">
        <f t="shared" ca="1" si="128"/>
        <v>0</v>
      </c>
      <c r="AP234" s="197">
        <f t="shared" ca="1" si="128"/>
        <v>0</v>
      </c>
      <c r="AQ234" s="197">
        <f t="shared" ca="1" si="128"/>
        <v>0</v>
      </c>
      <c r="AR234" s="197">
        <f t="shared" ca="1" si="128"/>
        <v>0</v>
      </c>
      <c r="AS234" s="197">
        <f t="shared" ca="1" si="128"/>
        <v>0</v>
      </c>
      <c r="AT234" s="197">
        <f t="shared" ca="1" si="128"/>
        <v>0</v>
      </c>
      <c r="AU234" s="197">
        <f t="shared" si="128"/>
        <v>0</v>
      </c>
      <c r="AV234" s="197">
        <f t="shared" si="128"/>
        <v>0</v>
      </c>
      <c r="AW234" s="197">
        <f t="shared" si="128"/>
        <v>0</v>
      </c>
      <c r="AX234" s="197">
        <f t="shared" si="128"/>
        <v>0</v>
      </c>
      <c r="AY234" s="197">
        <f t="shared" si="128"/>
        <v>0</v>
      </c>
      <c r="AZ234" s="197">
        <f t="shared" si="128"/>
        <v>0</v>
      </c>
      <c r="BA234" s="197">
        <f t="shared" si="128"/>
        <v>0</v>
      </c>
      <c r="BB234" s="197">
        <f t="shared" si="128"/>
        <v>0</v>
      </c>
      <c r="BC234" s="197">
        <f t="shared" si="128"/>
        <v>0</v>
      </c>
      <c r="BD234" s="197">
        <f t="shared" si="128"/>
        <v>0</v>
      </c>
      <c r="BE234" s="197">
        <f t="shared" si="128"/>
        <v>0</v>
      </c>
      <c r="BF234" s="197">
        <f t="shared" si="128"/>
        <v>0</v>
      </c>
      <c r="BG234" s="197">
        <f t="shared" si="128"/>
        <v>0</v>
      </c>
      <c r="BH234" s="197">
        <f t="shared" si="128"/>
        <v>0</v>
      </c>
      <c r="BI234" s="197">
        <f t="shared" si="128"/>
        <v>0</v>
      </c>
      <c r="BJ234" s="197">
        <f t="shared" si="128"/>
        <v>0</v>
      </c>
      <c r="BK234" s="197">
        <f t="shared" si="128"/>
        <v>0</v>
      </c>
      <c r="BL234" s="197">
        <f t="shared" si="128"/>
        <v>0</v>
      </c>
      <c r="BM234" s="197">
        <f t="shared" si="128"/>
        <v>0</v>
      </c>
      <c r="BN234" s="197">
        <f t="shared" si="128"/>
        <v>0</v>
      </c>
      <c r="BO234" s="197">
        <f t="shared" si="128"/>
        <v>0</v>
      </c>
      <c r="BP234" s="197">
        <f t="shared" ref="BP234:BQ234" si="129">$C$221*BP140</f>
        <v>0</v>
      </c>
      <c r="BQ234" s="197">
        <f t="shared" si="129"/>
        <v>0</v>
      </c>
    </row>
    <row r="235" spans="1:69" s="48" customFormat="1">
      <c r="B235" s="48" t="s">
        <v>112</v>
      </c>
      <c r="D235" s="190">
        <f t="shared" ref="D235:AI235" ca="1" si="130">$C$222*(SUM($C$70:$C$78)*C38)</f>
        <v>0</v>
      </c>
      <c r="E235" s="190">
        <f t="shared" ca="1" si="130"/>
        <v>0</v>
      </c>
      <c r="F235" s="190">
        <f t="shared" ca="1" si="130"/>
        <v>0</v>
      </c>
      <c r="G235" s="190">
        <f t="shared" ca="1" si="130"/>
        <v>0</v>
      </c>
      <c r="H235" s="190">
        <f t="shared" ca="1" si="130"/>
        <v>197265.72168557587</v>
      </c>
      <c r="I235" s="190">
        <f t="shared" ca="1" si="130"/>
        <v>197265.72168557587</v>
      </c>
      <c r="J235" s="190">
        <f t="shared" ca="1" si="130"/>
        <v>197265.72168557587</v>
      </c>
      <c r="K235" s="190">
        <f t="shared" ca="1" si="130"/>
        <v>197265.72168557587</v>
      </c>
      <c r="L235" s="190">
        <f t="shared" ca="1" si="130"/>
        <v>197265.72168557587</v>
      </c>
      <c r="M235" s="190">
        <f t="shared" ca="1" si="130"/>
        <v>197265.72168557587</v>
      </c>
      <c r="N235" s="190">
        <f t="shared" ca="1" si="130"/>
        <v>197265.72168557587</v>
      </c>
      <c r="O235" s="190">
        <f t="shared" ca="1" si="130"/>
        <v>197265.72168557587</v>
      </c>
      <c r="P235" s="190">
        <f t="shared" ca="1" si="130"/>
        <v>197265.72168557587</v>
      </c>
      <c r="Q235" s="190">
        <f t="shared" ca="1" si="130"/>
        <v>197265.72168557587</v>
      </c>
      <c r="R235" s="190">
        <f t="shared" ca="1" si="130"/>
        <v>197267.89161068443</v>
      </c>
      <c r="S235" s="190">
        <f t="shared" ca="1" si="130"/>
        <v>452067.00762213953</v>
      </c>
      <c r="T235" s="190">
        <f t="shared" ca="1" si="130"/>
        <v>452067.00762213953</v>
      </c>
      <c r="U235" s="190">
        <f t="shared" ca="1" si="130"/>
        <v>452067.00762213953</v>
      </c>
      <c r="V235" s="190">
        <f t="shared" ca="1" si="130"/>
        <v>452067.00762213953</v>
      </c>
      <c r="W235" s="190">
        <f t="shared" ca="1" si="130"/>
        <v>452067.00762213953</v>
      </c>
      <c r="X235" s="190">
        <f t="shared" ca="1" si="130"/>
        <v>452067.00762213953</v>
      </c>
      <c r="Y235" s="190">
        <f t="shared" ca="1" si="130"/>
        <v>452067.00762213953</v>
      </c>
      <c r="Z235" s="190">
        <f t="shared" ca="1" si="130"/>
        <v>452067.00762213953</v>
      </c>
      <c r="AA235" s="190">
        <f t="shared" ca="1" si="130"/>
        <v>452067.00762213953</v>
      </c>
      <c r="AB235" s="190">
        <f t="shared" ca="1" si="130"/>
        <v>452067.00762213953</v>
      </c>
      <c r="AC235" s="190">
        <f t="shared" ca="1" si="130"/>
        <v>452067.00762213953</v>
      </c>
      <c r="AD235" s="190">
        <f t="shared" ca="1" si="130"/>
        <v>452075.68732257397</v>
      </c>
      <c r="AE235" s="190">
        <f t="shared" ca="1" si="130"/>
        <v>464983.48683028604</v>
      </c>
      <c r="AF235" s="190">
        <f t="shared" ca="1" si="130"/>
        <v>464983.48683028604</v>
      </c>
      <c r="AG235" s="190">
        <f t="shared" ca="1" si="130"/>
        <v>464983.48683028604</v>
      </c>
      <c r="AH235" s="190">
        <f t="shared" ca="1" si="130"/>
        <v>464983.48683028604</v>
      </c>
      <c r="AI235" s="190">
        <f t="shared" ca="1" si="130"/>
        <v>464983.48683028604</v>
      </c>
      <c r="AJ235" s="190">
        <f t="shared" ref="AJ235:BQ235" ca="1" si="131">$C$222*(SUM($C$70:$C$78)*AI38)</f>
        <v>464983.48683028604</v>
      </c>
      <c r="AK235" s="190">
        <f t="shared" ca="1" si="131"/>
        <v>464983.48683028604</v>
      </c>
      <c r="AL235" s="190">
        <f t="shared" ca="1" si="131"/>
        <v>0</v>
      </c>
      <c r="AM235" s="190">
        <f t="shared" ca="1" si="131"/>
        <v>0</v>
      </c>
      <c r="AN235" s="190">
        <f t="shared" ca="1" si="131"/>
        <v>0</v>
      </c>
      <c r="AO235" s="190">
        <f t="shared" ca="1" si="131"/>
        <v>0</v>
      </c>
      <c r="AP235" s="190">
        <f t="shared" ca="1" si="131"/>
        <v>0</v>
      </c>
      <c r="AQ235" s="190">
        <f t="shared" ca="1" si="131"/>
        <v>0</v>
      </c>
      <c r="AR235" s="190">
        <f t="shared" ca="1" si="131"/>
        <v>0</v>
      </c>
      <c r="AS235" s="190">
        <f t="shared" ca="1" si="131"/>
        <v>0</v>
      </c>
      <c r="AT235" s="190">
        <f t="shared" ca="1" si="131"/>
        <v>0</v>
      </c>
      <c r="AU235" s="190">
        <f t="shared" ca="1" si="131"/>
        <v>0</v>
      </c>
      <c r="AV235" s="190">
        <f t="shared" ca="1" si="131"/>
        <v>0</v>
      </c>
      <c r="AW235" s="190">
        <f t="shared" ca="1" si="131"/>
        <v>0</v>
      </c>
      <c r="AX235" s="190">
        <f t="shared" ca="1" si="131"/>
        <v>0</v>
      </c>
      <c r="AY235" s="190">
        <f t="shared" ca="1" si="131"/>
        <v>0</v>
      </c>
      <c r="AZ235" s="190">
        <f t="shared" ca="1" si="131"/>
        <v>0</v>
      </c>
      <c r="BA235" s="190">
        <f t="shared" ca="1" si="131"/>
        <v>0</v>
      </c>
      <c r="BB235" s="190">
        <f t="shared" ca="1" si="131"/>
        <v>0</v>
      </c>
      <c r="BC235" s="190">
        <f t="shared" ca="1" si="131"/>
        <v>0</v>
      </c>
      <c r="BD235" s="190">
        <f t="shared" ca="1" si="131"/>
        <v>0</v>
      </c>
      <c r="BE235" s="190">
        <f t="shared" ca="1" si="131"/>
        <v>0</v>
      </c>
      <c r="BF235" s="190">
        <f t="shared" ca="1" si="131"/>
        <v>0</v>
      </c>
      <c r="BG235" s="190">
        <f t="shared" ca="1" si="131"/>
        <v>0</v>
      </c>
      <c r="BH235" s="190">
        <f t="shared" ca="1" si="131"/>
        <v>0</v>
      </c>
      <c r="BI235" s="190">
        <f t="shared" ca="1" si="131"/>
        <v>0</v>
      </c>
      <c r="BJ235" s="190">
        <f t="shared" ca="1" si="131"/>
        <v>0</v>
      </c>
      <c r="BK235" s="190">
        <f t="shared" ca="1" si="131"/>
        <v>0</v>
      </c>
      <c r="BL235" s="190">
        <f t="shared" ca="1" si="131"/>
        <v>0</v>
      </c>
      <c r="BM235" s="190">
        <f t="shared" ca="1" si="131"/>
        <v>0</v>
      </c>
      <c r="BN235" s="190">
        <f t="shared" ca="1" si="131"/>
        <v>0</v>
      </c>
      <c r="BO235" s="190">
        <f t="shared" ca="1" si="131"/>
        <v>0</v>
      </c>
      <c r="BP235" s="190">
        <f t="shared" ca="1" si="131"/>
        <v>0</v>
      </c>
      <c r="BQ235" s="190">
        <f t="shared" ca="1" si="131"/>
        <v>0</v>
      </c>
    </row>
    <row r="236" spans="1:69" s="48" customFormat="1">
      <c r="B236" s="48" t="s">
        <v>114</v>
      </c>
    </row>
    <row r="237" spans="1:69" s="48" customFormat="1">
      <c r="B237" s="48" t="s">
        <v>113</v>
      </c>
      <c r="D237" s="190">
        <f t="shared" ref="D237:BO237" ca="1" si="132">$C$224*D144</f>
        <v>0</v>
      </c>
      <c r="E237" s="190">
        <f t="shared" ca="1" si="132"/>
        <v>0</v>
      </c>
      <c r="F237" s="190">
        <f t="shared" ca="1" si="132"/>
        <v>0</v>
      </c>
      <c r="G237" s="190">
        <f t="shared" ca="1" si="132"/>
        <v>0</v>
      </c>
      <c r="H237" s="190">
        <f t="shared" ca="1" si="132"/>
        <v>0</v>
      </c>
      <c r="I237" s="190">
        <f t="shared" ca="1" si="132"/>
        <v>0</v>
      </c>
      <c r="J237" s="190">
        <f t="shared" ca="1" si="132"/>
        <v>0</v>
      </c>
      <c r="K237" s="190">
        <f t="shared" ca="1" si="132"/>
        <v>0</v>
      </c>
      <c r="L237" s="190">
        <f t="shared" ca="1" si="132"/>
        <v>0</v>
      </c>
      <c r="M237" s="190">
        <f t="shared" ca="1" si="132"/>
        <v>0</v>
      </c>
      <c r="N237" s="190">
        <f t="shared" ca="1" si="132"/>
        <v>0</v>
      </c>
      <c r="O237" s="190">
        <f t="shared" ca="1" si="132"/>
        <v>0</v>
      </c>
      <c r="P237" s="190">
        <f t="shared" ca="1" si="132"/>
        <v>0</v>
      </c>
      <c r="Q237" s="190">
        <f t="shared" ca="1" si="132"/>
        <v>0</v>
      </c>
      <c r="R237" s="190">
        <f t="shared" ca="1" si="132"/>
        <v>0</v>
      </c>
      <c r="S237" s="190">
        <f t="shared" ca="1" si="132"/>
        <v>0</v>
      </c>
      <c r="T237" s="190">
        <f t="shared" ca="1" si="132"/>
        <v>0</v>
      </c>
      <c r="U237" s="190">
        <f t="shared" ca="1" si="132"/>
        <v>0</v>
      </c>
      <c r="V237" s="190">
        <f t="shared" ca="1" si="132"/>
        <v>0</v>
      </c>
      <c r="W237" s="190">
        <f t="shared" ca="1" si="132"/>
        <v>0</v>
      </c>
      <c r="X237" s="190">
        <f t="shared" ca="1" si="132"/>
        <v>25049977.199999999</v>
      </c>
      <c r="Y237" s="190">
        <f t="shared" ca="1" si="132"/>
        <v>0</v>
      </c>
      <c r="Z237" s="190">
        <f t="shared" ca="1" si="132"/>
        <v>0</v>
      </c>
      <c r="AA237" s="190">
        <f t="shared" ca="1" si="132"/>
        <v>0</v>
      </c>
      <c r="AB237" s="190">
        <f t="shared" ca="1" si="132"/>
        <v>0</v>
      </c>
      <c r="AC237" s="190">
        <f t="shared" ca="1" si="132"/>
        <v>2374996.1999999997</v>
      </c>
      <c r="AD237" s="190">
        <f t="shared" ca="1" si="132"/>
        <v>2374996.1999999997</v>
      </c>
      <c r="AE237" s="190">
        <f t="shared" ca="1" si="132"/>
        <v>2374996.1999999997</v>
      </c>
      <c r="AF237" s="190">
        <f t="shared" ca="1" si="132"/>
        <v>2374996.1999999997</v>
      </c>
      <c r="AG237" s="190">
        <f t="shared" ca="1" si="132"/>
        <v>2374996.1999999997</v>
      </c>
      <c r="AH237" s="190">
        <f t="shared" ca="1" si="132"/>
        <v>2375041.8000000031</v>
      </c>
      <c r="AI237" s="190">
        <f t="shared" ca="1" si="132"/>
        <v>2571426</v>
      </c>
      <c r="AJ237" s="190">
        <f t="shared" ca="1" si="132"/>
        <v>2571426</v>
      </c>
      <c r="AK237" s="190">
        <f t="shared" ca="1" si="132"/>
        <v>2571426</v>
      </c>
      <c r="AL237" s="190">
        <f t="shared" ca="1" si="132"/>
        <v>2571426</v>
      </c>
      <c r="AM237" s="190">
        <f t="shared" ca="1" si="132"/>
        <v>2571426</v>
      </c>
      <c r="AN237" s="190">
        <f t="shared" ca="1" si="132"/>
        <v>2571426</v>
      </c>
      <c r="AO237" s="190">
        <f t="shared" ca="1" si="132"/>
        <v>2571426</v>
      </c>
      <c r="AP237" s="190">
        <f t="shared" ca="1" si="132"/>
        <v>0</v>
      </c>
      <c r="AQ237" s="190">
        <f t="shared" ca="1" si="132"/>
        <v>0</v>
      </c>
      <c r="AR237" s="190">
        <f t="shared" ca="1" si="132"/>
        <v>0</v>
      </c>
      <c r="AS237" s="190">
        <f t="shared" ca="1" si="132"/>
        <v>0</v>
      </c>
      <c r="AT237" s="190">
        <f t="shared" ca="1" si="132"/>
        <v>0</v>
      </c>
      <c r="AU237" s="190">
        <f t="shared" ca="1" si="132"/>
        <v>0</v>
      </c>
      <c r="AV237" s="190">
        <f t="shared" ca="1" si="132"/>
        <v>0</v>
      </c>
      <c r="AW237" s="190">
        <f t="shared" ca="1" si="132"/>
        <v>0</v>
      </c>
      <c r="AX237" s="190">
        <f t="shared" ca="1" si="132"/>
        <v>0</v>
      </c>
      <c r="AY237" s="190">
        <f t="shared" ca="1" si="132"/>
        <v>0</v>
      </c>
      <c r="AZ237" s="190">
        <f t="shared" ca="1" si="132"/>
        <v>0</v>
      </c>
      <c r="BA237" s="190">
        <f t="shared" ca="1" si="132"/>
        <v>0</v>
      </c>
      <c r="BB237" s="190">
        <f t="shared" ca="1" si="132"/>
        <v>0</v>
      </c>
      <c r="BC237" s="190">
        <f t="shared" ca="1" si="132"/>
        <v>0</v>
      </c>
      <c r="BD237" s="190">
        <f t="shared" ca="1" si="132"/>
        <v>0</v>
      </c>
      <c r="BE237" s="190">
        <f t="shared" ca="1" si="132"/>
        <v>0</v>
      </c>
      <c r="BF237" s="190">
        <f t="shared" ca="1" si="132"/>
        <v>0</v>
      </c>
      <c r="BG237" s="190">
        <f t="shared" ca="1" si="132"/>
        <v>0</v>
      </c>
      <c r="BH237" s="190">
        <f t="shared" ca="1" si="132"/>
        <v>0</v>
      </c>
      <c r="BI237" s="190">
        <f t="shared" ca="1" si="132"/>
        <v>0</v>
      </c>
      <c r="BJ237" s="190">
        <f t="shared" ca="1" si="132"/>
        <v>0</v>
      </c>
      <c r="BK237" s="190">
        <f t="shared" ca="1" si="132"/>
        <v>0</v>
      </c>
      <c r="BL237" s="190">
        <f t="shared" ca="1" si="132"/>
        <v>0</v>
      </c>
      <c r="BM237" s="190">
        <f t="shared" ca="1" si="132"/>
        <v>0</v>
      </c>
      <c r="BN237" s="190">
        <f t="shared" ca="1" si="132"/>
        <v>0</v>
      </c>
      <c r="BO237" s="190">
        <f t="shared" ca="1" si="132"/>
        <v>0</v>
      </c>
      <c r="BP237" s="190">
        <f t="shared" ref="BP237:BQ237" ca="1" si="133">$C$224*BP144</f>
        <v>0</v>
      </c>
      <c r="BQ237" s="190">
        <f t="shared" ca="1" si="133"/>
        <v>0</v>
      </c>
    </row>
    <row r="238" spans="1:69" s="48" customFormat="1">
      <c r="A238" s="48">
        <v>2</v>
      </c>
      <c r="B238" s="48" t="s">
        <v>115</v>
      </c>
      <c r="D238" s="188">
        <f t="shared" ref="D238:BO238" si="134">IF(D233&lt;$C$7,0,IFERROR(HLOOKUP(YEAR(D$233),$C$226:$J$231,$A238,FALSE)/HLOOKUP(YEAR(D$233),$C$226:$J$232,7,FALSE),0))</f>
        <v>7747.7466666666669</v>
      </c>
      <c r="E238" s="188">
        <f t="shared" si="134"/>
        <v>7747.7466666666669</v>
      </c>
      <c r="F238" s="188">
        <f t="shared" si="134"/>
        <v>7747.7466666666669</v>
      </c>
      <c r="G238" s="188">
        <f t="shared" si="134"/>
        <v>1936.9366666666667</v>
      </c>
      <c r="H238" s="188">
        <f t="shared" si="134"/>
        <v>1936.9366666666667</v>
      </c>
      <c r="I238" s="188">
        <f t="shared" si="134"/>
        <v>1936.9366666666667</v>
      </c>
      <c r="J238" s="188">
        <f t="shared" si="134"/>
        <v>1936.9366666666667</v>
      </c>
      <c r="K238" s="188">
        <f t="shared" si="134"/>
        <v>1936.9366666666667</v>
      </c>
      <c r="L238" s="188">
        <f t="shared" si="134"/>
        <v>1936.9366666666667</v>
      </c>
      <c r="M238" s="188">
        <f t="shared" si="134"/>
        <v>1936.9366666666667</v>
      </c>
      <c r="N238" s="188">
        <f t="shared" si="134"/>
        <v>1936.9366666666667</v>
      </c>
      <c r="O238" s="188">
        <f t="shared" si="134"/>
        <v>1936.9366666666667</v>
      </c>
      <c r="P238" s="188">
        <f t="shared" si="134"/>
        <v>1936.9366666666667</v>
      </c>
      <c r="Q238" s="188">
        <f t="shared" si="134"/>
        <v>1936.9366666666667</v>
      </c>
      <c r="R238" s="188">
        <f t="shared" si="134"/>
        <v>1936.9366666666667</v>
      </c>
      <c r="S238" s="188">
        <f t="shared" si="134"/>
        <v>1936.9366666666667</v>
      </c>
      <c r="T238" s="188">
        <f t="shared" si="134"/>
        <v>1936.9366666666667</v>
      </c>
      <c r="U238" s="188">
        <f t="shared" si="134"/>
        <v>1936.9366666666667</v>
      </c>
      <c r="V238" s="188">
        <f t="shared" si="134"/>
        <v>1936.9366666666667</v>
      </c>
      <c r="W238" s="188">
        <f t="shared" si="134"/>
        <v>1936.9366666666667</v>
      </c>
      <c r="X238" s="188">
        <f t="shared" si="134"/>
        <v>1936.9366666666667</v>
      </c>
      <c r="Y238" s="188">
        <f t="shared" si="134"/>
        <v>1936.9366666666667</v>
      </c>
      <c r="Z238" s="188">
        <f t="shared" si="134"/>
        <v>1936.9366666666667</v>
      </c>
      <c r="AA238" s="188">
        <f t="shared" si="134"/>
        <v>1936.9366666666667</v>
      </c>
      <c r="AB238" s="188">
        <f t="shared" si="134"/>
        <v>1936.9366666666667</v>
      </c>
      <c r="AC238" s="188">
        <f t="shared" si="134"/>
        <v>1936.9366666666667</v>
      </c>
      <c r="AD238" s="188">
        <f t="shared" si="134"/>
        <v>1936.9366666666667</v>
      </c>
      <c r="AE238" s="188">
        <f t="shared" si="134"/>
        <v>1936.9366666666667</v>
      </c>
      <c r="AF238" s="188">
        <f t="shared" si="134"/>
        <v>1936.9366666666667</v>
      </c>
      <c r="AG238" s="188">
        <f t="shared" si="134"/>
        <v>1936.9366666666667</v>
      </c>
      <c r="AH238" s="188">
        <f t="shared" si="134"/>
        <v>1936.9366666666667</v>
      </c>
      <c r="AI238" s="188">
        <f t="shared" si="134"/>
        <v>1936.9366666666667</v>
      </c>
      <c r="AJ238" s="188">
        <f t="shared" si="134"/>
        <v>1936.9366666666667</v>
      </c>
      <c r="AK238" s="188">
        <f t="shared" si="134"/>
        <v>1936.9366666666667</v>
      </c>
      <c r="AL238" s="188">
        <f t="shared" si="134"/>
        <v>1936.9366666666667</v>
      </c>
      <c r="AM238" s="188">
        <f t="shared" si="134"/>
        <v>1936.9366666666667</v>
      </c>
      <c r="AN238" s="188">
        <f t="shared" si="134"/>
        <v>1936.9366666666667</v>
      </c>
      <c r="AO238" s="188">
        <f t="shared" si="134"/>
        <v>1936.9366666666667</v>
      </c>
      <c r="AP238" s="188">
        <f t="shared" si="134"/>
        <v>1936.9366666666667</v>
      </c>
      <c r="AQ238" s="188">
        <f t="shared" si="134"/>
        <v>1936.9366666666667</v>
      </c>
      <c r="AR238" s="188">
        <f t="shared" si="134"/>
        <v>1936.9366666666667</v>
      </c>
      <c r="AS238" s="188">
        <f t="shared" si="134"/>
        <v>1936.9366666666667</v>
      </c>
      <c r="AT238" s="188">
        <f t="shared" si="134"/>
        <v>1936.9366666666667</v>
      </c>
      <c r="AU238" s="188">
        <f t="shared" si="134"/>
        <v>1936.9366666666667</v>
      </c>
      <c r="AV238" s="188">
        <f t="shared" si="134"/>
        <v>1936.9366666666667</v>
      </c>
      <c r="AW238" s="188">
        <f t="shared" si="134"/>
        <v>1936.9366666666667</v>
      </c>
      <c r="AX238" s="188">
        <f t="shared" si="134"/>
        <v>1936.9366666666667</v>
      </c>
      <c r="AY238" s="188">
        <f t="shared" si="134"/>
        <v>1936.9366666666667</v>
      </c>
      <c r="AZ238" s="188">
        <f t="shared" si="134"/>
        <v>1936.9366666666667</v>
      </c>
      <c r="BA238" s="188">
        <f t="shared" si="134"/>
        <v>1936.9366666666667</v>
      </c>
      <c r="BB238" s="188">
        <f t="shared" si="134"/>
        <v>1936.9366666666667</v>
      </c>
      <c r="BC238" s="188">
        <f t="shared" si="134"/>
        <v>0</v>
      </c>
      <c r="BD238" s="188">
        <f t="shared" si="134"/>
        <v>0</v>
      </c>
      <c r="BE238" s="188">
        <f t="shared" si="134"/>
        <v>0</v>
      </c>
      <c r="BF238" s="188">
        <f t="shared" si="134"/>
        <v>0</v>
      </c>
      <c r="BG238" s="188">
        <f t="shared" si="134"/>
        <v>0</v>
      </c>
      <c r="BH238" s="188">
        <f t="shared" si="134"/>
        <v>0</v>
      </c>
      <c r="BI238" s="188">
        <f t="shared" si="134"/>
        <v>0</v>
      </c>
      <c r="BJ238" s="188">
        <f t="shared" si="134"/>
        <v>0</v>
      </c>
      <c r="BK238" s="188">
        <f t="shared" si="134"/>
        <v>0</v>
      </c>
      <c r="BL238" s="188">
        <f t="shared" si="134"/>
        <v>0</v>
      </c>
      <c r="BM238" s="188">
        <f t="shared" si="134"/>
        <v>0</v>
      </c>
      <c r="BN238" s="188">
        <f t="shared" si="134"/>
        <v>0</v>
      </c>
      <c r="BO238" s="188">
        <f t="shared" si="134"/>
        <v>0</v>
      </c>
      <c r="BP238" s="188">
        <f t="shared" ref="BP238:BQ238" si="135">IF(BP233&lt;$C$7,0,IFERROR(HLOOKUP(YEAR(BP$233),$C$226:$J$231,$A238,FALSE)/HLOOKUP(YEAR(BP$233),$C$226:$J$232,7,FALSE),0))</f>
        <v>0</v>
      </c>
      <c r="BQ238" s="188">
        <f t="shared" si="135"/>
        <v>0</v>
      </c>
    </row>
    <row r="239" spans="1:69" s="48" customFormat="1">
      <c r="A239" s="48">
        <v>3</v>
      </c>
      <c r="B239" s="48" t="s">
        <v>116</v>
      </c>
      <c r="D239" s="188">
        <f t="shared" ref="D239:BO239" si="136">IF(D233&lt;$C$7,0,IFERROR(HLOOKUP(YEAR(D$233),$C$226:$J$231,$A239,FALSE)/HLOOKUP(YEAR(D$233),$C$226:$J$232,7,FALSE),0))</f>
        <v>11081.51</v>
      </c>
      <c r="E239" s="188">
        <f t="shared" si="136"/>
        <v>11081.51</v>
      </c>
      <c r="F239" s="188">
        <f t="shared" si="136"/>
        <v>11081.51</v>
      </c>
      <c r="G239" s="188">
        <f t="shared" si="136"/>
        <v>2770.3775000000001</v>
      </c>
      <c r="H239" s="188">
        <f t="shared" si="136"/>
        <v>2770.3775000000001</v>
      </c>
      <c r="I239" s="188">
        <f t="shared" si="136"/>
        <v>2770.3775000000001</v>
      </c>
      <c r="J239" s="188">
        <f t="shared" si="136"/>
        <v>2770.3775000000001</v>
      </c>
      <c r="K239" s="188">
        <f t="shared" si="136"/>
        <v>2770.3775000000001</v>
      </c>
      <c r="L239" s="188">
        <f t="shared" si="136"/>
        <v>2770.3775000000001</v>
      </c>
      <c r="M239" s="188">
        <f t="shared" si="136"/>
        <v>2770.3775000000001</v>
      </c>
      <c r="N239" s="188">
        <f t="shared" si="136"/>
        <v>2770.3775000000001</v>
      </c>
      <c r="O239" s="188">
        <f t="shared" si="136"/>
        <v>2770.3775000000001</v>
      </c>
      <c r="P239" s="188">
        <f t="shared" si="136"/>
        <v>2770.3775000000001</v>
      </c>
      <c r="Q239" s="188">
        <f t="shared" si="136"/>
        <v>2770.3775000000001</v>
      </c>
      <c r="R239" s="188">
        <f t="shared" si="136"/>
        <v>2770.3775000000001</v>
      </c>
      <c r="S239" s="188">
        <f t="shared" si="136"/>
        <v>2770.3775000000001</v>
      </c>
      <c r="T239" s="188">
        <f t="shared" si="136"/>
        <v>2770.3775000000001</v>
      </c>
      <c r="U239" s="188">
        <f t="shared" si="136"/>
        <v>2770.3775000000001</v>
      </c>
      <c r="V239" s="188">
        <f t="shared" si="136"/>
        <v>2770.3775000000001</v>
      </c>
      <c r="W239" s="188">
        <f t="shared" si="136"/>
        <v>2770.3775000000001</v>
      </c>
      <c r="X239" s="188">
        <f t="shared" si="136"/>
        <v>2770.3775000000001</v>
      </c>
      <c r="Y239" s="188">
        <f t="shared" si="136"/>
        <v>2770.3775000000001</v>
      </c>
      <c r="Z239" s="188">
        <f t="shared" si="136"/>
        <v>2770.3775000000001</v>
      </c>
      <c r="AA239" s="188">
        <f t="shared" si="136"/>
        <v>2770.3775000000001</v>
      </c>
      <c r="AB239" s="188">
        <f t="shared" si="136"/>
        <v>2770.3775000000001</v>
      </c>
      <c r="AC239" s="188">
        <f t="shared" si="136"/>
        <v>2770.3775000000001</v>
      </c>
      <c r="AD239" s="188">
        <f t="shared" si="136"/>
        <v>2770.3775000000001</v>
      </c>
      <c r="AE239" s="188">
        <f t="shared" si="136"/>
        <v>2770.3775000000001</v>
      </c>
      <c r="AF239" s="188">
        <f t="shared" si="136"/>
        <v>2770.3775000000001</v>
      </c>
      <c r="AG239" s="188">
        <f t="shared" si="136"/>
        <v>2770.3775000000001</v>
      </c>
      <c r="AH239" s="188">
        <f t="shared" si="136"/>
        <v>2770.3775000000001</v>
      </c>
      <c r="AI239" s="188">
        <f t="shared" si="136"/>
        <v>2770.3775000000001</v>
      </c>
      <c r="AJ239" s="188">
        <f t="shared" si="136"/>
        <v>2770.3775000000001</v>
      </c>
      <c r="AK239" s="188">
        <f t="shared" si="136"/>
        <v>2770.3775000000001</v>
      </c>
      <c r="AL239" s="188">
        <f t="shared" si="136"/>
        <v>2770.3775000000001</v>
      </c>
      <c r="AM239" s="188">
        <f t="shared" si="136"/>
        <v>2770.3775000000001</v>
      </c>
      <c r="AN239" s="188">
        <f t="shared" si="136"/>
        <v>2770.3775000000001</v>
      </c>
      <c r="AO239" s="188">
        <f t="shared" si="136"/>
        <v>2770.3775000000001</v>
      </c>
      <c r="AP239" s="188">
        <f t="shared" si="136"/>
        <v>2770.3775000000001</v>
      </c>
      <c r="AQ239" s="188">
        <f t="shared" si="136"/>
        <v>2770.3775000000001</v>
      </c>
      <c r="AR239" s="188">
        <f t="shared" si="136"/>
        <v>2770.3775000000001</v>
      </c>
      <c r="AS239" s="188">
        <f t="shared" si="136"/>
        <v>2770.3775000000001</v>
      </c>
      <c r="AT239" s="188">
        <f t="shared" si="136"/>
        <v>2770.3775000000001</v>
      </c>
      <c r="AU239" s="188">
        <f t="shared" si="136"/>
        <v>2770.3775000000001</v>
      </c>
      <c r="AV239" s="188">
        <f t="shared" si="136"/>
        <v>2770.3775000000001</v>
      </c>
      <c r="AW239" s="188">
        <f t="shared" si="136"/>
        <v>2770.3775000000001</v>
      </c>
      <c r="AX239" s="188">
        <f t="shared" si="136"/>
        <v>2770.3775000000001</v>
      </c>
      <c r="AY239" s="188">
        <f t="shared" si="136"/>
        <v>2770.3775000000001</v>
      </c>
      <c r="AZ239" s="188">
        <f t="shared" si="136"/>
        <v>2770.3775000000001</v>
      </c>
      <c r="BA239" s="188">
        <f t="shared" si="136"/>
        <v>2770.3775000000001</v>
      </c>
      <c r="BB239" s="188">
        <f t="shared" si="136"/>
        <v>2770.3775000000001</v>
      </c>
      <c r="BC239" s="188">
        <f t="shared" si="136"/>
        <v>0</v>
      </c>
      <c r="BD239" s="188">
        <f t="shared" si="136"/>
        <v>0</v>
      </c>
      <c r="BE239" s="188">
        <f t="shared" si="136"/>
        <v>0</v>
      </c>
      <c r="BF239" s="188">
        <f t="shared" si="136"/>
        <v>0</v>
      </c>
      <c r="BG239" s="188">
        <f t="shared" si="136"/>
        <v>0</v>
      </c>
      <c r="BH239" s="188">
        <f t="shared" si="136"/>
        <v>0</v>
      </c>
      <c r="BI239" s="188">
        <f t="shared" si="136"/>
        <v>0</v>
      </c>
      <c r="BJ239" s="188">
        <f t="shared" si="136"/>
        <v>0</v>
      </c>
      <c r="BK239" s="188">
        <f t="shared" si="136"/>
        <v>0</v>
      </c>
      <c r="BL239" s="188">
        <f t="shared" si="136"/>
        <v>0</v>
      </c>
      <c r="BM239" s="188">
        <f t="shared" si="136"/>
        <v>0</v>
      </c>
      <c r="BN239" s="188">
        <f t="shared" si="136"/>
        <v>0</v>
      </c>
      <c r="BO239" s="188">
        <f t="shared" si="136"/>
        <v>0</v>
      </c>
      <c r="BP239" s="188">
        <f t="shared" ref="BP239:BQ239" si="137">IF(BP233&lt;$C$7,0,IFERROR(HLOOKUP(YEAR(BP$233),$C$226:$J$231,$A239,FALSE)/HLOOKUP(YEAR(BP$233),$C$226:$J$232,7,FALSE),0))</f>
        <v>0</v>
      </c>
      <c r="BQ239" s="188">
        <f t="shared" si="137"/>
        <v>0</v>
      </c>
    </row>
    <row r="240" spans="1:69" s="48" customFormat="1">
      <c r="A240" s="48">
        <v>4</v>
      </c>
      <c r="B240" s="48" t="s">
        <v>117</v>
      </c>
      <c r="D240" s="188">
        <f t="shared" ref="D240:BO240" si="138">IF(D233&lt;$C$7,0,IFERROR(HLOOKUP(YEAR(D$233),$C$226:$J$231,$A240,FALSE)/HLOOKUP(YEAR(D$233),$C$226:$J$232,7,FALSE),0))</f>
        <v>7807.666666666667</v>
      </c>
      <c r="E240" s="188">
        <f t="shared" si="138"/>
        <v>7807.666666666667</v>
      </c>
      <c r="F240" s="188">
        <f t="shared" si="138"/>
        <v>7807.666666666667</v>
      </c>
      <c r="G240" s="188">
        <f t="shared" si="138"/>
        <v>1951.9166666666667</v>
      </c>
      <c r="H240" s="188">
        <f t="shared" si="138"/>
        <v>1951.9166666666667</v>
      </c>
      <c r="I240" s="188">
        <f t="shared" si="138"/>
        <v>1951.9166666666667</v>
      </c>
      <c r="J240" s="188">
        <f t="shared" si="138"/>
        <v>1951.9166666666667</v>
      </c>
      <c r="K240" s="188">
        <f t="shared" si="138"/>
        <v>1951.9166666666667</v>
      </c>
      <c r="L240" s="188">
        <f t="shared" si="138"/>
        <v>1951.9166666666667</v>
      </c>
      <c r="M240" s="188">
        <f t="shared" si="138"/>
        <v>1951.9166666666667</v>
      </c>
      <c r="N240" s="188">
        <f t="shared" si="138"/>
        <v>1951.9166666666667</v>
      </c>
      <c r="O240" s="188">
        <f t="shared" si="138"/>
        <v>1951.9166666666667</v>
      </c>
      <c r="P240" s="188">
        <f t="shared" si="138"/>
        <v>1951.9166666666667</v>
      </c>
      <c r="Q240" s="188">
        <f t="shared" si="138"/>
        <v>1951.9166666666667</v>
      </c>
      <c r="R240" s="188">
        <f t="shared" si="138"/>
        <v>1951.9166666666667</v>
      </c>
      <c r="S240" s="188">
        <f t="shared" si="138"/>
        <v>1951.9166666666667</v>
      </c>
      <c r="T240" s="188">
        <f t="shared" si="138"/>
        <v>1951.9166666666667</v>
      </c>
      <c r="U240" s="188">
        <f t="shared" si="138"/>
        <v>1951.9166666666667</v>
      </c>
      <c r="V240" s="188">
        <f t="shared" si="138"/>
        <v>1951.9166666666667</v>
      </c>
      <c r="W240" s="188">
        <f t="shared" si="138"/>
        <v>1951.9166666666667</v>
      </c>
      <c r="X240" s="188">
        <f t="shared" si="138"/>
        <v>1951.9166666666667</v>
      </c>
      <c r="Y240" s="188">
        <f t="shared" si="138"/>
        <v>1951.9166666666667</v>
      </c>
      <c r="Z240" s="188">
        <f t="shared" si="138"/>
        <v>1951.9166666666667</v>
      </c>
      <c r="AA240" s="188">
        <f t="shared" si="138"/>
        <v>1951.9166666666667</v>
      </c>
      <c r="AB240" s="188">
        <f t="shared" si="138"/>
        <v>1951.9166666666667</v>
      </c>
      <c r="AC240" s="188">
        <f t="shared" si="138"/>
        <v>1951.9166666666667</v>
      </c>
      <c r="AD240" s="188">
        <f t="shared" si="138"/>
        <v>1951.9166666666667</v>
      </c>
      <c r="AE240" s="188">
        <f t="shared" si="138"/>
        <v>1951.9166666666667</v>
      </c>
      <c r="AF240" s="188">
        <f t="shared" si="138"/>
        <v>1951.9166666666667</v>
      </c>
      <c r="AG240" s="188">
        <f t="shared" si="138"/>
        <v>1951.9166666666667</v>
      </c>
      <c r="AH240" s="188">
        <f t="shared" si="138"/>
        <v>1951.9166666666667</v>
      </c>
      <c r="AI240" s="188">
        <f t="shared" si="138"/>
        <v>1951.9166666666667</v>
      </c>
      <c r="AJ240" s="188">
        <f t="shared" si="138"/>
        <v>1951.9166666666667</v>
      </c>
      <c r="AK240" s="188">
        <f t="shared" si="138"/>
        <v>1951.9166666666667</v>
      </c>
      <c r="AL240" s="188">
        <f t="shared" si="138"/>
        <v>1951.9166666666667</v>
      </c>
      <c r="AM240" s="188">
        <f t="shared" si="138"/>
        <v>1951.9166666666667</v>
      </c>
      <c r="AN240" s="188">
        <f t="shared" si="138"/>
        <v>1951.9166666666667</v>
      </c>
      <c r="AO240" s="188">
        <f t="shared" si="138"/>
        <v>1951.9166666666667</v>
      </c>
      <c r="AP240" s="188">
        <f t="shared" si="138"/>
        <v>1951.9166666666667</v>
      </c>
      <c r="AQ240" s="188">
        <f t="shared" si="138"/>
        <v>1951.9166666666667</v>
      </c>
      <c r="AR240" s="188">
        <f t="shared" si="138"/>
        <v>1951.9166666666667</v>
      </c>
      <c r="AS240" s="188">
        <f t="shared" si="138"/>
        <v>1951.9166666666667</v>
      </c>
      <c r="AT240" s="188">
        <f t="shared" si="138"/>
        <v>1951.9166666666667</v>
      </c>
      <c r="AU240" s="188">
        <f t="shared" si="138"/>
        <v>1951.9166666666667</v>
      </c>
      <c r="AV240" s="188">
        <f t="shared" si="138"/>
        <v>1951.9166666666667</v>
      </c>
      <c r="AW240" s="188">
        <f t="shared" si="138"/>
        <v>1951.9166666666667</v>
      </c>
      <c r="AX240" s="188">
        <f t="shared" si="138"/>
        <v>1951.9166666666667</v>
      </c>
      <c r="AY240" s="188">
        <f t="shared" si="138"/>
        <v>1951.9166666666667</v>
      </c>
      <c r="AZ240" s="188">
        <f t="shared" si="138"/>
        <v>1951.9166666666667</v>
      </c>
      <c r="BA240" s="188">
        <f t="shared" si="138"/>
        <v>1951.9166666666667</v>
      </c>
      <c r="BB240" s="188">
        <f t="shared" si="138"/>
        <v>1951.9166666666667</v>
      </c>
      <c r="BC240" s="188">
        <f t="shared" si="138"/>
        <v>0</v>
      </c>
      <c r="BD240" s="188">
        <f t="shared" si="138"/>
        <v>0</v>
      </c>
      <c r="BE240" s="188">
        <f t="shared" si="138"/>
        <v>0</v>
      </c>
      <c r="BF240" s="188">
        <f t="shared" si="138"/>
        <v>0</v>
      </c>
      <c r="BG240" s="188">
        <f t="shared" si="138"/>
        <v>0</v>
      </c>
      <c r="BH240" s="188">
        <f t="shared" si="138"/>
        <v>0</v>
      </c>
      <c r="BI240" s="188">
        <f t="shared" si="138"/>
        <v>0</v>
      </c>
      <c r="BJ240" s="188">
        <f t="shared" si="138"/>
        <v>0</v>
      </c>
      <c r="BK240" s="188">
        <f t="shared" si="138"/>
        <v>0</v>
      </c>
      <c r="BL240" s="188">
        <f t="shared" si="138"/>
        <v>0</v>
      </c>
      <c r="BM240" s="188">
        <f t="shared" si="138"/>
        <v>0</v>
      </c>
      <c r="BN240" s="188">
        <f t="shared" si="138"/>
        <v>0</v>
      </c>
      <c r="BO240" s="188">
        <f t="shared" si="138"/>
        <v>0</v>
      </c>
      <c r="BP240" s="188">
        <f t="shared" ref="BP240:BQ240" si="139">IF(BP233&lt;$C$7,0,IFERROR(HLOOKUP(YEAR(BP$233),$C$226:$J$231,$A240,FALSE)/HLOOKUP(YEAR(BP$233),$C$226:$J$232,7,FALSE),0))</f>
        <v>0</v>
      </c>
      <c r="BQ240" s="188">
        <f t="shared" si="139"/>
        <v>0</v>
      </c>
    </row>
    <row r="241" spans="1:69" s="48" customFormat="1">
      <c r="A241" s="48">
        <v>5</v>
      </c>
      <c r="B241" s="48" t="s">
        <v>118</v>
      </c>
      <c r="D241" s="188">
        <f t="shared" ref="D241:BO241" si="140">IF(D233&lt;$C$7,0,IFERROR(HLOOKUP(YEAR(D$233),$C$226:$J$231,$A241,FALSE)/HLOOKUP(YEAR(D$233),$C$226:$J$232,7,FALSE),0))</f>
        <v>10817.333333333334</v>
      </c>
      <c r="E241" s="188">
        <f t="shared" si="140"/>
        <v>10817.333333333334</v>
      </c>
      <c r="F241" s="188">
        <f t="shared" si="140"/>
        <v>10817.333333333334</v>
      </c>
      <c r="G241" s="188">
        <f t="shared" si="140"/>
        <v>2704.3333333333335</v>
      </c>
      <c r="H241" s="188">
        <f t="shared" si="140"/>
        <v>2704.3333333333335</v>
      </c>
      <c r="I241" s="188">
        <f t="shared" si="140"/>
        <v>2704.3333333333335</v>
      </c>
      <c r="J241" s="188">
        <f t="shared" si="140"/>
        <v>2704.3333333333335</v>
      </c>
      <c r="K241" s="188">
        <f t="shared" si="140"/>
        <v>2704.3333333333335</v>
      </c>
      <c r="L241" s="188">
        <f t="shared" si="140"/>
        <v>2704.3333333333335</v>
      </c>
      <c r="M241" s="188">
        <f t="shared" si="140"/>
        <v>2704.3333333333335</v>
      </c>
      <c r="N241" s="188">
        <f t="shared" si="140"/>
        <v>2704.3333333333335</v>
      </c>
      <c r="O241" s="188">
        <f t="shared" si="140"/>
        <v>2704.3333333333335</v>
      </c>
      <c r="P241" s="188">
        <f t="shared" si="140"/>
        <v>2704.3333333333335</v>
      </c>
      <c r="Q241" s="188">
        <f t="shared" si="140"/>
        <v>2704.3333333333335</v>
      </c>
      <c r="R241" s="188">
        <f t="shared" si="140"/>
        <v>2704.3333333333335</v>
      </c>
      <c r="S241" s="188">
        <f t="shared" si="140"/>
        <v>2704.3333333333335</v>
      </c>
      <c r="T241" s="188">
        <f t="shared" si="140"/>
        <v>2704.3333333333335</v>
      </c>
      <c r="U241" s="188">
        <f t="shared" si="140"/>
        <v>2704.3333333333335</v>
      </c>
      <c r="V241" s="188">
        <f t="shared" si="140"/>
        <v>2704.3333333333335</v>
      </c>
      <c r="W241" s="188">
        <f t="shared" si="140"/>
        <v>2704.3333333333335</v>
      </c>
      <c r="X241" s="188">
        <f t="shared" si="140"/>
        <v>2704.3333333333335</v>
      </c>
      <c r="Y241" s="188">
        <f t="shared" si="140"/>
        <v>2704.3333333333335</v>
      </c>
      <c r="Z241" s="188">
        <f t="shared" si="140"/>
        <v>2704.3333333333335</v>
      </c>
      <c r="AA241" s="188">
        <f t="shared" si="140"/>
        <v>2704.3333333333335</v>
      </c>
      <c r="AB241" s="188">
        <f t="shared" si="140"/>
        <v>2704.3333333333335</v>
      </c>
      <c r="AC241" s="188">
        <f t="shared" si="140"/>
        <v>2704.3333333333335</v>
      </c>
      <c r="AD241" s="188">
        <f t="shared" si="140"/>
        <v>2704.3333333333335</v>
      </c>
      <c r="AE241" s="188">
        <f t="shared" si="140"/>
        <v>2704.3333333333335</v>
      </c>
      <c r="AF241" s="188">
        <f t="shared" si="140"/>
        <v>2704.3333333333335</v>
      </c>
      <c r="AG241" s="188">
        <f t="shared" si="140"/>
        <v>2704.3333333333335</v>
      </c>
      <c r="AH241" s="188">
        <f t="shared" si="140"/>
        <v>2704.3333333333335</v>
      </c>
      <c r="AI241" s="188">
        <f t="shared" si="140"/>
        <v>2704.3333333333335</v>
      </c>
      <c r="AJ241" s="188">
        <f t="shared" si="140"/>
        <v>2704.3333333333335</v>
      </c>
      <c r="AK241" s="188">
        <f t="shared" si="140"/>
        <v>2704.3333333333335</v>
      </c>
      <c r="AL241" s="188">
        <f t="shared" si="140"/>
        <v>2704.3333333333335</v>
      </c>
      <c r="AM241" s="188">
        <f t="shared" si="140"/>
        <v>2704.3333333333335</v>
      </c>
      <c r="AN241" s="188">
        <f t="shared" si="140"/>
        <v>2704.3333333333335</v>
      </c>
      <c r="AO241" s="188">
        <f t="shared" si="140"/>
        <v>2704.3333333333335</v>
      </c>
      <c r="AP241" s="188">
        <f t="shared" si="140"/>
        <v>2704.3333333333335</v>
      </c>
      <c r="AQ241" s="188">
        <f t="shared" si="140"/>
        <v>2704.3333333333335</v>
      </c>
      <c r="AR241" s="188">
        <f t="shared" si="140"/>
        <v>2704.3333333333335</v>
      </c>
      <c r="AS241" s="188">
        <f t="shared" si="140"/>
        <v>2704.3333333333335</v>
      </c>
      <c r="AT241" s="188">
        <f t="shared" si="140"/>
        <v>2704.3333333333335</v>
      </c>
      <c r="AU241" s="188">
        <f t="shared" si="140"/>
        <v>2704.3333333333335</v>
      </c>
      <c r="AV241" s="188">
        <f t="shared" si="140"/>
        <v>2704.3333333333335</v>
      </c>
      <c r="AW241" s="188">
        <f t="shared" si="140"/>
        <v>2704.3333333333335</v>
      </c>
      <c r="AX241" s="188">
        <f t="shared" si="140"/>
        <v>2704.3333333333335</v>
      </c>
      <c r="AY241" s="188">
        <f t="shared" si="140"/>
        <v>2704.3333333333335</v>
      </c>
      <c r="AZ241" s="188">
        <f t="shared" si="140"/>
        <v>2704.3333333333335</v>
      </c>
      <c r="BA241" s="188">
        <f t="shared" si="140"/>
        <v>2704.3333333333335</v>
      </c>
      <c r="BB241" s="188">
        <f t="shared" si="140"/>
        <v>2704.3333333333335</v>
      </c>
      <c r="BC241" s="188">
        <f t="shared" si="140"/>
        <v>0</v>
      </c>
      <c r="BD241" s="188">
        <f t="shared" si="140"/>
        <v>0</v>
      </c>
      <c r="BE241" s="188">
        <f t="shared" si="140"/>
        <v>0</v>
      </c>
      <c r="BF241" s="188">
        <f t="shared" si="140"/>
        <v>0</v>
      </c>
      <c r="BG241" s="188">
        <f t="shared" si="140"/>
        <v>0</v>
      </c>
      <c r="BH241" s="188">
        <f t="shared" si="140"/>
        <v>0</v>
      </c>
      <c r="BI241" s="188">
        <f t="shared" si="140"/>
        <v>0</v>
      </c>
      <c r="BJ241" s="188">
        <f t="shared" si="140"/>
        <v>0</v>
      </c>
      <c r="BK241" s="188">
        <f t="shared" si="140"/>
        <v>0</v>
      </c>
      <c r="BL241" s="188">
        <f t="shared" si="140"/>
        <v>0</v>
      </c>
      <c r="BM241" s="188">
        <f t="shared" si="140"/>
        <v>0</v>
      </c>
      <c r="BN241" s="188">
        <f t="shared" si="140"/>
        <v>0</v>
      </c>
      <c r="BO241" s="188">
        <f t="shared" si="140"/>
        <v>0</v>
      </c>
      <c r="BP241" s="188">
        <f t="shared" ref="BP241:BQ241" si="141">IF(BP233&lt;$C$7,0,IFERROR(HLOOKUP(YEAR(BP$233),$C$226:$J$231,$A241,FALSE)/HLOOKUP(YEAR(BP$233),$C$226:$J$232,7,FALSE),0))</f>
        <v>0</v>
      </c>
      <c r="BQ241" s="188">
        <f t="shared" si="141"/>
        <v>0</v>
      </c>
    </row>
    <row r="242" spans="1:69" s="48" customFormat="1">
      <c r="A242" s="48">
        <v>6</v>
      </c>
      <c r="B242" s="48" t="s">
        <v>119</v>
      </c>
      <c r="D242" s="188">
        <f t="shared" ref="D242:BO242" si="142">IF(D233&lt;$C$7,0,IFERROR(HLOOKUP(YEAR(D$233),$C$226:$J$231,$A242,FALSE)/HLOOKUP(YEAR(D$233),$C$226:$J$232,7,FALSE),0))</f>
        <v>115145</v>
      </c>
      <c r="E242" s="188">
        <f t="shared" si="142"/>
        <v>115145</v>
      </c>
      <c r="F242" s="188">
        <f t="shared" si="142"/>
        <v>115145</v>
      </c>
      <c r="G242" s="188">
        <f t="shared" si="142"/>
        <v>28786.25</v>
      </c>
      <c r="H242" s="188">
        <f t="shared" si="142"/>
        <v>28786.25</v>
      </c>
      <c r="I242" s="188">
        <f t="shared" si="142"/>
        <v>28786.25</v>
      </c>
      <c r="J242" s="188">
        <f t="shared" si="142"/>
        <v>28786.25</v>
      </c>
      <c r="K242" s="188">
        <f t="shared" si="142"/>
        <v>28786.25</v>
      </c>
      <c r="L242" s="188">
        <f t="shared" si="142"/>
        <v>28786.25</v>
      </c>
      <c r="M242" s="188">
        <f t="shared" si="142"/>
        <v>28786.25</v>
      </c>
      <c r="N242" s="188">
        <f t="shared" si="142"/>
        <v>28786.25</v>
      </c>
      <c r="O242" s="188">
        <f t="shared" si="142"/>
        <v>28786.25</v>
      </c>
      <c r="P242" s="188">
        <f t="shared" si="142"/>
        <v>28786.25</v>
      </c>
      <c r="Q242" s="188">
        <f t="shared" si="142"/>
        <v>28786.25</v>
      </c>
      <c r="R242" s="188">
        <f t="shared" si="142"/>
        <v>28786.25</v>
      </c>
      <c r="S242" s="188">
        <f t="shared" si="142"/>
        <v>28786.25</v>
      </c>
      <c r="T242" s="188">
        <f t="shared" si="142"/>
        <v>28786.25</v>
      </c>
      <c r="U242" s="188">
        <f t="shared" si="142"/>
        <v>28786.25</v>
      </c>
      <c r="V242" s="188">
        <f t="shared" si="142"/>
        <v>28786.25</v>
      </c>
      <c r="W242" s="188">
        <f t="shared" si="142"/>
        <v>28786.25</v>
      </c>
      <c r="X242" s="188">
        <f t="shared" si="142"/>
        <v>28786.25</v>
      </c>
      <c r="Y242" s="188">
        <f t="shared" si="142"/>
        <v>28786.25</v>
      </c>
      <c r="Z242" s="188">
        <f t="shared" si="142"/>
        <v>28786.25</v>
      </c>
      <c r="AA242" s="188">
        <f t="shared" si="142"/>
        <v>28786.25</v>
      </c>
      <c r="AB242" s="188">
        <f t="shared" si="142"/>
        <v>28786.25</v>
      </c>
      <c r="AC242" s="188">
        <f t="shared" si="142"/>
        <v>28786.25</v>
      </c>
      <c r="AD242" s="188">
        <f t="shared" si="142"/>
        <v>28786.25</v>
      </c>
      <c r="AE242" s="188">
        <f t="shared" si="142"/>
        <v>28786.25</v>
      </c>
      <c r="AF242" s="188">
        <f t="shared" si="142"/>
        <v>28786.25</v>
      </c>
      <c r="AG242" s="188">
        <f t="shared" si="142"/>
        <v>28786.25</v>
      </c>
      <c r="AH242" s="188">
        <f t="shared" si="142"/>
        <v>28786.25</v>
      </c>
      <c r="AI242" s="188">
        <f t="shared" si="142"/>
        <v>28786.25</v>
      </c>
      <c r="AJ242" s="188">
        <f t="shared" si="142"/>
        <v>28786.25</v>
      </c>
      <c r="AK242" s="188">
        <f t="shared" si="142"/>
        <v>28786.25</v>
      </c>
      <c r="AL242" s="188">
        <f t="shared" si="142"/>
        <v>28786.25</v>
      </c>
      <c r="AM242" s="188">
        <f t="shared" si="142"/>
        <v>28786.25</v>
      </c>
      <c r="AN242" s="188">
        <f t="shared" si="142"/>
        <v>28786.25</v>
      </c>
      <c r="AO242" s="188">
        <f t="shared" si="142"/>
        <v>28786.25</v>
      </c>
      <c r="AP242" s="188">
        <f t="shared" si="142"/>
        <v>28786.25</v>
      </c>
      <c r="AQ242" s="188">
        <f t="shared" si="142"/>
        <v>28786.25</v>
      </c>
      <c r="AR242" s="188">
        <f t="shared" si="142"/>
        <v>28786.25</v>
      </c>
      <c r="AS242" s="188">
        <f t="shared" si="142"/>
        <v>28786.25</v>
      </c>
      <c r="AT242" s="188">
        <f t="shared" si="142"/>
        <v>28786.25</v>
      </c>
      <c r="AU242" s="188">
        <f t="shared" si="142"/>
        <v>28786.25</v>
      </c>
      <c r="AV242" s="188">
        <f t="shared" si="142"/>
        <v>28786.25</v>
      </c>
      <c r="AW242" s="188">
        <f t="shared" si="142"/>
        <v>28786.25</v>
      </c>
      <c r="AX242" s="188">
        <f t="shared" si="142"/>
        <v>28786.25</v>
      </c>
      <c r="AY242" s="188">
        <f t="shared" si="142"/>
        <v>28786.25</v>
      </c>
      <c r="AZ242" s="188">
        <f t="shared" si="142"/>
        <v>28786.25</v>
      </c>
      <c r="BA242" s="188">
        <f t="shared" si="142"/>
        <v>28786.25</v>
      </c>
      <c r="BB242" s="188">
        <f t="shared" si="142"/>
        <v>28786.25</v>
      </c>
      <c r="BC242" s="188">
        <f t="shared" si="142"/>
        <v>0</v>
      </c>
      <c r="BD242" s="188">
        <f t="shared" si="142"/>
        <v>0</v>
      </c>
      <c r="BE242" s="188">
        <f t="shared" si="142"/>
        <v>0</v>
      </c>
      <c r="BF242" s="188">
        <f t="shared" si="142"/>
        <v>0</v>
      </c>
      <c r="BG242" s="188">
        <f t="shared" si="142"/>
        <v>0</v>
      </c>
      <c r="BH242" s="188">
        <f t="shared" si="142"/>
        <v>0</v>
      </c>
      <c r="BI242" s="188">
        <f t="shared" si="142"/>
        <v>0</v>
      </c>
      <c r="BJ242" s="188">
        <f t="shared" si="142"/>
        <v>0</v>
      </c>
      <c r="BK242" s="188">
        <f t="shared" si="142"/>
        <v>0</v>
      </c>
      <c r="BL242" s="188">
        <f t="shared" si="142"/>
        <v>0</v>
      </c>
      <c r="BM242" s="188">
        <f t="shared" si="142"/>
        <v>0</v>
      </c>
      <c r="BN242" s="188">
        <f t="shared" si="142"/>
        <v>0</v>
      </c>
      <c r="BO242" s="188">
        <f t="shared" si="142"/>
        <v>0</v>
      </c>
      <c r="BP242" s="188">
        <f t="shared" ref="BP242:BQ242" si="143">IF(BP233&lt;$C$7,0,IFERROR(HLOOKUP(YEAR(BP$233),$C$226:$J$231,$A242,FALSE)/HLOOKUP(YEAR(BP$233),$C$226:$J$232,7,FALSE),0))</f>
        <v>0</v>
      </c>
      <c r="BQ242" s="188">
        <f t="shared" si="143"/>
        <v>0</v>
      </c>
    </row>
    <row r="246" spans="1:69">
      <c r="B246" t="s">
        <v>290</v>
      </c>
    </row>
  </sheetData>
  <conditionalFormatting sqref="A35:XFD35">
    <cfRule type="cellIs" dxfId="21" priority="9" operator="equal">
      <formula>$C$11</formula>
    </cfRule>
    <cfRule type="cellIs" dxfId="20" priority="10" operator="equal">
      <formula>$C$10</formula>
    </cfRule>
  </conditionalFormatting>
  <conditionalFormatting sqref="A139:XFD155 A156 C156:XFD156 C165:C169 A158:XFD164">
    <cfRule type="cellIs" dxfId="19" priority="8" operator="equal">
      <formula>$C$13</formula>
    </cfRule>
  </conditionalFormatting>
  <conditionalFormatting sqref="A192:XFD193">
    <cfRule type="cellIs" dxfId="18" priority="7" operator="equal">
      <formula>$C$14</formula>
    </cfRule>
  </conditionalFormatting>
  <conditionalFormatting sqref="A215 D215:XFD215 B214:C214">
    <cfRule type="cellIs" dxfId="17" priority="6" operator="equal">
      <formula>$C$15</formula>
    </cfRule>
  </conditionalFormatting>
  <conditionalFormatting sqref="B156:B157">
    <cfRule type="cellIs" dxfId="16" priority="5" operator="equal">
      <formula>$C$13</formula>
    </cfRule>
  </conditionalFormatting>
  <conditionalFormatting sqref="B177:B180 A177 C177 CG176:XFD177 A176:CF176">
    <cfRule type="cellIs" dxfId="15" priority="4" operator="equal">
      <formula>$C$13</formula>
    </cfRule>
  </conditionalFormatting>
  <conditionalFormatting sqref="A33:B33 G33:XFD33 C29:F29">
    <cfRule type="cellIs" dxfId="14" priority="3" operator="greaterThan">
      <formula>$C$52</formula>
    </cfRule>
  </conditionalFormatting>
  <conditionalFormatting sqref="A48:XFD48">
    <cfRule type="cellIs" dxfId="13" priority="1" operator="equal">
      <formula>$C$11</formula>
    </cfRule>
    <cfRule type="cellIs" dxfId="12" priority="2" operator="equal">
      <formula>$C$10</formula>
    </cfRule>
  </conditionalFormatting>
  <dataValidations count="3">
    <dataValidation type="list" allowBlank="1" showInputMessage="1" showErrorMessage="1" sqref="F187" xr:uid="{00000000-0002-0000-0100-000000000000}">
      <formula1>$H$187:$H$188</formula1>
    </dataValidation>
    <dataValidation type="list" allowBlank="1" showInputMessage="1" showErrorMessage="1" sqref="C50:C51" xr:uid="{00000000-0002-0000-0100-000001000000}">
      <formula1>"Yes,No"</formula1>
    </dataValidation>
    <dataValidation type="list" allowBlank="1" showInputMessage="1" showErrorMessage="1" sqref="D190" xr:uid="{00000000-0002-0000-0100-000002000000}">
      <formula1>"普通住宅,非普通住宅"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XFD219"/>
  <sheetViews>
    <sheetView showGridLines="0" topLeftCell="D4" zoomScaleNormal="125" zoomScalePageLayoutView="125" workbookViewId="0">
      <selection activeCell="M17" sqref="M17"/>
    </sheetView>
  </sheetViews>
  <sheetFormatPr defaultColWidth="11" defaultRowHeight="14.25"/>
  <cols>
    <col min="1" max="1" width="11" style="105"/>
    <col min="2" max="2" width="46.375" style="105" customWidth="1"/>
    <col min="3" max="3" width="13.875" style="105" customWidth="1"/>
    <col min="4" max="4" width="14.5" style="105" bestFit="1" customWidth="1"/>
    <col min="5" max="5" width="17.125" style="105" bestFit="1" customWidth="1"/>
    <col min="6" max="16" width="16.625" style="105" bestFit="1" customWidth="1"/>
    <col min="17" max="17" width="16.5" style="105" bestFit="1" customWidth="1"/>
    <col min="18" max="28" width="16.625" style="105" bestFit="1" customWidth="1"/>
    <col min="29" max="29" width="17" style="105" bestFit="1" customWidth="1"/>
    <col min="30" max="39" width="16.625" style="105" bestFit="1" customWidth="1"/>
    <col min="40" max="40" width="17.5" style="105" bestFit="1" customWidth="1"/>
    <col min="41" max="43" width="16.625" style="105" bestFit="1" customWidth="1"/>
    <col min="44" max="44" width="16" style="105" customWidth="1"/>
    <col min="45" max="67" width="16.625" style="105" bestFit="1" customWidth="1"/>
    <col min="68" max="76" width="15.375" style="105" bestFit="1" customWidth="1"/>
    <col min="77" max="77" width="16.875" style="105" bestFit="1" customWidth="1"/>
    <col min="78" max="78" width="17.875" style="105" bestFit="1" customWidth="1"/>
    <col min="79" max="79" width="14" style="105" customWidth="1"/>
    <col min="80" max="158" width="10.375" style="105" customWidth="1"/>
    <col min="159" max="163" width="15" style="105" bestFit="1" customWidth="1"/>
    <col min="164" max="170" width="11.125" style="105" bestFit="1" customWidth="1"/>
    <col min="171" max="16384" width="11" style="105"/>
  </cols>
  <sheetData>
    <row r="1" spans="3:22" customFormat="1">
      <c r="O1" s="81"/>
      <c r="P1" s="81"/>
      <c r="Q1" s="81"/>
      <c r="R1" s="81"/>
      <c r="S1" s="81"/>
      <c r="T1" s="81"/>
    </row>
    <row r="2" spans="3:22" customFormat="1" ht="15" thickBot="1">
      <c r="C2" s="88" t="s">
        <v>301</v>
      </c>
      <c r="D2" s="94">
        <f>Sheet1!C7</f>
        <v>42248</v>
      </c>
      <c r="P2" s="81"/>
      <c r="Q2" s="81"/>
      <c r="R2" s="81"/>
      <c r="S2" s="81"/>
      <c r="T2" s="81"/>
      <c r="U2" s="81"/>
    </row>
    <row r="3" spans="3:22" customFormat="1">
      <c r="C3" s="82"/>
      <c r="D3" s="83" t="s">
        <v>291</v>
      </c>
      <c r="E3" s="84"/>
      <c r="F3" s="84"/>
      <c r="G3" s="84"/>
      <c r="H3" s="84"/>
      <c r="I3" s="84"/>
      <c r="J3" s="84"/>
      <c r="K3" s="84"/>
      <c r="L3" s="84"/>
      <c r="M3" s="84"/>
      <c r="N3" s="84"/>
      <c r="O3" s="85"/>
      <c r="P3" s="81"/>
      <c r="Q3" s="86"/>
      <c r="R3" s="86"/>
      <c r="S3" s="86"/>
      <c r="T3" s="86"/>
      <c r="U3" s="86"/>
      <c r="V3" s="87"/>
    </row>
    <row r="4" spans="3:22" customFormat="1">
      <c r="C4" s="88"/>
      <c r="D4" s="89" t="s">
        <v>292</v>
      </c>
      <c r="E4" s="89">
        <v>1</v>
      </c>
      <c r="F4" s="89"/>
      <c r="G4" s="89" t="s">
        <v>293</v>
      </c>
      <c r="H4" s="89">
        <v>1</v>
      </c>
      <c r="I4" s="89"/>
      <c r="J4" s="89"/>
      <c r="K4" s="89" t="s">
        <v>294</v>
      </c>
      <c r="L4" s="89"/>
      <c r="M4" s="89"/>
      <c r="N4" s="89"/>
      <c r="O4" s="90"/>
      <c r="P4" s="81"/>
      <c r="Q4" s="91" t="s">
        <v>295</v>
      </c>
      <c r="R4" s="91">
        <v>2</v>
      </c>
      <c r="S4" s="91"/>
      <c r="T4" s="91"/>
      <c r="U4" s="89" t="s">
        <v>296</v>
      </c>
      <c r="V4" s="92"/>
    </row>
    <row r="5" spans="3:22" customFormat="1">
      <c r="C5" s="88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90"/>
      <c r="P5" s="81"/>
      <c r="Q5" s="91"/>
      <c r="R5" s="91"/>
      <c r="S5" s="91"/>
      <c r="T5" s="91"/>
      <c r="U5" s="89" t="s">
        <v>297</v>
      </c>
      <c r="V5" s="92"/>
    </row>
    <row r="6" spans="3:22" customFormat="1">
      <c r="C6" s="88"/>
      <c r="D6" s="89" t="s">
        <v>298</v>
      </c>
      <c r="E6" s="89" t="s">
        <v>299</v>
      </c>
      <c r="F6" s="89" t="s">
        <v>377</v>
      </c>
      <c r="G6" s="89" t="s">
        <v>298</v>
      </c>
      <c r="H6" s="89" t="s">
        <v>299</v>
      </c>
      <c r="I6" s="89"/>
      <c r="J6" s="89" t="s">
        <v>377</v>
      </c>
      <c r="K6" s="89" t="s">
        <v>298</v>
      </c>
      <c r="L6" s="89" t="s">
        <v>299</v>
      </c>
      <c r="M6" s="89" t="s">
        <v>377</v>
      </c>
      <c r="N6" s="89"/>
      <c r="O6" s="90"/>
      <c r="P6" s="81"/>
      <c r="Q6" s="91" t="s">
        <v>298</v>
      </c>
      <c r="R6" s="91" t="s">
        <v>299</v>
      </c>
      <c r="S6" s="91"/>
      <c r="T6" s="89" t="s">
        <v>377</v>
      </c>
      <c r="U6" s="89" t="s">
        <v>300</v>
      </c>
      <c r="V6" s="92"/>
    </row>
    <row r="7" spans="3:22" customFormat="1">
      <c r="C7" s="88" t="s">
        <v>302</v>
      </c>
      <c r="D7" s="95">
        <v>43466</v>
      </c>
      <c r="E7" s="95">
        <v>44470</v>
      </c>
      <c r="F7" s="157" t="s">
        <v>380</v>
      </c>
      <c r="G7" s="95">
        <v>43739</v>
      </c>
      <c r="H7" s="95">
        <v>44531</v>
      </c>
      <c r="I7" s="91">
        <f>DATEDIF(G7,H7,"M")</f>
        <v>26</v>
      </c>
      <c r="J7" s="157" t="s">
        <v>378</v>
      </c>
      <c r="K7" s="95">
        <v>42278</v>
      </c>
      <c r="L7" s="96">
        <v>44896</v>
      </c>
      <c r="M7" s="157" t="s">
        <v>378</v>
      </c>
      <c r="N7" s="89"/>
      <c r="O7" s="90"/>
      <c r="P7" s="81"/>
      <c r="Q7" s="95">
        <v>44166</v>
      </c>
      <c r="R7" s="95">
        <v>46357</v>
      </c>
      <c r="S7" s="91">
        <f>DATEDIF(Q7,R7,"M")+1</f>
        <v>73</v>
      </c>
      <c r="T7" s="157" t="s">
        <v>378</v>
      </c>
      <c r="U7" s="91"/>
      <c r="V7" s="92"/>
    </row>
    <row r="8" spans="3:22" customFormat="1">
      <c r="C8" s="88"/>
      <c r="D8" s="95"/>
      <c r="E8" s="95"/>
      <c r="F8" s="98"/>
      <c r="G8" s="95"/>
      <c r="H8" s="95"/>
      <c r="I8" s="89"/>
      <c r="J8" s="98"/>
      <c r="K8" s="89"/>
      <c r="L8" s="89"/>
      <c r="M8" s="98"/>
      <c r="N8" s="89"/>
      <c r="O8" s="90"/>
      <c r="P8" s="81"/>
      <c r="Q8" s="95"/>
      <c r="R8" s="95"/>
      <c r="S8" s="91"/>
      <c r="T8" s="98"/>
      <c r="U8" s="91"/>
      <c r="V8" s="92"/>
    </row>
    <row r="9" spans="3:22" customFormat="1">
      <c r="C9" s="88"/>
      <c r="D9" s="89"/>
      <c r="E9" s="89"/>
      <c r="F9" s="89"/>
      <c r="G9" s="89"/>
      <c r="H9" s="89"/>
      <c r="I9" s="89"/>
      <c r="J9" s="89"/>
      <c r="K9" s="89"/>
      <c r="L9" s="89"/>
      <c r="M9" s="89"/>
      <c r="N9" s="89"/>
      <c r="O9" s="90"/>
      <c r="P9" s="81"/>
      <c r="Q9" s="91"/>
      <c r="R9" s="91"/>
      <c r="S9" s="91"/>
      <c r="T9" s="91"/>
      <c r="U9" s="91"/>
      <c r="V9" s="92"/>
    </row>
    <row r="10" spans="3:22" customFormat="1">
      <c r="C10" s="97" t="s">
        <v>292</v>
      </c>
      <c r="D10" s="132">
        <f>Sheet1!C69*Sheet1!C4</f>
        <v>0</v>
      </c>
      <c r="E10" s="89"/>
      <c r="F10" s="89"/>
      <c r="G10" s="89" t="s">
        <v>303</v>
      </c>
      <c r="H10" s="159">
        <f>Sheet1!C4*Sheet1!C80</f>
        <v>104248128</v>
      </c>
      <c r="I10" s="98"/>
      <c r="J10" s="98"/>
      <c r="K10" s="160" t="s">
        <v>303</v>
      </c>
      <c r="L10" s="161">
        <f>Sheet1!C4*Sheet1!C80</f>
        <v>104248128</v>
      </c>
      <c r="M10" s="93"/>
      <c r="N10" s="89"/>
      <c r="O10" s="90" t="s">
        <v>296</v>
      </c>
      <c r="P10" s="81"/>
      <c r="Q10" s="91"/>
      <c r="R10" s="91"/>
      <c r="S10" s="91"/>
      <c r="T10" s="91"/>
      <c r="U10" s="91"/>
      <c r="V10" s="92"/>
    </row>
    <row r="11" spans="3:22" customFormat="1">
      <c r="C11" s="88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90" t="s">
        <v>297</v>
      </c>
      <c r="P11" s="81"/>
      <c r="Q11" s="99" t="s">
        <v>295</v>
      </c>
      <c r="R11" s="100" t="s">
        <v>304</v>
      </c>
      <c r="S11" s="89" t="s">
        <v>305</v>
      </c>
      <c r="T11" s="89" t="s">
        <v>304</v>
      </c>
      <c r="U11" s="91"/>
      <c r="V11" s="101"/>
    </row>
    <row r="12" spans="3:22" customFormat="1">
      <c r="C12" s="88" t="s">
        <v>306</v>
      </c>
      <c r="D12" s="102">
        <v>0.5</v>
      </c>
      <c r="E12" s="89"/>
      <c r="F12" s="89"/>
      <c r="G12" s="89" t="s">
        <v>306</v>
      </c>
      <c r="H12" s="102">
        <v>0.5</v>
      </c>
      <c r="I12" s="89"/>
      <c r="J12" s="89"/>
      <c r="K12" s="89" t="s">
        <v>307</v>
      </c>
      <c r="L12" s="89"/>
      <c r="M12" s="102">
        <v>0.5</v>
      </c>
      <c r="N12" s="89"/>
      <c r="O12" s="90"/>
      <c r="P12" s="81"/>
      <c r="Q12" s="89" t="s">
        <v>303</v>
      </c>
      <c r="R12" s="132"/>
      <c r="S12" s="131">
        <v>430000000</v>
      </c>
      <c r="T12" s="131">
        <v>150000000</v>
      </c>
      <c r="U12" s="91"/>
      <c r="V12" s="101"/>
    </row>
    <row r="13" spans="3:22" customFormat="1">
      <c r="C13" s="88" t="s">
        <v>308</v>
      </c>
      <c r="D13" s="131">
        <v>61000000</v>
      </c>
      <c r="E13" s="89"/>
      <c r="F13" s="89"/>
      <c r="G13" s="89" t="s">
        <v>308</v>
      </c>
      <c r="H13" s="133">
        <v>88200000</v>
      </c>
      <c r="I13" s="89"/>
      <c r="J13" s="89"/>
      <c r="K13" s="89" t="s">
        <v>309</v>
      </c>
      <c r="L13" s="89"/>
      <c r="M13" s="102">
        <v>0.5</v>
      </c>
      <c r="N13" s="89"/>
      <c r="O13" s="90"/>
      <c r="P13" s="81"/>
      <c r="Q13" s="89" t="s">
        <v>310</v>
      </c>
      <c r="R13" s="102">
        <v>0</v>
      </c>
      <c r="S13" s="91"/>
      <c r="T13" s="91"/>
      <c r="U13" s="91"/>
      <c r="V13" s="101"/>
    </row>
    <row r="14" spans="3:22" customFormat="1">
      <c r="C14" s="88"/>
      <c r="D14" s="89"/>
      <c r="E14" s="89"/>
      <c r="F14" s="89"/>
      <c r="G14" s="89"/>
      <c r="H14" s="89"/>
      <c r="I14" s="89"/>
      <c r="J14" s="89"/>
      <c r="K14" s="89"/>
      <c r="L14" s="89"/>
      <c r="M14" s="89"/>
      <c r="N14" s="89"/>
      <c r="O14" s="90"/>
      <c r="P14" s="81"/>
      <c r="Q14" s="89" t="s">
        <v>308</v>
      </c>
      <c r="R14" s="131">
        <f>IF($R$11=$S$11,R12,S12)*R13</f>
        <v>0</v>
      </c>
      <c r="S14" s="91"/>
      <c r="T14" s="91"/>
      <c r="U14" s="91"/>
      <c r="V14" s="101"/>
    </row>
    <row r="15" spans="3:22" customFormat="1">
      <c r="C15" s="88"/>
      <c r="D15" s="98"/>
      <c r="E15" s="89"/>
      <c r="F15" s="89"/>
      <c r="G15" s="89" t="s">
        <v>311</v>
      </c>
      <c r="H15" s="100" t="s">
        <v>312</v>
      </c>
      <c r="I15" s="89"/>
      <c r="J15" s="89"/>
      <c r="K15" s="89" t="s">
        <v>313</v>
      </c>
      <c r="L15" s="89"/>
      <c r="M15" s="102">
        <f>Sheet1!G9+Sheet1!I9+Sheet1!I6</f>
        <v>0.05</v>
      </c>
      <c r="N15" s="89"/>
      <c r="O15" s="90"/>
      <c r="P15" s="81"/>
      <c r="Q15" s="89"/>
      <c r="R15" s="89"/>
      <c r="S15" s="91"/>
      <c r="T15" s="91"/>
      <c r="U15" s="91"/>
      <c r="V15" s="90"/>
    </row>
    <row r="16" spans="3:22" customFormat="1">
      <c r="C16" s="88" t="s">
        <v>314</v>
      </c>
      <c r="D16" s="102">
        <f>Sheet1!G7+Sheet1!I7+Sheet1!I6</f>
        <v>0.05</v>
      </c>
      <c r="E16" s="89"/>
      <c r="F16" s="89"/>
      <c r="G16" s="89" t="s">
        <v>315</v>
      </c>
      <c r="H16" s="89"/>
      <c r="I16" s="89"/>
      <c r="J16" s="89"/>
      <c r="K16" s="89" t="s">
        <v>303</v>
      </c>
      <c r="L16" s="89"/>
      <c r="M16" s="103">
        <f>L10</f>
        <v>104248128</v>
      </c>
      <c r="N16" s="89"/>
      <c r="O16" s="90"/>
      <c r="P16" s="81"/>
      <c r="Q16" s="89" t="s">
        <v>314</v>
      </c>
      <c r="R16" s="104">
        <v>0.05</v>
      </c>
      <c r="S16" s="91"/>
      <c r="T16" s="91"/>
      <c r="U16" s="91"/>
      <c r="V16" s="90"/>
    </row>
    <row r="17" spans="3:22" customFormat="1">
      <c r="C17" s="88" t="s">
        <v>316</v>
      </c>
      <c r="D17" s="100" t="s">
        <v>297</v>
      </c>
      <c r="E17" s="89" t="s">
        <v>297</v>
      </c>
      <c r="F17" s="89"/>
      <c r="G17" s="89" t="s">
        <v>317</v>
      </c>
      <c r="H17" s="89"/>
      <c r="I17" s="89"/>
      <c r="J17" s="89"/>
      <c r="K17" s="89" t="s">
        <v>318</v>
      </c>
      <c r="L17" s="89"/>
      <c r="M17" s="132">
        <f>M16*M12</f>
        <v>52124064</v>
      </c>
      <c r="N17" s="89"/>
      <c r="O17" s="90"/>
      <c r="P17" s="81"/>
      <c r="Q17" s="89"/>
      <c r="R17" s="89"/>
      <c r="S17" s="91"/>
      <c r="T17" s="91"/>
      <c r="U17" s="91"/>
      <c r="V17" s="90"/>
    </row>
    <row r="18" spans="3:22" customFormat="1">
      <c r="C18" s="88"/>
      <c r="D18" s="89"/>
      <c r="E18" s="89" t="s">
        <v>296</v>
      </c>
      <c r="F18" s="89"/>
      <c r="G18" s="89" t="s">
        <v>312</v>
      </c>
      <c r="H18" s="89"/>
      <c r="I18" s="89"/>
      <c r="J18" s="89"/>
      <c r="K18" s="89" t="s">
        <v>319</v>
      </c>
      <c r="L18" s="89"/>
      <c r="M18" s="100" t="s">
        <v>297</v>
      </c>
      <c r="N18" s="89"/>
      <c r="O18" s="90"/>
      <c r="P18" s="81"/>
      <c r="Q18" s="89" t="s">
        <v>316</v>
      </c>
      <c r="R18" s="100" t="s">
        <v>296</v>
      </c>
      <c r="S18" s="91"/>
      <c r="T18" s="91"/>
      <c r="U18" s="91"/>
      <c r="V18" s="90"/>
    </row>
    <row r="19" spans="3:22" customFormat="1">
      <c r="C19" s="88" t="s">
        <v>320</v>
      </c>
      <c r="D19" s="98">
        <v>1</v>
      </c>
      <c r="E19" s="89"/>
      <c r="F19" s="89"/>
      <c r="G19" s="89" t="s">
        <v>321</v>
      </c>
      <c r="H19" s="89"/>
      <c r="I19" s="89"/>
      <c r="J19" s="89"/>
      <c r="K19" s="89"/>
      <c r="L19" s="89"/>
      <c r="M19" s="89"/>
      <c r="N19" s="89"/>
      <c r="O19" s="90"/>
      <c r="P19" s="81"/>
      <c r="Q19" s="89"/>
      <c r="R19" s="89"/>
      <c r="S19" s="91"/>
      <c r="T19" s="91"/>
      <c r="U19" s="91"/>
      <c r="V19" s="90"/>
    </row>
    <row r="20" spans="3:22" customFormat="1">
      <c r="C20" s="88"/>
      <c r="D20" s="89" t="s">
        <v>322</v>
      </c>
      <c r="E20" s="89" t="s">
        <v>323</v>
      </c>
      <c r="F20" s="89"/>
      <c r="G20" s="89"/>
      <c r="H20" s="89"/>
      <c r="I20" s="89"/>
      <c r="J20" s="89"/>
      <c r="K20" s="89"/>
      <c r="L20" s="89"/>
      <c r="M20" s="89"/>
      <c r="N20" s="89"/>
      <c r="O20" s="90"/>
      <c r="P20" s="81"/>
      <c r="Q20" s="89" t="s">
        <v>320</v>
      </c>
      <c r="R20" s="98">
        <v>2</v>
      </c>
      <c r="S20" s="91"/>
      <c r="T20" s="91"/>
      <c r="U20" s="91"/>
      <c r="V20" s="90"/>
    </row>
    <row r="21" spans="3:22" customFormat="1">
      <c r="C21" s="88" t="s">
        <v>22</v>
      </c>
      <c r="D21" s="95">
        <v>42736</v>
      </c>
      <c r="E21" s="131">
        <v>0</v>
      </c>
      <c r="F21" s="89"/>
      <c r="G21" s="89" t="s">
        <v>314</v>
      </c>
      <c r="H21" s="102">
        <f>Sheet1!G8+Sheet1!I8+Sheet1!I6</f>
        <v>0.05</v>
      </c>
      <c r="I21" s="89"/>
      <c r="J21" s="89"/>
      <c r="K21" s="89"/>
      <c r="L21" s="89"/>
      <c r="M21" s="89"/>
      <c r="N21" s="89"/>
      <c r="O21" s="90"/>
      <c r="P21" s="81"/>
      <c r="Q21" s="89"/>
      <c r="R21" s="89" t="s">
        <v>322</v>
      </c>
      <c r="S21" s="91"/>
      <c r="T21" s="91"/>
      <c r="U21" s="91"/>
      <c r="V21" s="90"/>
    </row>
    <row r="22" spans="3:22" customFormat="1">
      <c r="C22" s="88" t="s">
        <v>23</v>
      </c>
      <c r="D22" s="95">
        <v>43101</v>
      </c>
      <c r="E22" s="98"/>
      <c r="F22" s="89"/>
      <c r="G22" s="89"/>
      <c r="H22" s="89"/>
      <c r="I22" s="89"/>
      <c r="J22" s="89"/>
      <c r="K22" s="89"/>
      <c r="L22" s="89"/>
      <c r="M22" s="89"/>
      <c r="N22" s="89"/>
      <c r="O22" s="90"/>
      <c r="P22" s="81"/>
      <c r="Q22" s="89" t="s">
        <v>324</v>
      </c>
      <c r="R22" s="95">
        <v>42736</v>
      </c>
      <c r="S22" s="91"/>
      <c r="T22" s="91"/>
      <c r="U22" s="91"/>
      <c r="V22" s="90"/>
    </row>
    <row r="23" spans="3:22" customFormat="1">
      <c r="C23" s="88" t="s">
        <v>325</v>
      </c>
      <c r="D23" s="94">
        <f>E7</f>
        <v>44470</v>
      </c>
      <c r="E23" s="89"/>
      <c r="F23" s="89"/>
      <c r="G23" s="89" t="s">
        <v>316</v>
      </c>
      <c r="H23" s="100" t="s">
        <v>297</v>
      </c>
      <c r="I23" s="89"/>
      <c r="J23" s="89"/>
      <c r="K23" s="89"/>
      <c r="L23" s="89"/>
      <c r="M23" s="89"/>
      <c r="N23" s="89"/>
      <c r="O23" s="90"/>
      <c r="P23" s="81"/>
      <c r="Q23" s="89" t="s">
        <v>23</v>
      </c>
      <c r="R23" s="95">
        <v>43466</v>
      </c>
      <c r="S23" s="91"/>
      <c r="T23" s="91"/>
      <c r="U23" s="91"/>
      <c r="V23" s="90"/>
    </row>
    <row r="24" spans="3:22" customFormat="1">
      <c r="C24" s="88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90"/>
      <c r="P24" s="81"/>
      <c r="Q24" s="89" t="s">
        <v>326</v>
      </c>
      <c r="R24" s="89"/>
      <c r="S24" s="91"/>
      <c r="T24" s="91"/>
      <c r="U24" s="91"/>
      <c r="V24" s="90"/>
    </row>
    <row r="25" spans="3:22" customFormat="1">
      <c r="C25" s="88"/>
      <c r="D25" s="89"/>
      <c r="E25" s="89"/>
      <c r="F25" s="89"/>
      <c r="G25" s="89" t="s">
        <v>320</v>
      </c>
      <c r="H25" s="98">
        <v>1</v>
      </c>
      <c r="I25" s="89"/>
      <c r="J25" s="89"/>
      <c r="K25" s="89"/>
      <c r="L25" s="89"/>
      <c r="M25" s="89"/>
      <c r="N25" s="89"/>
      <c r="O25" s="90"/>
      <c r="P25" s="81"/>
      <c r="Q25" s="89"/>
      <c r="R25" s="89"/>
      <c r="S25" s="89"/>
      <c r="T25" s="91"/>
      <c r="U25" s="91"/>
      <c r="V25" s="92"/>
    </row>
    <row r="26" spans="3:22" customFormat="1">
      <c r="C26" s="88"/>
      <c r="D26" s="89"/>
      <c r="E26" s="89"/>
      <c r="F26" s="89"/>
      <c r="G26" s="89"/>
      <c r="H26" s="89" t="s">
        <v>322</v>
      </c>
      <c r="I26" s="89" t="s">
        <v>327</v>
      </c>
      <c r="J26" s="89"/>
      <c r="K26" s="89"/>
      <c r="L26" s="89"/>
      <c r="M26" s="89"/>
      <c r="N26" s="89"/>
      <c r="O26" s="90"/>
      <c r="P26" s="81"/>
      <c r="Q26" s="89"/>
      <c r="R26" s="89"/>
      <c r="S26" s="89"/>
      <c r="T26" s="91"/>
      <c r="U26" s="91"/>
      <c r="V26" s="92"/>
    </row>
    <row r="27" spans="3:22" customFormat="1">
      <c r="C27" s="88"/>
      <c r="D27" s="89"/>
      <c r="E27" s="89"/>
      <c r="F27" s="89"/>
      <c r="G27" s="89" t="s">
        <v>22</v>
      </c>
      <c r="H27" s="95">
        <v>42736</v>
      </c>
      <c r="I27" s="131">
        <v>0</v>
      </c>
      <c r="J27" s="89"/>
      <c r="K27" s="89"/>
      <c r="L27" s="89"/>
      <c r="M27" s="89"/>
      <c r="N27" s="89"/>
      <c r="O27" s="90"/>
      <c r="P27" s="81"/>
      <c r="Q27" s="89"/>
      <c r="R27" s="89"/>
      <c r="S27" s="89"/>
      <c r="T27" s="91"/>
      <c r="U27" s="91"/>
      <c r="V27" s="92"/>
    </row>
    <row r="28" spans="3:22" customFormat="1">
      <c r="C28" s="88"/>
      <c r="D28" s="89"/>
      <c r="E28" s="89"/>
      <c r="F28" s="89"/>
      <c r="G28" s="89" t="s">
        <v>23</v>
      </c>
      <c r="H28" s="95">
        <v>43466</v>
      </c>
      <c r="I28" s="98">
        <v>0</v>
      </c>
      <c r="J28" s="89"/>
      <c r="K28" s="89"/>
      <c r="L28" s="89"/>
      <c r="M28" s="89"/>
      <c r="N28" s="89"/>
      <c r="O28" s="90"/>
      <c r="P28" s="81"/>
      <c r="Q28" s="89"/>
      <c r="R28" s="89"/>
      <c r="S28" s="89"/>
      <c r="T28" s="91"/>
      <c r="U28" s="91"/>
      <c r="V28" s="92"/>
    </row>
    <row r="29" spans="3:22" customFormat="1">
      <c r="C29" s="88"/>
      <c r="D29" s="89"/>
      <c r="E29" s="89"/>
      <c r="F29" s="89"/>
      <c r="G29" s="89" t="s">
        <v>326</v>
      </c>
      <c r="H29" s="95"/>
      <c r="I29" s="134"/>
      <c r="J29" s="89"/>
      <c r="K29" s="89"/>
      <c r="L29" s="89"/>
      <c r="M29" s="89"/>
      <c r="N29" s="89"/>
      <c r="O29" s="90"/>
      <c r="P29" s="81"/>
      <c r="Q29" s="89"/>
      <c r="R29" s="89"/>
      <c r="S29" s="89"/>
      <c r="T29" s="91"/>
      <c r="U29" s="91"/>
      <c r="V29" s="92"/>
    </row>
    <row r="30" spans="3:22" customFormat="1">
      <c r="C30" s="89"/>
      <c r="D30" s="89"/>
      <c r="E30" s="89"/>
      <c r="F30" s="89"/>
      <c r="G30" s="89"/>
      <c r="H30" s="95"/>
      <c r="I30" s="134"/>
      <c r="J30" s="89"/>
      <c r="K30" s="89"/>
      <c r="L30" s="89"/>
      <c r="M30" s="89"/>
      <c r="N30" s="89"/>
      <c r="O30" s="89"/>
      <c r="P30" s="81"/>
      <c r="Q30" s="89"/>
      <c r="R30" s="89"/>
      <c r="S30" s="89"/>
      <c r="T30" s="91"/>
      <c r="U30" s="91"/>
      <c r="V30" s="91"/>
    </row>
    <row r="31" spans="3:22" customFormat="1">
      <c r="C31" s="89"/>
      <c r="D31" s="89"/>
      <c r="E31" s="89"/>
      <c r="F31" s="89"/>
      <c r="G31" s="89"/>
      <c r="H31" s="95"/>
      <c r="I31" s="134"/>
      <c r="J31" s="89"/>
      <c r="K31" s="89"/>
      <c r="L31" s="89"/>
      <c r="M31" s="89"/>
      <c r="N31" s="89"/>
      <c r="O31" s="89"/>
      <c r="P31" s="81"/>
      <c r="Q31" s="89"/>
      <c r="R31" s="89"/>
      <c r="S31" s="89"/>
      <c r="T31" s="91"/>
      <c r="U31" s="91"/>
      <c r="V31" s="91"/>
    </row>
    <row r="32" spans="3:22" customFormat="1">
      <c r="C32" s="89"/>
      <c r="D32" s="89"/>
      <c r="E32" s="89"/>
      <c r="F32" s="89"/>
      <c r="G32" s="89"/>
      <c r="H32" s="95"/>
      <c r="I32" s="134"/>
      <c r="J32" s="89"/>
      <c r="K32" s="89"/>
      <c r="L32" s="89"/>
      <c r="M32" s="89"/>
      <c r="N32" s="89"/>
      <c r="O32" s="89"/>
      <c r="P32" s="81"/>
      <c r="Q32" s="89"/>
      <c r="R32" s="89"/>
      <c r="S32" s="89"/>
      <c r="T32" s="91"/>
      <c r="U32" s="91"/>
      <c r="V32" s="91"/>
    </row>
    <row r="33" spans="2:206" customFormat="1">
      <c r="C33" s="89"/>
      <c r="D33" s="89"/>
      <c r="E33" s="89"/>
      <c r="F33" s="89"/>
      <c r="G33" s="89"/>
      <c r="H33" s="95"/>
      <c r="I33" s="134"/>
      <c r="J33" s="89"/>
      <c r="K33" s="89"/>
      <c r="L33" s="89"/>
      <c r="M33" s="89"/>
      <c r="N33" s="89"/>
      <c r="O33" s="89"/>
      <c r="P33" s="81"/>
      <c r="Q33" s="89"/>
      <c r="R33" s="89"/>
      <c r="S33" s="89"/>
      <c r="T33" s="91"/>
      <c r="U33" s="91"/>
      <c r="V33" s="91"/>
    </row>
    <row r="34" spans="2:206" customFormat="1">
      <c r="C34" s="89"/>
      <c r="D34" s="89"/>
      <c r="E34" s="89"/>
      <c r="F34" s="89"/>
      <c r="G34" s="89"/>
      <c r="H34" s="95"/>
      <c r="I34" s="134"/>
      <c r="J34" s="89"/>
      <c r="K34" s="89"/>
      <c r="L34" s="89"/>
      <c r="M34" s="89"/>
      <c r="N34" s="89"/>
      <c r="O34" s="89"/>
      <c r="P34" s="81"/>
      <c r="Q34" s="89"/>
      <c r="R34" s="89"/>
      <c r="S34" s="89"/>
      <c r="T34" s="91"/>
      <c r="U34" s="91"/>
      <c r="V34" s="91"/>
    </row>
    <row r="35" spans="2:206" customFormat="1">
      <c r="C35" s="89"/>
      <c r="D35" s="89"/>
      <c r="E35" s="89"/>
      <c r="F35" s="89"/>
      <c r="G35" s="89"/>
      <c r="H35" s="95"/>
      <c r="I35" s="134"/>
      <c r="J35" s="89"/>
      <c r="K35" s="89"/>
      <c r="L35" s="89"/>
      <c r="M35" s="89"/>
      <c r="N35" s="89"/>
      <c r="O35" s="89"/>
      <c r="P35" s="81"/>
      <c r="Q35" s="89"/>
      <c r="R35" s="89"/>
      <c r="S35" s="89"/>
      <c r="T35" s="91"/>
      <c r="U35" s="91"/>
      <c r="V35" s="91"/>
    </row>
    <row r="36" spans="2:206" customFormat="1">
      <c r="M36" s="89"/>
      <c r="N36" s="89"/>
      <c r="O36" s="89"/>
      <c r="P36" s="89"/>
      <c r="Q36" s="89"/>
      <c r="R36" s="95"/>
      <c r="S36" s="134"/>
      <c r="T36" s="89"/>
      <c r="U36" s="89"/>
      <c r="V36" s="89"/>
      <c r="W36" s="89"/>
      <c r="X36" s="89"/>
      <c r="Y36" s="89"/>
      <c r="Z36" s="81"/>
      <c r="AA36" s="89"/>
      <c r="AB36" s="89"/>
      <c r="AC36" s="89"/>
      <c r="AD36" s="91"/>
      <c r="AE36" s="91"/>
      <c r="AF36" s="91"/>
    </row>
    <row r="37" spans="2:206">
      <c r="B37" s="106" t="s">
        <v>328</v>
      </c>
      <c r="E37" s="107">
        <f>Sheet1!C7</f>
        <v>42248</v>
      </c>
      <c r="F37" s="107">
        <f>EDATE(E37,1)</f>
        <v>42278</v>
      </c>
      <c r="G37" s="107">
        <f t="shared" ref="G37:BR37" si="0">EDATE(F37,1)</f>
        <v>42309</v>
      </c>
      <c r="H37" s="107">
        <f t="shared" si="0"/>
        <v>42339</v>
      </c>
      <c r="I37" s="107">
        <f t="shared" si="0"/>
        <v>42370</v>
      </c>
      <c r="J37" s="107">
        <f t="shared" si="0"/>
        <v>42401</v>
      </c>
      <c r="K37" s="107">
        <f t="shared" si="0"/>
        <v>42430</v>
      </c>
      <c r="L37" s="107">
        <f t="shared" si="0"/>
        <v>42461</v>
      </c>
      <c r="M37" s="107">
        <f t="shared" si="0"/>
        <v>42491</v>
      </c>
      <c r="N37" s="107">
        <f t="shared" si="0"/>
        <v>42522</v>
      </c>
      <c r="O37" s="107">
        <f t="shared" si="0"/>
        <v>42552</v>
      </c>
      <c r="P37" s="107">
        <f t="shared" si="0"/>
        <v>42583</v>
      </c>
      <c r="Q37" s="107">
        <f t="shared" si="0"/>
        <v>42614</v>
      </c>
      <c r="R37" s="107">
        <f t="shared" si="0"/>
        <v>42644</v>
      </c>
      <c r="S37" s="107">
        <f t="shared" si="0"/>
        <v>42675</v>
      </c>
      <c r="T37" s="107">
        <f t="shared" si="0"/>
        <v>42705</v>
      </c>
      <c r="U37" s="107">
        <f t="shared" si="0"/>
        <v>42736</v>
      </c>
      <c r="V37" s="107">
        <f t="shared" si="0"/>
        <v>42767</v>
      </c>
      <c r="W37" s="107">
        <f t="shared" si="0"/>
        <v>42795</v>
      </c>
      <c r="X37" s="107">
        <f t="shared" si="0"/>
        <v>42826</v>
      </c>
      <c r="Y37" s="107">
        <f t="shared" si="0"/>
        <v>42856</v>
      </c>
      <c r="Z37" s="107">
        <f t="shared" si="0"/>
        <v>42887</v>
      </c>
      <c r="AA37" s="107">
        <f t="shared" si="0"/>
        <v>42917</v>
      </c>
      <c r="AB37" s="107">
        <f t="shared" si="0"/>
        <v>42948</v>
      </c>
      <c r="AC37" s="107">
        <f t="shared" si="0"/>
        <v>42979</v>
      </c>
      <c r="AD37" s="107">
        <f t="shared" si="0"/>
        <v>43009</v>
      </c>
      <c r="AE37" s="107">
        <f t="shared" si="0"/>
        <v>43040</v>
      </c>
      <c r="AF37" s="107">
        <f t="shared" si="0"/>
        <v>43070</v>
      </c>
      <c r="AG37" s="107">
        <f t="shared" si="0"/>
        <v>43101</v>
      </c>
      <c r="AH37" s="107">
        <f t="shared" si="0"/>
        <v>43132</v>
      </c>
      <c r="AI37" s="107">
        <f t="shared" si="0"/>
        <v>43160</v>
      </c>
      <c r="AJ37" s="107">
        <f t="shared" si="0"/>
        <v>43191</v>
      </c>
      <c r="AK37" s="107">
        <f t="shared" si="0"/>
        <v>43221</v>
      </c>
      <c r="AL37" s="107">
        <f t="shared" si="0"/>
        <v>43252</v>
      </c>
      <c r="AM37" s="107">
        <f t="shared" si="0"/>
        <v>43282</v>
      </c>
      <c r="AN37" s="107">
        <f t="shared" si="0"/>
        <v>43313</v>
      </c>
      <c r="AO37" s="107">
        <f t="shared" si="0"/>
        <v>43344</v>
      </c>
      <c r="AP37" s="107">
        <f t="shared" si="0"/>
        <v>43374</v>
      </c>
      <c r="AQ37" s="107">
        <f t="shared" si="0"/>
        <v>43405</v>
      </c>
      <c r="AR37" s="107">
        <f t="shared" si="0"/>
        <v>43435</v>
      </c>
      <c r="AS37" s="107">
        <f t="shared" si="0"/>
        <v>43466</v>
      </c>
      <c r="AT37" s="107">
        <f t="shared" si="0"/>
        <v>43497</v>
      </c>
      <c r="AU37" s="107">
        <f t="shared" si="0"/>
        <v>43525</v>
      </c>
      <c r="AV37" s="107">
        <f t="shared" si="0"/>
        <v>43556</v>
      </c>
      <c r="AW37" s="107">
        <f t="shared" si="0"/>
        <v>43586</v>
      </c>
      <c r="AX37" s="107">
        <f t="shared" si="0"/>
        <v>43617</v>
      </c>
      <c r="AY37" s="107">
        <f t="shared" si="0"/>
        <v>43647</v>
      </c>
      <c r="AZ37" s="107">
        <f t="shared" si="0"/>
        <v>43678</v>
      </c>
      <c r="BA37" s="107">
        <f t="shared" si="0"/>
        <v>43709</v>
      </c>
      <c r="BB37" s="107">
        <f t="shared" si="0"/>
        <v>43739</v>
      </c>
      <c r="BC37" s="107">
        <f t="shared" si="0"/>
        <v>43770</v>
      </c>
      <c r="BD37" s="107">
        <f t="shared" si="0"/>
        <v>43800</v>
      </c>
      <c r="BE37" s="107">
        <f t="shared" si="0"/>
        <v>43831</v>
      </c>
      <c r="BF37" s="107">
        <f t="shared" si="0"/>
        <v>43862</v>
      </c>
      <c r="BG37" s="107">
        <f t="shared" si="0"/>
        <v>43891</v>
      </c>
      <c r="BH37" s="107">
        <f t="shared" si="0"/>
        <v>43922</v>
      </c>
      <c r="BI37" s="107">
        <f t="shared" si="0"/>
        <v>43952</v>
      </c>
      <c r="BJ37" s="107">
        <f t="shared" si="0"/>
        <v>43983</v>
      </c>
      <c r="BK37" s="107">
        <f t="shared" si="0"/>
        <v>44013</v>
      </c>
      <c r="BL37" s="107">
        <f t="shared" si="0"/>
        <v>44044</v>
      </c>
      <c r="BM37" s="107">
        <f t="shared" si="0"/>
        <v>44075</v>
      </c>
      <c r="BN37" s="107">
        <f t="shared" si="0"/>
        <v>44105</v>
      </c>
      <c r="BO37" s="107">
        <f t="shared" si="0"/>
        <v>44136</v>
      </c>
      <c r="BP37" s="107">
        <f t="shared" si="0"/>
        <v>44166</v>
      </c>
      <c r="BQ37" s="107">
        <f t="shared" si="0"/>
        <v>44197</v>
      </c>
      <c r="BR37" s="107">
        <f t="shared" si="0"/>
        <v>44228</v>
      </c>
      <c r="BS37" s="107">
        <f t="shared" ref="BS37:ED37" si="1">EDATE(BR37,1)</f>
        <v>44256</v>
      </c>
      <c r="BT37" s="107">
        <f t="shared" si="1"/>
        <v>44287</v>
      </c>
      <c r="BU37" s="107">
        <f t="shared" si="1"/>
        <v>44317</v>
      </c>
      <c r="BV37" s="107">
        <f t="shared" si="1"/>
        <v>44348</v>
      </c>
      <c r="BW37" s="107">
        <f t="shared" si="1"/>
        <v>44378</v>
      </c>
      <c r="BX37" s="107">
        <f t="shared" si="1"/>
        <v>44409</v>
      </c>
      <c r="BY37" s="107">
        <f t="shared" si="1"/>
        <v>44440</v>
      </c>
      <c r="BZ37" s="107">
        <f t="shared" si="1"/>
        <v>44470</v>
      </c>
      <c r="CA37" s="107">
        <f t="shared" si="1"/>
        <v>44501</v>
      </c>
      <c r="CB37" s="107">
        <f t="shared" si="1"/>
        <v>44531</v>
      </c>
      <c r="CC37" s="107">
        <f t="shared" si="1"/>
        <v>44562</v>
      </c>
      <c r="CD37" s="107">
        <f t="shared" si="1"/>
        <v>44593</v>
      </c>
      <c r="CE37" s="107">
        <f t="shared" si="1"/>
        <v>44621</v>
      </c>
      <c r="CF37" s="107">
        <f t="shared" si="1"/>
        <v>44652</v>
      </c>
      <c r="CG37" s="107">
        <f t="shared" si="1"/>
        <v>44682</v>
      </c>
      <c r="CH37" s="107">
        <f t="shared" si="1"/>
        <v>44713</v>
      </c>
      <c r="CI37" s="107">
        <f t="shared" si="1"/>
        <v>44743</v>
      </c>
      <c r="CJ37" s="107">
        <f t="shared" si="1"/>
        <v>44774</v>
      </c>
      <c r="CK37" s="107">
        <f t="shared" si="1"/>
        <v>44805</v>
      </c>
      <c r="CL37" s="107">
        <f t="shared" si="1"/>
        <v>44835</v>
      </c>
      <c r="CM37" s="107">
        <f t="shared" si="1"/>
        <v>44866</v>
      </c>
      <c r="CN37" s="107">
        <f t="shared" si="1"/>
        <v>44896</v>
      </c>
      <c r="CO37" s="107">
        <f t="shared" si="1"/>
        <v>44927</v>
      </c>
      <c r="CP37" s="107">
        <f t="shared" si="1"/>
        <v>44958</v>
      </c>
      <c r="CQ37" s="107">
        <f t="shared" si="1"/>
        <v>44986</v>
      </c>
      <c r="CR37" s="107">
        <f t="shared" si="1"/>
        <v>45017</v>
      </c>
      <c r="CS37" s="107">
        <f t="shared" si="1"/>
        <v>45047</v>
      </c>
      <c r="CT37" s="107">
        <f t="shared" si="1"/>
        <v>45078</v>
      </c>
      <c r="CU37" s="107">
        <f t="shared" si="1"/>
        <v>45108</v>
      </c>
      <c r="CV37" s="107">
        <f t="shared" si="1"/>
        <v>45139</v>
      </c>
      <c r="CW37" s="107">
        <f t="shared" si="1"/>
        <v>45170</v>
      </c>
      <c r="CX37" s="107">
        <f t="shared" si="1"/>
        <v>45200</v>
      </c>
      <c r="CY37" s="107">
        <f t="shared" si="1"/>
        <v>45231</v>
      </c>
      <c r="CZ37" s="107">
        <f t="shared" si="1"/>
        <v>45261</v>
      </c>
      <c r="DA37" s="107">
        <f t="shared" si="1"/>
        <v>45292</v>
      </c>
      <c r="DB37" s="107">
        <f t="shared" si="1"/>
        <v>45323</v>
      </c>
      <c r="DC37" s="107">
        <f t="shared" si="1"/>
        <v>45352</v>
      </c>
      <c r="DD37" s="107">
        <f t="shared" si="1"/>
        <v>45383</v>
      </c>
      <c r="DE37" s="107">
        <f t="shared" si="1"/>
        <v>45413</v>
      </c>
      <c r="DF37" s="107">
        <f t="shared" si="1"/>
        <v>45444</v>
      </c>
      <c r="DG37" s="107">
        <f t="shared" si="1"/>
        <v>45474</v>
      </c>
      <c r="DH37" s="107">
        <f t="shared" si="1"/>
        <v>45505</v>
      </c>
      <c r="DI37" s="107">
        <f t="shared" si="1"/>
        <v>45536</v>
      </c>
      <c r="DJ37" s="107">
        <f t="shared" si="1"/>
        <v>45566</v>
      </c>
      <c r="DK37" s="107">
        <f t="shared" si="1"/>
        <v>45597</v>
      </c>
      <c r="DL37" s="107">
        <f t="shared" si="1"/>
        <v>45627</v>
      </c>
      <c r="DM37" s="107">
        <f t="shared" si="1"/>
        <v>45658</v>
      </c>
      <c r="DN37" s="107">
        <f t="shared" si="1"/>
        <v>45689</v>
      </c>
      <c r="DO37" s="107">
        <f t="shared" si="1"/>
        <v>45717</v>
      </c>
      <c r="DP37" s="107">
        <f t="shared" si="1"/>
        <v>45748</v>
      </c>
      <c r="DQ37" s="107">
        <f t="shared" si="1"/>
        <v>45778</v>
      </c>
      <c r="DR37" s="107">
        <f t="shared" si="1"/>
        <v>45809</v>
      </c>
      <c r="DS37" s="107">
        <f t="shared" si="1"/>
        <v>45839</v>
      </c>
      <c r="DT37" s="107">
        <f t="shared" si="1"/>
        <v>45870</v>
      </c>
      <c r="DU37" s="107">
        <f t="shared" si="1"/>
        <v>45901</v>
      </c>
      <c r="DV37" s="107">
        <f t="shared" si="1"/>
        <v>45931</v>
      </c>
      <c r="DW37" s="107">
        <f t="shared" si="1"/>
        <v>45962</v>
      </c>
      <c r="DX37" s="107">
        <f t="shared" si="1"/>
        <v>45992</v>
      </c>
      <c r="DY37" s="107">
        <f t="shared" si="1"/>
        <v>46023</v>
      </c>
      <c r="DZ37" s="107">
        <f t="shared" si="1"/>
        <v>46054</v>
      </c>
      <c r="EA37" s="107">
        <f t="shared" si="1"/>
        <v>46082</v>
      </c>
      <c r="EB37" s="107">
        <f t="shared" si="1"/>
        <v>46113</v>
      </c>
      <c r="EC37" s="107">
        <f t="shared" si="1"/>
        <v>46143</v>
      </c>
      <c r="ED37" s="107">
        <f t="shared" si="1"/>
        <v>46174</v>
      </c>
      <c r="EE37" s="107">
        <f t="shared" ref="EE37:GF37" si="2">EDATE(ED37,1)</f>
        <v>46204</v>
      </c>
      <c r="EF37" s="107">
        <f t="shared" si="2"/>
        <v>46235</v>
      </c>
      <c r="EG37" s="107">
        <f t="shared" si="2"/>
        <v>46266</v>
      </c>
      <c r="EH37" s="107">
        <f t="shared" si="2"/>
        <v>46296</v>
      </c>
      <c r="EI37" s="107">
        <f t="shared" si="2"/>
        <v>46327</v>
      </c>
      <c r="EJ37" s="107">
        <f t="shared" si="2"/>
        <v>46357</v>
      </c>
      <c r="EK37" s="107">
        <f t="shared" si="2"/>
        <v>46388</v>
      </c>
      <c r="EL37" s="107">
        <f t="shared" si="2"/>
        <v>46419</v>
      </c>
      <c r="EM37" s="107">
        <f t="shared" si="2"/>
        <v>46447</v>
      </c>
      <c r="EN37" s="107">
        <f t="shared" si="2"/>
        <v>46478</v>
      </c>
      <c r="EO37" s="107">
        <f t="shared" si="2"/>
        <v>46508</v>
      </c>
      <c r="EP37" s="107">
        <f t="shared" si="2"/>
        <v>46539</v>
      </c>
      <c r="EQ37" s="107">
        <f t="shared" si="2"/>
        <v>46569</v>
      </c>
      <c r="ER37" s="107">
        <f t="shared" si="2"/>
        <v>46600</v>
      </c>
      <c r="ES37" s="107">
        <f t="shared" si="2"/>
        <v>46631</v>
      </c>
      <c r="ET37" s="107">
        <f t="shared" si="2"/>
        <v>46661</v>
      </c>
      <c r="EU37" s="107">
        <f t="shared" si="2"/>
        <v>46692</v>
      </c>
      <c r="EV37" s="107">
        <f t="shared" si="2"/>
        <v>46722</v>
      </c>
      <c r="EW37" s="107">
        <f t="shared" si="2"/>
        <v>46753</v>
      </c>
      <c r="EX37" s="107">
        <f t="shared" si="2"/>
        <v>46784</v>
      </c>
      <c r="EY37" s="107">
        <f t="shared" si="2"/>
        <v>46813</v>
      </c>
      <c r="EZ37" s="107">
        <f t="shared" si="2"/>
        <v>46844</v>
      </c>
      <c r="FA37" s="107">
        <f t="shared" si="2"/>
        <v>46874</v>
      </c>
      <c r="FB37" s="107">
        <f t="shared" si="2"/>
        <v>46905</v>
      </c>
      <c r="FC37" s="107">
        <f t="shared" si="2"/>
        <v>46935</v>
      </c>
      <c r="FD37" s="107">
        <f t="shared" si="2"/>
        <v>46966</v>
      </c>
      <c r="FE37" s="107">
        <f t="shared" si="2"/>
        <v>46997</v>
      </c>
      <c r="FF37" s="107">
        <f t="shared" si="2"/>
        <v>47027</v>
      </c>
      <c r="FG37" s="107">
        <f t="shared" si="2"/>
        <v>47058</v>
      </c>
      <c r="FH37" s="107">
        <f t="shared" si="2"/>
        <v>47088</v>
      </c>
      <c r="FI37" s="107">
        <f t="shared" si="2"/>
        <v>47119</v>
      </c>
      <c r="FJ37" s="107">
        <f t="shared" si="2"/>
        <v>47150</v>
      </c>
      <c r="FK37" s="107">
        <f t="shared" si="2"/>
        <v>47178</v>
      </c>
      <c r="FL37" s="107">
        <f t="shared" si="2"/>
        <v>47209</v>
      </c>
      <c r="FM37" s="107">
        <f t="shared" si="2"/>
        <v>47239</v>
      </c>
      <c r="FN37" s="107">
        <f t="shared" si="2"/>
        <v>47270</v>
      </c>
      <c r="FO37" s="107">
        <f t="shared" si="2"/>
        <v>47300</v>
      </c>
      <c r="FP37" s="107">
        <f t="shared" si="2"/>
        <v>47331</v>
      </c>
      <c r="FQ37" s="107">
        <f t="shared" si="2"/>
        <v>47362</v>
      </c>
      <c r="FR37" s="107">
        <f t="shared" si="2"/>
        <v>47392</v>
      </c>
      <c r="FS37" s="107">
        <f t="shared" si="2"/>
        <v>47423</v>
      </c>
      <c r="FT37" s="107">
        <f t="shared" si="2"/>
        <v>47453</v>
      </c>
      <c r="FU37" s="107">
        <f t="shared" si="2"/>
        <v>47484</v>
      </c>
      <c r="FV37" s="107">
        <f t="shared" si="2"/>
        <v>47515</v>
      </c>
      <c r="FW37" s="107">
        <f t="shared" si="2"/>
        <v>47543</v>
      </c>
      <c r="FX37" s="107">
        <f t="shared" si="2"/>
        <v>47574</v>
      </c>
      <c r="FY37" s="107">
        <f t="shared" si="2"/>
        <v>47604</v>
      </c>
      <c r="FZ37" s="107">
        <f t="shared" si="2"/>
        <v>47635</v>
      </c>
      <c r="GA37" s="107">
        <f t="shared" si="2"/>
        <v>47665</v>
      </c>
      <c r="GB37" s="107">
        <f t="shared" si="2"/>
        <v>47696</v>
      </c>
      <c r="GC37" s="107">
        <f t="shared" si="2"/>
        <v>47727</v>
      </c>
      <c r="GD37" s="107">
        <f t="shared" si="2"/>
        <v>47757</v>
      </c>
      <c r="GE37" s="107">
        <f t="shared" si="2"/>
        <v>47788</v>
      </c>
      <c r="GF37" s="107">
        <f t="shared" si="2"/>
        <v>47818</v>
      </c>
    </row>
    <row r="38" spans="2:206">
      <c r="B38" s="138" t="s">
        <v>329</v>
      </c>
      <c r="D38" s="108"/>
      <c r="E38" s="136">
        <f>IF(OR(E37&lt;'Capital Structure'!$D$7,E37&gt;'Capital Structure'!$E$7),0,E64-E65-E67)</f>
        <v>0</v>
      </c>
      <c r="F38" s="136">
        <f>IF(OR(F37&lt;'Capital Structure'!$D$7,F37&gt;'Capital Structure'!$E$7),0,F64-F65-F67)</f>
        <v>0</v>
      </c>
      <c r="G38" s="136">
        <f>IF(OR(G37&lt;'Capital Structure'!$D$7,G37&gt;'Capital Structure'!$E$7),0,G64-G65-G67)</f>
        <v>0</v>
      </c>
      <c r="H38" s="136">
        <f>IF(OR(H37&lt;'Capital Structure'!$D$7,H37&gt;'Capital Structure'!$E$7),0,H64-H65-H67)</f>
        <v>0</v>
      </c>
      <c r="I38" s="136">
        <f>IF(OR(I37&lt;'Capital Structure'!$D$7,I37&gt;'Capital Structure'!$E$7),0,I64-I65-I67)</f>
        <v>0</v>
      </c>
      <c r="J38" s="136">
        <f>IF(OR(J37&lt;'Capital Structure'!$D$7,J37&gt;'Capital Structure'!$E$7),0,J64-J65-J67)</f>
        <v>0</v>
      </c>
      <c r="K38" s="136">
        <f>IF(OR(K37&lt;'Capital Structure'!$D$7,K37&gt;'Capital Structure'!$E$7),0,K64-K65-K67)</f>
        <v>0</v>
      </c>
      <c r="L38" s="136">
        <f>IF(OR(L37&lt;'Capital Structure'!$D$7,L37&gt;'Capital Structure'!$E$7),0,L64-L65-L67)</f>
        <v>0</v>
      </c>
      <c r="M38" s="136">
        <f>IF(OR(M37&lt;'Capital Structure'!$D$7,M37&gt;'Capital Structure'!$E$7),0,M64-M65-M67)</f>
        <v>0</v>
      </c>
      <c r="N38" s="136">
        <f>IF(OR(N37&lt;'Capital Structure'!$D$7,N37&gt;'Capital Structure'!$E$7),0,N64-N65-N67)</f>
        <v>0</v>
      </c>
      <c r="O38" s="136">
        <f>IF(OR(O37&lt;'Capital Structure'!$D$7,O37&gt;'Capital Structure'!$E$7),0,O64-O65-O67)</f>
        <v>0</v>
      </c>
      <c r="P38" s="136">
        <f>IF(OR(P37&lt;'Capital Structure'!$D$7,P37&gt;'Capital Structure'!$E$7),0,P64-P65-P67)</f>
        <v>0</v>
      </c>
      <c r="Q38" s="136">
        <f>IF(OR(Q37&lt;'Capital Structure'!$D$7,Q37&gt;'Capital Structure'!$E$7),0,Q64-Q65-Q67)</f>
        <v>0</v>
      </c>
      <c r="R38" s="136">
        <f>IF(OR(R37&lt;'Capital Structure'!$D$7,R37&gt;'Capital Structure'!$E$7),0,R64-R65-R67)</f>
        <v>0</v>
      </c>
      <c r="S38" s="136">
        <f>IF(OR(S37&lt;'Capital Structure'!$D$7,S37&gt;'Capital Structure'!$E$7),0,S64-S65-S67)</f>
        <v>0</v>
      </c>
      <c r="T38" s="136">
        <f>IF(OR(T37&lt;'Capital Structure'!$D$7,T37&gt;'Capital Structure'!$E$7),0,T64-T65-T67)</f>
        <v>0</v>
      </c>
      <c r="U38" s="136">
        <f>IF(OR(U37&lt;'Capital Structure'!$D$7,U37&gt;'Capital Structure'!$E$7),0,U64-U65-U67)</f>
        <v>0</v>
      </c>
      <c r="V38" s="136">
        <f>IF(OR(V37&lt;'Capital Structure'!$D$7,V37&gt;'Capital Structure'!$E$7),0,V64-V65-V67)</f>
        <v>0</v>
      </c>
      <c r="W38" s="136">
        <f>IF(OR(W37&lt;'Capital Structure'!$D$7,W37&gt;'Capital Structure'!$E$7),0,W64-W65-W67)</f>
        <v>0</v>
      </c>
      <c r="X38" s="136">
        <f>IF(OR(X37&lt;'Capital Structure'!$D$7,X37&gt;'Capital Structure'!$E$7),0,X64-X65-X67)</f>
        <v>0</v>
      </c>
      <c r="Y38" s="136">
        <f>IF(OR(Y37&lt;'Capital Structure'!$D$7,Y37&gt;'Capital Structure'!$E$7),0,Y64-Y65-Y67)</f>
        <v>0</v>
      </c>
      <c r="Z38" s="136">
        <f>IF(OR(Z37&lt;'Capital Structure'!$D$7,Z37&gt;'Capital Structure'!$E$7),0,Z64-Z65-Z67)</f>
        <v>0</v>
      </c>
      <c r="AA38" s="136">
        <f>IF(OR(AA37&lt;'Capital Structure'!$D$7,AA37&gt;'Capital Structure'!$E$7),0,AA64-AA65-AA67)</f>
        <v>0</v>
      </c>
      <c r="AB38" s="136">
        <f>IF(OR(AB37&lt;'Capital Structure'!$D$7,AB37&gt;'Capital Structure'!$E$7),0,AB64-AB65-AB67)</f>
        <v>0</v>
      </c>
      <c r="AC38" s="136">
        <f>IF(OR(AC37&lt;'Capital Structure'!$D$7,AC37&gt;'Capital Structure'!$E$7),0,AC64-AC65-AC67)</f>
        <v>0</v>
      </c>
      <c r="AD38" s="136">
        <f>IF(OR(AD37&lt;'Capital Structure'!$D$7,AD37&gt;'Capital Structure'!$E$7),0,AD64-AD65-AD67)</f>
        <v>0</v>
      </c>
      <c r="AE38" s="136">
        <f>IF(OR(AE37&lt;'Capital Structure'!$D$7,AE37&gt;'Capital Structure'!$E$7),0,AE64-AE65-AE67)</f>
        <v>0</v>
      </c>
      <c r="AF38" s="136">
        <f>IF(OR(AF37&lt;'Capital Structure'!$D$7,AF37&gt;'Capital Structure'!$E$7),0,AF64-AF65-AF67)</f>
        <v>0</v>
      </c>
      <c r="AG38" s="136">
        <f>IF(OR(AG37&lt;'Capital Structure'!$D$7,AG37&gt;'Capital Structure'!$E$7),0,AG64-AG65-AG67)</f>
        <v>0</v>
      </c>
      <c r="AH38" s="136">
        <f>IF(OR(AH37&lt;'Capital Structure'!$D$7,AH37&gt;'Capital Structure'!$E$7),0,AH64-AH65-AH67)</f>
        <v>0</v>
      </c>
      <c r="AI38" s="136">
        <f>IF(OR(AI37&lt;'Capital Structure'!$D$7,AI37&gt;'Capital Structure'!$E$7),0,AI64-AI65-AI67)</f>
        <v>0</v>
      </c>
      <c r="AJ38" s="136">
        <f>IF(OR(AJ37&lt;'Capital Structure'!$D$7,AJ37&gt;'Capital Structure'!$E$7),0,AJ64-AJ65-AJ67)</f>
        <v>0</v>
      </c>
      <c r="AK38" s="136">
        <f>IF(OR(AK37&lt;'Capital Structure'!$D$7,AK37&gt;'Capital Structure'!$E$7),0,AK64-AK65-AK67)</f>
        <v>0</v>
      </c>
      <c r="AL38" s="136">
        <f>IF(OR(AL37&lt;'Capital Structure'!$D$7,AL37&gt;'Capital Structure'!$E$7),0,AL64-AL65-AL67)</f>
        <v>0</v>
      </c>
      <c r="AM38" s="136">
        <f>IF(OR(AM37&lt;'Capital Structure'!$D$7,AM37&gt;'Capital Structure'!$E$7),0,AM64-AM65-AM67)</f>
        <v>0</v>
      </c>
      <c r="AN38" s="136">
        <f>IF(OR(AN37&lt;'Capital Structure'!$D$7,AN37&gt;'Capital Structure'!$E$7),0,AN64-AN65-AN67)</f>
        <v>0</v>
      </c>
      <c r="AO38" s="136">
        <f>IF(OR(AO37&lt;'Capital Structure'!$D$7,AO37&gt;'Capital Structure'!$E$7),0,AO64-AO65-AO67)</f>
        <v>0</v>
      </c>
      <c r="AP38" s="136">
        <f>IF(OR(AP37&lt;'Capital Structure'!$D$7,AP37&gt;'Capital Structure'!$E$7),0,AP64-AP65-AP67)</f>
        <v>0</v>
      </c>
      <c r="AQ38" s="136">
        <f>IF(OR(AQ37&lt;'Capital Structure'!$D$7,AQ37&gt;'Capital Structure'!$E$7),0,AQ64-AQ65-AQ67)</f>
        <v>0</v>
      </c>
      <c r="AR38" s="136">
        <f>IF(OR(AR37&lt;'Capital Structure'!$D$7,AR37&gt;'Capital Structure'!$E$7),0,AR64-AR65-AR67)</f>
        <v>0</v>
      </c>
      <c r="AS38" s="136">
        <f>IF(OR(AS37&lt;'Capital Structure'!$D$7,AS37&gt;'Capital Structure'!$E$7),0,AS64-AS65-AS67)</f>
        <v>61000000</v>
      </c>
      <c r="AT38" s="136">
        <f>IF(OR(AT37&lt;'Capital Structure'!$D$7,AT37&gt;'Capital Structure'!$E$7),0,AT64-AT65-AT67)</f>
        <v>0</v>
      </c>
      <c r="AU38" s="136">
        <f>IF(OR(AU37&lt;'Capital Structure'!$D$7,AU37&gt;'Capital Structure'!$E$7),0,AU64-AU65-AU67)</f>
        <v>0</v>
      </c>
      <c r="AV38" s="136">
        <f>IF(OR(AV37&lt;'Capital Structure'!$D$7,AV37&gt;'Capital Structure'!$E$7),0,AV64-AV65-AV67)</f>
        <v>0</v>
      </c>
      <c r="AW38" s="136">
        <f>IF(OR(AW37&lt;'Capital Structure'!$D$7,AW37&gt;'Capital Structure'!$E$7),0,AW64-AW65-AW67)</f>
        <v>0</v>
      </c>
      <c r="AX38" s="136">
        <f>IF(OR(AX37&lt;'Capital Structure'!$D$7,AX37&gt;'Capital Structure'!$E$7),0,AX64-AX65-AX67)</f>
        <v>0</v>
      </c>
      <c r="AY38" s="136">
        <f>IF(OR(AY37&lt;'Capital Structure'!$D$7,AY37&gt;'Capital Structure'!$E$7),0,AY64-AY65-AY67)</f>
        <v>0</v>
      </c>
      <c r="AZ38" s="136">
        <f>IF(OR(AZ37&lt;'Capital Structure'!$D$7,AZ37&gt;'Capital Structure'!$E$7),0,AZ64-AZ65-AZ67)</f>
        <v>0</v>
      </c>
      <c r="BA38" s="136">
        <f>IF(OR(BA37&lt;'Capital Structure'!$D$7,BA37&gt;'Capital Structure'!$E$7),0,BA64-BA65-BA67)</f>
        <v>0</v>
      </c>
      <c r="BB38" s="136">
        <f>IF(OR(BB37&lt;'Capital Structure'!$D$7,BB37&gt;'Capital Structure'!$E$7),0,BB64-BB65-BB67)</f>
        <v>0</v>
      </c>
      <c r="BC38" s="136">
        <f>IF(OR(BC37&lt;'Capital Structure'!$D$7,BC37&gt;'Capital Structure'!$E$7),0,BC64-BC65-BC67)</f>
        <v>0</v>
      </c>
      <c r="BD38" s="136">
        <f>IF(OR(BD37&lt;'Capital Structure'!$D$7,BD37&gt;'Capital Structure'!$E$7),0,BD64-BD65-BD67)</f>
        <v>0</v>
      </c>
      <c r="BE38" s="136">
        <f>IF(OR(BE37&lt;'Capital Structure'!$D$7,BE37&gt;'Capital Structure'!$E$7),0,BE64-BE65-BE67)</f>
        <v>0</v>
      </c>
      <c r="BF38" s="136">
        <f>IF(OR(BF37&lt;'Capital Structure'!$D$7,BF37&gt;'Capital Structure'!$E$7),0,BF64-BF65-BF67)</f>
        <v>0</v>
      </c>
      <c r="BG38" s="136">
        <f>IF(OR(BG37&lt;'Capital Structure'!$D$7,BG37&gt;'Capital Structure'!$E$7),0,BG64-BG65-BG67)</f>
        <v>0</v>
      </c>
      <c r="BH38" s="136">
        <f>IF(OR(BH37&lt;'Capital Structure'!$D$7,BH37&gt;'Capital Structure'!$E$7),0,BH64-BH65-BH67)</f>
        <v>0</v>
      </c>
      <c r="BI38" s="136">
        <f>IF(OR(BI37&lt;'Capital Structure'!$D$7,BI37&gt;'Capital Structure'!$E$7),0,BI64-BI65-BI67)</f>
        <v>0</v>
      </c>
      <c r="BJ38" s="136">
        <f>IF(OR(BJ37&lt;'Capital Structure'!$D$7,BJ37&gt;'Capital Structure'!$E$7),0,BJ64-BJ65-BJ67)</f>
        <v>0</v>
      </c>
      <c r="BK38" s="136">
        <f>IF(OR(BK37&lt;'Capital Structure'!$D$7,BK37&gt;'Capital Structure'!$E$7),0,BK64-BK65-BK67)</f>
        <v>0</v>
      </c>
      <c r="BL38" s="136">
        <f>IF(OR(BL37&lt;'Capital Structure'!$D$7,BL37&gt;'Capital Structure'!$E$7),0,BL64-BL65-BL67)</f>
        <v>0</v>
      </c>
      <c r="BM38" s="136">
        <f>IF(OR(BM37&lt;'Capital Structure'!$D$7,BM37&gt;'Capital Structure'!$E$7),0,BM64-BM65-BM67)</f>
        <v>0</v>
      </c>
      <c r="BN38" s="136">
        <f>IF(OR(BN37&lt;'Capital Structure'!$D$7,BN37&gt;'Capital Structure'!$E$7),0,BN64-BN65-BN67)</f>
        <v>0</v>
      </c>
      <c r="BO38" s="136">
        <f>IF(OR(BO37&lt;'Capital Structure'!$D$7,BO37&gt;'Capital Structure'!$E$7),0,BO64-BO65-BO67)</f>
        <v>0</v>
      </c>
      <c r="BP38" s="136">
        <f>IF(OR(BP37&lt;'Capital Structure'!$D$7,BP37&gt;'Capital Structure'!$E$7),0,BP64-BP65-BP67)</f>
        <v>0</v>
      </c>
      <c r="BQ38" s="136">
        <f>IF(OR(BQ37&lt;'Capital Structure'!$D$7,BQ37&gt;'Capital Structure'!$E$7),0,BQ64-BQ65-BQ67)</f>
        <v>0</v>
      </c>
      <c r="BR38" s="136">
        <f>IF(OR(BR37&lt;'Capital Structure'!$D$7,BR37&gt;'Capital Structure'!$E$7),0,BR64-BR65-BR67)</f>
        <v>0</v>
      </c>
      <c r="BS38" s="136">
        <f>IF(OR(BS37&lt;'Capital Structure'!$D$7,BS37&gt;'Capital Structure'!$E$7),0,BS64-BS65-BS67)</f>
        <v>0</v>
      </c>
      <c r="BT38" s="136">
        <f>IF(OR(BT37&lt;'Capital Structure'!$D$7,BT37&gt;'Capital Structure'!$E$7),0,BT64-BT65-BT67)</f>
        <v>0</v>
      </c>
      <c r="BU38" s="136">
        <f>IF(OR(BU37&lt;'Capital Structure'!$D$7,BU37&gt;'Capital Structure'!$E$7),0,BU64-BU65-BU67)</f>
        <v>0</v>
      </c>
      <c r="BV38" s="136">
        <f>IF(OR(BV37&lt;'Capital Structure'!$D$7,BV37&gt;'Capital Structure'!$E$7),0,BV64-BV65-BV67)</f>
        <v>0</v>
      </c>
      <c r="BW38" s="136">
        <f>IF(OR(BW37&lt;'Capital Structure'!$D$7,BW37&gt;'Capital Structure'!$E$7),0,BW64-BW65-BW67)</f>
        <v>0</v>
      </c>
      <c r="BX38" s="136">
        <f>IF(OR(BX37&lt;'Capital Structure'!$D$7,BX37&gt;'Capital Structure'!$E$7),0,BX64-BX65-BX67)</f>
        <v>0</v>
      </c>
      <c r="BY38" s="136">
        <f>IF(OR(BY37&lt;'Capital Structure'!$D$7,BY37&gt;'Capital Structure'!$E$7),0,BY64-BY65-BY67)</f>
        <v>0</v>
      </c>
      <c r="BZ38" s="136">
        <f>IF(OR(BZ37&lt;'Capital Structure'!$D$7,BZ37&gt;'Capital Structure'!$E$7),0,BZ64-BZ65-BZ67)</f>
        <v>-69971512.790242344</v>
      </c>
      <c r="CA38" s="136">
        <f>IF(OR(CA37&lt;'Capital Structure'!$D$7,CA37&gt;'Capital Structure'!$E$7),0,CA64-CA65-CA67)</f>
        <v>0</v>
      </c>
      <c r="CB38" s="136">
        <f>IF(OR(CB37&lt;'Capital Structure'!$D$7,CB37&gt;'Capital Structure'!$E$7),0,CB64-CB65-CB67)</f>
        <v>0</v>
      </c>
      <c r="CC38" s="136">
        <f>IF(OR(CC37&lt;'Capital Structure'!$D$7,CC37&gt;'Capital Structure'!$E$7),0,CC64-CC65-CC67)</f>
        <v>0</v>
      </c>
      <c r="CD38" s="136">
        <f>IF(OR(CD37&lt;'Capital Structure'!$D$7,CD37&gt;'Capital Structure'!$E$7),0,CD64-CD65-CD67)</f>
        <v>0</v>
      </c>
      <c r="CE38" s="136">
        <f>IF(OR(CE37&lt;'Capital Structure'!$D$7,CE37&gt;'Capital Structure'!$E$7),0,CE64-CE65-CE67)</f>
        <v>0</v>
      </c>
      <c r="CF38" s="136">
        <f>IF(OR(CF37&lt;'Capital Structure'!$D$7,CF37&gt;'Capital Structure'!$E$7),0,CF64-CF65-CF67)</f>
        <v>0</v>
      </c>
      <c r="CG38" s="136">
        <f>IF(OR(CG37&lt;'Capital Structure'!$D$7,CG37&gt;'Capital Structure'!$E$7),0,CG64-CG65-CG67)</f>
        <v>0</v>
      </c>
      <c r="CH38" s="136">
        <f>IF(OR(CH37&lt;'Capital Structure'!$D$7,CH37&gt;'Capital Structure'!$E$7),0,CH64-CH65-CH67)</f>
        <v>0</v>
      </c>
      <c r="CI38" s="136">
        <f>IF(OR(CI37&lt;'Capital Structure'!$D$7,CI37&gt;'Capital Structure'!$E$7),0,CI64-CI65-CI67)</f>
        <v>0</v>
      </c>
      <c r="CJ38" s="136">
        <f>IF(OR(CJ37&lt;'Capital Structure'!$D$7,CJ37&gt;'Capital Structure'!$E$7),0,CJ64-CJ65-CJ67)</f>
        <v>0</v>
      </c>
      <c r="CK38" s="136">
        <f>IF(OR(CK37&lt;'Capital Structure'!$D$7,CK37&gt;'Capital Structure'!$E$7),0,CK64-CK65-CK67)</f>
        <v>0</v>
      </c>
      <c r="CL38" s="136">
        <f>IF(OR(CL37&lt;'Capital Structure'!$D$7,CL37&gt;'Capital Structure'!$E$7),0,CL64-CL65-CL67)</f>
        <v>0</v>
      </c>
      <c r="CM38" s="136">
        <f>IF(OR(CM37&lt;'Capital Structure'!$D$7,CM37&gt;'Capital Structure'!$E$7),0,CM64-CM65-CM67)</f>
        <v>0</v>
      </c>
      <c r="CN38" s="136">
        <f>IF(OR(CN37&lt;'Capital Structure'!$D$7,CN37&gt;'Capital Structure'!$E$7),0,CN64-CN65-CN67)</f>
        <v>0</v>
      </c>
      <c r="CO38" s="136">
        <f>IF(OR(CO37&lt;'Capital Structure'!$D$7,CO37&gt;'Capital Structure'!$E$7),0,CO64-CO65-CO67)</f>
        <v>0</v>
      </c>
      <c r="CP38" s="136">
        <f>IF(OR(CP37&lt;'Capital Structure'!$D$7,CP37&gt;'Capital Structure'!$E$7),0,CP64-CP65-CP67)</f>
        <v>0</v>
      </c>
      <c r="CQ38" s="136">
        <f>IF(OR(CQ37&lt;'Capital Structure'!$D$7,CQ37&gt;'Capital Structure'!$E$7),0,CQ64-CQ65-CQ67)</f>
        <v>0</v>
      </c>
      <c r="CR38" s="136">
        <f>IF(OR(CR37&lt;'Capital Structure'!$D$7,CR37&gt;'Capital Structure'!$E$7),0,CR64-CR65-CR67)</f>
        <v>0</v>
      </c>
      <c r="CS38" s="136">
        <f>IF(OR(CS37&lt;'Capital Structure'!$D$7,CS37&gt;'Capital Structure'!$E$7),0,CS64-CS65-CS67)</f>
        <v>0</v>
      </c>
      <c r="CT38" s="136">
        <f>IF(OR(CT37&lt;'Capital Structure'!$D$7,CT37&gt;'Capital Structure'!$E$7),0,CT64-CT65-CT67)</f>
        <v>0</v>
      </c>
      <c r="CU38" s="136">
        <f>IF(OR(CU37&lt;'Capital Structure'!$D$7,CU37&gt;'Capital Structure'!$E$7),0,CU64-CU65-CU67)</f>
        <v>0</v>
      </c>
      <c r="CV38" s="136">
        <f>IF(OR(CV37&lt;'Capital Structure'!$D$7,CV37&gt;'Capital Structure'!$E$7),0,CV64-CV65-CV67)</f>
        <v>0</v>
      </c>
      <c r="CW38" s="136">
        <f>IF(OR(CW37&lt;'Capital Structure'!$D$7,CW37&gt;'Capital Structure'!$E$7),0,CW64-CW65-CW67)</f>
        <v>0</v>
      </c>
      <c r="CX38" s="136">
        <f>IF(OR(CX37&lt;'Capital Structure'!$D$7,CX37&gt;'Capital Structure'!$E$7),0,CX64-CX65-CX67)</f>
        <v>0</v>
      </c>
      <c r="CY38" s="136">
        <f>IF(OR(CY37&lt;'Capital Structure'!$D$7,CY37&gt;'Capital Structure'!$E$7),0,CY64-CY65-CY67)</f>
        <v>0</v>
      </c>
      <c r="CZ38" s="136">
        <f>IF(OR(CZ37&lt;'Capital Structure'!$D$7,CZ37&gt;'Capital Structure'!$E$7),0,CZ64-CZ65-CZ67)</f>
        <v>0</v>
      </c>
      <c r="DA38" s="136">
        <f>IF(OR(DA37&lt;'Capital Structure'!$D$7,DA37&gt;'Capital Structure'!$E$7),0,DA64-DA65-DA67)</f>
        <v>0</v>
      </c>
      <c r="DB38" s="136">
        <f>IF(OR(DB37&lt;'Capital Structure'!$D$7,DB37&gt;'Capital Structure'!$E$7),0,DB64-DB65-DB67)</f>
        <v>0</v>
      </c>
      <c r="DC38" s="136">
        <f>IF(OR(DC37&lt;'Capital Structure'!$D$7,DC37&gt;'Capital Structure'!$E$7),0,DC64-DC65-DC67)</f>
        <v>0</v>
      </c>
      <c r="DD38" s="136">
        <f>IF(OR(DD37&lt;'Capital Structure'!$D$7,DD37&gt;'Capital Structure'!$E$7),0,DD64-DD65-DD67)</f>
        <v>0</v>
      </c>
      <c r="DE38" s="136">
        <f>IF(OR(DE37&lt;'Capital Structure'!$D$7,DE37&gt;'Capital Structure'!$E$7),0,DE64-DE65-DE67)</f>
        <v>0</v>
      </c>
      <c r="DF38" s="136">
        <f>IF(OR(DF37&lt;'Capital Structure'!$D$7,DF37&gt;'Capital Structure'!$E$7),0,DF64-DF65-DF67)</f>
        <v>0</v>
      </c>
      <c r="DG38" s="136">
        <f>IF(OR(DG37&lt;'Capital Structure'!$D$7,DG37&gt;'Capital Structure'!$E$7),0,DG64-DG65-DG67)</f>
        <v>0</v>
      </c>
      <c r="DH38" s="136">
        <f>IF(OR(DH37&lt;'Capital Structure'!$D$7,DH37&gt;'Capital Structure'!$E$7),0,DH64-DH65-DH67)</f>
        <v>0</v>
      </c>
      <c r="DI38" s="136">
        <f>IF(OR(DI37&lt;'Capital Structure'!$D$7,DI37&gt;'Capital Structure'!$E$7),0,DI64-DI65-DI67)</f>
        <v>0</v>
      </c>
      <c r="DJ38" s="136">
        <f>IF(OR(DJ37&lt;'Capital Structure'!$D$7,DJ37&gt;'Capital Structure'!$E$7),0,DJ64-DJ65-DJ67)</f>
        <v>0</v>
      </c>
      <c r="DK38" s="136">
        <f>IF(OR(DK37&lt;'Capital Structure'!$D$7,DK37&gt;'Capital Structure'!$E$7),0,DK64-DK65-DK67)</f>
        <v>0</v>
      </c>
      <c r="DL38" s="136">
        <f>IF(OR(DL37&lt;'Capital Structure'!$D$7,DL37&gt;'Capital Structure'!$E$7),0,DL64-DL65-DL67)</f>
        <v>0</v>
      </c>
      <c r="DM38" s="136">
        <f>IF(OR(DM37&lt;'Capital Structure'!$D$7,DM37&gt;'Capital Structure'!$E$7),0,DM64-DM65-DM67)</f>
        <v>0</v>
      </c>
      <c r="DN38" s="136">
        <f>IF(OR(DN37&lt;'Capital Structure'!$D$7,DN37&gt;'Capital Structure'!$E$7),0,DN64-DN65-DN67)</f>
        <v>0</v>
      </c>
      <c r="DO38" s="136">
        <f>IF(OR(DO37&lt;'Capital Structure'!$D$7,DO37&gt;'Capital Structure'!$E$7),0,DO64-DO65-DO67)</f>
        <v>0</v>
      </c>
      <c r="DP38" s="136">
        <f>IF(OR(DP37&lt;'Capital Structure'!$D$7,DP37&gt;'Capital Structure'!$E$7),0,DP64-DP65-DP67)</f>
        <v>0</v>
      </c>
      <c r="DQ38" s="136">
        <f>IF(OR(DQ37&lt;'Capital Structure'!$D$7,DQ37&gt;'Capital Structure'!$E$7),0,DQ64-DQ65-DQ67)</f>
        <v>0</v>
      </c>
      <c r="DR38" s="136">
        <f>IF(OR(DR37&lt;'Capital Structure'!$D$7,DR37&gt;'Capital Structure'!$E$7),0,DR64-DR65-DR67)</f>
        <v>0</v>
      </c>
      <c r="DS38" s="136">
        <f>IF(OR(DS37&lt;'Capital Structure'!$D$7,DS37&gt;'Capital Structure'!$E$7),0,DS64-DS65-DS67)</f>
        <v>0</v>
      </c>
      <c r="DT38" s="136">
        <f>IF(OR(DT37&lt;'Capital Structure'!$D$7,DT37&gt;'Capital Structure'!$E$7),0,DT64-DT65-DT67)</f>
        <v>0</v>
      </c>
      <c r="DU38" s="136">
        <f>IF(OR(DU37&lt;'Capital Structure'!$D$7,DU37&gt;'Capital Structure'!$E$7),0,DU64-DU65-DU67)</f>
        <v>0</v>
      </c>
      <c r="DV38" s="136">
        <f>IF(OR(DV37&lt;'Capital Structure'!$D$7,DV37&gt;'Capital Structure'!$E$7),0,DV64-DV65-DV67)</f>
        <v>0</v>
      </c>
      <c r="DW38" s="136">
        <f>IF(OR(DW37&lt;'Capital Structure'!$D$7,DW37&gt;'Capital Structure'!$E$7),0,DW64-DW65-DW67)</f>
        <v>0</v>
      </c>
      <c r="DX38" s="136">
        <f>IF(OR(DX37&lt;'Capital Structure'!$D$7,DX37&gt;'Capital Structure'!$E$7),0,DX64-DX65-DX67)</f>
        <v>0</v>
      </c>
      <c r="DY38" s="136">
        <f>IF(OR(DY37&lt;'Capital Structure'!$D$7,DY37&gt;'Capital Structure'!$E$7),0,DY64-DY65-DY67)</f>
        <v>0</v>
      </c>
      <c r="DZ38" s="136">
        <f>IF(OR(DZ37&lt;'Capital Structure'!$D$7,DZ37&gt;'Capital Structure'!$E$7),0,DZ64-DZ65-DZ67)</f>
        <v>0</v>
      </c>
      <c r="EA38" s="136">
        <f>IF(OR(EA37&lt;'Capital Structure'!$D$7,EA37&gt;'Capital Structure'!$E$7),0,EA64-EA65-EA67)</f>
        <v>0</v>
      </c>
      <c r="EB38" s="136">
        <f>IF(OR(EB37&lt;'Capital Structure'!$D$7,EB37&gt;'Capital Structure'!$E$7),0,EB64-EB65-EB67)</f>
        <v>0</v>
      </c>
      <c r="EC38" s="136">
        <f>IF(OR(EC37&lt;'Capital Structure'!$D$7,EC37&gt;'Capital Structure'!$E$7),0,EC64-EC65-EC67)</f>
        <v>0</v>
      </c>
      <c r="ED38" s="136">
        <f>IF(OR(ED37&lt;'Capital Structure'!$D$7,ED37&gt;'Capital Structure'!$E$7),0,ED64-ED65-ED67)</f>
        <v>0</v>
      </c>
      <c r="EE38" s="136">
        <f>IF(OR(EE37&lt;'Capital Structure'!$D$7,EE37&gt;'Capital Structure'!$E$7),0,EE64-EE65-EE67)</f>
        <v>0</v>
      </c>
      <c r="EF38" s="136">
        <f>IF(OR(EF37&lt;'Capital Structure'!$D$7,EF37&gt;'Capital Structure'!$E$7),0,EF64-EF65-EF67)</f>
        <v>0</v>
      </c>
      <c r="EG38" s="136">
        <f>IF(OR(EG37&lt;'Capital Structure'!$D$7,EG37&gt;'Capital Structure'!$E$7),0,EG64-EG65-EG67)</f>
        <v>0</v>
      </c>
      <c r="EH38" s="136">
        <f>IF(OR(EH37&lt;'Capital Structure'!$D$7,EH37&gt;'Capital Structure'!$E$7),0,EH64-EH65-EH67)</f>
        <v>0</v>
      </c>
      <c r="EI38" s="136">
        <f>IF(OR(EI37&lt;'Capital Structure'!$D$7,EI37&gt;'Capital Structure'!$E$7),0,EI64-EI65-EI67)</f>
        <v>0</v>
      </c>
      <c r="EJ38" s="136">
        <f>IF(OR(EJ37&lt;'Capital Structure'!$D$7,EJ37&gt;'Capital Structure'!$E$7),0,EJ64-EJ65-EJ67)</f>
        <v>0</v>
      </c>
      <c r="EK38" s="136">
        <f>IF(OR(EK37&lt;'Capital Structure'!$D$7,EK37&gt;'Capital Structure'!$E$7),0,EK64-EK65-EK67)</f>
        <v>0</v>
      </c>
      <c r="EL38" s="136">
        <f>IF(OR(EL37&lt;'Capital Structure'!$D$7,EL37&gt;'Capital Structure'!$E$7),0,EL64-EL65-EL67)</f>
        <v>0</v>
      </c>
      <c r="EM38" s="136">
        <f>IF(OR(EM37&lt;'Capital Structure'!$D$7,EM37&gt;'Capital Structure'!$E$7),0,EM64-EM65-EM67)</f>
        <v>0</v>
      </c>
      <c r="EN38" s="136">
        <f>IF(OR(EN37&lt;'Capital Structure'!$D$7,EN37&gt;'Capital Structure'!$E$7),0,EN64-EN65-EN67)</f>
        <v>0</v>
      </c>
      <c r="EO38" s="136">
        <f>IF(OR(EO37&lt;'Capital Structure'!$D$7,EO37&gt;'Capital Structure'!$E$7),0,EO64-EO65-EO67)</f>
        <v>0</v>
      </c>
      <c r="EP38" s="136">
        <f>IF(OR(EP37&lt;'Capital Structure'!$D$7,EP37&gt;'Capital Structure'!$E$7),0,EP64-EP65-EP67)</f>
        <v>0</v>
      </c>
      <c r="EQ38" s="136">
        <f>IF(OR(EQ37&lt;'Capital Structure'!$D$7,EQ37&gt;'Capital Structure'!$E$7),0,EQ64-EQ65-EQ67)</f>
        <v>0</v>
      </c>
      <c r="ER38" s="136">
        <f>IF(OR(ER37&lt;'Capital Structure'!$D$7,ER37&gt;'Capital Structure'!$E$7),0,ER64-ER65-ER67)</f>
        <v>0</v>
      </c>
      <c r="ES38" s="136">
        <f>IF(OR(ES37&lt;'Capital Structure'!$D$7,ES37&gt;'Capital Structure'!$E$7),0,ES64-ES65-ES67)</f>
        <v>0</v>
      </c>
      <c r="ET38" s="136">
        <f>IF(OR(ET37&lt;'Capital Structure'!$D$7,ET37&gt;'Capital Structure'!$E$7),0,ET64-ET65-ET67)</f>
        <v>0</v>
      </c>
      <c r="EU38" s="136">
        <f>IF(OR(EU37&lt;'Capital Structure'!$D$7,EU37&gt;'Capital Structure'!$E$7),0,EU64-EU65-EU67)</f>
        <v>0</v>
      </c>
      <c r="EV38" s="136">
        <f>IF(OR(EV37&lt;'Capital Structure'!$D$7,EV37&gt;'Capital Structure'!$E$7),0,EV64-EV65-EV67)</f>
        <v>0</v>
      </c>
      <c r="EW38" s="136">
        <f>IF(OR(EW37&lt;'Capital Structure'!$D$7,EW37&gt;'Capital Structure'!$E$7),0,EW64-EW65-EW67)</f>
        <v>0</v>
      </c>
      <c r="EX38" s="136">
        <f>IF(OR(EX37&lt;'Capital Structure'!$D$7,EX37&gt;'Capital Structure'!$E$7),0,EX64-EX65-EX67)</f>
        <v>0</v>
      </c>
      <c r="EY38" s="136">
        <f>IF(OR(EY37&lt;'Capital Structure'!$D$7,EY37&gt;'Capital Structure'!$E$7),0,EY64-EY65-EY67)</f>
        <v>0</v>
      </c>
      <c r="EZ38" s="136">
        <f>IF(OR(EZ37&lt;'Capital Structure'!$D$7,EZ37&gt;'Capital Structure'!$E$7),0,EZ64-EZ65-EZ67)</f>
        <v>0</v>
      </c>
      <c r="FA38" s="136">
        <f>IF(OR(FA37&lt;'Capital Structure'!$D$7,FA37&gt;'Capital Structure'!$E$7),0,FA64-FA65-FA67)</f>
        <v>0</v>
      </c>
      <c r="FB38" s="136">
        <f>IF(OR(FB37&lt;'Capital Structure'!$D$7,FB37&gt;'Capital Structure'!$E$7),0,FB64-FB65-FB67)</f>
        <v>0</v>
      </c>
      <c r="FC38" s="136">
        <f>IF(OR(FC37&lt;'Capital Structure'!$D$7,FC37&gt;'Capital Structure'!$E$7),0,FC64-FC65-FC67)</f>
        <v>0</v>
      </c>
      <c r="FD38" s="136">
        <f>IF(OR(FD37&lt;'Capital Structure'!$D$7,FD37&gt;'Capital Structure'!$E$7),0,FD64-FD65-FD67)</f>
        <v>0</v>
      </c>
      <c r="FE38" s="136">
        <f>IF(OR(FE37&lt;'Capital Structure'!$D$7,FE37&gt;'Capital Structure'!$E$7),0,FE64-FE65-FE67)</f>
        <v>0</v>
      </c>
      <c r="FF38" s="136">
        <f>IF(OR(FF37&lt;'Capital Structure'!$D$7,FF37&gt;'Capital Structure'!$E$7),0,FF64-FF65-FF67)</f>
        <v>0</v>
      </c>
      <c r="FG38" s="136">
        <f>IF(OR(FG37&lt;'Capital Structure'!$D$7,FG37&gt;'Capital Structure'!$E$7),0,FG64-FG65-FG67)</f>
        <v>0</v>
      </c>
      <c r="FH38" s="136">
        <f>IF(OR(FH37&lt;'Capital Structure'!$D$7,FH37&gt;'Capital Structure'!$E$7),0,FH64-FH65-FH67)</f>
        <v>0</v>
      </c>
      <c r="FI38" s="136">
        <f>IF(OR(FI37&lt;'Capital Structure'!$D$7,FI37&gt;'Capital Structure'!$E$7),0,FI64-FI65-FI67)</f>
        <v>0</v>
      </c>
      <c r="FJ38" s="136">
        <f>IF(OR(FJ37&lt;'Capital Structure'!$D$7,FJ37&gt;'Capital Structure'!$E$7),0,FJ64-FJ65-FJ67)</f>
        <v>0</v>
      </c>
      <c r="FK38" s="136">
        <f>IF(OR(FK37&lt;'Capital Structure'!$D$7,FK37&gt;'Capital Structure'!$E$7),0,FK64-FK65-FK67)</f>
        <v>0</v>
      </c>
      <c r="FL38" s="136">
        <f>IF(OR(FL37&lt;'Capital Structure'!$D$7,FL37&gt;'Capital Structure'!$E$7),0,FL64-FL65-FL67)</f>
        <v>0</v>
      </c>
      <c r="FM38" s="136">
        <f>IF(OR(FM37&lt;'Capital Structure'!$D$7,FM37&gt;'Capital Structure'!$E$7),0,FM64-FM65-FM67)</f>
        <v>0</v>
      </c>
      <c r="FN38" s="136">
        <f>IF(OR(FN37&lt;'Capital Structure'!$D$7,FN37&gt;'Capital Structure'!$E$7),0,FN64-FN65-FN67)</f>
        <v>0</v>
      </c>
      <c r="FO38" s="136">
        <f>IF(OR(FO37&lt;'Capital Structure'!$D$7,FO37&gt;'Capital Structure'!$E$7),0,FO64-FO65-FO67)</f>
        <v>0</v>
      </c>
      <c r="FP38" s="136">
        <f>IF(OR(FP37&lt;'Capital Structure'!$D$7,FP37&gt;'Capital Structure'!$E$7),0,FP64-FP65-FP67)</f>
        <v>0</v>
      </c>
      <c r="FQ38" s="136">
        <f>IF(OR(FQ37&lt;'Capital Structure'!$D$7,FQ37&gt;'Capital Structure'!$E$7),0,FQ64-FQ65-FQ67)</f>
        <v>0</v>
      </c>
      <c r="FR38" s="136">
        <f>IF(OR(FR37&lt;'Capital Structure'!$D$7,FR37&gt;'Capital Structure'!$E$7),0,FR64-FR65-FR67)</f>
        <v>0</v>
      </c>
      <c r="FS38" s="136">
        <f>IF(OR(FS37&lt;'Capital Structure'!$D$7,FS37&gt;'Capital Structure'!$E$7),0,FS64-FS65-FS67)</f>
        <v>0</v>
      </c>
      <c r="FT38" s="136">
        <f>IF(OR(FT37&lt;'Capital Structure'!$D$7,FT37&gt;'Capital Structure'!$E$7),0,FT64-FT65-FT67)</f>
        <v>0</v>
      </c>
      <c r="FU38" s="136">
        <f>IF(OR(FU37&lt;'Capital Structure'!$D$7,FU37&gt;'Capital Structure'!$E$7),0,FU64-FU65-FU67)</f>
        <v>0</v>
      </c>
      <c r="FV38" s="136">
        <f>IF(OR(FV37&lt;'Capital Structure'!$D$7,FV37&gt;'Capital Structure'!$E$7),0,FV64-FV65-FV67)</f>
        <v>0</v>
      </c>
      <c r="FW38" s="136">
        <f>IF(OR(FW37&lt;'Capital Structure'!$D$7,FW37&gt;'Capital Structure'!$E$7),0,FW64-FW65-FW67)</f>
        <v>0</v>
      </c>
      <c r="FX38" s="136">
        <f>IF(OR(FX37&lt;'Capital Structure'!$D$7,FX37&gt;'Capital Structure'!$E$7),0,FX64-FX65-FX67)</f>
        <v>0</v>
      </c>
      <c r="FY38" s="136">
        <f>IF(OR(FY37&lt;'Capital Structure'!$D$7,FY37&gt;'Capital Structure'!$E$7),0,FY64-FY65-FY67)</f>
        <v>0</v>
      </c>
      <c r="FZ38" s="136">
        <f>IF(OR(FZ37&lt;'Capital Structure'!$D$7,FZ37&gt;'Capital Structure'!$E$7),0,FZ64-FZ65-FZ67)</f>
        <v>0</v>
      </c>
      <c r="GA38" s="136">
        <f>IF(OR(GA37&lt;'Capital Structure'!$D$7,GA37&gt;'Capital Structure'!$E$7),0,GA64-GA65-GA67)</f>
        <v>0</v>
      </c>
      <c r="GB38" s="136">
        <f>IF(OR(GB37&lt;'Capital Structure'!$D$7,GB37&gt;'Capital Structure'!$E$7),0,GB64-GB65-GB67)</f>
        <v>0</v>
      </c>
      <c r="GC38" s="136">
        <f>IF(OR(GC37&lt;'Capital Structure'!$D$7,GC37&gt;'Capital Structure'!$E$7),0,GC64-GC65-GC67)</f>
        <v>0</v>
      </c>
      <c r="GD38" s="136">
        <f>IF(OR(GD37&lt;'Capital Structure'!$D$7,GD37&gt;'Capital Structure'!$E$7),0,GD64-GD65-GD67)</f>
        <v>0</v>
      </c>
      <c r="GE38" s="136">
        <f>IF(OR(GE37&lt;'Capital Structure'!$D$7,GE37&gt;'Capital Structure'!$E$7),0,GE64-GE65-GE67)</f>
        <v>0</v>
      </c>
      <c r="GF38" s="136">
        <f>IF(OR(GF37&lt;'Capital Structure'!$D$7,GF37&gt;'Capital Structure'!$E$7),0,GF64-GF65-GF67)</f>
        <v>0</v>
      </c>
    </row>
    <row r="39" spans="2:206">
      <c r="B39" s="135" t="s">
        <v>330</v>
      </c>
      <c r="E39" s="136">
        <f>IF(OR(E37&lt;'Capital Structure'!$G$7,E37&gt;'Capital Structure'!$H$7),0,E146-E147-E149)</f>
        <v>0</v>
      </c>
      <c r="F39" s="136">
        <f>IF(OR(F37&lt;'Capital Structure'!$G$7,F37&gt;'Capital Structure'!$H$7),0,F146-F147-F149)</f>
        <v>0</v>
      </c>
      <c r="G39" s="136">
        <f>IF(OR(G37&lt;'Capital Structure'!$G$7,G37&gt;'Capital Structure'!$H$7),0,G146-G147-G149)</f>
        <v>0</v>
      </c>
      <c r="H39" s="136">
        <f>IF(OR(H37&lt;'Capital Structure'!$G$7,H37&gt;'Capital Structure'!$H$7),0,H146-H147-H149)</f>
        <v>0</v>
      </c>
      <c r="I39" s="136">
        <f>IF(OR(I37&lt;'Capital Structure'!$G$7,I37&gt;'Capital Structure'!$H$7),0,I146-I147-I149)</f>
        <v>0</v>
      </c>
      <c r="J39" s="136">
        <f>IF(OR(J37&lt;'Capital Structure'!$G$7,J37&gt;'Capital Structure'!$H$7),0,J146-J147-J149)</f>
        <v>0</v>
      </c>
      <c r="K39" s="136">
        <f>IF(OR(K37&lt;'Capital Structure'!$G$7,K37&gt;'Capital Structure'!$H$7),0,K146-K147-K149)</f>
        <v>0</v>
      </c>
      <c r="L39" s="136">
        <f>IF(OR(L37&lt;'Capital Structure'!$G$7,L37&gt;'Capital Structure'!$H$7),0,L146-L147-L149)</f>
        <v>0</v>
      </c>
      <c r="M39" s="136">
        <f>IF(OR(M37&lt;'Capital Structure'!$G$7,M37&gt;'Capital Structure'!$H$7),0,M146-M147-M149)</f>
        <v>0</v>
      </c>
      <c r="N39" s="136">
        <f>IF(OR(N37&lt;'Capital Structure'!$G$7,N37&gt;'Capital Structure'!$H$7),0,N146-N147-N149)</f>
        <v>0</v>
      </c>
      <c r="O39" s="136">
        <f>IF(OR(O37&lt;'Capital Structure'!$G$7,O37&gt;'Capital Structure'!$H$7),0,O146-O147-O149)</f>
        <v>0</v>
      </c>
      <c r="P39" s="136">
        <f>IF(OR(P37&lt;'Capital Structure'!$G$7,P37&gt;'Capital Structure'!$H$7),0,P146-P147-P149)</f>
        <v>0</v>
      </c>
      <c r="Q39" s="136">
        <f>IF(OR(Q37&lt;'Capital Structure'!$G$7,Q37&gt;'Capital Structure'!$H$7),0,Q146-Q147-Q149)</f>
        <v>0</v>
      </c>
      <c r="R39" s="136">
        <f>IF(OR(R37&lt;'Capital Structure'!$G$7,R37&gt;'Capital Structure'!$H$7),0,R146-R147-R149)</f>
        <v>0</v>
      </c>
      <c r="S39" s="136">
        <f>IF(OR(S37&lt;'Capital Structure'!$G$7,S37&gt;'Capital Structure'!$H$7),0,S146-S147-S149)</f>
        <v>0</v>
      </c>
      <c r="T39" s="136">
        <f>IF(OR(T37&lt;'Capital Structure'!$G$7,T37&gt;'Capital Structure'!$H$7),0,T146-T147-T149)</f>
        <v>0</v>
      </c>
      <c r="U39" s="136">
        <f>IF(OR(U37&lt;'Capital Structure'!$G$7,U37&gt;'Capital Structure'!$H$7),0,U146-U147-U149)</f>
        <v>0</v>
      </c>
      <c r="V39" s="136">
        <f>IF(OR(V37&lt;'Capital Structure'!$G$7,V37&gt;'Capital Structure'!$H$7),0,V146-V147-V149)</f>
        <v>0</v>
      </c>
      <c r="W39" s="136">
        <f>IF(OR(W37&lt;'Capital Structure'!$G$7,W37&gt;'Capital Structure'!$H$7),0,W146-W147-W149)</f>
        <v>0</v>
      </c>
      <c r="X39" s="136">
        <f>IF(OR(X37&lt;'Capital Structure'!$G$7,X37&gt;'Capital Structure'!$H$7),0,X146-X147-X149)</f>
        <v>0</v>
      </c>
      <c r="Y39" s="136">
        <f>IF(OR(Y37&lt;'Capital Structure'!$G$7,Y37&gt;'Capital Structure'!$H$7),0,Y146-Y147-Y149)</f>
        <v>0</v>
      </c>
      <c r="Z39" s="136">
        <f>IF(OR(Z37&lt;'Capital Structure'!$G$7,Z37&gt;'Capital Structure'!$H$7),0,Z146-Z147-Z149)</f>
        <v>0</v>
      </c>
      <c r="AA39" s="136">
        <f>IF(OR(AA37&lt;'Capital Structure'!$G$7,AA37&gt;'Capital Structure'!$H$7),0,AA146-AA147-AA149)</f>
        <v>0</v>
      </c>
      <c r="AB39" s="136">
        <f>IF(OR(AB37&lt;'Capital Structure'!$G$7,AB37&gt;'Capital Structure'!$H$7),0,AB146-AB147-AB149)</f>
        <v>0</v>
      </c>
      <c r="AC39" s="136">
        <f>IF(OR(AC37&lt;'Capital Structure'!$G$7,AC37&gt;'Capital Structure'!$H$7),0,AC146-AC147-AC149)</f>
        <v>0</v>
      </c>
      <c r="AD39" s="136">
        <f>IF(OR(AD37&lt;'Capital Structure'!$G$7,AD37&gt;'Capital Structure'!$H$7),0,AD146-AD147-AD149)</f>
        <v>0</v>
      </c>
      <c r="AE39" s="136">
        <f>IF(OR(AE37&lt;'Capital Structure'!$G$7,AE37&gt;'Capital Structure'!$H$7),0,AE146-AE147-AE149)</f>
        <v>0</v>
      </c>
      <c r="AF39" s="136">
        <f>IF(OR(AF37&lt;'Capital Structure'!$G$7,AF37&gt;'Capital Structure'!$H$7),0,AF146-AF147-AF149)</f>
        <v>0</v>
      </c>
      <c r="AG39" s="136">
        <f>IF(OR(AG37&lt;'Capital Structure'!$G$7,AG37&gt;'Capital Structure'!$H$7),0,AG146-AG147-AG149)</f>
        <v>0</v>
      </c>
      <c r="AH39" s="136">
        <f>IF(OR(AH37&lt;'Capital Structure'!$G$7,AH37&gt;'Capital Structure'!$H$7),0,AH146-AH147-AH149)</f>
        <v>0</v>
      </c>
      <c r="AI39" s="136">
        <f>IF(OR(AI37&lt;'Capital Structure'!$G$7,AI37&gt;'Capital Structure'!$H$7),0,AI146-AI147-AI149)</f>
        <v>0</v>
      </c>
      <c r="AJ39" s="136">
        <f>IF(OR(AJ37&lt;'Capital Structure'!$G$7,AJ37&gt;'Capital Structure'!$H$7),0,AJ146-AJ147-AJ149)</f>
        <v>0</v>
      </c>
      <c r="AK39" s="136">
        <f>IF(OR(AK37&lt;'Capital Structure'!$G$7,AK37&gt;'Capital Structure'!$H$7),0,AK146-AK147-AK149)</f>
        <v>0</v>
      </c>
      <c r="AL39" s="136">
        <f>IF(OR(AL37&lt;'Capital Structure'!$G$7,AL37&gt;'Capital Structure'!$H$7),0,AL146-AL147-AL149)</f>
        <v>0</v>
      </c>
      <c r="AM39" s="136">
        <f>IF(OR(AM37&lt;'Capital Structure'!$G$7,AM37&gt;'Capital Structure'!$H$7),0,AM146-AM147-AM149)</f>
        <v>0</v>
      </c>
      <c r="AN39" s="136">
        <f>IF(OR(AN37&lt;'Capital Structure'!$G$7,AN37&gt;'Capital Structure'!$H$7),0,AN146-AN147-AN149)</f>
        <v>0</v>
      </c>
      <c r="AO39" s="136">
        <f>IF(OR(AO37&lt;'Capital Structure'!$G$7,AO37&gt;'Capital Structure'!$H$7),0,AO146-AO147-AO149)</f>
        <v>0</v>
      </c>
      <c r="AP39" s="136">
        <f>IF(OR(AP37&lt;'Capital Structure'!$G$7,AP37&gt;'Capital Structure'!$H$7),0,AP146-AP147-AP149)</f>
        <v>0</v>
      </c>
      <c r="AQ39" s="136">
        <f>IF(OR(AQ37&lt;'Capital Structure'!$G$7,AQ37&gt;'Capital Structure'!$H$7),0,AQ146-AQ147-AQ149)</f>
        <v>0</v>
      </c>
      <c r="AR39" s="136">
        <f>IF(OR(AR37&lt;'Capital Structure'!$G$7,AR37&gt;'Capital Structure'!$H$7),0,AR146-AR147-AR149)</f>
        <v>0</v>
      </c>
      <c r="AS39" s="136">
        <f>IF(OR(AS37&lt;'Capital Structure'!$G$7,AS37&gt;'Capital Structure'!$H$7),0,AS146-AS147-AS149)</f>
        <v>0</v>
      </c>
      <c r="AT39" s="136">
        <f>IF(OR(AT37&lt;'Capital Structure'!$G$7,AT37&gt;'Capital Structure'!$H$7),0,AT146-AT147-AT149)</f>
        <v>0</v>
      </c>
      <c r="AU39" s="136">
        <f>IF(OR(AU37&lt;'Capital Structure'!$G$7,AU37&gt;'Capital Structure'!$H$7),0,AU146-AU147-AU149)</f>
        <v>0</v>
      </c>
      <c r="AV39" s="136">
        <f>IF(OR(AV37&lt;'Capital Structure'!$G$7,AV37&gt;'Capital Structure'!$H$7),0,AV146-AV147-AV149)</f>
        <v>0</v>
      </c>
      <c r="AW39" s="136">
        <f>IF(OR(AW37&lt;'Capital Structure'!$G$7,AW37&gt;'Capital Structure'!$H$7),0,AW146-AW147-AW149)</f>
        <v>0</v>
      </c>
      <c r="AX39" s="136">
        <f>IF(OR(AX37&lt;'Capital Structure'!$G$7,AX37&gt;'Capital Structure'!$H$7),0,AX146-AX147-AX149)</f>
        <v>0</v>
      </c>
      <c r="AY39" s="136">
        <f>IF(OR(AY37&lt;'Capital Structure'!$G$7,AY37&gt;'Capital Structure'!$H$7),0,AY146-AY147-AY149)</f>
        <v>0</v>
      </c>
      <c r="AZ39" s="136">
        <f>IF(OR(AZ37&lt;'Capital Structure'!$G$7,AZ37&gt;'Capital Structure'!$H$7),0,AZ146-AZ147-AZ149)</f>
        <v>0</v>
      </c>
      <c r="BA39" s="136">
        <f>IF(OR(BA37&lt;'Capital Structure'!$G$7,BA37&gt;'Capital Structure'!$H$7),0,BA146-BA147-BA149)</f>
        <v>0</v>
      </c>
      <c r="BB39" s="136">
        <f>IF(OR(BB37&lt;'Capital Structure'!$G$7,BB37&gt;'Capital Structure'!$H$7),0,BB146-BB147-BB149)</f>
        <v>3392307.6923076925</v>
      </c>
      <c r="BC39" s="136">
        <f>IF(OR(BC37&lt;'Capital Structure'!$G$7,BC37&gt;'Capital Structure'!$H$7),0,BC146-BC147-BC149)</f>
        <v>3392307.6923076925</v>
      </c>
      <c r="BD39" s="136">
        <f>IF(OR(BD37&lt;'Capital Structure'!$G$7,BD37&gt;'Capital Structure'!$H$7),0,BD146-BD147-BD149)</f>
        <v>3392307.6923076925</v>
      </c>
      <c r="BE39" s="136">
        <f>IF(OR(BE37&lt;'Capital Structure'!$G$7,BE37&gt;'Capital Structure'!$H$7),0,BE146-BE147-BE149)</f>
        <v>3392307.6923076925</v>
      </c>
      <c r="BF39" s="136">
        <f>IF(OR(BF37&lt;'Capital Structure'!$G$7,BF37&gt;'Capital Structure'!$H$7),0,BF146-BF147-BF149)</f>
        <v>3392307.6923076925</v>
      </c>
      <c r="BG39" s="136">
        <f>IF(OR(BG37&lt;'Capital Structure'!$G$7,BG37&gt;'Capital Structure'!$H$7),0,BG146-BG147-BG149)</f>
        <v>3392307.6923076925</v>
      </c>
      <c r="BH39" s="136">
        <f>IF(OR(BH37&lt;'Capital Structure'!$G$7,BH37&gt;'Capital Structure'!$H$7),0,BH146-BH147-BH149)</f>
        <v>3392307.6923076925</v>
      </c>
      <c r="BI39" s="136">
        <f>IF(OR(BI37&lt;'Capital Structure'!$G$7,BI37&gt;'Capital Structure'!$H$7),0,BI146-BI147-BI149)</f>
        <v>3392307.6923076925</v>
      </c>
      <c r="BJ39" s="136">
        <f>IF(OR(BJ37&lt;'Capital Structure'!$G$7,BJ37&gt;'Capital Structure'!$H$7),0,BJ146-BJ147-BJ149)</f>
        <v>3392307.6923076925</v>
      </c>
      <c r="BK39" s="136">
        <f>IF(OR(BK37&lt;'Capital Structure'!$G$7,BK37&gt;'Capital Structure'!$H$7),0,BK146-BK147-BK149)</f>
        <v>3392307.6923076925</v>
      </c>
      <c r="BL39" s="136">
        <f>IF(OR(BL37&lt;'Capital Structure'!$G$7,BL37&gt;'Capital Structure'!$H$7),0,BL146-BL147-BL149)</f>
        <v>3392307.6923076925</v>
      </c>
      <c r="BM39" s="136">
        <f>IF(OR(BM37&lt;'Capital Structure'!$G$7,BM37&gt;'Capital Structure'!$H$7),0,BM146-BM147-BM149)</f>
        <v>3392307.6923076925</v>
      </c>
      <c r="BN39" s="136">
        <f>IF(OR(BN37&lt;'Capital Structure'!$G$7,BN37&gt;'Capital Structure'!$H$7),0,BN146-BN147-BN149)</f>
        <v>3392307.6923076925</v>
      </c>
      <c r="BO39" s="136">
        <f>IF(OR(BO37&lt;'Capital Structure'!$G$7,BO37&gt;'Capital Structure'!$H$7),0,BO146-BO147-BO149)</f>
        <v>3392307.6923076925</v>
      </c>
      <c r="BP39" s="136">
        <f>IF(OR(BP37&lt;'Capital Structure'!$G$7,BP37&gt;'Capital Structure'!$H$7),0,BP146-BP147-BP149)</f>
        <v>3392307.6923076925</v>
      </c>
      <c r="BQ39" s="136">
        <f>IF(OR(BQ37&lt;'Capital Structure'!$G$7,BQ37&gt;'Capital Structure'!$H$7),0,BQ146-BQ147-BQ149)</f>
        <v>3392307.6923076925</v>
      </c>
      <c r="BR39" s="136">
        <f>IF(OR(BR37&lt;'Capital Structure'!$G$7,BR37&gt;'Capital Structure'!$H$7),0,BR146-BR147-BR149)</f>
        <v>3392307.6923076925</v>
      </c>
      <c r="BS39" s="136">
        <f>IF(OR(BS37&lt;'Capital Structure'!$G$7,BS37&gt;'Capital Structure'!$H$7),0,BS146-BS147-BS149)</f>
        <v>3392307.6923076925</v>
      </c>
      <c r="BT39" s="136">
        <f>IF(OR(BT37&lt;'Capital Structure'!$G$7,BT37&gt;'Capital Structure'!$H$7),0,BT146-BT147-BT149)</f>
        <v>3392307.6923076925</v>
      </c>
      <c r="BU39" s="136">
        <f>IF(OR(BU37&lt;'Capital Structure'!$G$7,BU37&gt;'Capital Structure'!$H$7),0,BU146-BU147-BU149)</f>
        <v>3392307.6923076925</v>
      </c>
      <c r="BV39" s="136">
        <f>IF(OR(BV37&lt;'Capital Structure'!$G$7,BV37&gt;'Capital Structure'!$H$7),0,BV146-BV147-BV149)</f>
        <v>3392307.6923076925</v>
      </c>
      <c r="BW39" s="136">
        <f>IF(OR(BW37&lt;'Capital Structure'!$G$7,BW37&gt;'Capital Structure'!$H$7),0,BW146-BW147-BW149)</f>
        <v>3392307.6923076925</v>
      </c>
      <c r="BX39" s="136">
        <f>IF(OR(BX37&lt;'Capital Structure'!$G$7,BX37&gt;'Capital Structure'!$H$7),0,BX146-BX147-BX149)</f>
        <v>3392307.6923076925</v>
      </c>
      <c r="BY39" s="137">
        <f>IF(OR(BY37&lt;'Capital Structure'!$G$7,BY37&gt;'Capital Structure'!$H$7),0,BY146-BY147-BY149)</f>
        <v>3392307.6923076925</v>
      </c>
      <c r="BZ39" s="136">
        <f>IF(OR(BZ37&lt;'Capital Structure'!$G$7,BZ37&gt;'Capital Structure'!$H$7),0,BZ146-BZ147-BZ149)</f>
        <v>3392307.6923076925</v>
      </c>
      <c r="CA39" s="136">
        <f>IF(OR(CA37&lt;'Capital Structure'!$G$7,CA37&gt;'Capital Structure'!$H$7),0,CA146-CA147-CA149)</f>
        <v>3392307.6923076361</v>
      </c>
      <c r="CB39" s="136">
        <f>IF(OR(CB37&lt;'Capital Structure'!$G$7,CB37&gt;'Capital Structure'!$H$7),0,CB146-CB147-CB149)</f>
        <v>-93337906.086587623</v>
      </c>
      <c r="CC39" s="136">
        <f>IF(OR(CC37&lt;'Capital Structure'!$G$7,CC37&gt;'Capital Structure'!$H$7),0,CC146-CC147-CC149)</f>
        <v>0</v>
      </c>
      <c r="CD39" s="136">
        <f>IF(OR(CD37&lt;'Capital Structure'!$G$7,CD37&gt;'Capital Structure'!$H$7),0,CD146-CD147-CD149)</f>
        <v>0</v>
      </c>
      <c r="CE39" s="136">
        <f>IF(OR(CE37&lt;'Capital Structure'!$G$7,CE37&gt;'Capital Structure'!$H$7),0,CE146-CE147-CE149)</f>
        <v>0</v>
      </c>
      <c r="CF39" s="136">
        <f>IF(OR(CF37&lt;'Capital Structure'!$G$7,CF37&gt;'Capital Structure'!$H$7),0,CF146-CF147-CF149)</f>
        <v>0</v>
      </c>
      <c r="CG39" s="136">
        <f>IF(OR(CG37&lt;'Capital Structure'!$G$7,CG37&gt;'Capital Structure'!$H$7),0,CG146-CG147-CG149)</f>
        <v>0</v>
      </c>
      <c r="CH39" s="136">
        <f>IF(OR(CH37&lt;'Capital Structure'!$G$7,CH37&gt;'Capital Structure'!$H$7),0,CH146-CH147-CH149)</f>
        <v>0</v>
      </c>
      <c r="CI39" s="136">
        <f>IF(OR(CI37&lt;'Capital Structure'!$G$7,CI37&gt;'Capital Structure'!$H$7),0,CI146-CI147-CI149)</f>
        <v>0</v>
      </c>
      <c r="CJ39" s="136">
        <f>IF(OR(CJ37&lt;'Capital Structure'!$G$7,CJ37&gt;'Capital Structure'!$H$7),0,CJ146-CJ147-CJ149)</f>
        <v>0</v>
      </c>
      <c r="CK39" s="136">
        <f>IF(OR(CK37&lt;'Capital Structure'!$G$7,CK37&gt;'Capital Structure'!$H$7),0,CK146-CK147-CK149)</f>
        <v>0</v>
      </c>
      <c r="CL39" s="136">
        <f>IF(OR(CL37&lt;'Capital Structure'!$G$7,CL37&gt;'Capital Structure'!$H$7),0,CL146-CL147-CL149)</f>
        <v>0</v>
      </c>
      <c r="CM39" s="136">
        <f>IF(OR(CM37&lt;'Capital Structure'!$G$7,CM37&gt;'Capital Structure'!$H$7),0,CM146-CM147-CM149)</f>
        <v>0</v>
      </c>
      <c r="CN39" s="136">
        <f>IF(OR(CN37&lt;'Capital Structure'!$G$7,CN37&gt;'Capital Structure'!$H$7),0,CN146-CN147-CN149)</f>
        <v>0</v>
      </c>
      <c r="CO39" s="136">
        <f>IF(OR(CO37&lt;'Capital Structure'!$G$7,CO37&gt;'Capital Structure'!$H$7),0,CO146-CO147-CO149)</f>
        <v>0</v>
      </c>
      <c r="CP39" s="136">
        <f>IF(OR(CP37&lt;'Capital Structure'!$G$7,CP37&gt;'Capital Structure'!$H$7),0,CP146-CP147-CP149)</f>
        <v>0</v>
      </c>
      <c r="CQ39" s="136">
        <f>IF(OR(CQ37&lt;'Capital Structure'!$G$7,CQ37&gt;'Capital Structure'!$H$7),0,CQ146-CQ147-CQ149)</f>
        <v>0</v>
      </c>
      <c r="CR39" s="136">
        <f>IF(OR(CR37&lt;'Capital Structure'!$G$7,CR37&gt;'Capital Structure'!$H$7),0,CR146-CR147-CR149)</f>
        <v>0</v>
      </c>
      <c r="CS39" s="136">
        <f>IF(OR(CS37&lt;'Capital Structure'!$G$7,CS37&gt;'Capital Structure'!$H$7),0,CS146-CS147-CS149)</f>
        <v>0</v>
      </c>
      <c r="CT39" s="136">
        <f>IF(OR(CT37&lt;'Capital Structure'!$G$7,CT37&gt;'Capital Structure'!$H$7),0,CT146-CT147-CT149)</f>
        <v>0</v>
      </c>
      <c r="CU39" s="136">
        <f>IF(OR(CU37&lt;'Capital Structure'!$G$7,CU37&gt;'Capital Structure'!$H$7),0,CU146-CU147-CU149)</f>
        <v>0</v>
      </c>
      <c r="CV39" s="136">
        <f>IF(OR(CV37&lt;'Capital Structure'!$G$7,CV37&gt;'Capital Structure'!$H$7),0,CV146-CV147-CV149)</f>
        <v>0</v>
      </c>
      <c r="CW39" s="136">
        <f>IF(OR(CW37&lt;'Capital Structure'!$G$7,CW37&gt;'Capital Structure'!$H$7),0,CW146-CW147-CW149)</f>
        <v>0</v>
      </c>
      <c r="CX39" s="136">
        <f>IF(OR(CX37&lt;'Capital Structure'!$G$7,CX37&gt;'Capital Structure'!$H$7),0,CX146-CX147-CX149)</f>
        <v>0</v>
      </c>
      <c r="CY39" s="136">
        <f>IF(OR(CY37&lt;'Capital Structure'!$G$7,CY37&gt;'Capital Structure'!$H$7),0,CY146-CY147-CY149)</f>
        <v>0</v>
      </c>
      <c r="CZ39" s="136">
        <f>IF(OR(CZ37&lt;'Capital Structure'!$G$7,CZ37&gt;'Capital Structure'!$H$7),0,CZ146-CZ147-CZ149)</f>
        <v>0</v>
      </c>
      <c r="DA39" s="136">
        <f>IF(OR(DA37&lt;'Capital Structure'!$G$7,DA37&gt;'Capital Structure'!$H$7),0,DA146-DA147-DA149)</f>
        <v>0</v>
      </c>
      <c r="DB39" s="136">
        <f>IF(OR(DB37&lt;'Capital Structure'!$G$7,DB37&gt;'Capital Structure'!$H$7),0,DB146-DB147-DB149)</f>
        <v>0</v>
      </c>
      <c r="DC39" s="136">
        <f>IF(OR(DC37&lt;'Capital Structure'!$G$7,DC37&gt;'Capital Structure'!$H$7),0,DC146-DC147-DC149)</f>
        <v>0</v>
      </c>
      <c r="DD39" s="136">
        <f>IF(OR(DD37&lt;'Capital Structure'!$G$7,DD37&gt;'Capital Structure'!$H$7),0,DD146-DD147-DD149)</f>
        <v>0</v>
      </c>
      <c r="DE39" s="136">
        <f>IF(OR(DE37&lt;'Capital Structure'!$G$7,DE37&gt;'Capital Structure'!$H$7),0,DE146-DE147-DE149)</f>
        <v>0</v>
      </c>
      <c r="DF39" s="136">
        <f>IF(OR(DF37&lt;'Capital Structure'!$G$7,DF37&gt;'Capital Structure'!$H$7),0,DF146-DF147-DF149)</f>
        <v>0</v>
      </c>
      <c r="DG39" s="136">
        <f>IF(OR(DG37&lt;'Capital Structure'!$G$7,DG37&gt;'Capital Structure'!$H$7),0,DG146-DG147-DG149)</f>
        <v>0</v>
      </c>
      <c r="DH39" s="136">
        <f>IF(OR(DH37&lt;'Capital Structure'!$G$7,DH37&gt;'Capital Structure'!$H$7),0,DH146-DH147-DH149)</f>
        <v>0</v>
      </c>
      <c r="DI39" s="136">
        <f>IF(OR(DI37&lt;'Capital Structure'!$G$7,DI37&gt;'Capital Structure'!$H$7),0,DI146-DI147-DI149)</f>
        <v>0</v>
      </c>
      <c r="DJ39" s="136">
        <f>IF(OR(DJ37&lt;'Capital Structure'!$G$7,DJ37&gt;'Capital Structure'!$H$7),0,DJ146-DJ147-DJ149)</f>
        <v>0</v>
      </c>
      <c r="DK39" s="136">
        <f>IF(OR(DK37&lt;'Capital Structure'!$G$7,DK37&gt;'Capital Structure'!$H$7),0,DK146-DK147-DK149)</f>
        <v>0</v>
      </c>
      <c r="DL39" s="136">
        <f>IF(OR(DL37&lt;'Capital Structure'!$G$7,DL37&gt;'Capital Structure'!$H$7),0,DL146-DL147-DL149)</f>
        <v>0</v>
      </c>
      <c r="DM39" s="136">
        <f>IF(OR(DM37&lt;'Capital Structure'!$G$7,DM37&gt;'Capital Structure'!$H$7),0,DM146-DM147-DM149)</f>
        <v>0</v>
      </c>
      <c r="DN39" s="136">
        <f>IF(OR(DN37&lt;'Capital Structure'!$G$7,DN37&gt;'Capital Structure'!$H$7),0,DN146-DN147-DN149)</f>
        <v>0</v>
      </c>
      <c r="DO39" s="136">
        <f>IF(OR(DO37&lt;'Capital Structure'!$G$7,DO37&gt;'Capital Structure'!$H$7),0,DO146-DO147-DO149)</f>
        <v>0</v>
      </c>
      <c r="DP39" s="136">
        <f>IF(OR(DP37&lt;'Capital Structure'!$G$7,DP37&gt;'Capital Structure'!$H$7),0,DP146-DP147-DP149)</f>
        <v>0</v>
      </c>
      <c r="DQ39" s="136">
        <f>IF(OR(DQ37&lt;'Capital Structure'!$G$7,DQ37&gt;'Capital Structure'!$H$7),0,DQ146-DQ147-DQ149)</f>
        <v>0</v>
      </c>
      <c r="DR39" s="136">
        <f>IF(OR(DR37&lt;'Capital Structure'!$G$7,DR37&gt;'Capital Structure'!$H$7),0,DR146-DR147-DR149)</f>
        <v>0</v>
      </c>
      <c r="DS39" s="136">
        <f>IF(OR(DS37&lt;'Capital Structure'!$G$7,DS37&gt;'Capital Structure'!$H$7),0,DS146-DS147-DS149)</f>
        <v>0</v>
      </c>
      <c r="DT39" s="136">
        <f>IF(OR(DT37&lt;'Capital Structure'!$G$7,DT37&gt;'Capital Structure'!$H$7),0,DT146-DT147-DT149)</f>
        <v>0</v>
      </c>
      <c r="DU39" s="136">
        <f>IF(OR(DU37&lt;'Capital Structure'!$G$7,DU37&gt;'Capital Structure'!$H$7),0,DU146-DU147-DU149)</f>
        <v>0</v>
      </c>
      <c r="DV39" s="136">
        <f>IF(OR(DV37&lt;'Capital Structure'!$G$7,DV37&gt;'Capital Structure'!$H$7),0,DV146-DV147-DV149)</f>
        <v>0</v>
      </c>
      <c r="DW39" s="136">
        <f>IF(OR(DW37&lt;'Capital Structure'!$G$7,DW37&gt;'Capital Structure'!$H$7),0,DW146-DW147-DW149)</f>
        <v>0</v>
      </c>
      <c r="DX39" s="136">
        <f>IF(OR(DX37&lt;'Capital Structure'!$G$7,DX37&gt;'Capital Structure'!$H$7),0,DX146-DX147-DX149)</f>
        <v>0</v>
      </c>
      <c r="DY39" s="136">
        <f>IF(OR(DY37&lt;'Capital Structure'!$G$7,DY37&gt;'Capital Structure'!$H$7),0,DY146-DY147-DY149)</f>
        <v>0</v>
      </c>
      <c r="DZ39" s="136">
        <f>IF(OR(DZ37&lt;'Capital Structure'!$G$7,DZ37&gt;'Capital Structure'!$H$7),0,DZ146-DZ147-DZ149)</f>
        <v>0</v>
      </c>
      <c r="EA39" s="136">
        <f>IF(OR(EA37&lt;'Capital Structure'!$G$7,EA37&gt;'Capital Structure'!$H$7),0,EA146-EA147-EA149)</f>
        <v>0</v>
      </c>
      <c r="EB39" s="136">
        <f>IF(OR(EB37&lt;'Capital Structure'!$G$7,EB37&gt;'Capital Structure'!$H$7),0,EB146-EB147-EB149)</f>
        <v>0</v>
      </c>
      <c r="EC39" s="136">
        <f>IF(OR(EC37&lt;'Capital Structure'!$G$7,EC37&gt;'Capital Structure'!$H$7),0,EC146-EC147-EC149)</f>
        <v>0</v>
      </c>
      <c r="ED39" s="136">
        <f>IF(OR(ED37&lt;'Capital Structure'!$G$7,ED37&gt;'Capital Structure'!$H$7),0,ED146-ED147-ED149)</f>
        <v>0</v>
      </c>
      <c r="EE39" s="136">
        <f>IF(OR(EE37&lt;'Capital Structure'!$G$7,EE37&gt;'Capital Structure'!$H$7),0,EE146-EE147-EE149)</f>
        <v>0</v>
      </c>
      <c r="EF39" s="136">
        <f>IF(OR(EF37&lt;'Capital Structure'!$G$7,EF37&gt;'Capital Structure'!$H$7),0,EF146-EF147-EF149)</f>
        <v>0</v>
      </c>
      <c r="EG39" s="136">
        <f>IF(OR(EG37&lt;'Capital Structure'!$G$7,EG37&gt;'Capital Structure'!$H$7),0,EG146-EG147-EG149)</f>
        <v>0</v>
      </c>
      <c r="EH39" s="136">
        <f>IF(OR(EH37&lt;'Capital Structure'!$G$7,EH37&gt;'Capital Structure'!$H$7),0,EH146-EH147-EH149)</f>
        <v>0</v>
      </c>
      <c r="EI39" s="136">
        <f>IF(OR(EI37&lt;'Capital Structure'!$G$7,EI37&gt;'Capital Structure'!$H$7),0,EI146-EI147-EI149)</f>
        <v>0</v>
      </c>
      <c r="EJ39" s="136">
        <f>IF(OR(EJ37&lt;'Capital Structure'!$G$7,EJ37&gt;'Capital Structure'!$H$7),0,EJ146-EJ147-EJ149)</f>
        <v>0</v>
      </c>
      <c r="EK39" s="136">
        <f>IF(OR(EK37&lt;'Capital Structure'!$G$7,EK37&gt;'Capital Structure'!$H$7),0,EK146-EK147-EK149)</f>
        <v>0</v>
      </c>
      <c r="EL39" s="136">
        <f>IF(OR(EL37&lt;'Capital Structure'!$G$7,EL37&gt;'Capital Structure'!$H$7),0,EL146-EL147-EL149)</f>
        <v>0</v>
      </c>
      <c r="EM39" s="136">
        <f>IF(OR(EM37&lt;'Capital Structure'!$G$7,EM37&gt;'Capital Structure'!$H$7),0,EM146-EM147-EM149)</f>
        <v>0</v>
      </c>
      <c r="EN39" s="136">
        <f>IF(OR(EN37&lt;'Capital Structure'!$G$7,EN37&gt;'Capital Structure'!$H$7),0,EN146-EN147-EN149)</f>
        <v>0</v>
      </c>
      <c r="EO39" s="136">
        <f>IF(OR(EO37&lt;'Capital Structure'!$G$7,EO37&gt;'Capital Structure'!$H$7),0,EO146-EO147-EO149)</f>
        <v>0</v>
      </c>
      <c r="EP39" s="136">
        <f>IF(OR(EP37&lt;'Capital Structure'!$G$7,EP37&gt;'Capital Structure'!$H$7),0,EP146-EP147-EP149)</f>
        <v>0</v>
      </c>
      <c r="EQ39" s="136">
        <f>IF(OR(EQ37&lt;'Capital Structure'!$G$7,EQ37&gt;'Capital Structure'!$H$7),0,EQ146-EQ147-EQ149)</f>
        <v>0</v>
      </c>
      <c r="ER39" s="136">
        <f>IF(OR(ER37&lt;'Capital Structure'!$G$7,ER37&gt;'Capital Structure'!$H$7),0,ER146-ER147-ER149)</f>
        <v>0</v>
      </c>
      <c r="ES39" s="136">
        <f>IF(OR(ES37&lt;'Capital Structure'!$G$7,ES37&gt;'Capital Structure'!$H$7),0,ES146-ES147-ES149)</f>
        <v>0</v>
      </c>
      <c r="ET39" s="136">
        <f>IF(OR(ET37&lt;'Capital Structure'!$G$7,ET37&gt;'Capital Structure'!$H$7),0,ET146-ET147-ET149)</f>
        <v>0</v>
      </c>
      <c r="EU39" s="136">
        <f>IF(OR(EU37&lt;'Capital Structure'!$G$7,EU37&gt;'Capital Structure'!$H$7),0,EU146-EU147-EU149)</f>
        <v>0</v>
      </c>
      <c r="EV39" s="136">
        <f>IF(OR(EV37&lt;'Capital Structure'!$G$7,EV37&gt;'Capital Structure'!$H$7),0,EV146-EV147-EV149)</f>
        <v>0</v>
      </c>
      <c r="EW39" s="136">
        <f>IF(OR(EW37&lt;'Capital Structure'!$G$7,EW37&gt;'Capital Structure'!$H$7),0,EW146-EW147-EW149)</f>
        <v>0</v>
      </c>
      <c r="EX39" s="136">
        <f>IF(OR(EX37&lt;'Capital Structure'!$G$7,EX37&gt;'Capital Structure'!$H$7),0,EX146-EX147-EX149)</f>
        <v>0</v>
      </c>
      <c r="EY39" s="136">
        <f>IF(OR(EY37&lt;'Capital Structure'!$G$7,EY37&gt;'Capital Structure'!$H$7),0,EY146-EY147-EY149)</f>
        <v>0</v>
      </c>
      <c r="EZ39" s="136">
        <f>IF(OR(EZ37&lt;'Capital Structure'!$G$7,EZ37&gt;'Capital Structure'!$H$7),0,EZ146-EZ147-EZ149)</f>
        <v>0</v>
      </c>
      <c r="FA39" s="136">
        <f>IF(OR(FA37&lt;'Capital Structure'!$G$7,FA37&gt;'Capital Structure'!$H$7),0,FA146-FA147-FA149)</f>
        <v>0</v>
      </c>
      <c r="FB39" s="136">
        <f>IF(OR(FB37&lt;'Capital Structure'!$G$7,FB37&gt;'Capital Structure'!$H$7),0,FB146-FB147-FB149)</f>
        <v>0</v>
      </c>
      <c r="FC39" s="136">
        <f>IF(OR(FC37&lt;'Capital Structure'!$G$7,FC37&gt;'Capital Structure'!$H$7),0,FC146-FC147-FC149)</f>
        <v>0</v>
      </c>
      <c r="FD39" s="136">
        <f>IF(OR(FD37&lt;'Capital Structure'!$G$7,FD37&gt;'Capital Structure'!$H$7),0,FD146-FD147-FD149)</f>
        <v>0</v>
      </c>
      <c r="FE39" s="136">
        <f>IF(OR(FE37&lt;'Capital Structure'!$G$7,FE37&gt;'Capital Structure'!$H$7),0,FE146-FE147-FE149)</f>
        <v>0</v>
      </c>
      <c r="FF39" s="136">
        <f>IF(OR(FF37&lt;'Capital Structure'!$G$7,FF37&gt;'Capital Structure'!$H$7),0,FF146-FF147-FF149)</f>
        <v>0</v>
      </c>
      <c r="FG39" s="136">
        <f>IF(OR(FG37&lt;'Capital Structure'!$G$7,FG37&gt;'Capital Structure'!$H$7),0,FG146-FG147-FG149)</f>
        <v>0</v>
      </c>
      <c r="FH39" s="136">
        <f>IF(OR(FH37&lt;'Capital Structure'!$G$7,FH37&gt;'Capital Structure'!$H$7),0,FH146-FH147-FH149)</f>
        <v>0</v>
      </c>
      <c r="FI39" s="136">
        <f>IF(OR(FI37&lt;'Capital Structure'!$G$7,FI37&gt;'Capital Structure'!$H$7),0,FI146-FI147-FI149)</f>
        <v>0</v>
      </c>
      <c r="FJ39" s="136">
        <f>IF(OR(FJ37&lt;'Capital Structure'!$G$7,FJ37&gt;'Capital Structure'!$H$7),0,FJ146-FJ147-FJ149)</f>
        <v>0</v>
      </c>
      <c r="FK39" s="136">
        <f>IF(OR(FK37&lt;'Capital Structure'!$G$7,FK37&gt;'Capital Structure'!$H$7),0,FK146-FK147-FK149)</f>
        <v>0</v>
      </c>
      <c r="FL39" s="136">
        <f>IF(OR(FL37&lt;'Capital Structure'!$G$7,FL37&gt;'Capital Structure'!$H$7),0,FL146-FL147-FL149)</f>
        <v>0</v>
      </c>
      <c r="FM39" s="136">
        <f>IF(OR(FM37&lt;'Capital Structure'!$G$7,FM37&gt;'Capital Structure'!$H$7),0,FM146-FM147-FM149)</f>
        <v>0</v>
      </c>
      <c r="FN39" s="136">
        <f>IF(OR(FN37&lt;'Capital Structure'!$G$7,FN37&gt;'Capital Structure'!$H$7),0,FN146-FN147-FN149)</f>
        <v>0</v>
      </c>
      <c r="FO39" s="136">
        <f>IF(OR(FO37&lt;'Capital Structure'!$G$7,FO37&gt;'Capital Structure'!$H$7),0,FO146-FO147-FO149)</f>
        <v>0</v>
      </c>
      <c r="FP39" s="136">
        <f>IF(OR(FP37&lt;'Capital Structure'!$G$7,FP37&gt;'Capital Structure'!$H$7),0,FP146-FP147-FP149)</f>
        <v>0</v>
      </c>
      <c r="FQ39" s="136">
        <f>IF(OR(FQ37&lt;'Capital Structure'!$G$7,FQ37&gt;'Capital Structure'!$H$7),0,FQ146-FQ147-FQ149)</f>
        <v>0</v>
      </c>
      <c r="FR39" s="136">
        <f>IF(OR(FR37&lt;'Capital Structure'!$G$7,FR37&gt;'Capital Structure'!$H$7),0,FR146-FR147-FR149)</f>
        <v>0</v>
      </c>
      <c r="FS39" s="136">
        <f>IF(OR(FS37&lt;'Capital Structure'!$G$7,FS37&gt;'Capital Structure'!$H$7),0,FS146-FS147-FS149)</f>
        <v>0</v>
      </c>
      <c r="FT39" s="136">
        <f>IF(OR(FT37&lt;'Capital Structure'!$G$7,FT37&gt;'Capital Structure'!$H$7),0,FT146-FT147-FT149)</f>
        <v>0</v>
      </c>
      <c r="FU39" s="136">
        <f>IF(OR(FU37&lt;'Capital Structure'!$G$7,FU37&gt;'Capital Structure'!$H$7),0,FU146-FU147-FU149)</f>
        <v>0</v>
      </c>
      <c r="FV39" s="136">
        <f>IF(OR(FV37&lt;'Capital Structure'!$G$7,FV37&gt;'Capital Structure'!$H$7),0,FV146-FV147-FV149)</f>
        <v>0</v>
      </c>
      <c r="FW39" s="136">
        <f>IF(OR(FW37&lt;'Capital Structure'!$G$7,FW37&gt;'Capital Structure'!$H$7),0,FW146-FW147-FW149)</f>
        <v>0</v>
      </c>
      <c r="FX39" s="136">
        <f>IF(OR(FX37&lt;'Capital Structure'!$G$7,FX37&gt;'Capital Structure'!$H$7),0,FX146-FX147-FX149)</f>
        <v>0</v>
      </c>
      <c r="FY39" s="136">
        <f>IF(OR(FY37&lt;'Capital Structure'!$G$7,FY37&gt;'Capital Structure'!$H$7),0,FY146-FY147-FY149)</f>
        <v>0</v>
      </c>
      <c r="FZ39" s="136">
        <f>IF(OR(FZ37&lt;'Capital Structure'!$G$7,FZ37&gt;'Capital Structure'!$H$7),0,FZ146-FZ147-FZ149)</f>
        <v>0</v>
      </c>
      <c r="GA39" s="136">
        <f>IF(OR(GA37&lt;'Capital Structure'!$G$7,GA37&gt;'Capital Structure'!$H$7),0,GA146-GA147-GA149)</f>
        <v>0</v>
      </c>
      <c r="GB39" s="136">
        <f>IF(OR(GB37&lt;'Capital Structure'!$G$7,GB37&gt;'Capital Structure'!$H$7),0,GB146-GB147-GB149)</f>
        <v>0</v>
      </c>
      <c r="GC39" s="136">
        <f>IF(OR(GC37&lt;'Capital Structure'!$G$7,GC37&gt;'Capital Structure'!$H$7),0,GC146-GC147-GC149)</f>
        <v>0</v>
      </c>
      <c r="GD39" s="136">
        <f>IF(OR(GD37&lt;'Capital Structure'!$G$7,GD37&gt;'Capital Structure'!$H$7),0,GD146-GD147-GD149)</f>
        <v>0</v>
      </c>
      <c r="GE39" s="136">
        <f>IF(OR(GE37&lt;'Capital Structure'!$G$7,GE37&gt;'Capital Structure'!$H$7),0,GE146-GE147-GE149)</f>
        <v>0</v>
      </c>
      <c r="GF39" s="136">
        <f>IF(OR(GF37&lt;'Capital Structure'!$G$7,GF37&gt;'Capital Structure'!$H$7),0,GF146-GF147-GF149)</f>
        <v>0</v>
      </c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</row>
    <row r="40" spans="2:206">
      <c r="B40" s="138" t="s">
        <v>331</v>
      </c>
      <c r="E40" s="136">
        <f>IF(OR(E37&lt;'Capital Structure'!$K$7,E37&gt;'Capital Structure'!$L$7),0,IF('Capital Structure'!$M$18='Capital Structure'!$E$17,E176,E184))</f>
        <v>0</v>
      </c>
      <c r="F40" s="136">
        <f ca="1">IF(OR(F37&lt;'Capital Structure'!$K$7,F37&gt;'Capital Structure'!$L$7),0,IF('Capital Structure'!$M$18='Capital Structure'!$E$17,F176,F184))</f>
        <v>21484969.194581937</v>
      </c>
      <c r="G40" s="136">
        <f ca="1">IF(OR(G37&lt;'Capital Structure'!$K$7,G37&gt;'Capital Structure'!$L$7),0,IF('Capital Structure'!$M$18='Capital Structure'!$E$17,G176,G184))</f>
        <v>18878765.994581938</v>
      </c>
      <c r="H40" s="136">
        <f ca="1">IF(OR(H37&lt;'Capital Structure'!$K$7,H37&gt;'Capital Structure'!$L$7),0,IF('Capital Structure'!$M$18='Capital Structure'!$E$17,H176,H184))</f>
        <v>11760328.810836121</v>
      </c>
      <c r="I40" s="136">
        <f ca="1">IF(OR(I37&lt;'Capital Structure'!$K$7,I37&gt;'Capital Structure'!$L$7),0,IF('Capital Structure'!$M$18='Capital Structure'!$E$17,I176,I184))</f>
        <v>0</v>
      </c>
      <c r="J40" s="136">
        <f ca="1">IF(OR(J37&lt;'Capital Structure'!$K$7,J37&gt;'Capital Structure'!$L$7),0,IF('Capital Structure'!$M$18='Capital Structure'!$E$17,J176,J184))</f>
        <v>0</v>
      </c>
      <c r="K40" s="136">
        <f ca="1">IF(OR(K37&lt;'Capital Structure'!$K$7,K37&gt;'Capital Structure'!$L$7),0,IF('Capital Structure'!$M$18='Capital Structure'!$E$17,K176,K184))</f>
        <v>0</v>
      </c>
      <c r="L40" s="136">
        <f ca="1">IF(OR(L37&lt;'Capital Structure'!$K$7,L37&gt;'Capital Structure'!$L$7),0,IF('Capital Structure'!$M$18='Capital Structure'!$E$17,L176,L184))</f>
        <v>0</v>
      </c>
      <c r="M40" s="136">
        <f ca="1">IF(OR(M37&lt;'Capital Structure'!$K$7,M37&gt;'Capital Structure'!$L$7),0,IF('Capital Structure'!$M$18='Capital Structure'!$E$17,M176,M184))</f>
        <v>-3822628.464059636</v>
      </c>
      <c r="N40" s="136">
        <f ca="1">IF(OR(N37&lt;'Capital Structure'!$K$7,N37&gt;'Capital Structure'!$L$7),0,IF('Capital Structure'!$M$18='Capital Structure'!$E$17,N176,N184))</f>
        <v>-3822628.464059636</v>
      </c>
      <c r="O40" s="136">
        <f ca="1">IF(OR(O37&lt;'Capital Structure'!$K$7,O37&gt;'Capital Structure'!$L$7),0,IF('Capital Structure'!$M$18='Capital Structure'!$E$17,O176,O184))</f>
        <v>-24173755.736786909</v>
      </c>
      <c r="P40" s="136">
        <f ca="1">IF(OR(P37&lt;'Capital Structure'!$K$7,P37&gt;'Capital Structure'!$L$7),0,IF('Capital Structure'!$M$18='Capital Structure'!$E$17,P176,P184))</f>
        <v>-22379888.837929919</v>
      </c>
      <c r="Q40" s="136">
        <f ca="1">IF(OR(Q37&lt;'Capital Structure'!$K$7,Q37&gt;'Capital Structure'!$L$7),0,IF('Capital Structure'!$M$18='Capital Structure'!$E$17,Q176,Q184))</f>
        <v>0</v>
      </c>
      <c r="R40" s="136">
        <f ca="1">IF(OR(R37&lt;'Capital Structure'!$K$7,R37&gt;'Capital Structure'!$L$7),0,IF('Capital Structure'!$M$18='Capital Structure'!$E$17,R176,R184))</f>
        <v>0</v>
      </c>
      <c r="S40" s="136">
        <f ca="1">IF(OR(S37&lt;'Capital Structure'!$K$7,S37&gt;'Capital Structure'!$L$7),0,IF('Capital Structure'!$M$18='Capital Structure'!$E$17,S176,S184))</f>
        <v>0</v>
      </c>
      <c r="T40" s="136">
        <f ca="1">IF(OR(T37&lt;'Capital Structure'!$K$7,T37&gt;'Capital Structure'!$L$7),0,IF('Capital Structure'!$M$18='Capital Structure'!$E$17,T176,T184))</f>
        <v>0</v>
      </c>
      <c r="U40" s="136">
        <f ca="1">IF(OR(U37&lt;'Capital Structure'!$K$7,U37&gt;'Capital Structure'!$L$7),0,IF('Capital Structure'!$M$18='Capital Structure'!$E$17,U176,U184))</f>
        <v>0</v>
      </c>
      <c r="V40" s="136">
        <f ca="1">IF(OR(V37&lt;'Capital Structure'!$K$7,V37&gt;'Capital Structure'!$L$7),0,IF('Capital Structure'!$M$18='Capital Structure'!$E$17,V176,V184))</f>
        <v>0</v>
      </c>
      <c r="W40" s="136">
        <f ca="1">IF(OR(W37&lt;'Capital Structure'!$K$7,W37&gt;'Capital Structure'!$L$7),0,IF('Capital Structure'!$M$18='Capital Structure'!$E$17,W176,W184))</f>
        <v>0</v>
      </c>
      <c r="X40" s="136">
        <f ca="1">IF(OR(X37&lt;'Capital Structure'!$K$7,X37&gt;'Capital Structure'!$L$7),0,IF('Capital Structure'!$M$18='Capital Structure'!$E$17,X176,X184))</f>
        <v>0</v>
      </c>
      <c r="Y40" s="136">
        <f ca="1">IF(OR(Y37&lt;'Capital Structure'!$K$7,Y37&gt;'Capital Structure'!$L$7),0,IF('Capital Structure'!$M$18='Capital Structure'!$E$17,Y176,Y184))</f>
        <v>0</v>
      </c>
      <c r="Z40" s="136">
        <f ca="1">IF(OR(Z37&lt;'Capital Structure'!$K$7,Z37&gt;'Capital Structure'!$L$7),0,IF('Capital Structure'!$M$18='Capital Structure'!$E$17,Z176,Z184))</f>
        <v>0</v>
      </c>
      <c r="AA40" s="136">
        <f ca="1">IF(OR(AA37&lt;'Capital Structure'!$K$7,AA37&gt;'Capital Structure'!$L$7),0,IF('Capital Structure'!$M$18='Capital Structure'!$E$17,AA176,AA184))</f>
        <v>0</v>
      </c>
      <c r="AB40" s="136">
        <f ca="1">IF(OR(AB37&lt;'Capital Structure'!$K$7,AB37&gt;'Capital Structure'!$L$7),0,IF('Capital Structure'!$M$18='Capital Structure'!$E$17,AB176,AB184))</f>
        <v>0</v>
      </c>
      <c r="AC40" s="136">
        <f ca="1">IF(OR(AC37&lt;'Capital Structure'!$K$7,AC37&gt;'Capital Structure'!$L$7),0,IF('Capital Structure'!$M$18='Capital Structure'!$E$17,AC176,AC184))</f>
        <v>0</v>
      </c>
      <c r="AD40" s="136">
        <f ca="1">IF(OR(AD37&lt;'Capital Structure'!$K$7,AD37&gt;'Capital Structure'!$L$7),0,IF('Capital Structure'!$M$18='Capital Structure'!$E$17,AD176,AD184))</f>
        <v>0</v>
      </c>
      <c r="AE40" s="136">
        <f ca="1">IF(OR(AE37&lt;'Capital Structure'!$K$7,AE37&gt;'Capital Structure'!$L$7),0,IF('Capital Structure'!$M$18='Capital Structure'!$E$17,AE176,AE184))</f>
        <v>0</v>
      </c>
      <c r="AF40" s="136">
        <f ca="1">IF(OR(AF37&lt;'Capital Structure'!$K$7,AF37&gt;'Capital Structure'!$L$7),0,IF('Capital Structure'!$M$18='Capital Structure'!$E$17,AF176,AF184))</f>
        <v>0</v>
      </c>
      <c r="AG40" s="136">
        <f ca="1">IF(OR(AG37&lt;'Capital Structure'!$K$7,AG37&gt;'Capital Structure'!$L$7),0,IF('Capital Structure'!$M$18='Capital Structure'!$E$17,AG176,AG184))</f>
        <v>0</v>
      </c>
      <c r="AH40" s="136">
        <f ca="1">IF(OR(AH37&lt;'Capital Structure'!$K$7,AH37&gt;'Capital Structure'!$L$7),0,IF('Capital Structure'!$M$18='Capital Structure'!$E$17,AH176,AH184))</f>
        <v>0</v>
      </c>
      <c r="AI40" s="136">
        <f ca="1">IF(OR(AI37&lt;'Capital Structure'!$K$7,AI37&gt;'Capital Structure'!$L$7),0,IF('Capital Structure'!$M$18='Capital Structure'!$E$17,AI176,AI184))</f>
        <v>0</v>
      </c>
      <c r="AJ40" s="136">
        <f ca="1">IF(OR(AJ37&lt;'Capital Structure'!$K$7,AJ37&gt;'Capital Structure'!$L$7),0,IF('Capital Structure'!$M$18='Capital Structure'!$E$17,AJ176,AJ184))</f>
        <v>0</v>
      </c>
      <c r="AK40" s="136">
        <f ca="1">IF(OR(AK37&lt;'Capital Structure'!$K$7,AK37&gt;'Capital Structure'!$L$7),0,IF('Capital Structure'!$M$18='Capital Structure'!$E$17,AK176,AK184))</f>
        <v>0</v>
      </c>
      <c r="AL40" s="136">
        <f ca="1">IF(OR(AL37&lt;'Capital Structure'!$K$7,AL37&gt;'Capital Structure'!$L$7),0,IF('Capital Structure'!$M$18='Capital Structure'!$E$17,AL176,AL184))</f>
        <v>0</v>
      </c>
      <c r="AM40" s="136">
        <f ca="1">IF(OR(AM37&lt;'Capital Structure'!$K$7,AM37&gt;'Capital Structure'!$L$7),0,IF('Capital Structure'!$M$18='Capital Structure'!$E$17,AM176,AM184))</f>
        <v>0</v>
      </c>
      <c r="AN40" s="136">
        <f ca="1">IF(OR(AN37&lt;'Capital Structure'!$K$7,AN37&gt;'Capital Structure'!$L$7),0,IF('Capital Structure'!$M$18='Capital Structure'!$E$17,AN176,AN184))</f>
        <v>0</v>
      </c>
      <c r="AO40" s="136">
        <f ca="1">IF(OR(AO37&lt;'Capital Structure'!$K$7,AO37&gt;'Capital Structure'!$L$7),0,IF('Capital Structure'!$M$18='Capital Structure'!$E$17,AO176,AO184))</f>
        <v>0</v>
      </c>
      <c r="AP40" s="136">
        <f ca="1">IF(OR(AP37&lt;'Capital Structure'!$K$7,AP37&gt;'Capital Structure'!$L$7),0,IF('Capital Structure'!$M$18='Capital Structure'!$E$17,AP176,AP184))</f>
        <v>0</v>
      </c>
      <c r="AQ40" s="136">
        <f ca="1">IF(OR(AQ37&lt;'Capital Structure'!$K$7,AQ37&gt;'Capital Structure'!$L$7),0,IF('Capital Structure'!$M$18='Capital Structure'!$E$17,AQ176,AQ184))</f>
        <v>0</v>
      </c>
      <c r="AR40" s="136">
        <f ca="1">IF(OR(AR37&lt;'Capital Structure'!$K$7,AR37&gt;'Capital Structure'!$L$7),0,IF('Capital Structure'!$M$18='Capital Structure'!$E$17,AR176,AR184))</f>
        <v>0</v>
      </c>
      <c r="AS40" s="136">
        <f ca="1">IF(OR(AS37&lt;'Capital Structure'!$K$7,AS37&gt;'Capital Structure'!$L$7),0,IF('Capital Structure'!$M$18='Capital Structure'!$E$17,AS176,AS184))</f>
        <v>0</v>
      </c>
      <c r="AT40" s="136">
        <f ca="1">IF(OR(AT37&lt;'Capital Structure'!$K$7,AT37&gt;'Capital Structure'!$L$7),0,IF('Capital Structure'!$M$18='Capital Structure'!$E$17,AT176,AT184))</f>
        <v>0</v>
      </c>
      <c r="AU40" s="136">
        <f ca="1">IF(OR(AU37&lt;'Capital Structure'!$K$7,AU37&gt;'Capital Structure'!$L$7),0,IF('Capital Structure'!$M$18='Capital Structure'!$E$17,AU176,AU184))</f>
        <v>0</v>
      </c>
      <c r="AV40" s="136">
        <f ca="1">IF(OR(AV37&lt;'Capital Structure'!$K$7,AV37&gt;'Capital Structure'!$L$7),0,IF('Capital Structure'!$M$18='Capital Structure'!$E$17,AV176,AV184))</f>
        <v>0</v>
      </c>
      <c r="AW40" s="136">
        <f ca="1">IF(OR(AW37&lt;'Capital Structure'!$K$7,AW37&gt;'Capital Structure'!$L$7),0,IF('Capital Structure'!$M$18='Capital Structure'!$E$17,AW176,AW184))</f>
        <v>0</v>
      </c>
      <c r="AX40" s="136">
        <f ca="1">IF(OR(AX37&lt;'Capital Structure'!$K$7,AX37&gt;'Capital Structure'!$L$7),0,IF('Capital Structure'!$M$18='Capital Structure'!$E$17,AX176,AX184))</f>
        <v>0</v>
      </c>
      <c r="AY40" s="136">
        <f ca="1">IF(OR(AY37&lt;'Capital Structure'!$K$7,AY37&gt;'Capital Structure'!$L$7),0,IF('Capital Structure'!$M$18='Capital Structure'!$E$17,AY176,AY184))</f>
        <v>0</v>
      </c>
      <c r="AZ40" s="136">
        <f ca="1">IF(OR(AZ37&lt;'Capital Structure'!$K$7,AZ37&gt;'Capital Structure'!$L$7),0,IF('Capital Structure'!$M$18='Capital Structure'!$E$17,AZ176,AZ184))</f>
        <v>0</v>
      </c>
      <c r="BA40" s="136">
        <f ca="1">IF(OR(BA37&lt;'Capital Structure'!$K$7,BA37&gt;'Capital Structure'!$L$7),0,IF('Capital Structure'!$M$18='Capital Structure'!$E$17,BA176,BA184))</f>
        <v>26081.916666666668</v>
      </c>
      <c r="BB40" s="136" t="e">
        <f ca="1">IF(OR(BB37&lt;'Capital Structure'!$K$7,BB37&gt;'Capital Structure'!$L$7),0,IF('Capital Structure'!$M$18='Capital Structure'!$E$17,BB176,BB184))</f>
        <v>#DIV/0!</v>
      </c>
      <c r="BC40" s="136" t="e">
        <f ca="1">IF(OR(BC37&lt;'Capital Structure'!$K$7,BC37&gt;'Capital Structure'!$L$7),0,IF('Capital Structure'!$M$18='Capital Structure'!$E$17,BC176,BC184))</f>
        <v>#DIV/0!</v>
      </c>
      <c r="BD40" s="136" t="e">
        <f ca="1">IF(OR(BD37&lt;'Capital Structure'!$K$7,BD37&gt;'Capital Structure'!$L$7),0,IF('Capital Structure'!$M$18='Capital Structure'!$E$17,BD176,BD184))</f>
        <v>#DIV/0!</v>
      </c>
      <c r="BE40" s="136" t="e">
        <f ca="1">IF(OR(BE37&lt;'Capital Structure'!$K$7,BE37&gt;'Capital Structure'!$L$7),0,IF('Capital Structure'!$M$18='Capital Structure'!$E$17,BE176,BE184))</f>
        <v>#DIV/0!</v>
      </c>
      <c r="BF40" s="136" t="e">
        <f ca="1">IF(OR(BF37&lt;'Capital Structure'!$K$7,BF37&gt;'Capital Structure'!$L$7),0,IF('Capital Structure'!$M$18='Capital Structure'!$E$17,BF176,BF184))</f>
        <v>#DIV/0!</v>
      </c>
      <c r="BG40" s="136" t="e">
        <f ca="1">IF(OR(BG37&lt;'Capital Structure'!$K$7,BG37&gt;'Capital Structure'!$L$7),0,IF('Capital Structure'!$M$18='Capital Structure'!$E$17,BG176,BG184))</f>
        <v>#DIV/0!</v>
      </c>
      <c r="BH40" s="136" t="e">
        <f ca="1">IF(OR(BH37&lt;'Capital Structure'!$K$7,BH37&gt;'Capital Structure'!$L$7),0,IF('Capital Structure'!$M$18='Capital Structure'!$E$17,BH176,BH184))</f>
        <v>#DIV/0!</v>
      </c>
      <c r="BI40" s="136" t="e">
        <f ca="1">IF(OR(BI37&lt;'Capital Structure'!$K$7,BI37&gt;'Capital Structure'!$L$7),0,IF('Capital Structure'!$M$18='Capital Structure'!$E$17,BI176,BI184))</f>
        <v>#DIV/0!</v>
      </c>
      <c r="BJ40" s="136" t="e">
        <f ca="1">IF(OR(BJ37&lt;'Capital Structure'!$K$7,BJ37&gt;'Capital Structure'!$L$7),0,IF('Capital Structure'!$M$18='Capital Structure'!$E$17,BJ176,BJ184))</f>
        <v>#DIV/0!</v>
      </c>
      <c r="BK40" s="136" t="e">
        <f ca="1">IF(OR(BK37&lt;'Capital Structure'!$K$7,BK37&gt;'Capital Structure'!$L$7),0,IF('Capital Structure'!$M$18='Capital Structure'!$E$17,BK176,BK184))</f>
        <v>#DIV/0!</v>
      </c>
      <c r="BL40" s="136" t="e">
        <f ca="1">IF(OR(BL37&lt;'Capital Structure'!$K$7,BL37&gt;'Capital Structure'!$L$7),0,IF('Capital Structure'!$M$18='Capital Structure'!$E$17,BL176,BL184))</f>
        <v>#DIV/0!</v>
      </c>
      <c r="BM40" s="136" t="e">
        <f ca="1">IF(OR(BM37&lt;'Capital Structure'!$K$7,BM37&gt;'Capital Structure'!$L$7),0,IF('Capital Structure'!$M$18='Capital Structure'!$E$17,BM176,BM184))</f>
        <v>#DIV/0!</v>
      </c>
      <c r="BN40" s="136" t="e">
        <f ca="1">IF(OR(BN37&lt;'Capital Structure'!$K$7,BN37&gt;'Capital Structure'!$L$7),0,IF('Capital Structure'!$M$18='Capital Structure'!$E$17,BN176,BN184))</f>
        <v>#DIV/0!</v>
      </c>
      <c r="BO40" s="136" t="e">
        <f ca="1">IF(OR(BO37&lt;'Capital Structure'!$K$7,BO37&gt;'Capital Structure'!$L$7),0,IF('Capital Structure'!$M$18='Capital Structure'!$E$17,BO176,BO184))</f>
        <v>#DIV/0!</v>
      </c>
      <c r="BP40" s="136" t="e">
        <f ca="1">IF(OR(BP37&lt;'Capital Structure'!$K$7,BP37&gt;'Capital Structure'!$L$7),0,IF('Capital Structure'!$M$18='Capital Structure'!$E$17,BP176,BP184))</f>
        <v>#DIV/0!</v>
      </c>
      <c r="BQ40" s="136" t="e">
        <f ca="1">IF(OR(BQ37&lt;'Capital Structure'!$K$7,BQ37&gt;'Capital Structure'!$L$7),0,IF('Capital Structure'!$M$18='Capital Structure'!$E$17,BQ176,BQ184))</f>
        <v>#DIV/0!</v>
      </c>
      <c r="BR40" s="136" t="e">
        <f ca="1">IF(OR(BR37&lt;'Capital Structure'!$K$7,BR37&gt;'Capital Structure'!$L$7),0,IF('Capital Structure'!$M$18='Capital Structure'!$E$17,BR176,BR184))</f>
        <v>#DIV/0!</v>
      </c>
      <c r="BS40" s="136" t="e">
        <f ca="1">IF(OR(BS37&lt;'Capital Structure'!$K$7,BS37&gt;'Capital Structure'!$L$7),0,IF('Capital Structure'!$M$18='Capital Structure'!$E$17,BS176,BS184))</f>
        <v>#DIV/0!</v>
      </c>
      <c r="BT40" s="136" t="e">
        <f ca="1">IF(OR(BT37&lt;'Capital Structure'!$K$7,BT37&gt;'Capital Structure'!$L$7),0,IF('Capital Structure'!$M$18='Capital Structure'!$E$17,BT176,BT184))</f>
        <v>#DIV/0!</v>
      </c>
      <c r="BU40" s="136" t="e">
        <f ca="1">IF(OR(BU37&lt;'Capital Structure'!$K$7,BU37&gt;'Capital Structure'!$L$7),0,IF('Capital Structure'!$M$18='Capital Structure'!$E$17,BU176,BU184))</f>
        <v>#DIV/0!</v>
      </c>
      <c r="BV40" s="136" t="e">
        <f ca="1">IF(OR(BV37&lt;'Capital Structure'!$K$7,BV37&gt;'Capital Structure'!$L$7),0,IF('Capital Structure'!$M$18='Capital Structure'!$E$17,BV176,BV184))</f>
        <v>#DIV/0!</v>
      </c>
      <c r="BW40" s="136" t="e">
        <f ca="1">IF(OR(BW37&lt;'Capital Structure'!$K$7,BW37&gt;'Capital Structure'!$L$7),0,IF('Capital Structure'!$M$18='Capital Structure'!$E$17,BW176,BW184))</f>
        <v>#DIV/0!</v>
      </c>
      <c r="BX40" s="136" t="e">
        <f ca="1">IF(OR(BX37&lt;'Capital Structure'!$K$7,BX37&gt;'Capital Structure'!$L$7),0,IF('Capital Structure'!$M$18='Capital Structure'!$E$17,BX176,BX184))</f>
        <v>#DIV/0!</v>
      </c>
      <c r="BY40" s="136" t="e">
        <f ca="1">IF(OR(BY37&lt;'Capital Structure'!$K$7,BY37&gt;'Capital Structure'!$L$7),0,IF('Capital Structure'!$M$18='Capital Structure'!$E$17,BY176,BY184))</f>
        <v>#DIV/0!</v>
      </c>
      <c r="BZ40" s="136" t="e">
        <f ca="1">IF(OR(BZ37&lt;'Capital Structure'!$K$7,BZ37&gt;'Capital Structure'!$L$7),0,IF('Capital Structure'!$M$18='Capital Structure'!$E$17,BZ176,BZ184))</f>
        <v>#DIV/0!</v>
      </c>
      <c r="CA40" s="136" t="e">
        <f ca="1">IF(OR(CA37&lt;'Capital Structure'!$K$7,CA37&gt;'Capital Structure'!$L$7),0,IF('Capital Structure'!$M$18='Capital Structure'!$E$17,CA176,CA184))</f>
        <v>#DIV/0!</v>
      </c>
      <c r="CB40" s="136" t="e">
        <f ca="1">IF(OR(CB37&lt;'Capital Structure'!$K$7,CB37&gt;'Capital Structure'!$L$7),0,IF('Capital Structure'!$M$18='Capital Structure'!$E$17,CB176,CB184))</f>
        <v>#DIV/0!</v>
      </c>
      <c r="CC40" s="136" t="e">
        <f ca="1">IF(OR(CC37&lt;'Capital Structure'!$K$7,CC37&gt;'Capital Structure'!$L$7),0,IF('Capital Structure'!$M$18='Capital Structure'!$E$17,CC176,CC184))</f>
        <v>#DIV/0!</v>
      </c>
      <c r="CD40" s="136" t="e">
        <f ca="1">IF(OR(CD37&lt;'Capital Structure'!$K$7,CD37&gt;'Capital Structure'!$L$7),0,IF('Capital Structure'!$M$18='Capital Structure'!$E$17,CD176,CD184))</f>
        <v>#DIV/0!</v>
      </c>
      <c r="CE40" s="136" t="e">
        <f ca="1">IF(OR(CE37&lt;'Capital Structure'!$K$7,CE37&gt;'Capital Structure'!$L$7),0,IF('Capital Structure'!$M$18='Capital Structure'!$E$17,CE176,CE184))</f>
        <v>#DIV/0!</v>
      </c>
      <c r="CF40" s="136" t="e">
        <f ca="1">IF(OR(CF37&lt;'Capital Structure'!$K$7,CF37&gt;'Capital Structure'!$L$7),0,IF('Capital Structure'!$M$18='Capital Structure'!$E$17,CF176,CF184))</f>
        <v>#DIV/0!</v>
      </c>
      <c r="CG40" s="136" t="e">
        <f ca="1">IF(OR(CG37&lt;'Capital Structure'!$K$7,CG37&gt;'Capital Structure'!$L$7),0,IF('Capital Structure'!$M$18='Capital Structure'!$E$17,CG176,CG184))</f>
        <v>#DIV/0!</v>
      </c>
      <c r="CH40" s="136" t="e">
        <f ca="1">IF(OR(CH37&lt;'Capital Structure'!$K$7,CH37&gt;'Capital Structure'!$L$7),0,IF('Capital Structure'!$M$18='Capital Structure'!$E$17,CH176,CH184))</f>
        <v>#DIV/0!</v>
      </c>
      <c r="CI40" s="136" t="e">
        <f ca="1">IF(OR(CI37&lt;'Capital Structure'!$K$7,CI37&gt;'Capital Structure'!$L$7),0,IF('Capital Structure'!$M$18='Capital Structure'!$E$17,CI176,CI184))</f>
        <v>#DIV/0!</v>
      </c>
      <c r="CJ40" s="136" t="e">
        <f ca="1">IF(OR(CJ37&lt;'Capital Structure'!$K$7,CJ37&gt;'Capital Structure'!$L$7),0,IF('Capital Structure'!$M$18='Capital Structure'!$E$17,CJ176,CJ184))</f>
        <v>#DIV/0!</v>
      </c>
      <c r="CK40" s="136" t="e">
        <f ca="1">IF(OR(CK37&lt;'Capital Structure'!$K$7,CK37&gt;'Capital Structure'!$L$7),0,IF('Capital Structure'!$M$18='Capital Structure'!$E$17,CK176,CK184))</f>
        <v>#DIV/0!</v>
      </c>
      <c r="CL40" s="136" t="e">
        <f ca="1">IF(OR(CL37&lt;'Capital Structure'!$K$7,CL37&gt;'Capital Structure'!$L$7),0,IF('Capital Structure'!$M$18='Capital Structure'!$E$17,CL176,CL184))</f>
        <v>#DIV/0!</v>
      </c>
      <c r="CM40" s="136" t="e">
        <f ca="1">IF(OR(CM37&lt;'Capital Structure'!$K$7,CM37&gt;'Capital Structure'!$L$7),0,IF('Capital Structure'!$M$18='Capital Structure'!$E$17,CM176,CM184))</f>
        <v>#DIV/0!</v>
      </c>
      <c r="CN40" s="136" t="e">
        <f ca="1">IF(OR(CN37&lt;'Capital Structure'!$K$7,CN37&gt;'Capital Structure'!$L$7),0,IF('Capital Structure'!$M$18='Capital Structure'!$E$17,CN176,CN184))</f>
        <v>#DIV/0!</v>
      </c>
      <c r="CO40" s="136">
        <f>IF(OR(CO37&lt;'Capital Structure'!$K$7,CO37&gt;'Capital Structure'!$L$7),0,IF('Capital Structure'!$M$18='Capital Structure'!$E$17,CO176,CO184))</f>
        <v>0</v>
      </c>
      <c r="CP40" s="136">
        <f>IF(OR(CP37&lt;'Capital Structure'!$K$7,CP37&gt;'Capital Structure'!$L$7),0,IF('Capital Structure'!$M$18='Capital Structure'!$E$17,CP176,CP184))</f>
        <v>0</v>
      </c>
      <c r="CQ40" s="136">
        <f>IF(OR(CQ37&lt;'Capital Structure'!$K$7,CQ37&gt;'Capital Structure'!$L$7),0,IF('Capital Structure'!$M$18='Capital Structure'!$E$17,CQ176,CQ184))</f>
        <v>0</v>
      </c>
      <c r="CR40" s="136">
        <f>IF(OR(CR37&lt;'Capital Structure'!$K$7,CR37&gt;'Capital Structure'!$L$7),0,IF('Capital Structure'!$M$18='Capital Structure'!$E$17,CR176,CR184))</f>
        <v>0</v>
      </c>
      <c r="CS40" s="136">
        <f>IF(OR(CS37&lt;'Capital Structure'!$K$7,CS37&gt;'Capital Structure'!$L$7),0,IF('Capital Structure'!$M$18='Capital Structure'!$E$17,CS176,CS184))</f>
        <v>0</v>
      </c>
      <c r="CT40" s="136">
        <f>IF(OR(CT37&lt;'Capital Structure'!$K$7,CT37&gt;'Capital Structure'!$L$7),0,IF('Capital Structure'!$M$18='Capital Structure'!$E$17,CT176,CT184))</f>
        <v>0</v>
      </c>
      <c r="CU40" s="136">
        <f>IF(OR(CU37&lt;'Capital Structure'!$K$7,CU37&gt;'Capital Structure'!$L$7),0,IF('Capital Structure'!$M$18='Capital Structure'!$E$17,CU176,CU184))</f>
        <v>0</v>
      </c>
      <c r="CV40" s="136">
        <f>IF(OR(CV37&lt;'Capital Structure'!$K$7,CV37&gt;'Capital Structure'!$L$7),0,IF('Capital Structure'!$M$18='Capital Structure'!$E$17,CV176,CV184))</f>
        <v>0</v>
      </c>
      <c r="CW40" s="136">
        <f>IF(OR(CW37&lt;'Capital Structure'!$K$7,CW37&gt;'Capital Structure'!$L$7),0,IF('Capital Structure'!$M$18='Capital Structure'!$E$17,CW176,CW184))</f>
        <v>0</v>
      </c>
      <c r="CX40" s="136">
        <f>IF(OR(CX37&lt;'Capital Structure'!$K$7,CX37&gt;'Capital Structure'!$L$7),0,IF('Capital Structure'!$M$18='Capital Structure'!$E$17,CX176,CX184))</f>
        <v>0</v>
      </c>
      <c r="CY40" s="136">
        <f>IF(OR(CY37&lt;'Capital Structure'!$K$7,CY37&gt;'Capital Structure'!$L$7),0,IF('Capital Structure'!$M$18='Capital Structure'!$E$17,CY176,CY184))</f>
        <v>0</v>
      </c>
      <c r="CZ40" s="136">
        <f>IF(OR(CZ37&lt;'Capital Structure'!$K$7,CZ37&gt;'Capital Structure'!$L$7),0,IF('Capital Structure'!$M$18='Capital Structure'!$E$17,CZ176,CZ184))</f>
        <v>0</v>
      </c>
      <c r="DA40" s="136">
        <f>IF(OR(DA37&lt;'Capital Structure'!$K$7,DA37&gt;'Capital Structure'!$L$7),0,IF('Capital Structure'!$M$18='Capital Structure'!$E$17,DA176,DA184))</f>
        <v>0</v>
      </c>
      <c r="DB40" s="136">
        <f>IF(OR(DB37&lt;'Capital Structure'!$K$7,DB37&gt;'Capital Structure'!$L$7),0,IF('Capital Structure'!$M$18='Capital Structure'!$E$17,DB176,DB184))</f>
        <v>0</v>
      </c>
      <c r="DC40" s="136">
        <f>IF(OR(DC37&lt;'Capital Structure'!$K$7,DC37&gt;'Capital Structure'!$L$7),0,IF('Capital Structure'!$M$18='Capital Structure'!$E$17,DC176,DC184))</f>
        <v>0</v>
      </c>
      <c r="DD40" s="136">
        <f>IF(OR(DD37&lt;'Capital Structure'!$K$7,DD37&gt;'Capital Structure'!$L$7),0,IF('Capital Structure'!$M$18='Capital Structure'!$E$17,DD176,DD184))</f>
        <v>0</v>
      </c>
      <c r="DE40" s="136">
        <f>IF(OR(DE37&lt;'Capital Structure'!$K$7,DE37&gt;'Capital Structure'!$L$7),0,IF('Capital Structure'!$M$18='Capital Structure'!$E$17,DE176,DE184))</f>
        <v>0</v>
      </c>
      <c r="DF40" s="136">
        <f>IF(OR(DF37&lt;'Capital Structure'!$K$7,DF37&gt;'Capital Structure'!$L$7),0,IF('Capital Structure'!$M$18='Capital Structure'!$E$17,DF176,DF184))</f>
        <v>0</v>
      </c>
      <c r="DG40" s="136">
        <f>IF(OR(DG37&lt;'Capital Structure'!$K$7,DG37&gt;'Capital Structure'!$L$7),0,IF('Capital Structure'!$M$18='Capital Structure'!$E$17,DG176,DG184))</f>
        <v>0</v>
      </c>
      <c r="DH40" s="136">
        <f>IF(OR(DH37&lt;'Capital Structure'!$K$7,DH37&gt;'Capital Structure'!$L$7),0,IF('Capital Structure'!$M$18='Capital Structure'!$E$17,DH176,DH184))</f>
        <v>0</v>
      </c>
      <c r="DI40" s="136">
        <f>IF(OR(DI37&lt;'Capital Structure'!$K$7,DI37&gt;'Capital Structure'!$L$7),0,IF('Capital Structure'!$M$18='Capital Structure'!$E$17,DI176,DI184))</f>
        <v>0</v>
      </c>
      <c r="DJ40" s="136">
        <f>IF(OR(DJ37&lt;'Capital Structure'!$K$7,DJ37&gt;'Capital Structure'!$L$7),0,IF('Capital Structure'!$M$18='Capital Structure'!$E$17,DJ176,DJ184))</f>
        <v>0</v>
      </c>
      <c r="DK40" s="136">
        <f>IF(OR(DK37&lt;'Capital Structure'!$K$7,DK37&gt;'Capital Structure'!$L$7),0,IF('Capital Structure'!$M$18='Capital Structure'!$E$17,DK176,DK184))</f>
        <v>0</v>
      </c>
      <c r="DL40" s="136">
        <f>IF(OR(DL37&lt;'Capital Structure'!$K$7,DL37&gt;'Capital Structure'!$L$7),0,IF('Capital Structure'!$M$18='Capital Structure'!$E$17,DL176,DL184))</f>
        <v>0</v>
      </c>
      <c r="DM40" s="136">
        <f>IF(OR(DM37&lt;'Capital Structure'!$K$7,DM37&gt;'Capital Structure'!$L$7),0,IF('Capital Structure'!$M$18='Capital Structure'!$E$17,DM176,DM184))</f>
        <v>0</v>
      </c>
      <c r="DN40" s="136">
        <f>IF(OR(DN37&lt;'Capital Structure'!$K$7,DN37&gt;'Capital Structure'!$L$7),0,IF('Capital Structure'!$M$18='Capital Structure'!$E$17,DN176,DN184))</f>
        <v>0</v>
      </c>
      <c r="DO40" s="136">
        <f>IF(OR(DO37&lt;'Capital Structure'!$K$7,DO37&gt;'Capital Structure'!$L$7),0,IF('Capital Structure'!$M$18='Capital Structure'!$E$17,DO176,DO184))</f>
        <v>0</v>
      </c>
      <c r="DP40" s="136">
        <f>IF(OR(DP37&lt;'Capital Structure'!$K$7,DP37&gt;'Capital Structure'!$L$7),0,IF('Capital Structure'!$M$18='Capital Structure'!$E$17,DP176,DP184))</f>
        <v>0</v>
      </c>
      <c r="DQ40" s="136">
        <f>IF(OR(DQ37&lt;'Capital Structure'!$K$7,DQ37&gt;'Capital Structure'!$L$7),0,IF('Capital Structure'!$M$18='Capital Structure'!$E$17,DQ176,DQ184))</f>
        <v>0</v>
      </c>
      <c r="DR40" s="136">
        <f>IF(OR(DR37&lt;'Capital Structure'!$K$7,DR37&gt;'Capital Structure'!$L$7),0,IF('Capital Structure'!$M$18='Capital Structure'!$E$17,DR176,DR184))</f>
        <v>0</v>
      </c>
      <c r="DS40" s="136">
        <f>IF(OR(DS37&lt;'Capital Structure'!$K$7,DS37&gt;'Capital Structure'!$L$7),0,IF('Capital Structure'!$M$18='Capital Structure'!$E$17,DS176,DS184))</f>
        <v>0</v>
      </c>
      <c r="DT40" s="136">
        <f>IF(OR(DT37&lt;'Capital Structure'!$K$7,DT37&gt;'Capital Structure'!$L$7),0,IF('Capital Structure'!$M$18='Capital Structure'!$E$17,DT176,DT184))</f>
        <v>0</v>
      </c>
      <c r="DU40" s="136">
        <f>IF(OR(DU37&lt;'Capital Structure'!$K$7,DU37&gt;'Capital Structure'!$L$7),0,IF('Capital Structure'!$M$18='Capital Structure'!$E$17,DU176,DU184))</f>
        <v>0</v>
      </c>
      <c r="DV40" s="136">
        <f>IF(OR(DV37&lt;'Capital Structure'!$K$7,DV37&gt;'Capital Structure'!$L$7),0,IF('Capital Structure'!$M$18='Capital Structure'!$E$17,DV176,DV184))</f>
        <v>0</v>
      </c>
      <c r="DW40" s="136">
        <f>IF(OR(DW37&lt;'Capital Structure'!$K$7,DW37&gt;'Capital Structure'!$L$7),0,IF('Capital Structure'!$M$18='Capital Structure'!$E$17,DW176,DW184))</f>
        <v>0</v>
      </c>
      <c r="DX40" s="136">
        <f>IF(OR(DX37&lt;'Capital Structure'!$K$7,DX37&gt;'Capital Structure'!$L$7),0,IF('Capital Structure'!$M$18='Capital Structure'!$E$17,DX176,DX184))</f>
        <v>0</v>
      </c>
      <c r="DY40" s="136">
        <f>IF(OR(DY37&lt;'Capital Structure'!$K$7,DY37&gt;'Capital Structure'!$L$7),0,IF('Capital Structure'!$M$18='Capital Structure'!$E$17,DY176,DY184))</f>
        <v>0</v>
      </c>
      <c r="DZ40" s="136">
        <f>IF(OR(DZ37&lt;'Capital Structure'!$K$7,DZ37&gt;'Capital Structure'!$L$7),0,IF('Capital Structure'!$M$18='Capital Structure'!$E$17,DZ176,DZ184))</f>
        <v>0</v>
      </c>
      <c r="EA40" s="136">
        <f>IF(OR(EA37&lt;'Capital Structure'!$K$7,EA37&gt;'Capital Structure'!$L$7),0,IF('Capital Structure'!$M$18='Capital Structure'!$E$17,EA176,EA184))</f>
        <v>0</v>
      </c>
      <c r="EB40" s="136">
        <f>IF(OR(EB37&lt;'Capital Structure'!$K$7,EB37&gt;'Capital Structure'!$L$7),0,IF('Capital Structure'!$M$18='Capital Structure'!$E$17,EB176,EB184))</f>
        <v>0</v>
      </c>
      <c r="EC40" s="136">
        <f>IF(OR(EC37&lt;'Capital Structure'!$K$7,EC37&gt;'Capital Structure'!$L$7),0,IF('Capital Structure'!$M$18='Capital Structure'!$E$17,EC176,EC184))</f>
        <v>0</v>
      </c>
      <c r="ED40" s="136">
        <f>IF(OR(ED37&lt;'Capital Structure'!$K$7,ED37&gt;'Capital Structure'!$L$7),0,IF('Capital Structure'!$M$18='Capital Structure'!$E$17,ED176,ED184))</f>
        <v>0</v>
      </c>
      <c r="EE40" s="136">
        <f>IF(OR(EE37&lt;'Capital Structure'!$K$7,EE37&gt;'Capital Structure'!$L$7),0,IF('Capital Structure'!$M$18='Capital Structure'!$E$17,EE176,EE184))</f>
        <v>0</v>
      </c>
      <c r="EF40" s="136">
        <f>IF(OR(EF37&lt;'Capital Structure'!$K$7,EF37&gt;'Capital Structure'!$L$7),0,IF('Capital Structure'!$M$18='Capital Structure'!$E$17,EF176,EF184))</f>
        <v>0</v>
      </c>
      <c r="EG40" s="136">
        <f>IF(OR(EG37&lt;'Capital Structure'!$K$7,EG37&gt;'Capital Structure'!$L$7),0,IF('Capital Structure'!$M$18='Capital Structure'!$E$17,EG176,EG184))</f>
        <v>0</v>
      </c>
      <c r="EH40" s="136">
        <f>IF(OR(EH37&lt;'Capital Structure'!$K$7,EH37&gt;'Capital Structure'!$L$7),0,IF('Capital Structure'!$M$18='Capital Structure'!$E$17,EH176,EH184))</f>
        <v>0</v>
      </c>
      <c r="EI40" s="136">
        <f>IF(OR(EI37&lt;'Capital Structure'!$K$7,EI37&gt;'Capital Structure'!$L$7),0,IF('Capital Structure'!$M$18='Capital Structure'!$E$17,EI176,EI184))</f>
        <v>0</v>
      </c>
      <c r="EJ40" s="136">
        <f>IF(OR(EJ37&lt;'Capital Structure'!$K$7,EJ37&gt;'Capital Structure'!$L$7),0,IF('Capital Structure'!$M$18='Capital Structure'!$E$17,EJ176,EJ184))</f>
        <v>0</v>
      </c>
      <c r="EK40" s="136">
        <f>IF(OR(EK37&lt;'Capital Structure'!$K$7,EK37&gt;'Capital Structure'!$L$7),0,IF('Capital Structure'!$M$18='Capital Structure'!$E$17,EK176,EK184))</f>
        <v>0</v>
      </c>
      <c r="EL40" s="136">
        <f>IF(OR(EL37&lt;'Capital Structure'!$K$7,EL37&gt;'Capital Structure'!$L$7),0,IF('Capital Structure'!$M$18='Capital Structure'!$E$17,EL176,EL184))</f>
        <v>0</v>
      </c>
      <c r="EM40" s="136">
        <f>IF(OR(EM37&lt;'Capital Structure'!$K$7,EM37&gt;'Capital Structure'!$L$7),0,IF('Capital Structure'!$M$18='Capital Structure'!$E$17,EM176,EM184))</f>
        <v>0</v>
      </c>
      <c r="EN40" s="136">
        <f>IF(OR(EN37&lt;'Capital Structure'!$K$7,EN37&gt;'Capital Structure'!$L$7),0,IF('Capital Structure'!$M$18='Capital Structure'!$E$17,EN176,EN184))</f>
        <v>0</v>
      </c>
      <c r="EO40" s="136">
        <f>IF(OR(EO37&lt;'Capital Structure'!$K$7,EO37&gt;'Capital Structure'!$L$7),0,IF('Capital Structure'!$M$18='Capital Structure'!$E$17,EO176,EO184))</f>
        <v>0</v>
      </c>
      <c r="EP40" s="136">
        <f>IF(OR(EP37&lt;'Capital Structure'!$K$7,EP37&gt;'Capital Structure'!$L$7),0,IF('Capital Structure'!$M$18='Capital Structure'!$E$17,EP176,EP184))</f>
        <v>0</v>
      </c>
      <c r="EQ40" s="136">
        <f>IF(OR(EQ37&lt;'Capital Structure'!$K$7,EQ37&gt;'Capital Structure'!$L$7),0,IF('Capital Structure'!$M$18='Capital Structure'!$E$17,EQ176,EQ184))</f>
        <v>0</v>
      </c>
      <c r="ER40" s="136">
        <f>IF(OR(ER37&lt;'Capital Structure'!$K$7,ER37&gt;'Capital Structure'!$L$7),0,IF('Capital Structure'!$M$18='Capital Structure'!$E$17,ER176,ER184))</f>
        <v>0</v>
      </c>
      <c r="ES40" s="136">
        <f>IF(OR(ES37&lt;'Capital Structure'!$K$7,ES37&gt;'Capital Structure'!$L$7),0,IF('Capital Structure'!$M$18='Capital Structure'!$E$17,ES176,ES184))</f>
        <v>0</v>
      </c>
      <c r="ET40" s="136">
        <f>IF(OR(ET37&lt;'Capital Structure'!$K$7,ET37&gt;'Capital Structure'!$L$7),0,IF('Capital Structure'!$M$18='Capital Structure'!$E$17,ET176,ET184))</f>
        <v>0</v>
      </c>
      <c r="EU40" s="136">
        <f>IF(OR(EU37&lt;'Capital Structure'!$K$7,EU37&gt;'Capital Structure'!$L$7),0,IF('Capital Structure'!$M$18='Capital Structure'!$E$17,EU176,EU184))</f>
        <v>0</v>
      </c>
      <c r="EV40" s="136">
        <f>IF(OR(EV37&lt;'Capital Structure'!$K$7,EV37&gt;'Capital Structure'!$L$7),0,IF('Capital Structure'!$M$18='Capital Structure'!$E$17,EV176,EV184))</f>
        <v>0</v>
      </c>
      <c r="EW40" s="136">
        <f>IF(OR(EW37&lt;'Capital Structure'!$K$7,EW37&gt;'Capital Structure'!$L$7),0,IF('Capital Structure'!$M$18='Capital Structure'!$E$17,EW176,EW184))</f>
        <v>0</v>
      </c>
      <c r="EX40" s="136">
        <f>IF(OR(EX37&lt;'Capital Structure'!$K$7,EX37&gt;'Capital Structure'!$L$7),0,IF('Capital Structure'!$M$18='Capital Structure'!$E$17,EX176,EX184))</f>
        <v>0</v>
      </c>
      <c r="EY40" s="136">
        <f>IF(OR(EY37&lt;'Capital Structure'!$K$7,EY37&gt;'Capital Structure'!$L$7),0,IF('Capital Structure'!$M$18='Capital Structure'!$E$17,EY176,EY184))</f>
        <v>0</v>
      </c>
      <c r="EZ40" s="136">
        <f>IF(OR(EZ37&lt;'Capital Structure'!$K$7,EZ37&gt;'Capital Structure'!$L$7),0,IF('Capital Structure'!$M$18='Capital Structure'!$E$17,EZ176,EZ184))</f>
        <v>0</v>
      </c>
      <c r="FA40" s="136">
        <f>IF(OR(FA37&lt;'Capital Structure'!$K$7,FA37&gt;'Capital Structure'!$L$7),0,IF('Capital Structure'!$M$18='Capital Structure'!$E$17,FA176,FA184))</f>
        <v>0</v>
      </c>
      <c r="FB40" s="136">
        <f>IF(OR(FB37&lt;'Capital Structure'!$K$7,FB37&gt;'Capital Structure'!$L$7),0,IF('Capital Structure'!$M$18='Capital Structure'!$E$17,FB176,FB184))</f>
        <v>0</v>
      </c>
      <c r="FC40" s="136">
        <f>IF(OR(FC37&lt;'Capital Structure'!$K$7,FC37&gt;'Capital Structure'!$L$7),0,IF('Capital Structure'!$M$18='Capital Structure'!$E$17,FC176,FC184))</f>
        <v>0</v>
      </c>
      <c r="FD40" s="136">
        <f>IF(OR(FD37&lt;'Capital Structure'!$K$7,FD37&gt;'Capital Structure'!$L$7),0,IF('Capital Structure'!$M$18='Capital Structure'!$E$17,FD176,FD184))</f>
        <v>0</v>
      </c>
      <c r="FE40" s="136">
        <f>IF(OR(FE37&lt;'Capital Structure'!$K$7,FE37&gt;'Capital Structure'!$L$7),0,IF('Capital Structure'!$M$18='Capital Structure'!$E$17,FE176,FE184))</f>
        <v>0</v>
      </c>
      <c r="FF40" s="136">
        <f>IF(OR(FF37&lt;'Capital Structure'!$K$7,FF37&gt;'Capital Structure'!$L$7),0,IF('Capital Structure'!$M$18='Capital Structure'!$E$17,FF176,FF184))</f>
        <v>0</v>
      </c>
      <c r="FG40" s="136">
        <f>IF(OR(FG37&lt;'Capital Structure'!$K$7,FG37&gt;'Capital Structure'!$L$7),0,IF('Capital Structure'!$M$18='Capital Structure'!$E$17,FG176,FG184))</f>
        <v>0</v>
      </c>
      <c r="FH40" s="136">
        <f>IF(OR(FH37&lt;'Capital Structure'!$K$7,FH37&gt;'Capital Structure'!$L$7),0,IF('Capital Structure'!$M$18='Capital Structure'!$E$17,FH176,FH184))</f>
        <v>0</v>
      </c>
      <c r="FI40" s="136">
        <f>IF(OR(FI37&lt;'Capital Structure'!$K$7,FI37&gt;'Capital Structure'!$L$7),0,IF('Capital Structure'!$M$18='Capital Structure'!$E$17,FI176,FI184))</f>
        <v>0</v>
      </c>
      <c r="FJ40" s="136">
        <f>IF(OR(FJ37&lt;'Capital Structure'!$K$7,FJ37&gt;'Capital Structure'!$L$7),0,IF('Capital Structure'!$M$18='Capital Structure'!$E$17,FJ176,FJ184))</f>
        <v>0</v>
      </c>
      <c r="FK40" s="136">
        <f>IF(OR(FK37&lt;'Capital Structure'!$K$7,FK37&gt;'Capital Structure'!$L$7),0,IF('Capital Structure'!$M$18='Capital Structure'!$E$17,FK176,FK184))</f>
        <v>0</v>
      </c>
      <c r="FL40" s="136">
        <f>IF(OR(FL37&lt;'Capital Structure'!$K$7,FL37&gt;'Capital Structure'!$L$7),0,IF('Capital Structure'!$M$18='Capital Structure'!$E$17,FL176,FL184))</f>
        <v>0</v>
      </c>
      <c r="FM40" s="136">
        <f>IF(OR(FM37&lt;'Capital Structure'!$K$7,FM37&gt;'Capital Structure'!$L$7),0,IF('Capital Structure'!$M$18='Capital Structure'!$E$17,FM176,FM184))</f>
        <v>0</v>
      </c>
      <c r="FN40" s="136">
        <f>IF(OR(FN37&lt;'Capital Structure'!$K$7,FN37&gt;'Capital Structure'!$L$7),0,IF('Capital Structure'!$M$18='Capital Structure'!$E$17,FN176,FN184))</f>
        <v>0</v>
      </c>
      <c r="FO40" s="136">
        <f>IF(OR(FO37&lt;'Capital Structure'!$K$7,FO37&gt;'Capital Structure'!$L$7),0,IF('Capital Structure'!$M$18='Capital Structure'!$E$17,FO176,FO184))</f>
        <v>0</v>
      </c>
      <c r="FP40" s="136">
        <f>IF(OR(FP37&lt;'Capital Structure'!$K$7,FP37&gt;'Capital Structure'!$L$7),0,IF('Capital Structure'!$M$18='Capital Structure'!$E$17,FP176,FP184))</f>
        <v>0</v>
      </c>
      <c r="FQ40" s="136">
        <f>IF(OR(FQ37&lt;'Capital Structure'!$K$7,FQ37&gt;'Capital Structure'!$L$7),0,IF('Capital Structure'!$M$18='Capital Structure'!$E$17,FQ176,FQ184))</f>
        <v>0</v>
      </c>
      <c r="FR40" s="136">
        <f>IF(OR(FR37&lt;'Capital Structure'!$K$7,FR37&gt;'Capital Structure'!$L$7),0,IF('Capital Structure'!$M$18='Capital Structure'!$E$17,FR176,FR184))</f>
        <v>0</v>
      </c>
      <c r="FS40" s="136">
        <f>IF(OR(FS37&lt;'Capital Structure'!$K$7,FS37&gt;'Capital Structure'!$L$7),0,IF('Capital Structure'!$M$18='Capital Structure'!$E$17,FS176,FS184))</f>
        <v>0</v>
      </c>
      <c r="FT40" s="136">
        <f>IF(OR(FT37&lt;'Capital Structure'!$K$7,FT37&gt;'Capital Structure'!$L$7),0,IF('Capital Structure'!$M$18='Capital Structure'!$E$17,FT176,FT184))</f>
        <v>0</v>
      </c>
      <c r="FU40" s="136">
        <f>IF(OR(FU37&lt;'Capital Structure'!$K$7,FU37&gt;'Capital Structure'!$L$7),0,IF('Capital Structure'!$M$18='Capital Structure'!$E$17,FU176,FU184))</f>
        <v>0</v>
      </c>
      <c r="FV40" s="136">
        <f>IF(OR(FV37&lt;'Capital Structure'!$K$7,FV37&gt;'Capital Structure'!$L$7),0,IF('Capital Structure'!$M$18='Capital Structure'!$E$17,FV176,FV184))</f>
        <v>0</v>
      </c>
      <c r="FW40" s="136">
        <f>IF(OR(FW37&lt;'Capital Structure'!$K$7,FW37&gt;'Capital Structure'!$L$7),0,IF('Capital Structure'!$M$18='Capital Structure'!$E$17,FW176,FW184))</f>
        <v>0</v>
      </c>
      <c r="FX40" s="136">
        <f>IF(OR(FX37&lt;'Capital Structure'!$K$7,FX37&gt;'Capital Structure'!$L$7),0,IF('Capital Structure'!$M$18='Capital Structure'!$E$17,FX176,FX184))</f>
        <v>0</v>
      </c>
      <c r="FY40" s="136">
        <f>IF(OR(FY37&lt;'Capital Structure'!$K$7,FY37&gt;'Capital Structure'!$L$7),0,IF('Capital Structure'!$M$18='Capital Structure'!$E$17,FY176,FY184))</f>
        <v>0</v>
      </c>
      <c r="FZ40" s="136">
        <f>IF(OR(FZ37&lt;'Capital Structure'!$K$7,FZ37&gt;'Capital Structure'!$L$7),0,IF('Capital Structure'!$M$18='Capital Structure'!$E$17,FZ176,FZ184))</f>
        <v>0</v>
      </c>
      <c r="GA40" s="136">
        <f>IF(OR(GA37&lt;'Capital Structure'!$K$7,GA37&gt;'Capital Structure'!$L$7),0,IF('Capital Structure'!$M$18='Capital Structure'!$E$17,GA176,GA184))</f>
        <v>0</v>
      </c>
      <c r="GB40" s="136">
        <f>IF(OR(GB37&lt;'Capital Structure'!$K$7,GB37&gt;'Capital Structure'!$L$7),0,IF('Capital Structure'!$M$18='Capital Structure'!$E$17,GB176,GB184))</f>
        <v>0</v>
      </c>
      <c r="GC40" s="136">
        <f>IF(OR(GC37&lt;'Capital Structure'!$K$7,GC37&gt;'Capital Structure'!$L$7),0,IF('Capital Structure'!$M$18='Capital Structure'!$E$17,GC176,GC184))</f>
        <v>0</v>
      </c>
      <c r="GD40" s="136">
        <f>IF(OR(GD37&lt;'Capital Structure'!$K$7,GD37&gt;'Capital Structure'!$L$7),0,IF('Capital Structure'!$M$18='Capital Structure'!$E$17,GD176,GD184))</f>
        <v>0</v>
      </c>
      <c r="GE40" s="136">
        <f>IF(OR(GE37&lt;'Capital Structure'!$K$7,GE37&gt;'Capital Structure'!$L$7),0,IF('Capital Structure'!$M$18='Capital Structure'!$E$17,GE176,GE184))</f>
        <v>0</v>
      </c>
      <c r="GF40" s="136">
        <f>IF(OR(GF37&lt;'Capital Structure'!$K$7,GF37&gt;'Capital Structure'!$L$7),0,IF('Capital Structure'!$M$18='Capital Structure'!$E$17,GF176,GF184))</f>
        <v>0</v>
      </c>
    </row>
    <row r="41" spans="2:206">
      <c r="B41" s="138" t="s">
        <v>332</v>
      </c>
      <c r="E41" s="136">
        <f>IF(OR(E37&lt;'Capital Structure'!$Q$7,E37&gt;'Capital Structure'!$R$7),0,IF('Capital Structure'!$R$18='Capital Structure'!$U$4,E209,IF('Capital Structure'!$R$18='Capital Structure'!$U$5,E204,E214)))</f>
        <v>0</v>
      </c>
      <c r="F41" s="136">
        <f>IF(OR(F37&lt;'Capital Structure'!$Q$7,F37&gt;'Capital Structure'!$R$7),0,IF('Capital Structure'!$R$18='Capital Structure'!$U$4,F209,IF('Capital Structure'!$R$18='Capital Structure'!$U$5,F204,F214)))</f>
        <v>0</v>
      </c>
      <c r="G41" s="136">
        <f>IF(OR(G37&lt;'Capital Structure'!$Q$7,G37&gt;'Capital Structure'!$R$7),0,IF('Capital Structure'!$R$18='Capital Structure'!$U$4,G209,IF('Capital Structure'!$R$18='Capital Structure'!$U$5,G204,G214)))</f>
        <v>0</v>
      </c>
      <c r="H41" s="136">
        <f>IF(OR(H37&lt;'Capital Structure'!$Q$7,H37&gt;'Capital Structure'!$R$7),0,IF('Capital Structure'!$R$18='Capital Structure'!$U$4,H209,IF('Capital Structure'!$R$18='Capital Structure'!$U$5,H204,H214)))</f>
        <v>0</v>
      </c>
      <c r="I41" s="136">
        <f>IF(OR(I37&lt;'Capital Structure'!$Q$7,I37&gt;'Capital Structure'!$R$7),0,IF('Capital Structure'!$R$18='Capital Structure'!$U$4,I209,IF('Capital Structure'!$R$18='Capital Structure'!$U$5,I204,I214)))</f>
        <v>0</v>
      </c>
      <c r="J41" s="136">
        <f>IF(OR(J37&lt;'Capital Structure'!$Q$7,J37&gt;'Capital Structure'!$R$7),0,IF('Capital Structure'!$R$18='Capital Structure'!$U$4,J209,IF('Capital Structure'!$R$18='Capital Structure'!$U$5,J204,J214)))</f>
        <v>0</v>
      </c>
      <c r="K41" s="136">
        <f>IF(OR(K37&lt;'Capital Structure'!$Q$7,K37&gt;'Capital Structure'!$R$7),0,IF('Capital Structure'!$R$18='Capital Structure'!$U$4,K209,IF('Capital Structure'!$R$18='Capital Structure'!$U$5,K204,K214)))</f>
        <v>0</v>
      </c>
      <c r="L41" s="136">
        <f>IF(OR(L37&lt;'Capital Structure'!$Q$7,L37&gt;'Capital Structure'!$R$7),0,IF('Capital Structure'!$R$18='Capital Structure'!$U$4,L209,IF('Capital Structure'!$R$18='Capital Structure'!$U$5,L204,L214)))</f>
        <v>0</v>
      </c>
      <c r="M41" s="136">
        <f>IF(OR(M37&lt;'Capital Structure'!$Q$7,M37&gt;'Capital Structure'!$R$7),0,IF('Capital Structure'!$R$18='Capital Structure'!$U$4,M209,IF('Capital Structure'!$R$18='Capital Structure'!$U$5,M204,M214)))</f>
        <v>0</v>
      </c>
      <c r="N41" s="136">
        <f>IF(OR(N37&lt;'Capital Structure'!$Q$7,N37&gt;'Capital Structure'!$R$7),0,IF('Capital Structure'!$R$18='Capital Structure'!$U$4,N209,IF('Capital Structure'!$R$18='Capital Structure'!$U$5,N204,N214)))</f>
        <v>0</v>
      </c>
      <c r="O41" s="136">
        <f>IF(OR(O37&lt;'Capital Structure'!$Q$7,O37&gt;'Capital Structure'!$R$7),0,IF('Capital Structure'!$R$18='Capital Structure'!$U$4,O209,IF('Capital Structure'!$R$18='Capital Structure'!$U$5,O204,O214)))</f>
        <v>0</v>
      </c>
      <c r="P41" s="136">
        <f>IF(OR(P37&lt;'Capital Structure'!$Q$7,P37&gt;'Capital Structure'!$R$7),0,IF('Capital Structure'!$R$18='Capital Structure'!$U$4,P209,IF('Capital Structure'!$R$18='Capital Structure'!$U$5,P204,P214)))</f>
        <v>0</v>
      </c>
      <c r="Q41" s="136">
        <f>IF(OR(Q37&lt;'Capital Structure'!$Q$7,Q37&gt;'Capital Structure'!$R$7),0,IF('Capital Structure'!$R$18='Capital Structure'!$U$4,Q209,IF('Capital Structure'!$R$18='Capital Structure'!$U$5,Q204,Q214)))</f>
        <v>0</v>
      </c>
      <c r="R41" s="136">
        <f>IF(OR(R37&lt;'Capital Structure'!$Q$7,R37&gt;'Capital Structure'!$R$7),0,IF('Capital Structure'!$R$18='Capital Structure'!$U$4,R209,IF('Capital Structure'!$R$18='Capital Structure'!$U$5,R204,R214)))</f>
        <v>0</v>
      </c>
      <c r="S41" s="136">
        <f>IF(OR(S37&lt;'Capital Structure'!$Q$7,S37&gt;'Capital Structure'!$R$7),0,IF('Capital Structure'!$R$18='Capital Structure'!$U$4,S209,IF('Capital Structure'!$R$18='Capital Structure'!$U$5,S204,S214)))</f>
        <v>0</v>
      </c>
      <c r="T41" s="136">
        <f>IF(OR(T37&lt;'Capital Structure'!$Q$7,T37&gt;'Capital Structure'!$R$7),0,IF('Capital Structure'!$R$18='Capital Structure'!$U$4,T209,IF('Capital Structure'!$R$18='Capital Structure'!$U$5,T204,T214)))</f>
        <v>0</v>
      </c>
      <c r="U41" s="136">
        <f>IF(OR(U37&lt;'Capital Structure'!$Q$7,U37&gt;'Capital Structure'!$R$7),0,IF('Capital Structure'!$R$18='Capital Structure'!$U$4,U209,IF('Capital Structure'!$R$18='Capital Structure'!$U$5,U204,U214)))</f>
        <v>0</v>
      </c>
      <c r="V41" s="136">
        <f>IF(OR(V37&lt;'Capital Structure'!$Q$7,V37&gt;'Capital Structure'!$R$7),0,IF('Capital Structure'!$R$18='Capital Structure'!$U$4,V209,IF('Capital Structure'!$R$18='Capital Structure'!$U$5,V204,V214)))</f>
        <v>0</v>
      </c>
      <c r="W41" s="136">
        <f>IF(OR(W37&lt;'Capital Structure'!$Q$7,W37&gt;'Capital Structure'!$R$7),0,IF('Capital Structure'!$R$18='Capital Structure'!$U$4,W209,IF('Capital Structure'!$R$18='Capital Structure'!$U$5,W204,W214)))</f>
        <v>0</v>
      </c>
      <c r="X41" s="136">
        <f>IF(OR(X37&lt;'Capital Structure'!$Q$7,X37&gt;'Capital Structure'!$R$7),0,IF('Capital Structure'!$R$18='Capital Structure'!$U$4,X209,IF('Capital Structure'!$R$18='Capital Structure'!$U$5,X204,X214)))</f>
        <v>0</v>
      </c>
      <c r="Y41" s="136">
        <f>IF(OR(Y37&lt;'Capital Structure'!$Q$7,Y37&gt;'Capital Structure'!$R$7),0,IF('Capital Structure'!$R$18='Capital Structure'!$U$4,Y209,IF('Capital Structure'!$R$18='Capital Structure'!$U$5,Y204,Y214)))</f>
        <v>0</v>
      </c>
      <c r="Z41" s="136">
        <f>IF(OR(Z37&lt;'Capital Structure'!$Q$7,Z37&gt;'Capital Structure'!$R$7),0,IF('Capital Structure'!$R$18='Capital Structure'!$U$4,Z209,IF('Capital Structure'!$R$18='Capital Structure'!$U$5,Z204,Z214)))</f>
        <v>0</v>
      </c>
      <c r="AA41" s="136">
        <f>IF(OR(AA37&lt;'Capital Structure'!$Q$7,AA37&gt;'Capital Structure'!$R$7),0,IF('Capital Structure'!$R$18='Capital Structure'!$U$4,AA209,IF('Capital Structure'!$R$18='Capital Structure'!$U$5,AA204,AA214)))</f>
        <v>0</v>
      </c>
      <c r="AB41" s="136">
        <f>IF(OR(AB37&lt;'Capital Structure'!$Q$7,AB37&gt;'Capital Structure'!$R$7),0,IF('Capital Structure'!$R$18='Capital Structure'!$U$4,AB209,IF('Capital Structure'!$R$18='Capital Structure'!$U$5,AB204,AB214)))</f>
        <v>0</v>
      </c>
      <c r="AC41" s="136">
        <f>IF(OR(AC37&lt;'Capital Structure'!$Q$7,AC37&gt;'Capital Structure'!$R$7),0,IF('Capital Structure'!$R$18='Capital Structure'!$U$4,AC209,IF('Capital Structure'!$R$18='Capital Structure'!$U$5,AC204,AC214)))</f>
        <v>0</v>
      </c>
      <c r="AD41" s="136">
        <f>IF(OR(AD37&lt;'Capital Structure'!$Q$7,AD37&gt;'Capital Structure'!$R$7),0,IF('Capital Structure'!$R$18='Capital Structure'!$U$4,AD209,IF('Capital Structure'!$R$18='Capital Structure'!$U$5,AD204,AD214)))</f>
        <v>0</v>
      </c>
      <c r="AE41" s="136">
        <f>IF(OR(AE37&lt;'Capital Structure'!$Q$7,AE37&gt;'Capital Structure'!$R$7),0,IF('Capital Structure'!$R$18='Capital Structure'!$U$4,AE209,IF('Capital Structure'!$R$18='Capital Structure'!$U$5,AE204,AE214)))</f>
        <v>0</v>
      </c>
      <c r="AF41" s="136">
        <f>IF(OR(AF37&lt;'Capital Structure'!$Q$7,AF37&gt;'Capital Structure'!$R$7),0,IF('Capital Structure'!$R$18='Capital Structure'!$U$4,AF209,IF('Capital Structure'!$R$18='Capital Structure'!$U$5,AF204,AF214)))</f>
        <v>0</v>
      </c>
      <c r="AG41" s="136">
        <f>IF(OR(AG37&lt;'Capital Structure'!$Q$7,AG37&gt;'Capital Structure'!$R$7),0,IF('Capital Structure'!$R$18='Capital Structure'!$U$4,AG209,IF('Capital Structure'!$R$18='Capital Structure'!$U$5,AG204,AG214)))</f>
        <v>0</v>
      </c>
      <c r="AH41" s="136">
        <f>IF(OR(AH37&lt;'Capital Structure'!$Q$7,AH37&gt;'Capital Structure'!$R$7),0,IF('Capital Structure'!$R$18='Capital Structure'!$U$4,AH209,IF('Capital Structure'!$R$18='Capital Structure'!$U$5,AH204,AH214)))</f>
        <v>0</v>
      </c>
      <c r="AI41" s="136">
        <f>IF(OR(AI37&lt;'Capital Structure'!$Q$7,AI37&gt;'Capital Structure'!$R$7),0,IF('Capital Structure'!$R$18='Capital Structure'!$U$4,AI209,IF('Capital Structure'!$R$18='Capital Structure'!$U$5,AI204,AI214)))</f>
        <v>0</v>
      </c>
      <c r="AJ41" s="136">
        <f>IF(OR(AJ37&lt;'Capital Structure'!$Q$7,AJ37&gt;'Capital Structure'!$R$7),0,IF('Capital Structure'!$R$18='Capital Structure'!$U$4,AJ209,IF('Capital Structure'!$R$18='Capital Structure'!$U$5,AJ204,AJ214)))</f>
        <v>0</v>
      </c>
      <c r="AK41" s="136">
        <f>IF(OR(AK37&lt;'Capital Structure'!$Q$7,AK37&gt;'Capital Structure'!$R$7),0,IF('Capital Structure'!$R$18='Capital Structure'!$U$4,AK209,IF('Capital Structure'!$R$18='Capital Structure'!$U$5,AK204,AK214)))</f>
        <v>0</v>
      </c>
      <c r="AL41" s="136">
        <f>IF(OR(AL37&lt;'Capital Structure'!$Q$7,AL37&gt;'Capital Structure'!$R$7),0,IF('Capital Structure'!$R$18='Capital Structure'!$U$4,AL209,IF('Capital Structure'!$R$18='Capital Structure'!$U$5,AL204,AL214)))</f>
        <v>0</v>
      </c>
      <c r="AM41" s="136">
        <f>IF(OR(AM37&lt;'Capital Structure'!$Q$7,AM37&gt;'Capital Structure'!$R$7),0,IF('Capital Structure'!$R$18='Capital Structure'!$U$4,AM209,IF('Capital Structure'!$R$18='Capital Structure'!$U$5,AM204,AM214)))</f>
        <v>0</v>
      </c>
      <c r="AN41" s="136">
        <f>IF(OR(AN37&lt;'Capital Structure'!$Q$7,AN37&gt;'Capital Structure'!$R$7),0,IF('Capital Structure'!$R$18='Capital Structure'!$U$4,AN209,IF('Capital Structure'!$R$18='Capital Structure'!$U$5,AN204,AN214)))</f>
        <v>0</v>
      </c>
      <c r="AO41" s="136">
        <f>IF(OR(AO37&lt;'Capital Structure'!$Q$7,AO37&gt;'Capital Structure'!$R$7),0,IF('Capital Structure'!$R$18='Capital Structure'!$U$4,AO209,IF('Capital Structure'!$R$18='Capital Structure'!$U$5,AO204,AO214)))</f>
        <v>0</v>
      </c>
      <c r="AP41" s="136">
        <f>IF(OR(AP37&lt;'Capital Structure'!$Q$7,AP37&gt;'Capital Structure'!$R$7),0,IF('Capital Structure'!$R$18='Capital Structure'!$U$4,AP209,IF('Capital Structure'!$R$18='Capital Structure'!$U$5,AP204,AP214)))</f>
        <v>0</v>
      </c>
      <c r="AQ41" s="136">
        <f>IF(OR(AQ37&lt;'Capital Structure'!$Q$7,AQ37&gt;'Capital Structure'!$R$7),0,IF('Capital Structure'!$R$18='Capital Structure'!$U$4,AQ209,IF('Capital Structure'!$R$18='Capital Structure'!$U$5,AQ204,AQ214)))</f>
        <v>0</v>
      </c>
      <c r="AR41" s="136">
        <f>IF(OR(AR37&lt;'Capital Structure'!$Q$7,AR37&gt;'Capital Structure'!$R$7),0,IF('Capital Structure'!$R$18='Capital Structure'!$U$4,AR209,IF('Capital Structure'!$R$18='Capital Structure'!$U$5,AR204,AR214)))</f>
        <v>0</v>
      </c>
      <c r="AS41" s="136">
        <f>IF(OR(AS37&lt;'Capital Structure'!$Q$7,AS37&gt;'Capital Structure'!$R$7),0,IF('Capital Structure'!$R$18='Capital Structure'!$U$4,AS209,IF('Capital Structure'!$R$18='Capital Structure'!$U$5,AS204,AS214)))</f>
        <v>0</v>
      </c>
      <c r="AT41" s="136">
        <f>IF(OR(AT37&lt;'Capital Structure'!$Q$7,AT37&gt;'Capital Structure'!$R$7),0,IF('Capital Structure'!$R$18='Capital Structure'!$U$4,AT209,IF('Capital Structure'!$R$18='Capital Structure'!$U$5,AT204,AT214)))</f>
        <v>0</v>
      </c>
      <c r="AU41" s="136">
        <f>IF(OR(AU37&lt;'Capital Structure'!$Q$7,AU37&gt;'Capital Structure'!$R$7),0,IF('Capital Structure'!$R$18='Capital Structure'!$U$4,AU209,IF('Capital Structure'!$R$18='Capital Structure'!$U$5,AU204,AU214)))</f>
        <v>0</v>
      </c>
      <c r="AV41" s="136">
        <f>IF(OR(AV37&lt;'Capital Structure'!$Q$7,AV37&gt;'Capital Structure'!$R$7),0,IF('Capital Structure'!$R$18='Capital Structure'!$U$4,AV209,IF('Capital Structure'!$R$18='Capital Structure'!$U$5,AV204,AV214)))</f>
        <v>0</v>
      </c>
      <c r="AW41" s="136">
        <f>IF(OR(AW37&lt;'Capital Structure'!$Q$7,AW37&gt;'Capital Structure'!$R$7),0,IF('Capital Structure'!$R$18='Capital Structure'!$U$4,AW209,IF('Capital Structure'!$R$18='Capital Structure'!$U$5,AW204,AW214)))</f>
        <v>0</v>
      </c>
      <c r="AX41" s="136">
        <f>IF(OR(AX37&lt;'Capital Structure'!$Q$7,AX37&gt;'Capital Structure'!$R$7),0,IF('Capital Structure'!$R$18='Capital Structure'!$U$4,AX209,IF('Capital Structure'!$R$18='Capital Structure'!$U$5,AX204,AX214)))</f>
        <v>0</v>
      </c>
      <c r="AY41" s="136">
        <f>IF(OR(AY37&lt;'Capital Structure'!$Q$7,AY37&gt;'Capital Structure'!$R$7),0,IF('Capital Structure'!$R$18='Capital Structure'!$U$4,AY209,IF('Capital Structure'!$R$18='Capital Structure'!$U$5,AY204,AY214)))</f>
        <v>0</v>
      </c>
      <c r="AZ41" s="136">
        <f>IF(OR(AZ37&lt;'Capital Structure'!$Q$7,AZ37&gt;'Capital Structure'!$R$7),0,IF('Capital Structure'!$R$18='Capital Structure'!$U$4,AZ209,IF('Capital Structure'!$R$18='Capital Structure'!$U$5,AZ204,AZ214)))</f>
        <v>0</v>
      </c>
      <c r="BA41" s="136">
        <f>IF(OR(BA37&lt;'Capital Structure'!$Q$7,BA37&gt;'Capital Structure'!$R$7),0,IF('Capital Structure'!$R$18='Capital Structure'!$U$4,BA209,IF('Capital Structure'!$R$18='Capital Structure'!$U$5,BA204,BA214)))</f>
        <v>0</v>
      </c>
      <c r="BB41" s="136">
        <f>IF(OR(BB37&lt;'Capital Structure'!$Q$7,BB37&gt;'Capital Structure'!$R$7),0,IF('Capital Structure'!$R$18='Capital Structure'!$U$4,BB209,IF('Capital Structure'!$R$18='Capital Structure'!$U$5,BB204,BB214)))</f>
        <v>0</v>
      </c>
      <c r="BC41" s="136">
        <f>IF(OR(BC37&lt;'Capital Structure'!$Q$7,BC37&gt;'Capital Structure'!$R$7),0,IF('Capital Structure'!$R$18='Capital Structure'!$U$4,BC209,IF('Capital Structure'!$R$18='Capital Structure'!$U$5,BC204,BC214)))</f>
        <v>0</v>
      </c>
      <c r="BD41" s="136">
        <f>IF(OR(BD37&lt;'Capital Structure'!$Q$7,BD37&gt;'Capital Structure'!$R$7),0,IF('Capital Structure'!$R$18='Capital Structure'!$U$4,BD209,IF('Capital Structure'!$R$18='Capital Structure'!$U$5,BD204,BD214)))</f>
        <v>0</v>
      </c>
      <c r="BE41" s="136">
        <f>IF(OR(BE37&lt;'Capital Structure'!$Q$7,BE37&gt;'Capital Structure'!$R$7),0,IF('Capital Structure'!$R$18='Capital Structure'!$U$4,BE209,IF('Capital Structure'!$R$18='Capital Structure'!$U$5,BE204,BE214)))</f>
        <v>0</v>
      </c>
      <c r="BF41" s="136">
        <f>IF(OR(BF37&lt;'Capital Structure'!$Q$7,BF37&gt;'Capital Structure'!$R$7),0,IF('Capital Structure'!$R$18='Capital Structure'!$U$4,BF209,IF('Capital Structure'!$R$18='Capital Structure'!$U$5,BF204,BF214)))</f>
        <v>0</v>
      </c>
      <c r="BG41" s="136">
        <f>IF(OR(BG37&lt;'Capital Structure'!$Q$7,BG37&gt;'Capital Structure'!$R$7),0,IF('Capital Structure'!$R$18='Capital Structure'!$U$4,BG209,IF('Capital Structure'!$R$18='Capital Structure'!$U$5,BG204,BG214)))</f>
        <v>0</v>
      </c>
      <c r="BH41" s="136">
        <f>IF(OR(BH37&lt;'Capital Structure'!$Q$7,BH37&gt;'Capital Structure'!$R$7),0,IF('Capital Structure'!$R$18='Capital Structure'!$U$4,BH209,IF('Capital Structure'!$R$18='Capital Structure'!$U$5,BH204,BH214)))</f>
        <v>0</v>
      </c>
      <c r="BI41" s="136">
        <f>IF(OR(BI37&lt;'Capital Structure'!$Q$7,BI37&gt;'Capital Structure'!$R$7),0,IF('Capital Structure'!$R$18='Capital Structure'!$U$4,BI209,IF('Capital Structure'!$R$18='Capital Structure'!$U$5,BI204,BI214)))</f>
        <v>0</v>
      </c>
      <c r="BJ41" s="136">
        <f>IF(OR(BJ37&lt;'Capital Structure'!$Q$7,BJ37&gt;'Capital Structure'!$R$7),0,IF('Capital Structure'!$R$18='Capital Structure'!$U$4,BJ209,IF('Capital Structure'!$R$18='Capital Structure'!$U$5,BJ204,BJ214)))</f>
        <v>0</v>
      </c>
      <c r="BK41" s="136">
        <f>IF(OR(BK37&lt;'Capital Structure'!$Q$7,BK37&gt;'Capital Structure'!$R$7),0,IF('Capital Structure'!$R$18='Capital Structure'!$U$4,BK209,IF('Capital Structure'!$R$18='Capital Structure'!$U$5,BK204,BK214)))</f>
        <v>0</v>
      </c>
      <c r="BL41" s="136">
        <f>IF(OR(BL37&lt;'Capital Structure'!$Q$7,BL37&gt;'Capital Structure'!$R$7),0,IF('Capital Structure'!$R$18='Capital Structure'!$U$4,BL209,IF('Capital Structure'!$R$18='Capital Structure'!$U$5,BL204,BL214)))</f>
        <v>0</v>
      </c>
      <c r="BM41" s="136">
        <f>IF(OR(BM37&lt;'Capital Structure'!$Q$7,BM37&gt;'Capital Structure'!$R$7),0,IF('Capital Structure'!$R$18='Capital Structure'!$U$4,BM209,IF('Capital Structure'!$R$18='Capital Structure'!$U$5,BM204,BM214)))</f>
        <v>0</v>
      </c>
      <c r="BN41" s="136">
        <f>IF(OR(BN37&lt;'Capital Structure'!$Q$7,BN37&gt;'Capital Structure'!$R$7),0,IF('Capital Structure'!$R$18='Capital Structure'!$U$4,BN209,IF('Capital Structure'!$R$18='Capital Structure'!$U$5,BN204,BN214)))</f>
        <v>0</v>
      </c>
      <c r="BO41" s="136">
        <f>IF(OR(BO37&lt;'Capital Structure'!$Q$7,BO37&gt;'Capital Structure'!$R$7),0,IF('Capital Structure'!$R$18='Capital Structure'!$U$4,BO209,IF('Capital Structure'!$R$18='Capital Structure'!$U$5,BO204,BO214)))</f>
        <v>0</v>
      </c>
      <c r="BP41" s="136">
        <f>IF(OR(BP37&lt;'Capital Structure'!$Q$7,BP37&gt;'Capital Structure'!$R$7),0,IF('Capital Structure'!$R$18='Capital Structure'!$U$4,BP209,IF('Capital Structure'!$R$18='Capital Structure'!$U$5,BP204,BP214)))</f>
        <v>0</v>
      </c>
      <c r="BQ41" s="136">
        <f>IF(OR(BQ37&lt;'Capital Structure'!$Q$7,BQ37&gt;'Capital Structure'!$R$7),0,IF('Capital Structure'!$R$18='Capital Structure'!$U$4,BQ209,IF('Capital Structure'!$R$18='Capital Structure'!$U$5,BQ204,BQ214)))</f>
        <v>0</v>
      </c>
      <c r="BR41" s="136">
        <f>IF(OR(BR37&lt;'Capital Structure'!$Q$7,BR37&gt;'Capital Structure'!$R$7),0,IF('Capital Structure'!$R$18='Capital Structure'!$U$4,BR209,IF('Capital Structure'!$R$18='Capital Structure'!$U$5,BR204,BR214)))</f>
        <v>0</v>
      </c>
      <c r="BS41" s="136">
        <f>IF(OR(BS37&lt;'Capital Structure'!$Q$7,BS37&gt;'Capital Structure'!$R$7),0,IF('Capital Structure'!$R$18='Capital Structure'!$U$4,BS209,IF('Capital Structure'!$R$18='Capital Structure'!$U$5,BS204,BS214)))</f>
        <v>0</v>
      </c>
      <c r="BT41" s="136">
        <f>IF(OR(BT37&lt;'Capital Structure'!$Q$7,BT37&gt;'Capital Structure'!$R$7),0,IF('Capital Structure'!$R$18='Capital Structure'!$U$4,BT209,IF('Capital Structure'!$R$18='Capital Structure'!$U$5,BT204,BT214)))</f>
        <v>0</v>
      </c>
      <c r="BU41" s="136">
        <f>IF(OR(BU37&lt;'Capital Structure'!$Q$7,BU37&gt;'Capital Structure'!$R$7),0,IF('Capital Structure'!$R$18='Capital Structure'!$U$4,BU209,IF('Capital Structure'!$R$18='Capital Structure'!$U$5,BU204,BU214)))</f>
        <v>0</v>
      </c>
      <c r="BV41" s="136">
        <f>IF(OR(BV37&lt;'Capital Structure'!$Q$7,BV37&gt;'Capital Structure'!$R$7),0,IF('Capital Structure'!$R$18='Capital Structure'!$U$4,BV209,IF('Capital Structure'!$R$18='Capital Structure'!$U$5,BV204,BV214)))</f>
        <v>0</v>
      </c>
      <c r="BW41" s="136">
        <f>IF(OR(BW37&lt;'Capital Structure'!$Q$7,BW37&gt;'Capital Structure'!$R$7),0,IF('Capital Structure'!$R$18='Capital Structure'!$U$4,BW209,IF('Capital Structure'!$R$18='Capital Structure'!$U$5,BW204,BW214)))</f>
        <v>0</v>
      </c>
      <c r="BX41" s="136">
        <f>IF(OR(BX37&lt;'Capital Structure'!$Q$7,BX37&gt;'Capital Structure'!$R$7),0,IF('Capital Structure'!$R$18='Capital Structure'!$U$4,BX209,IF('Capital Structure'!$R$18='Capital Structure'!$U$5,BX204,BX214)))</f>
        <v>0</v>
      </c>
      <c r="BY41" s="136">
        <f>IF(OR(BY37&lt;'Capital Structure'!$Q$7,BY37&gt;'Capital Structure'!$R$7),0,IF('Capital Structure'!$R$18='Capital Structure'!$U$4,BY209,IF('Capital Structure'!$R$18='Capital Structure'!$U$5,BY204,BY214)))</f>
        <v>0</v>
      </c>
      <c r="BZ41" s="136">
        <f>IF(OR(BZ37&lt;'Capital Structure'!$Q$7,BZ37&gt;'Capital Structure'!$R$7),0,IF('Capital Structure'!$R$18='Capital Structure'!$U$4,BZ209,IF('Capital Structure'!$R$18='Capital Structure'!$U$5,BZ204,BZ214)))</f>
        <v>0</v>
      </c>
      <c r="CA41" s="136">
        <f>IF(OR(CA37&lt;'Capital Structure'!$Q$7,CA37&gt;'Capital Structure'!$R$7),0,IF('Capital Structure'!$R$18='Capital Structure'!$U$4,CA209,IF('Capital Structure'!$R$18='Capital Structure'!$U$5,CA204,CA214)))</f>
        <v>0</v>
      </c>
      <c r="CB41" s="136">
        <f>IF(OR(CB37&lt;'Capital Structure'!$Q$7,CB37&gt;'Capital Structure'!$R$7),0,IF('Capital Structure'!$R$18='Capital Structure'!$U$4,CB209,IF('Capital Structure'!$R$18='Capital Structure'!$U$5,CB204,CB214)))</f>
        <v>0</v>
      </c>
      <c r="CC41" s="136">
        <f>IF(OR(CC37&lt;'Capital Structure'!$Q$7,CC37&gt;'Capital Structure'!$R$7),0,IF('Capital Structure'!$R$18='Capital Structure'!$U$4,CC209,IF('Capital Structure'!$R$18='Capital Structure'!$U$5,CC204,CC214)))</f>
        <v>0</v>
      </c>
      <c r="CD41" s="136">
        <f>IF(OR(CD37&lt;'Capital Structure'!$Q$7,CD37&gt;'Capital Structure'!$R$7),0,IF('Capital Structure'!$R$18='Capital Structure'!$U$4,CD209,IF('Capital Structure'!$R$18='Capital Structure'!$U$5,CD204,CD214)))</f>
        <v>0</v>
      </c>
      <c r="CE41" s="136">
        <f>IF(OR(CE37&lt;'Capital Structure'!$Q$7,CE37&gt;'Capital Structure'!$R$7),0,IF('Capital Structure'!$R$18='Capital Structure'!$U$4,CE209,IF('Capital Structure'!$R$18='Capital Structure'!$U$5,CE204,CE214)))</f>
        <v>0</v>
      </c>
      <c r="CF41" s="136">
        <f>IF(OR(CF37&lt;'Capital Structure'!$Q$7,CF37&gt;'Capital Structure'!$R$7),0,IF('Capital Structure'!$R$18='Capital Structure'!$U$4,CF209,IF('Capital Structure'!$R$18='Capital Structure'!$U$5,CF204,CF214)))</f>
        <v>0</v>
      </c>
      <c r="CG41" s="136">
        <f>IF(OR(CG37&lt;'Capital Structure'!$Q$7,CG37&gt;'Capital Structure'!$R$7),0,IF('Capital Structure'!$R$18='Capital Structure'!$U$4,CG209,IF('Capital Structure'!$R$18='Capital Structure'!$U$5,CG204,CG214)))</f>
        <v>0</v>
      </c>
      <c r="CH41" s="136">
        <f>IF(OR(CH37&lt;'Capital Structure'!$Q$7,CH37&gt;'Capital Structure'!$R$7),0,IF('Capital Structure'!$R$18='Capital Structure'!$U$4,CH209,IF('Capital Structure'!$R$18='Capital Structure'!$U$5,CH204,CH214)))</f>
        <v>0</v>
      </c>
      <c r="CI41" s="136">
        <f>IF(OR(CI37&lt;'Capital Structure'!$Q$7,CI37&gt;'Capital Structure'!$R$7),0,IF('Capital Structure'!$R$18='Capital Structure'!$U$4,CI209,IF('Capital Structure'!$R$18='Capital Structure'!$U$5,CI204,CI214)))</f>
        <v>0</v>
      </c>
      <c r="CJ41" s="136">
        <f>IF(OR(CJ37&lt;'Capital Structure'!$Q$7,CJ37&gt;'Capital Structure'!$R$7),0,IF('Capital Structure'!$R$18='Capital Structure'!$U$4,CJ209,IF('Capital Structure'!$R$18='Capital Structure'!$U$5,CJ204,CJ214)))</f>
        <v>0</v>
      </c>
      <c r="CK41" s="136">
        <f>IF(OR(CK37&lt;'Capital Structure'!$Q$7,CK37&gt;'Capital Structure'!$R$7),0,IF('Capital Structure'!$R$18='Capital Structure'!$U$4,CK209,IF('Capital Structure'!$R$18='Capital Structure'!$U$5,CK204,CK214)))</f>
        <v>0</v>
      </c>
      <c r="CL41" s="136">
        <f>IF(OR(CL37&lt;'Capital Structure'!$Q$7,CL37&gt;'Capital Structure'!$R$7),0,IF('Capital Structure'!$R$18='Capital Structure'!$U$4,CL209,IF('Capital Structure'!$R$18='Capital Structure'!$U$5,CL204,CL214)))</f>
        <v>0</v>
      </c>
      <c r="CM41" s="136">
        <f>IF(OR(CM37&lt;'Capital Structure'!$Q$7,CM37&gt;'Capital Structure'!$R$7),0,IF('Capital Structure'!$R$18='Capital Structure'!$U$4,CM209,IF('Capital Structure'!$R$18='Capital Structure'!$U$5,CM204,CM214)))</f>
        <v>0</v>
      </c>
      <c r="CN41" s="136">
        <f>IF(OR(CN37&lt;'Capital Structure'!$Q$7,CN37&gt;'Capital Structure'!$R$7),0,IF('Capital Structure'!$R$18='Capital Structure'!$U$4,CN209,IF('Capital Structure'!$R$18='Capital Structure'!$U$5,CN204,CN214)))</f>
        <v>0</v>
      </c>
      <c r="CO41" s="136">
        <f>IF(OR(CO37&lt;'Capital Structure'!$Q$7,CO37&gt;'Capital Structure'!$R$7),0,IF('Capital Structure'!$R$18='Capital Structure'!$U$4,CO209,IF('Capital Structure'!$R$18='Capital Structure'!$U$5,CO204,CO214)))</f>
        <v>0</v>
      </c>
      <c r="CP41" s="136">
        <f>IF(OR(CP37&lt;'Capital Structure'!$Q$7,CP37&gt;'Capital Structure'!$R$7),0,IF('Capital Structure'!$R$18='Capital Structure'!$U$4,CP209,IF('Capital Structure'!$R$18='Capital Structure'!$U$5,CP204,CP214)))</f>
        <v>0</v>
      </c>
      <c r="CQ41" s="136">
        <f>IF(OR(CQ37&lt;'Capital Structure'!$Q$7,CQ37&gt;'Capital Structure'!$R$7),0,IF('Capital Structure'!$R$18='Capital Structure'!$U$4,CQ209,IF('Capital Structure'!$R$18='Capital Structure'!$U$5,CQ204,CQ214)))</f>
        <v>0</v>
      </c>
      <c r="CR41" s="136">
        <f>IF(OR(CR37&lt;'Capital Structure'!$Q$7,CR37&gt;'Capital Structure'!$R$7),0,IF('Capital Structure'!$R$18='Capital Structure'!$U$4,CR209,IF('Capital Structure'!$R$18='Capital Structure'!$U$5,CR204,CR214)))</f>
        <v>0</v>
      </c>
      <c r="CS41" s="136">
        <f>IF(OR(CS37&lt;'Capital Structure'!$Q$7,CS37&gt;'Capital Structure'!$R$7),0,IF('Capital Structure'!$R$18='Capital Structure'!$U$4,CS209,IF('Capital Structure'!$R$18='Capital Structure'!$U$5,CS204,CS214)))</f>
        <v>0</v>
      </c>
      <c r="CT41" s="136">
        <f>IF(OR(CT37&lt;'Capital Structure'!$Q$7,CT37&gt;'Capital Structure'!$R$7),0,IF('Capital Structure'!$R$18='Capital Structure'!$U$4,CT209,IF('Capital Structure'!$R$18='Capital Structure'!$U$5,CT204,CT214)))</f>
        <v>0</v>
      </c>
      <c r="CU41" s="136">
        <f>IF(OR(CU37&lt;'Capital Structure'!$Q$7,CU37&gt;'Capital Structure'!$R$7),0,IF('Capital Structure'!$R$18='Capital Structure'!$U$4,CU209,IF('Capital Structure'!$R$18='Capital Structure'!$U$5,CU204,CU214)))</f>
        <v>0</v>
      </c>
      <c r="CV41" s="136">
        <f>IF(OR(CV37&lt;'Capital Structure'!$Q$7,CV37&gt;'Capital Structure'!$R$7),0,IF('Capital Structure'!$R$18='Capital Structure'!$U$4,CV209,IF('Capital Structure'!$R$18='Capital Structure'!$U$5,CV204,CV214)))</f>
        <v>0</v>
      </c>
      <c r="CW41" s="136">
        <f>IF(OR(CW37&lt;'Capital Structure'!$Q$7,CW37&gt;'Capital Structure'!$R$7),0,IF('Capital Structure'!$R$18='Capital Structure'!$U$4,CW209,IF('Capital Structure'!$R$18='Capital Structure'!$U$5,CW204,CW214)))</f>
        <v>0</v>
      </c>
      <c r="CX41" s="136">
        <f>IF(OR(CX37&lt;'Capital Structure'!$Q$7,CX37&gt;'Capital Structure'!$R$7),0,IF('Capital Structure'!$R$18='Capital Structure'!$U$4,CX209,IF('Capital Structure'!$R$18='Capital Structure'!$U$5,CX204,CX214)))</f>
        <v>0</v>
      </c>
      <c r="CY41" s="136">
        <f>IF(OR(CY37&lt;'Capital Structure'!$Q$7,CY37&gt;'Capital Structure'!$R$7),0,IF('Capital Structure'!$R$18='Capital Structure'!$U$4,CY209,IF('Capital Structure'!$R$18='Capital Structure'!$U$5,CY204,CY214)))</f>
        <v>0</v>
      </c>
      <c r="CZ41" s="136">
        <f>IF(OR(CZ37&lt;'Capital Structure'!$Q$7,CZ37&gt;'Capital Structure'!$R$7),0,IF('Capital Structure'!$R$18='Capital Structure'!$U$4,CZ209,IF('Capital Structure'!$R$18='Capital Structure'!$U$5,CZ204,CZ214)))</f>
        <v>0</v>
      </c>
      <c r="DA41" s="136">
        <f>IF(OR(DA37&lt;'Capital Structure'!$Q$7,DA37&gt;'Capital Structure'!$R$7),0,IF('Capital Structure'!$R$18='Capital Structure'!$U$4,DA209,IF('Capital Structure'!$R$18='Capital Structure'!$U$5,DA204,DA214)))</f>
        <v>0</v>
      </c>
      <c r="DB41" s="136">
        <f>IF(OR(DB37&lt;'Capital Structure'!$Q$7,DB37&gt;'Capital Structure'!$R$7),0,IF('Capital Structure'!$R$18='Capital Structure'!$U$4,DB209,IF('Capital Structure'!$R$18='Capital Structure'!$U$5,DB204,DB214)))</f>
        <v>0</v>
      </c>
      <c r="DC41" s="136">
        <f>IF(OR(DC37&lt;'Capital Structure'!$Q$7,DC37&gt;'Capital Structure'!$R$7),0,IF('Capital Structure'!$R$18='Capital Structure'!$U$4,DC209,IF('Capital Structure'!$R$18='Capital Structure'!$U$5,DC204,DC214)))</f>
        <v>0</v>
      </c>
      <c r="DD41" s="136">
        <f>IF(OR(DD37&lt;'Capital Structure'!$Q$7,DD37&gt;'Capital Structure'!$R$7),0,IF('Capital Structure'!$R$18='Capital Structure'!$U$4,DD209,IF('Capital Structure'!$R$18='Capital Structure'!$U$5,DD204,DD214)))</f>
        <v>0</v>
      </c>
      <c r="DE41" s="136">
        <f>IF(OR(DE37&lt;'Capital Structure'!$Q$7,DE37&gt;'Capital Structure'!$R$7),0,IF('Capital Structure'!$R$18='Capital Structure'!$U$4,DE209,IF('Capital Structure'!$R$18='Capital Structure'!$U$5,DE204,DE214)))</f>
        <v>0</v>
      </c>
      <c r="DF41" s="136">
        <f>IF(OR(DF37&lt;'Capital Structure'!$Q$7,DF37&gt;'Capital Structure'!$R$7),0,IF('Capital Structure'!$R$18='Capital Structure'!$U$4,DF209,IF('Capital Structure'!$R$18='Capital Structure'!$U$5,DF204,DF214)))</f>
        <v>0</v>
      </c>
      <c r="DG41" s="136">
        <f>IF(OR(DG37&lt;'Capital Structure'!$Q$7,DG37&gt;'Capital Structure'!$R$7),0,IF('Capital Structure'!$R$18='Capital Structure'!$U$4,DG209,IF('Capital Structure'!$R$18='Capital Structure'!$U$5,DG204,DG214)))</f>
        <v>0</v>
      </c>
      <c r="DH41" s="136">
        <f>IF(OR(DH37&lt;'Capital Structure'!$Q$7,DH37&gt;'Capital Structure'!$R$7),0,IF('Capital Structure'!$R$18='Capital Structure'!$U$4,DH209,IF('Capital Structure'!$R$18='Capital Structure'!$U$5,DH204,DH214)))</f>
        <v>0</v>
      </c>
      <c r="DI41" s="136">
        <f>IF(OR(DI37&lt;'Capital Structure'!$Q$7,DI37&gt;'Capital Structure'!$R$7),0,IF('Capital Structure'!$R$18='Capital Structure'!$U$4,DI209,IF('Capital Structure'!$R$18='Capital Structure'!$U$5,DI204,DI214)))</f>
        <v>0</v>
      </c>
      <c r="DJ41" s="136">
        <f>IF(OR(DJ37&lt;'Capital Structure'!$Q$7,DJ37&gt;'Capital Structure'!$R$7),0,IF('Capital Structure'!$R$18='Capital Structure'!$U$4,DJ209,IF('Capital Structure'!$R$18='Capital Structure'!$U$5,DJ204,DJ214)))</f>
        <v>0</v>
      </c>
      <c r="DK41" s="136">
        <f>IF(OR(DK37&lt;'Capital Structure'!$Q$7,DK37&gt;'Capital Structure'!$R$7),0,IF('Capital Structure'!$R$18='Capital Structure'!$U$4,DK209,IF('Capital Structure'!$R$18='Capital Structure'!$U$5,DK204,DK214)))</f>
        <v>0</v>
      </c>
      <c r="DL41" s="136">
        <f>IF(OR(DL37&lt;'Capital Structure'!$Q$7,DL37&gt;'Capital Structure'!$R$7),0,IF('Capital Structure'!$R$18='Capital Structure'!$U$4,DL209,IF('Capital Structure'!$R$18='Capital Structure'!$U$5,DL204,DL214)))</f>
        <v>0</v>
      </c>
      <c r="DM41" s="136">
        <f>IF(OR(DM37&lt;'Capital Structure'!$Q$7,DM37&gt;'Capital Structure'!$R$7),0,IF('Capital Structure'!$R$18='Capital Structure'!$U$4,DM209,IF('Capital Structure'!$R$18='Capital Structure'!$U$5,DM204,DM214)))</f>
        <v>0</v>
      </c>
      <c r="DN41" s="136">
        <f>IF(OR(DN37&lt;'Capital Structure'!$Q$7,DN37&gt;'Capital Structure'!$R$7),0,IF('Capital Structure'!$R$18='Capital Structure'!$U$4,DN209,IF('Capital Structure'!$R$18='Capital Structure'!$U$5,DN204,DN214)))</f>
        <v>0</v>
      </c>
      <c r="DO41" s="136">
        <f>IF(OR(DO37&lt;'Capital Structure'!$Q$7,DO37&gt;'Capital Structure'!$R$7),0,IF('Capital Structure'!$R$18='Capital Structure'!$U$4,DO209,IF('Capital Structure'!$R$18='Capital Structure'!$U$5,DO204,DO214)))</f>
        <v>0</v>
      </c>
      <c r="DP41" s="136">
        <f>IF(OR(DP37&lt;'Capital Structure'!$Q$7,DP37&gt;'Capital Structure'!$R$7),0,IF('Capital Structure'!$R$18='Capital Structure'!$U$4,DP209,IF('Capital Structure'!$R$18='Capital Structure'!$U$5,DP204,DP214)))</f>
        <v>0</v>
      </c>
      <c r="DQ41" s="136">
        <f>IF(OR(DQ37&lt;'Capital Structure'!$Q$7,DQ37&gt;'Capital Structure'!$R$7),0,IF('Capital Structure'!$R$18='Capital Structure'!$U$4,DQ209,IF('Capital Structure'!$R$18='Capital Structure'!$U$5,DQ204,DQ214)))</f>
        <v>0</v>
      </c>
      <c r="DR41" s="136">
        <f>IF(OR(DR37&lt;'Capital Structure'!$Q$7,DR37&gt;'Capital Structure'!$R$7),0,IF('Capital Structure'!$R$18='Capital Structure'!$U$4,DR209,IF('Capital Structure'!$R$18='Capital Structure'!$U$5,DR204,DR214)))</f>
        <v>0</v>
      </c>
      <c r="DS41" s="136">
        <f>IF(OR(DS37&lt;'Capital Structure'!$Q$7,DS37&gt;'Capital Structure'!$R$7),0,IF('Capital Structure'!$R$18='Capital Structure'!$U$4,DS209,IF('Capital Structure'!$R$18='Capital Structure'!$U$5,DS204,DS214)))</f>
        <v>0</v>
      </c>
      <c r="DT41" s="136">
        <f>IF(OR(DT37&lt;'Capital Structure'!$Q$7,DT37&gt;'Capital Structure'!$R$7),0,IF('Capital Structure'!$R$18='Capital Structure'!$U$4,DT209,IF('Capital Structure'!$R$18='Capital Structure'!$U$5,DT204,DT214)))</f>
        <v>0</v>
      </c>
      <c r="DU41" s="136">
        <f>IF(OR(DU37&lt;'Capital Structure'!$Q$7,DU37&gt;'Capital Structure'!$R$7),0,IF('Capital Structure'!$R$18='Capital Structure'!$U$4,DU209,IF('Capital Structure'!$R$18='Capital Structure'!$U$5,DU204,DU214)))</f>
        <v>0</v>
      </c>
      <c r="DV41" s="136">
        <f>IF(OR(DV37&lt;'Capital Structure'!$Q$7,DV37&gt;'Capital Structure'!$R$7),0,IF('Capital Structure'!$R$18='Capital Structure'!$U$4,DV209,IF('Capital Structure'!$R$18='Capital Structure'!$U$5,DV204,DV214)))</f>
        <v>0</v>
      </c>
      <c r="DW41" s="136">
        <f>IF(OR(DW37&lt;'Capital Structure'!$Q$7,DW37&gt;'Capital Structure'!$R$7),0,IF('Capital Structure'!$R$18='Capital Structure'!$U$4,DW209,IF('Capital Structure'!$R$18='Capital Structure'!$U$5,DW204,DW214)))</f>
        <v>0</v>
      </c>
      <c r="DX41" s="136">
        <f>IF(OR(DX37&lt;'Capital Structure'!$Q$7,DX37&gt;'Capital Structure'!$R$7),0,IF('Capital Structure'!$R$18='Capital Structure'!$U$4,DX209,IF('Capital Structure'!$R$18='Capital Structure'!$U$5,DX204,DX214)))</f>
        <v>0</v>
      </c>
      <c r="DY41" s="136">
        <f>IF(OR(DY37&lt;'Capital Structure'!$Q$7,DY37&gt;'Capital Structure'!$R$7),0,IF('Capital Structure'!$R$18='Capital Structure'!$U$4,DY209,IF('Capital Structure'!$R$18='Capital Structure'!$U$5,DY204,DY214)))</f>
        <v>0</v>
      </c>
      <c r="DZ41" s="136">
        <f>IF(OR(DZ37&lt;'Capital Structure'!$Q$7,DZ37&gt;'Capital Structure'!$R$7),0,IF('Capital Structure'!$R$18='Capital Structure'!$U$4,DZ209,IF('Capital Structure'!$R$18='Capital Structure'!$U$5,DZ204,DZ214)))</f>
        <v>0</v>
      </c>
      <c r="EA41" s="136">
        <f>IF(OR(EA37&lt;'Capital Structure'!$Q$7,EA37&gt;'Capital Structure'!$R$7),0,IF('Capital Structure'!$R$18='Capital Structure'!$U$4,EA209,IF('Capital Structure'!$R$18='Capital Structure'!$U$5,EA204,EA214)))</f>
        <v>0</v>
      </c>
      <c r="EB41" s="136">
        <f>IF(OR(EB37&lt;'Capital Structure'!$Q$7,EB37&gt;'Capital Structure'!$R$7),0,IF('Capital Structure'!$R$18='Capital Structure'!$U$4,EB209,IF('Capital Structure'!$R$18='Capital Structure'!$U$5,EB204,EB214)))</f>
        <v>0</v>
      </c>
      <c r="EC41" s="136">
        <f>IF(OR(EC37&lt;'Capital Structure'!$Q$7,EC37&gt;'Capital Structure'!$R$7),0,IF('Capital Structure'!$R$18='Capital Structure'!$U$4,EC209,IF('Capital Structure'!$R$18='Capital Structure'!$U$5,EC204,EC214)))</f>
        <v>0</v>
      </c>
      <c r="ED41" s="136">
        <f>IF(OR(ED37&lt;'Capital Structure'!$Q$7,ED37&gt;'Capital Structure'!$R$7),0,IF('Capital Structure'!$R$18='Capital Structure'!$U$4,ED209,IF('Capital Structure'!$R$18='Capital Structure'!$U$5,ED204,ED214)))</f>
        <v>0</v>
      </c>
      <c r="EE41" s="136">
        <f>IF(OR(EE37&lt;'Capital Structure'!$Q$7,EE37&gt;'Capital Structure'!$R$7),0,IF('Capital Structure'!$R$18='Capital Structure'!$U$4,EE209,IF('Capital Structure'!$R$18='Capital Structure'!$U$5,EE204,EE214)))</f>
        <v>0</v>
      </c>
      <c r="EF41" s="136">
        <f>IF(OR(EF37&lt;'Capital Structure'!$Q$7,EF37&gt;'Capital Structure'!$R$7),0,IF('Capital Structure'!$R$18='Capital Structure'!$U$4,EF209,IF('Capital Structure'!$R$18='Capital Structure'!$U$5,EF204,EF214)))</f>
        <v>0</v>
      </c>
      <c r="EG41" s="136">
        <f>IF(OR(EG37&lt;'Capital Structure'!$Q$7,EG37&gt;'Capital Structure'!$R$7),0,IF('Capital Structure'!$R$18='Capital Structure'!$U$4,EG209,IF('Capital Structure'!$R$18='Capital Structure'!$U$5,EG204,EG214)))</f>
        <v>0</v>
      </c>
      <c r="EH41" s="136">
        <f>IF(OR(EH37&lt;'Capital Structure'!$Q$7,EH37&gt;'Capital Structure'!$R$7),0,IF('Capital Structure'!$R$18='Capital Structure'!$U$4,EH209,IF('Capital Structure'!$R$18='Capital Structure'!$U$5,EH204,EH214)))</f>
        <v>0</v>
      </c>
      <c r="EI41" s="136">
        <f>IF(OR(EI37&lt;'Capital Structure'!$Q$7,EI37&gt;'Capital Structure'!$R$7),0,IF('Capital Structure'!$R$18='Capital Structure'!$U$4,EI209,IF('Capital Structure'!$R$18='Capital Structure'!$U$5,EI204,EI214)))</f>
        <v>0</v>
      </c>
      <c r="EJ41" s="136">
        <f>IF(OR(EJ37&lt;'Capital Structure'!$Q$7,EJ37&gt;'Capital Structure'!$R$7),0,IF('Capital Structure'!$R$18='Capital Structure'!$U$4,EJ209,IF('Capital Structure'!$R$18='Capital Structure'!$U$5,EJ204,EJ214)))</f>
        <v>0</v>
      </c>
      <c r="EK41" s="136">
        <f>IF(OR(EK37&lt;'Capital Structure'!$Q$7,EK37&gt;'Capital Structure'!$R$7),0,IF('Capital Structure'!$R$18='Capital Structure'!$U$4,EK209,IF('Capital Structure'!$R$18='Capital Structure'!$U$5,EK204,EK214)))</f>
        <v>0</v>
      </c>
      <c r="EL41" s="136">
        <f>IF(OR(EL37&lt;'Capital Structure'!$Q$7,EL37&gt;'Capital Structure'!$R$7),0,IF('Capital Structure'!$R$18='Capital Structure'!$U$4,EL209,IF('Capital Structure'!$R$18='Capital Structure'!$U$5,EL204,EL214)))</f>
        <v>0</v>
      </c>
      <c r="EM41" s="136">
        <f>IF(OR(EM37&lt;'Capital Structure'!$Q$7,EM37&gt;'Capital Structure'!$R$7),0,IF('Capital Structure'!$R$18='Capital Structure'!$U$4,EM209,IF('Capital Structure'!$R$18='Capital Structure'!$U$5,EM204,EM214)))</f>
        <v>0</v>
      </c>
      <c r="EN41" s="136">
        <f>IF(OR(EN37&lt;'Capital Structure'!$Q$7,EN37&gt;'Capital Structure'!$R$7),0,IF('Capital Structure'!$R$18='Capital Structure'!$U$4,EN209,IF('Capital Structure'!$R$18='Capital Structure'!$U$5,EN204,EN214)))</f>
        <v>0</v>
      </c>
      <c r="EO41" s="136">
        <f>IF(OR(EO37&lt;'Capital Structure'!$Q$7,EO37&gt;'Capital Structure'!$R$7),0,IF('Capital Structure'!$R$18='Capital Structure'!$U$4,EO209,IF('Capital Structure'!$R$18='Capital Structure'!$U$5,EO204,EO214)))</f>
        <v>0</v>
      </c>
      <c r="EP41" s="136">
        <f>IF(OR(EP37&lt;'Capital Structure'!$Q$7,EP37&gt;'Capital Structure'!$R$7),0,IF('Capital Structure'!$R$18='Capital Structure'!$U$4,EP209,IF('Capital Structure'!$R$18='Capital Structure'!$U$5,EP204,EP214)))</f>
        <v>0</v>
      </c>
      <c r="EQ41" s="136">
        <f>IF(OR(EQ37&lt;'Capital Structure'!$Q$7,EQ37&gt;'Capital Structure'!$R$7),0,IF('Capital Structure'!$R$18='Capital Structure'!$U$4,EQ209,IF('Capital Structure'!$R$18='Capital Structure'!$U$5,EQ204,EQ214)))</f>
        <v>0</v>
      </c>
      <c r="ER41" s="136">
        <f>IF(OR(ER37&lt;'Capital Structure'!$Q$7,ER37&gt;'Capital Structure'!$R$7),0,IF('Capital Structure'!$R$18='Capital Structure'!$U$4,ER209,IF('Capital Structure'!$R$18='Capital Structure'!$U$5,ER204,ER214)))</f>
        <v>0</v>
      </c>
      <c r="ES41" s="136">
        <f>IF(OR(ES37&lt;'Capital Structure'!$Q$7,ES37&gt;'Capital Structure'!$R$7),0,IF('Capital Structure'!$R$18='Capital Structure'!$U$4,ES209,IF('Capital Structure'!$R$18='Capital Structure'!$U$5,ES204,ES214)))</f>
        <v>0</v>
      </c>
      <c r="ET41" s="136">
        <f>IF(OR(ET37&lt;'Capital Structure'!$Q$7,ET37&gt;'Capital Structure'!$R$7),0,IF('Capital Structure'!$R$18='Capital Structure'!$U$4,ET209,IF('Capital Structure'!$R$18='Capital Structure'!$U$5,ET204,ET214)))</f>
        <v>0</v>
      </c>
      <c r="EU41" s="136">
        <f>IF(OR(EU37&lt;'Capital Structure'!$Q$7,EU37&gt;'Capital Structure'!$R$7),0,IF('Capital Structure'!$R$18='Capital Structure'!$U$4,EU209,IF('Capital Structure'!$R$18='Capital Structure'!$U$5,EU204,EU214)))</f>
        <v>0</v>
      </c>
      <c r="EV41" s="136">
        <f>IF(OR(EV37&lt;'Capital Structure'!$Q$7,EV37&gt;'Capital Structure'!$R$7),0,IF('Capital Structure'!$R$18='Capital Structure'!$U$4,EV209,IF('Capital Structure'!$R$18='Capital Structure'!$U$5,EV204,EV214)))</f>
        <v>0</v>
      </c>
      <c r="EW41" s="136">
        <f>IF(OR(EW37&lt;'Capital Structure'!$Q$7,EW37&gt;'Capital Structure'!$R$7),0,IF('Capital Structure'!$R$18='Capital Structure'!$U$4,EW209,IF('Capital Structure'!$R$18='Capital Structure'!$U$5,EW204,EW214)))</f>
        <v>0</v>
      </c>
      <c r="EX41" s="136">
        <f>IF(OR(EX37&lt;'Capital Structure'!$Q$7,EX37&gt;'Capital Structure'!$R$7),0,IF('Capital Structure'!$R$18='Capital Structure'!$U$4,EX209,IF('Capital Structure'!$R$18='Capital Structure'!$U$5,EX204,EX214)))</f>
        <v>0</v>
      </c>
      <c r="EY41" s="136">
        <f>IF(OR(EY37&lt;'Capital Structure'!$Q$7,EY37&gt;'Capital Structure'!$R$7),0,IF('Capital Structure'!$R$18='Capital Structure'!$U$4,EY209,IF('Capital Structure'!$R$18='Capital Structure'!$U$5,EY204,EY214)))</f>
        <v>0</v>
      </c>
      <c r="EZ41" s="136">
        <f>IF(OR(EZ37&lt;'Capital Structure'!$Q$7,EZ37&gt;'Capital Structure'!$R$7),0,IF('Capital Structure'!$R$18='Capital Structure'!$U$4,EZ209,IF('Capital Structure'!$R$18='Capital Structure'!$U$5,EZ204,EZ214)))</f>
        <v>0</v>
      </c>
      <c r="FA41" s="136">
        <f>IF(OR(FA37&lt;'Capital Structure'!$Q$7,FA37&gt;'Capital Structure'!$R$7),0,IF('Capital Structure'!$R$18='Capital Structure'!$U$4,FA209,IF('Capital Structure'!$R$18='Capital Structure'!$U$5,FA204,FA214)))</f>
        <v>0</v>
      </c>
      <c r="FB41" s="136">
        <f>IF(OR(FB37&lt;'Capital Structure'!$Q$7,FB37&gt;'Capital Structure'!$R$7),0,IF('Capital Structure'!$R$18='Capital Structure'!$U$4,FB209,IF('Capital Structure'!$R$18='Capital Structure'!$U$5,FB204,FB214)))</f>
        <v>0</v>
      </c>
      <c r="FC41" s="136">
        <f>IF(OR(FC37&lt;'Capital Structure'!$Q$7,FC37&gt;'Capital Structure'!$R$7),0,IF('Capital Structure'!$R$18='Capital Structure'!$U$4,FC209,IF('Capital Structure'!$R$18='Capital Structure'!$U$5,FC204,FC214)))</f>
        <v>0</v>
      </c>
      <c r="FD41" s="136">
        <f>IF(OR(FD37&lt;'Capital Structure'!$Q$7,FD37&gt;'Capital Structure'!$R$7),0,IF('Capital Structure'!$R$18='Capital Structure'!$U$4,FD209,IF('Capital Structure'!$R$18='Capital Structure'!$U$5,FD204,FD214)))</f>
        <v>0</v>
      </c>
      <c r="FE41" s="136">
        <f>IF(OR(FE37&lt;'Capital Structure'!$Q$7,FE37&gt;'Capital Structure'!$R$7),0,IF('Capital Structure'!$R$18='Capital Structure'!$U$4,FE209,IF('Capital Structure'!$R$18='Capital Structure'!$U$5,FE204,FE214)))</f>
        <v>0</v>
      </c>
      <c r="FF41" s="136">
        <f>IF(OR(FF37&lt;'Capital Structure'!$Q$7,FF37&gt;'Capital Structure'!$R$7),0,IF('Capital Structure'!$R$18='Capital Structure'!$U$4,FF209,IF('Capital Structure'!$R$18='Capital Structure'!$U$5,FF204,FF214)))</f>
        <v>0</v>
      </c>
      <c r="FG41" s="136">
        <f>IF(OR(FG37&lt;'Capital Structure'!$Q$7,FG37&gt;'Capital Structure'!$R$7),0,IF('Capital Structure'!$R$18='Capital Structure'!$U$4,FG209,IF('Capital Structure'!$R$18='Capital Structure'!$U$5,FG204,FG214)))</f>
        <v>0</v>
      </c>
      <c r="FH41" s="136">
        <f>IF(OR(FH37&lt;'Capital Structure'!$Q$7,FH37&gt;'Capital Structure'!$R$7),0,IF('Capital Structure'!$R$18='Capital Structure'!$U$4,FH209,IF('Capital Structure'!$R$18='Capital Structure'!$U$5,FH204,FH214)))</f>
        <v>0</v>
      </c>
      <c r="FI41" s="136">
        <f>IF(OR(FI37&lt;'Capital Structure'!$Q$7,FI37&gt;'Capital Structure'!$R$7),0,IF('Capital Structure'!$R$18='Capital Structure'!$U$4,FI209,IF('Capital Structure'!$R$18='Capital Structure'!$U$5,FI204,FI214)))</f>
        <v>0</v>
      </c>
      <c r="FJ41" s="136">
        <f>IF(OR(FJ37&lt;'Capital Structure'!$Q$7,FJ37&gt;'Capital Structure'!$R$7),0,IF('Capital Structure'!$R$18='Capital Structure'!$U$4,FJ209,IF('Capital Structure'!$R$18='Capital Structure'!$U$5,FJ204,FJ214)))</f>
        <v>0</v>
      </c>
      <c r="FK41" s="136">
        <f>IF(OR(FK37&lt;'Capital Structure'!$Q$7,FK37&gt;'Capital Structure'!$R$7),0,IF('Capital Structure'!$R$18='Capital Structure'!$U$4,FK209,IF('Capital Structure'!$R$18='Capital Structure'!$U$5,FK204,FK214)))</f>
        <v>0</v>
      </c>
      <c r="FL41" s="136">
        <f>IF(OR(FL37&lt;'Capital Structure'!$Q$7,FL37&gt;'Capital Structure'!$R$7),0,IF('Capital Structure'!$R$18='Capital Structure'!$U$4,FL209,IF('Capital Structure'!$R$18='Capital Structure'!$U$5,FL204,FL214)))</f>
        <v>0</v>
      </c>
      <c r="FM41" s="136">
        <f>IF(OR(FM37&lt;'Capital Structure'!$Q$7,FM37&gt;'Capital Structure'!$R$7),0,IF('Capital Structure'!$R$18='Capital Structure'!$U$4,FM209,IF('Capital Structure'!$R$18='Capital Structure'!$U$5,FM204,FM214)))</f>
        <v>0</v>
      </c>
      <c r="FN41" s="136">
        <f>IF(OR(FN37&lt;'Capital Structure'!$Q$7,FN37&gt;'Capital Structure'!$R$7),0,IF('Capital Structure'!$R$18='Capital Structure'!$U$4,FN209,IF('Capital Structure'!$R$18='Capital Structure'!$U$5,FN204,FN214)))</f>
        <v>0</v>
      </c>
      <c r="FO41" s="136">
        <f>IF(OR(FO37&lt;'Capital Structure'!$Q$7,FO37&gt;'Capital Structure'!$R$7),0,IF('Capital Structure'!$R$18='Capital Structure'!$U$4,FO209,IF('Capital Structure'!$R$18='Capital Structure'!$U$5,FO204,FO214)))</f>
        <v>0</v>
      </c>
      <c r="FP41" s="136">
        <f>IF(OR(FP37&lt;'Capital Structure'!$Q$7,FP37&gt;'Capital Structure'!$R$7),0,IF('Capital Structure'!$R$18='Capital Structure'!$U$4,FP209,IF('Capital Structure'!$R$18='Capital Structure'!$U$5,FP204,FP214)))</f>
        <v>0</v>
      </c>
      <c r="FQ41" s="136">
        <f>IF(OR(FQ37&lt;'Capital Structure'!$Q$7,FQ37&gt;'Capital Structure'!$R$7),0,IF('Capital Structure'!$R$18='Capital Structure'!$U$4,FQ209,IF('Capital Structure'!$R$18='Capital Structure'!$U$5,FQ204,FQ214)))</f>
        <v>0</v>
      </c>
      <c r="FR41" s="136">
        <f>IF(OR(FR37&lt;'Capital Structure'!$Q$7,FR37&gt;'Capital Structure'!$R$7),0,IF('Capital Structure'!$R$18='Capital Structure'!$U$4,FR209,IF('Capital Structure'!$R$18='Capital Structure'!$U$5,FR204,FR214)))</f>
        <v>0</v>
      </c>
      <c r="FS41" s="136">
        <f>IF(OR(FS37&lt;'Capital Structure'!$Q$7,FS37&gt;'Capital Structure'!$R$7),0,IF('Capital Structure'!$R$18='Capital Structure'!$U$4,FS209,IF('Capital Structure'!$R$18='Capital Structure'!$U$5,FS204,FS214)))</f>
        <v>0</v>
      </c>
      <c r="FT41" s="136">
        <f>IF(OR(FT37&lt;'Capital Structure'!$Q$7,FT37&gt;'Capital Structure'!$R$7),0,IF('Capital Structure'!$R$18='Capital Structure'!$U$4,FT209,IF('Capital Structure'!$R$18='Capital Structure'!$U$5,FT204,FT214)))</f>
        <v>0</v>
      </c>
      <c r="FU41" s="136">
        <f>IF(OR(FU37&lt;'Capital Structure'!$Q$7,FU37&gt;'Capital Structure'!$R$7),0,IF('Capital Structure'!$R$18='Capital Structure'!$U$4,FU209,IF('Capital Structure'!$R$18='Capital Structure'!$U$5,FU204,FU214)))</f>
        <v>0</v>
      </c>
      <c r="FV41" s="136">
        <f>IF(OR(FV37&lt;'Capital Structure'!$Q$7,FV37&gt;'Capital Structure'!$R$7),0,IF('Capital Structure'!$R$18='Capital Structure'!$U$4,FV209,IF('Capital Structure'!$R$18='Capital Structure'!$U$5,FV204,FV214)))</f>
        <v>0</v>
      </c>
      <c r="FW41" s="136">
        <f>IF(OR(FW37&lt;'Capital Structure'!$Q$7,FW37&gt;'Capital Structure'!$R$7),0,IF('Capital Structure'!$R$18='Capital Structure'!$U$4,FW209,IF('Capital Structure'!$R$18='Capital Structure'!$U$5,FW204,FW214)))</f>
        <v>0</v>
      </c>
      <c r="FX41" s="136">
        <f>IF(OR(FX37&lt;'Capital Structure'!$Q$7,FX37&gt;'Capital Structure'!$R$7),0,IF('Capital Structure'!$R$18='Capital Structure'!$U$4,FX209,IF('Capital Structure'!$R$18='Capital Structure'!$U$5,FX204,FX214)))</f>
        <v>0</v>
      </c>
      <c r="FY41" s="136">
        <f>IF(OR(FY37&lt;'Capital Structure'!$Q$7,FY37&gt;'Capital Structure'!$R$7),0,IF('Capital Structure'!$R$18='Capital Structure'!$U$4,FY209,IF('Capital Structure'!$R$18='Capital Structure'!$U$5,FY204,FY214)))</f>
        <v>0</v>
      </c>
      <c r="FZ41" s="136">
        <f>IF(OR(FZ37&lt;'Capital Structure'!$Q$7,FZ37&gt;'Capital Structure'!$R$7),0,IF('Capital Structure'!$R$18='Capital Structure'!$U$4,FZ209,IF('Capital Structure'!$R$18='Capital Structure'!$U$5,FZ204,FZ214)))</f>
        <v>0</v>
      </c>
      <c r="GA41" s="136">
        <f>IF(OR(GA37&lt;'Capital Structure'!$Q$7,GA37&gt;'Capital Structure'!$R$7),0,IF('Capital Structure'!$R$18='Capital Structure'!$U$4,GA209,IF('Capital Structure'!$R$18='Capital Structure'!$U$5,GA204,GA214)))</f>
        <v>0</v>
      </c>
      <c r="GB41" s="136">
        <f>IF(OR(GB37&lt;'Capital Structure'!$Q$7,GB37&gt;'Capital Structure'!$R$7),0,IF('Capital Structure'!$R$18='Capital Structure'!$U$4,GB209,IF('Capital Structure'!$R$18='Capital Structure'!$U$5,GB204,GB214)))</f>
        <v>0</v>
      </c>
      <c r="GC41" s="136">
        <f>IF(OR(GC37&lt;'Capital Structure'!$Q$7,GC37&gt;'Capital Structure'!$R$7),0,IF('Capital Structure'!$R$18='Capital Structure'!$U$4,GC209,IF('Capital Structure'!$R$18='Capital Structure'!$U$5,GC204,GC214)))</f>
        <v>0</v>
      </c>
      <c r="GD41" s="136">
        <f>IF(OR(GD37&lt;'Capital Structure'!$Q$7,GD37&gt;'Capital Structure'!$R$7),0,IF('Capital Structure'!$R$18='Capital Structure'!$U$4,GD209,IF('Capital Structure'!$R$18='Capital Structure'!$U$5,GD204,GD214)))</f>
        <v>0</v>
      </c>
      <c r="GE41" s="136">
        <f>IF(OR(GE37&lt;'Capital Structure'!$Q$7,GE37&gt;'Capital Structure'!$R$7),0,IF('Capital Structure'!$R$18='Capital Structure'!$U$4,GE209,IF('Capital Structure'!$R$18='Capital Structure'!$U$5,GE204,GE214)))</f>
        <v>0</v>
      </c>
      <c r="GF41" s="136">
        <f>IF(OR(GF37&lt;'Capital Structure'!$Q$7,GF37&gt;'Capital Structure'!$R$7),0,IF('Capital Structure'!$R$18='Capital Structure'!$U$4,GF209,IF('Capital Structure'!$R$18='Capital Structure'!$U$5,GF204,GF214)))</f>
        <v>0</v>
      </c>
    </row>
    <row r="42" spans="2:206">
      <c r="B42" s="105" t="s">
        <v>333</v>
      </c>
      <c r="E42" s="109">
        <f>SUM(E38:E41)</f>
        <v>0</v>
      </c>
      <c r="F42" s="109">
        <f t="shared" ref="F42:BQ42" ca="1" si="3">SUM(F38:F41)</f>
        <v>21484969.194581937</v>
      </c>
      <c r="G42" s="109">
        <f t="shared" ca="1" si="3"/>
        <v>18878765.994581938</v>
      </c>
      <c r="H42" s="109">
        <f t="shared" ca="1" si="3"/>
        <v>11760328.810836121</v>
      </c>
      <c r="I42" s="109">
        <f t="shared" ca="1" si="3"/>
        <v>0</v>
      </c>
      <c r="J42" s="109">
        <f t="shared" ca="1" si="3"/>
        <v>0</v>
      </c>
      <c r="K42" s="109">
        <f t="shared" ca="1" si="3"/>
        <v>0</v>
      </c>
      <c r="L42" s="109">
        <f t="shared" ca="1" si="3"/>
        <v>0</v>
      </c>
      <c r="M42" s="109">
        <f t="shared" ca="1" si="3"/>
        <v>-3822628.464059636</v>
      </c>
      <c r="N42" s="109">
        <f t="shared" ca="1" si="3"/>
        <v>-3822628.464059636</v>
      </c>
      <c r="O42" s="109">
        <f t="shared" ca="1" si="3"/>
        <v>-24173755.736786909</v>
      </c>
      <c r="P42" s="109">
        <f t="shared" ca="1" si="3"/>
        <v>-22379888.837929919</v>
      </c>
      <c r="Q42" s="109">
        <f t="shared" ca="1" si="3"/>
        <v>0</v>
      </c>
      <c r="R42" s="109">
        <f t="shared" ca="1" si="3"/>
        <v>0</v>
      </c>
      <c r="S42" s="109">
        <f t="shared" ca="1" si="3"/>
        <v>0</v>
      </c>
      <c r="T42" s="109">
        <f t="shared" ca="1" si="3"/>
        <v>0</v>
      </c>
      <c r="U42" s="109">
        <f t="shared" ca="1" si="3"/>
        <v>0</v>
      </c>
      <c r="V42" s="109">
        <f t="shared" ca="1" si="3"/>
        <v>0</v>
      </c>
      <c r="W42" s="109">
        <f t="shared" ca="1" si="3"/>
        <v>0</v>
      </c>
      <c r="X42" s="109">
        <f t="shared" ca="1" si="3"/>
        <v>0</v>
      </c>
      <c r="Y42" s="109">
        <f t="shared" ca="1" si="3"/>
        <v>0</v>
      </c>
      <c r="Z42" s="109">
        <f t="shared" ca="1" si="3"/>
        <v>0</v>
      </c>
      <c r="AA42" s="109">
        <f t="shared" ca="1" si="3"/>
        <v>0</v>
      </c>
      <c r="AB42" s="109">
        <f t="shared" ca="1" si="3"/>
        <v>0</v>
      </c>
      <c r="AC42" s="109">
        <f t="shared" ca="1" si="3"/>
        <v>0</v>
      </c>
      <c r="AD42" s="109">
        <f t="shared" ca="1" si="3"/>
        <v>0</v>
      </c>
      <c r="AE42" s="109">
        <f t="shared" ca="1" si="3"/>
        <v>0</v>
      </c>
      <c r="AF42" s="109">
        <f t="shared" ca="1" si="3"/>
        <v>0</v>
      </c>
      <c r="AG42" s="109">
        <f t="shared" ca="1" si="3"/>
        <v>0</v>
      </c>
      <c r="AH42" s="109">
        <f t="shared" ca="1" si="3"/>
        <v>0</v>
      </c>
      <c r="AI42" s="109">
        <f t="shared" ca="1" si="3"/>
        <v>0</v>
      </c>
      <c r="AJ42" s="109">
        <f t="shared" ca="1" si="3"/>
        <v>0</v>
      </c>
      <c r="AK42" s="109">
        <f t="shared" ca="1" si="3"/>
        <v>0</v>
      </c>
      <c r="AL42" s="109">
        <f t="shared" ca="1" si="3"/>
        <v>0</v>
      </c>
      <c r="AM42" s="109">
        <f t="shared" ca="1" si="3"/>
        <v>0</v>
      </c>
      <c r="AN42" s="109">
        <f t="shared" ca="1" si="3"/>
        <v>0</v>
      </c>
      <c r="AO42" s="109">
        <f t="shared" ca="1" si="3"/>
        <v>0</v>
      </c>
      <c r="AP42" s="109">
        <f t="shared" ca="1" si="3"/>
        <v>0</v>
      </c>
      <c r="AQ42" s="109">
        <f t="shared" ca="1" si="3"/>
        <v>0</v>
      </c>
      <c r="AR42" s="109">
        <f t="shared" ca="1" si="3"/>
        <v>0</v>
      </c>
      <c r="AS42" s="109">
        <f t="shared" ca="1" si="3"/>
        <v>61000000</v>
      </c>
      <c r="AT42" s="109">
        <f t="shared" ca="1" si="3"/>
        <v>0</v>
      </c>
      <c r="AU42" s="109">
        <f t="shared" ca="1" si="3"/>
        <v>0</v>
      </c>
      <c r="AV42" s="109">
        <f t="shared" ca="1" si="3"/>
        <v>0</v>
      </c>
      <c r="AW42" s="109">
        <f t="shared" ca="1" si="3"/>
        <v>0</v>
      </c>
      <c r="AX42" s="109">
        <f t="shared" ca="1" si="3"/>
        <v>0</v>
      </c>
      <c r="AY42" s="109">
        <f t="shared" ca="1" si="3"/>
        <v>0</v>
      </c>
      <c r="AZ42" s="109">
        <f t="shared" ca="1" si="3"/>
        <v>0</v>
      </c>
      <c r="BA42" s="109">
        <f t="shared" ca="1" si="3"/>
        <v>26081.916666666668</v>
      </c>
      <c r="BB42" s="109" t="e">
        <f t="shared" ca="1" si="3"/>
        <v>#DIV/0!</v>
      </c>
      <c r="BC42" s="109" t="e">
        <f t="shared" ca="1" si="3"/>
        <v>#DIV/0!</v>
      </c>
      <c r="BD42" s="109" t="e">
        <f t="shared" ca="1" si="3"/>
        <v>#DIV/0!</v>
      </c>
      <c r="BE42" s="109" t="e">
        <f t="shared" ca="1" si="3"/>
        <v>#DIV/0!</v>
      </c>
      <c r="BF42" s="109" t="e">
        <f t="shared" ca="1" si="3"/>
        <v>#DIV/0!</v>
      </c>
      <c r="BG42" s="109" t="e">
        <f t="shared" ca="1" si="3"/>
        <v>#DIV/0!</v>
      </c>
      <c r="BH42" s="109" t="e">
        <f t="shared" ca="1" si="3"/>
        <v>#DIV/0!</v>
      </c>
      <c r="BI42" s="109" t="e">
        <f t="shared" ca="1" si="3"/>
        <v>#DIV/0!</v>
      </c>
      <c r="BJ42" s="109" t="e">
        <f t="shared" ca="1" si="3"/>
        <v>#DIV/0!</v>
      </c>
      <c r="BK42" s="109" t="e">
        <f t="shared" ca="1" si="3"/>
        <v>#DIV/0!</v>
      </c>
      <c r="BL42" s="109" t="e">
        <f t="shared" ca="1" si="3"/>
        <v>#DIV/0!</v>
      </c>
      <c r="BM42" s="109" t="e">
        <f t="shared" ca="1" si="3"/>
        <v>#DIV/0!</v>
      </c>
      <c r="BN42" s="109" t="e">
        <f t="shared" ca="1" si="3"/>
        <v>#DIV/0!</v>
      </c>
      <c r="BO42" s="109" t="e">
        <f t="shared" ca="1" si="3"/>
        <v>#DIV/0!</v>
      </c>
      <c r="BP42" s="109" t="e">
        <f t="shared" ca="1" si="3"/>
        <v>#DIV/0!</v>
      </c>
      <c r="BQ42" s="109" t="e">
        <f t="shared" ca="1" si="3"/>
        <v>#DIV/0!</v>
      </c>
      <c r="BR42" s="109" t="e">
        <f t="shared" ref="BR42:EC42" ca="1" si="4">SUM(BR38:BR41)</f>
        <v>#DIV/0!</v>
      </c>
      <c r="BS42" s="109" t="e">
        <f t="shared" ca="1" si="4"/>
        <v>#DIV/0!</v>
      </c>
      <c r="BT42" s="109" t="e">
        <f t="shared" ca="1" si="4"/>
        <v>#DIV/0!</v>
      </c>
      <c r="BU42" s="109" t="e">
        <f t="shared" ca="1" si="4"/>
        <v>#DIV/0!</v>
      </c>
      <c r="BV42" s="109" t="e">
        <f t="shared" ca="1" si="4"/>
        <v>#DIV/0!</v>
      </c>
      <c r="BW42" s="109" t="e">
        <f t="shared" ca="1" si="4"/>
        <v>#DIV/0!</v>
      </c>
      <c r="BX42" s="109" t="e">
        <f t="shared" ca="1" si="4"/>
        <v>#DIV/0!</v>
      </c>
      <c r="BY42" s="109" t="e">
        <f t="shared" ca="1" si="4"/>
        <v>#DIV/0!</v>
      </c>
      <c r="BZ42" s="109" t="e">
        <f t="shared" ca="1" si="4"/>
        <v>#DIV/0!</v>
      </c>
      <c r="CA42" s="109" t="e">
        <f t="shared" ca="1" si="4"/>
        <v>#DIV/0!</v>
      </c>
      <c r="CB42" s="109" t="e">
        <f t="shared" ca="1" si="4"/>
        <v>#DIV/0!</v>
      </c>
      <c r="CC42" s="109" t="e">
        <f t="shared" ca="1" si="4"/>
        <v>#DIV/0!</v>
      </c>
      <c r="CD42" s="109" t="e">
        <f t="shared" ca="1" si="4"/>
        <v>#DIV/0!</v>
      </c>
      <c r="CE42" s="109" t="e">
        <f t="shared" ca="1" si="4"/>
        <v>#DIV/0!</v>
      </c>
      <c r="CF42" s="109" t="e">
        <f t="shared" ca="1" si="4"/>
        <v>#DIV/0!</v>
      </c>
      <c r="CG42" s="109" t="e">
        <f t="shared" ca="1" si="4"/>
        <v>#DIV/0!</v>
      </c>
      <c r="CH42" s="109" t="e">
        <f t="shared" ca="1" si="4"/>
        <v>#DIV/0!</v>
      </c>
      <c r="CI42" s="109" t="e">
        <f t="shared" ca="1" si="4"/>
        <v>#DIV/0!</v>
      </c>
      <c r="CJ42" s="109" t="e">
        <f t="shared" ca="1" si="4"/>
        <v>#DIV/0!</v>
      </c>
      <c r="CK42" s="109" t="e">
        <f t="shared" ca="1" si="4"/>
        <v>#DIV/0!</v>
      </c>
      <c r="CL42" s="109" t="e">
        <f t="shared" ca="1" si="4"/>
        <v>#DIV/0!</v>
      </c>
      <c r="CM42" s="109" t="e">
        <f t="shared" ca="1" si="4"/>
        <v>#DIV/0!</v>
      </c>
      <c r="CN42" s="109" t="e">
        <f t="shared" ca="1" si="4"/>
        <v>#DIV/0!</v>
      </c>
      <c r="CO42" s="109">
        <f t="shared" si="4"/>
        <v>0</v>
      </c>
      <c r="CP42" s="109">
        <f t="shared" si="4"/>
        <v>0</v>
      </c>
      <c r="CQ42" s="109">
        <f t="shared" si="4"/>
        <v>0</v>
      </c>
      <c r="CR42" s="109">
        <f t="shared" si="4"/>
        <v>0</v>
      </c>
      <c r="CS42" s="109">
        <f t="shared" si="4"/>
        <v>0</v>
      </c>
      <c r="CT42" s="109">
        <f t="shared" si="4"/>
        <v>0</v>
      </c>
      <c r="CU42" s="109">
        <f t="shared" si="4"/>
        <v>0</v>
      </c>
      <c r="CV42" s="109">
        <f t="shared" si="4"/>
        <v>0</v>
      </c>
      <c r="CW42" s="109">
        <f t="shared" si="4"/>
        <v>0</v>
      </c>
      <c r="CX42" s="109">
        <f t="shared" si="4"/>
        <v>0</v>
      </c>
      <c r="CY42" s="109">
        <f t="shared" si="4"/>
        <v>0</v>
      </c>
      <c r="CZ42" s="109">
        <f t="shared" si="4"/>
        <v>0</v>
      </c>
      <c r="DA42" s="109">
        <f t="shared" si="4"/>
        <v>0</v>
      </c>
      <c r="DB42" s="109">
        <f t="shared" si="4"/>
        <v>0</v>
      </c>
      <c r="DC42" s="109">
        <f t="shared" si="4"/>
        <v>0</v>
      </c>
      <c r="DD42" s="109">
        <f t="shared" si="4"/>
        <v>0</v>
      </c>
      <c r="DE42" s="109">
        <f t="shared" si="4"/>
        <v>0</v>
      </c>
      <c r="DF42" s="109">
        <f t="shared" si="4"/>
        <v>0</v>
      </c>
      <c r="DG42" s="109">
        <f t="shared" si="4"/>
        <v>0</v>
      </c>
      <c r="DH42" s="109">
        <f t="shared" si="4"/>
        <v>0</v>
      </c>
      <c r="DI42" s="109">
        <f t="shared" si="4"/>
        <v>0</v>
      </c>
      <c r="DJ42" s="109">
        <f t="shared" si="4"/>
        <v>0</v>
      </c>
      <c r="DK42" s="109">
        <f t="shared" si="4"/>
        <v>0</v>
      </c>
      <c r="DL42" s="109">
        <f t="shared" si="4"/>
        <v>0</v>
      </c>
      <c r="DM42" s="109">
        <f t="shared" si="4"/>
        <v>0</v>
      </c>
      <c r="DN42" s="109">
        <f t="shared" si="4"/>
        <v>0</v>
      </c>
      <c r="DO42" s="109">
        <f t="shared" si="4"/>
        <v>0</v>
      </c>
      <c r="DP42" s="109">
        <f t="shared" si="4"/>
        <v>0</v>
      </c>
      <c r="DQ42" s="109">
        <f t="shared" si="4"/>
        <v>0</v>
      </c>
      <c r="DR42" s="109">
        <f t="shared" si="4"/>
        <v>0</v>
      </c>
      <c r="DS42" s="109">
        <f t="shared" si="4"/>
        <v>0</v>
      </c>
      <c r="DT42" s="109">
        <f t="shared" si="4"/>
        <v>0</v>
      </c>
      <c r="DU42" s="109">
        <f t="shared" si="4"/>
        <v>0</v>
      </c>
      <c r="DV42" s="109">
        <f t="shared" si="4"/>
        <v>0</v>
      </c>
      <c r="DW42" s="109">
        <f t="shared" si="4"/>
        <v>0</v>
      </c>
      <c r="DX42" s="109">
        <f t="shared" si="4"/>
        <v>0</v>
      </c>
      <c r="DY42" s="109">
        <f t="shared" si="4"/>
        <v>0</v>
      </c>
      <c r="DZ42" s="109">
        <f t="shared" si="4"/>
        <v>0</v>
      </c>
      <c r="EA42" s="109">
        <f t="shared" si="4"/>
        <v>0</v>
      </c>
      <c r="EB42" s="109">
        <f t="shared" si="4"/>
        <v>0</v>
      </c>
      <c r="EC42" s="109">
        <f t="shared" si="4"/>
        <v>0</v>
      </c>
      <c r="ED42" s="109">
        <f t="shared" ref="ED42:GF42" si="5">SUM(ED38:ED41)</f>
        <v>0</v>
      </c>
      <c r="EE42" s="109">
        <f t="shared" si="5"/>
        <v>0</v>
      </c>
      <c r="EF42" s="109">
        <f t="shared" si="5"/>
        <v>0</v>
      </c>
      <c r="EG42" s="109">
        <f t="shared" si="5"/>
        <v>0</v>
      </c>
      <c r="EH42" s="109">
        <f t="shared" si="5"/>
        <v>0</v>
      </c>
      <c r="EI42" s="109">
        <f t="shared" si="5"/>
        <v>0</v>
      </c>
      <c r="EJ42" s="109">
        <f t="shared" si="5"/>
        <v>0</v>
      </c>
      <c r="EK42" s="109">
        <f t="shared" si="5"/>
        <v>0</v>
      </c>
      <c r="EL42" s="109">
        <f t="shared" si="5"/>
        <v>0</v>
      </c>
      <c r="EM42" s="109">
        <f t="shared" si="5"/>
        <v>0</v>
      </c>
      <c r="EN42" s="109">
        <f t="shared" si="5"/>
        <v>0</v>
      </c>
      <c r="EO42" s="109">
        <f t="shared" si="5"/>
        <v>0</v>
      </c>
      <c r="EP42" s="109">
        <f t="shared" si="5"/>
        <v>0</v>
      </c>
      <c r="EQ42" s="109">
        <f t="shared" si="5"/>
        <v>0</v>
      </c>
      <c r="ER42" s="109">
        <f t="shared" si="5"/>
        <v>0</v>
      </c>
      <c r="ES42" s="109">
        <f t="shared" si="5"/>
        <v>0</v>
      </c>
      <c r="ET42" s="109">
        <f t="shared" si="5"/>
        <v>0</v>
      </c>
      <c r="EU42" s="109">
        <f t="shared" si="5"/>
        <v>0</v>
      </c>
      <c r="EV42" s="109">
        <f t="shared" si="5"/>
        <v>0</v>
      </c>
      <c r="EW42" s="109">
        <f t="shared" si="5"/>
        <v>0</v>
      </c>
      <c r="EX42" s="109">
        <f t="shared" si="5"/>
        <v>0</v>
      </c>
      <c r="EY42" s="109">
        <f t="shared" si="5"/>
        <v>0</v>
      </c>
      <c r="EZ42" s="109">
        <f t="shared" si="5"/>
        <v>0</v>
      </c>
      <c r="FA42" s="109">
        <f t="shared" si="5"/>
        <v>0</v>
      </c>
      <c r="FB42" s="109">
        <f t="shared" si="5"/>
        <v>0</v>
      </c>
      <c r="FC42" s="109">
        <f t="shared" si="5"/>
        <v>0</v>
      </c>
      <c r="FD42" s="109">
        <f t="shared" si="5"/>
        <v>0</v>
      </c>
      <c r="FE42" s="109">
        <f t="shared" si="5"/>
        <v>0</v>
      </c>
      <c r="FF42" s="109">
        <f t="shared" si="5"/>
        <v>0</v>
      </c>
      <c r="FG42" s="109">
        <f t="shared" si="5"/>
        <v>0</v>
      </c>
      <c r="FH42" s="109">
        <f t="shared" si="5"/>
        <v>0</v>
      </c>
      <c r="FI42" s="109">
        <f t="shared" si="5"/>
        <v>0</v>
      </c>
      <c r="FJ42" s="109">
        <f t="shared" si="5"/>
        <v>0</v>
      </c>
      <c r="FK42" s="109">
        <f t="shared" si="5"/>
        <v>0</v>
      </c>
      <c r="FL42" s="109">
        <f t="shared" si="5"/>
        <v>0</v>
      </c>
      <c r="FM42" s="109">
        <f t="shared" si="5"/>
        <v>0</v>
      </c>
      <c r="FN42" s="109">
        <f t="shared" si="5"/>
        <v>0</v>
      </c>
      <c r="FO42" s="109">
        <f t="shared" si="5"/>
        <v>0</v>
      </c>
      <c r="FP42" s="109">
        <f t="shared" si="5"/>
        <v>0</v>
      </c>
      <c r="FQ42" s="109">
        <f t="shared" si="5"/>
        <v>0</v>
      </c>
      <c r="FR42" s="109">
        <f t="shared" si="5"/>
        <v>0</v>
      </c>
      <c r="FS42" s="109">
        <f t="shared" si="5"/>
        <v>0</v>
      </c>
      <c r="FT42" s="109">
        <f t="shared" si="5"/>
        <v>0</v>
      </c>
      <c r="FU42" s="109">
        <f t="shared" si="5"/>
        <v>0</v>
      </c>
      <c r="FV42" s="109">
        <f t="shared" si="5"/>
        <v>0</v>
      </c>
      <c r="FW42" s="109">
        <f t="shared" si="5"/>
        <v>0</v>
      </c>
      <c r="FX42" s="109">
        <f t="shared" si="5"/>
        <v>0</v>
      </c>
      <c r="FY42" s="109">
        <f t="shared" si="5"/>
        <v>0</v>
      </c>
      <c r="FZ42" s="109">
        <f t="shared" si="5"/>
        <v>0</v>
      </c>
      <c r="GA42" s="109">
        <f t="shared" si="5"/>
        <v>0</v>
      </c>
      <c r="GB42" s="109">
        <f t="shared" si="5"/>
        <v>0</v>
      </c>
      <c r="GC42" s="109">
        <f t="shared" si="5"/>
        <v>0</v>
      </c>
      <c r="GD42" s="109">
        <f t="shared" si="5"/>
        <v>0</v>
      </c>
      <c r="GE42" s="109">
        <f t="shared" si="5"/>
        <v>0</v>
      </c>
      <c r="GF42" s="109">
        <f t="shared" si="5"/>
        <v>0</v>
      </c>
    </row>
    <row r="43" spans="2:206">
      <c r="B43" s="138" t="s">
        <v>334</v>
      </c>
      <c r="D43" s="108"/>
      <c r="E43" s="158">
        <f t="shared" ref="E43:BP43" si="6">E68+E150+E186</f>
        <v>0</v>
      </c>
      <c r="F43" s="158">
        <f t="shared" ca="1" si="6"/>
        <v>89520.704977424743</v>
      </c>
      <c r="G43" s="158">
        <f t="shared" ca="1" si="6"/>
        <v>168555.23289225544</v>
      </c>
      <c r="H43" s="158">
        <f t="shared" ca="1" si="6"/>
        <v>218258.91640779036</v>
      </c>
      <c r="I43" s="158">
        <f t="shared" ca="1" si="6"/>
        <v>219168.32855948946</v>
      </c>
      <c r="J43" s="158">
        <f t="shared" ca="1" si="6"/>
        <v>220081.52992848735</v>
      </c>
      <c r="K43" s="158">
        <f t="shared" ca="1" si="6"/>
        <v>220998.53630318938</v>
      </c>
      <c r="L43" s="158">
        <f t="shared" ca="1" si="6"/>
        <v>221919.36353778603</v>
      </c>
      <c r="M43" s="158">
        <f t="shared" ca="1" si="6"/>
        <v>222844.02755252676</v>
      </c>
      <c r="N43" s="158">
        <f t="shared" ca="1" si="6"/>
        <v>207844.92573374716</v>
      </c>
      <c r="O43" s="158">
        <f t="shared" ca="1" si="6"/>
        <v>192783.32765738925</v>
      </c>
      <c r="P43" s="158">
        <f t="shared" ca="1" si="6"/>
        <v>92862.609286016275</v>
      </c>
      <c r="Q43" s="158">
        <f t="shared" ca="1" si="6"/>
        <v>0</v>
      </c>
      <c r="R43" s="158">
        <f t="shared" ca="1" si="6"/>
        <v>0</v>
      </c>
      <c r="S43" s="158">
        <f t="shared" ca="1" si="6"/>
        <v>0</v>
      </c>
      <c r="T43" s="158">
        <f t="shared" ca="1" si="6"/>
        <v>0</v>
      </c>
      <c r="U43" s="158">
        <f t="shared" ca="1" si="6"/>
        <v>0</v>
      </c>
      <c r="V43" s="158">
        <f t="shared" ca="1" si="6"/>
        <v>0</v>
      </c>
      <c r="W43" s="158">
        <f t="shared" ca="1" si="6"/>
        <v>0</v>
      </c>
      <c r="X43" s="158">
        <f t="shared" ca="1" si="6"/>
        <v>0</v>
      </c>
      <c r="Y43" s="158">
        <f t="shared" ca="1" si="6"/>
        <v>0</v>
      </c>
      <c r="Z43" s="158">
        <f t="shared" ca="1" si="6"/>
        <v>0</v>
      </c>
      <c r="AA43" s="158">
        <f t="shared" ca="1" si="6"/>
        <v>0</v>
      </c>
      <c r="AB43" s="158">
        <f t="shared" ca="1" si="6"/>
        <v>0</v>
      </c>
      <c r="AC43" s="158">
        <f t="shared" ca="1" si="6"/>
        <v>0</v>
      </c>
      <c r="AD43" s="158">
        <f t="shared" ca="1" si="6"/>
        <v>0</v>
      </c>
      <c r="AE43" s="158">
        <f t="shared" ca="1" si="6"/>
        <v>0</v>
      </c>
      <c r="AF43" s="158">
        <f t="shared" ca="1" si="6"/>
        <v>0</v>
      </c>
      <c r="AG43" s="158">
        <f t="shared" ca="1" si="6"/>
        <v>0</v>
      </c>
      <c r="AH43" s="158">
        <f t="shared" ca="1" si="6"/>
        <v>0</v>
      </c>
      <c r="AI43" s="158">
        <f t="shared" ca="1" si="6"/>
        <v>0</v>
      </c>
      <c r="AJ43" s="158">
        <f t="shared" ca="1" si="6"/>
        <v>0</v>
      </c>
      <c r="AK43" s="158">
        <f t="shared" ca="1" si="6"/>
        <v>0</v>
      </c>
      <c r="AL43" s="158">
        <f t="shared" ca="1" si="6"/>
        <v>0</v>
      </c>
      <c r="AM43" s="158">
        <f t="shared" ca="1" si="6"/>
        <v>0</v>
      </c>
      <c r="AN43" s="158">
        <f t="shared" ca="1" si="6"/>
        <v>0</v>
      </c>
      <c r="AO43" s="158">
        <f t="shared" ca="1" si="6"/>
        <v>0</v>
      </c>
      <c r="AP43" s="158">
        <f t="shared" ca="1" si="6"/>
        <v>0</v>
      </c>
      <c r="AQ43" s="158">
        <f t="shared" ca="1" si="6"/>
        <v>0</v>
      </c>
      <c r="AR43" s="158">
        <f t="shared" ca="1" si="6"/>
        <v>0</v>
      </c>
      <c r="AS43" s="158">
        <f t="shared" ca="1" si="6"/>
        <v>254166.66666666666</v>
      </c>
      <c r="AT43" s="158">
        <f t="shared" ca="1" si="6"/>
        <v>255225.69444444447</v>
      </c>
      <c r="AU43" s="158">
        <f t="shared" ca="1" si="6"/>
        <v>256289.13483796301</v>
      </c>
      <c r="AV43" s="158">
        <f t="shared" ca="1" si="6"/>
        <v>257357.00623312115</v>
      </c>
      <c r="AW43" s="158">
        <f t="shared" ca="1" si="6"/>
        <v>258429.32709242581</v>
      </c>
      <c r="AX43" s="158">
        <f t="shared" ca="1" si="6"/>
        <v>259506.11595531096</v>
      </c>
      <c r="AY43" s="158">
        <f t="shared" ca="1" si="6"/>
        <v>260587.39143845809</v>
      </c>
      <c r="AZ43" s="158">
        <f t="shared" ca="1" si="6"/>
        <v>261673.17223611832</v>
      </c>
      <c r="BA43" s="158">
        <f t="shared" ca="1" si="6"/>
        <v>262872.15177321329</v>
      </c>
      <c r="BB43" s="158" t="e">
        <f t="shared" ca="1" si="6"/>
        <v>#DIV/0!</v>
      </c>
      <c r="BC43" s="158" t="e">
        <f t="shared" ca="1" si="6"/>
        <v>#DIV/0!</v>
      </c>
      <c r="BD43" s="158" t="e">
        <f t="shared" ca="1" si="6"/>
        <v>#DIV/0!</v>
      </c>
      <c r="BE43" s="158" t="e">
        <f t="shared" ca="1" si="6"/>
        <v>#DIV/0!</v>
      </c>
      <c r="BF43" s="158" t="e">
        <f t="shared" ca="1" si="6"/>
        <v>#DIV/0!</v>
      </c>
      <c r="BG43" s="158" t="e">
        <f t="shared" ca="1" si="6"/>
        <v>#DIV/0!</v>
      </c>
      <c r="BH43" s="158" t="e">
        <f t="shared" ca="1" si="6"/>
        <v>#DIV/0!</v>
      </c>
      <c r="BI43" s="158" t="e">
        <f t="shared" ca="1" si="6"/>
        <v>#DIV/0!</v>
      </c>
      <c r="BJ43" s="158" t="e">
        <f t="shared" ca="1" si="6"/>
        <v>#DIV/0!</v>
      </c>
      <c r="BK43" s="158" t="e">
        <f t="shared" ca="1" si="6"/>
        <v>#DIV/0!</v>
      </c>
      <c r="BL43" s="158" t="e">
        <f t="shared" ca="1" si="6"/>
        <v>#DIV/0!</v>
      </c>
      <c r="BM43" s="158" t="e">
        <f t="shared" ca="1" si="6"/>
        <v>#DIV/0!</v>
      </c>
      <c r="BN43" s="158" t="e">
        <f t="shared" ca="1" si="6"/>
        <v>#DIV/0!</v>
      </c>
      <c r="BO43" s="158" t="e">
        <f t="shared" ca="1" si="6"/>
        <v>#DIV/0!</v>
      </c>
      <c r="BP43" s="158" t="e">
        <f t="shared" ca="1" si="6"/>
        <v>#DIV/0!</v>
      </c>
      <c r="BQ43" s="158" t="e">
        <f t="shared" ref="BQ43:EB43" ca="1" si="7">BQ68+BQ150+BQ186</f>
        <v>#DIV/0!</v>
      </c>
      <c r="BR43" s="158" t="e">
        <f t="shared" ca="1" si="7"/>
        <v>#DIV/0!</v>
      </c>
      <c r="BS43" s="158" t="e">
        <f t="shared" ca="1" si="7"/>
        <v>#DIV/0!</v>
      </c>
      <c r="BT43" s="158" t="e">
        <f t="shared" ca="1" si="7"/>
        <v>#DIV/0!</v>
      </c>
      <c r="BU43" s="158" t="e">
        <f t="shared" ca="1" si="7"/>
        <v>#DIV/0!</v>
      </c>
      <c r="BV43" s="158" t="e">
        <f t="shared" ca="1" si="7"/>
        <v>#DIV/0!</v>
      </c>
      <c r="BW43" s="158" t="e">
        <f t="shared" ca="1" si="7"/>
        <v>#DIV/0!</v>
      </c>
      <c r="BX43" s="158" t="e">
        <f t="shared" ca="1" si="7"/>
        <v>#DIV/0!</v>
      </c>
      <c r="BY43" s="158" t="e">
        <f t="shared" ca="1" si="7"/>
        <v>#DIV/0!</v>
      </c>
      <c r="BZ43" s="158" t="e">
        <f t="shared" ca="1" si="7"/>
        <v>#DIV/0!</v>
      </c>
      <c r="CA43" s="158" t="e">
        <f t="shared" ca="1" si="7"/>
        <v>#DIV/0!</v>
      </c>
      <c r="CB43" s="158" t="e">
        <f t="shared" ca="1" si="7"/>
        <v>#DIV/0!</v>
      </c>
      <c r="CC43" s="158" t="e">
        <f t="shared" ca="1" si="7"/>
        <v>#DIV/0!</v>
      </c>
      <c r="CD43" s="158" t="e">
        <f t="shared" ca="1" si="7"/>
        <v>#DIV/0!</v>
      </c>
      <c r="CE43" s="158" t="e">
        <f t="shared" ca="1" si="7"/>
        <v>#DIV/0!</v>
      </c>
      <c r="CF43" s="158" t="e">
        <f t="shared" ca="1" si="7"/>
        <v>#DIV/0!</v>
      </c>
      <c r="CG43" s="158" t="e">
        <f t="shared" ca="1" si="7"/>
        <v>#DIV/0!</v>
      </c>
      <c r="CH43" s="158" t="e">
        <f t="shared" ca="1" si="7"/>
        <v>#DIV/0!</v>
      </c>
      <c r="CI43" s="158" t="e">
        <f t="shared" ca="1" si="7"/>
        <v>#DIV/0!</v>
      </c>
      <c r="CJ43" s="158" t="e">
        <f t="shared" ca="1" si="7"/>
        <v>#DIV/0!</v>
      </c>
      <c r="CK43" s="158" t="e">
        <f t="shared" ca="1" si="7"/>
        <v>#DIV/0!</v>
      </c>
      <c r="CL43" s="158" t="e">
        <f t="shared" ca="1" si="7"/>
        <v>#DIV/0!</v>
      </c>
      <c r="CM43" s="158" t="e">
        <f t="shared" ca="1" si="7"/>
        <v>#DIV/0!</v>
      </c>
      <c r="CN43" s="158" t="e">
        <f t="shared" ca="1" si="7"/>
        <v>#DIV/0!</v>
      </c>
      <c r="CO43" s="158">
        <f t="shared" si="7"/>
        <v>0</v>
      </c>
      <c r="CP43" s="158">
        <f t="shared" si="7"/>
        <v>0</v>
      </c>
      <c r="CQ43" s="158">
        <f t="shared" si="7"/>
        <v>0</v>
      </c>
      <c r="CR43" s="158">
        <f t="shared" si="7"/>
        <v>0</v>
      </c>
      <c r="CS43" s="158">
        <f t="shared" si="7"/>
        <v>0</v>
      </c>
      <c r="CT43" s="158">
        <f t="shared" si="7"/>
        <v>0</v>
      </c>
      <c r="CU43" s="158">
        <f t="shared" si="7"/>
        <v>0</v>
      </c>
      <c r="CV43" s="158">
        <f t="shared" si="7"/>
        <v>0</v>
      </c>
      <c r="CW43" s="158">
        <f t="shared" si="7"/>
        <v>0</v>
      </c>
      <c r="CX43" s="158">
        <f t="shared" si="7"/>
        <v>0</v>
      </c>
      <c r="CY43" s="158">
        <f t="shared" si="7"/>
        <v>0</v>
      </c>
      <c r="CZ43" s="158">
        <f t="shared" si="7"/>
        <v>0</v>
      </c>
      <c r="DA43" s="158">
        <f t="shared" si="7"/>
        <v>0</v>
      </c>
      <c r="DB43" s="158">
        <f t="shared" si="7"/>
        <v>0</v>
      </c>
      <c r="DC43" s="158">
        <f t="shared" si="7"/>
        <v>0</v>
      </c>
      <c r="DD43" s="158">
        <f t="shared" si="7"/>
        <v>0</v>
      </c>
      <c r="DE43" s="158">
        <f t="shared" si="7"/>
        <v>0</v>
      </c>
      <c r="DF43" s="158">
        <f t="shared" si="7"/>
        <v>0</v>
      </c>
      <c r="DG43" s="158">
        <f t="shared" si="7"/>
        <v>0</v>
      </c>
      <c r="DH43" s="158">
        <f t="shared" si="7"/>
        <v>0</v>
      </c>
      <c r="DI43" s="158">
        <f t="shared" si="7"/>
        <v>0</v>
      </c>
      <c r="DJ43" s="158">
        <f t="shared" si="7"/>
        <v>0</v>
      </c>
      <c r="DK43" s="158">
        <f t="shared" si="7"/>
        <v>0</v>
      </c>
      <c r="DL43" s="158">
        <f t="shared" si="7"/>
        <v>0</v>
      </c>
      <c r="DM43" s="158">
        <f t="shared" si="7"/>
        <v>0</v>
      </c>
      <c r="DN43" s="158">
        <f t="shared" si="7"/>
        <v>0</v>
      </c>
      <c r="DO43" s="158">
        <f t="shared" si="7"/>
        <v>0</v>
      </c>
      <c r="DP43" s="158">
        <f t="shared" si="7"/>
        <v>0</v>
      </c>
      <c r="DQ43" s="158">
        <f t="shared" si="7"/>
        <v>0</v>
      </c>
      <c r="DR43" s="158">
        <f t="shared" si="7"/>
        <v>0</v>
      </c>
      <c r="DS43" s="158">
        <f t="shared" si="7"/>
        <v>0</v>
      </c>
      <c r="DT43" s="158">
        <f t="shared" si="7"/>
        <v>0</v>
      </c>
      <c r="DU43" s="158">
        <f t="shared" si="7"/>
        <v>0</v>
      </c>
      <c r="DV43" s="158">
        <f t="shared" si="7"/>
        <v>0</v>
      </c>
      <c r="DW43" s="158">
        <f t="shared" si="7"/>
        <v>0</v>
      </c>
      <c r="DX43" s="158">
        <f t="shared" si="7"/>
        <v>0</v>
      </c>
      <c r="DY43" s="158">
        <f t="shared" si="7"/>
        <v>0</v>
      </c>
      <c r="DZ43" s="158">
        <f t="shared" si="7"/>
        <v>0</v>
      </c>
      <c r="EA43" s="158">
        <f t="shared" si="7"/>
        <v>0</v>
      </c>
      <c r="EB43" s="158">
        <f t="shared" si="7"/>
        <v>0</v>
      </c>
      <c r="EC43" s="158">
        <f t="shared" ref="EC43:GF43" si="8">EC68+EC150+EC186</f>
        <v>0</v>
      </c>
      <c r="ED43" s="158">
        <f t="shared" si="8"/>
        <v>0</v>
      </c>
      <c r="EE43" s="158">
        <f t="shared" si="8"/>
        <v>0</v>
      </c>
      <c r="EF43" s="158">
        <f t="shared" si="8"/>
        <v>0</v>
      </c>
      <c r="EG43" s="158">
        <f t="shared" si="8"/>
        <v>0</v>
      </c>
      <c r="EH43" s="158">
        <f t="shared" si="8"/>
        <v>0</v>
      </c>
      <c r="EI43" s="158">
        <f t="shared" si="8"/>
        <v>0</v>
      </c>
      <c r="EJ43" s="158">
        <f t="shared" si="8"/>
        <v>0</v>
      </c>
      <c r="EK43" s="158">
        <f t="shared" si="8"/>
        <v>0</v>
      </c>
      <c r="EL43" s="158">
        <f t="shared" si="8"/>
        <v>0</v>
      </c>
      <c r="EM43" s="158">
        <f t="shared" si="8"/>
        <v>0</v>
      </c>
      <c r="EN43" s="158">
        <f t="shared" si="8"/>
        <v>0</v>
      </c>
      <c r="EO43" s="158">
        <f t="shared" si="8"/>
        <v>0</v>
      </c>
      <c r="EP43" s="158">
        <f t="shared" si="8"/>
        <v>0</v>
      </c>
      <c r="EQ43" s="158">
        <f t="shared" si="8"/>
        <v>0</v>
      </c>
      <c r="ER43" s="158">
        <f t="shared" si="8"/>
        <v>0</v>
      </c>
      <c r="ES43" s="158">
        <f t="shared" si="8"/>
        <v>0</v>
      </c>
      <c r="ET43" s="158">
        <f t="shared" si="8"/>
        <v>0</v>
      </c>
      <c r="EU43" s="158">
        <f t="shared" si="8"/>
        <v>0</v>
      </c>
      <c r="EV43" s="158">
        <f t="shared" si="8"/>
        <v>0</v>
      </c>
      <c r="EW43" s="158">
        <f t="shared" si="8"/>
        <v>0</v>
      </c>
      <c r="EX43" s="158">
        <f t="shared" si="8"/>
        <v>0</v>
      </c>
      <c r="EY43" s="158">
        <f t="shared" si="8"/>
        <v>0</v>
      </c>
      <c r="EZ43" s="158">
        <f t="shared" si="8"/>
        <v>0</v>
      </c>
      <c r="FA43" s="158">
        <f t="shared" si="8"/>
        <v>0</v>
      </c>
      <c r="FB43" s="158">
        <f t="shared" si="8"/>
        <v>0</v>
      </c>
      <c r="FC43" s="158">
        <f t="shared" si="8"/>
        <v>0</v>
      </c>
      <c r="FD43" s="158">
        <f t="shared" si="8"/>
        <v>0</v>
      </c>
      <c r="FE43" s="158">
        <f t="shared" si="8"/>
        <v>0</v>
      </c>
      <c r="FF43" s="158">
        <f t="shared" si="8"/>
        <v>0</v>
      </c>
      <c r="FG43" s="158">
        <f t="shared" si="8"/>
        <v>0</v>
      </c>
      <c r="FH43" s="158">
        <f t="shared" si="8"/>
        <v>0</v>
      </c>
      <c r="FI43" s="158">
        <f t="shared" si="8"/>
        <v>0</v>
      </c>
      <c r="FJ43" s="158">
        <f t="shared" si="8"/>
        <v>0</v>
      </c>
      <c r="FK43" s="158">
        <f t="shared" si="8"/>
        <v>0</v>
      </c>
      <c r="FL43" s="158">
        <f t="shared" si="8"/>
        <v>0</v>
      </c>
      <c r="FM43" s="158">
        <f t="shared" si="8"/>
        <v>0</v>
      </c>
      <c r="FN43" s="158">
        <f t="shared" si="8"/>
        <v>0</v>
      </c>
      <c r="FO43" s="158">
        <f t="shared" si="8"/>
        <v>0</v>
      </c>
      <c r="FP43" s="158">
        <f t="shared" si="8"/>
        <v>0</v>
      </c>
      <c r="FQ43" s="158">
        <f t="shared" si="8"/>
        <v>0</v>
      </c>
      <c r="FR43" s="158">
        <f t="shared" si="8"/>
        <v>0</v>
      </c>
      <c r="FS43" s="158">
        <f t="shared" si="8"/>
        <v>0</v>
      </c>
      <c r="FT43" s="158">
        <f t="shared" si="8"/>
        <v>0</v>
      </c>
      <c r="FU43" s="158">
        <f t="shared" si="8"/>
        <v>0</v>
      </c>
      <c r="FV43" s="158">
        <f t="shared" si="8"/>
        <v>0</v>
      </c>
      <c r="FW43" s="158">
        <f t="shared" si="8"/>
        <v>0</v>
      </c>
      <c r="FX43" s="158">
        <f t="shared" si="8"/>
        <v>0</v>
      </c>
      <c r="FY43" s="158">
        <f t="shared" si="8"/>
        <v>0</v>
      </c>
      <c r="FZ43" s="158">
        <f t="shared" si="8"/>
        <v>0</v>
      </c>
      <c r="GA43" s="158">
        <f t="shared" si="8"/>
        <v>0</v>
      </c>
      <c r="GB43" s="158">
        <f t="shared" si="8"/>
        <v>0</v>
      </c>
      <c r="GC43" s="158">
        <f t="shared" si="8"/>
        <v>0</v>
      </c>
      <c r="GD43" s="158">
        <f t="shared" si="8"/>
        <v>0</v>
      </c>
      <c r="GE43" s="158">
        <f t="shared" si="8"/>
        <v>0</v>
      </c>
      <c r="GF43" s="158">
        <f t="shared" si="8"/>
        <v>0</v>
      </c>
    </row>
    <row r="44" spans="2:206">
      <c r="B44" s="138" t="s">
        <v>379</v>
      </c>
      <c r="D44" s="108"/>
      <c r="E44" s="158">
        <f t="shared" ref="E44:AJ44" si="9">IF($F$7="Yes",E68,0)+IF($J$7="Yes",E150,0)+IF($M$7="Yes",E186,0)</f>
        <v>0</v>
      </c>
      <c r="F44" s="158">
        <f t="shared" si="9"/>
        <v>0</v>
      </c>
      <c r="G44" s="158">
        <f t="shared" si="9"/>
        <v>0</v>
      </c>
      <c r="H44" s="158">
        <f t="shared" si="9"/>
        <v>0</v>
      </c>
      <c r="I44" s="158">
        <f t="shared" si="9"/>
        <v>0</v>
      </c>
      <c r="J44" s="158">
        <f t="shared" si="9"/>
        <v>0</v>
      </c>
      <c r="K44" s="158">
        <f t="shared" si="9"/>
        <v>0</v>
      </c>
      <c r="L44" s="158">
        <f t="shared" si="9"/>
        <v>0</v>
      </c>
      <c r="M44" s="158">
        <f t="shared" si="9"/>
        <v>0</v>
      </c>
      <c r="N44" s="158">
        <f t="shared" si="9"/>
        <v>0</v>
      </c>
      <c r="O44" s="158">
        <f t="shared" si="9"/>
        <v>0</v>
      </c>
      <c r="P44" s="158">
        <f t="shared" si="9"/>
        <v>0</v>
      </c>
      <c r="Q44" s="158">
        <f t="shared" si="9"/>
        <v>0</v>
      </c>
      <c r="R44" s="158">
        <f t="shared" si="9"/>
        <v>0</v>
      </c>
      <c r="S44" s="158">
        <f t="shared" si="9"/>
        <v>0</v>
      </c>
      <c r="T44" s="158">
        <f t="shared" si="9"/>
        <v>0</v>
      </c>
      <c r="U44" s="158">
        <f t="shared" si="9"/>
        <v>0</v>
      </c>
      <c r="V44" s="158">
        <f t="shared" si="9"/>
        <v>0</v>
      </c>
      <c r="W44" s="158">
        <f t="shared" si="9"/>
        <v>0</v>
      </c>
      <c r="X44" s="158">
        <f t="shared" si="9"/>
        <v>0</v>
      </c>
      <c r="Y44" s="158">
        <f t="shared" si="9"/>
        <v>0</v>
      </c>
      <c r="Z44" s="158">
        <f t="shared" si="9"/>
        <v>0</v>
      </c>
      <c r="AA44" s="158">
        <f t="shared" si="9"/>
        <v>0</v>
      </c>
      <c r="AB44" s="158">
        <f t="shared" si="9"/>
        <v>0</v>
      </c>
      <c r="AC44" s="158">
        <f t="shared" si="9"/>
        <v>0</v>
      </c>
      <c r="AD44" s="158">
        <f t="shared" si="9"/>
        <v>0</v>
      </c>
      <c r="AE44" s="158">
        <f t="shared" si="9"/>
        <v>0</v>
      </c>
      <c r="AF44" s="158">
        <f t="shared" si="9"/>
        <v>0</v>
      </c>
      <c r="AG44" s="158">
        <f t="shared" si="9"/>
        <v>0</v>
      </c>
      <c r="AH44" s="158">
        <f t="shared" si="9"/>
        <v>0</v>
      </c>
      <c r="AI44" s="158">
        <f t="shared" si="9"/>
        <v>0</v>
      </c>
      <c r="AJ44" s="158">
        <f t="shared" si="9"/>
        <v>0</v>
      </c>
      <c r="AK44" s="158">
        <f t="shared" ref="AK44:BP44" si="10">IF($F$7="Yes",AK68,0)+IF($J$7="Yes",AK150,0)+IF($M$7="Yes",AK186,0)</f>
        <v>0</v>
      </c>
      <c r="AL44" s="158">
        <f t="shared" si="10"/>
        <v>0</v>
      </c>
      <c r="AM44" s="158">
        <f t="shared" si="10"/>
        <v>0</v>
      </c>
      <c r="AN44" s="158">
        <f t="shared" si="10"/>
        <v>0</v>
      </c>
      <c r="AO44" s="158">
        <f t="shared" si="10"/>
        <v>0</v>
      </c>
      <c r="AP44" s="158">
        <f t="shared" si="10"/>
        <v>0</v>
      </c>
      <c r="AQ44" s="158">
        <f t="shared" si="10"/>
        <v>0</v>
      </c>
      <c r="AR44" s="158">
        <f t="shared" si="10"/>
        <v>0</v>
      </c>
      <c r="AS44" s="158">
        <f t="shared" si="10"/>
        <v>254166.66666666666</v>
      </c>
      <c r="AT44" s="158">
        <f t="shared" si="10"/>
        <v>255225.69444444447</v>
      </c>
      <c r="AU44" s="158">
        <f t="shared" si="10"/>
        <v>256289.13483796301</v>
      </c>
      <c r="AV44" s="158">
        <f t="shared" si="10"/>
        <v>257357.00623312115</v>
      </c>
      <c r="AW44" s="158">
        <f t="shared" si="10"/>
        <v>258429.32709242581</v>
      </c>
      <c r="AX44" s="158">
        <f t="shared" si="10"/>
        <v>259506.11595531096</v>
      </c>
      <c r="AY44" s="158">
        <f t="shared" si="10"/>
        <v>260587.39143845809</v>
      </c>
      <c r="AZ44" s="158">
        <f t="shared" si="10"/>
        <v>261673.17223611832</v>
      </c>
      <c r="BA44" s="158">
        <f t="shared" si="10"/>
        <v>262763.47712043551</v>
      </c>
      <c r="BB44" s="158">
        <f t="shared" si="10"/>
        <v>263858.32494177064</v>
      </c>
      <c r="BC44" s="158">
        <f t="shared" si="10"/>
        <v>264957.73462902801</v>
      </c>
      <c r="BD44" s="158">
        <f t="shared" si="10"/>
        <v>266061.72518998227</v>
      </c>
      <c r="BE44" s="158">
        <f t="shared" si="10"/>
        <v>267170.31571160723</v>
      </c>
      <c r="BF44" s="158">
        <f t="shared" si="10"/>
        <v>268283.52536040556</v>
      </c>
      <c r="BG44" s="158">
        <f t="shared" si="10"/>
        <v>269401.3733827406</v>
      </c>
      <c r="BH44" s="158">
        <f t="shared" si="10"/>
        <v>270523.87910516869</v>
      </c>
      <c r="BI44" s="158">
        <f t="shared" si="10"/>
        <v>271651.06193477352</v>
      </c>
      <c r="BJ44" s="158">
        <f t="shared" si="10"/>
        <v>272782.9413595018</v>
      </c>
      <c r="BK44" s="158">
        <f t="shared" si="10"/>
        <v>273919.53694849968</v>
      </c>
      <c r="BL44" s="158">
        <f t="shared" si="10"/>
        <v>275060.86835245177</v>
      </c>
      <c r="BM44" s="158">
        <f t="shared" si="10"/>
        <v>276206.95530392032</v>
      </c>
      <c r="BN44" s="158">
        <f t="shared" si="10"/>
        <v>277357.81761768664</v>
      </c>
      <c r="BO44" s="158">
        <f t="shared" si="10"/>
        <v>278513.47519109369</v>
      </c>
      <c r="BP44" s="158">
        <f t="shared" si="10"/>
        <v>279673.94800438988</v>
      </c>
      <c r="BQ44" s="158">
        <f t="shared" ref="BQ44:CV44" si="11">IF($F$7="Yes",BQ68,0)+IF($J$7="Yes",BQ150,0)+IF($M$7="Yes",BQ186,0)</f>
        <v>280839.25612107484</v>
      </c>
      <c r="BR44" s="158">
        <f t="shared" si="11"/>
        <v>282009.41968824598</v>
      </c>
      <c r="BS44" s="158">
        <f t="shared" si="11"/>
        <v>283184.45893694705</v>
      </c>
      <c r="BT44" s="158">
        <f t="shared" si="11"/>
        <v>284364.39418251766</v>
      </c>
      <c r="BU44" s="158">
        <f t="shared" si="11"/>
        <v>285549.24582494481</v>
      </c>
      <c r="BV44" s="158">
        <f t="shared" si="11"/>
        <v>286739.03434921539</v>
      </c>
      <c r="BW44" s="158">
        <f t="shared" si="11"/>
        <v>287933.78032567049</v>
      </c>
      <c r="BX44" s="158">
        <f t="shared" si="11"/>
        <v>289133.50441036077</v>
      </c>
      <c r="BY44" s="158">
        <f t="shared" si="11"/>
        <v>290338.22734540392</v>
      </c>
      <c r="BZ44" s="158">
        <f t="shared" si="11"/>
        <v>0</v>
      </c>
      <c r="CA44" s="158">
        <f t="shared" si="11"/>
        <v>0</v>
      </c>
      <c r="CB44" s="158">
        <f t="shared" si="11"/>
        <v>0</v>
      </c>
      <c r="CC44" s="158">
        <f t="shared" si="11"/>
        <v>0</v>
      </c>
      <c r="CD44" s="158">
        <f t="shared" si="11"/>
        <v>0</v>
      </c>
      <c r="CE44" s="158">
        <f t="shared" si="11"/>
        <v>0</v>
      </c>
      <c r="CF44" s="158">
        <f t="shared" si="11"/>
        <v>0</v>
      </c>
      <c r="CG44" s="158">
        <f t="shared" si="11"/>
        <v>0</v>
      </c>
      <c r="CH44" s="158">
        <f t="shared" si="11"/>
        <v>0</v>
      </c>
      <c r="CI44" s="158">
        <f t="shared" si="11"/>
        <v>0</v>
      </c>
      <c r="CJ44" s="158">
        <f t="shared" si="11"/>
        <v>0</v>
      </c>
      <c r="CK44" s="158">
        <f t="shared" si="11"/>
        <v>0</v>
      </c>
      <c r="CL44" s="158">
        <f t="shared" si="11"/>
        <v>0</v>
      </c>
      <c r="CM44" s="158">
        <f t="shared" si="11"/>
        <v>0</v>
      </c>
      <c r="CN44" s="158">
        <f t="shared" si="11"/>
        <v>0</v>
      </c>
      <c r="CO44" s="158">
        <f t="shared" si="11"/>
        <v>0</v>
      </c>
      <c r="CP44" s="158">
        <f t="shared" si="11"/>
        <v>0</v>
      </c>
      <c r="CQ44" s="158">
        <f t="shared" si="11"/>
        <v>0</v>
      </c>
      <c r="CR44" s="158">
        <f t="shared" si="11"/>
        <v>0</v>
      </c>
      <c r="CS44" s="158">
        <f t="shared" si="11"/>
        <v>0</v>
      </c>
      <c r="CT44" s="158">
        <f t="shared" si="11"/>
        <v>0</v>
      </c>
      <c r="CU44" s="158">
        <f t="shared" si="11"/>
        <v>0</v>
      </c>
      <c r="CV44" s="158">
        <f t="shared" si="11"/>
        <v>0</v>
      </c>
      <c r="CW44" s="158">
        <f t="shared" ref="CW44:EB44" si="12">IF($F$7="Yes",CW68,0)+IF($J$7="Yes",CW150,0)+IF($M$7="Yes",CW186,0)</f>
        <v>0</v>
      </c>
      <c r="CX44" s="158">
        <f t="shared" si="12"/>
        <v>0</v>
      </c>
      <c r="CY44" s="158">
        <f t="shared" si="12"/>
        <v>0</v>
      </c>
      <c r="CZ44" s="158">
        <f t="shared" si="12"/>
        <v>0</v>
      </c>
      <c r="DA44" s="158">
        <f t="shared" si="12"/>
        <v>0</v>
      </c>
      <c r="DB44" s="158">
        <f t="shared" si="12"/>
        <v>0</v>
      </c>
      <c r="DC44" s="158">
        <f t="shared" si="12"/>
        <v>0</v>
      </c>
      <c r="DD44" s="158">
        <f t="shared" si="12"/>
        <v>0</v>
      </c>
      <c r="DE44" s="158">
        <f t="shared" si="12"/>
        <v>0</v>
      </c>
      <c r="DF44" s="158">
        <f t="shared" si="12"/>
        <v>0</v>
      </c>
      <c r="DG44" s="158">
        <f t="shared" si="12"/>
        <v>0</v>
      </c>
      <c r="DH44" s="158">
        <f t="shared" si="12"/>
        <v>0</v>
      </c>
      <c r="DI44" s="158">
        <f t="shared" si="12"/>
        <v>0</v>
      </c>
      <c r="DJ44" s="158">
        <f t="shared" si="12"/>
        <v>0</v>
      </c>
      <c r="DK44" s="158">
        <f t="shared" si="12"/>
        <v>0</v>
      </c>
      <c r="DL44" s="158">
        <f t="shared" si="12"/>
        <v>0</v>
      </c>
      <c r="DM44" s="158">
        <f t="shared" si="12"/>
        <v>0</v>
      </c>
      <c r="DN44" s="158">
        <f t="shared" si="12"/>
        <v>0</v>
      </c>
      <c r="DO44" s="158">
        <f t="shared" si="12"/>
        <v>0</v>
      </c>
      <c r="DP44" s="158">
        <f t="shared" si="12"/>
        <v>0</v>
      </c>
      <c r="DQ44" s="158">
        <f t="shared" si="12"/>
        <v>0</v>
      </c>
      <c r="DR44" s="158">
        <f t="shared" si="12"/>
        <v>0</v>
      </c>
      <c r="DS44" s="158">
        <f t="shared" si="12"/>
        <v>0</v>
      </c>
      <c r="DT44" s="158">
        <f t="shared" si="12"/>
        <v>0</v>
      </c>
      <c r="DU44" s="158">
        <f t="shared" si="12"/>
        <v>0</v>
      </c>
      <c r="DV44" s="158">
        <f t="shared" si="12"/>
        <v>0</v>
      </c>
      <c r="DW44" s="158">
        <f t="shared" si="12"/>
        <v>0</v>
      </c>
      <c r="DX44" s="158">
        <f t="shared" si="12"/>
        <v>0</v>
      </c>
      <c r="DY44" s="158">
        <f t="shared" si="12"/>
        <v>0</v>
      </c>
      <c r="DZ44" s="158">
        <f t="shared" si="12"/>
        <v>0</v>
      </c>
      <c r="EA44" s="158">
        <f t="shared" si="12"/>
        <v>0</v>
      </c>
      <c r="EB44" s="158">
        <f t="shared" si="12"/>
        <v>0</v>
      </c>
      <c r="EC44" s="158">
        <f t="shared" ref="EC44:FH44" si="13">IF($F$7="Yes",EC68,0)+IF($J$7="Yes",EC150,0)+IF($M$7="Yes",EC186,0)</f>
        <v>0</v>
      </c>
      <c r="ED44" s="158">
        <f t="shared" si="13"/>
        <v>0</v>
      </c>
      <c r="EE44" s="158">
        <f t="shared" si="13"/>
        <v>0</v>
      </c>
      <c r="EF44" s="158">
        <f t="shared" si="13"/>
        <v>0</v>
      </c>
      <c r="EG44" s="158">
        <f t="shared" si="13"/>
        <v>0</v>
      </c>
      <c r="EH44" s="158">
        <f t="shared" si="13"/>
        <v>0</v>
      </c>
      <c r="EI44" s="158">
        <f t="shared" si="13"/>
        <v>0</v>
      </c>
      <c r="EJ44" s="158">
        <f t="shared" si="13"/>
        <v>0</v>
      </c>
      <c r="EK44" s="158">
        <f t="shared" si="13"/>
        <v>0</v>
      </c>
      <c r="EL44" s="158">
        <f t="shared" si="13"/>
        <v>0</v>
      </c>
      <c r="EM44" s="158">
        <f t="shared" si="13"/>
        <v>0</v>
      </c>
      <c r="EN44" s="158">
        <f t="shared" si="13"/>
        <v>0</v>
      </c>
      <c r="EO44" s="158">
        <f t="shared" si="13"/>
        <v>0</v>
      </c>
      <c r="EP44" s="158">
        <f t="shared" si="13"/>
        <v>0</v>
      </c>
      <c r="EQ44" s="158">
        <f t="shared" si="13"/>
        <v>0</v>
      </c>
      <c r="ER44" s="158">
        <f t="shared" si="13"/>
        <v>0</v>
      </c>
      <c r="ES44" s="158">
        <f t="shared" si="13"/>
        <v>0</v>
      </c>
      <c r="ET44" s="158">
        <f t="shared" si="13"/>
        <v>0</v>
      </c>
      <c r="EU44" s="158">
        <f t="shared" si="13"/>
        <v>0</v>
      </c>
      <c r="EV44" s="158">
        <f t="shared" si="13"/>
        <v>0</v>
      </c>
      <c r="EW44" s="158">
        <f t="shared" si="13"/>
        <v>0</v>
      </c>
      <c r="EX44" s="158">
        <f t="shared" si="13"/>
        <v>0</v>
      </c>
      <c r="EY44" s="158">
        <f t="shared" si="13"/>
        <v>0</v>
      </c>
      <c r="EZ44" s="158">
        <f t="shared" si="13"/>
        <v>0</v>
      </c>
      <c r="FA44" s="158">
        <f t="shared" si="13"/>
        <v>0</v>
      </c>
      <c r="FB44" s="158">
        <f t="shared" si="13"/>
        <v>0</v>
      </c>
      <c r="FC44" s="158">
        <f t="shared" si="13"/>
        <v>0</v>
      </c>
      <c r="FD44" s="158">
        <f t="shared" si="13"/>
        <v>0</v>
      </c>
      <c r="FE44" s="158">
        <f t="shared" si="13"/>
        <v>0</v>
      </c>
      <c r="FF44" s="158">
        <f t="shared" si="13"/>
        <v>0</v>
      </c>
      <c r="FG44" s="158">
        <f t="shared" si="13"/>
        <v>0</v>
      </c>
      <c r="FH44" s="158">
        <f t="shared" si="13"/>
        <v>0</v>
      </c>
      <c r="FI44" s="158">
        <f t="shared" ref="FI44:GF44" si="14">IF($F$7="Yes",FI68,0)+IF($J$7="Yes",FI150,0)+IF($M$7="Yes",FI186,0)</f>
        <v>0</v>
      </c>
      <c r="FJ44" s="158">
        <f t="shared" si="14"/>
        <v>0</v>
      </c>
      <c r="FK44" s="158">
        <f t="shared" si="14"/>
        <v>0</v>
      </c>
      <c r="FL44" s="158">
        <f t="shared" si="14"/>
        <v>0</v>
      </c>
      <c r="FM44" s="158">
        <f t="shared" si="14"/>
        <v>0</v>
      </c>
      <c r="FN44" s="158">
        <f t="shared" si="14"/>
        <v>0</v>
      </c>
      <c r="FO44" s="158">
        <f t="shared" si="14"/>
        <v>0</v>
      </c>
      <c r="FP44" s="158">
        <f t="shared" si="14"/>
        <v>0</v>
      </c>
      <c r="FQ44" s="158">
        <f t="shared" si="14"/>
        <v>0</v>
      </c>
      <c r="FR44" s="158">
        <f t="shared" si="14"/>
        <v>0</v>
      </c>
      <c r="FS44" s="158">
        <f t="shared" si="14"/>
        <v>0</v>
      </c>
      <c r="FT44" s="158">
        <f t="shared" si="14"/>
        <v>0</v>
      </c>
      <c r="FU44" s="158">
        <f t="shared" si="14"/>
        <v>0</v>
      </c>
      <c r="FV44" s="158">
        <f t="shared" si="14"/>
        <v>0</v>
      </c>
      <c r="FW44" s="158">
        <f t="shared" si="14"/>
        <v>0</v>
      </c>
      <c r="FX44" s="158">
        <f t="shared" si="14"/>
        <v>0</v>
      </c>
      <c r="FY44" s="158">
        <f t="shared" si="14"/>
        <v>0</v>
      </c>
      <c r="FZ44" s="158">
        <f t="shared" si="14"/>
        <v>0</v>
      </c>
      <c r="GA44" s="158">
        <f t="shared" si="14"/>
        <v>0</v>
      </c>
      <c r="GB44" s="158">
        <f t="shared" si="14"/>
        <v>0</v>
      </c>
      <c r="GC44" s="158">
        <f t="shared" si="14"/>
        <v>0</v>
      </c>
      <c r="GD44" s="158">
        <f t="shared" si="14"/>
        <v>0</v>
      </c>
      <c r="GE44" s="158">
        <f t="shared" si="14"/>
        <v>0</v>
      </c>
      <c r="GF44" s="158">
        <f t="shared" si="14"/>
        <v>0</v>
      </c>
    </row>
    <row r="45" spans="2:206">
      <c r="B45" s="138" t="s">
        <v>381</v>
      </c>
      <c r="D45" s="108"/>
      <c r="E45" s="108">
        <f>E64+E146+E188+E216</f>
        <v>0</v>
      </c>
      <c r="F45" s="108">
        <f t="shared" ref="F45:BQ45" ca="1" si="15">F64+F146+F188+F216</f>
        <v>21484969.194581937</v>
      </c>
      <c r="G45" s="108">
        <f t="shared" ca="1" si="15"/>
        <v>18878765.994581938</v>
      </c>
      <c r="H45" s="108">
        <f t="shared" ca="1" si="15"/>
        <v>11760328.810836121</v>
      </c>
      <c r="I45" s="108">
        <f t="shared" ca="1" si="15"/>
        <v>0</v>
      </c>
      <c r="J45" s="108">
        <f t="shared" ca="1" si="15"/>
        <v>0</v>
      </c>
      <c r="K45" s="108">
        <f t="shared" ca="1" si="15"/>
        <v>0</v>
      </c>
      <c r="L45" s="108">
        <f t="shared" ca="1" si="15"/>
        <v>0</v>
      </c>
      <c r="M45" s="108">
        <f t="shared" ca="1" si="15"/>
        <v>0</v>
      </c>
      <c r="N45" s="108">
        <f t="shared" ca="1" si="15"/>
        <v>0</v>
      </c>
      <c r="O45" s="108">
        <f t="shared" ca="1" si="15"/>
        <v>0</v>
      </c>
      <c r="P45" s="108">
        <f t="shared" ca="1" si="15"/>
        <v>0</v>
      </c>
      <c r="Q45" s="108">
        <f t="shared" ca="1" si="15"/>
        <v>0</v>
      </c>
      <c r="R45" s="108">
        <f t="shared" ca="1" si="15"/>
        <v>0</v>
      </c>
      <c r="S45" s="108">
        <f t="shared" ca="1" si="15"/>
        <v>0</v>
      </c>
      <c r="T45" s="108">
        <f t="shared" ca="1" si="15"/>
        <v>0</v>
      </c>
      <c r="U45" s="108">
        <f t="shared" ca="1" si="15"/>
        <v>0</v>
      </c>
      <c r="V45" s="108">
        <f t="shared" ca="1" si="15"/>
        <v>0</v>
      </c>
      <c r="W45" s="108">
        <f t="shared" ca="1" si="15"/>
        <v>0</v>
      </c>
      <c r="X45" s="108">
        <f t="shared" ca="1" si="15"/>
        <v>0</v>
      </c>
      <c r="Y45" s="108">
        <f t="shared" ca="1" si="15"/>
        <v>0</v>
      </c>
      <c r="Z45" s="108">
        <f t="shared" ca="1" si="15"/>
        <v>0</v>
      </c>
      <c r="AA45" s="108">
        <f t="shared" ca="1" si="15"/>
        <v>0</v>
      </c>
      <c r="AB45" s="108">
        <f t="shared" ca="1" si="15"/>
        <v>0</v>
      </c>
      <c r="AC45" s="108">
        <f t="shared" ca="1" si="15"/>
        <v>0</v>
      </c>
      <c r="AD45" s="108">
        <f t="shared" ca="1" si="15"/>
        <v>0</v>
      </c>
      <c r="AE45" s="108">
        <f t="shared" ca="1" si="15"/>
        <v>0</v>
      </c>
      <c r="AF45" s="108">
        <f t="shared" ca="1" si="15"/>
        <v>0</v>
      </c>
      <c r="AG45" s="108">
        <f t="shared" ca="1" si="15"/>
        <v>0</v>
      </c>
      <c r="AH45" s="108">
        <f t="shared" ca="1" si="15"/>
        <v>0</v>
      </c>
      <c r="AI45" s="108">
        <f t="shared" ca="1" si="15"/>
        <v>0</v>
      </c>
      <c r="AJ45" s="108">
        <f t="shared" ca="1" si="15"/>
        <v>0</v>
      </c>
      <c r="AK45" s="108">
        <f t="shared" ca="1" si="15"/>
        <v>0</v>
      </c>
      <c r="AL45" s="108">
        <f t="shared" ca="1" si="15"/>
        <v>0</v>
      </c>
      <c r="AM45" s="108">
        <f t="shared" ca="1" si="15"/>
        <v>0</v>
      </c>
      <c r="AN45" s="108">
        <f t="shared" ca="1" si="15"/>
        <v>0</v>
      </c>
      <c r="AO45" s="108">
        <f t="shared" ca="1" si="15"/>
        <v>0</v>
      </c>
      <c r="AP45" s="108">
        <f t="shared" ca="1" si="15"/>
        <v>0</v>
      </c>
      <c r="AQ45" s="108">
        <f t="shared" ca="1" si="15"/>
        <v>0</v>
      </c>
      <c r="AR45" s="108">
        <f t="shared" ca="1" si="15"/>
        <v>0</v>
      </c>
      <c r="AS45" s="108">
        <f t="shared" ca="1" si="15"/>
        <v>61000000</v>
      </c>
      <c r="AT45" s="108">
        <f t="shared" ca="1" si="15"/>
        <v>0</v>
      </c>
      <c r="AU45" s="108">
        <f t="shared" ca="1" si="15"/>
        <v>0</v>
      </c>
      <c r="AV45" s="108">
        <f t="shared" ca="1" si="15"/>
        <v>0</v>
      </c>
      <c r="AW45" s="108">
        <f t="shared" ca="1" si="15"/>
        <v>0</v>
      </c>
      <c r="AX45" s="108">
        <f t="shared" ca="1" si="15"/>
        <v>0</v>
      </c>
      <c r="AY45" s="108">
        <f t="shared" ca="1" si="15"/>
        <v>0</v>
      </c>
      <c r="AZ45" s="108">
        <f t="shared" ca="1" si="15"/>
        <v>0</v>
      </c>
      <c r="BA45" s="108">
        <f t="shared" ca="1" si="15"/>
        <v>26081.916666666668</v>
      </c>
      <c r="BB45" s="108" t="e">
        <f t="shared" ca="1" si="15"/>
        <v>#DIV/0!</v>
      </c>
      <c r="BC45" s="108" t="e">
        <f t="shared" ca="1" si="15"/>
        <v>#DIV/0!</v>
      </c>
      <c r="BD45" s="108" t="e">
        <f t="shared" ca="1" si="15"/>
        <v>#DIV/0!</v>
      </c>
      <c r="BE45" s="108">
        <f t="shared" ca="1" si="15"/>
        <v>3392307.6923076925</v>
      </c>
      <c r="BF45" s="108">
        <f t="shared" ca="1" si="15"/>
        <v>3392307.6923076925</v>
      </c>
      <c r="BG45" s="108" t="e">
        <f t="shared" ca="1" si="15"/>
        <v>#DIV/0!</v>
      </c>
      <c r="BH45" s="108">
        <f t="shared" ca="1" si="15"/>
        <v>3392307.6923076925</v>
      </c>
      <c r="BI45" s="108">
        <f t="shared" ca="1" si="15"/>
        <v>3392307.6923076925</v>
      </c>
      <c r="BJ45" s="108">
        <f t="shared" ca="1" si="15"/>
        <v>3392307.6923076925</v>
      </c>
      <c r="BK45" s="108">
        <f t="shared" ca="1" si="15"/>
        <v>3392307.6923076925</v>
      </c>
      <c r="BL45" s="108">
        <f t="shared" ca="1" si="15"/>
        <v>3392307.6923076925</v>
      </c>
      <c r="BM45" s="108">
        <f t="shared" ca="1" si="15"/>
        <v>3392307.6923076925</v>
      </c>
      <c r="BN45" s="108">
        <f t="shared" ca="1" si="15"/>
        <v>3392307.6923076925</v>
      </c>
      <c r="BO45" s="108">
        <f t="shared" ca="1" si="15"/>
        <v>3392307.6923076925</v>
      </c>
      <c r="BP45" s="108">
        <f t="shared" ca="1" si="15"/>
        <v>3392307.6923076925</v>
      </c>
      <c r="BQ45" s="108">
        <f t="shared" ca="1" si="15"/>
        <v>3392307.6923076925</v>
      </c>
      <c r="BR45" s="108">
        <f t="shared" ref="BR45:EC45" ca="1" si="16">BR64+BR146+BR188+BR216</f>
        <v>3392307.6923076925</v>
      </c>
      <c r="BS45" s="108">
        <f t="shared" ca="1" si="16"/>
        <v>3392307.6923076925</v>
      </c>
      <c r="BT45" s="108">
        <f t="shared" ca="1" si="16"/>
        <v>3392307.6923076925</v>
      </c>
      <c r="BU45" s="108">
        <f t="shared" ca="1" si="16"/>
        <v>3392307.6923076925</v>
      </c>
      <c r="BV45" s="108">
        <f t="shared" si="16"/>
        <v>3392307.6923076925</v>
      </c>
      <c r="BW45" s="108">
        <f t="shared" si="16"/>
        <v>3392307.6923076925</v>
      </c>
      <c r="BX45" s="108">
        <f t="shared" si="16"/>
        <v>3392307.6923076925</v>
      </c>
      <c r="BY45" s="108">
        <f t="shared" si="16"/>
        <v>3392307.6923076925</v>
      </c>
      <c r="BZ45" s="108">
        <f t="shared" si="16"/>
        <v>3392307.6923076925</v>
      </c>
      <c r="CA45" s="108">
        <f t="shared" si="16"/>
        <v>3392307.6923076361</v>
      </c>
      <c r="CB45" s="108">
        <f t="shared" si="16"/>
        <v>0</v>
      </c>
      <c r="CC45" s="108">
        <f t="shared" si="16"/>
        <v>0</v>
      </c>
      <c r="CD45" s="108">
        <f t="shared" si="16"/>
        <v>0</v>
      </c>
      <c r="CE45" s="108">
        <f t="shared" si="16"/>
        <v>0</v>
      </c>
      <c r="CF45" s="108">
        <f t="shared" si="16"/>
        <v>0</v>
      </c>
      <c r="CG45" s="108">
        <f t="shared" si="16"/>
        <v>0</v>
      </c>
      <c r="CH45" s="108">
        <f t="shared" si="16"/>
        <v>0</v>
      </c>
      <c r="CI45" s="108">
        <f t="shared" si="16"/>
        <v>0</v>
      </c>
      <c r="CJ45" s="108">
        <f t="shared" si="16"/>
        <v>0</v>
      </c>
      <c r="CK45" s="108">
        <f t="shared" si="16"/>
        <v>0</v>
      </c>
      <c r="CL45" s="108">
        <f t="shared" si="16"/>
        <v>0</v>
      </c>
      <c r="CM45" s="108">
        <f t="shared" si="16"/>
        <v>0</v>
      </c>
      <c r="CN45" s="108">
        <f t="shared" si="16"/>
        <v>0</v>
      </c>
      <c r="CO45" s="108">
        <f t="shared" si="16"/>
        <v>0</v>
      </c>
      <c r="CP45" s="108">
        <f t="shared" si="16"/>
        <v>0</v>
      </c>
      <c r="CQ45" s="108">
        <f t="shared" si="16"/>
        <v>0</v>
      </c>
      <c r="CR45" s="108">
        <f t="shared" si="16"/>
        <v>0</v>
      </c>
      <c r="CS45" s="108">
        <f t="shared" si="16"/>
        <v>0</v>
      </c>
      <c r="CT45" s="108">
        <f t="shared" si="16"/>
        <v>0</v>
      </c>
      <c r="CU45" s="108">
        <f t="shared" si="16"/>
        <v>0</v>
      </c>
      <c r="CV45" s="108">
        <f t="shared" si="16"/>
        <v>0</v>
      </c>
      <c r="CW45" s="108">
        <f t="shared" si="16"/>
        <v>0</v>
      </c>
      <c r="CX45" s="108">
        <f t="shared" si="16"/>
        <v>0</v>
      </c>
      <c r="CY45" s="108">
        <f t="shared" si="16"/>
        <v>0</v>
      </c>
      <c r="CZ45" s="108">
        <f t="shared" si="16"/>
        <v>0</v>
      </c>
      <c r="DA45" s="108">
        <f t="shared" si="16"/>
        <v>0</v>
      </c>
      <c r="DB45" s="108">
        <f t="shared" si="16"/>
        <v>0</v>
      </c>
      <c r="DC45" s="108">
        <f t="shared" si="16"/>
        <v>0</v>
      </c>
      <c r="DD45" s="108">
        <f t="shared" si="16"/>
        <v>0</v>
      </c>
      <c r="DE45" s="108">
        <f t="shared" si="16"/>
        <v>0</v>
      </c>
      <c r="DF45" s="108">
        <f t="shared" si="16"/>
        <v>0</v>
      </c>
      <c r="DG45" s="108">
        <f t="shared" si="16"/>
        <v>0</v>
      </c>
      <c r="DH45" s="108">
        <f t="shared" si="16"/>
        <v>0</v>
      </c>
      <c r="DI45" s="108">
        <f t="shared" si="16"/>
        <v>0</v>
      </c>
      <c r="DJ45" s="108">
        <f t="shared" si="16"/>
        <v>0</v>
      </c>
      <c r="DK45" s="108">
        <f t="shared" si="16"/>
        <v>0</v>
      </c>
      <c r="DL45" s="108">
        <f t="shared" si="16"/>
        <v>0</v>
      </c>
      <c r="DM45" s="108">
        <f t="shared" si="16"/>
        <v>0</v>
      </c>
      <c r="DN45" s="108">
        <f t="shared" si="16"/>
        <v>0</v>
      </c>
      <c r="DO45" s="108">
        <f t="shared" si="16"/>
        <v>0</v>
      </c>
      <c r="DP45" s="108">
        <f t="shared" si="16"/>
        <v>0</v>
      </c>
      <c r="DQ45" s="108">
        <f t="shared" si="16"/>
        <v>0</v>
      </c>
      <c r="DR45" s="108">
        <f t="shared" si="16"/>
        <v>0</v>
      </c>
      <c r="DS45" s="108">
        <f t="shared" si="16"/>
        <v>0</v>
      </c>
      <c r="DT45" s="108">
        <f t="shared" si="16"/>
        <v>0</v>
      </c>
      <c r="DU45" s="108">
        <f t="shared" si="16"/>
        <v>0</v>
      </c>
      <c r="DV45" s="108">
        <f t="shared" si="16"/>
        <v>0</v>
      </c>
      <c r="DW45" s="108">
        <f t="shared" si="16"/>
        <v>0</v>
      </c>
      <c r="DX45" s="108">
        <f t="shared" si="16"/>
        <v>0</v>
      </c>
      <c r="DY45" s="108">
        <f t="shared" si="16"/>
        <v>0</v>
      </c>
      <c r="DZ45" s="108">
        <f t="shared" si="16"/>
        <v>0</v>
      </c>
      <c r="EA45" s="108">
        <f t="shared" si="16"/>
        <v>0</v>
      </c>
      <c r="EB45" s="108">
        <f t="shared" si="16"/>
        <v>0</v>
      </c>
      <c r="EC45" s="108">
        <f t="shared" si="16"/>
        <v>0</v>
      </c>
      <c r="ED45" s="108">
        <f t="shared" ref="ED45:GF45" si="17">ED64+ED146+ED188+ED216</f>
        <v>0</v>
      </c>
      <c r="EE45" s="108">
        <f t="shared" si="17"/>
        <v>0</v>
      </c>
      <c r="EF45" s="108">
        <f t="shared" si="17"/>
        <v>0</v>
      </c>
      <c r="EG45" s="108">
        <f t="shared" si="17"/>
        <v>0</v>
      </c>
      <c r="EH45" s="108">
        <f t="shared" si="17"/>
        <v>0</v>
      </c>
      <c r="EI45" s="108">
        <f t="shared" si="17"/>
        <v>0</v>
      </c>
      <c r="EJ45" s="108">
        <f t="shared" si="17"/>
        <v>0</v>
      </c>
      <c r="EK45" s="108">
        <f t="shared" si="17"/>
        <v>0</v>
      </c>
      <c r="EL45" s="108">
        <f t="shared" si="17"/>
        <v>0</v>
      </c>
      <c r="EM45" s="108">
        <f t="shared" si="17"/>
        <v>0</v>
      </c>
      <c r="EN45" s="108">
        <f t="shared" si="17"/>
        <v>0</v>
      </c>
      <c r="EO45" s="108">
        <f t="shared" si="17"/>
        <v>0</v>
      </c>
      <c r="EP45" s="108">
        <f t="shared" si="17"/>
        <v>0</v>
      </c>
      <c r="EQ45" s="108">
        <f t="shared" si="17"/>
        <v>0</v>
      </c>
      <c r="ER45" s="108">
        <f t="shared" si="17"/>
        <v>0</v>
      </c>
      <c r="ES45" s="108">
        <f t="shared" si="17"/>
        <v>0</v>
      </c>
      <c r="ET45" s="108">
        <f t="shared" si="17"/>
        <v>0</v>
      </c>
      <c r="EU45" s="108">
        <f t="shared" si="17"/>
        <v>0</v>
      </c>
      <c r="EV45" s="108">
        <f t="shared" si="17"/>
        <v>0</v>
      </c>
      <c r="EW45" s="108">
        <f t="shared" si="17"/>
        <v>0</v>
      </c>
      <c r="EX45" s="108">
        <f t="shared" si="17"/>
        <v>0</v>
      </c>
      <c r="EY45" s="108">
        <f t="shared" si="17"/>
        <v>0</v>
      </c>
      <c r="EZ45" s="108">
        <f t="shared" si="17"/>
        <v>0</v>
      </c>
      <c r="FA45" s="108">
        <f t="shared" si="17"/>
        <v>0</v>
      </c>
      <c r="FB45" s="108">
        <f t="shared" si="17"/>
        <v>0</v>
      </c>
      <c r="FC45" s="108">
        <f t="shared" si="17"/>
        <v>0</v>
      </c>
      <c r="FD45" s="108">
        <f t="shared" si="17"/>
        <v>0</v>
      </c>
      <c r="FE45" s="108">
        <f t="shared" si="17"/>
        <v>0</v>
      </c>
      <c r="FF45" s="108">
        <f t="shared" si="17"/>
        <v>0</v>
      </c>
      <c r="FG45" s="108">
        <f t="shared" si="17"/>
        <v>0</v>
      </c>
      <c r="FH45" s="108">
        <f t="shared" si="17"/>
        <v>0</v>
      </c>
      <c r="FI45" s="108">
        <f t="shared" si="17"/>
        <v>0</v>
      </c>
      <c r="FJ45" s="108">
        <f t="shared" si="17"/>
        <v>0</v>
      </c>
      <c r="FK45" s="108">
        <f t="shared" si="17"/>
        <v>0</v>
      </c>
      <c r="FL45" s="108">
        <f t="shared" si="17"/>
        <v>0</v>
      </c>
      <c r="FM45" s="108">
        <f t="shared" si="17"/>
        <v>0</v>
      </c>
      <c r="FN45" s="108">
        <f t="shared" si="17"/>
        <v>0</v>
      </c>
      <c r="FO45" s="108">
        <f t="shared" si="17"/>
        <v>0</v>
      </c>
      <c r="FP45" s="108">
        <f t="shared" si="17"/>
        <v>0</v>
      </c>
      <c r="FQ45" s="108">
        <f t="shared" si="17"/>
        <v>0</v>
      </c>
      <c r="FR45" s="108">
        <f t="shared" si="17"/>
        <v>0</v>
      </c>
      <c r="FS45" s="108">
        <f t="shared" si="17"/>
        <v>0</v>
      </c>
      <c r="FT45" s="108">
        <f t="shared" si="17"/>
        <v>0</v>
      </c>
      <c r="FU45" s="108">
        <f t="shared" si="17"/>
        <v>0</v>
      </c>
      <c r="FV45" s="108">
        <f t="shared" si="17"/>
        <v>0</v>
      </c>
      <c r="FW45" s="108">
        <f t="shared" si="17"/>
        <v>0</v>
      </c>
      <c r="FX45" s="108">
        <f t="shared" si="17"/>
        <v>0</v>
      </c>
      <c r="FY45" s="108">
        <f t="shared" si="17"/>
        <v>0</v>
      </c>
      <c r="FZ45" s="108">
        <f t="shared" si="17"/>
        <v>0</v>
      </c>
      <c r="GA45" s="108">
        <f t="shared" si="17"/>
        <v>0</v>
      </c>
      <c r="GB45" s="108">
        <f t="shared" si="17"/>
        <v>0</v>
      </c>
      <c r="GC45" s="108">
        <f t="shared" si="17"/>
        <v>0</v>
      </c>
      <c r="GD45" s="108">
        <f t="shared" si="17"/>
        <v>0</v>
      </c>
      <c r="GE45" s="108">
        <f t="shared" si="17"/>
        <v>0</v>
      </c>
      <c r="GF45" s="108">
        <f t="shared" si="17"/>
        <v>0</v>
      </c>
    </row>
    <row r="46" spans="2:206">
      <c r="B46" s="138" t="s">
        <v>382</v>
      </c>
      <c r="D46" s="108"/>
      <c r="E46" s="108">
        <f ca="1">E67+E149+E190+E219</f>
        <v>0</v>
      </c>
      <c r="F46" s="108">
        <f t="shared" ref="F46:BQ46" ca="1" si="18">F67+F149+F190+F219</f>
        <v>0</v>
      </c>
      <c r="G46" s="108">
        <f t="shared" ca="1" si="18"/>
        <v>0</v>
      </c>
      <c r="H46" s="108">
        <f t="shared" ca="1" si="18"/>
        <v>0</v>
      </c>
      <c r="I46" s="108">
        <f t="shared" ca="1" si="18"/>
        <v>0</v>
      </c>
      <c r="J46" s="108">
        <f t="shared" ca="1" si="18"/>
        <v>0</v>
      </c>
      <c r="K46" s="108">
        <f t="shared" ca="1" si="18"/>
        <v>0</v>
      </c>
      <c r="L46" s="108">
        <f t="shared" ca="1" si="18"/>
        <v>0</v>
      </c>
      <c r="M46" s="108">
        <f t="shared" ca="1" si="18"/>
        <v>3822628.464059636</v>
      </c>
      <c r="N46" s="108">
        <f t="shared" ca="1" si="18"/>
        <v>3822628.464059636</v>
      </c>
      <c r="O46" s="108">
        <f t="shared" ca="1" si="18"/>
        <v>24173755.736786909</v>
      </c>
      <c r="P46" s="108">
        <f t="shared" ca="1" si="18"/>
        <v>20305051.335093819</v>
      </c>
      <c r="Q46" s="108">
        <f t="shared" ca="1" si="18"/>
        <v>0</v>
      </c>
      <c r="R46" s="108">
        <f t="shared" ca="1" si="18"/>
        <v>0</v>
      </c>
      <c r="S46" s="108">
        <f t="shared" ca="1" si="18"/>
        <v>0</v>
      </c>
      <c r="T46" s="108">
        <f t="shared" ca="1" si="18"/>
        <v>0</v>
      </c>
      <c r="U46" s="108">
        <f t="shared" ca="1" si="18"/>
        <v>0</v>
      </c>
      <c r="V46" s="108">
        <f t="shared" ca="1" si="18"/>
        <v>0</v>
      </c>
      <c r="W46" s="108">
        <f t="shared" ca="1" si="18"/>
        <v>0</v>
      </c>
      <c r="X46" s="108">
        <f t="shared" ca="1" si="18"/>
        <v>0</v>
      </c>
      <c r="Y46" s="108">
        <f t="shared" ca="1" si="18"/>
        <v>0</v>
      </c>
      <c r="Z46" s="108">
        <f t="shared" ca="1" si="18"/>
        <v>0</v>
      </c>
      <c r="AA46" s="108">
        <f t="shared" ca="1" si="18"/>
        <v>0</v>
      </c>
      <c r="AB46" s="108">
        <f t="shared" ca="1" si="18"/>
        <v>0</v>
      </c>
      <c r="AC46" s="108">
        <f t="shared" ca="1" si="18"/>
        <v>0</v>
      </c>
      <c r="AD46" s="108">
        <f t="shared" ca="1" si="18"/>
        <v>0</v>
      </c>
      <c r="AE46" s="108">
        <f t="shared" ca="1" si="18"/>
        <v>0</v>
      </c>
      <c r="AF46" s="108">
        <f t="shared" ca="1" si="18"/>
        <v>0</v>
      </c>
      <c r="AG46" s="108">
        <f t="shared" ca="1" si="18"/>
        <v>0</v>
      </c>
      <c r="AH46" s="108">
        <f t="shared" ca="1" si="18"/>
        <v>0</v>
      </c>
      <c r="AI46" s="108">
        <f t="shared" ca="1" si="18"/>
        <v>0</v>
      </c>
      <c r="AJ46" s="108">
        <f t="shared" ca="1" si="18"/>
        <v>0</v>
      </c>
      <c r="AK46" s="108">
        <f t="shared" ca="1" si="18"/>
        <v>0</v>
      </c>
      <c r="AL46" s="108">
        <f t="shared" ca="1" si="18"/>
        <v>0</v>
      </c>
      <c r="AM46" s="108">
        <f t="shared" ca="1" si="18"/>
        <v>0</v>
      </c>
      <c r="AN46" s="108">
        <f t="shared" ca="1" si="18"/>
        <v>0</v>
      </c>
      <c r="AO46" s="108">
        <f t="shared" ca="1" si="18"/>
        <v>0</v>
      </c>
      <c r="AP46" s="108">
        <f t="shared" ca="1" si="18"/>
        <v>0</v>
      </c>
      <c r="AQ46" s="108">
        <f t="shared" ca="1" si="18"/>
        <v>0</v>
      </c>
      <c r="AR46" s="108">
        <f t="shared" ca="1" si="18"/>
        <v>0</v>
      </c>
      <c r="AS46" s="108">
        <f t="shared" ca="1" si="18"/>
        <v>0</v>
      </c>
      <c r="AT46" s="108">
        <f t="shared" ca="1" si="18"/>
        <v>0</v>
      </c>
      <c r="AU46" s="108">
        <f t="shared" ca="1" si="18"/>
        <v>0</v>
      </c>
      <c r="AV46" s="108">
        <f t="shared" ca="1" si="18"/>
        <v>0</v>
      </c>
      <c r="AW46" s="108">
        <f t="shared" ca="1" si="18"/>
        <v>0</v>
      </c>
      <c r="AX46" s="108">
        <f t="shared" ca="1" si="18"/>
        <v>0</v>
      </c>
      <c r="AY46" s="108">
        <f t="shared" ca="1" si="18"/>
        <v>0</v>
      </c>
      <c r="AZ46" s="108">
        <f t="shared" ca="1" si="18"/>
        <v>0</v>
      </c>
      <c r="BA46" s="108">
        <f t="shared" ca="1" si="18"/>
        <v>0</v>
      </c>
      <c r="BB46" s="108" t="e">
        <f t="shared" ca="1" si="18"/>
        <v>#DIV/0!</v>
      </c>
      <c r="BC46" s="108">
        <f t="shared" ca="1" si="18"/>
        <v>0</v>
      </c>
      <c r="BD46" s="108">
        <f t="shared" ca="1" si="18"/>
        <v>0</v>
      </c>
      <c r="BE46" s="108">
        <f t="shared" ca="1" si="18"/>
        <v>0</v>
      </c>
      <c r="BF46" s="108">
        <f t="shared" ca="1" si="18"/>
        <v>0</v>
      </c>
      <c r="BG46" s="108" t="e">
        <f t="shared" ca="1" si="18"/>
        <v>#DIV/0!</v>
      </c>
      <c r="BH46" s="108">
        <f t="shared" ca="1" si="18"/>
        <v>0</v>
      </c>
      <c r="BI46" s="108">
        <f t="shared" ca="1" si="18"/>
        <v>0</v>
      </c>
      <c r="BJ46" s="108">
        <f t="shared" ca="1" si="18"/>
        <v>0</v>
      </c>
      <c r="BK46" s="108">
        <f t="shared" ca="1" si="18"/>
        <v>0</v>
      </c>
      <c r="BL46" s="108">
        <f t="shared" ca="1" si="18"/>
        <v>0</v>
      </c>
      <c r="BM46" s="108">
        <f t="shared" ca="1" si="18"/>
        <v>0</v>
      </c>
      <c r="BN46" s="108">
        <f t="shared" ca="1" si="18"/>
        <v>0</v>
      </c>
      <c r="BO46" s="108">
        <f t="shared" ca="1" si="18"/>
        <v>0</v>
      </c>
      <c r="BP46" s="108">
        <f t="shared" ca="1" si="18"/>
        <v>0</v>
      </c>
      <c r="BQ46" s="108">
        <f t="shared" ca="1" si="18"/>
        <v>0</v>
      </c>
      <c r="BR46" s="108">
        <f t="shared" ref="BR46:EC46" ca="1" si="19">BR67+BR149+BR190+BR219</f>
        <v>0</v>
      </c>
      <c r="BS46" s="108">
        <f t="shared" ca="1" si="19"/>
        <v>0</v>
      </c>
      <c r="BT46" s="108">
        <f t="shared" ca="1" si="19"/>
        <v>0</v>
      </c>
      <c r="BU46" s="108">
        <f t="shared" ca="1" si="19"/>
        <v>0</v>
      </c>
      <c r="BV46" s="108">
        <f t="shared" si="19"/>
        <v>0</v>
      </c>
      <c r="BW46" s="108">
        <f t="shared" si="19"/>
        <v>0</v>
      </c>
      <c r="BX46" s="108">
        <f t="shared" si="19"/>
        <v>0</v>
      </c>
      <c r="BY46" s="108">
        <f t="shared" si="19"/>
        <v>0</v>
      </c>
      <c r="BZ46" s="108">
        <f t="shared" si="19"/>
        <v>69971512.790242344</v>
      </c>
      <c r="CA46" s="108">
        <f t="shared" si="19"/>
        <v>0</v>
      </c>
      <c r="CB46" s="108">
        <f t="shared" si="19"/>
        <v>93337906.086587623</v>
      </c>
      <c r="CC46" s="108">
        <f t="shared" si="19"/>
        <v>0</v>
      </c>
      <c r="CD46" s="108">
        <f t="shared" si="19"/>
        <v>0</v>
      </c>
      <c r="CE46" s="108">
        <f t="shared" si="19"/>
        <v>0</v>
      </c>
      <c r="CF46" s="108">
        <f t="shared" si="19"/>
        <v>0</v>
      </c>
      <c r="CG46" s="108">
        <f t="shared" si="19"/>
        <v>0</v>
      </c>
      <c r="CH46" s="108">
        <f t="shared" si="19"/>
        <v>0</v>
      </c>
      <c r="CI46" s="108">
        <f t="shared" si="19"/>
        <v>0</v>
      </c>
      <c r="CJ46" s="108">
        <f t="shared" si="19"/>
        <v>0</v>
      </c>
      <c r="CK46" s="108">
        <f t="shared" si="19"/>
        <v>0</v>
      </c>
      <c r="CL46" s="108">
        <f t="shared" si="19"/>
        <v>0</v>
      </c>
      <c r="CM46" s="108">
        <f t="shared" si="19"/>
        <v>0</v>
      </c>
      <c r="CN46" s="108" t="e">
        <f t="shared" ca="1" si="19"/>
        <v>#DIV/0!</v>
      </c>
      <c r="CO46" s="108">
        <f t="shared" si="19"/>
        <v>0</v>
      </c>
      <c r="CP46" s="108">
        <f t="shared" si="19"/>
        <v>0</v>
      </c>
      <c r="CQ46" s="108">
        <f t="shared" si="19"/>
        <v>0</v>
      </c>
      <c r="CR46" s="108">
        <f t="shared" si="19"/>
        <v>0</v>
      </c>
      <c r="CS46" s="108">
        <f t="shared" si="19"/>
        <v>0</v>
      </c>
      <c r="CT46" s="108">
        <f t="shared" si="19"/>
        <v>0</v>
      </c>
      <c r="CU46" s="108">
        <f t="shared" si="19"/>
        <v>0</v>
      </c>
      <c r="CV46" s="108">
        <f t="shared" si="19"/>
        <v>0</v>
      </c>
      <c r="CW46" s="108">
        <f t="shared" si="19"/>
        <v>0</v>
      </c>
      <c r="CX46" s="108">
        <f t="shared" si="19"/>
        <v>0</v>
      </c>
      <c r="CY46" s="108">
        <f t="shared" si="19"/>
        <v>0</v>
      </c>
      <c r="CZ46" s="108">
        <f t="shared" si="19"/>
        <v>0</v>
      </c>
      <c r="DA46" s="108">
        <f t="shared" si="19"/>
        <v>0</v>
      </c>
      <c r="DB46" s="108">
        <f t="shared" si="19"/>
        <v>0</v>
      </c>
      <c r="DC46" s="108">
        <f t="shared" si="19"/>
        <v>0</v>
      </c>
      <c r="DD46" s="108">
        <f t="shared" si="19"/>
        <v>0</v>
      </c>
      <c r="DE46" s="108">
        <f t="shared" si="19"/>
        <v>0</v>
      </c>
      <c r="DF46" s="108">
        <f t="shared" si="19"/>
        <v>0</v>
      </c>
      <c r="DG46" s="108">
        <f t="shared" si="19"/>
        <v>0</v>
      </c>
      <c r="DH46" s="108">
        <f t="shared" si="19"/>
        <v>0</v>
      </c>
      <c r="DI46" s="108">
        <f t="shared" si="19"/>
        <v>0</v>
      </c>
      <c r="DJ46" s="108">
        <f t="shared" si="19"/>
        <v>0</v>
      </c>
      <c r="DK46" s="108">
        <f t="shared" si="19"/>
        <v>0</v>
      </c>
      <c r="DL46" s="108">
        <f t="shared" si="19"/>
        <v>0</v>
      </c>
      <c r="DM46" s="108">
        <f t="shared" si="19"/>
        <v>0</v>
      </c>
      <c r="DN46" s="108">
        <f t="shared" si="19"/>
        <v>0</v>
      </c>
      <c r="DO46" s="108">
        <f t="shared" si="19"/>
        <v>0</v>
      </c>
      <c r="DP46" s="108">
        <f t="shared" si="19"/>
        <v>0</v>
      </c>
      <c r="DQ46" s="108">
        <f t="shared" si="19"/>
        <v>0</v>
      </c>
      <c r="DR46" s="108">
        <f t="shared" si="19"/>
        <v>0</v>
      </c>
      <c r="DS46" s="108">
        <f t="shared" si="19"/>
        <v>0</v>
      </c>
      <c r="DT46" s="108">
        <f t="shared" si="19"/>
        <v>0</v>
      </c>
      <c r="DU46" s="108">
        <f t="shared" si="19"/>
        <v>0</v>
      </c>
      <c r="DV46" s="108">
        <f t="shared" si="19"/>
        <v>0</v>
      </c>
      <c r="DW46" s="108">
        <f t="shared" si="19"/>
        <v>0</v>
      </c>
      <c r="DX46" s="108">
        <f t="shared" si="19"/>
        <v>0</v>
      </c>
      <c r="DY46" s="108">
        <f t="shared" si="19"/>
        <v>0</v>
      </c>
      <c r="DZ46" s="108">
        <f t="shared" si="19"/>
        <v>0</v>
      </c>
      <c r="EA46" s="108">
        <f t="shared" si="19"/>
        <v>0</v>
      </c>
      <c r="EB46" s="108">
        <f t="shared" si="19"/>
        <v>0</v>
      </c>
      <c r="EC46" s="108">
        <f t="shared" si="19"/>
        <v>0</v>
      </c>
      <c r="ED46" s="108">
        <f t="shared" ref="ED46:GF46" si="20">ED67+ED149+ED190+ED219</f>
        <v>0</v>
      </c>
      <c r="EE46" s="108">
        <f t="shared" si="20"/>
        <v>0</v>
      </c>
      <c r="EF46" s="108">
        <f t="shared" si="20"/>
        <v>0</v>
      </c>
      <c r="EG46" s="108">
        <f t="shared" si="20"/>
        <v>0</v>
      </c>
      <c r="EH46" s="108">
        <f t="shared" si="20"/>
        <v>0</v>
      </c>
      <c r="EI46" s="108">
        <f t="shared" si="20"/>
        <v>0</v>
      </c>
      <c r="EJ46" s="108">
        <f t="shared" si="20"/>
        <v>0</v>
      </c>
      <c r="EK46" s="108">
        <f t="shared" si="20"/>
        <v>0</v>
      </c>
      <c r="EL46" s="108">
        <f t="shared" si="20"/>
        <v>0</v>
      </c>
      <c r="EM46" s="108">
        <f t="shared" si="20"/>
        <v>0</v>
      </c>
      <c r="EN46" s="108">
        <f t="shared" si="20"/>
        <v>0</v>
      </c>
      <c r="EO46" s="108">
        <f t="shared" si="20"/>
        <v>0</v>
      </c>
      <c r="EP46" s="108">
        <f t="shared" si="20"/>
        <v>0</v>
      </c>
      <c r="EQ46" s="108">
        <f t="shared" si="20"/>
        <v>0</v>
      </c>
      <c r="ER46" s="108">
        <f t="shared" si="20"/>
        <v>0</v>
      </c>
      <c r="ES46" s="108">
        <f t="shared" si="20"/>
        <v>0</v>
      </c>
      <c r="ET46" s="108">
        <f t="shared" si="20"/>
        <v>0</v>
      </c>
      <c r="EU46" s="108">
        <f t="shared" si="20"/>
        <v>0</v>
      </c>
      <c r="EV46" s="108">
        <f t="shared" si="20"/>
        <v>0</v>
      </c>
      <c r="EW46" s="108">
        <f t="shared" si="20"/>
        <v>0</v>
      </c>
      <c r="EX46" s="108">
        <f t="shared" si="20"/>
        <v>0</v>
      </c>
      <c r="EY46" s="108">
        <f t="shared" si="20"/>
        <v>0</v>
      </c>
      <c r="EZ46" s="108">
        <f t="shared" si="20"/>
        <v>0</v>
      </c>
      <c r="FA46" s="108">
        <f t="shared" si="20"/>
        <v>0</v>
      </c>
      <c r="FB46" s="108">
        <f t="shared" si="20"/>
        <v>0</v>
      </c>
      <c r="FC46" s="108">
        <f t="shared" si="20"/>
        <v>0</v>
      </c>
      <c r="FD46" s="108">
        <f t="shared" si="20"/>
        <v>0</v>
      </c>
      <c r="FE46" s="108">
        <f t="shared" si="20"/>
        <v>0</v>
      </c>
      <c r="FF46" s="108">
        <f t="shared" si="20"/>
        <v>0</v>
      </c>
      <c r="FG46" s="108">
        <f t="shared" si="20"/>
        <v>0</v>
      </c>
      <c r="FH46" s="108">
        <f t="shared" si="20"/>
        <v>0</v>
      </c>
      <c r="FI46" s="108">
        <f t="shared" si="20"/>
        <v>0</v>
      </c>
      <c r="FJ46" s="108">
        <f t="shared" si="20"/>
        <v>0</v>
      </c>
      <c r="FK46" s="108">
        <f t="shared" si="20"/>
        <v>0</v>
      </c>
      <c r="FL46" s="108">
        <f t="shared" si="20"/>
        <v>0</v>
      </c>
      <c r="FM46" s="108">
        <f t="shared" si="20"/>
        <v>0</v>
      </c>
      <c r="FN46" s="108">
        <f t="shared" si="20"/>
        <v>0</v>
      </c>
      <c r="FO46" s="108">
        <f t="shared" si="20"/>
        <v>0</v>
      </c>
      <c r="FP46" s="108">
        <f t="shared" si="20"/>
        <v>0</v>
      </c>
      <c r="FQ46" s="108">
        <f t="shared" si="20"/>
        <v>0</v>
      </c>
      <c r="FR46" s="108">
        <f t="shared" si="20"/>
        <v>0</v>
      </c>
      <c r="FS46" s="108">
        <f t="shared" si="20"/>
        <v>0</v>
      </c>
      <c r="FT46" s="108">
        <f t="shared" si="20"/>
        <v>0</v>
      </c>
      <c r="FU46" s="108">
        <f t="shared" si="20"/>
        <v>0</v>
      </c>
      <c r="FV46" s="108">
        <f t="shared" si="20"/>
        <v>0</v>
      </c>
      <c r="FW46" s="108">
        <f t="shared" si="20"/>
        <v>0</v>
      </c>
      <c r="FX46" s="108">
        <f t="shared" si="20"/>
        <v>0</v>
      </c>
      <c r="FY46" s="108">
        <f t="shared" si="20"/>
        <v>0</v>
      </c>
      <c r="FZ46" s="108">
        <f t="shared" si="20"/>
        <v>0</v>
      </c>
      <c r="GA46" s="108">
        <f t="shared" si="20"/>
        <v>0</v>
      </c>
      <c r="GB46" s="108">
        <f t="shared" si="20"/>
        <v>0</v>
      </c>
      <c r="GC46" s="108">
        <f t="shared" si="20"/>
        <v>0</v>
      </c>
      <c r="GD46" s="108">
        <f t="shared" si="20"/>
        <v>0</v>
      </c>
      <c r="GE46" s="108">
        <f t="shared" si="20"/>
        <v>0</v>
      </c>
      <c r="GF46" s="108">
        <f t="shared" si="20"/>
        <v>0</v>
      </c>
    </row>
    <row r="47" spans="2:206">
      <c r="B47" s="138" t="s">
        <v>114</v>
      </c>
      <c r="D47" s="108"/>
      <c r="E47" s="201">
        <v>0</v>
      </c>
      <c r="F47" s="201">
        <v>0</v>
      </c>
      <c r="G47" s="201">
        <v>0</v>
      </c>
      <c r="H47" s="201">
        <v>0</v>
      </c>
      <c r="I47" s="201">
        <v>0</v>
      </c>
      <c r="J47" s="201">
        <v>0</v>
      </c>
      <c r="K47" s="201">
        <v>0</v>
      </c>
      <c r="L47" s="201">
        <v>0</v>
      </c>
      <c r="M47" s="201">
        <v>0</v>
      </c>
      <c r="N47" s="201">
        <v>0</v>
      </c>
      <c r="O47" s="201">
        <v>0</v>
      </c>
      <c r="P47" s="201">
        <v>0</v>
      </c>
      <c r="Q47" s="201">
        <v>0</v>
      </c>
      <c r="R47" s="201">
        <v>0</v>
      </c>
      <c r="S47" s="201">
        <v>0</v>
      </c>
      <c r="T47" s="201">
        <v>0</v>
      </c>
      <c r="U47" s="201">
        <v>0</v>
      </c>
      <c r="V47" s="201">
        <v>0</v>
      </c>
      <c r="W47" s="201">
        <v>0</v>
      </c>
      <c r="X47" s="201">
        <v>0</v>
      </c>
      <c r="Y47" s="201">
        <v>0</v>
      </c>
      <c r="Z47" s="201">
        <v>0</v>
      </c>
      <c r="AA47" s="201">
        <v>0</v>
      </c>
      <c r="AB47" s="201">
        <v>0</v>
      </c>
      <c r="AC47" s="201">
        <v>0</v>
      </c>
      <c r="AD47" s="201">
        <v>0</v>
      </c>
      <c r="AE47" s="201">
        <v>0</v>
      </c>
      <c r="AF47" s="201">
        <v>0</v>
      </c>
      <c r="AG47" s="201">
        <v>0</v>
      </c>
      <c r="AH47" s="201">
        <v>0</v>
      </c>
      <c r="AI47" s="201">
        <v>0</v>
      </c>
      <c r="AJ47" s="201">
        <v>0</v>
      </c>
      <c r="AK47" s="201">
        <v>0</v>
      </c>
      <c r="AL47" s="201">
        <v>0</v>
      </c>
      <c r="AM47" s="201">
        <v>0</v>
      </c>
      <c r="AN47" s="201">
        <v>0</v>
      </c>
      <c r="AO47" s="201">
        <v>0</v>
      </c>
      <c r="AP47" s="201">
        <v>0</v>
      </c>
      <c r="AQ47" s="201">
        <v>0</v>
      </c>
      <c r="AR47" s="201">
        <v>0</v>
      </c>
      <c r="AS47" s="201">
        <v>0</v>
      </c>
      <c r="AT47" s="201">
        <v>0</v>
      </c>
      <c r="AU47" s="201">
        <v>0</v>
      </c>
      <c r="AV47" s="201">
        <v>0</v>
      </c>
      <c r="AW47" s="201">
        <v>0</v>
      </c>
      <c r="AX47" s="201">
        <v>0</v>
      </c>
      <c r="AY47" s="201">
        <v>0</v>
      </c>
      <c r="AZ47" s="201">
        <v>0</v>
      </c>
      <c r="BA47" s="201">
        <v>0</v>
      </c>
      <c r="BB47" s="201">
        <v>0</v>
      </c>
      <c r="BC47" s="201">
        <v>0</v>
      </c>
      <c r="BD47" s="201">
        <v>0</v>
      </c>
      <c r="BE47" s="201">
        <v>0</v>
      </c>
      <c r="BF47" s="201">
        <v>0</v>
      </c>
      <c r="BG47" s="201">
        <v>0</v>
      </c>
      <c r="BH47" s="201">
        <v>0</v>
      </c>
      <c r="BI47" s="201">
        <v>0</v>
      </c>
      <c r="BJ47" s="201">
        <v>0</v>
      </c>
      <c r="BK47" s="201">
        <v>0</v>
      </c>
      <c r="BL47" s="201">
        <v>0</v>
      </c>
      <c r="BM47" s="201">
        <v>0</v>
      </c>
      <c r="BN47" s="201">
        <v>0</v>
      </c>
      <c r="BO47" s="201">
        <v>0</v>
      </c>
      <c r="BP47" s="201">
        <v>0</v>
      </c>
      <c r="BQ47" s="201">
        <v>0</v>
      </c>
      <c r="BR47" s="201">
        <v>0</v>
      </c>
      <c r="BS47" s="201">
        <v>0</v>
      </c>
      <c r="BT47" s="201">
        <v>0</v>
      </c>
      <c r="BU47" s="201">
        <v>0</v>
      </c>
      <c r="BV47" s="201">
        <v>0</v>
      </c>
      <c r="BW47" s="201">
        <v>0</v>
      </c>
      <c r="BX47" s="201">
        <v>0</v>
      </c>
      <c r="BY47" s="201">
        <v>0</v>
      </c>
      <c r="BZ47" s="201">
        <v>0</v>
      </c>
      <c r="CA47" s="201">
        <v>0</v>
      </c>
      <c r="CB47" s="201">
        <v>0</v>
      </c>
      <c r="CC47" s="201">
        <v>0</v>
      </c>
      <c r="CD47" s="201">
        <v>0</v>
      </c>
      <c r="CE47" s="201">
        <v>0</v>
      </c>
      <c r="CF47" s="201">
        <v>0</v>
      </c>
      <c r="CG47" s="201">
        <v>0</v>
      </c>
      <c r="CH47" s="201">
        <v>0</v>
      </c>
      <c r="CI47" s="201">
        <v>0</v>
      </c>
      <c r="CJ47" s="201">
        <v>0</v>
      </c>
      <c r="CK47" s="201">
        <v>0</v>
      </c>
      <c r="CL47" s="201">
        <v>0</v>
      </c>
      <c r="CM47" s="201">
        <v>0</v>
      </c>
      <c r="CN47" s="201">
        <v>0</v>
      </c>
      <c r="CO47" s="201">
        <v>0</v>
      </c>
      <c r="CP47" s="201">
        <v>0</v>
      </c>
      <c r="CQ47" s="201">
        <v>0</v>
      </c>
      <c r="CR47" s="201">
        <v>0</v>
      </c>
      <c r="CS47" s="201">
        <v>0</v>
      </c>
      <c r="CT47" s="201">
        <v>0</v>
      </c>
      <c r="CU47" s="201">
        <v>0</v>
      </c>
      <c r="CV47" s="201">
        <v>0</v>
      </c>
      <c r="CW47" s="201">
        <v>0</v>
      </c>
      <c r="CX47" s="201">
        <v>0</v>
      </c>
      <c r="CY47" s="201">
        <v>0</v>
      </c>
      <c r="CZ47" s="201">
        <v>0</v>
      </c>
      <c r="DA47" s="201">
        <v>0</v>
      </c>
      <c r="DB47" s="201">
        <v>0</v>
      </c>
      <c r="DC47" s="201">
        <v>0</v>
      </c>
      <c r="DD47" s="201">
        <v>0</v>
      </c>
      <c r="DE47" s="201">
        <v>0</v>
      </c>
      <c r="DF47" s="201">
        <v>0</v>
      </c>
      <c r="DG47" s="201">
        <v>0</v>
      </c>
      <c r="DH47" s="201">
        <v>0</v>
      </c>
      <c r="DI47" s="201">
        <v>0</v>
      </c>
      <c r="DJ47" s="201">
        <v>0</v>
      </c>
      <c r="DK47" s="201">
        <v>0</v>
      </c>
      <c r="DL47" s="201">
        <v>0</v>
      </c>
      <c r="DM47" s="201">
        <v>0</v>
      </c>
      <c r="DN47" s="201">
        <v>0</v>
      </c>
      <c r="DO47" s="201">
        <v>0</v>
      </c>
      <c r="DP47" s="201">
        <v>0</v>
      </c>
      <c r="DQ47" s="201">
        <v>0</v>
      </c>
      <c r="DR47" s="201">
        <v>0</v>
      </c>
      <c r="DS47" s="201">
        <v>0</v>
      </c>
      <c r="DT47" s="201">
        <v>0</v>
      </c>
      <c r="DU47" s="201">
        <v>0</v>
      </c>
      <c r="DV47" s="201">
        <v>0</v>
      </c>
      <c r="DW47" s="201">
        <v>0</v>
      </c>
      <c r="DX47" s="201">
        <v>0</v>
      </c>
      <c r="DY47" s="201">
        <v>0</v>
      </c>
      <c r="DZ47" s="201">
        <v>0</v>
      </c>
      <c r="EA47" s="201">
        <v>0</v>
      </c>
      <c r="EB47" s="201">
        <v>0</v>
      </c>
      <c r="EC47" s="201">
        <v>0</v>
      </c>
      <c r="ED47" s="201">
        <v>0</v>
      </c>
      <c r="EE47" s="201">
        <v>0</v>
      </c>
      <c r="EF47" s="201">
        <v>0</v>
      </c>
      <c r="EG47" s="201">
        <v>0</v>
      </c>
      <c r="EH47" s="201">
        <v>0</v>
      </c>
      <c r="EI47" s="201">
        <v>0</v>
      </c>
      <c r="EJ47" s="201">
        <v>0</v>
      </c>
      <c r="EK47" s="201">
        <v>0</v>
      </c>
      <c r="EL47" s="201">
        <v>0</v>
      </c>
      <c r="EM47" s="201">
        <v>0</v>
      </c>
      <c r="EN47" s="201">
        <v>0</v>
      </c>
      <c r="EO47" s="201">
        <v>0</v>
      </c>
      <c r="EP47" s="201">
        <v>0</v>
      </c>
      <c r="EQ47" s="201">
        <v>0</v>
      </c>
      <c r="ER47" s="201">
        <v>0</v>
      </c>
      <c r="ES47" s="201">
        <v>0</v>
      </c>
      <c r="ET47" s="201">
        <v>0</v>
      </c>
      <c r="EU47" s="201">
        <v>0</v>
      </c>
      <c r="EV47" s="201">
        <v>0</v>
      </c>
      <c r="EW47" s="201">
        <v>0</v>
      </c>
      <c r="EX47" s="201">
        <v>0</v>
      </c>
      <c r="EY47" s="201">
        <v>0</v>
      </c>
      <c r="EZ47" s="201">
        <v>0</v>
      </c>
      <c r="FA47" s="201">
        <v>0</v>
      </c>
      <c r="FB47" s="201">
        <v>0</v>
      </c>
      <c r="FC47" s="201">
        <v>0</v>
      </c>
      <c r="FD47" s="201">
        <v>0</v>
      </c>
      <c r="FE47" s="201">
        <v>0</v>
      </c>
      <c r="FF47" s="201">
        <v>0</v>
      </c>
      <c r="FG47" s="201">
        <v>0</v>
      </c>
      <c r="FH47" s="201">
        <v>0</v>
      </c>
      <c r="FI47" s="201">
        <v>0</v>
      </c>
      <c r="FJ47" s="201">
        <v>0</v>
      </c>
      <c r="FK47" s="201">
        <v>0</v>
      </c>
      <c r="FL47" s="201">
        <v>0</v>
      </c>
      <c r="FM47" s="201">
        <v>0</v>
      </c>
      <c r="FN47" s="201">
        <v>0</v>
      </c>
      <c r="FO47" s="201">
        <v>0</v>
      </c>
      <c r="FP47" s="201">
        <v>0</v>
      </c>
      <c r="FQ47" s="201">
        <v>0</v>
      </c>
      <c r="FR47" s="201">
        <v>0</v>
      </c>
      <c r="FS47" s="201">
        <v>0</v>
      </c>
      <c r="FT47" s="201">
        <v>0</v>
      </c>
      <c r="FU47" s="201">
        <v>0</v>
      </c>
      <c r="FV47" s="201">
        <v>0</v>
      </c>
      <c r="FW47" s="201">
        <v>0</v>
      </c>
      <c r="FX47" s="201">
        <v>0</v>
      </c>
      <c r="FY47" s="201">
        <v>0</v>
      </c>
      <c r="FZ47" s="201">
        <v>0</v>
      </c>
      <c r="GA47" s="201">
        <v>0</v>
      </c>
      <c r="GB47" s="201">
        <v>0</v>
      </c>
      <c r="GC47" s="201">
        <v>0</v>
      </c>
      <c r="GD47" s="201">
        <v>0</v>
      </c>
      <c r="GE47" s="201">
        <v>0</v>
      </c>
      <c r="GF47" s="201">
        <v>0</v>
      </c>
    </row>
    <row r="48" spans="2:206">
      <c r="B48" s="138"/>
      <c r="D48" s="108"/>
      <c r="E48" s="108"/>
      <c r="F48" s="108"/>
      <c r="G48" s="108"/>
      <c r="H48" s="108"/>
      <c r="I48" s="108"/>
      <c r="J48" s="108"/>
      <c r="K48" s="108"/>
      <c r="L48" s="108"/>
      <c r="M48" s="108"/>
      <c r="N48" s="108"/>
      <c r="O48" s="108"/>
      <c r="P48" s="108"/>
      <c r="Q48" s="108"/>
      <c r="R48" s="108"/>
      <c r="S48" s="108"/>
      <c r="T48" s="108"/>
      <c r="U48" s="108"/>
      <c r="V48" s="108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08"/>
      <c r="BG48" s="108"/>
      <c r="BH48" s="108"/>
      <c r="BI48" s="108"/>
      <c r="BJ48" s="108"/>
      <c r="BK48" s="108"/>
      <c r="BL48" s="108"/>
      <c r="BM48" s="108"/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08"/>
      <c r="BZ48" s="108"/>
      <c r="CA48" s="108"/>
      <c r="CB48" s="108"/>
      <c r="CC48" s="108"/>
      <c r="CD48" s="108"/>
      <c r="CE48" s="108"/>
      <c r="CF48" s="108"/>
      <c r="CG48" s="108"/>
      <c r="CH48" s="108"/>
      <c r="CI48" s="108"/>
      <c r="CJ48" s="108"/>
      <c r="CK48" s="108"/>
      <c r="CL48" s="108"/>
      <c r="CM48" s="108"/>
      <c r="CN48" s="108"/>
      <c r="CO48" s="108"/>
      <c r="CP48" s="108"/>
      <c r="CQ48" s="108"/>
      <c r="CR48" s="108"/>
      <c r="CS48" s="108"/>
      <c r="CT48" s="108"/>
      <c r="CU48" s="108"/>
      <c r="CV48" s="108"/>
      <c r="CW48" s="108"/>
      <c r="CX48" s="108"/>
      <c r="CY48" s="108"/>
      <c r="CZ48" s="108"/>
      <c r="DA48" s="108"/>
      <c r="DB48" s="108"/>
      <c r="DC48" s="108"/>
      <c r="DD48" s="108"/>
      <c r="DE48" s="108"/>
      <c r="DF48" s="108"/>
      <c r="DG48" s="108"/>
      <c r="DH48" s="108"/>
      <c r="DI48" s="108"/>
      <c r="DJ48" s="108"/>
      <c r="DK48" s="108"/>
      <c r="DL48" s="108"/>
      <c r="DM48" s="108"/>
      <c r="DN48" s="108"/>
      <c r="DO48" s="108"/>
      <c r="DP48" s="108"/>
      <c r="DQ48" s="108"/>
      <c r="DR48" s="108"/>
      <c r="DS48" s="108"/>
      <c r="DT48" s="108"/>
      <c r="DU48" s="108"/>
      <c r="DV48" s="108"/>
      <c r="DW48" s="108"/>
      <c r="DX48" s="108"/>
      <c r="DY48" s="108"/>
      <c r="DZ48" s="108"/>
      <c r="EA48" s="108"/>
      <c r="EB48" s="108"/>
      <c r="EC48" s="108"/>
      <c r="ED48" s="108"/>
      <c r="EE48" s="108"/>
      <c r="EF48" s="108"/>
      <c r="EG48" s="108"/>
      <c r="EH48" s="108"/>
      <c r="EI48" s="108"/>
      <c r="EJ48" s="108"/>
      <c r="EK48" s="108"/>
      <c r="EL48" s="108"/>
      <c r="EM48" s="108"/>
      <c r="EN48" s="108"/>
      <c r="EO48" s="108"/>
      <c r="EP48" s="108"/>
      <c r="EQ48" s="108"/>
      <c r="ER48" s="108"/>
      <c r="ES48" s="108"/>
      <c r="ET48" s="108"/>
      <c r="EU48" s="108"/>
      <c r="EV48" s="108"/>
      <c r="EW48" s="108"/>
      <c r="EX48" s="108"/>
      <c r="EY48" s="108"/>
      <c r="EZ48" s="108"/>
      <c r="FA48" s="108"/>
      <c r="FB48" s="108"/>
      <c r="FC48" s="108"/>
      <c r="FD48" s="108"/>
      <c r="FE48" s="108"/>
      <c r="FF48" s="108"/>
      <c r="FG48" s="108"/>
      <c r="FH48" s="108"/>
      <c r="FI48" s="108"/>
      <c r="FJ48" s="108"/>
      <c r="FK48" s="108"/>
      <c r="FL48" s="108"/>
      <c r="FM48" s="108"/>
      <c r="FN48" s="108"/>
      <c r="FO48" s="108"/>
      <c r="FP48" s="108"/>
      <c r="FQ48" s="108"/>
      <c r="FR48" s="108"/>
      <c r="FS48" s="108"/>
      <c r="FT48" s="108"/>
      <c r="FU48" s="108"/>
      <c r="FV48" s="108"/>
      <c r="FW48" s="108"/>
      <c r="FX48" s="108"/>
      <c r="FY48" s="108"/>
      <c r="FZ48" s="108"/>
      <c r="GA48" s="108"/>
      <c r="GB48" s="108"/>
      <c r="GC48" s="108"/>
      <c r="GD48" s="108"/>
      <c r="GE48" s="108"/>
      <c r="GF48" s="108"/>
    </row>
    <row r="49" spans="1:16384" s="110" customFormat="1">
      <c r="B49" s="200" t="s">
        <v>335</v>
      </c>
      <c r="E49" s="112">
        <f>ROUNDUP(E50/12,0)</f>
        <v>1</v>
      </c>
      <c r="F49" s="112">
        <f t="shared" ref="F49:BQ49" si="21">ROUNDUP(F50/12,0)</f>
        <v>1</v>
      </c>
      <c r="G49" s="112">
        <f t="shared" si="21"/>
        <v>1</v>
      </c>
      <c r="H49" s="112">
        <f t="shared" si="21"/>
        <v>1</v>
      </c>
      <c r="I49" s="112">
        <f t="shared" si="21"/>
        <v>1</v>
      </c>
      <c r="J49" s="112">
        <f t="shared" si="21"/>
        <v>1</v>
      </c>
      <c r="K49" s="112">
        <f t="shared" si="21"/>
        <v>1</v>
      </c>
      <c r="L49" s="112">
        <f t="shared" si="21"/>
        <v>1</v>
      </c>
      <c r="M49" s="112">
        <f t="shared" si="21"/>
        <v>1</v>
      </c>
      <c r="N49" s="112">
        <f t="shared" si="21"/>
        <v>1</v>
      </c>
      <c r="O49" s="112">
        <f t="shared" si="21"/>
        <v>1</v>
      </c>
      <c r="P49" s="112">
        <f t="shared" si="21"/>
        <v>1</v>
      </c>
      <c r="Q49" s="112">
        <f t="shared" si="21"/>
        <v>2</v>
      </c>
      <c r="R49" s="112">
        <f t="shared" si="21"/>
        <v>2</v>
      </c>
      <c r="S49" s="112">
        <f t="shared" si="21"/>
        <v>2</v>
      </c>
      <c r="T49" s="112">
        <f t="shared" si="21"/>
        <v>2</v>
      </c>
      <c r="U49" s="112">
        <f t="shared" si="21"/>
        <v>2</v>
      </c>
      <c r="V49" s="112">
        <f>ROUNDUP(V50/12,0)</f>
        <v>2</v>
      </c>
      <c r="W49" s="112">
        <f t="shared" si="21"/>
        <v>2</v>
      </c>
      <c r="X49" s="112">
        <f t="shared" si="21"/>
        <v>2</v>
      </c>
      <c r="Y49" s="112">
        <f t="shared" si="21"/>
        <v>2</v>
      </c>
      <c r="Z49" s="112">
        <f t="shared" si="21"/>
        <v>2</v>
      </c>
      <c r="AA49" s="112">
        <f t="shared" si="21"/>
        <v>2</v>
      </c>
      <c r="AB49" s="112">
        <f t="shared" si="21"/>
        <v>2</v>
      </c>
      <c r="AC49" s="112">
        <f t="shared" si="21"/>
        <v>3</v>
      </c>
      <c r="AD49" s="112">
        <f t="shared" si="21"/>
        <v>3</v>
      </c>
      <c r="AE49" s="112">
        <f t="shared" si="21"/>
        <v>3</v>
      </c>
      <c r="AF49" s="112">
        <f t="shared" si="21"/>
        <v>3</v>
      </c>
      <c r="AG49" s="112">
        <f t="shared" si="21"/>
        <v>3</v>
      </c>
      <c r="AH49" s="112">
        <f>ROUNDUP(AH50/12,0)</f>
        <v>3</v>
      </c>
      <c r="AI49" s="112">
        <f t="shared" si="21"/>
        <v>3</v>
      </c>
      <c r="AJ49" s="112">
        <f t="shared" si="21"/>
        <v>3</v>
      </c>
      <c r="AK49" s="112">
        <f t="shared" si="21"/>
        <v>3</v>
      </c>
      <c r="AL49" s="112">
        <f t="shared" si="21"/>
        <v>3</v>
      </c>
      <c r="AM49" s="112">
        <f t="shared" si="21"/>
        <v>3</v>
      </c>
      <c r="AN49" s="112">
        <f t="shared" si="21"/>
        <v>3</v>
      </c>
      <c r="AO49" s="112">
        <f t="shared" si="21"/>
        <v>4</v>
      </c>
      <c r="AP49" s="112">
        <f t="shared" si="21"/>
        <v>4</v>
      </c>
      <c r="AQ49" s="112">
        <f t="shared" si="21"/>
        <v>4</v>
      </c>
      <c r="AR49" s="112">
        <f t="shared" si="21"/>
        <v>4</v>
      </c>
      <c r="AS49" s="112">
        <f t="shared" si="21"/>
        <v>4</v>
      </c>
      <c r="AT49" s="112">
        <f t="shared" si="21"/>
        <v>4</v>
      </c>
      <c r="AU49" s="112">
        <f t="shared" si="21"/>
        <v>4</v>
      </c>
      <c r="AV49" s="112">
        <f t="shared" si="21"/>
        <v>4</v>
      </c>
      <c r="AW49" s="112">
        <f t="shared" si="21"/>
        <v>4</v>
      </c>
      <c r="AX49" s="112">
        <f t="shared" si="21"/>
        <v>4</v>
      </c>
      <c r="AY49" s="112">
        <f t="shared" si="21"/>
        <v>4</v>
      </c>
      <c r="AZ49" s="112">
        <f t="shared" si="21"/>
        <v>4</v>
      </c>
      <c r="BA49" s="112">
        <f t="shared" si="21"/>
        <v>5</v>
      </c>
      <c r="BB49" s="112">
        <f t="shared" si="21"/>
        <v>5</v>
      </c>
      <c r="BC49" s="112">
        <f t="shared" si="21"/>
        <v>5</v>
      </c>
      <c r="BD49" s="112">
        <f t="shared" si="21"/>
        <v>5</v>
      </c>
      <c r="BE49" s="112">
        <f t="shared" si="21"/>
        <v>5</v>
      </c>
      <c r="BF49" s="112">
        <f t="shared" si="21"/>
        <v>5</v>
      </c>
      <c r="BG49" s="112">
        <f t="shared" si="21"/>
        <v>5</v>
      </c>
      <c r="BH49" s="112">
        <f t="shared" si="21"/>
        <v>5</v>
      </c>
      <c r="BI49" s="112">
        <f t="shared" si="21"/>
        <v>5</v>
      </c>
      <c r="BJ49" s="112">
        <f t="shared" si="21"/>
        <v>5</v>
      </c>
      <c r="BK49" s="112">
        <f t="shared" si="21"/>
        <v>5</v>
      </c>
      <c r="BL49" s="112">
        <f t="shared" si="21"/>
        <v>5</v>
      </c>
      <c r="BM49" s="112">
        <f t="shared" si="21"/>
        <v>6</v>
      </c>
      <c r="BN49" s="112">
        <f t="shared" si="21"/>
        <v>6</v>
      </c>
      <c r="BO49" s="112">
        <f t="shared" si="21"/>
        <v>6</v>
      </c>
      <c r="BP49" s="112">
        <f t="shared" si="21"/>
        <v>6</v>
      </c>
      <c r="BQ49" s="112">
        <f t="shared" si="21"/>
        <v>6</v>
      </c>
      <c r="BR49" s="112">
        <f t="shared" ref="BR49:DY49" si="22">ROUNDUP(BR50/12,0)</f>
        <v>6</v>
      </c>
      <c r="BS49" s="112">
        <f t="shared" si="22"/>
        <v>6</v>
      </c>
      <c r="BT49" s="112">
        <f t="shared" si="22"/>
        <v>6</v>
      </c>
      <c r="BU49" s="112">
        <f t="shared" si="22"/>
        <v>6</v>
      </c>
      <c r="BV49" s="112">
        <f t="shared" si="22"/>
        <v>6</v>
      </c>
      <c r="BW49" s="112">
        <f t="shared" si="22"/>
        <v>6</v>
      </c>
      <c r="BX49" s="112">
        <f t="shared" si="22"/>
        <v>6</v>
      </c>
      <c r="BY49" s="112">
        <f t="shared" si="22"/>
        <v>7</v>
      </c>
      <c r="BZ49" s="112">
        <f t="shared" si="22"/>
        <v>7</v>
      </c>
      <c r="CA49" s="112">
        <f t="shared" si="22"/>
        <v>7</v>
      </c>
      <c r="CB49" s="112">
        <f t="shared" si="22"/>
        <v>7</v>
      </c>
      <c r="CC49" s="112">
        <f t="shared" si="22"/>
        <v>7</v>
      </c>
      <c r="CD49" s="112">
        <f t="shared" si="22"/>
        <v>7</v>
      </c>
      <c r="CE49" s="112">
        <f t="shared" si="22"/>
        <v>7</v>
      </c>
      <c r="CF49" s="112">
        <f t="shared" si="22"/>
        <v>7</v>
      </c>
      <c r="CG49" s="112">
        <f t="shared" si="22"/>
        <v>7</v>
      </c>
      <c r="CH49" s="112">
        <f t="shared" si="22"/>
        <v>7</v>
      </c>
      <c r="CI49" s="112">
        <f t="shared" si="22"/>
        <v>7</v>
      </c>
      <c r="CJ49" s="112">
        <f t="shared" si="22"/>
        <v>7</v>
      </c>
      <c r="CK49" s="112">
        <f t="shared" si="22"/>
        <v>8</v>
      </c>
      <c r="CL49" s="112">
        <f t="shared" si="22"/>
        <v>8</v>
      </c>
      <c r="CM49" s="112">
        <f t="shared" si="22"/>
        <v>8</v>
      </c>
      <c r="CN49" s="112">
        <f t="shared" si="22"/>
        <v>8</v>
      </c>
      <c r="CO49" s="112">
        <f t="shared" si="22"/>
        <v>8</v>
      </c>
      <c r="CP49" s="112">
        <f t="shared" si="22"/>
        <v>8</v>
      </c>
      <c r="CQ49" s="112">
        <f t="shared" si="22"/>
        <v>8</v>
      </c>
      <c r="CR49" s="112">
        <f t="shared" si="22"/>
        <v>8</v>
      </c>
      <c r="CS49" s="112">
        <f t="shared" si="22"/>
        <v>8</v>
      </c>
      <c r="CT49" s="112">
        <f t="shared" si="22"/>
        <v>8</v>
      </c>
      <c r="CU49" s="112">
        <f t="shared" si="22"/>
        <v>8</v>
      </c>
      <c r="CV49" s="112">
        <f t="shared" si="22"/>
        <v>8</v>
      </c>
      <c r="CW49" s="112">
        <f t="shared" si="22"/>
        <v>9</v>
      </c>
      <c r="CX49" s="112">
        <f t="shared" si="22"/>
        <v>9</v>
      </c>
      <c r="CY49" s="112">
        <f t="shared" si="22"/>
        <v>9</v>
      </c>
      <c r="CZ49" s="112">
        <f t="shared" si="22"/>
        <v>9</v>
      </c>
      <c r="DA49" s="112">
        <f t="shared" si="22"/>
        <v>9</v>
      </c>
      <c r="DB49" s="112">
        <f t="shared" si="22"/>
        <v>9</v>
      </c>
      <c r="DC49" s="112">
        <f t="shared" si="22"/>
        <v>9</v>
      </c>
      <c r="DD49" s="112">
        <f t="shared" si="22"/>
        <v>9</v>
      </c>
      <c r="DE49" s="112">
        <f t="shared" si="22"/>
        <v>9</v>
      </c>
      <c r="DF49" s="112">
        <f t="shared" si="22"/>
        <v>9</v>
      </c>
      <c r="DG49" s="112">
        <f t="shared" si="22"/>
        <v>9</v>
      </c>
      <c r="DH49" s="112">
        <f t="shared" si="22"/>
        <v>9</v>
      </c>
      <c r="DI49" s="112">
        <f t="shared" si="22"/>
        <v>10</v>
      </c>
      <c r="DJ49" s="112">
        <f t="shared" si="22"/>
        <v>10</v>
      </c>
      <c r="DK49" s="112">
        <f t="shared" si="22"/>
        <v>10</v>
      </c>
      <c r="DL49" s="112">
        <f t="shared" si="22"/>
        <v>10</v>
      </c>
      <c r="DM49" s="112">
        <f t="shared" si="22"/>
        <v>10</v>
      </c>
      <c r="DN49" s="112">
        <f t="shared" si="22"/>
        <v>10</v>
      </c>
      <c r="DO49" s="112">
        <f t="shared" si="22"/>
        <v>10</v>
      </c>
      <c r="DP49" s="112">
        <f t="shared" si="22"/>
        <v>10</v>
      </c>
      <c r="DQ49" s="112">
        <f t="shared" si="22"/>
        <v>10</v>
      </c>
      <c r="DR49" s="112">
        <f t="shared" si="22"/>
        <v>10</v>
      </c>
      <c r="DS49" s="112">
        <f t="shared" si="22"/>
        <v>10</v>
      </c>
      <c r="DT49" s="112">
        <f t="shared" si="22"/>
        <v>10</v>
      </c>
      <c r="DU49" s="112">
        <f t="shared" si="22"/>
        <v>11</v>
      </c>
      <c r="DV49" s="112">
        <f t="shared" si="22"/>
        <v>11</v>
      </c>
      <c r="DW49" s="112">
        <f t="shared" si="22"/>
        <v>11</v>
      </c>
      <c r="DX49" s="112">
        <f t="shared" si="22"/>
        <v>11</v>
      </c>
      <c r="DY49" s="112">
        <f t="shared" si="22"/>
        <v>11</v>
      </c>
    </row>
    <row r="50" spans="1:16384">
      <c r="E50" s="113">
        <v>1</v>
      </c>
      <c r="F50" s="113">
        <v>2</v>
      </c>
      <c r="G50" s="113">
        <v>3</v>
      </c>
      <c r="H50" s="113">
        <v>4</v>
      </c>
      <c r="I50" s="113">
        <v>5</v>
      </c>
      <c r="J50" s="113">
        <v>6</v>
      </c>
      <c r="K50" s="113">
        <v>7</v>
      </c>
      <c r="L50" s="113">
        <v>8</v>
      </c>
      <c r="M50" s="113">
        <v>9</v>
      </c>
      <c r="N50" s="113">
        <v>10</v>
      </c>
      <c r="O50" s="113">
        <v>11</v>
      </c>
      <c r="P50" s="113">
        <v>12</v>
      </c>
      <c r="Q50" s="113">
        <v>13</v>
      </c>
      <c r="R50" s="113">
        <v>14</v>
      </c>
      <c r="S50" s="113">
        <v>15</v>
      </c>
      <c r="T50" s="113">
        <v>16</v>
      </c>
      <c r="U50" s="113">
        <v>17</v>
      </c>
      <c r="V50" s="113">
        <v>18</v>
      </c>
      <c r="W50" s="113">
        <v>19</v>
      </c>
      <c r="X50" s="113">
        <v>20</v>
      </c>
      <c r="Y50" s="113">
        <v>21</v>
      </c>
      <c r="Z50" s="113">
        <v>22</v>
      </c>
      <c r="AA50" s="113">
        <v>23</v>
      </c>
      <c r="AB50" s="113">
        <v>24</v>
      </c>
      <c r="AC50" s="113">
        <v>25</v>
      </c>
      <c r="AD50" s="113">
        <v>26</v>
      </c>
      <c r="AE50" s="113">
        <v>27</v>
      </c>
      <c r="AF50" s="113">
        <v>28</v>
      </c>
      <c r="AG50" s="113">
        <v>29</v>
      </c>
      <c r="AH50" s="113">
        <v>30</v>
      </c>
      <c r="AI50" s="113">
        <v>31</v>
      </c>
      <c r="AJ50" s="113">
        <v>32</v>
      </c>
      <c r="AK50" s="113">
        <v>33</v>
      </c>
      <c r="AL50" s="113">
        <v>34</v>
      </c>
      <c r="AM50" s="113">
        <v>35</v>
      </c>
      <c r="AN50" s="113">
        <v>36</v>
      </c>
      <c r="AO50" s="113">
        <v>37</v>
      </c>
      <c r="AP50" s="113">
        <v>38</v>
      </c>
      <c r="AQ50" s="113">
        <v>39</v>
      </c>
      <c r="AR50" s="113">
        <v>40</v>
      </c>
      <c r="AS50" s="113">
        <v>41</v>
      </c>
      <c r="AT50" s="113">
        <v>42</v>
      </c>
      <c r="AU50" s="113">
        <v>43</v>
      </c>
      <c r="AV50" s="113">
        <v>44</v>
      </c>
      <c r="AW50" s="113">
        <v>45</v>
      </c>
      <c r="AX50" s="113">
        <v>46</v>
      </c>
      <c r="AY50" s="113">
        <v>47</v>
      </c>
      <c r="AZ50" s="113">
        <v>48</v>
      </c>
      <c r="BA50" s="113">
        <v>49</v>
      </c>
      <c r="BB50" s="113">
        <v>50</v>
      </c>
      <c r="BC50" s="113">
        <v>51</v>
      </c>
      <c r="BD50" s="113">
        <v>52</v>
      </c>
      <c r="BE50" s="113">
        <v>53</v>
      </c>
      <c r="BF50" s="113">
        <v>54</v>
      </c>
      <c r="BG50" s="113">
        <v>55</v>
      </c>
      <c r="BH50" s="113">
        <v>56</v>
      </c>
      <c r="BI50" s="113">
        <v>57</v>
      </c>
      <c r="BJ50" s="113">
        <v>58</v>
      </c>
      <c r="BK50" s="113">
        <v>59</v>
      </c>
      <c r="BL50" s="113">
        <v>60</v>
      </c>
      <c r="BM50" s="113">
        <v>61</v>
      </c>
      <c r="BN50" s="113">
        <v>62</v>
      </c>
      <c r="BO50" s="113">
        <v>63</v>
      </c>
      <c r="BP50" s="113">
        <v>64</v>
      </c>
      <c r="BQ50" s="113">
        <v>65</v>
      </c>
      <c r="BR50" s="113">
        <v>66</v>
      </c>
      <c r="BS50" s="113">
        <v>67</v>
      </c>
      <c r="BT50" s="113">
        <v>68</v>
      </c>
      <c r="BU50" s="113">
        <v>69</v>
      </c>
      <c r="BV50" s="113">
        <v>70</v>
      </c>
      <c r="BW50" s="113">
        <v>71</v>
      </c>
      <c r="BX50" s="113">
        <v>72</v>
      </c>
      <c r="BY50" s="113">
        <v>73</v>
      </c>
      <c r="BZ50" s="113">
        <v>74</v>
      </c>
      <c r="CA50" s="113">
        <v>75</v>
      </c>
      <c r="CB50" s="113">
        <v>76</v>
      </c>
      <c r="CC50" s="113">
        <v>77</v>
      </c>
      <c r="CD50" s="113">
        <v>78</v>
      </c>
      <c r="CE50" s="113">
        <v>79</v>
      </c>
      <c r="CF50" s="113">
        <v>80</v>
      </c>
      <c r="CG50" s="113">
        <v>81</v>
      </c>
      <c r="CH50" s="113">
        <v>82</v>
      </c>
      <c r="CI50" s="113">
        <v>83</v>
      </c>
      <c r="CJ50" s="113">
        <v>84</v>
      </c>
      <c r="CK50" s="113">
        <v>85</v>
      </c>
      <c r="CL50" s="113">
        <v>86</v>
      </c>
      <c r="CM50" s="113">
        <v>87</v>
      </c>
      <c r="CN50" s="113">
        <v>88</v>
      </c>
      <c r="CO50" s="113">
        <v>89</v>
      </c>
      <c r="CP50" s="113">
        <v>90</v>
      </c>
      <c r="CQ50" s="113">
        <v>91</v>
      </c>
      <c r="CR50" s="113">
        <v>92</v>
      </c>
      <c r="CS50" s="113">
        <v>93</v>
      </c>
      <c r="CT50" s="113">
        <v>94</v>
      </c>
      <c r="CU50" s="113">
        <v>95</v>
      </c>
      <c r="CV50" s="113">
        <v>96</v>
      </c>
      <c r="CW50" s="113">
        <v>97</v>
      </c>
      <c r="CX50" s="113">
        <v>98</v>
      </c>
      <c r="CY50" s="113">
        <v>99</v>
      </c>
      <c r="CZ50" s="113">
        <v>100</v>
      </c>
      <c r="DA50" s="113">
        <v>101</v>
      </c>
      <c r="DB50" s="113">
        <v>102</v>
      </c>
      <c r="DC50" s="113">
        <v>103</v>
      </c>
      <c r="DD50" s="113">
        <v>104</v>
      </c>
      <c r="DE50" s="113">
        <v>105</v>
      </c>
      <c r="DF50" s="113">
        <v>106</v>
      </c>
      <c r="DG50" s="113">
        <v>107</v>
      </c>
      <c r="DH50" s="113">
        <v>108</v>
      </c>
      <c r="DI50" s="113">
        <v>109</v>
      </c>
      <c r="DJ50" s="113">
        <v>110</v>
      </c>
      <c r="DK50" s="113">
        <v>111</v>
      </c>
      <c r="DL50" s="113">
        <v>112</v>
      </c>
      <c r="DM50" s="113">
        <v>113</v>
      </c>
      <c r="DN50" s="113">
        <v>114</v>
      </c>
      <c r="DO50" s="113">
        <v>115</v>
      </c>
      <c r="DP50" s="113">
        <v>116</v>
      </c>
      <c r="DQ50" s="113">
        <v>117</v>
      </c>
      <c r="DR50" s="113">
        <v>118</v>
      </c>
      <c r="DS50" s="113">
        <v>119</v>
      </c>
      <c r="DT50" s="113">
        <v>120</v>
      </c>
      <c r="DU50" s="113">
        <v>121</v>
      </c>
      <c r="DV50" s="113">
        <v>122</v>
      </c>
      <c r="DW50" s="113">
        <v>123</v>
      </c>
      <c r="DX50" s="113">
        <v>124</v>
      </c>
      <c r="DY50" s="113">
        <v>125</v>
      </c>
    </row>
    <row r="51" spans="1:16384">
      <c r="E51" s="107">
        <f t="shared" ref="E51:AJ51" si="23">IF(E50=1,Initial_Time,EDATE(Initial_Time,(E50-1)))</f>
        <v>42248</v>
      </c>
      <c r="F51" s="107">
        <f t="shared" si="23"/>
        <v>42278</v>
      </c>
      <c r="G51" s="107">
        <f t="shared" si="23"/>
        <v>42309</v>
      </c>
      <c r="H51" s="107">
        <f t="shared" si="23"/>
        <v>42339</v>
      </c>
      <c r="I51" s="107">
        <f t="shared" si="23"/>
        <v>42370</v>
      </c>
      <c r="J51" s="107">
        <f t="shared" si="23"/>
        <v>42401</v>
      </c>
      <c r="K51" s="107">
        <f t="shared" si="23"/>
        <v>42430</v>
      </c>
      <c r="L51" s="107">
        <f t="shared" si="23"/>
        <v>42461</v>
      </c>
      <c r="M51" s="107">
        <f t="shared" si="23"/>
        <v>42491</v>
      </c>
      <c r="N51" s="107">
        <f t="shared" si="23"/>
        <v>42522</v>
      </c>
      <c r="O51" s="107">
        <f t="shared" si="23"/>
        <v>42552</v>
      </c>
      <c r="P51" s="107">
        <f t="shared" si="23"/>
        <v>42583</v>
      </c>
      <c r="Q51" s="107">
        <f t="shared" si="23"/>
        <v>42614</v>
      </c>
      <c r="R51" s="107">
        <f t="shared" si="23"/>
        <v>42644</v>
      </c>
      <c r="S51" s="107">
        <f t="shared" si="23"/>
        <v>42675</v>
      </c>
      <c r="T51" s="107">
        <f t="shared" si="23"/>
        <v>42705</v>
      </c>
      <c r="U51" s="107">
        <f t="shared" si="23"/>
        <v>42736</v>
      </c>
      <c r="V51" s="107">
        <f t="shared" si="23"/>
        <v>42767</v>
      </c>
      <c r="W51" s="107">
        <f t="shared" si="23"/>
        <v>42795</v>
      </c>
      <c r="X51" s="107">
        <f t="shared" si="23"/>
        <v>42826</v>
      </c>
      <c r="Y51" s="107">
        <f t="shared" si="23"/>
        <v>42856</v>
      </c>
      <c r="Z51" s="107">
        <f t="shared" si="23"/>
        <v>42887</v>
      </c>
      <c r="AA51" s="107">
        <f t="shared" si="23"/>
        <v>42917</v>
      </c>
      <c r="AB51" s="107">
        <f t="shared" si="23"/>
        <v>42948</v>
      </c>
      <c r="AC51" s="107">
        <f t="shared" si="23"/>
        <v>42979</v>
      </c>
      <c r="AD51" s="107">
        <f t="shared" si="23"/>
        <v>43009</v>
      </c>
      <c r="AE51" s="107">
        <f t="shared" si="23"/>
        <v>43040</v>
      </c>
      <c r="AF51" s="107">
        <f t="shared" si="23"/>
        <v>43070</v>
      </c>
      <c r="AG51" s="107">
        <f t="shared" si="23"/>
        <v>43101</v>
      </c>
      <c r="AH51" s="107">
        <f t="shared" si="23"/>
        <v>43132</v>
      </c>
      <c r="AI51" s="107">
        <f t="shared" si="23"/>
        <v>43160</v>
      </c>
      <c r="AJ51" s="107">
        <f t="shared" si="23"/>
        <v>43191</v>
      </c>
      <c r="AK51" s="107">
        <f t="shared" ref="AK51:BP51" si="24">IF(AK50=1,Initial_Time,EDATE(Initial_Time,(AK50-1)))</f>
        <v>43221</v>
      </c>
      <c r="AL51" s="107">
        <f t="shared" si="24"/>
        <v>43252</v>
      </c>
      <c r="AM51" s="107">
        <f t="shared" si="24"/>
        <v>43282</v>
      </c>
      <c r="AN51" s="107">
        <f t="shared" si="24"/>
        <v>43313</v>
      </c>
      <c r="AO51" s="107">
        <f t="shared" si="24"/>
        <v>43344</v>
      </c>
      <c r="AP51" s="107">
        <f t="shared" si="24"/>
        <v>43374</v>
      </c>
      <c r="AQ51" s="107">
        <f t="shared" si="24"/>
        <v>43405</v>
      </c>
      <c r="AR51" s="107">
        <f t="shared" si="24"/>
        <v>43435</v>
      </c>
      <c r="AS51" s="107">
        <f t="shared" si="24"/>
        <v>43466</v>
      </c>
      <c r="AT51" s="107">
        <f t="shared" si="24"/>
        <v>43497</v>
      </c>
      <c r="AU51" s="107">
        <f t="shared" si="24"/>
        <v>43525</v>
      </c>
      <c r="AV51" s="107">
        <f t="shared" si="24"/>
        <v>43556</v>
      </c>
      <c r="AW51" s="107">
        <f t="shared" si="24"/>
        <v>43586</v>
      </c>
      <c r="AX51" s="107">
        <f t="shared" si="24"/>
        <v>43617</v>
      </c>
      <c r="AY51" s="107">
        <f t="shared" si="24"/>
        <v>43647</v>
      </c>
      <c r="AZ51" s="107">
        <f t="shared" si="24"/>
        <v>43678</v>
      </c>
      <c r="BA51" s="107">
        <f t="shared" si="24"/>
        <v>43709</v>
      </c>
      <c r="BB51" s="107">
        <f t="shared" si="24"/>
        <v>43739</v>
      </c>
      <c r="BC51" s="107">
        <f t="shared" si="24"/>
        <v>43770</v>
      </c>
      <c r="BD51" s="107">
        <f t="shared" si="24"/>
        <v>43800</v>
      </c>
      <c r="BE51" s="107">
        <f t="shared" si="24"/>
        <v>43831</v>
      </c>
      <c r="BF51" s="107">
        <f t="shared" si="24"/>
        <v>43862</v>
      </c>
      <c r="BG51" s="107">
        <f t="shared" si="24"/>
        <v>43891</v>
      </c>
      <c r="BH51" s="107">
        <f t="shared" si="24"/>
        <v>43922</v>
      </c>
      <c r="BI51" s="107">
        <f t="shared" si="24"/>
        <v>43952</v>
      </c>
      <c r="BJ51" s="107">
        <f t="shared" si="24"/>
        <v>43983</v>
      </c>
      <c r="BK51" s="107">
        <f t="shared" si="24"/>
        <v>44013</v>
      </c>
      <c r="BL51" s="107">
        <f t="shared" si="24"/>
        <v>44044</v>
      </c>
      <c r="BM51" s="107">
        <f t="shared" si="24"/>
        <v>44075</v>
      </c>
      <c r="BN51" s="107">
        <f t="shared" si="24"/>
        <v>44105</v>
      </c>
      <c r="BO51" s="107">
        <f t="shared" si="24"/>
        <v>44136</v>
      </c>
      <c r="BP51" s="107">
        <f t="shared" si="24"/>
        <v>44166</v>
      </c>
      <c r="BQ51" s="107">
        <f t="shared" ref="BQ51:CO51" si="25">IF(BQ50=1,Initial_Time,EDATE(Initial_Time,(BQ50-1)))</f>
        <v>44197</v>
      </c>
      <c r="BR51" s="107">
        <f t="shared" si="25"/>
        <v>44228</v>
      </c>
      <c r="BS51" s="107">
        <f t="shared" si="25"/>
        <v>44256</v>
      </c>
      <c r="BT51" s="107">
        <f t="shared" si="25"/>
        <v>44287</v>
      </c>
      <c r="BU51" s="107">
        <f t="shared" si="25"/>
        <v>44317</v>
      </c>
      <c r="BV51" s="107">
        <f t="shared" si="25"/>
        <v>44348</v>
      </c>
      <c r="BW51" s="107">
        <f t="shared" si="25"/>
        <v>44378</v>
      </c>
      <c r="BX51" s="107">
        <f t="shared" si="25"/>
        <v>44409</v>
      </c>
      <c r="BY51" s="107">
        <f t="shared" si="25"/>
        <v>44440</v>
      </c>
      <c r="BZ51" s="107">
        <f t="shared" si="25"/>
        <v>44470</v>
      </c>
      <c r="CA51" s="107">
        <f t="shared" si="25"/>
        <v>44501</v>
      </c>
      <c r="CB51" s="107">
        <f t="shared" si="25"/>
        <v>44531</v>
      </c>
      <c r="CC51" s="107">
        <f t="shared" si="25"/>
        <v>44562</v>
      </c>
      <c r="CD51" s="107">
        <f t="shared" si="25"/>
        <v>44593</v>
      </c>
      <c r="CE51" s="107">
        <f t="shared" si="25"/>
        <v>44621</v>
      </c>
      <c r="CF51" s="107">
        <f t="shared" si="25"/>
        <v>44652</v>
      </c>
      <c r="CG51" s="107">
        <f t="shared" si="25"/>
        <v>44682</v>
      </c>
      <c r="CH51" s="107">
        <f t="shared" si="25"/>
        <v>44713</v>
      </c>
      <c r="CI51" s="107">
        <f t="shared" si="25"/>
        <v>44743</v>
      </c>
      <c r="CJ51" s="107">
        <f t="shared" si="25"/>
        <v>44774</v>
      </c>
      <c r="CK51" s="107">
        <f t="shared" si="25"/>
        <v>44805</v>
      </c>
      <c r="CL51" s="107">
        <f t="shared" si="25"/>
        <v>44835</v>
      </c>
      <c r="CM51" s="107">
        <f t="shared" si="25"/>
        <v>44866</v>
      </c>
      <c r="CN51" s="107">
        <f t="shared" si="25"/>
        <v>44896</v>
      </c>
      <c r="CO51" s="107">
        <f t="shared" si="25"/>
        <v>44927</v>
      </c>
      <c r="CP51" s="107">
        <f t="shared" ref="CP51:DY51" si="26">IF(CP50=1,Initial_Time,EDATE(Initial_Time,(CP50-1)))</f>
        <v>44958</v>
      </c>
      <c r="CQ51" s="107">
        <f t="shared" si="26"/>
        <v>44986</v>
      </c>
      <c r="CR51" s="107">
        <f t="shared" si="26"/>
        <v>45017</v>
      </c>
      <c r="CS51" s="107">
        <f t="shared" si="26"/>
        <v>45047</v>
      </c>
      <c r="CT51" s="107">
        <f t="shared" si="26"/>
        <v>45078</v>
      </c>
      <c r="CU51" s="107">
        <f t="shared" si="26"/>
        <v>45108</v>
      </c>
      <c r="CV51" s="107">
        <f t="shared" si="26"/>
        <v>45139</v>
      </c>
      <c r="CW51" s="107">
        <f t="shared" si="26"/>
        <v>45170</v>
      </c>
      <c r="CX51" s="107">
        <f t="shared" si="26"/>
        <v>45200</v>
      </c>
      <c r="CY51" s="107">
        <f t="shared" si="26"/>
        <v>45231</v>
      </c>
      <c r="CZ51" s="107">
        <f t="shared" si="26"/>
        <v>45261</v>
      </c>
      <c r="DA51" s="107">
        <f t="shared" si="26"/>
        <v>45292</v>
      </c>
      <c r="DB51" s="107">
        <f t="shared" si="26"/>
        <v>45323</v>
      </c>
      <c r="DC51" s="107">
        <f t="shared" si="26"/>
        <v>45352</v>
      </c>
      <c r="DD51" s="107">
        <f t="shared" si="26"/>
        <v>45383</v>
      </c>
      <c r="DE51" s="107">
        <f t="shared" si="26"/>
        <v>45413</v>
      </c>
      <c r="DF51" s="107">
        <f t="shared" si="26"/>
        <v>45444</v>
      </c>
      <c r="DG51" s="107">
        <f t="shared" si="26"/>
        <v>45474</v>
      </c>
      <c r="DH51" s="107">
        <f t="shared" si="26"/>
        <v>45505</v>
      </c>
      <c r="DI51" s="107">
        <f t="shared" si="26"/>
        <v>45536</v>
      </c>
      <c r="DJ51" s="107">
        <f t="shared" si="26"/>
        <v>45566</v>
      </c>
      <c r="DK51" s="107">
        <f t="shared" si="26"/>
        <v>45597</v>
      </c>
      <c r="DL51" s="107">
        <f t="shared" si="26"/>
        <v>45627</v>
      </c>
      <c r="DM51" s="107">
        <f t="shared" si="26"/>
        <v>45658</v>
      </c>
      <c r="DN51" s="107">
        <f t="shared" si="26"/>
        <v>45689</v>
      </c>
      <c r="DO51" s="107">
        <f t="shared" si="26"/>
        <v>45717</v>
      </c>
      <c r="DP51" s="107">
        <f t="shared" si="26"/>
        <v>45748</v>
      </c>
      <c r="DQ51" s="107">
        <f t="shared" si="26"/>
        <v>45778</v>
      </c>
      <c r="DR51" s="107">
        <f t="shared" si="26"/>
        <v>45809</v>
      </c>
      <c r="DS51" s="107">
        <f t="shared" si="26"/>
        <v>45839</v>
      </c>
      <c r="DT51" s="107">
        <f t="shared" si="26"/>
        <v>45870</v>
      </c>
      <c r="DU51" s="107">
        <f t="shared" si="26"/>
        <v>45901</v>
      </c>
      <c r="DV51" s="107">
        <f t="shared" si="26"/>
        <v>45931</v>
      </c>
      <c r="DW51" s="107">
        <f t="shared" si="26"/>
        <v>45962</v>
      </c>
      <c r="DX51" s="107">
        <f t="shared" si="26"/>
        <v>45992</v>
      </c>
      <c r="DY51" s="107">
        <f t="shared" si="26"/>
        <v>46023</v>
      </c>
    </row>
    <row r="52" spans="1:16384"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  <c r="AT52" s="136"/>
      <c r="AU52" s="136"/>
      <c r="AV52" s="136"/>
      <c r="AW52" s="136"/>
      <c r="AX52" s="136"/>
      <c r="AY52" s="136"/>
      <c r="AZ52" s="136"/>
      <c r="BA52" s="136"/>
      <c r="BB52" s="136"/>
      <c r="BC52" s="136"/>
      <c r="BD52" s="136"/>
      <c r="BE52" s="136"/>
      <c r="BF52" s="136"/>
      <c r="BG52" s="136"/>
      <c r="BH52" s="136"/>
      <c r="BI52" s="136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  <c r="CT52" s="136"/>
      <c r="CU52" s="136"/>
      <c r="CV52" s="136"/>
      <c r="CW52" s="136"/>
      <c r="CX52" s="136"/>
      <c r="CY52" s="136"/>
      <c r="CZ52" s="136"/>
      <c r="DA52" s="136"/>
      <c r="DB52" s="136"/>
      <c r="DC52" s="136"/>
      <c r="DD52" s="136"/>
      <c r="DE52" s="136"/>
      <c r="DF52" s="136"/>
      <c r="DG52" s="136"/>
      <c r="DH52" s="136"/>
      <c r="DI52" s="136"/>
      <c r="DJ52" s="136"/>
      <c r="DK52" s="136"/>
      <c r="DL52" s="136"/>
      <c r="DM52" s="136"/>
      <c r="DN52" s="136"/>
      <c r="DO52" s="136"/>
      <c r="DP52" s="136"/>
      <c r="DQ52" s="136"/>
      <c r="DR52" s="136"/>
      <c r="DS52" s="136"/>
      <c r="DT52" s="136"/>
      <c r="DU52" s="136"/>
      <c r="DV52" s="136"/>
      <c r="DW52" s="136"/>
      <c r="DX52" s="136"/>
      <c r="DY52" s="136"/>
    </row>
    <row r="53" spans="1:16384" s="139" customFormat="1">
      <c r="A53" s="139" t="s">
        <v>297</v>
      </c>
      <c r="B53" s="139" t="s">
        <v>336</v>
      </c>
      <c r="E53" s="136">
        <f>IF(OR(E51&lt;'Capital Structure'!$D$7,E51&gt;'Capital Structure'!$E$7),0,IF(E51='Capital Structure'!$D$7,'Capital Structure'!$D$13,0))</f>
        <v>0</v>
      </c>
      <c r="F53" s="136">
        <f>IF(OR(F51&lt;'Capital Structure'!$D$7,F51&gt;'Capital Structure'!$E$7),0,IF(F51='Capital Structure'!$D$7,'Capital Structure'!$D$13,0))</f>
        <v>0</v>
      </c>
      <c r="G53" s="136">
        <f>IF(OR(G51&lt;'Capital Structure'!$D$7,G51&gt;'Capital Structure'!$E$7),0,IF(G51='Capital Structure'!$D$7,'Capital Structure'!$D$13,0))</f>
        <v>0</v>
      </c>
      <c r="H53" s="136">
        <f>IF(OR(H51&lt;'Capital Structure'!$D$7,H51&gt;'Capital Structure'!$E$7),0,IF(H51='Capital Structure'!$D$7,'Capital Structure'!$D$13,0))</f>
        <v>0</v>
      </c>
      <c r="I53" s="136">
        <f>IF(OR(I51&lt;'Capital Structure'!$D$7,I51&gt;'Capital Structure'!$E$7),0,IF(I51='Capital Structure'!$D$7,'Capital Structure'!$D$13,0))</f>
        <v>0</v>
      </c>
      <c r="J53" s="136">
        <f>IF(OR(J51&lt;'Capital Structure'!$D$7,J51&gt;'Capital Structure'!$E$7),0,IF(J51='Capital Structure'!$D$7,'Capital Structure'!$D$13,0))</f>
        <v>0</v>
      </c>
      <c r="K53" s="136">
        <f>IF(OR(K51&lt;'Capital Structure'!$D$7,K51&gt;'Capital Structure'!$E$7),0,IF(K51='Capital Structure'!$D$7,'Capital Structure'!$D$13,0))</f>
        <v>0</v>
      </c>
      <c r="L53" s="136">
        <f>IF(OR(L51&lt;'Capital Structure'!$D$7,L51&gt;'Capital Structure'!$E$7),0,IF(L51='Capital Structure'!$D$7,'Capital Structure'!$D$13,0))</f>
        <v>0</v>
      </c>
      <c r="M53" s="136">
        <f>IF(OR(M51&lt;'Capital Structure'!$D$7,M51&gt;'Capital Structure'!$E$7),0,IF(M51='Capital Structure'!$D$7,'Capital Structure'!$D$13,0))</f>
        <v>0</v>
      </c>
      <c r="N53" s="136">
        <f>IF(OR(N51&lt;'Capital Structure'!$D$7,N51&gt;'Capital Structure'!$E$7),0,IF(N51='Capital Structure'!$D$7,'Capital Structure'!$D$13,0))</f>
        <v>0</v>
      </c>
      <c r="O53" s="136">
        <f>IF(OR(O51&lt;'Capital Structure'!$D$7,O51&gt;'Capital Structure'!$E$7),0,IF(O51='Capital Structure'!$D$7,'Capital Structure'!$D$13,0))</f>
        <v>0</v>
      </c>
      <c r="P53" s="136">
        <f>IF(OR(P51&lt;'Capital Structure'!$D$7,P51&gt;'Capital Structure'!$E$7),0,IF(P51='Capital Structure'!$D$7,'Capital Structure'!$D$13,0))</f>
        <v>0</v>
      </c>
      <c r="Q53" s="136">
        <f>IF(OR(Q51&lt;'Capital Structure'!$D$7,Q51&gt;'Capital Structure'!$E$7),0,IF(Q51='Capital Structure'!$D$7,'Capital Structure'!$D$13,0))</f>
        <v>0</v>
      </c>
      <c r="R53" s="136">
        <f>IF(OR(R51&lt;'Capital Structure'!$D$7,R51&gt;'Capital Structure'!$E$7),0,IF(R51='Capital Structure'!$D$7,'Capital Structure'!$D$13,0))</f>
        <v>0</v>
      </c>
      <c r="S53" s="136">
        <f>IF(OR(S51&lt;'Capital Structure'!$D$7,S51&gt;'Capital Structure'!$E$7),0,IF(S51='Capital Structure'!$D$7,'Capital Structure'!$D$13,0))</f>
        <v>0</v>
      </c>
      <c r="T53" s="136">
        <f>IF(OR(T51&lt;'Capital Structure'!$D$7,T51&gt;'Capital Structure'!$E$7),0,IF(T51='Capital Structure'!$D$7,'Capital Structure'!$D$13,0))</f>
        <v>0</v>
      </c>
      <c r="U53" s="136">
        <f>IF(OR(U51&lt;'Capital Structure'!$D$7,U51&gt;'Capital Structure'!$E$7),0,IF(U51='Capital Structure'!$D$7,'Capital Structure'!$D$13,0))</f>
        <v>0</v>
      </c>
      <c r="V53" s="136">
        <f>IF(OR(V51&lt;'Capital Structure'!$D$7,V51&gt;'Capital Structure'!$E$7),0,IF(V51='Capital Structure'!$D$7,'Capital Structure'!$D$13,0))</f>
        <v>0</v>
      </c>
      <c r="W53" s="136">
        <f>IF(OR(W51&lt;'Capital Structure'!$D$7,W51&gt;'Capital Structure'!$E$7),0,IF(W51='Capital Structure'!$D$7,'Capital Structure'!$D$13,0))</f>
        <v>0</v>
      </c>
      <c r="X53" s="136">
        <f>IF(OR(X51&lt;'Capital Structure'!$D$7,X51&gt;'Capital Structure'!$E$7),0,IF(X51='Capital Structure'!$D$7,'Capital Structure'!$D$13,0))</f>
        <v>0</v>
      </c>
      <c r="Y53" s="136">
        <f>IF(OR(Y51&lt;'Capital Structure'!$D$7,Y51&gt;'Capital Structure'!$E$7),0,IF(Y51='Capital Structure'!$D$7,'Capital Structure'!$D$13,0))</f>
        <v>0</v>
      </c>
      <c r="Z53" s="136">
        <f>IF(OR(Z51&lt;'Capital Structure'!$D$7,Z51&gt;'Capital Structure'!$E$7),0,IF(Z51='Capital Structure'!$D$7,'Capital Structure'!$D$13,0))</f>
        <v>0</v>
      </c>
      <c r="AA53" s="136">
        <f>IF(OR(AA51&lt;'Capital Structure'!$D$7,AA51&gt;'Capital Structure'!$E$7),0,IF(AA51='Capital Structure'!$D$7,'Capital Structure'!$D$13,0))</f>
        <v>0</v>
      </c>
      <c r="AB53" s="136">
        <f>IF(OR(AB51&lt;'Capital Structure'!$D$7,AB51&gt;'Capital Structure'!$E$7),0,IF(AB51='Capital Structure'!$D$7,'Capital Structure'!$D$13,0))</f>
        <v>0</v>
      </c>
      <c r="AC53" s="136">
        <f>IF(OR(AC51&lt;'Capital Structure'!$D$7,AC51&gt;'Capital Structure'!$E$7),0,IF(AC51='Capital Structure'!$D$7,'Capital Structure'!$D$13,0))</f>
        <v>0</v>
      </c>
      <c r="AD53" s="136">
        <f>IF(OR(AD51&lt;'Capital Structure'!$D$7,AD51&gt;'Capital Structure'!$E$7),0,IF(AD51='Capital Structure'!$D$7,'Capital Structure'!$D$13,0))</f>
        <v>0</v>
      </c>
      <c r="AE53" s="136">
        <f>IF(OR(AE51&lt;'Capital Structure'!$D$7,AE51&gt;'Capital Structure'!$E$7),0,IF(AE51='Capital Structure'!$D$7,'Capital Structure'!$D$13,0))</f>
        <v>0</v>
      </c>
      <c r="AF53" s="136">
        <f>IF(OR(AF51&lt;'Capital Structure'!$D$7,AF51&gt;'Capital Structure'!$E$7),0,IF(AF51='Capital Structure'!$D$7,'Capital Structure'!$D$13,0))</f>
        <v>0</v>
      </c>
      <c r="AG53" s="136">
        <f>IF(OR(AG51&lt;'Capital Structure'!$D$7,AG51&gt;'Capital Structure'!$E$7),0,IF(AG51='Capital Structure'!$D$7,'Capital Structure'!$D$13,0))</f>
        <v>0</v>
      </c>
      <c r="AH53" s="136">
        <f>IF(OR(AH51&lt;'Capital Structure'!$D$7,AH51&gt;'Capital Structure'!$E$7),0,IF(AH51='Capital Structure'!$D$7,'Capital Structure'!$D$13,0))</f>
        <v>0</v>
      </c>
      <c r="AI53" s="136">
        <f>IF(OR(AI51&lt;'Capital Structure'!$D$7,AI51&gt;'Capital Structure'!$E$7),0,IF(AI51='Capital Structure'!$D$7,'Capital Structure'!$D$13,0))</f>
        <v>0</v>
      </c>
      <c r="AJ53" s="136">
        <f>IF(OR(AJ51&lt;'Capital Structure'!$D$7,AJ51&gt;'Capital Structure'!$E$7),0,IF(AJ51='Capital Structure'!$D$7,'Capital Structure'!$D$13,0))</f>
        <v>0</v>
      </c>
      <c r="AK53" s="136">
        <f>IF(OR(AK51&lt;'Capital Structure'!$D$7,AK51&gt;'Capital Structure'!$E$7),0,IF(AK51='Capital Structure'!$D$7,'Capital Structure'!$D$13,0))</f>
        <v>0</v>
      </c>
      <c r="AL53" s="136">
        <f>IF(OR(AL51&lt;'Capital Structure'!$D$7,AL51&gt;'Capital Structure'!$E$7),0,IF(AL51='Capital Structure'!$D$7,'Capital Structure'!$D$13,0))</f>
        <v>0</v>
      </c>
      <c r="AM53" s="136">
        <f>IF(OR(AM51&lt;'Capital Structure'!$D$7,AM51&gt;'Capital Structure'!$E$7),0,IF(AM51='Capital Structure'!$D$7,'Capital Structure'!$D$13,0))</f>
        <v>0</v>
      </c>
      <c r="AN53" s="136">
        <f>IF(OR(AN51&lt;'Capital Structure'!$D$7,AN51&gt;'Capital Structure'!$E$7),0,IF(AN51='Capital Structure'!$D$7,'Capital Structure'!$D$13,0))</f>
        <v>0</v>
      </c>
      <c r="AO53" s="136">
        <f>IF(OR(AO51&lt;'Capital Structure'!$D$7,AO51&gt;'Capital Structure'!$E$7),0,IF(AO51='Capital Structure'!$D$7,'Capital Structure'!$D$13,0))</f>
        <v>0</v>
      </c>
      <c r="AP53" s="136">
        <f>IF(OR(AP51&lt;'Capital Structure'!$D$7,AP51&gt;'Capital Structure'!$E$7),0,IF(AP51='Capital Structure'!$D$7,'Capital Structure'!$D$13,0))</f>
        <v>0</v>
      </c>
      <c r="AQ53" s="136">
        <f>IF(OR(AQ51&lt;'Capital Structure'!$D$7,AQ51&gt;'Capital Structure'!$E$7),0,IF(AQ51='Capital Structure'!$D$7,'Capital Structure'!$D$13,0))</f>
        <v>0</v>
      </c>
      <c r="AR53" s="136">
        <f>IF(OR(AR51&lt;'Capital Structure'!$D$7,AR51&gt;'Capital Structure'!$E$7),0,IF(AR51='Capital Structure'!$D$7,'Capital Structure'!$D$13,0))</f>
        <v>0</v>
      </c>
      <c r="AS53" s="136">
        <f>IF(OR(AS51&lt;'Capital Structure'!$D$7,AS51&gt;'Capital Structure'!$E$7),0,IF(AS51='Capital Structure'!$D$7,'Capital Structure'!$D$13,0))</f>
        <v>61000000</v>
      </c>
      <c r="AT53" s="136">
        <f>IF(OR(AT51&lt;'Capital Structure'!$D$7,AT51&gt;'Capital Structure'!$E$7),0,IF(AT51='Capital Structure'!$D$7,'Capital Structure'!$D$13,0))</f>
        <v>0</v>
      </c>
      <c r="AU53" s="136">
        <f>IF(OR(AU51&lt;'Capital Structure'!$D$7,AU51&gt;'Capital Structure'!$E$7),0,IF(AU51='Capital Structure'!$D$7,'Capital Structure'!$D$13,0))</f>
        <v>0</v>
      </c>
      <c r="AV53" s="136">
        <f>IF(OR(AV51&lt;'Capital Structure'!$D$7,AV51&gt;'Capital Structure'!$E$7),0,IF(AV51='Capital Structure'!$D$7,'Capital Structure'!$D$13,0))</f>
        <v>0</v>
      </c>
      <c r="AW53" s="136">
        <f>IF(OR(AW51&lt;'Capital Structure'!$D$7,AW51&gt;'Capital Structure'!$E$7),0,IF(AW51='Capital Structure'!$D$7,'Capital Structure'!$D$13,0))</f>
        <v>0</v>
      </c>
      <c r="AX53" s="136">
        <f>IF(OR(AX51&lt;'Capital Structure'!$D$7,AX51&gt;'Capital Structure'!$E$7),0,IF(AX51='Capital Structure'!$D$7,'Capital Structure'!$D$13,0))</f>
        <v>0</v>
      </c>
      <c r="AY53" s="136">
        <f>IF(OR(AY51&lt;'Capital Structure'!$D$7,AY51&gt;'Capital Structure'!$E$7),0,IF(AY51='Capital Structure'!$D$7,'Capital Structure'!$D$13,0))</f>
        <v>0</v>
      </c>
      <c r="AZ53" s="136">
        <f>IF(OR(AZ51&lt;'Capital Structure'!$D$7,AZ51&gt;'Capital Structure'!$E$7),0,IF(AZ51='Capital Structure'!$D$7,'Capital Structure'!$D$13,0))</f>
        <v>0</v>
      </c>
      <c r="BA53" s="136">
        <f>IF(OR(BA51&lt;'Capital Structure'!$D$7,BA51&gt;'Capital Structure'!$E$7),0,IF(BA51='Capital Structure'!$D$7,'Capital Structure'!$D$13,0))</f>
        <v>0</v>
      </c>
      <c r="BB53" s="136">
        <f>IF(OR(BB51&lt;'Capital Structure'!$D$7,BB51&gt;'Capital Structure'!$E$7),0,IF(BB51='Capital Structure'!$D$7,'Capital Structure'!$D$13,0))</f>
        <v>0</v>
      </c>
      <c r="BC53" s="136">
        <f>IF(OR(BC51&lt;'Capital Structure'!$D$7,BC51&gt;'Capital Structure'!$E$7),0,IF(BC51='Capital Structure'!$D$7,'Capital Structure'!$D$13,0))</f>
        <v>0</v>
      </c>
      <c r="BD53" s="136">
        <f>IF(OR(BD51&lt;'Capital Structure'!$D$7,BD51&gt;'Capital Structure'!$E$7),0,IF(BD51='Capital Structure'!$D$7,'Capital Structure'!$D$13,0))</f>
        <v>0</v>
      </c>
      <c r="BE53" s="136">
        <f>IF(OR(BE51&lt;'Capital Structure'!$D$7,BE51&gt;'Capital Structure'!$E$7),0,IF(BE51='Capital Structure'!$D$7,'Capital Structure'!$D$13,0))</f>
        <v>0</v>
      </c>
      <c r="BF53" s="136">
        <f>IF(OR(BF51&lt;'Capital Structure'!$D$7,BF51&gt;'Capital Structure'!$E$7),0,IF(BF51='Capital Structure'!$D$7,'Capital Structure'!$D$13,0))</f>
        <v>0</v>
      </c>
      <c r="BG53" s="136">
        <f>IF(OR(BG51&lt;'Capital Structure'!$D$7,BG51&gt;'Capital Structure'!$E$7),0,IF(BG51='Capital Structure'!$D$7,'Capital Structure'!$D$13,0))</f>
        <v>0</v>
      </c>
      <c r="BH53" s="136">
        <f>IF(OR(BH51&lt;'Capital Structure'!$D$7,BH51&gt;'Capital Structure'!$E$7),0,IF(BH51='Capital Structure'!$D$7,'Capital Structure'!$D$13,0))</f>
        <v>0</v>
      </c>
      <c r="BI53" s="136">
        <f>IF(OR(BI51&lt;'Capital Structure'!$D$7,BI51&gt;'Capital Structure'!$E$7),0,IF(BI51='Capital Structure'!$D$7,'Capital Structure'!$D$13,0))</f>
        <v>0</v>
      </c>
      <c r="BJ53" s="136">
        <f>IF(OR(BJ51&lt;'Capital Structure'!$D$7,BJ51&gt;'Capital Structure'!$E$7),0,IF(BJ51='Capital Structure'!$D$7,'Capital Structure'!$D$13,0))</f>
        <v>0</v>
      </c>
      <c r="BK53" s="136">
        <f>IF(OR(BK51&lt;'Capital Structure'!$D$7,BK51&gt;'Capital Structure'!$E$7),0,IF(BK51='Capital Structure'!$D$7,'Capital Structure'!$D$13,0))</f>
        <v>0</v>
      </c>
      <c r="BL53" s="136">
        <f>IF(OR(BL51&lt;'Capital Structure'!$D$7,BL51&gt;'Capital Structure'!$E$7),0,IF(BL51='Capital Structure'!$D$7,'Capital Structure'!$D$13,0))</f>
        <v>0</v>
      </c>
      <c r="BM53" s="136">
        <f>IF(OR(BM51&lt;'Capital Structure'!$D$7,BM51&gt;'Capital Structure'!$E$7),0,IF(BM51='Capital Structure'!$D$7,'Capital Structure'!$D$13,0))</f>
        <v>0</v>
      </c>
      <c r="BN53" s="136">
        <f>IF(OR(BN51&lt;'Capital Structure'!$D$7,BN51&gt;'Capital Structure'!$E$7),0,IF(BN51='Capital Structure'!$D$7,'Capital Structure'!$D$13,0))</f>
        <v>0</v>
      </c>
      <c r="BO53" s="136">
        <f>IF(OR(BO51&lt;'Capital Structure'!$D$7,BO51&gt;'Capital Structure'!$E$7),0,IF(BO51='Capital Structure'!$D$7,'Capital Structure'!$D$13,0))</f>
        <v>0</v>
      </c>
      <c r="BP53" s="136">
        <f>IF(OR(BP51&lt;'Capital Structure'!$D$7,BP51&gt;'Capital Structure'!$E$7),0,IF(BP51='Capital Structure'!$D$7,'Capital Structure'!$D$13,0))</f>
        <v>0</v>
      </c>
      <c r="BQ53" s="136">
        <f>IF(OR(BQ51&lt;'Capital Structure'!$D$7,BQ51&gt;'Capital Structure'!$E$7),0,IF(BQ51='Capital Structure'!$D$7,'Capital Structure'!$D$13,0))</f>
        <v>0</v>
      </c>
      <c r="BR53" s="136">
        <f>IF(OR(BR51&lt;'Capital Structure'!$D$7,BR51&gt;'Capital Structure'!$E$7),0,IF(BR51='Capital Structure'!$D$7,'Capital Structure'!$D$13,0))</f>
        <v>0</v>
      </c>
      <c r="BS53" s="136">
        <f>IF(OR(BS51&lt;'Capital Structure'!$D$7,BS51&gt;'Capital Structure'!$E$7),0,IF(BS51='Capital Structure'!$D$7,'Capital Structure'!$D$13,0))</f>
        <v>0</v>
      </c>
      <c r="BT53" s="136">
        <f>IF(OR(BT51&lt;'Capital Structure'!$D$7,BT51&gt;'Capital Structure'!$E$7),0,IF(BT51='Capital Structure'!$D$7,'Capital Structure'!$D$13,0))</f>
        <v>0</v>
      </c>
      <c r="BU53" s="136">
        <f>IF(OR(BU51&lt;'Capital Structure'!$D$7,BU51&gt;'Capital Structure'!$E$7),0,IF(BU51='Capital Structure'!$D$7,'Capital Structure'!$D$13,0))</f>
        <v>0</v>
      </c>
      <c r="BV53" s="136">
        <f>IF(OR(BV51&lt;'Capital Structure'!$D$7,BV51&gt;'Capital Structure'!$E$7),0,IF(BV51='Capital Structure'!$D$7,'Capital Structure'!$D$13,0))</f>
        <v>0</v>
      </c>
      <c r="BW53" s="136">
        <f>IF(OR(BW51&lt;'Capital Structure'!$D$7,BW51&gt;'Capital Structure'!$E$7),0,IF(BW51='Capital Structure'!$D$7,'Capital Structure'!$D$13,0))</f>
        <v>0</v>
      </c>
      <c r="BX53" s="136">
        <f>IF(OR(BX51&lt;'Capital Structure'!$D$7,BX51&gt;'Capital Structure'!$E$7),0,IF(BX51='Capital Structure'!$D$7,'Capital Structure'!$D$13,0))</f>
        <v>0</v>
      </c>
      <c r="BY53" s="136">
        <f>IF(OR(BY51&lt;'Capital Structure'!$D$7,BY51&gt;'Capital Structure'!$E$7),0,IF(BY51='Capital Structure'!$D$7,'Capital Structure'!$D$13,0))</f>
        <v>0</v>
      </c>
      <c r="BZ53" s="136">
        <f>IF(OR(BZ51&lt;'Capital Structure'!$D$7,BZ51&gt;'Capital Structure'!$E$7),0,IF(BZ51='Capital Structure'!$D$7,'Capital Structure'!$D$13,0))</f>
        <v>0</v>
      </c>
      <c r="CA53" s="136">
        <f>IF(OR(CA51&lt;'Capital Structure'!$D$7,CA51&gt;'Capital Structure'!$E$7),0,IF(CA51='Capital Structure'!$D$7,'Capital Structure'!$D$13,0))</f>
        <v>0</v>
      </c>
      <c r="CB53" s="136">
        <f>IF(OR(CB51&lt;'Capital Structure'!$D$7,CB51&gt;'Capital Structure'!$E$7),0,IF(CB51='Capital Structure'!$D$7,'Capital Structure'!$D$13,0))</f>
        <v>0</v>
      </c>
      <c r="CC53" s="136">
        <f>IF(OR(CC51&lt;'Capital Structure'!$D$7,CC51&gt;'Capital Structure'!$E$7),0,IF(CC51='Capital Structure'!$D$7,'Capital Structure'!$D$13,0))</f>
        <v>0</v>
      </c>
      <c r="CD53" s="136">
        <f>IF(OR(CD51&lt;'Capital Structure'!$D$7,CD51&gt;'Capital Structure'!$E$7),0,IF(CD51='Capital Structure'!$D$7,'Capital Structure'!$D$13,0))</f>
        <v>0</v>
      </c>
      <c r="CE53" s="136">
        <f>IF(OR(CE51&lt;'Capital Structure'!$D$7,CE51&gt;'Capital Structure'!$E$7),0,IF(CE51='Capital Structure'!$D$7,'Capital Structure'!$D$13,0))</f>
        <v>0</v>
      </c>
      <c r="CF53" s="136">
        <f>IF(OR(CF51&lt;'Capital Structure'!$D$7,CF51&gt;'Capital Structure'!$E$7),0,IF(CF51='Capital Structure'!$D$7,'Capital Structure'!$D$13,0))</f>
        <v>0</v>
      </c>
      <c r="CG53" s="136">
        <f>IF(OR(CG51&lt;'Capital Structure'!$D$7,CG51&gt;'Capital Structure'!$E$7),0,IF(CG51='Capital Structure'!$D$7,'Capital Structure'!$D$13,0))</f>
        <v>0</v>
      </c>
      <c r="CH53" s="136">
        <f>IF(OR(CH51&lt;'Capital Structure'!$D$7,CH51&gt;'Capital Structure'!$E$7),0,IF(CH51='Capital Structure'!$D$7,'Capital Structure'!$D$13,0))</f>
        <v>0</v>
      </c>
      <c r="CI53" s="136">
        <f>IF(OR(CI51&lt;'Capital Structure'!$D$7,CI51&gt;'Capital Structure'!$E$7),0,IF(CI51='Capital Structure'!$D$7,'Capital Structure'!$D$13,0))</f>
        <v>0</v>
      </c>
      <c r="CJ53" s="136">
        <f>IF(OR(CJ51&lt;'Capital Structure'!$D$7,CJ51&gt;'Capital Structure'!$E$7),0,IF(CJ51='Capital Structure'!$D$7,'Capital Structure'!$D$13,0))</f>
        <v>0</v>
      </c>
      <c r="CK53" s="136">
        <f>IF(OR(CK51&lt;'Capital Structure'!$D$7,CK51&gt;'Capital Structure'!$E$7),0,IF(CK51='Capital Structure'!$D$7,'Capital Structure'!$D$13,0))</f>
        <v>0</v>
      </c>
      <c r="CL53" s="136">
        <f>IF(OR(CL51&lt;'Capital Structure'!$D$7,CL51&gt;'Capital Structure'!$E$7),0,IF(CL51='Capital Structure'!$D$7,'Capital Structure'!$D$13,0))</f>
        <v>0</v>
      </c>
      <c r="CM53" s="136">
        <f>IF(OR(CM51&lt;'Capital Structure'!$D$7,CM51&gt;'Capital Structure'!$E$7),0,IF(CM51='Capital Structure'!$D$7,'Capital Structure'!$D$13,0))</f>
        <v>0</v>
      </c>
      <c r="CN53" s="136">
        <f>IF(OR(CN51&lt;'Capital Structure'!$D$7,CN51&gt;'Capital Structure'!$E$7),0,IF(CN51='Capital Structure'!$D$7,'Capital Structure'!$D$13,0))</f>
        <v>0</v>
      </c>
      <c r="CO53" s="136">
        <f>IF(OR(CO51&lt;'Capital Structure'!$D$7,CO51&gt;'Capital Structure'!$E$7),0,IF(CO51='Capital Structure'!$D$7,'Capital Structure'!$D$13,0))</f>
        <v>0</v>
      </c>
      <c r="CP53" s="136">
        <f>IF(OR(CP51&lt;'Capital Structure'!$D$7,CP51&gt;'Capital Structure'!$E$7),0,IF(CP51='Capital Structure'!$D$7,'Capital Structure'!$D$13,0))</f>
        <v>0</v>
      </c>
      <c r="CQ53" s="136">
        <f>IF(OR(CQ51&lt;'Capital Structure'!$D$7,CQ51&gt;'Capital Structure'!$E$7),0,IF(CQ51='Capital Structure'!$D$7,'Capital Structure'!$D$13,0))</f>
        <v>0</v>
      </c>
      <c r="CR53" s="136">
        <f>IF(OR(CR51&lt;'Capital Structure'!$D$7,CR51&gt;'Capital Structure'!$E$7),0,IF(CR51='Capital Structure'!$D$7,'Capital Structure'!$D$13,0))</f>
        <v>0</v>
      </c>
      <c r="CS53" s="136">
        <f>IF(OR(CS51&lt;'Capital Structure'!$D$7,CS51&gt;'Capital Structure'!$E$7),0,IF(CS51='Capital Structure'!$D$7,'Capital Structure'!$D$13,0))</f>
        <v>0</v>
      </c>
      <c r="CT53" s="136">
        <f>IF(OR(CT51&lt;'Capital Structure'!$D$7,CT51&gt;'Capital Structure'!$E$7),0,IF(CT51='Capital Structure'!$D$7,'Capital Structure'!$D$13,0))</f>
        <v>0</v>
      </c>
      <c r="CU53" s="136">
        <f>IF(OR(CU51&lt;'Capital Structure'!$D$7,CU51&gt;'Capital Structure'!$E$7),0,IF(CU51='Capital Structure'!$D$7,'Capital Structure'!$D$13,0))</f>
        <v>0</v>
      </c>
      <c r="CV53" s="136">
        <f>IF(OR(CV51&lt;'Capital Structure'!$D$7,CV51&gt;'Capital Structure'!$E$7),0,IF(CV51='Capital Structure'!$D$7,'Capital Structure'!$D$13,0))</f>
        <v>0</v>
      </c>
      <c r="CW53" s="136">
        <f>IF(OR(CW51&lt;'Capital Structure'!$D$7,CW51&gt;'Capital Structure'!$E$7),0,IF(CW51='Capital Structure'!$D$7,'Capital Structure'!$D$13,0))</f>
        <v>0</v>
      </c>
      <c r="CX53" s="136">
        <f>IF(OR(CX51&lt;'Capital Structure'!$D$7,CX51&gt;'Capital Structure'!$E$7),0,IF(CX51='Capital Structure'!$D$7,'Capital Structure'!$D$13,0))</f>
        <v>0</v>
      </c>
      <c r="CY53" s="136">
        <f>IF(OR(CY51&lt;'Capital Structure'!$D$7,CY51&gt;'Capital Structure'!$E$7),0,IF(CY51='Capital Structure'!$D$7,'Capital Structure'!$D$13,0))</f>
        <v>0</v>
      </c>
      <c r="CZ53" s="136">
        <f>IF(OR(CZ51&lt;'Capital Structure'!$D$7,CZ51&gt;'Capital Structure'!$E$7),0,IF(CZ51='Capital Structure'!$D$7,'Capital Structure'!$D$13,0))</f>
        <v>0</v>
      </c>
      <c r="DA53" s="136">
        <f>IF(OR(DA51&lt;'Capital Structure'!$D$7,DA51&gt;'Capital Structure'!$E$7),0,IF(DA51='Capital Structure'!$D$7,'Capital Structure'!$D$13,0))</f>
        <v>0</v>
      </c>
      <c r="DB53" s="136">
        <f>IF(OR(DB51&lt;'Capital Structure'!$D$7,DB51&gt;'Capital Structure'!$E$7),0,IF(DB51='Capital Structure'!$D$7,'Capital Structure'!$D$13,0))</f>
        <v>0</v>
      </c>
      <c r="DC53" s="136">
        <f>IF(OR(DC51&lt;'Capital Structure'!$D$7,DC51&gt;'Capital Structure'!$E$7),0,IF(DC51='Capital Structure'!$D$7,'Capital Structure'!$D$13,0))</f>
        <v>0</v>
      </c>
      <c r="DD53" s="136">
        <f>IF(OR(DD51&lt;'Capital Structure'!$D$7,DD51&gt;'Capital Structure'!$E$7),0,IF(DD51='Capital Structure'!$D$7,'Capital Structure'!$D$13,0))</f>
        <v>0</v>
      </c>
      <c r="DE53" s="136">
        <f>IF(OR(DE51&lt;'Capital Structure'!$D$7,DE51&gt;'Capital Structure'!$E$7),0,IF(DE51='Capital Structure'!$D$7,'Capital Structure'!$D$13,0))</f>
        <v>0</v>
      </c>
      <c r="DF53" s="136">
        <f>IF(OR(DF51&lt;'Capital Structure'!$D$7,DF51&gt;'Capital Structure'!$E$7),0,IF(DF51='Capital Structure'!$D$7,'Capital Structure'!$D$13,0))</f>
        <v>0</v>
      </c>
      <c r="DG53" s="136">
        <f>IF(OR(DG51&lt;'Capital Structure'!$D$7,DG51&gt;'Capital Structure'!$E$7),0,IF(DG51='Capital Structure'!$D$7,'Capital Structure'!$D$13,0))</f>
        <v>0</v>
      </c>
      <c r="DH53" s="136">
        <f>IF(OR(DH51&lt;'Capital Structure'!$D$7,DH51&gt;'Capital Structure'!$E$7),0,IF(DH51='Capital Structure'!$D$7,'Capital Structure'!$D$13,0))</f>
        <v>0</v>
      </c>
      <c r="DI53" s="136">
        <f>IF(OR(DI51&lt;'Capital Structure'!$D$7,DI51&gt;'Capital Structure'!$E$7),0,IF(DI51='Capital Structure'!$D$7,'Capital Structure'!$D$13,0))</f>
        <v>0</v>
      </c>
      <c r="DJ53" s="136">
        <f>IF(OR(DJ51&lt;'Capital Structure'!$D$7,DJ51&gt;'Capital Structure'!$E$7),0,IF(DJ51='Capital Structure'!$D$7,'Capital Structure'!$D$13,0))</f>
        <v>0</v>
      </c>
      <c r="DK53" s="136">
        <f>IF(OR(DK51&lt;'Capital Structure'!$D$7,DK51&gt;'Capital Structure'!$E$7),0,IF(DK51='Capital Structure'!$D$7,'Capital Structure'!$D$13,0))</f>
        <v>0</v>
      </c>
      <c r="DL53" s="136">
        <f>IF(OR(DL51&lt;'Capital Structure'!$D$7,DL51&gt;'Capital Structure'!$E$7),0,IF(DL51='Capital Structure'!$D$7,'Capital Structure'!$D$13,0))</f>
        <v>0</v>
      </c>
      <c r="DM53" s="136">
        <f>IF(OR(DM51&lt;'Capital Structure'!$D$7,DM51&gt;'Capital Structure'!$E$7),0,IF(DM51='Capital Structure'!$D$7,'Capital Structure'!$D$13,0))</f>
        <v>0</v>
      </c>
      <c r="DN53" s="136">
        <f>IF(OR(DN51&lt;'Capital Structure'!$D$7,DN51&gt;'Capital Structure'!$E$7),0,IF(DN51='Capital Structure'!$D$7,'Capital Structure'!$D$13,0))</f>
        <v>0</v>
      </c>
      <c r="DO53" s="136">
        <f>IF(OR(DO51&lt;'Capital Structure'!$D$7,DO51&gt;'Capital Structure'!$E$7),0,IF(DO51='Capital Structure'!$D$7,'Capital Structure'!$D$13,0))</f>
        <v>0</v>
      </c>
      <c r="DP53" s="136">
        <f>IF(OR(DP51&lt;'Capital Structure'!$D$7,DP51&gt;'Capital Structure'!$E$7),0,IF(DP51='Capital Structure'!$D$7,'Capital Structure'!$D$13,0))</f>
        <v>0</v>
      </c>
      <c r="DQ53" s="136">
        <f>IF(OR(DQ51&lt;'Capital Structure'!$D$7,DQ51&gt;'Capital Structure'!$E$7),0,IF(DQ51='Capital Structure'!$D$7,'Capital Structure'!$D$13,0))</f>
        <v>0</v>
      </c>
      <c r="DR53" s="136">
        <f>IF(OR(DR51&lt;'Capital Structure'!$D$7,DR51&gt;'Capital Structure'!$E$7),0,IF(DR51='Capital Structure'!$D$7,'Capital Structure'!$D$13,0))</f>
        <v>0</v>
      </c>
      <c r="DS53" s="136">
        <f>IF(OR(DS51&lt;'Capital Structure'!$D$7,DS51&gt;'Capital Structure'!$E$7),0,IF(DS51='Capital Structure'!$D$7,'Capital Structure'!$D$13,0))</f>
        <v>0</v>
      </c>
      <c r="DT53" s="136">
        <f>IF(OR(DT51&lt;'Capital Structure'!$D$7,DT51&gt;'Capital Structure'!$E$7),0,IF(DT51='Capital Structure'!$D$7,'Capital Structure'!$D$13,0))</f>
        <v>0</v>
      </c>
      <c r="DU53" s="136">
        <f>IF(OR(DU51&lt;'Capital Structure'!$D$7,DU51&gt;'Capital Structure'!$E$7),0,IF(DU51='Capital Structure'!$D$7,'Capital Structure'!$D$13,0))</f>
        <v>0</v>
      </c>
      <c r="DV53" s="136">
        <f>IF(OR(DV51&lt;'Capital Structure'!$D$7,DV51&gt;'Capital Structure'!$E$7),0,IF(DV51='Capital Structure'!$D$7,'Capital Structure'!$D$13,0))</f>
        <v>0</v>
      </c>
      <c r="DW53" s="136">
        <f>IF(OR(DW51&lt;'Capital Structure'!$D$7,DW51&gt;'Capital Structure'!$E$7),0,IF(DW51='Capital Structure'!$D$7,'Capital Structure'!$D$13,0))</f>
        <v>0</v>
      </c>
      <c r="DX53" s="136">
        <f>IF(OR(DX51&lt;'Capital Structure'!$D$7,DX51&gt;'Capital Structure'!$E$7),0,IF(DX51='Capital Structure'!$D$7,'Capital Structure'!$D$13,0))</f>
        <v>0</v>
      </c>
      <c r="DY53" s="136">
        <f>IF(OR(DY51&lt;'Capital Structure'!$D$7,DY51&gt;'Capital Structure'!$E$7),0,IF(DY51='Capital Structure'!$D$7,'Capital Structure'!$D$13,0))</f>
        <v>0</v>
      </c>
    </row>
    <row r="54" spans="1:16384" s="139" customFormat="1">
      <c r="B54" s="114" t="s">
        <v>337</v>
      </c>
      <c r="E54" s="136">
        <f>(E56-E58)*'Capital Structure'!$D$16/12</f>
        <v>0</v>
      </c>
      <c r="F54" s="136">
        <f>(F56-F58)*'Capital Structure'!$D$16/12</f>
        <v>0</v>
      </c>
      <c r="G54" s="136">
        <f>(G56-G58)*'Capital Structure'!$D$16/12</f>
        <v>0</v>
      </c>
      <c r="H54" s="136">
        <f>(H56-H58)*'Capital Structure'!$D$16/12</f>
        <v>0</v>
      </c>
      <c r="I54" s="136">
        <f>(I56-I58)*'Capital Structure'!$D$16/12</f>
        <v>0</v>
      </c>
      <c r="J54" s="136">
        <f>(J56-J58)*'Capital Structure'!$D$16/12</f>
        <v>0</v>
      </c>
      <c r="K54" s="136">
        <f>(K56-K58)*'Capital Structure'!$D$16/12</f>
        <v>0</v>
      </c>
      <c r="L54" s="136">
        <f>(L56-L58)*'Capital Structure'!$D$16/12</f>
        <v>0</v>
      </c>
      <c r="M54" s="136">
        <f>(M56-M58)*'Capital Structure'!$D$16/12</f>
        <v>0</v>
      </c>
      <c r="N54" s="136">
        <f>(N56-N58)*'Capital Structure'!$D$16/12</f>
        <v>0</v>
      </c>
      <c r="O54" s="136">
        <f>(O56-O58)*'Capital Structure'!$D$16/12</f>
        <v>0</v>
      </c>
      <c r="P54" s="136">
        <f>(P56-P58)*'Capital Structure'!$D$16/12</f>
        <v>0</v>
      </c>
      <c r="Q54" s="136">
        <f>(Q56-Q58)*'Capital Structure'!$D$16/12</f>
        <v>0</v>
      </c>
      <c r="R54" s="136">
        <f>(R56-R58)*'Capital Structure'!$D$16/12</f>
        <v>0</v>
      </c>
      <c r="S54" s="136">
        <f>(S56-S58)*'Capital Structure'!$D$16/12</f>
        <v>0</v>
      </c>
      <c r="T54" s="136">
        <f>(T56-T58)*'Capital Structure'!$D$16/12</f>
        <v>0</v>
      </c>
      <c r="U54" s="136">
        <f>(U56-U58)*'Capital Structure'!$D$16/12</f>
        <v>0</v>
      </c>
      <c r="V54" s="136">
        <f>(V56-V58)*'Capital Structure'!$D$16/12</f>
        <v>0</v>
      </c>
      <c r="W54" s="136">
        <f>(W56-W58)*'Capital Structure'!$D$16/12</f>
        <v>0</v>
      </c>
      <c r="X54" s="136">
        <f>(X56-X58)*'Capital Structure'!$D$16/12</f>
        <v>0</v>
      </c>
      <c r="Y54" s="136">
        <f>(Y56-Y58)*'Capital Structure'!$D$16/12</f>
        <v>0</v>
      </c>
      <c r="Z54" s="136">
        <f>(Z56-Z58)*'Capital Structure'!$D$16/12</f>
        <v>0</v>
      </c>
      <c r="AA54" s="136">
        <f>(AA56-AA58)*'Capital Structure'!$D$16/12</f>
        <v>0</v>
      </c>
      <c r="AB54" s="136">
        <f>(AB56-AB58)*'Capital Structure'!$D$16/12</f>
        <v>0</v>
      </c>
      <c r="AC54" s="136">
        <f>(AC56-AC58)*'Capital Structure'!$D$16/12</f>
        <v>0</v>
      </c>
      <c r="AD54" s="136">
        <f>(AD56-AD58)*'Capital Structure'!$D$16/12</f>
        <v>0</v>
      </c>
      <c r="AE54" s="136">
        <f>(AE56-AE58)*'Capital Structure'!$D$16/12</f>
        <v>0</v>
      </c>
      <c r="AF54" s="136">
        <f>(AF56-AF58)*'Capital Structure'!$D$16/12</f>
        <v>0</v>
      </c>
      <c r="AG54" s="136">
        <f>(AG56-AG58)*'Capital Structure'!$D$16/12</f>
        <v>0</v>
      </c>
      <c r="AH54" s="136">
        <f>(AH56-AH58)*'Capital Structure'!$D$16/12</f>
        <v>0</v>
      </c>
      <c r="AI54" s="136">
        <f>(AI56-AI58)*'Capital Structure'!$D$16/12</f>
        <v>0</v>
      </c>
      <c r="AJ54" s="136">
        <f>(AJ56-AJ58)*'Capital Structure'!$D$16/12</f>
        <v>0</v>
      </c>
      <c r="AK54" s="136">
        <f>(AK56-AK58)*'Capital Structure'!$D$16/12</f>
        <v>0</v>
      </c>
      <c r="AL54" s="136">
        <f>(AL56-AL58)*'Capital Structure'!$D$16/12</f>
        <v>0</v>
      </c>
      <c r="AM54" s="136">
        <f>(AM56-AM58)*'Capital Structure'!$D$16/12</f>
        <v>0</v>
      </c>
      <c r="AN54" s="136">
        <f>(AN56-AN58)*'Capital Structure'!$D$16/12</f>
        <v>0</v>
      </c>
      <c r="AO54" s="136">
        <f>(AO56-AO58)*'Capital Structure'!$D$16/12</f>
        <v>0</v>
      </c>
      <c r="AP54" s="136">
        <f>(AP56-AP58)*'Capital Structure'!$D$16/12</f>
        <v>0</v>
      </c>
      <c r="AQ54" s="136">
        <f>(AQ56-AQ58)*'Capital Structure'!$D$16/12</f>
        <v>0</v>
      </c>
      <c r="AR54" s="136">
        <f>(AR56-AR58)*'Capital Structure'!$D$16/12</f>
        <v>0</v>
      </c>
      <c r="AS54" s="136">
        <f>(AS56-AS58)*'Capital Structure'!$D$16/12</f>
        <v>254166.66666666666</v>
      </c>
      <c r="AT54" s="136">
        <f>(AT56-AT58)*'Capital Structure'!$D$16/12</f>
        <v>255225.69444444447</v>
      </c>
      <c r="AU54" s="136">
        <f>(AU56-AU58)*'Capital Structure'!$D$16/12</f>
        <v>256289.13483796301</v>
      </c>
      <c r="AV54" s="136">
        <f>(AV56-AV58)*'Capital Structure'!$D$16/12</f>
        <v>257357.00623312115</v>
      </c>
      <c r="AW54" s="136">
        <f>(AW56-AW58)*'Capital Structure'!$D$16/12</f>
        <v>258429.32709242581</v>
      </c>
      <c r="AX54" s="136">
        <f>(AX56-AX58)*'Capital Structure'!$D$16/12</f>
        <v>259506.11595531096</v>
      </c>
      <c r="AY54" s="136">
        <f>(AY56-AY58)*'Capital Structure'!$D$16/12</f>
        <v>260587.39143845809</v>
      </c>
      <c r="AZ54" s="136">
        <f>(AZ56-AZ58)*'Capital Structure'!$D$16/12</f>
        <v>261673.17223611832</v>
      </c>
      <c r="BA54" s="136">
        <f>(BA56-BA58)*'Capital Structure'!$D$16/12</f>
        <v>262763.47712043551</v>
      </c>
      <c r="BB54" s="136">
        <f>(BB56-BB58)*'Capital Structure'!$D$16/12</f>
        <v>263858.32494177064</v>
      </c>
      <c r="BC54" s="136">
        <f>(BC56-BC58)*'Capital Structure'!$D$16/12</f>
        <v>264957.73462902801</v>
      </c>
      <c r="BD54" s="136">
        <f>(BD56-BD58)*'Capital Structure'!$D$16/12</f>
        <v>266061.72518998227</v>
      </c>
      <c r="BE54" s="136">
        <f>(BE56-BE58)*'Capital Structure'!$D$16/12</f>
        <v>267170.31571160723</v>
      </c>
      <c r="BF54" s="136">
        <f>(BF56-BF58)*'Capital Structure'!$D$16/12</f>
        <v>268283.52536040556</v>
      </c>
      <c r="BG54" s="136">
        <f>(BG56-BG58)*'Capital Structure'!$D$16/12</f>
        <v>269401.3733827406</v>
      </c>
      <c r="BH54" s="136">
        <f>(BH56-BH58)*'Capital Structure'!$D$16/12</f>
        <v>270523.87910516869</v>
      </c>
      <c r="BI54" s="136">
        <f>(BI56-BI58)*'Capital Structure'!$D$16/12</f>
        <v>271651.06193477352</v>
      </c>
      <c r="BJ54" s="136">
        <f>(BJ56-BJ58)*'Capital Structure'!$D$16/12</f>
        <v>272782.9413595018</v>
      </c>
      <c r="BK54" s="136">
        <f>(BK56-BK58)*'Capital Structure'!$D$16/12</f>
        <v>273919.53694849968</v>
      </c>
      <c r="BL54" s="136">
        <f>(BL56-BL58)*'Capital Structure'!$D$16/12</f>
        <v>275060.86835245177</v>
      </c>
      <c r="BM54" s="136">
        <f>(BM56-BM58)*'Capital Structure'!$D$16/12</f>
        <v>276206.95530392032</v>
      </c>
      <c r="BN54" s="136">
        <f>(BN56-BN58)*'Capital Structure'!$D$16/12</f>
        <v>277357.81761768664</v>
      </c>
      <c r="BO54" s="136">
        <f>(BO56-BO58)*'Capital Structure'!$D$16/12</f>
        <v>278513.47519109369</v>
      </c>
      <c r="BP54" s="136">
        <f>(BP56-BP58)*'Capital Structure'!$D$16/12</f>
        <v>279673.94800438988</v>
      </c>
      <c r="BQ54" s="136">
        <f>(BQ56-BQ58)*'Capital Structure'!$D$16/12</f>
        <v>280839.25612107484</v>
      </c>
      <c r="BR54" s="136">
        <f>(BR56-BR58)*'Capital Structure'!$D$16/12</f>
        <v>282009.41968824598</v>
      </c>
      <c r="BS54" s="136">
        <f>(BS56-BS58)*'Capital Structure'!$D$16/12</f>
        <v>283184.45893694705</v>
      </c>
      <c r="BT54" s="136">
        <f>(BT56-BT58)*'Capital Structure'!$D$16/12</f>
        <v>284364.39418251766</v>
      </c>
      <c r="BU54" s="136">
        <f>(BU56-BU58)*'Capital Structure'!$D$16/12</f>
        <v>285549.24582494481</v>
      </c>
      <c r="BV54" s="136">
        <f>(BV56-BV58)*'Capital Structure'!$D$16/12</f>
        <v>286739.03434921539</v>
      </c>
      <c r="BW54" s="136">
        <f>(BW56-BW58)*'Capital Structure'!$D$16/12</f>
        <v>287933.78032567049</v>
      </c>
      <c r="BX54" s="136">
        <f>(BX56-BX58)*'Capital Structure'!$D$16/12</f>
        <v>289133.50441036077</v>
      </c>
      <c r="BY54" s="136">
        <f>(BY56-BY58)*'Capital Structure'!$D$16/12</f>
        <v>290338.22734540392</v>
      </c>
      <c r="BZ54" s="136">
        <f>(BZ56-BZ58)*'Capital Structure'!$D$16/12</f>
        <v>0</v>
      </c>
      <c r="CA54" s="136">
        <f>(CA56-CA58)*'Capital Structure'!$D$16/12</f>
        <v>0</v>
      </c>
      <c r="CB54" s="136">
        <f>(CB56-CB58)*'Capital Structure'!$D$16/12</f>
        <v>0</v>
      </c>
      <c r="CC54" s="136">
        <f>(CC56-CC58)*'Capital Structure'!$D$16/12</f>
        <v>0</v>
      </c>
      <c r="CD54" s="136">
        <f>(CD56-CD58)*'Capital Structure'!$D$16/12</f>
        <v>0</v>
      </c>
      <c r="CE54" s="136">
        <f>(CE56-CE58)*'Capital Structure'!$D$16/12</f>
        <v>0</v>
      </c>
      <c r="CF54" s="136">
        <f>(CF56-CF58)*'Capital Structure'!$D$16/12</f>
        <v>0</v>
      </c>
      <c r="CG54" s="136">
        <f>(CG56-CG58)*'Capital Structure'!$D$16/12</f>
        <v>0</v>
      </c>
      <c r="CH54" s="136">
        <f>(CH56-CH58)*'Capital Structure'!$D$16/12</f>
        <v>0</v>
      </c>
      <c r="CI54" s="136">
        <f>(CI56-CI58)*'Capital Structure'!$D$16/12</f>
        <v>0</v>
      </c>
      <c r="CJ54" s="136">
        <f>(CJ56-CJ58)*'Capital Structure'!$D$16/12</f>
        <v>0</v>
      </c>
      <c r="CK54" s="136">
        <f>(CK56-CK58)*'Capital Structure'!$D$16/12</f>
        <v>0</v>
      </c>
      <c r="CL54" s="136">
        <f>(CL56-CL58)*'Capital Structure'!$D$16/12</f>
        <v>0</v>
      </c>
      <c r="CM54" s="136">
        <f>(CM56-CM58)*'Capital Structure'!$D$16/12</f>
        <v>0</v>
      </c>
      <c r="CN54" s="136">
        <f>(CN56-CN58)*'Capital Structure'!$D$16/12</f>
        <v>0</v>
      </c>
      <c r="CO54" s="136">
        <f>(CO56-CO58)*'Capital Structure'!$D$16/12</f>
        <v>0</v>
      </c>
      <c r="CP54" s="136">
        <f>(CP56-CP58)*'Capital Structure'!$D$16/12</f>
        <v>0</v>
      </c>
      <c r="CQ54" s="136">
        <f>(CQ56-CQ58)*'Capital Structure'!$D$16/12</f>
        <v>0</v>
      </c>
      <c r="CR54" s="136">
        <f>(CR56-CR58)*'Capital Structure'!$D$16/12</f>
        <v>0</v>
      </c>
      <c r="CS54" s="136">
        <f>(CS56-CS58)*'Capital Structure'!$D$16/12</f>
        <v>0</v>
      </c>
      <c r="CT54" s="136">
        <f>(CT56-CT58)*'Capital Structure'!$D$16/12</f>
        <v>0</v>
      </c>
      <c r="CU54" s="136">
        <f>(CU56-CU58)*'Capital Structure'!$D$16/12</f>
        <v>0</v>
      </c>
      <c r="CV54" s="136">
        <f>(CV56-CV58)*'Capital Structure'!$D$16/12</f>
        <v>0</v>
      </c>
      <c r="CW54" s="136">
        <f>(CW56-CW58)*'Capital Structure'!$D$16/12</f>
        <v>0</v>
      </c>
      <c r="CX54" s="136">
        <f>(CX56-CX58)*'Capital Structure'!$D$16/12</f>
        <v>0</v>
      </c>
      <c r="CY54" s="136">
        <f>(CY56-CY58)*'Capital Structure'!$D$16/12</f>
        <v>0</v>
      </c>
      <c r="CZ54" s="136">
        <f>(CZ56-CZ58)*'Capital Structure'!$D$16/12</f>
        <v>0</v>
      </c>
      <c r="DA54" s="136">
        <f>(DA56-DA58)*'Capital Structure'!$D$16/12</f>
        <v>0</v>
      </c>
      <c r="DB54" s="136">
        <f>(DB56-DB58)*'Capital Structure'!$D$16/12</f>
        <v>0</v>
      </c>
      <c r="DC54" s="136">
        <f>(DC56-DC58)*'Capital Structure'!$D$16/12</f>
        <v>0</v>
      </c>
      <c r="DD54" s="136">
        <f>(DD56-DD58)*'Capital Structure'!$D$16/12</f>
        <v>0</v>
      </c>
      <c r="DE54" s="136">
        <f>(DE56-DE58)*'Capital Structure'!$D$16/12</f>
        <v>0</v>
      </c>
      <c r="DF54" s="136">
        <f>(DF56-DF58)*'Capital Structure'!$D$16/12</f>
        <v>0</v>
      </c>
      <c r="DG54" s="136">
        <f>(DG56-DG58)*'Capital Structure'!$D$16/12</f>
        <v>0</v>
      </c>
      <c r="DH54" s="136">
        <f>(DH56-DH58)*'Capital Structure'!$D$16/12</f>
        <v>0</v>
      </c>
      <c r="DI54" s="136">
        <f>(DI56-DI58)*'Capital Structure'!$D$16/12</f>
        <v>0</v>
      </c>
      <c r="DJ54" s="136">
        <f>(DJ56-DJ58)*'Capital Structure'!$D$16/12</f>
        <v>0</v>
      </c>
      <c r="DK54" s="136">
        <f>(DK56-DK58)*'Capital Structure'!$D$16/12</f>
        <v>0</v>
      </c>
      <c r="DL54" s="136">
        <f>(DL56-DL58)*'Capital Structure'!$D$16/12</f>
        <v>0</v>
      </c>
      <c r="DM54" s="136">
        <f>(DM56-DM58)*'Capital Structure'!$D$16/12</f>
        <v>0</v>
      </c>
      <c r="DN54" s="136">
        <f>(DN56-DN58)*'Capital Structure'!$D$16/12</f>
        <v>0</v>
      </c>
      <c r="DO54" s="136">
        <f>(DO56-DO58)*'Capital Structure'!$D$16/12</f>
        <v>0</v>
      </c>
      <c r="DP54" s="136">
        <f>(DP56-DP58)*'Capital Structure'!$D$16/12</f>
        <v>0</v>
      </c>
      <c r="DQ54" s="136">
        <f>(DQ56-DQ58)*'Capital Structure'!$D$16/12</f>
        <v>0</v>
      </c>
      <c r="DR54" s="136">
        <f>(DR56-DR58)*'Capital Structure'!$D$16/12</f>
        <v>0</v>
      </c>
      <c r="DS54" s="136">
        <f>(DS56-DS58)*'Capital Structure'!$D$16/12</f>
        <v>0</v>
      </c>
      <c r="DT54" s="136">
        <f>(DT56-DT58)*'Capital Structure'!$D$16/12</f>
        <v>0</v>
      </c>
      <c r="DU54" s="136">
        <f>(DU56-DU58)*'Capital Structure'!$D$16/12</f>
        <v>0</v>
      </c>
      <c r="DV54" s="136">
        <f>(DV56-DV58)*'Capital Structure'!$D$16/12</f>
        <v>0</v>
      </c>
      <c r="DW54" s="136">
        <f>(DW56-DW58)*'Capital Structure'!$D$16/12</f>
        <v>0</v>
      </c>
      <c r="DX54" s="136">
        <f>(DX56-DX58)*'Capital Structure'!$D$16/12</f>
        <v>0</v>
      </c>
      <c r="DY54" s="136">
        <f>(DY56-DY58)*'Capital Structure'!$D$16/12</f>
        <v>0</v>
      </c>
    </row>
    <row r="55" spans="1:16384" s="139" customFormat="1">
      <c r="B55" s="114" t="s">
        <v>338</v>
      </c>
      <c r="E55" s="136">
        <f>IFERROR(VLOOKUP(E$51,'Capital Structure'!$D$21:$E$22,2,FALSE),0)</f>
        <v>0</v>
      </c>
      <c r="F55" s="136">
        <f>IFERROR(VLOOKUP(F$51,'Capital Structure'!$D$21:$E$22,2,FALSE),0)</f>
        <v>0</v>
      </c>
      <c r="G55" s="136">
        <f>IFERROR(VLOOKUP(G$51,'Capital Structure'!$D$21:$E$22,2,FALSE),0)</f>
        <v>0</v>
      </c>
      <c r="H55" s="136">
        <f>IFERROR(VLOOKUP(H$51,'Capital Structure'!$D$21:$E$22,2,FALSE),0)</f>
        <v>0</v>
      </c>
      <c r="I55" s="136">
        <f>IFERROR(VLOOKUP(I$51,'Capital Structure'!$D$21:$E$22,2,FALSE),0)</f>
        <v>0</v>
      </c>
      <c r="J55" s="136">
        <f>IFERROR(VLOOKUP(J$51,'Capital Structure'!$D$21:$E$22,2,FALSE),0)</f>
        <v>0</v>
      </c>
      <c r="K55" s="136">
        <f>IFERROR(VLOOKUP(K$51,'Capital Structure'!$D$21:$E$22,2,FALSE),0)</f>
        <v>0</v>
      </c>
      <c r="L55" s="136">
        <f>IFERROR(VLOOKUP(L$51,'Capital Structure'!$D$21:$E$22,2,FALSE),0)</f>
        <v>0</v>
      </c>
      <c r="M55" s="136">
        <f>IFERROR(VLOOKUP(M$51,'Capital Structure'!$D$21:$E$22,2,FALSE),0)</f>
        <v>0</v>
      </c>
      <c r="N55" s="136">
        <f>IFERROR(VLOOKUP(N$51,'Capital Structure'!$D$21:$E$22,2,FALSE),0)</f>
        <v>0</v>
      </c>
      <c r="O55" s="136">
        <f>IFERROR(VLOOKUP(O$51,'Capital Structure'!$D$21:$E$22,2,FALSE),0)</f>
        <v>0</v>
      </c>
      <c r="P55" s="136">
        <f>IFERROR(VLOOKUP(P$51,'Capital Structure'!$D$21:$E$22,2,FALSE),0)</f>
        <v>0</v>
      </c>
      <c r="Q55" s="136">
        <f>IFERROR(VLOOKUP(Q$51,'Capital Structure'!$D$21:$E$22,2,FALSE),0)</f>
        <v>0</v>
      </c>
      <c r="R55" s="136">
        <f>IFERROR(VLOOKUP(R$51,'Capital Structure'!$D$21:$E$22,2,FALSE),0)</f>
        <v>0</v>
      </c>
      <c r="S55" s="136">
        <f>IFERROR(VLOOKUP(S$51,'Capital Structure'!$D$21:$E$22,2,FALSE),0)</f>
        <v>0</v>
      </c>
      <c r="T55" s="136">
        <f>IFERROR(VLOOKUP(T$51,'Capital Structure'!$D$21:$E$22,2,FALSE),0)</f>
        <v>0</v>
      </c>
      <c r="U55" s="136">
        <f>IFERROR(VLOOKUP(U$51,'Capital Structure'!$D$21:$E$22,2,FALSE),0)</f>
        <v>0</v>
      </c>
      <c r="V55" s="136">
        <f>IFERROR(VLOOKUP(V$51,'Capital Structure'!$D$21:$E$22,2,FALSE),0)</f>
        <v>0</v>
      </c>
      <c r="W55" s="136">
        <f>IFERROR(VLOOKUP(W$51,'Capital Structure'!$D$21:$E$22,2,FALSE),0)</f>
        <v>0</v>
      </c>
      <c r="X55" s="136">
        <f>IFERROR(VLOOKUP(X$51,'Capital Structure'!$D$21:$E$22,2,FALSE),0)</f>
        <v>0</v>
      </c>
      <c r="Y55" s="136">
        <f>IFERROR(VLOOKUP(Y$51,'Capital Structure'!$D$21:$E$22,2,FALSE),0)</f>
        <v>0</v>
      </c>
      <c r="Z55" s="136">
        <f>IFERROR(VLOOKUP(Z$51,'Capital Structure'!$D$21:$E$22,2,FALSE),0)</f>
        <v>0</v>
      </c>
      <c r="AA55" s="136">
        <f>IFERROR(VLOOKUP(AA$51,'Capital Structure'!$D$21:$E$22,2,FALSE),0)</f>
        <v>0</v>
      </c>
      <c r="AB55" s="136">
        <f>IFERROR(VLOOKUP(AB$51,'Capital Structure'!$D$21:$E$22,2,FALSE),0)</f>
        <v>0</v>
      </c>
      <c r="AC55" s="136">
        <f>IFERROR(VLOOKUP(AC$51,'Capital Structure'!$D$21:$E$22,2,FALSE),0)</f>
        <v>0</v>
      </c>
      <c r="AD55" s="136">
        <f>IFERROR(VLOOKUP(AD$51,'Capital Structure'!$D$21:$E$22,2,FALSE),0)</f>
        <v>0</v>
      </c>
      <c r="AE55" s="136">
        <f>IFERROR(VLOOKUP(AE$51,'Capital Structure'!$D$21:$E$22,2,FALSE),0)</f>
        <v>0</v>
      </c>
      <c r="AF55" s="136">
        <f>IFERROR(VLOOKUP(AF$51,'Capital Structure'!$D$21:$E$22,2,FALSE),0)</f>
        <v>0</v>
      </c>
      <c r="AG55" s="136">
        <f>IFERROR(VLOOKUP(AG$51,'Capital Structure'!$D$21:$E$22,2,FALSE),0)</f>
        <v>0</v>
      </c>
      <c r="AH55" s="136">
        <f>IFERROR(VLOOKUP(AH$51,'Capital Structure'!$D$21:$E$22,2,FALSE),0)</f>
        <v>0</v>
      </c>
      <c r="AI55" s="136">
        <f>IFERROR(VLOOKUP(AI$51,'Capital Structure'!$D$21:$E$22,2,FALSE),0)</f>
        <v>0</v>
      </c>
      <c r="AJ55" s="136">
        <f>IFERROR(VLOOKUP(AJ$51,'Capital Structure'!$D$21:$E$22,2,FALSE),0)</f>
        <v>0</v>
      </c>
      <c r="AK55" s="136">
        <f>IFERROR(VLOOKUP(AK$51,'Capital Structure'!$D$21:$E$22,2,FALSE),0)</f>
        <v>0</v>
      </c>
      <c r="AL55" s="136">
        <f>IFERROR(VLOOKUP(AL$51,'Capital Structure'!$D$21:$E$22,2,FALSE),0)</f>
        <v>0</v>
      </c>
      <c r="AM55" s="136">
        <f>IFERROR(VLOOKUP(AM$51,'Capital Structure'!$D$21:$E$22,2,FALSE),0)</f>
        <v>0</v>
      </c>
      <c r="AN55" s="136">
        <f>IFERROR(VLOOKUP(AN$51,'Capital Structure'!$D$21:$E$22,2,FALSE),0)</f>
        <v>0</v>
      </c>
      <c r="AO55" s="136">
        <f>IFERROR(VLOOKUP(AO$51,'Capital Structure'!$D$21:$E$22,2,FALSE),0)</f>
        <v>0</v>
      </c>
      <c r="AP55" s="136">
        <f>IFERROR(VLOOKUP(AP$51,'Capital Structure'!$D$21:$E$22,2,FALSE),0)</f>
        <v>0</v>
      </c>
      <c r="AQ55" s="136">
        <f>IFERROR(VLOOKUP(AQ$51,'Capital Structure'!$D$21:$E$22,2,FALSE),0)</f>
        <v>0</v>
      </c>
      <c r="AR55" s="136">
        <f>IFERROR(VLOOKUP(AR$51,'Capital Structure'!$D$21:$E$22,2,FALSE),0)</f>
        <v>0</v>
      </c>
      <c r="AS55" s="136">
        <f>IFERROR(VLOOKUP(AS$51,'Capital Structure'!$D$21:$E$22,2,FALSE),0)</f>
        <v>0</v>
      </c>
      <c r="AT55" s="136">
        <f>IFERROR(VLOOKUP(AT$51,'Capital Structure'!$D$21:$E$22,2,FALSE),0)</f>
        <v>0</v>
      </c>
      <c r="AU55" s="136">
        <f>IFERROR(VLOOKUP(AU$51,'Capital Structure'!$D$21:$E$22,2,FALSE),0)</f>
        <v>0</v>
      </c>
      <c r="AV55" s="136">
        <f>IFERROR(VLOOKUP(AV$51,'Capital Structure'!$D$21:$E$22,2,FALSE),0)</f>
        <v>0</v>
      </c>
      <c r="AW55" s="136">
        <f>IFERROR(VLOOKUP(AW$51,'Capital Structure'!$D$21:$E$22,2,FALSE),0)</f>
        <v>0</v>
      </c>
      <c r="AX55" s="136">
        <f>IFERROR(VLOOKUP(AX$51,'Capital Structure'!$D$21:$E$22,2,FALSE),0)</f>
        <v>0</v>
      </c>
      <c r="AY55" s="136">
        <f>IFERROR(VLOOKUP(AY$51,'Capital Structure'!$D$21:$E$22,2,FALSE),0)</f>
        <v>0</v>
      </c>
      <c r="AZ55" s="136">
        <f>IFERROR(VLOOKUP(AZ$51,'Capital Structure'!$D$21:$E$22,2,FALSE),0)</f>
        <v>0</v>
      </c>
      <c r="BA55" s="136">
        <f>IFERROR(VLOOKUP(BA$51,'Capital Structure'!$D$21:$E$22,2,FALSE),0)</f>
        <v>0</v>
      </c>
      <c r="BB55" s="136">
        <f>IFERROR(VLOOKUP(BB$51,'Capital Structure'!$D$21:$E$22,2,FALSE),0)</f>
        <v>0</v>
      </c>
      <c r="BC55" s="136">
        <f>IFERROR(VLOOKUP(BC$51,'Capital Structure'!$D$21:$E$22,2,FALSE),0)</f>
        <v>0</v>
      </c>
      <c r="BD55" s="136">
        <f>IFERROR(VLOOKUP(BD$51,'Capital Structure'!$D$21:$E$22,2,FALSE),0)</f>
        <v>0</v>
      </c>
      <c r="BE55" s="136">
        <f>IFERROR(VLOOKUP(BE$51,'Capital Structure'!$D$21:$E$22,2,FALSE),0)</f>
        <v>0</v>
      </c>
      <c r="BF55" s="136">
        <f>IFERROR(VLOOKUP(BF$51,'Capital Structure'!$D$21:$E$22,2,FALSE),0)</f>
        <v>0</v>
      </c>
      <c r="BG55" s="136">
        <f>IFERROR(VLOOKUP(BG$51,'Capital Structure'!$D$21:$E$22,2,FALSE),0)</f>
        <v>0</v>
      </c>
      <c r="BH55" s="136">
        <f>IFERROR(VLOOKUP(BH$51,'Capital Structure'!$D$21:$E$22,2,FALSE),0)</f>
        <v>0</v>
      </c>
      <c r="BI55" s="136">
        <f>IFERROR(VLOOKUP(BI$51,'Capital Structure'!$D$21:$E$22,2,FALSE),0)</f>
        <v>0</v>
      </c>
      <c r="BJ55" s="136">
        <f>IFERROR(VLOOKUP(BJ$51,'Capital Structure'!$D$21:$E$22,2,FALSE),0)</f>
        <v>0</v>
      </c>
      <c r="BK55" s="136">
        <f>IFERROR(VLOOKUP(BK$51,'Capital Structure'!$D$21:$E$22,2,FALSE),0)</f>
        <v>0</v>
      </c>
      <c r="BL55" s="136">
        <f>IFERROR(VLOOKUP(BL$51,'Capital Structure'!$D$21:$E$22,2,FALSE),0)</f>
        <v>0</v>
      </c>
      <c r="BM55" s="136">
        <f>IFERROR(VLOOKUP(BM$51,'Capital Structure'!$D$21:$E$22,2,FALSE),0)</f>
        <v>0</v>
      </c>
      <c r="BN55" s="136">
        <f>IFERROR(VLOOKUP(BN$51,'Capital Structure'!$D$21:$E$22,2,FALSE),0)</f>
        <v>0</v>
      </c>
      <c r="BO55" s="136">
        <f>IFERROR(VLOOKUP(BO$51,'Capital Structure'!$D$21:$E$22,2,FALSE),0)</f>
        <v>0</v>
      </c>
      <c r="BP55" s="136">
        <f>IFERROR(VLOOKUP(BP$51,'Capital Structure'!$D$21:$E$22,2,FALSE),0)</f>
        <v>0</v>
      </c>
      <c r="BQ55" s="136">
        <f>IFERROR(VLOOKUP(BQ$51,'Capital Structure'!$D$21:$E$22,2,FALSE),0)</f>
        <v>0</v>
      </c>
      <c r="BR55" s="136">
        <f>IFERROR(VLOOKUP(BR$51,'Capital Structure'!$D$21:$E$22,2,FALSE),0)</f>
        <v>0</v>
      </c>
      <c r="BS55" s="136">
        <f>IFERROR(VLOOKUP(BS$51,'Capital Structure'!$D$21:$E$22,2,FALSE),0)</f>
        <v>0</v>
      </c>
      <c r="BT55" s="136">
        <f>IFERROR(VLOOKUP(BT$51,'Capital Structure'!$D$21:$E$22,2,FALSE),0)</f>
        <v>0</v>
      </c>
      <c r="BU55" s="136">
        <f>IFERROR(VLOOKUP(BU$51,'Capital Structure'!$D$21:$E$22,2,FALSE),0)</f>
        <v>0</v>
      </c>
      <c r="BV55" s="136">
        <f>IFERROR(VLOOKUP(BV$51,'Capital Structure'!$D$21:$E$22,2,FALSE),0)</f>
        <v>0</v>
      </c>
      <c r="BW55" s="136">
        <f>IFERROR(VLOOKUP(BW$51,'Capital Structure'!$D$21:$E$22,2,FALSE),0)</f>
        <v>0</v>
      </c>
      <c r="BX55" s="136">
        <f>IFERROR(VLOOKUP(BX$51,'Capital Structure'!$D$21:$E$22,2,FALSE),0)</f>
        <v>0</v>
      </c>
      <c r="BY55" s="136">
        <f>IFERROR(VLOOKUP(BY$51,'Capital Structure'!$D$21:$E$22,2,FALSE),0)</f>
        <v>0</v>
      </c>
      <c r="BZ55" s="136">
        <f>IFERROR(VLOOKUP(BZ$51,'Capital Structure'!$D$21:$E$22,2,FALSE),0)</f>
        <v>0</v>
      </c>
      <c r="CA55" s="136">
        <f>IFERROR(VLOOKUP(CA$51,'Capital Structure'!$D$21:$E$22,2,FALSE),0)</f>
        <v>0</v>
      </c>
      <c r="CB55" s="136">
        <f>IFERROR(VLOOKUP(CB$51,'Capital Structure'!$D$21:$E$22,2,FALSE),0)</f>
        <v>0</v>
      </c>
      <c r="CC55" s="136">
        <f>IFERROR(VLOOKUP(CC$51,'Capital Structure'!$D$21:$E$22,2,FALSE),0)</f>
        <v>0</v>
      </c>
      <c r="CD55" s="136">
        <f>IFERROR(VLOOKUP(CD$51,'Capital Structure'!$D$21:$E$22,2,FALSE),0)</f>
        <v>0</v>
      </c>
      <c r="CE55" s="136">
        <f>IFERROR(VLOOKUP(CE$51,'Capital Structure'!$D$21:$E$22,2,FALSE),0)</f>
        <v>0</v>
      </c>
      <c r="CF55" s="136">
        <f>IFERROR(VLOOKUP(CF$51,'Capital Structure'!$D$21:$E$22,2,FALSE),0)</f>
        <v>0</v>
      </c>
      <c r="CG55" s="136">
        <f>IFERROR(VLOOKUP(CG$51,'Capital Structure'!$D$21:$E$22,2,FALSE),0)</f>
        <v>0</v>
      </c>
      <c r="CH55" s="136">
        <f>IFERROR(VLOOKUP(CH$51,'Capital Structure'!$D$21:$E$22,2,FALSE),0)</f>
        <v>0</v>
      </c>
      <c r="CI55" s="136">
        <f>IFERROR(VLOOKUP(CI$51,'Capital Structure'!$D$21:$E$22,2,FALSE),0)</f>
        <v>0</v>
      </c>
      <c r="CJ55" s="136">
        <f>IFERROR(VLOOKUP(CJ$51,'Capital Structure'!$D$21:$E$22,2,FALSE),0)</f>
        <v>0</v>
      </c>
      <c r="CK55" s="136">
        <f>IFERROR(VLOOKUP(CK$51,'Capital Structure'!$D$21:$E$22,2,FALSE),0)</f>
        <v>0</v>
      </c>
      <c r="CL55" s="136">
        <f>IFERROR(VLOOKUP(CL$51,'Capital Structure'!$D$21:$E$22,2,FALSE),0)</f>
        <v>0</v>
      </c>
      <c r="CM55" s="136">
        <f>IFERROR(VLOOKUP(CM$51,'Capital Structure'!$D$21:$E$22,2,FALSE),0)</f>
        <v>0</v>
      </c>
      <c r="CN55" s="136">
        <f>IFERROR(VLOOKUP(CN$51,'Capital Structure'!$D$21:$E$22,2,FALSE),0)</f>
        <v>0</v>
      </c>
      <c r="CO55" s="136">
        <f>IFERROR(VLOOKUP(CO$51,'Capital Structure'!$D$21:$E$22,2,FALSE),0)</f>
        <v>0</v>
      </c>
      <c r="CP55" s="136">
        <f>IFERROR(VLOOKUP(CP$51,'Capital Structure'!$D$21:$E$22,2,FALSE),0)</f>
        <v>0</v>
      </c>
      <c r="CQ55" s="136">
        <f>IFERROR(VLOOKUP(CQ$51,'Capital Structure'!$D$21:$E$22,2,FALSE),0)</f>
        <v>0</v>
      </c>
      <c r="CR55" s="136">
        <f>IFERROR(VLOOKUP(CR$51,'Capital Structure'!$D$21:$E$22,2,FALSE),0)</f>
        <v>0</v>
      </c>
      <c r="CS55" s="136">
        <f>IFERROR(VLOOKUP(CS$51,'Capital Structure'!$D$21:$E$22,2,FALSE),0)</f>
        <v>0</v>
      </c>
      <c r="CT55" s="136">
        <f>IFERROR(VLOOKUP(CT$51,'Capital Structure'!$D$21:$E$22,2,FALSE),0)</f>
        <v>0</v>
      </c>
      <c r="CU55" s="136">
        <f>IFERROR(VLOOKUP(CU$51,'Capital Structure'!$D$21:$E$22,2,FALSE),0)</f>
        <v>0</v>
      </c>
      <c r="CV55" s="136">
        <f>IFERROR(VLOOKUP(CV$51,'Capital Structure'!$D$21:$E$22,2,FALSE),0)</f>
        <v>0</v>
      </c>
      <c r="CW55" s="136">
        <f>IFERROR(VLOOKUP(CW$51,'Capital Structure'!$D$21:$E$22,2,FALSE),0)</f>
        <v>0</v>
      </c>
      <c r="CX55" s="136">
        <f>IFERROR(VLOOKUP(CX$51,'Capital Structure'!$D$21:$E$22,2,FALSE),0)</f>
        <v>0</v>
      </c>
      <c r="CY55" s="136">
        <f>IFERROR(VLOOKUP(CY$51,'Capital Structure'!$D$21:$E$22,2,FALSE),0)</f>
        <v>0</v>
      </c>
      <c r="CZ55" s="136">
        <f>IFERROR(VLOOKUP(CZ$51,'Capital Structure'!$D$21:$E$22,2,FALSE),0)</f>
        <v>0</v>
      </c>
      <c r="DA55" s="136">
        <f>IFERROR(VLOOKUP(DA$51,'Capital Structure'!$D$21:$E$22,2,FALSE),0)</f>
        <v>0</v>
      </c>
      <c r="DB55" s="136">
        <f>IFERROR(VLOOKUP(DB$51,'Capital Structure'!$D$21:$E$22,2,FALSE),0)</f>
        <v>0</v>
      </c>
      <c r="DC55" s="136">
        <f>IFERROR(VLOOKUP(DC$51,'Capital Structure'!$D$21:$E$22,2,FALSE),0)</f>
        <v>0</v>
      </c>
      <c r="DD55" s="136">
        <f>IFERROR(VLOOKUP(DD$51,'Capital Structure'!$D$21:$E$22,2,FALSE),0)</f>
        <v>0</v>
      </c>
      <c r="DE55" s="136">
        <f>IFERROR(VLOOKUP(DE$51,'Capital Structure'!$D$21:$E$22,2,FALSE),0)</f>
        <v>0</v>
      </c>
      <c r="DF55" s="136">
        <f>IFERROR(VLOOKUP(DF$51,'Capital Structure'!$D$21:$E$22,2,FALSE),0)</f>
        <v>0</v>
      </c>
      <c r="DG55" s="136">
        <f>IFERROR(VLOOKUP(DG$51,'Capital Structure'!$D$21:$E$22,2,FALSE),0)</f>
        <v>0</v>
      </c>
      <c r="DH55" s="136">
        <f>IFERROR(VLOOKUP(DH$51,'Capital Structure'!$D$21:$E$22,2,FALSE),0)</f>
        <v>0</v>
      </c>
      <c r="DI55" s="136">
        <f>IFERROR(VLOOKUP(DI$51,'Capital Structure'!$D$21:$E$22,2,FALSE),0)</f>
        <v>0</v>
      </c>
      <c r="DJ55" s="136">
        <f>IFERROR(VLOOKUP(DJ$51,'Capital Structure'!$D$21:$E$22,2,FALSE),0)</f>
        <v>0</v>
      </c>
      <c r="DK55" s="136">
        <f>IFERROR(VLOOKUP(DK$51,'Capital Structure'!$D$21:$E$22,2,FALSE),0)</f>
        <v>0</v>
      </c>
      <c r="DL55" s="136">
        <f>IFERROR(VLOOKUP(DL$51,'Capital Structure'!$D$21:$E$22,2,FALSE),0)</f>
        <v>0</v>
      </c>
      <c r="DM55" s="136">
        <f>IFERROR(VLOOKUP(DM$51,'Capital Structure'!$D$21:$E$22,2,FALSE),0)</f>
        <v>0</v>
      </c>
      <c r="DN55" s="136">
        <f>IFERROR(VLOOKUP(DN$51,'Capital Structure'!$D$21:$E$22,2,FALSE),0)</f>
        <v>0</v>
      </c>
      <c r="DO55" s="136">
        <f>IFERROR(VLOOKUP(DO$51,'Capital Structure'!$D$21:$E$22,2,FALSE),0)</f>
        <v>0</v>
      </c>
      <c r="DP55" s="136">
        <f>IFERROR(VLOOKUP(DP$51,'Capital Structure'!$D$21:$E$22,2,FALSE),0)</f>
        <v>0</v>
      </c>
      <c r="DQ55" s="136">
        <f>IFERROR(VLOOKUP(DQ$51,'Capital Structure'!$D$21:$E$22,2,FALSE),0)</f>
        <v>0</v>
      </c>
      <c r="DR55" s="136">
        <f>IFERROR(VLOOKUP(DR$51,'Capital Structure'!$D$21:$E$22,2,FALSE),0)</f>
        <v>0</v>
      </c>
      <c r="DS55" s="136">
        <f>IFERROR(VLOOKUP(DS$51,'Capital Structure'!$D$21:$E$22,2,FALSE),0)</f>
        <v>0</v>
      </c>
      <c r="DT55" s="136">
        <f>IFERROR(VLOOKUP(DT$51,'Capital Structure'!$D$21:$E$22,2,FALSE),0)</f>
        <v>0</v>
      </c>
      <c r="DU55" s="136">
        <f>IFERROR(VLOOKUP(DU$51,'Capital Structure'!$D$21:$E$22,2,FALSE),0)</f>
        <v>0</v>
      </c>
      <c r="DV55" s="136">
        <f>IFERROR(VLOOKUP(DV$51,'Capital Structure'!$D$21:$E$22,2,FALSE),0)</f>
        <v>0</v>
      </c>
      <c r="DW55" s="136">
        <f>IFERROR(VLOOKUP(DW$51,'Capital Structure'!$D$21:$E$22,2,FALSE),0)</f>
        <v>0</v>
      </c>
      <c r="DX55" s="136">
        <f>IFERROR(VLOOKUP(DX$51,'Capital Structure'!$D$21:$E$22,2,FALSE),0)</f>
        <v>0</v>
      </c>
      <c r="DY55" s="136">
        <f>IFERROR(VLOOKUP(DY$51,'Capital Structure'!$D$21:$E$22,2,FALSE),0)</f>
        <v>0</v>
      </c>
    </row>
    <row r="56" spans="1:16384" s="139" customFormat="1">
      <c r="B56" s="114" t="s">
        <v>339</v>
      </c>
      <c r="E56" s="136">
        <f>SUM($E$53:E53)-SUM($E$55:E55)+SUM($D$54:D54)-SUM($D$58:D58)</f>
        <v>0</v>
      </c>
      <c r="F56" s="136">
        <f>SUM($E$53:F53)-SUM($E$55:F55)+SUM($D$54:E54)-SUM($D$58:E58)</f>
        <v>0</v>
      </c>
      <c r="G56" s="136">
        <f>SUM($E$53:G53)-SUM($E$55:G55)+SUM($D$54:F54)-SUM($D$58:F58)</f>
        <v>0</v>
      </c>
      <c r="H56" s="136">
        <f>SUM($E$53:H53)-SUM($E$55:H55)+SUM($D$54:G54)-SUM($D$58:G58)</f>
        <v>0</v>
      </c>
      <c r="I56" s="136">
        <f>SUM($E$53:I53)-SUM($E$55:I55)+SUM($D$54:H54)-SUM($D$58:H58)</f>
        <v>0</v>
      </c>
      <c r="J56" s="136">
        <f>SUM($E$53:J53)-SUM($E$55:J55)+SUM($D$54:I54)-SUM($D$58:I58)</f>
        <v>0</v>
      </c>
      <c r="K56" s="136">
        <f>SUM($E$53:K53)-SUM($E$55:K55)+SUM($D$54:J54)-SUM($D$58:J58)</f>
        <v>0</v>
      </c>
      <c r="L56" s="136">
        <f>SUM($E$53:L53)-SUM($E$55:L55)+SUM($D$54:K54)-SUM($D$58:K58)</f>
        <v>0</v>
      </c>
      <c r="M56" s="136">
        <f>SUM($E$53:M53)-SUM($E$55:M55)+SUM($D$54:L54)-SUM($D$58:L58)</f>
        <v>0</v>
      </c>
      <c r="N56" s="136">
        <f>SUM($E$53:N53)-SUM($E$55:N55)+SUM($D$54:M54)-SUM($D$58:M58)</f>
        <v>0</v>
      </c>
      <c r="O56" s="136">
        <f>SUM($E$53:O53)-SUM($E$55:O55)+SUM($D$54:N54)-SUM($D$58:N58)</f>
        <v>0</v>
      </c>
      <c r="P56" s="136">
        <f>SUM($E$53:P53)-SUM($E$55:P55)+SUM($D$54:O54)-SUM($D$58:O58)</f>
        <v>0</v>
      </c>
      <c r="Q56" s="136">
        <f>SUM($E$53:Q53)-SUM($E$55:Q55)+SUM($D$54:P54)-SUM($D$58:P58)</f>
        <v>0</v>
      </c>
      <c r="R56" s="136">
        <f>SUM($E$53:R53)-SUM($E$55:R55)+SUM($D$54:Q54)-SUM($D$58:Q58)</f>
        <v>0</v>
      </c>
      <c r="S56" s="136">
        <f>SUM($E$53:S53)-SUM($E$55:S55)+SUM($D$54:R54)-SUM($D$58:R58)</f>
        <v>0</v>
      </c>
      <c r="T56" s="136">
        <f>SUM($E$53:T53)-SUM($E$55:T55)+SUM($D$54:S54)-SUM($D$58:S58)</f>
        <v>0</v>
      </c>
      <c r="U56" s="136">
        <f>SUM($E$53:U53)-SUM($E$55:U55)+SUM($D$54:T54)-SUM($D$58:T58)</f>
        <v>0</v>
      </c>
      <c r="V56" s="136">
        <f>SUM($E$53:V53)-SUM($E$55:V55)+SUM($D$54:U54)-SUM($D$58:U58)</f>
        <v>0</v>
      </c>
      <c r="W56" s="136">
        <f>SUM($E$53:W53)-SUM($E$55:W55)+SUM($D$54:V54)-SUM($D$58:V58)</f>
        <v>0</v>
      </c>
      <c r="X56" s="136">
        <f>SUM($E$53:X53)-SUM($E$55:X55)+SUM($D$54:W54)-SUM($D$58:W58)</f>
        <v>0</v>
      </c>
      <c r="Y56" s="136">
        <f>SUM($E$53:Y53)-SUM($E$55:Y55)+SUM($D$54:X54)-SUM($D$58:X58)</f>
        <v>0</v>
      </c>
      <c r="Z56" s="136">
        <f>SUM($E$53:Z53)-SUM($E$55:Z55)+SUM($D$54:Y54)-SUM($D$58:Y58)</f>
        <v>0</v>
      </c>
      <c r="AA56" s="136">
        <f>SUM($E$53:AA53)-SUM($E$55:AA55)+SUM($D$54:Z54)-SUM($D$58:Z58)</f>
        <v>0</v>
      </c>
      <c r="AB56" s="136">
        <f>SUM($E$53:AB53)-SUM($E$55:AB55)+SUM($D$54:AA54)-SUM($D$58:AA58)</f>
        <v>0</v>
      </c>
      <c r="AC56" s="136">
        <f>SUM($E$53:AC53)-SUM($E$55:AC55)+SUM($D$54:AB54)-SUM($D$58:AB58)</f>
        <v>0</v>
      </c>
      <c r="AD56" s="136">
        <f>SUM($E$53:AD53)-SUM($E$55:AD55)+SUM($D$54:AC54)-SUM($D$58:AC58)</f>
        <v>0</v>
      </c>
      <c r="AE56" s="136">
        <f>SUM($E$53:AE53)-SUM($E$55:AE55)+SUM($D$54:AD54)-SUM($D$58:AD58)</f>
        <v>0</v>
      </c>
      <c r="AF56" s="136">
        <f>SUM($E$53:AF53)-SUM($E$55:AF55)+SUM($D$54:AE54)-SUM($D$58:AE58)</f>
        <v>0</v>
      </c>
      <c r="AG56" s="136">
        <f>SUM($E$53:AG53)-SUM($E$55:AG55)+SUM($D$54:AF54)-SUM($D$58:AF58)</f>
        <v>0</v>
      </c>
      <c r="AH56" s="136">
        <f>SUM($E$53:AH53)-SUM($E$55:AH55)+SUM($D$54:AG54)-SUM($D$58:AG58)</f>
        <v>0</v>
      </c>
      <c r="AI56" s="136">
        <f>SUM($E$53:AI53)-SUM($E$55:AI55)+SUM($D$54:AH54)-SUM($D$58:AH58)</f>
        <v>0</v>
      </c>
      <c r="AJ56" s="136">
        <f>SUM($E$53:AJ53)-SUM($E$55:AJ55)+SUM($D$54:AI54)-SUM($D$58:AI58)</f>
        <v>0</v>
      </c>
      <c r="AK56" s="136">
        <f>SUM($E$53:AK53)-SUM($E$55:AK55)+SUM($D$54:AJ54)-SUM($D$58:AJ58)</f>
        <v>0</v>
      </c>
      <c r="AL56" s="136">
        <f>SUM($E$53:AL53)-SUM($E$55:AL55)+SUM($D$54:AK54)-SUM($D$58:AK58)</f>
        <v>0</v>
      </c>
      <c r="AM56" s="136">
        <f>SUM($E$53:AM53)-SUM($E$55:AM55)+SUM($D$54:AL54)-SUM($D$58:AL58)</f>
        <v>0</v>
      </c>
      <c r="AN56" s="136">
        <f>SUM($E$53:AN53)-SUM($E$55:AN55)+SUM($D$54:AM54)-SUM($D$58:AM58)</f>
        <v>0</v>
      </c>
      <c r="AO56" s="136">
        <f>SUM($E$53:AO53)-SUM($E$55:AO55)+SUM($D$54:AN54)-SUM($D$58:AN58)</f>
        <v>0</v>
      </c>
      <c r="AP56" s="136">
        <f>SUM($E$53:AP53)-SUM($E$55:AP55)+SUM($D$54:AO54)-SUM($D$58:AO58)</f>
        <v>0</v>
      </c>
      <c r="AQ56" s="136">
        <f>SUM($E$53:AQ53)-SUM($E$55:AQ55)+SUM($D$54:AP54)-SUM($D$58:AP58)</f>
        <v>0</v>
      </c>
      <c r="AR56" s="136">
        <f>SUM($E$53:AR53)-SUM($E$55:AR55)+SUM($D$54:AQ54)-SUM($D$58:AQ58)</f>
        <v>0</v>
      </c>
      <c r="AS56" s="136">
        <f>SUM($E$53:AS53)-SUM($E$55:AS55)+SUM($D$54:AR54)-SUM($D$58:AR58)</f>
        <v>61000000</v>
      </c>
      <c r="AT56" s="136">
        <f>SUM($E$53:AT53)-SUM($E$55:AT55)+SUM($D$54:AS54)-SUM($D$58:AS58)</f>
        <v>61254166.666666664</v>
      </c>
      <c r="AU56" s="136">
        <f>SUM($E$53:AU53)-SUM($E$55:AU55)+SUM($D$54:AT54)-SUM($D$58:AT58)</f>
        <v>61509392.361111112</v>
      </c>
      <c r="AV56" s="136">
        <f>SUM($E$53:AV53)-SUM($E$55:AV55)+SUM($D$54:AU54)-SUM($D$58:AU58)</f>
        <v>61765681.495949075</v>
      </c>
      <c r="AW56" s="136">
        <f>SUM($E$53:AW53)-SUM($E$55:AW55)+SUM($D$54:AV54)-SUM($D$58:AV58)</f>
        <v>62023038.502182193</v>
      </c>
      <c r="AX56" s="136">
        <f>SUM($E$53:AX53)-SUM($E$55:AX55)+SUM($D$54:AW54)-SUM($D$58:AW58)</f>
        <v>62281467.829274625</v>
      </c>
      <c r="AY56" s="136">
        <f>SUM($E$53:AY53)-SUM($E$55:AY55)+SUM($D$54:AX54)-SUM($D$58:AX58)</f>
        <v>62540973.945229933</v>
      </c>
      <c r="AZ56" s="136">
        <f>SUM($E$53:AZ53)-SUM($E$55:AZ55)+SUM($D$54:AY54)-SUM($D$58:AY58)</f>
        <v>62801561.336668387</v>
      </c>
      <c r="BA56" s="136">
        <f>SUM($E$53:BA53)-SUM($E$55:BA55)+SUM($D$54:AZ54)-SUM($D$58:AZ58)</f>
        <v>63063234.508904509</v>
      </c>
      <c r="BB56" s="136">
        <f>SUM($E$53:BB53)-SUM($E$55:BB55)+SUM($D$54:BA54)-SUM($D$58:BA58)</f>
        <v>63325997.986024946</v>
      </c>
      <c r="BC56" s="136">
        <f>SUM($E$53:BC53)-SUM($E$55:BC55)+SUM($D$54:BB54)-SUM($D$58:BB58)</f>
        <v>63589856.310966715</v>
      </c>
      <c r="BD56" s="136">
        <f>SUM($E$53:BD53)-SUM($E$55:BD55)+SUM($D$54:BC54)-SUM($D$58:BC58)</f>
        <v>63854814.045595743</v>
      </c>
      <c r="BE56" s="136">
        <f>SUM($E$53:BE53)-SUM($E$55:BE55)+SUM($D$54:BD54)-SUM($D$58:BD58)</f>
        <v>64120875.770785727</v>
      </c>
      <c r="BF56" s="136">
        <f>SUM($E$53:BF53)-SUM($E$55:BF55)+SUM($D$54:BE54)-SUM($D$58:BE58)</f>
        <v>64388046.086497329</v>
      </c>
      <c r="BG56" s="136">
        <f>SUM($E$53:BG53)-SUM($E$55:BG55)+SUM($D$54:BF54)-SUM($D$58:BF58)</f>
        <v>64656329.611857735</v>
      </c>
      <c r="BH56" s="136">
        <f>SUM($E$53:BH53)-SUM($E$55:BH55)+SUM($D$54:BG54)-SUM($D$58:BG58)</f>
        <v>64925730.985240474</v>
      </c>
      <c r="BI56" s="136">
        <f>SUM($E$53:BI53)-SUM($E$55:BI55)+SUM($D$54:BH54)-SUM($D$58:BH58)</f>
        <v>65196254.864345647</v>
      </c>
      <c r="BJ56" s="136">
        <f>SUM($E$53:BJ53)-SUM($E$55:BJ55)+SUM($D$54:BI54)-SUM($D$58:BI58)</f>
        <v>65467905.926280424</v>
      </c>
      <c r="BK56" s="136">
        <f>SUM($E$53:BK53)-SUM($E$55:BK55)+SUM($D$54:BJ54)-SUM($D$58:BJ58)</f>
        <v>65740688.867639922</v>
      </c>
      <c r="BL56" s="136">
        <f>SUM($E$53:BL53)-SUM($E$55:BL55)+SUM($D$54:BK54)-SUM($D$58:BK58)</f>
        <v>66014608.404588424</v>
      </c>
      <c r="BM56" s="136">
        <f>SUM($E$53:BM53)-SUM($E$55:BM55)+SUM($D$54:BL54)-SUM($D$58:BL58)</f>
        <v>66289669.272940874</v>
      </c>
      <c r="BN56" s="136">
        <f>SUM($E$53:BN53)-SUM($E$55:BN55)+SUM($D$54:BM54)-SUM($D$58:BM58)</f>
        <v>66565876.228244796</v>
      </c>
      <c r="BO56" s="136">
        <f>SUM($E$53:BO53)-SUM($E$55:BO55)+SUM($D$54:BN54)-SUM($D$58:BN58)</f>
        <v>66843234.045862481</v>
      </c>
      <c r="BP56" s="136">
        <f>SUM($E$53:BP53)-SUM($E$55:BP55)+SUM($D$54:BO54)-SUM($D$58:BO58)</f>
        <v>67121747.521053568</v>
      </c>
      <c r="BQ56" s="136">
        <f>SUM($E$53:BQ53)-SUM($E$55:BQ55)+SUM($D$54:BP54)-SUM($D$58:BP58)</f>
        <v>67401421.469057962</v>
      </c>
      <c r="BR56" s="136">
        <f>SUM($E$53:BR53)-SUM($E$55:BR55)+SUM($D$54:BQ54)-SUM($D$58:BQ58)</f>
        <v>67682260.725179031</v>
      </c>
      <c r="BS56" s="136">
        <f>SUM($E$53:BS53)-SUM($E$55:BS55)+SUM($D$54:BR54)-SUM($D$58:BR58)</f>
        <v>67964270.144867286</v>
      </c>
      <c r="BT56" s="136">
        <f>SUM($E$53:BT53)-SUM($E$55:BT55)+SUM($D$54:BS54)-SUM($D$58:BS58)</f>
        <v>68247454.603804231</v>
      </c>
      <c r="BU56" s="136">
        <f>SUM($E$53:BU53)-SUM($E$55:BU55)+SUM($D$54:BT54)-SUM($D$58:BT58)</f>
        <v>68531818.997986749</v>
      </c>
      <c r="BV56" s="136">
        <f>SUM($E$53:BV53)-SUM($E$55:BV55)+SUM($D$54:BU54)-SUM($D$58:BU58)</f>
        <v>68817368.243811697</v>
      </c>
      <c r="BW56" s="136">
        <f>SUM($E$53:BW53)-SUM($E$55:BW55)+SUM($D$54:BV54)-SUM($D$58:BV58)</f>
        <v>69104107.278160915</v>
      </c>
      <c r="BX56" s="136">
        <f>SUM($E$53:BX53)-SUM($E$55:BX55)+SUM($D$54:BW54)-SUM($D$58:BW58)</f>
        <v>69392041.058486581</v>
      </c>
      <c r="BY56" s="136">
        <f>SUM($E$53:BY53)-SUM($E$55:BY55)+SUM($D$54:BX54)-SUM($D$58:BX58)</f>
        <v>69681174.562896937</v>
      </c>
      <c r="BZ56" s="136">
        <f>SUM($E$53:BZ53)-SUM($E$55:BZ55)+SUM($D$54:BY54)-SUM($D$58:BY58)</f>
        <v>69971512.790242344</v>
      </c>
      <c r="CA56" s="136">
        <f>SUM($E$53:CA53)-SUM($E$55:CA55)+SUM($D$54:BZ54)-SUM($D$58:BZ58)</f>
        <v>0</v>
      </c>
      <c r="CB56" s="136">
        <f>SUM($E$53:CB53)-SUM($E$55:CB55)+SUM($D$54:CA54)-SUM($D$58:CA58)</f>
        <v>0</v>
      </c>
      <c r="CC56" s="136">
        <f>SUM($E$53:CC53)-SUM($E$55:CC55)+SUM($D$54:CB54)-SUM($D$58:CB58)</f>
        <v>0</v>
      </c>
      <c r="CD56" s="136">
        <f>SUM($E$53:CD53)-SUM($E$55:CD55)+SUM($D$54:CC54)-SUM($D$58:CC58)</f>
        <v>0</v>
      </c>
      <c r="CE56" s="136">
        <f>SUM($E$53:CE53)-SUM($E$55:CE55)+SUM($D$54:CD54)-SUM($D$58:CD58)</f>
        <v>0</v>
      </c>
      <c r="CF56" s="136">
        <f>SUM($E$53:CF53)-SUM($E$55:CF55)+SUM($D$54:CE54)-SUM($D$58:CE58)</f>
        <v>0</v>
      </c>
      <c r="CG56" s="136">
        <f>SUM($E$53:CG53)-SUM($E$55:CG55)+SUM($D$54:CF54)-SUM($D$58:CF58)</f>
        <v>0</v>
      </c>
      <c r="CH56" s="136">
        <f>SUM($E$53:CH53)-SUM($E$55:CH55)+SUM($D$54:CG54)-SUM($D$58:CG58)</f>
        <v>0</v>
      </c>
      <c r="CI56" s="136">
        <f>SUM($E$53:CI53)-SUM($E$55:CI55)+SUM($D$54:CH54)-SUM($D$58:CH58)</f>
        <v>0</v>
      </c>
      <c r="CJ56" s="136">
        <f>SUM($E$53:CJ53)-SUM($E$55:CJ55)+SUM($D$54:CI54)-SUM($D$58:CI58)</f>
        <v>0</v>
      </c>
      <c r="CK56" s="136">
        <f>SUM($E$53:CK53)-SUM($E$55:CK55)+SUM($D$54:CJ54)-SUM($D$58:CJ58)</f>
        <v>0</v>
      </c>
      <c r="CL56" s="136">
        <f>SUM($E$53:CL53)-SUM($E$55:CL55)+SUM($D$54:CK54)-SUM($D$58:CK58)</f>
        <v>0</v>
      </c>
      <c r="CM56" s="136">
        <f>SUM($E$53:CM53)-SUM($E$55:CM55)+SUM($D$54:CL54)-SUM($D$58:CL58)</f>
        <v>0</v>
      </c>
      <c r="CN56" s="136">
        <f>SUM($E$53:CN53)-SUM($E$55:CN55)+SUM($D$54:CM54)-SUM($D$58:CM58)</f>
        <v>0</v>
      </c>
      <c r="CO56" s="136">
        <f>SUM($E$53:CO53)-SUM($E$55:CO55)+SUM($D$54:CN54)-SUM($D$58:CN58)</f>
        <v>0</v>
      </c>
      <c r="CP56" s="136">
        <f>SUM($E$53:CP53)-SUM($E$55:CP55)+SUM($D$54:CO54)-SUM($D$58:CO58)</f>
        <v>0</v>
      </c>
      <c r="CQ56" s="136">
        <f>SUM($E$53:CQ53)-SUM($E$55:CQ55)+SUM($D$54:CP54)-SUM($D$58:CP58)</f>
        <v>0</v>
      </c>
      <c r="CR56" s="136">
        <f>SUM($E$53:CR53)-SUM($E$55:CR55)+SUM($D$54:CQ54)-SUM($D$58:CQ58)</f>
        <v>0</v>
      </c>
      <c r="CS56" s="136">
        <f>SUM($E$53:CS53)-SUM($E$55:CS55)+SUM($D$54:CR54)-SUM($D$58:CR58)</f>
        <v>0</v>
      </c>
      <c r="CT56" s="136">
        <f>SUM($E$53:CT53)-SUM($E$55:CT55)+SUM($D$54:CS54)-SUM($D$58:CS58)</f>
        <v>0</v>
      </c>
      <c r="CU56" s="136">
        <f>SUM($E$53:CU53)-SUM($E$55:CU55)+SUM($D$54:CT54)-SUM($D$58:CT58)</f>
        <v>0</v>
      </c>
      <c r="CV56" s="136">
        <f>SUM($E$53:CV53)-SUM($E$55:CV55)+SUM($D$54:CU54)-SUM($D$58:CU58)</f>
        <v>0</v>
      </c>
      <c r="CW56" s="136">
        <f>SUM($E$53:CW53)-SUM($E$55:CW55)+SUM($D$54:CV54)-SUM($D$58:CV58)</f>
        <v>0</v>
      </c>
      <c r="CX56" s="136">
        <f>SUM($E$53:CX53)-SUM($E$55:CX55)+SUM($D$54:CW54)-SUM($D$58:CW58)</f>
        <v>0</v>
      </c>
      <c r="CY56" s="136">
        <f>SUM($E$53:CY53)-SUM($E$55:CY55)+SUM($D$54:CX54)-SUM($D$58:CX58)</f>
        <v>0</v>
      </c>
      <c r="CZ56" s="136">
        <f>SUM($E$53:CZ53)-SUM($E$55:CZ55)+SUM($D$54:CY54)-SUM($D$58:CY58)</f>
        <v>0</v>
      </c>
      <c r="DA56" s="136">
        <f>SUM($E$53:DA53)-SUM($E$55:DA55)+SUM($D$54:CZ54)-SUM($D$58:CZ58)</f>
        <v>0</v>
      </c>
      <c r="DB56" s="136">
        <f>SUM($E$53:DB53)-SUM($E$55:DB55)+SUM($D$54:DA54)-SUM($D$58:DA58)</f>
        <v>0</v>
      </c>
      <c r="DC56" s="136">
        <f>SUM($E$53:DC53)-SUM($E$55:DC55)+SUM($D$54:DB54)-SUM($D$58:DB58)</f>
        <v>0</v>
      </c>
      <c r="DD56" s="136">
        <f>SUM($E$53:DD53)-SUM($E$55:DD55)+SUM($D$54:DC54)-SUM($D$58:DC58)</f>
        <v>0</v>
      </c>
      <c r="DE56" s="136">
        <f>SUM($E$53:DE53)-SUM($E$55:DE55)+SUM($D$54:DD54)-SUM($D$58:DD58)</f>
        <v>0</v>
      </c>
      <c r="DF56" s="136">
        <f>SUM($E$53:DF53)-SUM($E$55:DF55)+SUM($D$54:DE54)-SUM($D$58:DE58)</f>
        <v>0</v>
      </c>
      <c r="DG56" s="136">
        <f>SUM($E$53:DG53)-SUM($E$55:DG55)+SUM($D$54:DF54)-SUM($D$58:DF58)</f>
        <v>0</v>
      </c>
      <c r="DH56" s="136">
        <f>SUM($E$53:DH53)-SUM($E$55:DH55)+SUM($D$54:DG54)-SUM($D$58:DG58)</f>
        <v>0</v>
      </c>
      <c r="DI56" s="136">
        <f>SUM($E$53:DI53)-SUM($E$55:DI55)+SUM($D$54:DH54)-SUM($D$58:DH58)</f>
        <v>0</v>
      </c>
      <c r="DJ56" s="136">
        <f>SUM($E$53:DJ53)-SUM($E$55:DJ55)+SUM($D$54:DI54)-SUM($D$58:DI58)</f>
        <v>0</v>
      </c>
      <c r="DK56" s="136">
        <f>SUM($E$53:DK53)-SUM($E$55:DK55)+SUM($D$54:DJ54)-SUM($D$58:DJ58)</f>
        <v>0</v>
      </c>
      <c r="DL56" s="136">
        <f>SUM($E$53:DL53)-SUM($E$55:DL55)+SUM($D$54:DK54)-SUM($D$58:DK58)</f>
        <v>0</v>
      </c>
      <c r="DM56" s="136">
        <f>SUM($E$53:DM53)-SUM($E$55:DM55)+SUM($D$54:DL54)-SUM($D$58:DL58)</f>
        <v>0</v>
      </c>
      <c r="DN56" s="136">
        <f>SUM($E$53:DN53)-SUM($E$55:DN55)+SUM($D$54:DM54)-SUM($D$58:DM58)</f>
        <v>0</v>
      </c>
      <c r="DO56" s="136">
        <f>SUM($E$53:DO53)-SUM($E$55:DO55)+SUM($D$54:DN54)-SUM($D$58:DN58)</f>
        <v>0</v>
      </c>
      <c r="DP56" s="136">
        <f>SUM($E$53:DP53)-SUM($E$55:DP55)+SUM($D$54:DO54)-SUM($D$58:DO58)</f>
        <v>0</v>
      </c>
      <c r="DQ56" s="136">
        <f>SUM($E$53:DQ53)-SUM($E$55:DQ55)+SUM($D$54:DP54)-SUM($D$58:DP58)</f>
        <v>0</v>
      </c>
      <c r="DR56" s="136">
        <f>SUM($E$53:DR53)-SUM($E$55:DR55)+SUM($D$54:DQ54)-SUM($D$58:DQ58)</f>
        <v>0</v>
      </c>
      <c r="DS56" s="136">
        <f>SUM($E$53:DS53)-SUM($E$55:DS55)+SUM($D$54:DR54)-SUM($D$58:DR58)</f>
        <v>0</v>
      </c>
      <c r="DT56" s="136">
        <f>SUM($E$53:DT53)-SUM($E$55:DT55)+SUM($D$54:DS54)-SUM($D$58:DS58)</f>
        <v>0</v>
      </c>
      <c r="DU56" s="136">
        <f>SUM($E$53:DU53)-SUM($E$55:DU55)+SUM($D$54:DT54)-SUM($D$58:DT58)</f>
        <v>0</v>
      </c>
      <c r="DV56" s="136">
        <f>SUM($E$53:DV53)-SUM($E$55:DV55)+SUM($D$54:DU54)-SUM($D$58:DU58)</f>
        <v>0</v>
      </c>
      <c r="DW56" s="136">
        <f>SUM($E$53:DW53)-SUM($E$55:DW55)+SUM($D$54:DV54)-SUM($D$58:DV58)</f>
        <v>0</v>
      </c>
      <c r="DX56" s="136">
        <f>SUM($E$53:DX53)-SUM($E$55:DX55)+SUM($D$54:DW54)-SUM($D$58:DW58)</f>
        <v>0</v>
      </c>
      <c r="DY56" s="136">
        <f>SUM($E$53:DY53)-SUM($E$55:DY55)+SUM($D$54:DX54)-SUM($D$58:DX58)</f>
        <v>0</v>
      </c>
    </row>
    <row r="57" spans="1:16384" s="139" customFormat="1">
      <c r="A57" s="105"/>
      <c r="B57" s="115" t="s">
        <v>340</v>
      </c>
      <c r="C57" s="105"/>
      <c r="D57" s="105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6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36"/>
      <c r="BG57" s="136"/>
      <c r="BH57" s="136"/>
      <c r="BI57" s="136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  <c r="CT57" s="136"/>
      <c r="CU57" s="136"/>
      <c r="CV57" s="136"/>
      <c r="CW57" s="136"/>
      <c r="CX57" s="136"/>
      <c r="CY57" s="136"/>
      <c r="CZ57" s="136"/>
      <c r="DA57" s="136"/>
      <c r="DB57" s="136"/>
      <c r="DC57" s="136"/>
      <c r="DD57" s="136"/>
      <c r="DE57" s="136"/>
      <c r="DF57" s="136"/>
      <c r="DG57" s="136"/>
      <c r="DH57" s="136"/>
      <c r="DI57" s="136"/>
      <c r="DJ57" s="136"/>
      <c r="DK57" s="136"/>
      <c r="DL57" s="136"/>
      <c r="DM57" s="136"/>
      <c r="DN57" s="136"/>
      <c r="DO57" s="136"/>
      <c r="DP57" s="136"/>
      <c r="DQ57" s="136"/>
      <c r="DR57" s="136"/>
      <c r="DS57" s="136"/>
      <c r="DT57" s="136"/>
      <c r="DU57" s="136"/>
      <c r="DV57" s="136"/>
      <c r="DW57" s="136"/>
      <c r="DX57" s="136"/>
      <c r="DY57" s="136"/>
      <c r="DZ57" s="105"/>
      <c r="EA57" s="105"/>
      <c r="EB57" s="105"/>
      <c r="EC57" s="105"/>
      <c r="ED57" s="105"/>
      <c r="EE57" s="105"/>
      <c r="EF57" s="105"/>
      <c r="EG57" s="105"/>
      <c r="EH57" s="105"/>
      <c r="EI57" s="105"/>
      <c r="EJ57" s="105"/>
      <c r="EK57" s="105"/>
      <c r="EL57" s="105"/>
      <c r="EM57" s="105"/>
      <c r="EN57" s="105"/>
      <c r="EO57" s="105"/>
      <c r="EP57" s="105"/>
      <c r="EQ57" s="105"/>
      <c r="ER57" s="105"/>
      <c r="ES57" s="105"/>
      <c r="ET57" s="105"/>
      <c r="EU57" s="105"/>
      <c r="EV57" s="105"/>
      <c r="EW57" s="105"/>
      <c r="EX57" s="105"/>
      <c r="EY57" s="105"/>
      <c r="EZ57" s="105"/>
      <c r="FA57" s="105"/>
      <c r="FB57" s="105"/>
      <c r="FC57" s="105"/>
      <c r="FD57" s="105"/>
      <c r="FE57" s="105"/>
      <c r="FF57" s="105"/>
      <c r="FG57" s="105"/>
      <c r="FH57" s="105"/>
      <c r="FI57" s="105"/>
      <c r="FJ57" s="105"/>
      <c r="FK57" s="105"/>
      <c r="FL57" s="105"/>
      <c r="FM57" s="105"/>
      <c r="FN57" s="105"/>
      <c r="FO57" s="105"/>
      <c r="FP57" s="105"/>
      <c r="FQ57" s="105"/>
      <c r="FR57" s="105"/>
      <c r="FS57" s="105"/>
      <c r="FT57" s="105"/>
      <c r="FU57" s="105"/>
      <c r="FV57" s="105"/>
      <c r="FW57" s="105"/>
      <c r="FX57" s="105"/>
      <c r="FY57" s="105"/>
      <c r="FZ57" s="105"/>
      <c r="GA57" s="105"/>
      <c r="GB57" s="105"/>
      <c r="GC57" s="105"/>
      <c r="GD57" s="105"/>
      <c r="GE57" s="105"/>
      <c r="GF57" s="105"/>
      <c r="GG57" s="105"/>
      <c r="GH57" s="105"/>
      <c r="GI57" s="105"/>
      <c r="GJ57" s="105"/>
      <c r="GK57" s="105"/>
      <c r="GL57" s="105"/>
      <c r="GM57" s="105"/>
      <c r="GN57" s="105"/>
      <c r="GO57" s="105"/>
      <c r="GP57" s="105"/>
      <c r="GQ57" s="105"/>
      <c r="GR57" s="105"/>
      <c r="GS57" s="105"/>
      <c r="GT57" s="105"/>
      <c r="GU57" s="105"/>
      <c r="GV57" s="105"/>
      <c r="GW57" s="105"/>
      <c r="GX57" s="105"/>
      <c r="GY57" s="105"/>
      <c r="GZ57" s="105"/>
      <c r="HA57" s="105"/>
      <c r="HB57" s="105"/>
      <c r="HC57" s="105"/>
      <c r="HD57" s="105"/>
      <c r="HE57" s="105"/>
      <c r="HF57" s="105"/>
      <c r="HG57" s="105"/>
      <c r="HH57" s="105"/>
      <c r="HI57" s="105"/>
      <c r="HJ57" s="105"/>
      <c r="HK57" s="105"/>
      <c r="HL57" s="105"/>
      <c r="HM57" s="105"/>
      <c r="HN57" s="105"/>
      <c r="HO57" s="105"/>
      <c r="HP57" s="105"/>
      <c r="HQ57" s="105"/>
      <c r="HR57" s="105"/>
      <c r="HS57" s="105"/>
      <c r="HT57" s="105"/>
      <c r="HU57" s="105"/>
      <c r="HV57" s="105"/>
      <c r="HW57" s="105"/>
      <c r="HX57" s="105"/>
      <c r="HY57" s="105"/>
      <c r="HZ57" s="105"/>
      <c r="IA57" s="105"/>
      <c r="IB57" s="105"/>
      <c r="IC57" s="105"/>
      <c r="ID57" s="105"/>
      <c r="IE57" s="105"/>
      <c r="IF57" s="105"/>
      <c r="IG57" s="105"/>
      <c r="IH57" s="105"/>
      <c r="II57" s="105"/>
      <c r="IJ57" s="105"/>
      <c r="IK57" s="105"/>
      <c r="IL57" s="105"/>
      <c r="IM57" s="105"/>
      <c r="IN57" s="105"/>
      <c r="IO57" s="105"/>
      <c r="IP57" s="105"/>
      <c r="IQ57" s="105"/>
      <c r="IR57" s="105"/>
      <c r="IS57" s="105"/>
      <c r="IT57" s="105"/>
      <c r="IU57" s="105"/>
      <c r="IV57" s="105"/>
      <c r="IW57" s="105"/>
      <c r="IX57" s="105"/>
      <c r="IY57" s="105"/>
      <c r="IZ57" s="105"/>
      <c r="JA57" s="105"/>
      <c r="JB57" s="105"/>
      <c r="JC57" s="105"/>
      <c r="JD57" s="105"/>
      <c r="JE57" s="105"/>
      <c r="JF57" s="105"/>
      <c r="JG57" s="105"/>
      <c r="JH57" s="105"/>
      <c r="JI57" s="105"/>
      <c r="JJ57" s="105"/>
      <c r="JK57" s="105"/>
      <c r="JL57" s="105"/>
      <c r="JM57" s="105"/>
      <c r="JN57" s="105"/>
      <c r="JO57" s="105"/>
      <c r="JP57" s="105"/>
      <c r="JQ57" s="105"/>
      <c r="JR57" s="105"/>
      <c r="JS57" s="105"/>
      <c r="JT57" s="105"/>
      <c r="JU57" s="105"/>
      <c r="JV57" s="105"/>
      <c r="JW57" s="105"/>
      <c r="JX57" s="105"/>
      <c r="JY57" s="105"/>
      <c r="JZ57" s="105"/>
      <c r="KA57" s="105"/>
      <c r="KB57" s="105"/>
      <c r="KC57" s="105"/>
      <c r="KD57" s="105"/>
      <c r="KE57" s="105"/>
      <c r="KF57" s="105"/>
      <c r="KG57" s="105"/>
      <c r="KH57" s="105"/>
      <c r="KI57" s="105"/>
      <c r="KJ57" s="105"/>
      <c r="KK57" s="105"/>
      <c r="KL57" s="105"/>
      <c r="KM57" s="105"/>
      <c r="KN57" s="105"/>
      <c r="KO57" s="105"/>
      <c r="KP57" s="105"/>
      <c r="KQ57" s="105"/>
      <c r="KR57" s="105"/>
      <c r="KS57" s="105"/>
      <c r="KT57" s="105"/>
      <c r="KU57" s="105"/>
      <c r="KV57" s="105"/>
      <c r="KW57" s="105"/>
      <c r="KX57" s="105"/>
      <c r="KY57" s="105"/>
      <c r="KZ57" s="105"/>
      <c r="LA57" s="105"/>
      <c r="LB57" s="105"/>
      <c r="LC57" s="105"/>
      <c r="LD57" s="105"/>
      <c r="LE57" s="105"/>
      <c r="LF57" s="105"/>
      <c r="LG57" s="105"/>
      <c r="LH57" s="105"/>
      <c r="LI57" s="105"/>
      <c r="LJ57" s="105"/>
      <c r="LK57" s="105"/>
      <c r="LL57" s="105"/>
      <c r="LM57" s="105"/>
      <c r="LN57" s="105"/>
      <c r="LO57" s="105"/>
      <c r="LP57" s="105"/>
      <c r="LQ57" s="105"/>
      <c r="LR57" s="105"/>
      <c r="LS57" s="105"/>
      <c r="LT57" s="105"/>
      <c r="LU57" s="105"/>
      <c r="LV57" s="105"/>
      <c r="LW57" s="105"/>
      <c r="LX57" s="105"/>
      <c r="LY57" s="105"/>
      <c r="LZ57" s="105"/>
      <c r="MA57" s="105"/>
      <c r="MB57" s="105"/>
      <c r="MC57" s="105"/>
      <c r="MD57" s="105"/>
      <c r="ME57" s="105"/>
      <c r="MF57" s="105"/>
      <c r="MG57" s="105"/>
      <c r="MH57" s="105"/>
      <c r="MI57" s="105"/>
      <c r="MJ57" s="105"/>
      <c r="MK57" s="105"/>
      <c r="ML57" s="105"/>
      <c r="MM57" s="105"/>
      <c r="MN57" s="105"/>
      <c r="MO57" s="105"/>
      <c r="MP57" s="105"/>
      <c r="MQ57" s="105"/>
      <c r="MR57" s="105"/>
      <c r="MS57" s="105"/>
      <c r="MT57" s="105"/>
      <c r="MU57" s="105"/>
      <c r="MV57" s="105"/>
      <c r="MW57" s="105"/>
      <c r="MX57" s="105"/>
      <c r="MY57" s="105"/>
      <c r="MZ57" s="105"/>
      <c r="NA57" s="105"/>
      <c r="NB57" s="105"/>
      <c r="NC57" s="105"/>
      <c r="ND57" s="105"/>
      <c r="NE57" s="105"/>
      <c r="NF57" s="105"/>
      <c r="NG57" s="105"/>
      <c r="NH57" s="105"/>
      <c r="NI57" s="105"/>
      <c r="NJ57" s="105"/>
      <c r="NK57" s="105"/>
      <c r="NL57" s="105"/>
      <c r="NM57" s="105"/>
      <c r="NN57" s="105"/>
      <c r="NO57" s="105"/>
      <c r="NP57" s="105"/>
      <c r="NQ57" s="105"/>
      <c r="NR57" s="105"/>
      <c r="NS57" s="105"/>
      <c r="NT57" s="105"/>
      <c r="NU57" s="105"/>
      <c r="NV57" s="105"/>
      <c r="NW57" s="105"/>
      <c r="NX57" s="105"/>
      <c r="NY57" s="105"/>
      <c r="NZ57" s="105"/>
      <c r="OA57" s="105"/>
      <c r="OB57" s="105"/>
      <c r="OC57" s="105"/>
      <c r="OD57" s="105"/>
      <c r="OE57" s="105"/>
      <c r="OF57" s="105"/>
      <c r="OG57" s="105"/>
      <c r="OH57" s="105"/>
      <c r="OI57" s="105"/>
      <c r="OJ57" s="105"/>
      <c r="OK57" s="105"/>
      <c r="OL57" s="105"/>
      <c r="OM57" s="105"/>
      <c r="ON57" s="105"/>
      <c r="OO57" s="105"/>
      <c r="OP57" s="105"/>
      <c r="OQ57" s="105"/>
      <c r="OR57" s="105"/>
      <c r="OS57" s="105"/>
      <c r="OT57" s="105"/>
      <c r="OU57" s="105"/>
      <c r="OV57" s="105"/>
      <c r="OW57" s="105"/>
      <c r="OX57" s="105"/>
      <c r="OY57" s="105"/>
      <c r="OZ57" s="105"/>
      <c r="PA57" s="105"/>
      <c r="PB57" s="105"/>
      <c r="PC57" s="105"/>
      <c r="PD57" s="105"/>
      <c r="PE57" s="105"/>
      <c r="PF57" s="105"/>
      <c r="PG57" s="105"/>
      <c r="PH57" s="105"/>
      <c r="PI57" s="105"/>
      <c r="PJ57" s="105"/>
      <c r="PK57" s="105"/>
      <c r="PL57" s="105"/>
      <c r="PM57" s="105"/>
      <c r="PN57" s="105"/>
      <c r="PO57" s="105"/>
      <c r="PP57" s="105"/>
      <c r="PQ57" s="105"/>
      <c r="PR57" s="105"/>
      <c r="PS57" s="105"/>
      <c r="PT57" s="105"/>
      <c r="PU57" s="105"/>
      <c r="PV57" s="105"/>
      <c r="PW57" s="105"/>
      <c r="PX57" s="105"/>
      <c r="PY57" s="105"/>
      <c r="PZ57" s="105"/>
      <c r="QA57" s="105"/>
      <c r="QB57" s="105"/>
      <c r="QC57" s="105"/>
      <c r="QD57" s="105"/>
      <c r="QE57" s="105"/>
      <c r="QF57" s="105"/>
      <c r="QG57" s="105"/>
      <c r="QH57" s="105"/>
      <c r="QI57" s="105"/>
      <c r="QJ57" s="105"/>
      <c r="QK57" s="105"/>
      <c r="QL57" s="105"/>
      <c r="QM57" s="105"/>
      <c r="QN57" s="105"/>
      <c r="QO57" s="105"/>
      <c r="QP57" s="105"/>
      <c r="QQ57" s="105"/>
      <c r="QR57" s="105"/>
      <c r="QS57" s="105"/>
      <c r="QT57" s="105"/>
      <c r="QU57" s="105"/>
      <c r="QV57" s="105"/>
      <c r="QW57" s="105"/>
      <c r="QX57" s="105"/>
      <c r="QY57" s="105"/>
      <c r="QZ57" s="105"/>
      <c r="RA57" s="105"/>
      <c r="RB57" s="105"/>
      <c r="RC57" s="105"/>
      <c r="RD57" s="105"/>
      <c r="RE57" s="105"/>
      <c r="RF57" s="105"/>
      <c r="RG57" s="105"/>
      <c r="RH57" s="105"/>
      <c r="RI57" s="105"/>
      <c r="RJ57" s="105"/>
      <c r="RK57" s="105"/>
      <c r="RL57" s="105"/>
      <c r="RM57" s="105"/>
      <c r="RN57" s="105"/>
      <c r="RO57" s="105"/>
      <c r="RP57" s="105"/>
      <c r="RQ57" s="105"/>
      <c r="RR57" s="105"/>
      <c r="RS57" s="105"/>
      <c r="RT57" s="105"/>
      <c r="RU57" s="105"/>
      <c r="RV57" s="105"/>
      <c r="RW57" s="105"/>
      <c r="RX57" s="105"/>
      <c r="RY57" s="105"/>
      <c r="RZ57" s="105"/>
      <c r="SA57" s="105"/>
      <c r="SB57" s="105"/>
      <c r="SC57" s="105"/>
      <c r="SD57" s="105"/>
      <c r="SE57" s="105"/>
      <c r="SF57" s="105"/>
      <c r="SG57" s="105"/>
      <c r="SH57" s="105"/>
      <c r="SI57" s="105"/>
      <c r="SJ57" s="105"/>
      <c r="SK57" s="105"/>
      <c r="SL57" s="105"/>
      <c r="SM57" s="105"/>
      <c r="SN57" s="105"/>
      <c r="SO57" s="105"/>
      <c r="SP57" s="105"/>
      <c r="SQ57" s="105"/>
      <c r="SR57" s="105"/>
      <c r="SS57" s="105"/>
      <c r="ST57" s="105"/>
      <c r="SU57" s="105"/>
      <c r="SV57" s="105"/>
      <c r="SW57" s="105"/>
      <c r="SX57" s="105"/>
      <c r="SY57" s="105"/>
      <c r="SZ57" s="105"/>
      <c r="TA57" s="105"/>
      <c r="TB57" s="105"/>
      <c r="TC57" s="105"/>
      <c r="TD57" s="105"/>
      <c r="TE57" s="105"/>
      <c r="TF57" s="105"/>
      <c r="TG57" s="105"/>
      <c r="TH57" s="105"/>
      <c r="TI57" s="105"/>
      <c r="TJ57" s="105"/>
      <c r="TK57" s="105"/>
      <c r="TL57" s="105"/>
      <c r="TM57" s="105"/>
      <c r="TN57" s="105"/>
      <c r="TO57" s="105"/>
      <c r="TP57" s="105"/>
      <c r="TQ57" s="105"/>
      <c r="TR57" s="105"/>
      <c r="TS57" s="105"/>
      <c r="TT57" s="105"/>
      <c r="TU57" s="105"/>
      <c r="TV57" s="105"/>
      <c r="TW57" s="105"/>
      <c r="TX57" s="105"/>
      <c r="TY57" s="105"/>
      <c r="TZ57" s="105"/>
      <c r="UA57" s="105"/>
      <c r="UB57" s="105"/>
      <c r="UC57" s="105"/>
      <c r="UD57" s="105"/>
      <c r="UE57" s="105"/>
      <c r="UF57" s="105"/>
      <c r="UG57" s="105"/>
      <c r="UH57" s="105"/>
      <c r="UI57" s="105"/>
      <c r="UJ57" s="105"/>
      <c r="UK57" s="105"/>
      <c r="UL57" s="105"/>
      <c r="UM57" s="105"/>
      <c r="UN57" s="105"/>
      <c r="UO57" s="105"/>
      <c r="UP57" s="105"/>
      <c r="UQ57" s="105"/>
      <c r="UR57" s="105"/>
      <c r="US57" s="105"/>
      <c r="UT57" s="105"/>
      <c r="UU57" s="105"/>
      <c r="UV57" s="105"/>
      <c r="UW57" s="105"/>
      <c r="UX57" s="105"/>
      <c r="UY57" s="105"/>
      <c r="UZ57" s="105"/>
      <c r="VA57" s="105"/>
      <c r="VB57" s="105"/>
      <c r="VC57" s="105"/>
      <c r="VD57" s="105"/>
      <c r="VE57" s="105"/>
      <c r="VF57" s="105"/>
      <c r="VG57" s="105"/>
      <c r="VH57" s="105"/>
      <c r="VI57" s="105"/>
      <c r="VJ57" s="105"/>
      <c r="VK57" s="105"/>
      <c r="VL57" s="105"/>
      <c r="VM57" s="105"/>
      <c r="VN57" s="105"/>
      <c r="VO57" s="105"/>
      <c r="VP57" s="105"/>
      <c r="VQ57" s="105"/>
      <c r="VR57" s="105"/>
      <c r="VS57" s="105"/>
      <c r="VT57" s="105"/>
      <c r="VU57" s="105"/>
      <c r="VV57" s="105"/>
      <c r="VW57" s="105"/>
      <c r="VX57" s="105"/>
      <c r="VY57" s="105"/>
      <c r="VZ57" s="105"/>
      <c r="WA57" s="105"/>
      <c r="WB57" s="105"/>
      <c r="WC57" s="105"/>
      <c r="WD57" s="105"/>
      <c r="WE57" s="105"/>
      <c r="WF57" s="105"/>
      <c r="WG57" s="105"/>
      <c r="WH57" s="105"/>
      <c r="WI57" s="105"/>
      <c r="WJ57" s="105"/>
      <c r="WK57" s="105"/>
      <c r="WL57" s="105"/>
      <c r="WM57" s="105"/>
      <c r="WN57" s="105"/>
      <c r="WO57" s="105"/>
      <c r="WP57" s="105"/>
      <c r="WQ57" s="105"/>
      <c r="WR57" s="105"/>
      <c r="WS57" s="105"/>
      <c r="WT57" s="105"/>
      <c r="WU57" s="105"/>
      <c r="WV57" s="105"/>
      <c r="WW57" s="105"/>
      <c r="WX57" s="105"/>
      <c r="WY57" s="105"/>
      <c r="WZ57" s="105"/>
      <c r="XA57" s="105"/>
      <c r="XB57" s="105"/>
      <c r="XC57" s="105"/>
      <c r="XD57" s="105"/>
      <c r="XE57" s="105"/>
      <c r="XF57" s="105"/>
      <c r="XG57" s="105"/>
      <c r="XH57" s="105"/>
      <c r="XI57" s="105"/>
      <c r="XJ57" s="105"/>
      <c r="XK57" s="105"/>
      <c r="XL57" s="105"/>
      <c r="XM57" s="105"/>
      <c r="XN57" s="105"/>
      <c r="XO57" s="105"/>
      <c r="XP57" s="105"/>
      <c r="XQ57" s="105"/>
      <c r="XR57" s="105"/>
      <c r="XS57" s="105"/>
      <c r="XT57" s="105"/>
      <c r="XU57" s="105"/>
      <c r="XV57" s="105"/>
      <c r="XW57" s="105"/>
      <c r="XX57" s="105"/>
      <c r="XY57" s="105"/>
      <c r="XZ57" s="105"/>
      <c r="YA57" s="105"/>
      <c r="YB57" s="105"/>
      <c r="YC57" s="105"/>
      <c r="YD57" s="105"/>
      <c r="YE57" s="105"/>
      <c r="YF57" s="105"/>
      <c r="YG57" s="105"/>
      <c r="YH57" s="105"/>
      <c r="YI57" s="105"/>
      <c r="YJ57" s="105"/>
      <c r="YK57" s="105"/>
      <c r="YL57" s="105"/>
      <c r="YM57" s="105"/>
      <c r="YN57" s="105"/>
      <c r="YO57" s="105"/>
      <c r="YP57" s="105"/>
      <c r="YQ57" s="105"/>
      <c r="YR57" s="105"/>
      <c r="YS57" s="105"/>
      <c r="YT57" s="105"/>
      <c r="YU57" s="105"/>
      <c r="YV57" s="105"/>
      <c r="YW57" s="105"/>
      <c r="YX57" s="105"/>
      <c r="YY57" s="105"/>
      <c r="YZ57" s="105"/>
      <c r="ZA57" s="105"/>
      <c r="ZB57" s="105"/>
      <c r="ZC57" s="105"/>
      <c r="ZD57" s="105"/>
      <c r="ZE57" s="105"/>
      <c r="ZF57" s="105"/>
      <c r="ZG57" s="105"/>
      <c r="ZH57" s="105"/>
      <c r="ZI57" s="105"/>
      <c r="ZJ57" s="105"/>
      <c r="ZK57" s="105"/>
      <c r="ZL57" s="105"/>
      <c r="ZM57" s="105"/>
      <c r="ZN57" s="105"/>
      <c r="ZO57" s="105"/>
      <c r="ZP57" s="105"/>
      <c r="ZQ57" s="105"/>
      <c r="ZR57" s="105"/>
      <c r="ZS57" s="105"/>
      <c r="ZT57" s="105"/>
      <c r="ZU57" s="105"/>
      <c r="ZV57" s="105"/>
      <c r="ZW57" s="105"/>
      <c r="ZX57" s="105"/>
      <c r="ZY57" s="105"/>
      <c r="ZZ57" s="105"/>
      <c r="AAA57" s="105"/>
      <c r="AAB57" s="105"/>
      <c r="AAC57" s="105"/>
      <c r="AAD57" s="105"/>
      <c r="AAE57" s="105"/>
      <c r="AAF57" s="105"/>
      <c r="AAG57" s="105"/>
      <c r="AAH57" s="105"/>
      <c r="AAI57" s="105"/>
      <c r="AAJ57" s="105"/>
      <c r="AAK57" s="105"/>
      <c r="AAL57" s="105"/>
      <c r="AAM57" s="105"/>
      <c r="AAN57" s="105"/>
      <c r="AAO57" s="105"/>
      <c r="AAP57" s="105"/>
      <c r="AAQ57" s="105"/>
      <c r="AAR57" s="105"/>
      <c r="AAS57" s="105"/>
      <c r="AAT57" s="105"/>
      <c r="AAU57" s="105"/>
      <c r="AAV57" s="105"/>
      <c r="AAW57" s="105"/>
      <c r="AAX57" s="105"/>
      <c r="AAY57" s="105"/>
      <c r="AAZ57" s="105"/>
      <c r="ABA57" s="105"/>
      <c r="ABB57" s="105"/>
      <c r="ABC57" s="105"/>
      <c r="ABD57" s="105"/>
      <c r="ABE57" s="105"/>
      <c r="ABF57" s="105"/>
      <c r="ABG57" s="105"/>
      <c r="ABH57" s="105"/>
      <c r="ABI57" s="105"/>
      <c r="ABJ57" s="105"/>
      <c r="ABK57" s="105"/>
      <c r="ABL57" s="105"/>
      <c r="ABM57" s="105"/>
      <c r="ABN57" s="105"/>
      <c r="ABO57" s="105"/>
      <c r="ABP57" s="105"/>
      <c r="ABQ57" s="105"/>
      <c r="ABR57" s="105"/>
      <c r="ABS57" s="105"/>
      <c r="ABT57" s="105"/>
      <c r="ABU57" s="105"/>
      <c r="ABV57" s="105"/>
      <c r="ABW57" s="105"/>
      <c r="ABX57" s="105"/>
      <c r="ABY57" s="105"/>
      <c r="ABZ57" s="105"/>
      <c r="ACA57" s="105"/>
      <c r="ACB57" s="105"/>
      <c r="ACC57" s="105"/>
      <c r="ACD57" s="105"/>
      <c r="ACE57" s="105"/>
      <c r="ACF57" s="105"/>
      <c r="ACG57" s="105"/>
      <c r="ACH57" s="105"/>
      <c r="ACI57" s="105"/>
      <c r="ACJ57" s="105"/>
      <c r="ACK57" s="105"/>
      <c r="ACL57" s="105"/>
      <c r="ACM57" s="105"/>
      <c r="ACN57" s="105"/>
      <c r="ACO57" s="105"/>
      <c r="ACP57" s="105"/>
      <c r="ACQ57" s="105"/>
      <c r="ACR57" s="105"/>
      <c r="ACS57" s="105"/>
      <c r="ACT57" s="105"/>
      <c r="ACU57" s="105"/>
      <c r="ACV57" s="105"/>
      <c r="ACW57" s="105"/>
      <c r="ACX57" s="105"/>
      <c r="ACY57" s="105"/>
      <c r="ACZ57" s="105"/>
      <c r="ADA57" s="105"/>
      <c r="ADB57" s="105"/>
      <c r="ADC57" s="105"/>
      <c r="ADD57" s="105"/>
      <c r="ADE57" s="105"/>
      <c r="ADF57" s="105"/>
      <c r="ADG57" s="105"/>
      <c r="ADH57" s="105"/>
      <c r="ADI57" s="105"/>
      <c r="ADJ57" s="105"/>
      <c r="ADK57" s="105"/>
      <c r="ADL57" s="105"/>
      <c r="ADM57" s="105"/>
      <c r="ADN57" s="105"/>
      <c r="ADO57" s="105"/>
      <c r="ADP57" s="105"/>
      <c r="ADQ57" s="105"/>
      <c r="ADR57" s="105"/>
      <c r="ADS57" s="105"/>
      <c r="ADT57" s="105"/>
      <c r="ADU57" s="105"/>
      <c r="ADV57" s="105"/>
      <c r="ADW57" s="105"/>
      <c r="ADX57" s="105"/>
      <c r="ADY57" s="105"/>
      <c r="ADZ57" s="105"/>
      <c r="AEA57" s="105"/>
      <c r="AEB57" s="105"/>
      <c r="AEC57" s="105"/>
      <c r="AED57" s="105"/>
      <c r="AEE57" s="105"/>
      <c r="AEF57" s="105"/>
      <c r="AEG57" s="105"/>
      <c r="AEH57" s="105"/>
      <c r="AEI57" s="105"/>
      <c r="AEJ57" s="105"/>
      <c r="AEK57" s="105"/>
      <c r="AEL57" s="105"/>
      <c r="AEM57" s="105"/>
      <c r="AEN57" s="105"/>
      <c r="AEO57" s="105"/>
      <c r="AEP57" s="105"/>
      <c r="AEQ57" s="105"/>
      <c r="AER57" s="105"/>
      <c r="AES57" s="105"/>
      <c r="AET57" s="105"/>
      <c r="AEU57" s="105"/>
      <c r="AEV57" s="105"/>
      <c r="AEW57" s="105"/>
      <c r="AEX57" s="105"/>
      <c r="AEY57" s="105"/>
      <c r="AEZ57" s="105"/>
      <c r="AFA57" s="105"/>
      <c r="AFB57" s="105"/>
      <c r="AFC57" s="105"/>
      <c r="AFD57" s="105"/>
      <c r="AFE57" s="105"/>
      <c r="AFF57" s="105"/>
      <c r="AFG57" s="105"/>
      <c r="AFH57" s="105"/>
      <c r="AFI57" s="105"/>
      <c r="AFJ57" s="105"/>
      <c r="AFK57" s="105"/>
      <c r="AFL57" s="105"/>
      <c r="AFM57" s="105"/>
      <c r="AFN57" s="105"/>
      <c r="AFO57" s="105"/>
      <c r="AFP57" s="105"/>
      <c r="AFQ57" s="105"/>
      <c r="AFR57" s="105"/>
      <c r="AFS57" s="105"/>
      <c r="AFT57" s="105"/>
      <c r="AFU57" s="105"/>
      <c r="AFV57" s="105"/>
      <c r="AFW57" s="105"/>
      <c r="AFX57" s="105"/>
      <c r="AFY57" s="105"/>
      <c r="AFZ57" s="105"/>
      <c r="AGA57" s="105"/>
      <c r="AGB57" s="105"/>
      <c r="AGC57" s="105"/>
      <c r="AGD57" s="105"/>
      <c r="AGE57" s="105"/>
      <c r="AGF57" s="105"/>
      <c r="AGG57" s="105"/>
      <c r="AGH57" s="105"/>
      <c r="AGI57" s="105"/>
      <c r="AGJ57" s="105"/>
      <c r="AGK57" s="105"/>
      <c r="AGL57" s="105"/>
      <c r="AGM57" s="105"/>
      <c r="AGN57" s="105"/>
      <c r="AGO57" s="105"/>
      <c r="AGP57" s="105"/>
      <c r="AGQ57" s="105"/>
      <c r="AGR57" s="105"/>
      <c r="AGS57" s="105"/>
      <c r="AGT57" s="105"/>
      <c r="AGU57" s="105"/>
      <c r="AGV57" s="105"/>
      <c r="AGW57" s="105"/>
      <c r="AGX57" s="105"/>
      <c r="AGY57" s="105"/>
      <c r="AGZ57" s="105"/>
      <c r="AHA57" s="105"/>
      <c r="AHB57" s="105"/>
      <c r="AHC57" s="105"/>
      <c r="AHD57" s="105"/>
      <c r="AHE57" s="105"/>
      <c r="AHF57" s="105"/>
      <c r="AHG57" s="105"/>
      <c r="AHH57" s="105"/>
      <c r="AHI57" s="105"/>
      <c r="AHJ57" s="105"/>
      <c r="AHK57" s="105"/>
      <c r="AHL57" s="105"/>
      <c r="AHM57" s="105"/>
      <c r="AHN57" s="105"/>
      <c r="AHO57" s="105"/>
      <c r="AHP57" s="105"/>
      <c r="AHQ57" s="105"/>
      <c r="AHR57" s="105"/>
      <c r="AHS57" s="105"/>
      <c r="AHT57" s="105"/>
      <c r="AHU57" s="105"/>
      <c r="AHV57" s="105"/>
      <c r="AHW57" s="105"/>
      <c r="AHX57" s="105"/>
      <c r="AHY57" s="105"/>
      <c r="AHZ57" s="105"/>
      <c r="AIA57" s="105"/>
      <c r="AIB57" s="105"/>
      <c r="AIC57" s="105"/>
      <c r="AID57" s="105"/>
      <c r="AIE57" s="105"/>
      <c r="AIF57" s="105"/>
      <c r="AIG57" s="105"/>
      <c r="AIH57" s="105"/>
      <c r="AII57" s="105"/>
      <c r="AIJ57" s="105"/>
      <c r="AIK57" s="105"/>
      <c r="AIL57" s="105"/>
      <c r="AIM57" s="105"/>
      <c r="AIN57" s="105"/>
      <c r="AIO57" s="105"/>
      <c r="AIP57" s="105"/>
      <c r="AIQ57" s="105"/>
      <c r="AIR57" s="105"/>
      <c r="AIS57" s="105"/>
      <c r="AIT57" s="105"/>
      <c r="AIU57" s="105"/>
      <c r="AIV57" s="105"/>
      <c r="AIW57" s="105"/>
      <c r="AIX57" s="105"/>
      <c r="AIY57" s="105"/>
      <c r="AIZ57" s="105"/>
      <c r="AJA57" s="105"/>
      <c r="AJB57" s="105"/>
      <c r="AJC57" s="105"/>
      <c r="AJD57" s="105"/>
      <c r="AJE57" s="105"/>
      <c r="AJF57" s="105"/>
      <c r="AJG57" s="105"/>
      <c r="AJH57" s="105"/>
      <c r="AJI57" s="105"/>
      <c r="AJJ57" s="105"/>
      <c r="AJK57" s="105"/>
      <c r="AJL57" s="105"/>
      <c r="AJM57" s="105"/>
      <c r="AJN57" s="105"/>
      <c r="AJO57" s="105"/>
      <c r="AJP57" s="105"/>
      <c r="AJQ57" s="105"/>
      <c r="AJR57" s="105"/>
      <c r="AJS57" s="105"/>
      <c r="AJT57" s="105"/>
      <c r="AJU57" s="105"/>
      <c r="AJV57" s="105"/>
      <c r="AJW57" s="105"/>
      <c r="AJX57" s="105"/>
      <c r="AJY57" s="105"/>
      <c r="AJZ57" s="105"/>
      <c r="AKA57" s="105"/>
      <c r="AKB57" s="105"/>
      <c r="AKC57" s="105"/>
      <c r="AKD57" s="105"/>
      <c r="AKE57" s="105"/>
      <c r="AKF57" s="105"/>
      <c r="AKG57" s="105"/>
      <c r="AKH57" s="105"/>
      <c r="AKI57" s="105"/>
      <c r="AKJ57" s="105"/>
      <c r="AKK57" s="105"/>
      <c r="AKL57" s="105"/>
      <c r="AKM57" s="105"/>
      <c r="AKN57" s="105"/>
      <c r="AKO57" s="105"/>
      <c r="AKP57" s="105"/>
      <c r="AKQ57" s="105"/>
      <c r="AKR57" s="105"/>
      <c r="AKS57" s="105"/>
      <c r="AKT57" s="105"/>
      <c r="AKU57" s="105"/>
      <c r="AKV57" s="105"/>
      <c r="AKW57" s="105"/>
      <c r="AKX57" s="105"/>
      <c r="AKY57" s="105"/>
      <c r="AKZ57" s="105"/>
      <c r="ALA57" s="105"/>
      <c r="ALB57" s="105"/>
      <c r="ALC57" s="105"/>
      <c r="ALD57" s="105"/>
      <c r="ALE57" s="105"/>
      <c r="ALF57" s="105"/>
      <c r="ALG57" s="105"/>
      <c r="ALH57" s="105"/>
      <c r="ALI57" s="105"/>
      <c r="ALJ57" s="105"/>
      <c r="ALK57" s="105"/>
      <c r="ALL57" s="105"/>
      <c r="ALM57" s="105"/>
      <c r="ALN57" s="105"/>
      <c r="ALO57" s="105"/>
      <c r="ALP57" s="105"/>
      <c r="ALQ57" s="105"/>
      <c r="ALR57" s="105"/>
      <c r="ALS57" s="105"/>
      <c r="ALT57" s="105"/>
      <c r="ALU57" s="105"/>
      <c r="ALV57" s="105"/>
      <c r="ALW57" s="105"/>
      <c r="ALX57" s="105"/>
      <c r="ALY57" s="105"/>
      <c r="ALZ57" s="105"/>
      <c r="AMA57" s="105"/>
      <c r="AMB57" s="105"/>
      <c r="AMC57" s="105"/>
      <c r="AMD57" s="105"/>
      <c r="AME57" s="105"/>
      <c r="AMF57" s="105"/>
      <c r="AMG57" s="105"/>
      <c r="AMH57" s="105"/>
      <c r="AMI57" s="105"/>
      <c r="AMJ57" s="105"/>
      <c r="AMK57" s="105"/>
      <c r="AML57" s="105"/>
      <c r="AMM57" s="105"/>
      <c r="AMN57" s="105"/>
      <c r="AMO57" s="105"/>
      <c r="AMP57" s="105"/>
      <c r="AMQ57" s="105"/>
      <c r="AMR57" s="105"/>
      <c r="AMS57" s="105"/>
      <c r="AMT57" s="105"/>
      <c r="AMU57" s="105"/>
      <c r="AMV57" s="105"/>
      <c r="AMW57" s="105"/>
      <c r="AMX57" s="105"/>
      <c r="AMY57" s="105"/>
      <c r="AMZ57" s="105"/>
      <c r="ANA57" s="105"/>
      <c r="ANB57" s="105"/>
      <c r="ANC57" s="105"/>
      <c r="AND57" s="105"/>
      <c r="ANE57" s="105"/>
      <c r="ANF57" s="105"/>
      <c r="ANG57" s="105"/>
      <c r="ANH57" s="105"/>
      <c r="ANI57" s="105"/>
      <c r="ANJ57" s="105"/>
      <c r="ANK57" s="105"/>
      <c r="ANL57" s="105"/>
      <c r="ANM57" s="105"/>
      <c r="ANN57" s="105"/>
      <c r="ANO57" s="105"/>
      <c r="ANP57" s="105"/>
      <c r="ANQ57" s="105"/>
      <c r="ANR57" s="105"/>
      <c r="ANS57" s="105"/>
      <c r="ANT57" s="105"/>
      <c r="ANU57" s="105"/>
      <c r="ANV57" s="105"/>
      <c r="ANW57" s="105"/>
      <c r="ANX57" s="105"/>
      <c r="ANY57" s="105"/>
      <c r="ANZ57" s="105"/>
      <c r="AOA57" s="105"/>
      <c r="AOB57" s="105"/>
      <c r="AOC57" s="105"/>
      <c r="AOD57" s="105"/>
      <c r="AOE57" s="105"/>
      <c r="AOF57" s="105"/>
      <c r="AOG57" s="105"/>
      <c r="AOH57" s="105"/>
      <c r="AOI57" s="105"/>
      <c r="AOJ57" s="105"/>
      <c r="AOK57" s="105"/>
      <c r="AOL57" s="105"/>
      <c r="AOM57" s="105"/>
      <c r="AON57" s="105"/>
      <c r="AOO57" s="105"/>
      <c r="AOP57" s="105"/>
      <c r="AOQ57" s="105"/>
      <c r="AOR57" s="105"/>
      <c r="AOS57" s="105"/>
      <c r="AOT57" s="105"/>
      <c r="AOU57" s="105"/>
      <c r="AOV57" s="105"/>
      <c r="AOW57" s="105"/>
      <c r="AOX57" s="105"/>
      <c r="AOY57" s="105"/>
      <c r="AOZ57" s="105"/>
      <c r="APA57" s="105"/>
      <c r="APB57" s="105"/>
      <c r="APC57" s="105"/>
      <c r="APD57" s="105"/>
      <c r="APE57" s="105"/>
      <c r="APF57" s="105"/>
      <c r="APG57" s="105"/>
      <c r="APH57" s="105"/>
      <c r="API57" s="105"/>
      <c r="APJ57" s="105"/>
      <c r="APK57" s="105"/>
      <c r="APL57" s="105"/>
      <c r="APM57" s="105"/>
      <c r="APN57" s="105"/>
      <c r="APO57" s="105"/>
      <c r="APP57" s="105"/>
      <c r="APQ57" s="105"/>
      <c r="APR57" s="105"/>
      <c r="APS57" s="105"/>
      <c r="APT57" s="105"/>
      <c r="APU57" s="105"/>
      <c r="APV57" s="105"/>
      <c r="APW57" s="105"/>
      <c r="APX57" s="105"/>
      <c r="APY57" s="105"/>
      <c r="APZ57" s="105"/>
      <c r="AQA57" s="105"/>
      <c r="AQB57" s="105"/>
      <c r="AQC57" s="105"/>
      <c r="AQD57" s="105"/>
      <c r="AQE57" s="105"/>
      <c r="AQF57" s="105"/>
      <c r="AQG57" s="105"/>
      <c r="AQH57" s="105"/>
      <c r="AQI57" s="105"/>
      <c r="AQJ57" s="105"/>
      <c r="AQK57" s="105"/>
      <c r="AQL57" s="105"/>
      <c r="AQM57" s="105"/>
      <c r="AQN57" s="105"/>
      <c r="AQO57" s="105"/>
      <c r="AQP57" s="105"/>
      <c r="AQQ57" s="105"/>
      <c r="AQR57" s="105"/>
      <c r="AQS57" s="105"/>
      <c r="AQT57" s="105"/>
      <c r="AQU57" s="105"/>
      <c r="AQV57" s="105"/>
      <c r="AQW57" s="105"/>
      <c r="AQX57" s="105"/>
      <c r="AQY57" s="105"/>
      <c r="AQZ57" s="105"/>
      <c r="ARA57" s="105"/>
      <c r="ARB57" s="105"/>
      <c r="ARC57" s="105"/>
      <c r="ARD57" s="105"/>
      <c r="ARE57" s="105"/>
      <c r="ARF57" s="105"/>
      <c r="ARG57" s="105"/>
      <c r="ARH57" s="105"/>
      <c r="ARI57" s="105"/>
      <c r="ARJ57" s="105"/>
      <c r="ARK57" s="105"/>
      <c r="ARL57" s="105"/>
      <c r="ARM57" s="105"/>
      <c r="ARN57" s="105"/>
      <c r="ARO57" s="105"/>
      <c r="ARP57" s="105"/>
      <c r="ARQ57" s="105"/>
      <c r="ARR57" s="105"/>
      <c r="ARS57" s="105"/>
      <c r="ART57" s="105"/>
      <c r="ARU57" s="105"/>
      <c r="ARV57" s="105"/>
      <c r="ARW57" s="105"/>
      <c r="ARX57" s="105"/>
      <c r="ARY57" s="105"/>
      <c r="ARZ57" s="105"/>
      <c r="ASA57" s="105"/>
      <c r="ASB57" s="105"/>
      <c r="ASC57" s="105"/>
      <c r="ASD57" s="105"/>
      <c r="ASE57" s="105"/>
      <c r="ASF57" s="105"/>
      <c r="ASG57" s="105"/>
      <c r="ASH57" s="105"/>
      <c r="ASI57" s="105"/>
      <c r="ASJ57" s="105"/>
      <c r="ASK57" s="105"/>
      <c r="ASL57" s="105"/>
      <c r="ASM57" s="105"/>
      <c r="ASN57" s="105"/>
      <c r="ASO57" s="105"/>
      <c r="ASP57" s="105"/>
      <c r="ASQ57" s="105"/>
      <c r="ASR57" s="105"/>
      <c r="ASS57" s="105"/>
      <c r="AST57" s="105"/>
      <c r="ASU57" s="105"/>
      <c r="ASV57" s="105"/>
      <c r="ASW57" s="105"/>
      <c r="ASX57" s="105"/>
      <c r="ASY57" s="105"/>
      <c r="ASZ57" s="105"/>
      <c r="ATA57" s="105"/>
      <c r="ATB57" s="105"/>
      <c r="ATC57" s="105"/>
      <c r="ATD57" s="105"/>
      <c r="ATE57" s="105"/>
      <c r="ATF57" s="105"/>
      <c r="ATG57" s="105"/>
      <c r="ATH57" s="105"/>
      <c r="ATI57" s="105"/>
      <c r="ATJ57" s="105"/>
      <c r="ATK57" s="105"/>
      <c r="ATL57" s="105"/>
      <c r="ATM57" s="105"/>
      <c r="ATN57" s="105"/>
      <c r="ATO57" s="105"/>
      <c r="ATP57" s="105"/>
      <c r="ATQ57" s="105"/>
      <c r="ATR57" s="105"/>
      <c r="ATS57" s="105"/>
      <c r="ATT57" s="105"/>
      <c r="ATU57" s="105"/>
      <c r="ATV57" s="105"/>
      <c r="ATW57" s="105"/>
      <c r="ATX57" s="105"/>
      <c r="ATY57" s="105"/>
      <c r="ATZ57" s="105"/>
      <c r="AUA57" s="105"/>
      <c r="AUB57" s="105"/>
      <c r="AUC57" s="105"/>
      <c r="AUD57" s="105"/>
      <c r="AUE57" s="105"/>
      <c r="AUF57" s="105"/>
      <c r="AUG57" s="105"/>
      <c r="AUH57" s="105"/>
      <c r="AUI57" s="105"/>
      <c r="AUJ57" s="105"/>
      <c r="AUK57" s="105"/>
      <c r="AUL57" s="105"/>
      <c r="AUM57" s="105"/>
      <c r="AUN57" s="105"/>
      <c r="AUO57" s="105"/>
      <c r="AUP57" s="105"/>
      <c r="AUQ57" s="105"/>
      <c r="AUR57" s="105"/>
      <c r="AUS57" s="105"/>
      <c r="AUT57" s="105"/>
      <c r="AUU57" s="105"/>
      <c r="AUV57" s="105"/>
      <c r="AUW57" s="105"/>
      <c r="AUX57" s="105"/>
      <c r="AUY57" s="105"/>
      <c r="AUZ57" s="105"/>
      <c r="AVA57" s="105"/>
      <c r="AVB57" s="105"/>
      <c r="AVC57" s="105"/>
      <c r="AVD57" s="105"/>
      <c r="AVE57" s="105"/>
      <c r="AVF57" s="105"/>
      <c r="AVG57" s="105"/>
      <c r="AVH57" s="105"/>
      <c r="AVI57" s="105"/>
      <c r="AVJ57" s="105"/>
      <c r="AVK57" s="105"/>
      <c r="AVL57" s="105"/>
      <c r="AVM57" s="105"/>
      <c r="AVN57" s="105"/>
      <c r="AVO57" s="105"/>
      <c r="AVP57" s="105"/>
      <c r="AVQ57" s="105"/>
      <c r="AVR57" s="105"/>
      <c r="AVS57" s="105"/>
      <c r="AVT57" s="105"/>
      <c r="AVU57" s="105"/>
      <c r="AVV57" s="105"/>
      <c r="AVW57" s="105"/>
      <c r="AVX57" s="105"/>
      <c r="AVY57" s="105"/>
      <c r="AVZ57" s="105"/>
      <c r="AWA57" s="105"/>
      <c r="AWB57" s="105"/>
      <c r="AWC57" s="105"/>
      <c r="AWD57" s="105"/>
      <c r="AWE57" s="105"/>
      <c r="AWF57" s="105"/>
      <c r="AWG57" s="105"/>
      <c r="AWH57" s="105"/>
      <c r="AWI57" s="105"/>
      <c r="AWJ57" s="105"/>
      <c r="AWK57" s="105"/>
      <c r="AWL57" s="105"/>
      <c r="AWM57" s="105"/>
      <c r="AWN57" s="105"/>
      <c r="AWO57" s="105"/>
      <c r="AWP57" s="105"/>
      <c r="AWQ57" s="105"/>
      <c r="AWR57" s="105"/>
      <c r="AWS57" s="105"/>
      <c r="AWT57" s="105"/>
      <c r="AWU57" s="105"/>
      <c r="AWV57" s="105"/>
      <c r="AWW57" s="105"/>
      <c r="AWX57" s="105"/>
      <c r="AWY57" s="105"/>
      <c r="AWZ57" s="105"/>
      <c r="AXA57" s="105"/>
      <c r="AXB57" s="105"/>
      <c r="AXC57" s="105"/>
      <c r="AXD57" s="105"/>
      <c r="AXE57" s="105"/>
      <c r="AXF57" s="105"/>
      <c r="AXG57" s="105"/>
      <c r="AXH57" s="105"/>
      <c r="AXI57" s="105"/>
      <c r="AXJ57" s="105"/>
      <c r="AXK57" s="105"/>
      <c r="AXL57" s="105"/>
      <c r="AXM57" s="105"/>
      <c r="AXN57" s="105"/>
      <c r="AXO57" s="105"/>
      <c r="AXP57" s="105"/>
      <c r="AXQ57" s="105"/>
      <c r="AXR57" s="105"/>
      <c r="AXS57" s="105"/>
      <c r="AXT57" s="105"/>
      <c r="AXU57" s="105"/>
      <c r="AXV57" s="105"/>
      <c r="AXW57" s="105"/>
      <c r="AXX57" s="105"/>
      <c r="AXY57" s="105"/>
      <c r="AXZ57" s="105"/>
      <c r="AYA57" s="105"/>
      <c r="AYB57" s="105"/>
      <c r="AYC57" s="105"/>
      <c r="AYD57" s="105"/>
      <c r="AYE57" s="105"/>
      <c r="AYF57" s="105"/>
      <c r="AYG57" s="105"/>
      <c r="AYH57" s="105"/>
      <c r="AYI57" s="105"/>
      <c r="AYJ57" s="105"/>
      <c r="AYK57" s="105"/>
      <c r="AYL57" s="105"/>
      <c r="AYM57" s="105"/>
      <c r="AYN57" s="105"/>
      <c r="AYO57" s="105"/>
      <c r="AYP57" s="105"/>
      <c r="AYQ57" s="105"/>
      <c r="AYR57" s="105"/>
      <c r="AYS57" s="105"/>
      <c r="AYT57" s="105"/>
      <c r="AYU57" s="105"/>
      <c r="AYV57" s="105"/>
      <c r="AYW57" s="105"/>
      <c r="AYX57" s="105"/>
      <c r="AYY57" s="105"/>
      <c r="AYZ57" s="105"/>
      <c r="AZA57" s="105"/>
      <c r="AZB57" s="105"/>
      <c r="AZC57" s="105"/>
      <c r="AZD57" s="105"/>
      <c r="AZE57" s="105"/>
      <c r="AZF57" s="105"/>
      <c r="AZG57" s="105"/>
      <c r="AZH57" s="105"/>
      <c r="AZI57" s="105"/>
      <c r="AZJ57" s="105"/>
      <c r="AZK57" s="105"/>
      <c r="AZL57" s="105"/>
      <c r="AZM57" s="105"/>
      <c r="AZN57" s="105"/>
      <c r="AZO57" s="105"/>
      <c r="AZP57" s="105"/>
      <c r="AZQ57" s="105"/>
      <c r="AZR57" s="105"/>
      <c r="AZS57" s="105"/>
      <c r="AZT57" s="105"/>
      <c r="AZU57" s="105"/>
      <c r="AZV57" s="105"/>
      <c r="AZW57" s="105"/>
      <c r="AZX57" s="105"/>
      <c r="AZY57" s="105"/>
      <c r="AZZ57" s="105"/>
      <c r="BAA57" s="105"/>
      <c r="BAB57" s="105"/>
      <c r="BAC57" s="105"/>
      <c r="BAD57" s="105"/>
      <c r="BAE57" s="105"/>
      <c r="BAF57" s="105"/>
      <c r="BAG57" s="105"/>
      <c r="BAH57" s="105"/>
      <c r="BAI57" s="105"/>
      <c r="BAJ57" s="105"/>
      <c r="BAK57" s="105"/>
      <c r="BAL57" s="105"/>
      <c r="BAM57" s="105"/>
      <c r="BAN57" s="105"/>
      <c r="BAO57" s="105"/>
      <c r="BAP57" s="105"/>
      <c r="BAQ57" s="105"/>
      <c r="BAR57" s="105"/>
      <c r="BAS57" s="105"/>
      <c r="BAT57" s="105"/>
      <c r="BAU57" s="105"/>
      <c r="BAV57" s="105"/>
      <c r="BAW57" s="105"/>
      <c r="BAX57" s="105"/>
      <c r="BAY57" s="105"/>
      <c r="BAZ57" s="105"/>
      <c r="BBA57" s="105"/>
      <c r="BBB57" s="105"/>
      <c r="BBC57" s="105"/>
      <c r="BBD57" s="105"/>
      <c r="BBE57" s="105"/>
      <c r="BBF57" s="105"/>
      <c r="BBG57" s="105"/>
      <c r="BBH57" s="105"/>
      <c r="BBI57" s="105"/>
      <c r="BBJ57" s="105"/>
      <c r="BBK57" s="105"/>
      <c r="BBL57" s="105"/>
      <c r="BBM57" s="105"/>
      <c r="BBN57" s="105"/>
      <c r="BBO57" s="105"/>
      <c r="BBP57" s="105"/>
      <c r="BBQ57" s="105"/>
      <c r="BBR57" s="105"/>
      <c r="BBS57" s="105"/>
      <c r="BBT57" s="105"/>
      <c r="BBU57" s="105"/>
      <c r="BBV57" s="105"/>
      <c r="BBW57" s="105"/>
      <c r="BBX57" s="105"/>
      <c r="BBY57" s="105"/>
      <c r="BBZ57" s="105"/>
      <c r="BCA57" s="105"/>
      <c r="BCB57" s="105"/>
      <c r="BCC57" s="105"/>
      <c r="BCD57" s="105"/>
      <c r="BCE57" s="105"/>
      <c r="BCF57" s="105"/>
      <c r="BCG57" s="105"/>
      <c r="BCH57" s="105"/>
      <c r="BCI57" s="105"/>
      <c r="BCJ57" s="105"/>
      <c r="BCK57" s="105"/>
      <c r="BCL57" s="105"/>
      <c r="BCM57" s="105"/>
      <c r="BCN57" s="105"/>
      <c r="BCO57" s="105"/>
      <c r="BCP57" s="105"/>
      <c r="BCQ57" s="105"/>
      <c r="BCR57" s="105"/>
      <c r="BCS57" s="105"/>
      <c r="BCT57" s="105"/>
      <c r="BCU57" s="105"/>
      <c r="BCV57" s="105"/>
      <c r="BCW57" s="105"/>
      <c r="BCX57" s="105"/>
      <c r="BCY57" s="105"/>
      <c r="BCZ57" s="105"/>
      <c r="BDA57" s="105"/>
      <c r="BDB57" s="105"/>
      <c r="BDC57" s="105"/>
      <c r="BDD57" s="105"/>
      <c r="BDE57" s="105"/>
      <c r="BDF57" s="105"/>
      <c r="BDG57" s="105"/>
      <c r="BDH57" s="105"/>
      <c r="BDI57" s="105"/>
      <c r="BDJ57" s="105"/>
      <c r="BDK57" s="105"/>
      <c r="BDL57" s="105"/>
      <c r="BDM57" s="105"/>
      <c r="BDN57" s="105"/>
      <c r="BDO57" s="105"/>
      <c r="BDP57" s="105"/>
      <c r="BDQ57" s="105"/>
      <c r="BDR57" s="105"/>
      <c r="BDS57" s="105"/>
      <c r="BDT57" s="105"/>
      <c r="BDU57" s="105"/>
      <c r="BDV57" s="105"/>
      <c r="BDW57" s="105"/>
      <c r="BDX57" s="105"/>
      <c r="BDY57" s="105"/>
      <c r="BDZ57" s="105"/>
      <c r="BEA57" s="105"/>
      <c r="BEB57" s="105"/>
      <c r="BEC57" s="105"/>
      <c r="BED57" s="105"/>
      <c r="BEE57" s="105"/>
      <c r="BEF57" s="105"/>
      <c r="BEG57" s="105"/>
      <c r="BEH57" s="105"/>
      <c r="BEI57" s="105"/>
      <c r="BEJ57" s="105"/>
      <c r="BEK57" s="105"/>
      <c r="BEL57" s="105"/>
      <c r="BEM57" s="105"/>
      <c r="BEN57" s="105"/>
      <c r="BEO57" s="105"/>
      <c r="BEP57" s="105"/>
      <c r="BEQ57" s="105"/>
      <c r="BER57" s="105"/>
      <c r="BES57" s="105"/>
      <c r="BET57" s="105"/>
      <c r="BEU57" s="105"/>
      <c r="BEV57" s="105"/>
      <c r="BEW57" s="105"/>
      <c r="BEX57" s="105"/>
      <c r="BEY57" s="105"/>
      <c r="BEZ57" s="105"/>
      <c r="BFA57" s="105"/>
      <c r="BFB57" s="105"/>
      <c r="BFC57" s="105"/>
      <c r="BFD57" s="105"/>
      <c r="BFE57" s="105"/>
      <c r="BFF57" s="105"/>
      <c r="BFG57" s="105"/>
      <c r="BFH57" s="105"/>
      <c r="BFI57" s="105"/>
      <c r="BFJ57" s="105"/>
      <c r="BFK57" s="105"/>
      <c r="BFL57" s="105"/>
      <c r="BFM57" s="105"/>
      <c r="BFN57" s="105"/>
      <c r="BFO57" s="105"/>
      <c r="BFP57" s="105"/>
      <c r="BFQ57" s="105"/>
      <c r="BFR57" s="105"/>
      <c r="BFS57" s="105"/>
      <c r="BFT57" s="105"/>
      <c r="BFU57" s="105"/>
      <c r="BFV57" s="105"/>
      <c r="BFW57" s="105"/>
      <c r="BFX57" s="105"/>
      <c r="BFY57" s="105"/>
      <c r="BFZ57" s="105"/>
      <c r="BGA57" s="105"/>
      <c r="BGB57" s="105"/>
      <c r="BGC57" s="105"/>
      <c r="BGD57" s="105"/>
      <c r="BGE57" s="105"/>
      <c r="BGF57" s="105"/>
      <c r="BGG57" s="105"/>
      <c r="BGH57" s="105"/>
      <c r="BGI57" s="105"/>
      <c r="BGJ57" s="105"/>
      <c r="BGK57" s="105"/>
      <c r="BGL57" s="105"/>
      <c r="BGM57" s="105"/>
      <c r="BGN57" s="105"/>
      <c r="BGO57" s="105"/>
      <c r="BGP57" s="105"/>
      <c r="BGQ57" s="105"/>
      <c r="BGR57" s="105"/>
      <c r="BGS57" s="105"/>
      <c r="BGT57" s="105"/>
      <c r="BGU57" s="105"/>
      <c r="BGV57" s="105"/>
      <c r="BGW57" s="105"/>
      <c r="BGX57" s="105"/>
      <c r="BGY57" s="105"/>
      <c r="BGZ57" s="105"/>
      <c r="BHA57" s="105"/>
      <c r="BHB57" s="105"/>
      <c r="BHC57" s="105"/>
      <c r="BHD57" s="105"/>
      <c r="BHE57" s="105"/>
      <c r="BHF57" s="105"/>
      <c r="BHG57" s="105"/>
      <c r="BHH57" s="105"/>
      <c r="BHI57" s="105"/>
      <c r="BHJ57" s="105"/>
      <c r="BHK57" s="105"/>
      <c r="BHL57" s="105"/>
      <c r="BHM57" s="105"/>
      <c r="BHN57" s="105"/>
      <c r="BHO57" s="105"/>
      <c r="BHP57" s="105"/>
      <c r="BHQ57" s="105"/>
      <c r="BHR57" s="105"/>
      <c r="BHS57" s="105"/>
      <c r="BHT57" s="105"/>
      <c r="BHU57" s="105"/>
      <c r="BHV57" s="105"/>
      <c r="BHW57" s="105"/>
      <c r="BHX57" s="105"/>
      <c r="BHY57" s="105"/>
      <c r="BHZ57" s="105"/>
      <c r="BIA57" s="105"/>
      <c r="BIB57" s="105"/>
      <c r="BIC57" s="105"/>
      <c r="BID57" s="105"/>
      <c r="BIE57" s="105"/>
      <c r="BIF57" s="105"/>
      <c r="BIG57" s="105"/>
      <c r="BIH57" s="105"/>
      <c r="BII57" s="105"/>
      <c r="BIJ57" s="105"/>
      <c r="BIK57" s="105"/>
      <c r="BIL57" s="105"/>
      <c r="BIM57" s="105"/>
      <c r="BIN57" s="105"/>
      <c r="BIO57" s="105"/>
      <c r="BIP57" s="105"/>
      <c r="BIQ57" s="105"/>
      <c r="BIR57" s="105"/>
      <c r="BIS57" s="105"/>
      <c r="BIT57" s="105"/>
      <c r="BIU57" s="105"/>
      <c r="BIV57" s="105"/>
      <c r="BIW57" s="105"/>
      <c r="BIX57" s="105"/>
      <c r="BIY57" s="105"/>
      <c r="BIZ57" s="105"/>
      <c r="BJA57" s="105"/>
      <c r="BJB57" s="105"/>
      <c r="BJC57" s="105"/>
      <c r="BJD57" s="105"/>
      <c r="BJE57" s="105"/>
      <c r="BJF57" s="105"/>
      <c r="BJG57" s="105"/>
      <c r="BJH57" s="105"/>
      <c r="BJI57" s="105"/>
      <c r="BJJ57" s="105"/>
      <c r="BJK57" s="105"/>
      <c r="BJL57" s="105"/>
      <c r="BJM57" s="105"/>
      <c r="BJN57" s="105"/>
      <c r="BJO57" s="105"/>
      <c r="BJP57" s="105"/>
      <c r="BJQ57" s="105"/>
      <c r="BJR57" s="105"/>
      <c r="BJS57" s="105"/>
      <c r="BJT57" s="105"/>
      <c r="BJU57" s="105"/>
      <c r="BJV57" s="105"/>
      <c r="BJW57" s="105"/>
      <c r="BJX57" s="105"/>
      <c r="BJY57" s="105"/>
      <c r="BJZ57" s="105"/>
      <c r="BKA57" s="105"/>
      <c r="BKB57" s="105"/>
      <c r="BKC57" s="105"/>
      <c r="BKD57" s="105"/>
      <c r="BKE57" s="105"/>
      <c r="BKF57" s="105"/>
      <c r="BKG57" s="105"/>
      <c r="BKH57" s="105"/>
      <c r="BKI57" s="105"/>
      <c r="BKJ57" s="105"/>
      <c r="BKK57" s="105"/>
      <c r="BKL57" s="105"/>
      <c r="BKM57" s="105"/>
      <c r="BKN57" s="105"/>
      <c r="BKO57" s="105"/>
      <c r="BKP57" s="105"/>
      <c r="BKQ57" s="105"/>
      <c r="BKR57" s="105"/>
      <c r="BKS57" s="105"/>
      <c r="BKT57" s="105"/>
      <c r="BKU57" s="105"/>
      <c r="BKV57" s="105"/>
      <c r="BKW57" s="105"/>
      <c r="BKX57" s="105"/>
      <c r="BKY57" s="105"/>
      <c r="BKZ57" s="105"/>
      <c r="BLA57" s="105"/>
      <c r="BLB57" s="105"/>
      <c r="BLC57" s="105"/>
      <c r="BLD57" s="105"/>
      <c r="BLE57" s="105"/>
      <c r="BLF57" s="105"/>
      <c r="BLG57" s="105"/>
      <c r="BLH57" s="105"/>
      <c r="BLI57" s="105"/>
      <c r="BLJ57" s="105"/>
      <c r="BLK57" s="105"/>
      <c r="BLL57" s="105"/>
      <c r="BLM57" s="105"/>
      <c r="BLN57" s="105"/>
      <c r="BLO57" s="105"/>
      <c r="BLP57" s="105"/>
      <c r="BLQ57" s="105"/>
      <c r="BLR57" s="105"/>
      <c r="BLS57" s="105"/>
      <c r="BLT57" s="105"/>
      <c r="BLU57" s="105"/>
      <c r="BLV57" s="105"/>
      <c r="BLW57" s="105"/>
      <c r="BLX57" s="105"/>
      <c r="BLY57" s="105"/>
      <c r="BLZ57" s="105"/>
      <c r="BMA57" s="105"/>
      <c r="BMB57" s="105"/>
      <c r="BMC57" s="105"/>
      <c r="BMD57" s="105"/>
      <c r="BME57" s="105"/>
      <c r="BMF57" s="105"/>
      <c r="BMG57" s="105"/>
      <c r="BMH57" s="105"/>
      <c r="BMI57" s="105"/>
      <c r="BMJ57" s="105"/>
      <c r="BMK57" s="105"/>
      <c r="BML57" s="105"/>
      <c r="BMM57" s="105"/>
      <c r="BMN57" s="105"/>
      <c r="BMO57" s="105"/>
      <c r="BMP57" s="105"/>
      <c r="BMQ57" s="105"/>
      <c r="BMR57" s="105"/>
      <c r="BMS57" s="105"/>
      <c r="BMT57" s="105"/>
      <c r="BMU57" s="105"/>
      <c r="BMV57" s="105"/>
      <c r="BMW57" s="105"/>
      <c r="BMX57" s="105"/>
      <c r="BMY57" s="105"/>
      <c r="BMZ57" s="105"/>
      <c r="BNA57" s="105"/>
      <c r="BNB57" s="105"/>
      <c r="BNC57" s="105"/>
      <c r="BND57" s="105"/>
      <c r="BNE57" s="105"/>
      <c r="BNF57" s="105"/>
      <c r="BNG57" s="105"/>
      <c r="BNH57" s="105"/>
      <c r="BNI57" s="105"/>
      <c r="BNJ57" s="105"/>
      <c r="BNK57" s="105"/>
      <c r="BNL57" s="105"/>
      <c r="BNM57" s="105"/>
      <c r="BNN57" s="105"/>
      <c r="BNO57" s="105"/>
      <c r="BNP57" s="105"/>
      <c r="BNQ57" s="105"/>
      <c r="BNR57" s="105"/>
      <c r="BNS57" s="105"/>
      <c r="BNT57" s="105"/>
      <c r="BNU57" s="105"/>
      <c r="BNV57" s="105"/>
      <c r="BNW57" s="105"/>
      <c r="BNX57" s="105"/>
      <c r="BNY57" s="105"/>
      <c r="BNZ57" s="105"/>
      <c r="BOA57" s="105"/>
      <c r="BOB57" s="105"/>
      <c r="BOC57" s="105"/>
      <c r="BOD57" s="105"/>
      <c r="BOE57" s="105"/>
      <c r="BOF57" s="105"/>
      <c r="BOG57" s="105"/>
      <c r="BOH57" s="105"/>
      <c r="BOI57" s="105"/>
      <c r="BOJ57" s="105"/>
      <c r="BOK57" s="105"/>
      <c r="BOL57" s="105"/>
      <c r="BOM57" s="105"/>
      <c r="BON57" s="105"/>
      <c r="BOO57" s="105"/>
      <c r="BOP57" s="105"/>
      <c r="BOQ57" s="105"/>
      <c r="BOR57" s="105"/>
      <c r="BOS57" s="105"/>
      <c r="BOT57" s="105"/>
      <c r="BOU57" s="105"/>
      <c r="BOV57" s="105"/>
      <c r="BOW57" s="105"/>
      <c r="BOX57" s="105"/>
      <c r="BOY57" s="105"/>
      <c r="BOZ57" s="105"/>
      <c r="BPA57" s="105"/>
      <c r="BPB57" s="105"/>
      <c r="BPC57" s="105"/>
      <c r="BPD57" s="105"/>
      <c r="BPE57" s="105"/>
      <c r="BPF57" s="105"/>
      <c r="BPG57" s="105"/>
      <c r="BPH57" s="105"/>
      <c r="BPI57" s="105"/>
      <c r="BPJ57" s="105"/>
      <c r="BPK57" s="105"/>
      <c r="BPL57" s="105"/>
      <c r="BPM57" s="105"/>
      <c r="BPN57" s="105"/>
      <c r="BPO57" s="105"/>
      <c r="BPP57" s="105"/>
      <c r="BPQ57" s="105"/>
      <c r="BPR57" s="105"/>
      <c r="BPS57" s="105"/>
      <c r="BPT57" s="105"/>
      <c r="BPU57" s="105"/>
      <c r="BPV57" s="105"/>
      <c r="BPW57" s="105"/>
      <c r="BPX57" s="105"/>
      <c r="BPY57" s="105"/>
      <c r="BPZ57" s="105"/>
      <c r="BQA57" s="105"/>
      <c r="BQB57" s="105"/>
      <c r="BQC57" s="105"/>
      <c r="BQD57" s="105"/>
      <c r="BQE57" s="105"/>
      <c r="BQF57" s="105"/>
      <c r="BQG57" s="105"/>
      <c r="BQH57" s="105"/>
      <c r="BQI57" s="105"/>
      <c r="BQJ57" s="105"/>
      <c r="BQK57" s="105"/>
      <c r="BQL57" s="105"/>
      <c r="BQM57" s="105"/>
      <c r="BQN57" s="105"/>
      <c r="BQO57" s="105"/>
      <c r="BQP57" s="105"/>
      <c r="BQQ57" s="105"/>
      <c r="BQR57" s="105"/>
      <c r="BQS57" s="105"/>
      <c r="BQT57" s="105"/>
      <c r="BQU57" s="105"/>
      <c r="BQV57" s="105"/>
      <c r="BQW57" s="105"/>
      <c r="BQX57" s="105"/>
      <c r="BQY57" s="105"/>
      <c r="BQZ57" s="105"/>
      <c r="BRA57" s="105"/>
      <c r="BRB57" s="105"/>
      <c r="BRC57" s="105"/>
      <c r="BRD57" s="105"/>
      <c r="BRE57" s="105"/>
      <c r="BRF57" s="105"/>
      <c r="BRG57" s="105"/>
      <c r="BRH57" s="105"/>
      <c r="BRI57" s="105"/>
      <c r="BRJ57" s="105"/>
      <c r="BRK57" s="105"/>
      <c r="BRL57" s="105"/>
      <c r="BRM57" s="105"/>
      <c r="BRN57" s="105"/>
      <c r="BRO57" s="105"/>
      <c r="BRP57" s="105"/>
      <c r="BRQ57" s="105"/>
      <c r="BRR57" s="105"/>
      <c r="BRS57" s="105"/>
      <c r="BRT57" s="105"/>
      <c r="BRU57" s="105"/>
      <c r="BRV57" s="105"/>
      <c r="BRW57" s="105"/>
      <c r="BRX57" s="105"/>
      <c r="BRY57" s="105"/>
      <c r="BRZ57" s="105"/>
      <c r="BSA57" s="105"/>
      <c r="BSB57" s="105"/>
      <c r="BSC57" s="105"/>
      <c r="BSD57" s="105"/>
      <c r="BSE57" s="105"/>
      <c r="BSF57" s="105"/>
      <c r="BSG57" s="105"/>
      <c r="BSH57" s="105"/>
      <c r="BSI57" s="105"/>
      <c r="BSJ57" s="105"/>
      <c r="BSK57" s="105"/>
      <c r="BSL57" s="105"/>
      <c r="BSM57" s="105"/>
      <c r="BSN57" s="105"/>
      <c r="BSO57" s="105"/>
      <c r="BSP57" s="105"/>
      <c r="BSQ57" s="105"/>
      <c r="BSR57" s="105"/>
      <c r="BSS57" s="105"/>
      <c r="BST57" s="105"/>
      <c r="BSU57" s="105"/>
      <c r="BSV57" s="105"/>
      <c r="BSW57" s="105"/>
      <c r="BSX57" s="105"/>
      <c r="BSY57" s="105"/>
      <c r="BSZ57" s="105"/>
      <c r="BTA57" s="105"/>
      <c r="BTB57" s="105"/>
      <c r="BTC57" s="105"/>
      <c r="BTD57" s="105"/>
      <c r="BTE57" s="105"/>
      <c r="BTF57" s="105"/>
      <c r="BTG57" s="105"/>
      <c r="BTH57" s="105"/>
      <c r="BTI57" s="105"/>
      <c r="BTJ57" s="105"/>
      <c r="BTK57" s="105"/>
      <c r="BTL57" s="105"/>
      <c r="BTM57" s="105"/>
      <c r="BTN57" s="105"/>
      <c r="BTO57" s="105"/>
      <c r="BTP57" s="105"/>
      <c r="BTQ57" s="105"/>
      <c r="BTR57" s="105"/>
      <c r="BTS57" s="105"/>
      <c r="BTT57" s="105"/>
      <c r="BTU57" s="105"/>
      <c r="BTV57" s="105"/>
      <c r="BTW57" s="105"/>
      <c r="BTX57" s="105"/>
      <c r="BTY57" s="105"/>
      <c r="BTZ57" s="105"/>
      <c r="BUA57" s="105"/>
      <c r="BUB57" s="105"/>
      <c r="BUC57" s="105"/>
      <c r="BUD57" s="105"/>
      <c r="BUE57" s="105"/>
      <c r="BUF57" s="105"/>
      <c r="BUG57" s="105"/>
      <c r="BUH57" s="105"/>
      <c r="BUI57" s="105"/>
      <c r="BUJ57" s="105"/>
      <c r="BUK57" s="105"/>
      <c r="BUL57" s="105"/>
      <c r="BUM57" s="105"/>
      <c r="BUN57" s="105"/>
      <c r="BUO57" s="105"/>
      <c r="BUP57" s="105"/>
      <c r="BUQ57" s="105"/>
      <c r="BUR57" s="105"/>
      <c r="BUS57" s="105"/>
      <c r="BUT57" s="105"/>
      <c r="BUU57" s="105"/>
      <c r="BUV57" s="105"/>
      <c r="BUW57" s="105"/>
      <c r="BUX57" s="105"/>
      <c r="BUY57" s="105"/>
      <c r="BUZ57" s="105"/>
      <c r="BVA57" s="105"/>
      <c r="BVB57" s="105"/>
      <c r="BVC57" s="105"/>
      <c r="BVD57" s="105"/>
      <c r="BVE57" s="105"/>
      <c r="BVF57" s="105"/>
      <c r="BVG57" s="105"/>
      <c r="BVH57" s="105"/>
      <c r="BVI57" s="105"/>
      <c r="BVJ57" s="105"/>
      <c r="BVK57" s="105"/>
      <c r="BVL57" s="105"/>
      <c r="BVM57" s="105"/>
      <c r="BVN57" s="105"/>
      <c r="BVO57" s="105"/>
      <c r="BVP57" s="105"/>
      <c r="BVQ57" s="105"/>
      <c r="BVR57" s="105"/>
      <c r="BVS57" s="105"/>
      <c r="BVT57" s="105"/>
      <c r="BVU57" s="105"/>
      <c r="BVV57" s="105"/>
      <c r="BVW57" s="105"/>
      <c r="BVX57" s="105"/>
      <c r="BVY57" s="105"/>
      <c r="BVZ57" s="105"/>
      <c r="BWA57" s="105"/>
      <c r="BWB57" s="105"/>
      <c r="BWC57" s="105"/>
      <c r="BWD57" s="105"/>
      <c r="BWE57" s="105"/>
      <c r="BWF57" s="105"/>
      <c r="BWG57" s="105"/>
      <c r="BWH57" s="105"/>
      <c r="BWI57" s="105"/>
      <c r="BWJ57" s="105"/>
      <c r="BWK57" s="105"/>
      <c r="BWL57" s="105"/>
      <c r="BWM57" s="105"/>
      <c r="BWN57" s="105"/>
      <c r="BWO57" s="105"/>
      <c r="BWP57" s="105"/>
      <c r="BWQ57" s="105"/>
      <c r="BWR57" s="105"/>
      <c r="BWS57" s="105"/>
      <c r="BWT57" s="105"/>
      <c r="BWU57" s="105"/>
      <c r="BWV57" s="105"/>
      <c r="BWW57" s="105"/>
      <c r="BWX57" s="105"/>
      <c r="BWY57" s="105"/>
      <c r="BWZ57" s="105"/>
      <c r="BXA57" s="105"/>
      <c r="BXB57" s="105"/>
      <c r="BXC57" s="105"/>
      <c r="BXD57" s="105"/>
      <c r="BXE57" s="105"/>
      <c r="BXF57" s="105"/>
      <c r="BXG57" s="105"/>
      <c r="BXH57" s="105"/>
      <c r="BXI57" s="105"/>
      <c r="BXJ57" s="105"/>
      <c r="BXK57" s="105"/>
      <c r="BXL57" s="105"/>
      <c r="BXM57" s="105"/>
      <c r="BXN57" s="105"/>
      <c r="BXO57" s="105"/>
      <c r="BXP57" s="105"/>
      <c r="BXQ57" s="105"/>
      <c r="BXR57" s="105"/>
      <c r="BXS57" s="105"/>
      <c r="BXT57" s="105"/>
      <c r="BXU57" s="105"/>
      <c r="BXV57" s="105"/>
      <c r="BXW57" s="105"/>
      <c r="BXX57" s="105"/>
      <c r="BXY57" s="105"/>
      <c r="BXZ57" s="105"/>
      <c r="BYA57" s="105"/>
      <c r="BYB57" s="105"/>
      <c r="BYC57" s="105"/>
      <c r="BYD57" s="105"/>
      <c r="BYE57" s="105"/>
      <c r="BYF57" s="105"/>
      <c r="BYG57" s="105"/>
      <c r="BYH57" s="105"/>
      <c r="BYI57" s="105"/>
      <c r="BYJ57" s="105"/>
      <c r="BYK57" s="105"/>
      <c r="BYL57" s="105"/>
      <c r="BYM57" s="105"/>
      <c r="BYN57" s="105"/>
      <c r="BYO57" s="105"/>
      <c r="BYP57" s="105"/>
      <c r="BYQ57" s="105"/>
      <c r="BYR57" s="105"/>
      <c r="BYS57" s="105"/>
      <c r="BYT57" s="105"/>
      <c r="BYU57" s="105"/>
      <c r="BYV57" s="105"/>
      <c r="BYW57" s="105"/>
      <c r="BYX57" s="105"/>
      <c r="BYY57" s="105"/>
      <c r="BYZ57" s="105"/>
      <c r="BZA57" s="105"/>
      <c r="BZB57" s="105"/>
      <c r="BZC57" s="105"/>
      <c r="BZD57" s="105"/>
      <c r="BZE57" s="105"/>
      <c r="BZF57" s="105"/>
      <c r="BZG57" s="105"/>
      <c r="BZH57" s="105"/>
      <c r="BZI57" s="105"/>
      <c r="BZJ57" s="105"/>
      <c r="BZK57" s="105"/>
      <c r="BZL57" s="105"/>
      <c r="BZM57" s="105"/>
      <c r="BZN57" s="105"/>
      <c r="BZO57" s="105"/>
      <c r="BZP57" s="105"/>
      <c r="BZQ57" s="105"/>
      <c r="BZR57" s="105"/>
      <c r="BZS57" s="105"/>
      <c r="BZT57" s="105"/>
      <c r="BZU57" s="105"/>
      <c r="BZV57" s="105"/>
      <c r="BZW57" s="105"/>
      <c r="BZX57" s="105"/>
      <c r="BZY57" s="105"/>
      <c r="BZZ57" s="105"/>
      <c r="CAA57" s="105"/>
      <c r="CAB57" s="105"/>
      <c r="CAC57" s="105"/>
      <c r="CAD57" s="105"/>
      <c r="CAE57" s="105"/>
      <c r="CAF57" s="105"/>
      <c r="CAG57" s="105"/>
      <c r="CAH57" s="105"/>
      <c r="CAI57" s="105"/>
      <c r="CAJ57" s="105"/>
      <c r="CAK57" s="105"/>
      <c r="CAL57" s="105"/>
      <c r="CAM57" s="105"/>
      <c r="CAN57" s="105"/>
      <c r="CAO57" s="105"/>
      <c r="CAP57" s="105"/>
      <c r="CAQ57" s="105"/>
      <c r="CAR57" s="105"/>
      <c r="CAS57" s="105"/>
      <c r="CAT57" s="105"/>
      <c r="CAU57" s="105"/>
      <c r="CAV57" s="105"/>
      <c r="CAW57" s="105"/>
      <c r="CAX57" s="105"/>
      <c r="CAY57" s="105"/>
      <c r="CAZ57" s="105"/>
      <c r="CBA57" s="105"/>
      <c r="CBB57" s="105"/>
      <c r="CBC57" s="105"/>
      <c r="CBD57" s="105"/>
      <c r="CBE57" s="105"/>
      <c r="CBF57" s="105"/>
      <c r="CBG57" s="105"/>
      <c r="CBH57" s="105"/>
      <c r="CBI57" s="105"/>
      <c r="CBJ57" s="105"/>
      <c r="CBK57" s="105"/>
      <c r="CBL57" s="105"/>
      <c r="CBM57" s="105"/>
      <c r="CBN57" s="105"/>
      <c r="CBO57" s="105"/>
      <c r="CBP57" s="105"/>
      <c r="CBQ57" s="105"/>
      <c r="CBR57" s="105"/>
      <c r="CBS57" s="105"/>
      <c r="CBT57" s="105"/>
      <c r="CBU57" s="105"/>
      <c r="CBV57" s="105"/>
      <c r="CBW57" s="105"/>
      <c r="CBX57" s="105"/>
      <c r="CBY57" s="105"/>
      <c r="CBZ57" s="105"/>
      <c r="CCA57" s="105"/>
      <c r="CCB57" s="105"/>
      <c r="CCC57" s="105"/>
      <c r="CCD57" s="105"/>
      <c r="CCE57" s="105"/>
      <c r="CCF57" s="105"/>
      <c r="CCG57" s="105"/>
      <c r="CCH57" s="105"/>
      <c r="CCI57" s="105"/>
      <c r="CCJ57" s="105"/>
      <c r="CCK57" s="105"/>
      <c r="CCL57" s="105"/>
      <c r="CCM57" s="105"/>
      <c r="CCN57" s="105"/>
      <c r="CCO57" s="105"/>
      <c r="CCP57" s="105"/>
      <c r="CCQ57" s="105"/>
      <c r="CCR57" s="105"/>
      <c r="CCS57" s="105"/>
      <c r="CCT57" s="105"/>
      <c r="CCU57" s="105"/>
      <c r="CCV57" s="105"/>
      <c r="CCW57" s="105"/>
      <c r="CCX57" s="105"/>
      <c r="CCY57" s="105"/>
      <c r="CCZ57" s="105"/>
      <c r="CDA57" s="105"/>
      <c r="CDB57" s="105"/>
      <c r="CDC57" s="105"/>
      <c r="CDD57" s="105"/>
      <c r="CDE57" s="105"/>
      <c r="CDF57" s="105"/>
      <c r="CDG57" s="105"/>
      <c r="CDH57" s="105"/>
      <c r="CDI57" s="105"/>
      <c r="CDJ57" s="105"/>
      <c r="CDK57" s="105"/>
      <c r="CDL57" s="105"/>
      <c r="CDM57" s="105"/>
      <c r="CDN57" s="105"/>
      <c r="CDO57" s="105"/>
      <c r="CDP57" s="105"/>
      <c r="CDQ57" s="105"/>
      <c r="CDR57" s="105"/>
      <c r="CDS57" s="105"/>
      <c r="CDT57" s="105"/>
      <c r="CDU57" s="105"/>
      <c r="CDV57" s="105"/>
      <c r="CDW57" s="105"/>
      <c r="CDX57" s="105"/>
      <c r="CDY57" s="105"/>
      <c r="CDZ57" s="105"/>
      <c r="CEA57" s="105"/>
      <c r="CEB57" s="105"/>
      <c r="CEC57" s="105"/>
      <c r="CED57" s="105"/>
      <c r="CEE57" s="105"/>
      <c r="CEF57" s="105"/>
      <c r="CEG57" s="105"/>
      <c r="CEH57" s="105"/>
      <c r="CEI57" s="105"/>
      <c r="CEJ57" s="105"/>
      <c r="CEK57" s="105"/>
      <c r="CEL57" s="105"/>
      <c r="CEM57" s="105"/>
      <c r="CEN57" s="105"/>
      <c r="CEO57" s="105"/>
      <c r="CEP57" s="105"/>
      <c r="CEQ57" s="105"/>
      <c r="CER57" s="105"/>
      <c r="CES57" s="105"/>
      <c r="CET57" s="105"/>
      <c r="CEU57" s="105"/>
      <c r="CEV57" s="105"/>
      <c r="CEW57" s="105"/>
      <c r="CEX57" s="105"/>
      <c r="CEY57" s="105"/>
      <c r="CEZ57" s="105"/>
      <c r="CFA57" s="105"/>
      <c r="CFB57" s="105"/>
      <c r="CFC57" s="105"/>
      <c r="CFD57" s="105"/>
      <c r="CFE57" s="105"/>
      <c r="CFF57" s="105"/>
      <c r="CFG57" s="105"/>
      <c r="CFH57" s="105"/>
      <c r="CFI57" s="105"/>
      <c r="CFJ57" s="105"/>
      <c r="CFK57" s="105"/>
      <c r="CFL57" s="105"/>
      <c r="CFM57" s="105"/>
      <c r="CFN57" s="105"/>
      <c r="CFO57" s="105"/>
      <c r="CFP57" s="105"/>
      <c r="CFQ57" s="105"/>
      <c r="CFR57" s="105"/>
      <c r="CFS57" s="105"/>
      <c r="CFT57" s="105"/>
      <c r="CFU57" s="105"/>
      <c r="CFV57" s="105"/>
      <c r="CFW57" s="105"/>
      <c r="CFX57" s="105"/>
      <c r="CFY57" s="105"/>
      <c r="CFZ57" s="105"/>
      <c r="CGA57" s="105"/>
      <c r="CGB57" s="105"/>
      <c r="CGC57" s="105"/>
      <c r="CGD57" s="105"/>
      <c r="CGE57" s="105"/>
      <c r="CGF57" s="105"/>
      <c r="CGG57" s="105"/>
      <c r="CGH57" s="105"/>
      <c r="CGI57" s="105"/>
      <c r="CGJ57" s="105"/>
      <c r="CGK57" s="105"/>
      <c r="CGL57" s="105"/>
      <c r="CGM57" s="105"/>
      <c r="CGN57" s="105"/>
      <c r="CGO57" s="105"/>
      <c r="CGP57" s="105"/>
      <c r="CGQ57" s="105"/>
      <c r="CGR57" s="105"/>
      <c r="CGS57" s="105"/>
      <c r="CGT57" s="105"/>
      <c r="CGU57" s="105"/>
      <c r="CGV57" s="105"/>
      <c r="CGW57" s="105"/>
      <c r="CGX57" s="105"/>
      <c r="CGY57" s="105"/>
      <c r="CGZ57" s="105"/>
      <c r="CHA57" s="105"/>
      <c r="CHB57" s="105"/>
      <c r="CHC57" s="105"/>
      <c r="CHD57" s="105"/>
      <c r="CHE57" s="105"/>
      <c r="CHF57" s="105"/>
      <c r="CHG57" s="105"/>
      <c r="CHH57" s="105"/>
      <c r="CHI57" s="105"/>
      <c r="CHJ57" s="105"/>
      <c r="CHK57" s="105"/>
      <c r="CHL57" s="105"/>
      <c r="CHM57" s="105"/>
      <c r="CHN57" s="105"/>
      <c r="CHO57" s="105"/>
      <c r="CHP57" s="105"/>
      <c r="CHQ57" s="105"/>
      <c r="CHR57" s="105"/>
      <c r="CHS57" s="105"/>
      <c r="CHT57" s="105"/>
      <c r="CHU57" s="105"/>
      <c r="CHV57" s="105"/>
      <c r="CHW57" s="105"/>
      <c r="CHX57" s="105"/>
      <c r="CHY57" s="105"/>
      <c r="CHZ57" s="105"/>
      <c r="CIA57" s="105"/>
      <c r="CIB57" s="105"/>
      <c r="CIC57" s="105"/>
      <c r="CID57" s="105"/>
      <c r="CIE57" s="105"/>
      <c r="CIF57" s="105"/>
      <c r="CIG57" s="105"/>
      <c r="CIH57" s="105"/>
      <c r="CII57" s="105"/>
      <c r="CIJ57" s="105"/>
      <c r="CIK57" s="105"/>
      <c r="CIL57" s="105"/>
      <c r="CIM57" s="105"/>
      <c r="CIN57" s="105"/>
      <c r="CIO57" s="105"/>
      <c r="CIP57" s="105"/>
      <c r="CIQ57" s="105"/>
      <c r="CIR57" s="105"/>
      <c r="CIS57" s="105"/>
      <c r="CIT57" s="105"/>
      <c r="CIU57" s="105"/>
      <c r="CIV57" s="105"/>
      <c r="CIW57" s="105"/>
      <c r="CIX57" s="105"/>
      <c r="CIY57" s="105"/>
      <c r="CIZ57" s="105"/>
      <c r="CJA57" s="105"/>
      <c r="CJB57" s="105"/>
      <c r="CJC57" s="105"/>
      <c r="CJD57" s="105"/>
      <c r="CJE57" s="105"/>
      <c r="CJF57" s="105"/>
      <c r="CJG57" s="105"/>
      <c r="CJH57" s="105"/>
      <c r="CJI57" s="105"/>
      <c r="CJJ57" s="105"/>
      <c r="CJK57" s="105"/>
      <c r="CJL57" s="105"/>
      <c r="CJM57" s="105"/>
      <c r="CJN57" s="105"/>
      <c r="CJO57" s="105"/>
      <c r="CJP57" s="105"/>
      <c r="CJQ57" s="105"/>
      <c r="CJR57" s="105"/>
      <c r="CJS57" s="105"/>
      <c r="CJT57" s="105"/>
      <c r="CJU57" s="105"/>
      <c r="CJV57" s="105"/>
      <c r="CJW57" s="105"/>
      <c r="CJX57" s="105"/>
      <c r="CJY57" s="105"/>
      <c r="CJZ57" s="105"/>
      <c r="CKA57" s="105"/>
      <c r="CKB57" s="105"/>
      <c r="CKC57" s="105"/>
      <c r="CKD57" s="105"/>
      <c r="CKE57" s="105"/>
      <c r="CKF57" s="105"/>
      <c r="CKG57" s="105"/>
      <c r="CKH57" s="105"/>
      <c r="CKI57" s="105"/>
      <c r="CKJ57" s="105"/>
      <c r="CKK57" s="105"/>
      <c r="CKL57" s="105"/>
      <c r="CKM57" s="105"/>
      <c r="CKN57" s="105"/>
      <c r="CKO57" s="105"/>
      <c r="CKP57" s="105"/>
      <c r="CKQ57" s="105"/>
      <c r="CKR57" s="105"/>
      <c r="CKS57" s="105"/>
      <c r="CKT57" s="105"/>
      <c r="CKU57" s="105"/>
      <c r="CKV57" s="105"/>
      <c r="CKW57" s="105"/>
      <c r="CKX57" s="105"/>
      <c r="CKY57" s="105"/>
      <c r="CKZ57" s="105"/>
      <c r="CLA57" s="105"/>
      <c r="CLB57" s="105"/>
      <c r="CLC57" s="105"/>
      <c r="CLD57" s="105"/>
      <c r="CLE57" s="105"/>
      <c r="CLF57" s="105"/>
      <c r="CLG57" s="105"/>
      <c r="CLH57" s="105"/>
      <c r="CLI57" s="105"/>
      <c r="CLJ57" s="105"/>
      <c r="CLK57" s="105"/>
      <c r="CLL57" s="105"/>
      <c r="CLM57" s="105"/>
      <c r="CLN57" s="105"/>
      <c r="CLO57" s="105"/>
      <c r="CLP57" s="105"/>
      <c r="CLQ57" s="105"/>
      <c r="CLR57" s="105"/>
      <c r="CLS57" s="105"/>
      <c r="CLT57" s="105"/>
      <c r="CLU57" s="105"/>
      <c r="CLV57" s="105"/>
      <c r="CLW57" s="105"/>
      <c r="CLX57" s="105"/>
      <c r="CLY57" s="105"/>
      <c r="CLZ57" s="105"/>
      <c r="CMA57" s="105"/>
      <c r="CMB57" s="105"/>
      <c r="CMC57" s="105"/>
      <c r="CMD57" s="105"/>
      <c r="CME57" s="105"/>
      <c r="CMF57" s="105"/>
      <c r="CMG57" s="105"/>
      <c r="CMH57" s="105"/>
      <c r="CMI57" s="105"/>
      <c r="CMJ57" s="105"/>
      <c r="CMK57" s="105"/>
      <c r="CML57" s="105"/>
      <c r="CMM57" s="105"/>
      <c r="CMN57" s="105"/>
      <c r="CMO57" s="105"/>
      <c r="CMP57" s="105"/>
      <c r="CMQ57" s="105"/>
      <c r="CMR57" s="105"/>
      <c r="CMS57" s="105"/>
      <c r="CMT57" s="105"/>
      <c r="CMU57" s="105"/>
      <c r="CMV57" s="105"/>
      <c r="CMW57" s="105"/>
      <c r="CMX57" s="105"/>
      <c r="CMY57" s="105"/>
      <c r="CMZ57" s="105"/>
      <c r="CNA57" s="105"/>
      <c r="CNB57" s="105"/>
      <c r="CNC57" s="105"/>
      <c r="CND57" s="105"/>
      <c r="CNE57" s="105"/>
      <c r="CNF57" s="105"/>
      <c r="CNG57" s="105"/>
      <c r="CNH57" s="105"/>
      <c r="CNI57" s="105"/>
      <c r="CNJ57" s="105"/>
      <c r="CNK57" s="105"/>
      <c r="CNL57" s="105"/>
      <c r="CNM57" s="105"/>
      <c r="CNN57" s="105"/>
      <c r="CNO57" s="105"/>
      <c r="CNP57" s="105"/>
      <c r="CNQ57" s="105"/>
      <c r="CNR57" s="105"/>
      <c r="CNS57" s="105"/>
      <c r="CNT57" s="105"/>
      <c r="CNU57" s="105"/>
      <c r="CNV57" s="105"/>
      <c r="CNW57" s="105"/>
      <c r="CNX57" s="105"/>
      <c r="CNY57" s="105"/>
      <c r="CNZ57" s="105"/>
      <c r="COA57" s="105"/>
      <c r="COB57" s="105"/>
      <c r="COC57" s="105"/>
      <c r="COD57" s="105"/>
      <c r="COE57" s="105"/>
      <c r="COF57" s="105"/>
      <c r="COG57" s="105"/>
      <c r="COH57" s="105"/>
      <c r="COI57" s="105"/>
      <c r="COJ57" s="105"/>
      <c r="COK57" s="105"/>
      <c r="COL57" s="105"/>
      <c r="COM57" s="105"/>
      <c r="CON57" s="105"/>
      <c r="COO57" s="105"/>
      <c r="COP57" s="105"/>
      <c r="COQ57" s="105"/>
      <c r="COR57" s="105"/>
      <c r="COS57" s="105"/>
      <c r="COT57" s="105"/>
      <c r="COU57" s="105"/>
      <c r="COV57" s="105"/>
      <c r="COW57" s="105"/>
      <c r="COX57" s="105"/>
      <c r="COY57" s="105"/>
      <c r="COZ57" s="105"/>
      <c r="CPA57" s="105"/>
      <c r="CPB57" s="105"/>
      <c r="CPC57" s="105"/>
      <c r="CPD57" s="105"/>
      <c r="CPE57" s="105"/>
      <c r="CPF57" s="105"/>
      <c r="CPG57" s="105"/>
      <c r="CPH57" s="105"/>
      <c r="CPI57" s="105"/>
      <c r="CPJ57" s="105"/>
      <c r="CPK57" s="105"/>
      <c r="CPL57" s="105"/>
      <c r="CPM57" s="105"/>
      <c r="CPN57" s="105"/>
      <c r="CPO57" s="105"/>
      <c r="CPP57" s="105"/>
      <c r="CPQ57" s="105"/>
      <c r="CPR57" s="105"/>
      <c r="CPS57" s="105"/>
      <c r="CPT57" s="105"/>
      <c r="CPU57" s="105"/>
      <c r="CPV57" s="105"/>
      <c r="CPW57" s="105"/>
      <c r="CPX57" s="105"/>
      <c r="CPY57" s="105"/>
      <c r="CPZ57" s="105"/>
      <c r="CQA57" s="105"/>
      <c r="CQB57" s="105"/>
      <c r="CQC57" s="105"/>
      <c r="CQD57" s="105"/>
      <c r="CQE57" s="105"/>
      <c r="CQF57" s="105"/>
      <c r="CQG57" s="105"/>
      <c r="CQH57" s="105"/>
      <c r="CQI57" s="105"/>
      <c r="CQJ57" s="105"/>
      <c r="CQK57" s="105"/>
      <c r="CQL57" s="105"/>
      <c r="CQM57" s="105"/>
      <c r="CQN57" s="105"/>
      <c r="CQO57" s="105"/>
      <c r="CQP57" s="105"/>
      <c r="CQQ57" s="105"/>
      <c r="CQR57" s="105"/>
      <c r="CQS57" s="105"/>
      <c r="CQT57" s="105"/>
      <c r="CQU57" s="105"/>
      <c r="CQV57" s="105"/>
      <c r="CQW57" s="105"/>
      <c r="CQX57" s="105"/>
      <c r="CQY57" s="105"/>
      <c r="CQZ57" s="105"/>
      <c r="CRA57" s="105"/>
      <c r="CRB57" s="105"/>
      <c r="CRC57" s="105"/>
      <c r="CRD57" s="105"/>
      <c r="CRE57" s="105"/>
      <c r="CRF57" s="105"/>
      <c r="CRG57" s="105"/>
      <c r="CRH57" s="105"/>
      <c r="CRI57" s="105"/>
      <c r="CRJ57" s="105"/>
      <c r="CRK57" s="105"/>
      <c r="CRL57" s="105"/>
      <c r="CRM57" s="105"/>
      <c r="CRN57" s="105"/>
      <c r="CRO57" s="105"/>
      <c r="CRP57" s="105"/>
      <c r="CRQ57" s="105"/>
      <c r="CRR57" s="105"/>
      <c r="CRS57" s="105"/>
      <c r="CRT57" s="105"/>
      <c r="CRU57" s="105"/>
      <c r="CRV57" s="105"/>
      <c r="CRW57" s="105"/>
      <c r="CRX57" s="105"/>
      <c r="CRY57" s="105"/>
      <c r="CRZ57" s="105"/>
      <c r="CSA57" s="105"/>
      <c r="CSB57" s="105"/>
      <c r="CSC57" s="105"/>
      <c r="CSD57" s="105"/>
      <c r="CSE57" s="105"/>
      <c r="CSF57" s="105"/>
      <c r="CSG57" s="105"/>
      <c r="CSH57" s="105"/>
      <c r="CSI57" s="105"/>
      <c r="CSJ57" s="105"/>
      <c r="CSK57" s="105"/>
      <c r="CSL57" s="105"/>
      <c r="CSM57" s="105"/>
      <c r="CSN57" s="105"/>
      <c r="CSO57" s="105"/>
      <c r="CSP57" s="105"/>
      <c r="CSQ57" s="105"/>
      <c r="CSR57" s="105"/>
      <c r="CSS57" s="105"/>
      <c r="CST57" s="105"/>
      <c r="CSU57" s="105"/>
      <c r="CSV57" s="105"/>
      <c r="CSW57" s="105"/>
      <c r="CSX57" s="105"/>
      <c r="CSY57" s="105"/>
      <c r="CSZ57" s="105"/>
      <c r="CTA57" s="105"/>
      <c r="CTB57" s="105"/>
      <c r="CTC57" s="105"/>
      <c r="CTD57" s="105"/>
      <c r="CTE57" s="105"/>
      <c r="CTF57" s="105"/>
      <c r="CTG57" s="105"/>
      <c r="CTH57" s="105"/>
      <c r="CTI57" s="105"/>
      <c r="CTJ57" s="105"/>
      <c r="CTK57" s="105"/>
      <c r="CTL57" s="105"/>
      <c r="CTM57" s="105"/>
      <c r="CTN57" s="105"/>
      <c r="CTO57" s="105"/>
      <c r="CTP57" s="105"/>
      <c r="CTQ57" s="105"/>
      <c r="CTR57" s="105"/>
      <c r="CTS57" s="105"/>
      <c r="CTT57" s="105"/>
      <c r="CTU57" s="105"/>
      <c r="CTV57" s="105"/>
      <c r="CTW57" s="105"/>
      <c r="CTX57" s="105"/>
      <c r="CTY57" s="105"/>
      <c r="CTZ57" s="105"/>
      <c r="CUA57" s="105"/>
      <c r="CUB57" s="105"/>
      <c r="CUC57" s="105"/>
      <c r="CUD57" s="105"/>
      <c r="CUE57" s="105"/>
      <c r="CUF57" s="105"/>
      <c r="CUG57" s="105"/>
      <c r="CUH57" s="105"/>
      <c r="CUI57" s="105"/>
      <c r="CUJ57" s="105"/>
      <c r="CUK57" s="105"/>
      <c r="CUL57" s="105"/>
      <c r="CUM57" s="105"/>
      <c r="CUN57" s="105"/>
      <c r="CUO57" s="105"/>
      <c r="CUP57" s="105"/>
      <c r="CUQ57" s="105"/>
      <c r="CUR57" s="105"/>
      <c r="CUS57" s="105"/>
      <c r="CUT57" s="105"/>
      <c r="CUU57" s="105"/>
      <c r="CUV57" s="105"/>
      <c r="CUW57" s="105"/>
      <c r="CUX57" s="105"/>
      <c r="CUY57" s="105"/>
      <c r="CUZ57" s="105"/>
      <c r="CVA57" s="105"/>
      <c r="CVB57" s="105"/>
      <c r="CVC57" s="105"/>
      <c r="CVD57" s="105"/>
      <c r="CVE57" s="105"/>
      <c r="CVF57" s="105"/>
      <c r="CVG57" s="105"/>
      <c r="CVH57" s="105"/>
      <c r="CVI57" s="105"/>
      <c r="CVJ57" s="105"/>
      <c r="CVK57" s="105"/>
      <c r="CVL57" s="105"/>
      <c r="CVM57" s="105"/>
      <c r="CVN57" s="105"/>
      <c r="CVO57" s="105"/>
      <c r="CVP57" s="105"/>
      <c r="CVQ57" s="105"/>
      <c r="CVR57" s="105"/>
      <c r="CVS57" s="105"/>
      <c r="CVT57" s="105"/>
      <c r="CVU57" s="105"/>
      <c r="CVV57" s="105"/>
      <c r="CVW57" s="105"/>
      <c r="CVX57" s="105"/>
      <c r="CVY57" s="105"/>
      <c r="CVZ57" s="105"/>
      <c r="CWA57" s="105"/>
      <c r="CWB57" s="105"/>
      <c r="CWC57" s="105"/>
      <c r="CWD57" s="105"/>
      <c r="CWE57" s="105"/>
      <c r="CWF57" s="105"/>
      <c r="CWG57" s="105"/>
      <c r="CWH57" s="105"/>
      <c r="CWI57" s="105"/>
      <c r="CWJ57" s="105"/>
      <c r="CWK57" s="105"/>
      <c r="CWL57" s="105"/>
      <c r="CWM57" s="105"/>
      <c r="CWN57" s="105"/>
      <c r="CWO57" s="105"/>
      <c r="CWP57" s="105"/>
      <c r="CWQ57" s="105"/>
      <c r="CWR57" s="105"/>
      <c r="CWS57" s="105"/>
      <c r="CWT57" s="105"/>
      <c r="CWU57" s="105"/>
      <c r="CWV57" s="105"/>
      <c r="CWW57" s="105"/>
      <c r="CWX57" s="105"/>
      <c r="CWY57" s="105"/>
      <c r="CWZ57" s="105"/>
      <c r="CXA57" s="105"/>
      <c r="CXB57" s="105"/>
      <c r="CXC57" s="105"/>
      <c r="CXD57" s="105"/>
      <c r="CXE57" s="105"/>
      <c r="CXF57" s="105"/>
      <c r="CXG57" s="105"/>
      <c r="CXH57" s="105"/>
      <c r="CXI57" s="105"/>
      <c r="CXJ57" s="105"/>
      <c r="CXK57" s="105"/>
      <c r="CXL57" s="105"/>
      <c r="CXM57" s="105"/>
      <c r="CXN57" s="105"/>
      <c r="CXO57" s="105"/>
      <c r="CXP57" s="105"/>
      <c r="CXQ57" s="105"/>
      <c r="CXR57" s="105"/>
      <c r="CXS57" s="105"/>
      <c r="CXT57" s="105"/>
      <c r="CXU57" s="105"/>
      <c r="CXV57" s="105"/>
      <c r="CXW57" s="105"/>
      <c r="CXX57" s="105"/>
      <c r="CXY57" s="105"/>
      <c r="CXZ57" s="105"/>
      <c r="CYA57" s="105"/>
      <c r="CYB57" s="105"/>
      <c r="CYC57" s="105"/>
      <c r="CYD57" s="105"/>
      <c r="CYE57" s="105"/>
      <c r="CYF57" s="105"/>
      <c r="CYG57" s="105"/>
      <c r="CYH57" s="105"/>
      <c r="CYI57" s="105"/>
      <c r="CYJ57" s="105"/>
      <c r="CYK57" s="105"/>
      <c r="CYL57" s="105"/>
      <c r="CYM57" s="105"/>
      <c r="CYN57" s="105"/>
      <c r="CYO57" s="105"/>
      <c r="CYP57" s="105"/>
      <c r="CYQ57" s="105"/>
      <c r="CYR57" s="105"/>
      <c r="CYS57" s="105"/>
      <c r="CYT57" s="105"/>
      <c r="CYU57" s="105"/>
      <c r="CYV57" s="105"/>
      <c r="CYW57" s="105"/>
      <c r="CYX57" s="105"/>
      <c r="CYY57" s="105"/>
      <c r="CYZ57" s="105"/>
      <c r="CZA57" s="105"/>
      <c r="CZB57" s="105"/>
      <c r="CZC57" s="105"/>
      <c r="CZD57" s="105"/>
      <c r="CZE57" s="105"/>
      <c r="CZF57" s="105"/>
      <c r="CZG57" s="105"/>
      <c r="CZH57" s="105"/>
      <c r="CZI57" s="105"/>
      <c r="CZJ57" s="105"/>
      <c r="CZK57" s="105"/>
      <c r="CZL57" s="105"/>
      <c r="CZM57" s="105"/>
      <c r="CZN57" s="105"/>
      <c r="CZO57" s="105"/>
      <c r="CZP57" s="105"/>
      <c r="CZQ57" s="105"/>
      <c r="CZR57" s="105"/>
      <c r="CZS57" s="105"/>
      <c r="CZT57" s="105"/>
      <c r="CZU57" s="105"/>
      <c r="CZV57" s="105"/>
      <c r="CZW57" s="105"/>
      <c r="CZX57" s="105"/>
      <c r="CZY57" s="105"/>
      <c r="CZZ57" s="105"/>
      <c r="DAA57" s="105"/>
      <c r="DAB57" s="105"/>
      <c r="DAC57" s="105"/>
      <c r="DAD57" s="105"/>
      <c r="DAE57" s="105"/>
      <c r="DAF57" s="105"/>
      <c r="DAG57" s="105"/>
      <c r="DAH57" s="105"/>
      <c r="DAI57" s="105"/>
      <c r="DAJ57" s="105"/>
      <c r="DAK57" s="105"/>
      <c r="DAL57" s="105"/>
      <c r="DAM57" s="105"/>
      <c r="DAN57" s="105"/>
      <c r="DAO57" s="105"/>
      <c r="DAP57" s="105"/>
      <c r="DAQ57" s="105"/>
      <c r="DAR57" s="105"/>
      <c r="DAS57" s="105"/>
      <c r="DAT57" s="105"/>
      <c r="DAU57" s="105"/>
      <c r="DAV57" s="105"/>
      <c r="DAW57" s="105"/>
      <c r="DAX57" s="105"/>
      <c r="DAY57" s="105"/>
      <c r="DAZ57" s="105"/>
      <c r="DBA57" s="105"/>
      <c r="DBB57" s="105"/>
      <c r="DBC57" s="105"/>
      <c r="DBD57" s="105"/>
      <c r="DBE57" s="105"/>
      <c r="DBF57" s="105"/>
      <c r="DBG57" s="105"/>
      <c r="DBH57" s="105"/>
      <c r="DBI57" s="105"/>
      <c r="DBJ57" s="105"/>
      <c r="DBK57" s="105"/>
      <c r="DBL57" s="105"/>
      <c r="DBM57" s="105"/>
      <c r="DBN57" s="105"/>
      <c r="DBO57" s="105"/>
      <c r="DBP57" s="105"/>
      <c r="DBQ57" s="105"/>
      <c r="DBR57" s="105"/>
      <c r="DBS57" s="105"/>
      <c r="DBT57" s="105"/>
      <c r="DBU57" s="105"/>
      <c r="DBV57" s="105"/>
      <c r="DBW57" s="105"/>
      <c r="DBX57" s="105"/>
      <c r="DBY57" s="105"/>
      <c r="DBZ57" s="105"/>
      <c r="DCA57" s="105"/>
      <c r="DCB57" s="105"/>
      <c r="DCC57" s="105"/>
      <c r="DCD57" s="105"/>
      <c r="DCE57" s="105"/>
      <c r="DCF57" s="105"/>
      <c r="DCG57" s="105"/>
      <c r="DCH57" s="105"/>
      <c r="DCI57" s="105"/>
      <c r="DCJ57" s="105"/>
      <c r="DCK57" s="105"/>
      <c r="DCL57" s="105"/>
      <c r="DCM57" s="105"/>
      <c r="DCN57" s="105"/>
      <c r="DCO57" s="105"/>
      <c r="DCP57" s="105"/>
      <c r="DCQ57" s="105"/>
      <c r="DCR57" s="105"/>
      <c r="DCS57" s="105"/>
      <c r="DCT57" s="105"/>
      <c r="DCU57" s="105"/>
      <c r="DCV57" s="105"/>
      <c r="DCW57" s="105"/>
      <c r="DCX57" s="105"/>
      <c r="DCY57" s="105"/>
      <c r="DCZ57" s="105"/>
      <c r="DDA57" s="105"/>
      <c r="DDB57" s="105"/>
      <c r="DDC57" s="105"/>
      <c r="DDD57" s="105"/>
      <c r="DDE57" s="105"/>
      <c r="DDF57" s="105"/>
      <c r="DDG57" s="105"/>
      <c r="DDH57" s="105"/>
      <c r="DDI57" s="105"/>
      <c r="DDJ57" s="105"/>
      <c r="DDK57" s="105"/>
      <c r="DDL57" s="105"/>
      <c r="DDM57" s="105"/>
      <c r="DDN57" s="105"/>
      <c r="DDO57" s="105"/>
      <c r="DDP57" s="105"/>
      <c r="DDQ57" s="105"/>
      <c r="DDR57" s="105"/>
      <c r="DDS57" s="105"/>
      <c r="DDT57" s="105"/>
      <c r="DDU57" s="105"/>
      <c r="DDV57" s="105"/>
      <c r="DDW57" s="105"/>
      <c r="DDX57" s="105"/>
      <c r="DDY57" s="105"/>
      <c r="DDZ57" s="105"/>
      <c r="DEA57" s="105"/>
      <c r="DEB57" s="105"/>
      <c r="DEC57" s="105"/>
      <c r="DED57" s="105"/>
      <c r="DEE57" s="105"/>
      <c r="DEF57" s="105"/>
      <c r="DEG57" s="105"/>
      <c r="DEH57" s="105"/>
      <c r="DEI57" s="105"/>
      <c r="DEJ57" s="105"/>
      <c r="DEK57" s="105"/>
      <c r="DEL57" s="105"/>
      <c r="DEM57" s="105"/>
      <c r="DEN57" s="105"/>
      <c r="DEO57" s="105"/>
      <c r="DEP57" s="105"/>
      <c r="DEQ57" s="105"/>
      <c r="DER57" s="105"/>
      <c r="DES57" s="105"/>
      <c r="DET57" s="105"/>
      <c r="DEU57" s="105"/>
      <c r="DEV57" s="105"/>
      <c r="DEW57" s="105"/>
      <c r="DEX57" s="105"/>
      <c r="DEY57" s="105"/>
      <c r="DEZ57" s="105"/>
      <c r="DFA57" s="105"/>
      <c r="DFB57" s="105"/>
      <c r="DFC57" s="105"/>
      <c r="DFD57" s="105"/>
      <c r="DFE57" s="105"/>
      <c r="DFF57" s="105"/>
      <c r="DFG57" s="105"/>
      <c r="DFH57" s="105"/>
      <c r="DFI57" s="105"/>
      <c r="DFJ57" s="105"/>
      <c r="DFK57" s="105"/>
      <c r="DFL57" s="105"/>
      <c r="DFM57" s="105"/>
      <c r="DFN57" s="105"/>
      <c r="DFO57" s="105"/>
      <c r="DFP57" s="105"/>
      <c r="DFQ57" s="105"/>
      <c r="DFR57" s="105"/>
      <c r="DFS57" s="105"/>
      <c r="DFT57" s="105"/>
      <c r="DFU57" s="105"/>
      <c r="DFV57" s="105"/>
      <c r="DFW57" s="105"/>
      <c r="DFX57" s="105"/>
      <c r="DFY57" s="105"/>
      <c r="DFZ57" s="105"/>
      <c r="DGA57" s="105"/>
      <c r="DGB57" s="105"/>
      <c r="DGC57" s="105"/>
      <c r="DGD57" s="105"/>
      <c r="DGE57" s="105"/>
      <c r="DGF57" s="105"/>
      <c r="DGG57" s="105"/>
      <c r="DGH57" s="105"/>
      <c r="DGI57" s="105"/>
      <c r="DGJ57" s="105"/>
      <c r="DGK57" s="105"/>
      <c r="DGL57" s="105"/>
      <c r="DGM57" s="105"/>
      <c r="DGN57" s="105"/>
      <c r="DGO57" s="105"/>
      <c r="DGP57" s="105"/>
      <c r="DGQ57" s="105"/>
      <c r="DGR57" s="105"/>
      <c r="DGS57" s="105"/>
      <c r="DGT57" s="105"/>
      <c r="DGU57" s="105"/>
      <c r="DGV57" s="105"/>
      <c r="DGW57" s="105"/>
      <c r="DGX57" s="105"/>
      <c r="DGY57" s="105"/>
      <c r="DGZ57" s="105"/>
      <c r="DHA57" s="105"/>
      <c r="DHB57" s="105"/>
      <c r="DHC57" s="105"/>
      <c r="DHD57" s="105"/>
      <c r="DHE57" s="105"/>
      <c r="DHF57" s="105"/>
      <c r="DHG57" s="105"/>
      <c r="DHH57" s="105"/>
      <c r="DHI57" s="105"/>
      <c r="DHJ57" s="105"/>
      <c r="DHK57" s="105"/>
      <c r="DHL57" s="105"/>
      <c r="DHM57" s="105"/>
      <c r="DHN57" s="105"/>
      <c r="DHO57" s="105"/>
      <c r="DHP57" s="105"/>
      <c r="DHQ57" s="105"/>
      <c r="DHR57" s="105"/>
      <c r="DHS57" s="105"/>
      <c r="DHT57" s="105"/>
      <c r="DHU57" s="105"/>
      <c r="DHV57" s="105"/>
      <c r="DHW57" s="105"/>
      <c r="DHX57" s="105"/>
      <c r="DHY57" s="105"/>
      <c r="DHZ57" s="105"/>
      <c r="DIA57" s="105"/>
      <c r="DIB57" s="105"/>
      <c r="DIC57" s="105"/>
      <c r="DID57" s="105"/>
      <c r="DIE57" s="105"/>
      <c r="DIF57" s="105"/>
      <c r="DIG57" s="105"/>
      <c r="DIH57" s="105"/>
      <c r="DII57" s="105"/>
      <c r="DIJ57" s="105"/>
      <c r="DIK57" s="105"/>
      <c r="DIL57" s="105"/>
      <c r="DIM57" s="105"/>
      <c r="DIN57" s="105"/>
      <c r="DIO57" s="105"/>
      <c r="DIP57" s="105"/>
      <c r="DIQ57" s="105"/>
      <c r="DIR57" s="105"/>
      <c r="DIS57" s="105"/>
      <c r="DIT57" s="105"/>
      <c r="DIU57" s="105"/>
      <c r="DIV57" s="105"/>
      <c r="DIW57" s="105"/>
      <c r="DIX57" s="105"/>
      <c r="DIY57" s="105"/>
      <c r="DIZ57" s="105"/>
      <c r="DJA57" s="105"/>
      <c r="DJB57" s="105"/>
      <c r="DJC57" s="105"/>
      <c r="DJD57" s="105"/>
      <c r="DJE57" s="105"/>
      <c r="DJF57" s="105"/>
      <c r="DJG57" s="105"/>
      <c r="DJH57" s="105"/>
      <c r="DJI57" s="105"/>
      <c r="DJJ57" s="105"/>
      <c r="DJK57" s="105"/>
      <c r="DJL57" s="105"/>
      <c r="DJM57" s="105"/>
      <c r="DJN57" s="105"/>
      <c r="DJO57" s="105"/>
      <c r="DJP57" s="105"/>
      <c r="DJQ57" s="105"/>
      <c r="DJR57" s="105"/>
      <c r="DJS57" s="105"/>
      <c r="DJT57" s="105"/>
      <c r="DJU57" s="105"/>
      <c r="DJV57" s="105"/>
      <c r="DJW57" s="105"/>
      <c r="DJX57" s="105"/>
      <c r="DJY57" s="105"/>
      <c r="DJZ57" s="105"/>
      <c r="DKA57" s="105"/>
      <c r="DKB57" s="105"/>
      <c r="DKC57" s="105"/>
      <c r="DKD57" s="105"/>
      <c r="DKE57" s="105"/>
      <c r="DKF57" s="105"/>
      <c r="DKG57" s="105"/>
      <c r="DKH57" s="105"/>
      <c r="DKI57" s="105"/>
      <c r="DKJ57" s="105"/>
      <c r="DKK57" s="105"/>
      <c r="DKL57" s="105"/>
      <c r="DKM57" s="105"/>
      <c r="DKN57" s="105"/>
      <c r="DKO57" s="105"/>
      <c r="DKP57" s="105"/>
      <c r="DKQ57" s="105"/>
      <c r="DKR57" s="105"/>
      <c r="DKS57" s="105"/>
      <c r="DKT57" s="105"/>
      <c r="DKU57" s="105"/>
      <c r="DKV57" s="105"/>
      <c r="DKW57" s="105"/>
      <c r="DKX57" s="105"/>
      <c r="DKY57" s="105"/>
      <c r="DKZ57" s="105"/>
      <c r="DLA57" s="105"/>
      <c r="DLB57" s="105"/>
      <c r="DLC57" s="105"/>
      <c r="DLD57" s="105"/>
      <c r="DLE57" s="105"/>
      <c r="DLF57" s="105"/>
      <c r="DLG57" s="105"/>
      <c r="DLH57" s="105"/>
      <c r="DLI57" s="105"/>
      <c r="DLJ57" s="105"/>
      <c r="DLK57" s="105"/>
      <c r="DLL57" s="105"/>
      <c r="DLM57" s="105"/>
      <c r="DLN57" s="105"/>
      <c r="DLO57" s="105"/>
      <c r="DLP57" s="105"/>
      <c r="DLQ57" s="105"/>
      <c r="DLR57" s="105"/>
      <c r="DLS57" s="105"/>
      <c r="DLT57" s="105"/>
      <c r="DLU57" s="105"/>
      <c r="DLV57" s="105"/>
      <c r="DLW57" s="105"/>
      <c r="DLX57" s="105"/>
      <c r="DLY57" s="105"/>
      <c r="DLZ57" s="105"/>
      <c r="DMA57" s="105"/>
      <c r="DMB57" s="105"/>
      <c r="DMC57" s="105"/>
      <c r="DMD57" s="105"/>
      <c r="DME57" s="105"/>
      <c r="DMF57" s="105"/>
      <c r="DMG57" s="105"/>
      <c r="DMH57" s="105"/>
      <c r="DMI57" s="105"/>
      <c r="DMJ57" s="105"/>
      <c r="DMK57" s="105"/>
      <c r="DML57" s="105"/>
      <c r="DMM57" s="105"/>
      <c r="DMN57" s="105"/>
      <c r="DMO57" s="105"/>
      <c r="DMP57" s="105"/>
      <c r="DMQ57" s="105"/>
      <c r="DMR57" s="105"/>
      <c r="DMS57" s="105"/>
      <c r="DMT57" s="105"/>
      <c r="DMU57" s="105"/>
      <c r="DMV57" s="105"/>
      <c r="DMW57" s="105"/>
      <c r="DMX57" s="105"/>
      <c r="DMY57" s="105"/>
      <c r="DMZ57" s="105"/>
      <c r="DNA57" s="105"/>
      <c r="DNB57" s="105"/>
      <c r="DNC57" s="105"/>
      <c r="DND57" s="105"/>
      <c r="DNE57" s="105"/>
      <c r="DNF57" s="105"/>
      <c r="DNG57" s="105"/>
      <c r="DNH57" s="105"/>
      <c r="DNI57" s="105"/>
      <c r="DNJ57" s="105"/>
      <c r="DNK57" s="105"/>
      <c r="DNL57" s="105"/>
      <c r="DNM57" s="105"/>
      <c r="DNN57" s="105"/>
      <c r="DNO57" s="105"/>
      <c r="DNP57" s="105"/>
      <c r="DNQ57" s="105"/>
      <c r="DNR57" s="105"/>
      <c r="DNS57" s="105"/>
      <c r="DNT57" s="105"/>
      <c r="DNU57" s="105"/>
      <c r="DNV57" s="105"/>
      <c r="DNW57" s="105"/>
      <c r="DNX57" s="105"/>
      <c r="DNY57" s="105"/>
      <c r="DNZ57" s="105"/>
      <c r="DOA57" s="105"/>
      <c r="DOB57" s="105"/>
      <c r="DOC57" s="105"/>
      <c r="DOD57" s="105"/>
      <c r="DOE57" s="105"/>
      <c r="DOF57" s="105"/>
      <c r="DOG57" s="105"/>
      <c r="DOH57" s="105"/>
      <c r="DOI57" s="105"/>
      <c r="DOJ57" s="105"/>
      <c r="DOK57" s="105"/>
      <c r="DOL57" s="105"/>
      <c r="DOM57" s="105"/>
      <c r="DON57" s="105"/>
      <c r="DOO57" s="105"/>
      <c r="DOP57" s="105"/>
      <c r="DOQ57" s="105"/>
      <c r="DOR57" s="105"/>
      <c r="DOS57" s="105"/>
      <c r="DOT57" s="105"/>
      <c r="DOU57" s="105"/>
      <c r="DOV57" s="105"/>
      <c r="DOW57" s="105"/>
      <c r="DOX57" s="105"/>
      <c r="DOY57" s="105"/>
      <c r="DOZ57" s="105"/>
      <c r="DPA57" s="105"/>
      <c r="DPB57" s="105"/>
      <c r="DPC57" s="105"/>
      <c r="DPD57" s="105"/>
      <c r="DPE57" s="105"/>
      <c r="DPF57" s="105"/>
      <c r="DPG57" s="105"/>
      <c r="DPH57" s="105"/>
      <c r="DPI57" s="105"/>
      <c r="DPJ57" s="105"/>
      <c r="DPK57" s="105"/>
      <c r="DPL57" s="105"/>
      <c r="DPM57" s="105"/>
      <c r="DPN57" s="105"/>
      <c r="DPO57" s="105"/>
      <c r="DPP57" s="105"/>
      <c r="DPQ57" s="105"/>
      <c r="DPR57" s="105"/>
      <c r="DPS57" s="105"/>
      <c r="DPT57" s="105"/>
      <c r="DPU57" s="105"/>
      <c r="DPV57" s="105"/>
      <c r="DPW57" s="105"/>
      <c r="DPX57" s="105"/>
      <c r="DPY57" s="105"/>
      <c r="DPZ57" s="105"/>
      <c r="DQA57" s="105"/>
      <c r="DQB57" s="105"/>
      <c r="DQC57" s="105"/>
      <c r="DQD57" s="105"/>
      <c r="DQE57" s="105"/>
      <c r="DQF57" s="105"/>
      <c r="DQG57" s="105"/>
      <c r="DQH57" s="105"/>
      <c r="DQI57" s="105"/>
      <c r="DQJ57" s="105"/>
      <c r="DQK57" s="105"/>
      <c r="DQL57" s="105"/>
      <c r="DQM57" s="105"/>
      <c r="DQN57" s="105"/>
      <c r="DQO57" s="105"/>
      <c r="DQP57" s="105"/>
      <c r="DQQ57" s="105"/>
      <c r="DQR57" s="105"/>
      <c r="DQS57" s="105"/>
      <c r="DQT57" s="105"/>
      <c r="DQU57" s="105"/>
      <c r="DQV57" s="105"/>
      <c r="DQW57" s="105"/>
      <c r="DQX57" s="105"/>
      <c r="DQY57" s="105"/>
      <c r="DQZ57" s="105"/>
      <c r="DRA57" s="105"/>
      <c r="DRB57" s="105"/>
      <c r="DRC57" s="105"/>
      <c r="DRD57" s="105"/>
      <c r="DRE57" s="105"/>
      <c r="DRF57" s="105"/>
      <c r="DRG57" s="105"/>
      <c r="DRH57" s="105"/>
      <c r="DRI57" s="105"/>
      <c r="DRJ57" s="105"/>
      <c r="DRK57" s="105"/>
      <c r="DRL57" s="105"/>
      <c r="DRM57" s="105"/>
      <c r="DRN57" s="105"/>
      <c r="DRO57" s="105"/>
      <c r="DRP57" s="105"/>
      <c r="DRQ57" s="105"/>
      <c r="DRR57" s="105"/>
      <c r="DRS57" s="105"/>
      <c r="DRT57" s="105"/>
      <c r="DRU57" s="105"/>
      <c r="DRV57" s="105"/>
      <c r="DRW57" s="105"/>
      <c r="DRX57" s="105"/>
      <c r="DRY57" s="105"/>
      <c r="DRZ57" s="105"/>
      <c r="DSA57" s="105"/>
      <c r="DSB57" s="105"/>
      <c r="DSC57" s="105"/>
      <c r="DSD57" s="105"/>
      <c r="DSE57" s="105"/>
      <c r="DSF57" s="105"/>
      <c r="DSG57" s="105"/>
      <c r="DSH57" s="105"/>
      <c r="DSI57" s="105"/>
      <c r="DSJ57" s="105"/>
      <c r="DSK57" s="105"/>
      <c r="DSL57" s="105"/>
      <c r="DSM57" s="105"/>
      <c r="DSN57" s="105"/>
      <c r="DSO57" s="105"/>
      <c r="DSP57" s="105"/>
      <c r="DSQ57" s="105"/>
      <c r="DSR57" s="105"/>
      <c r="DSS57" s="105"/>
      <c r="DST57" s="105"/>
      <c r="DSU57" s="105"/>
      <c r="DSV57" s="105"/>
      <c r="DSW57" s="105"/>
      <c r="DSX57" s="105"/>
      <c r="DSY57" s="105"/>
      <c r="DSZ57" s="105"/>
      <c r="DTA57" s="105"/>
      <c r="DTB57" s="105"/>
      <c r="DTC57" s="105"/>
      <c r="DTD57" s="105"/>
      <c r="DTE57" s="105"/>
      <c r="DTF57" s="105"/>
      <c r="DTG57" s="105"/>
      <c r="DTH57" s="105"/>
      <c r="DTI57" s="105"/>
      <c r="DTJ57" s="105"/>
      <c r="DTK57" s="105"/>
      <c r="DTL57" s="105"/>
      <c r="DTM57" s="105"/>
      <c r="DTN57" s="105"/>
      <c r="DTO57" s="105"/>
      <c r="DTP57" s="105"/>
      <c r="DTQ57" s="105"/>
      <c r="DTR57" s="105"/>
      <c r="DTS57" s="105"/>
      <c r="DTT57" s="105"/>
      <c r="DTU57" s="105"/>
      <c r="DTV57" s="105"/>
      <c r="DTW57" s="105"/>
      <c r="DTX57" s="105"/>
      <c r="DTY57" s="105"/>
      <c r="DTZ57" s="105"/>
      <c r="DUA57" s="105"/>
      <c r="DUB57" s="105"/>
      <c r="DUC57" s="105"/>
      <c r="DUD57" s="105"/>
      <c r="DUE57" s="105"/>
      <c r="DUF57" s="105"/>
      <c r="DUG57" s="105"/>
      <c r="DUH57" s="105"/>
      <c r="DUI57" s="105"/>
      <c r="DUJ57" s="105"/>
      <c r="DUK57" s="105"/>
      <c r="DUL57" s="105"/>
      <c r="DUM57" s="105"/>
      <c r="DUN57" s="105"/>
      <c r="DUO57" s="105"/>
      <c r="DUP57" s="105"/>
      <c r="DUQ57" s="105"/>
      <c r="DUR57" s="105"/>
      <c r="DUS57" s="105"/>
      <c r="DUT57" s="105"/>
      <c r="DUU57" s="105"/>
      <c r="DUV57" s="105"/>
      <c r="DUW57" s="105"/>
      <c r="DUX57" s="105"/>
      <c r="DUY57" s="105"/>
      <c r="DUZ57" s="105"/>
      <c r="DVA57" s="105"/>
      <c r="DVB57" s="105"/>
      <c r="DVC57" s="105"/>
      <c r="DVD57" s="105"/>
      <c r="DVE57" s="105"/>
      <c r="DVF57" s="105"/>
      <c r="DVG57" s="105"/>
      <c r="DVH57" s="105"/>
      <c r="DVI57" s="105"/>
      <c r="DVJ57" s="105"/>
      <c r="DVK57" s="105"/>
      <c r="DVL57" s="105"/>
      <c r="DVM57" s="105"/>
      <c r="DVN57" s="105"/>
      <c r="DVO57" s="105"/>
      <c r="DVP57" s="105"/>
      <c r="DVQ57" s="105"/>
      <c r="DVR57" s="105"/>
      <c r="DVS57" s="105"/>
      <c r="DVT57" s="105"/>
      <c r="DVU57" s="105"/>
      <c r="DVV57" s="105"/>
      <c r="DVW57" s="105"/>
      <c r="DVX57" s="105"/>
      <c r="DVY57" s="105"/>
      <c r="DVZ57" s="105"/>
      <c r="DWA57" s="105"/>
      <c r="DWB57" s="105"/>
      <c r="DWC57" s="105"/>
      <c r="DWD57" s="105"/>
      <c r="DWE57" s="105"/>
      <c r="DWF57" s="105"/>
      <c r="DWG57" s="105"/>
      <c r="DWH57" s="105"/>
      <c r="DWI57" s="105"/>
      <c r="DWJ57" s="105"/>
      <c r="DWK57" s="105"/>
      <c r="DWL57" s="105"/>
      <c r="DWM57" s="105"/>
      <c r="DWN57" s="105"/>
      <c r="DWO57" s="105"/>
      <c r="DWP57" s="105"/>
      <c r="DWQ57" s="105"/>
      <c r="DWR57" s="105"/>
      <c r="DWS57" s="105"/>
      <c r="DWT57" s="105"/>
      <c r="DWU57" s="105"/>
      <c r="DWV57" s="105"/>
      <c r="DWW57" s="105"/>
      <c r="DWX57" s="105"/>
      <c r="DWY57" s="105"/>
      <c r="DWZ57" s="105"/>
      <c r="DXA57" s="105"/>
      <c r="DXB57" s="105"/>
      <c r="DXC57" s="105"/>
      <c r="DXD57" s="105"/>
      <c r="DXE57" s="105"/>
      <c r="DXF57" s="105"/>
      <c r="DXG57" s="105"/>
      <c r="DXH57" s="105"/>
      <c r="DXI57" s="105"/>
      <c r="DXJ57" s="105"/>
      <c r="DXK57" s="105"/>
      <c r="DXL57" s="105"/>
      <c r="DXM57" s="105"/>
      <c r="DXN57" s="105"/>
      <c r="DXO57" s="105"/>
      <c r="DXP57" s="105"/>
      <c r="DXQ57" s="105"/>
      <c r="DXR57" s="105"/>
      <c r="DXS57" s="105"/>
      <c r="DXT57" s="105"/>
      <c r="DXU57" s="105"/>
      <c r="DXV57" s="105"/>
      <c r="DXW57" s="105"/>
      <c r="DXX57" s="105"/>
      <c r="DXY57" s="105"/>
      <c r="DXZ57" s="105"/>
      <c r="DYA57" s="105"/>
      <c r="DYB57" s="105"/>
      <c r="DYC57" s="105"/>
      <c r="DYD57" s="105"/>
      <c r="DYE57" s="105"/>
      <c r="DYF57" s="105"/>
      <c r="DYG57" s="105"/>
      <c r="DYH57" s="105"/>
      <c r="DYI57" s="105"/>
      <c r="DYJ57" s="105"/>
      <c r="DYK57" s="105"/>
      <c r="DYL57" s="105"/>
      <c r="DYM57" s="105"/>
      <c r="DYN57" s="105"/>
      <c r="DYO57" s="105"/>
      <c r="DYP57" s="105"/>
      <c r="DYQ57" s="105"/>
      <c r="DYR57" s="105"/>
      <c r="DYS57" s="105"/>
      <c r="DYT57" s="105"/>
      <c r="DYU57" s="105"/>
      <c r="DYV57" s="105"/>
      <c r="DYW57" s="105"/>
      <c r="DYX57" s="105"/>
      <c r="DYY57" s="105"/>
      <c r="DYZ57" s="105"/>
      <c r="DZA57" s="105"/>
      <c r="DZB57" s="105"/>
      <c r="DZC57" s="105"/>
      <c r="DZD57" s="105"/>
      <c r="DZE57" s="105"/>
      <c r="DZF57" s="105"/>
      <c r="DZG57" s="105"/>
      <c r="DZH57" s="105"/>
      <c r="DZI57" s="105"/>
      <c r="DZJ57" s="105"/>
      <c r="DZK57" s="105"/>
      <c r="DZL57" s="105"/>
      <c r="DZM57" s="105"/>
      <c r="DZN57" s="105"/>
      <c r="DZO57" s="105"/>
      <c r="DZP57" s="105"/>
      <c r="DZQ57" s="105"/>
      <c r="DZR57" s="105"/>
      <c r="DZS57" s="105"/>
      <c r="DZT57" s="105"/>
      <c r="DZU57" s="105"/>
      <c r="DZV57" s="105"/>
      <c r="DZW57" s="105"/>
      <c r="DZX57" s="105"/>
      <c r="DZY57" s="105"/>
      <c r="DZZ57" s="105"/>
      <c r="EAA57" s="105"/>
      <c r="EAB57" s="105"/>
      <c r="EAC57" s="105"/>
      <c r="EAD57" s="105"/>
      <c r="EAE57" s="105"/>
      <c r="EAF57" s="105"/>
      <c r="EAG57" s="105"/>
      <c r="EAH57" s="105"/>
      <c r="EAI57" s="105"/>
      <c r="EAJ57" s="105"/>
      <c r="EAK57" s="105"/>
      <c r="EAL57" s="105"/>
      <c r="EAM57" s="105"/>
      <c r="EAN57" s="105"/>
      <c r="EAO57" s="105"/>
      <c r="EAP57" s="105"/>
      <c r="EAQ57" s="105"/>
      <c r="EAR57" s="105"/>
      <c r="EAS57" s="105"/>
      <c r="EAT57" s="105"/>
      <c r="EAU57" s="105"/>
      <c r="EAV57" s="105"/>
      <c r="EAW57" s="105"/>
      <c r="EAX57" s="105"/>
      <c r="EAY57" s="105"/>
      <c r="EAZ57" s="105"/>
      <c r="EBA57" s="105"/>
      <c r="EBB57" s="105"/>
      <c r="EBC57" s="105"/>
      <c r="EBD57" s="105"/>
      <c r="EBE57" s="105"/>
      <c r="EBF57" s="105"/>
      <c r="EBG57" s="105"/>
      <c r="EBH57" s="105"/>
      <c r="EBI57" s="105"/>
      <c r="EBJ57" s="105"/>
      <c r="EBK57" s="105"/>
      <c r="EBL57" s="105"/>
      <c r="EBM57" s="105"/>
      <c r="EBN57" s="105"/>
      <c r="EBO57" s="105"/>
      <c r="EBP57" s="105"/>
      <c r="EBQ57" s="105"/>
      <c r="EBR57" s="105"/>
      <c r="EBS57" s="105"/>
      <c r="EBT57" s="105"/>
      <c r="EBU57" s="105"/>
      <c r="EBV57" s="105"/>
      <c r="EBW57" s="105"/>
      <c r="EBX57" s="105"/>
      <c r="EBY57" s="105"/>
      <c r="EBZ57" s="105"/>
      <c r="ECA57" s="105"/>
      <c r="ECB57" s="105"/>
      <c r="ECC57" s="105"/>
      <c r="ECD57" s="105"/>
      <c r="ECE57" s="105"/>
      <c r="ECF57" s="105"/>
      <c r="ECG57" s="105"/>
      <c r="ECH57" s="105"/>
      <c r="ECI57" s="105"/>
      <c r="ECJ57" s="105"/>
      <c r="ECK57" s="105"/>
      <c r="ECL57" s="105"/>
      <c r="ECM57" s="105"/>
      <c r="ECN57" s="105"/>
      <c r="ECO57" s="105"/>
      <c r="ECP57" s="105"/>
      <c r="ECQ57" s="105"/>
      <c r="ECR57" s="105"/>
      <c r="ECS57" s="105"/>
      <c r="ECT57" s="105"/>
      <c r="ECU57" s="105"/>
      <c r="ECV57" s="105"/>
      <c r="ECW57" s="105"/>
      <c r="ECX57" s="105"/>
      <c r="ECY57" s="105"/>
      <c r="ECZ57" s="105"/>
      <c r="EDA57" s="105"/>
      <c r="EDB57" s="105"/>
      <c r="EDC57" s="105"/>
      <c r="EDD57" s="105"/>
      <c r="EDE57" s="105"/>
      <c r="EDF57" s="105"/>
      <c r="EDG57" s="105"/>
      <c r="EDH57" s="105"/>
      <c r="EDI57" s="105"/>
      <c r="EDJ57" s="105"/>
      <c r="EDK57" s="105"/>
      <c r="EDL57" s="105"/>
      <c r="EDM57" s="105"/>
      <c r="EDN57" s="105"/>
      <c r="EDO57" s="105"/>
      <c r="EDP57" s="105"/>
      <c r="EDQ57" s="105"/>
      <c r="EDR57" s="105"/>
      <c r="EDS57" s="105"/>
      <c r="EDT57" s="105"/>
      <c r="EDU57" s="105"/>
      <c r="EDV57" s="105"/>
      <c r="EDW57" s="105"/>
      <c r="EDX57" s="105"/>
      <c r="EDY57" s="105"/>
      <c r="EDZ57" s="105"/>
      <c r="EEA57" s="105"/>
      <c r="EEB57" s="105"/>
      <c r="EEC57" s="105"/>
      <c r="EED57" s="105"/>
      <c r="EEE57" s="105"/>
      <c r="EEF57" s="105"/>
      <c r="EEG57" s="105"/>
      <c r="EEH57" s="105"/>
      <c r="EEI57" s="105"/>
      <c r="EEJ57" s="105"/>
      <c r="EEK57" s="105"/>
      <c r="EEL57" s="105"/>
      <c r="EEM57" s="105"/>
      <c r="EEN57" s="105"/>
      <c r="EEO57" s="105"/>
      <c r="EEP57" s="105"/>
      <c r="EEQ57" s="105"/>
      <c r="EER57" s="105"/>
      <c r="EES57" s="105"/>
      <c r="EET57" s="105"/>
      <c r="EEU57" s="105"/>
      <c r="EEV57" s="105"/>
      <c r="EEW57" s="105"/>
      <c r="EEX57" s="105"/>
      <c r="EEY57" s="105"/>
      <c r="EEZ57" s="105"/>
      <c r="EFA57" s="105"/>
      <c r="EFB57" s="105"/>
      <c r="EFC57" s="105"/>
      <c r="EFD57" s="105"/>
      <c r="EFE57" s="105"/>
      <c r="EFF57" s="105"/>
      <c r="EFG57" s="105"/>
      <c r="EFH57" s="105"/>
      <c r="EFI57" s="105"/>
      <c r="EFJ57" s="105"/>
      <c r="EFK57" s="105"/>
      <c r="EFL57" s="105"/>
      <c r="EFM57" s="105"/>
      <c r="EFN57" s="105"/>
      <c r="EFO57" s="105"/>
      <c r="EFP57" s="105"/>
      <c r="EFQ57" s="105"/>
      <c r="EFR57" s="105"/>
      <c r="EFS57" s="105"/>
      <c r="EFT57" s="105"/>
      <c r="EFU57" s="105"/>
      <c r="EFV57" s="105"/>
      <c r="EFW57" s="105"/>
      <c r="EFX57" s="105"/>
      <c r="EFY57" s="105"/>
      <c r="EFZ57" s="105"/>
      <c r="EGA57" s="105"/>
      <c r="EGB57" s="105"/>
      <c r="EGC57" s="105"/>
      <c r="EGD57" s="105"/>
      <c r="EGE57" s="105"/>
      <c r="EGF57" s="105"/>
      <c r="EGG57" s="105"/>
      <c r="EGH57" s="105"/>
      <c r="EGI57" s="105"/>
      <c r="EGJ57" s="105"/>
      <c r="EGK57" s="105"/>
      <c r="EGL57" s="105"/>
      <c r="EGM57" s="105"/>
      <c r="EGN57" s="105"/>
      <c r="EGO57" s="105"/>
      <c r="EGP57" s="105"/>
      <c r="EGQ57" s="105"/>
      <c r="EGR57" s="105"/>
      <c r="EGS57" s="105"/>
      <c r="EGT57" s="105"/>
      <c r="EGU57" s="105"/>
      <c r="EGV57" s="105"/>
      <c r="EGW57" s="105"/>
      <c r="EGX57" s="105"/>
      <c r="EGY57" s="105"/>
      <c r="EGZ57" s="105"/>
      <c r="EHA57" s="105"/>
      <c r="EHB57" s="105"/>
      <c r="EHC57" s="105"/>
      <c r="EHD57" s="105"/>
      <c r="EHE57" s="105"/>
      <c r="EHF57" s="105"/>
      <c r="EHG57" s="105"/>
      <c r="EHH57" s="105"/>
      <c r="EHI57" s="105"/>
      <c r="EHJ57" s="105"/>
      <c r="EHK57" s="105"/>
      <c r="EHL57" s="105"/>
      <c r="EHM57" s="105"/>
      <c r="EHN57" s="105"/>
      <c r="EHO57" s="105"/>
      <c r="EHP57" s="105"/>
      <c r="EHQ57" s="105"/>
      <c r="EHR57" s="105"/>
      <c r="EHS57" s="105"/>
      <c r="EHT57" s="105"/>
      <c r="EHU57" s="105"/>
      <c r="EHV57" s="105"/>
      <c r="EHW57" s="105"/>
      <c r="EHX57" s="105"/>
      <c r="EHY57" s="105"/>
      <c r="EHZ57" s="105"/>
      <c r="EIA57" s="105"/>
      <c r="EIB57" s="105"/>
      <c r="EIC57" s="105"/>
      <c r="EID57" s="105"/>
      <c r="EIE57" s="105"/>
      <c r="EIF57" s="105"/>
      <c r="EIG57" s="105"/>
      <c r="EIH57" s="105"/>
      <c r="EII57" s="105"/>
      <c r="EIJ57" s="105"/>
      <c r="EIK57" s="105"/>
      <c r="EIL57" s="105"/>
      <c r="EIM57" s="105"/>
      <c r="EIN57" s="105"/>
      <c r="EIO57" s="105"/>
      <c r="EIP57" s="105"/>
      <c r="EIQ57" s="105"/>
      <c r="EIR57" s="105"/>
      <c r="EIS57" s="105"/>
      <c r="EIT57" s="105"/>
      <c r="EIU57" s="105"/>
      <c r="EIV57" s="105"/>
      <c r="EIW57" s="105"/>
      <c r="EIX57" s="105"/>
      <c r="EIY57" s="105"/>
      <c r="EIZ57" s="105"/>
      <c r="EJA57" s="105"/>
      <c r="EJB57" s="105"/>
      <c r="EJC57" s="105"/>
      <c r="EJD57" s="105"/>
      <c r="EJE57" s="105"/>
      <c r="EJF57" s="105"/>
      <c r="EJG57" s="105"/>
      <c r="EJH57" s="105"/>
      <c r="EJI57" s="105"/>
      <c r="EJJ57" s="105"/>
      <c r="EJK57" s="105"/>
      <c r="EJL57" s="105"/>
      <c r="EJM57" s="105"/>
      <c r="EJN57" s="105"/>
      <c r="EJO57" s="105"/>
      <c r="EJP57" s="105"/>
      <c r="EJQ57" s="105"/>
      <c r="EJR57" s="105"/>
      <c r="EJS57" s="105"/>
      <c r="EJT57" s="105"/>
      <c r="EJU57" s="105"/>
      <c r="EJV57" s="105"/>
      <c r="EJW57" s="105"/>
      <c r="EJX57" s="105"/>
      <c r="EJY57" s="105"/>
      <c r="EJZ57" s="105"/>
      <c r="EKA57" s="105"/>
      <c r="EKB57" s="105"/>
      <c r="EKC57" s="105"/>
      <c r="EKD57" s="105"/>
      <c r="EKE57" s="105"/>
      <c r="EKF57" s="105"/>
      <c r="EKG57" s="105"/>
      <c r="EKH57" s="105"/>
      <c r="EKI57" s="105"/>
      <c r="EKJ57" s="105"/>
      <c r="EKK57" s="105"/>
      <c r="EKL57" s="105"/>
      <c r="EKM57" s="105"/>
      <c r="EKN57" s="105"/>
      <c r="EKO57" s="105"/>
      <c r="EKP57" s="105"/>
      <c r="EKQ57" s="105"/>
      <c r="EKR57" s="105"/>
      <c r="EKS57" s="105"/>
      <c r="EKT57" s="105"/>
      <c r="EKU57" s="105"/>
      <c r="EKV57" s="105"/>
      <c r="EKW57" s="105"/>
      <c r="EKX57" s="105"/>
      <c r="EKY57" s="105"/>
      <c r="EKZ57" s="105"/>
      <c r="ELA57" s="105"/>
      <c r="ELB57" s="105"/>
      <c r="ELC57" s="105"/>
      <c r="ELD57" s="105"/>
      <c r="ELE57" s="105"/>
      <c r="ELF57" s="105"/>
      <c r="ELG57" s="105"/>
      <c r="ELH57" s="105"/>
      <c r="ELI57" s="105"/>
      <c r="ELJ57" s="105"/>
      <c r="ELK57" s="105"/>
      <c r="ELL57" s="105"/>
      <c r="ELM57" s="105"/>
      <c r="ELN57" s="105"/>
      <c r="ELO57" s="105"/>
      <c r="ELP57" s="105"/>
      <c r="ELQ57" s="105"/>
      <c r="ELR57" s="105"/>
      <c r="ELS57" s="105"/>
      <c r="ELT57" s="105"/>
      <c r="ELU57" s="105"/>
      <c r="ELV57" s="105"/>
      <c r="ELW57" s="105"/>
      <c r="ELX57" s="105"/>
      <c r="ELY57" s="105"/>
      <c r="ELZ57" s="105"/>
      <c r="EMA57" s="105"/>
      <c r="EMB57" s="105"/>
      <c r="EMC57" s="105"/>
      <c r="EMD57" s="105"/>
      <c r="EME57" s="105"/>
      <c r="EMF57" s="105"/>
      <c r="EMG57" s="105"/>
      <c r="EMH57" s="105"/>
      <c r="EMI57" s="105"/>
      <c r="EMJ57" s="105"/>
      <c r="EMK57" s="105"/>
      <c r="EML57" s="105"/>
      <c r="EMM57" s="105"/>
      <c r="EMN57" s="105"/>
      <c r="EMO57" s="105"/>
      <c r="EMP57" s="105"/>
      <c r="EMQ57" s="105"/>
      <c r="EMR57" s="105"/>
      <c r="EMS57" s="105"/>
      <c r="EMT57" s="105"/>
      <c r="EMU57" s="105"/>
      <c r="EMV57" s="105"/>
      <c r="EMW57" s="105"/>
      <c r="EMX57" s="105"/>
      <c r="EMY57" s="105"/>
      <c r="EMZ57" s="105"/>
      <c r="ENA57" s="105"/>
      <c r="ENB57" s="105"/>
      <c r="ENC57" s="105"/>
      <c r="END57" s="105"/>
      <c r="ENE57" s="105"/>
      <c r="ENF57" s="105"/>
      <c r="ENG57" s="105"/>
      <c r="ENH57" s="105"/>
      <c r="ENI57" s="105"/>
      <c r="ENJ57" s="105"/>
      <c r="ENK57" s="105"/>
      <c r="ENL57" s="105"/>
      <c r="ENM57" s="105"/>
      <c r="ENN57" s="105"/>
      <c r="ENO57" s="105"/>
      <c r="ENP57" s="105"/>
      <c r="ENQ57" s="105"/>
      <c r="ENR57" s="105"/>
      <c r="ENS57" s="105"/>
      <c r="ENT57" s="105"/>
      <c r="ENU57" s="105"/>
      <c r="ENV57" s="105"/>
      <c r="ENW57" s="105"/>
      <c r="ENX57" s="105"/>
      <c r="ENY57" s="105"/>
      <c r="ENZ57" s="105"/>
      <c r="EOA57" s="105"/>
      <c r="EOB57" s="105"/>
      <c r="EOC57" s="105"/>
      <c r="EOD57" s="105"/>
      <c r="EOE57" s="105"/>
      <c r="EOF57" s="105"/>
      <c r="EOG57" s="105"/>
      <c r="EOH57" s="105"/>
      <c r="EOI57" s="105"/>
      <c r="EOJ57" s="105"/>
      <c r="EOK57" s="105"/>
      <c r="EOL57" s="105"/>
      <c r="EOM57" s="105"/>
      <c r="EON57" s="105"/>
      <c r="EOO57" s="105"/>
      <c r="EOP57" s="105"/>
      <c r="EOQ57" s="105"/>
      <c r="EOR57" s="105"/>
      <c r="EOS57" s="105"/>
      <c r="EOT57" s="105"/>
      <c r="EOU57" s="105"/>
      <c r="EOV57" s="105"/>
      <c r="EOW57" s="105"/>
      <c r="EOX57" s="105"/>
      <c r="EOY57" s="105"/>
      <c r="EOZ57" s="105"/>
      <c r="EPA57" s="105"/>
      <c r="EPB57" s="105"/>
      <c r="EPC57" s="105"/>
      <c r="EPD57" s="105"/>
      <c r="EPE57" s="105"/>
      <c r="EPF57" s="105"/>
      <c r="EPG57" s="105"/>
      <c r="EPH57" s="105"/>
      <c r="EPI57" s="105"/>
      <c r="EPJ57" s="105"/>
      <c r="EPK57" s="105"/>
      <c r="EPL57" s="105"/>
      <c r="EPM57" s="105"/>
      <c r="EPN57" s="105"/>
      <c r="EPO57" s="105"/>
      <c r="EPP57" s="105"/>
      <c r="EPQ57" s="105"/>
      <c r="EPR57" s="105"/>
      <c r="EPS57" s="105"/>
      <c r="EPT57" s="105"/>
      <c r="EPU57" s="105"/>
      <c r="EPV57" s="105"/>
      <c r="EPW57" s="105"/>
      <c r="EPX57" s="105"/>
      <c r="EPY57" s="105"/>
      <c r="EPZ57" s="105"/>
      <c r="EQA57" s="105"/>
      <c r="EQB57" s="105"/>
      <c r="EQC57" s="105"/>
      <c r="EQD57" s="105"/>
      <c r="EQE57" s="105"/>
      <c r="EQF57" s="105"/>
      <c r="EQG57" s="105"/>
      <c r="EQH57" s="105"/>
      <c r="EQI57" s="105"/>
      <c r="EQJ57" s="105"/>
      <c r="EQK57" s="105"/>
      <c r="EQL57" s="105"/>
      <c r="EQM57" s="105"/>
      <c r="EQN57" s="105"/>
      <c r="EQO57" s="105"/>
      <c r="EQP57" s="105"/>
      <c r="EQQ57" s="105"/>
      <c r="EQR57" s="105"/>
      <c r="EQS57" s="105"/>
      <c r="EQT57" s="105"/>
      <c r="EQU57" s="105"/>
      <c r="EQV57" s="105"/>
      <c r="EQW57" s="105"/>
      <c r="EQX57" s="105"/>
      <c r="EQY57" s="105"/>
      <c r="EQZ57" s="105"/>
      <c r="ERA57" s="105"/>
      <c r="ERB57" s="105"/>
      <c r="ERC57" s="105"/>
      <c r="ERD57" s="105"/>
      <c r="ERE57" s="105"/>
      <c r="ERF57" s="105"/>
      <c r="ERG57" s="105"/>
      <c r="ERH57" s="105"/>
      <c r="ERI57" s="105"/>
      <c r="ERJ57" s="105"/>
      <c r="ERK57" s="105"/>
      <c r="ERL57" s="105"/>
      <c r="ERM57" s="105"/>
      <c r="ERN57" s="105"/>
      <c r="ERO57" s="105"/>
      <c r="ERP57" s="105"/>
      <c r="ERQ57" s="105"/>
      <c r="ERR57" s="105"/>
      <c r="ERS57" s="105"/>
      <c r="ERT57" s="105"/>
      <c r="ERU57" s="105"/>
      <c r="ERV57" s="105"/>
      <c r="ERW57" s="105"/>
      <c r="ERX57" s="105"/>
      <c r="ERY57" s="105"/>
      <c r="ERZ57" s="105"/>
      <c r="ESA57" s="105"/>
      <c r="ESB57" s="105"/>
      <c r="ESC57" s="105"/>
      <c r="ESD57" s="105"/>
      <c r="ESE57" s="105"/>
      <c r="ESF57" s="105"/>
      <c r="ESG57" s="105"/>
      <c r="ESH57" s="105"/>
      <c r="ESI57" s="105"/>
      <c r="ESJ57" s="105"/>
      <c r="ESK57" s="105"/>
      <c r="ESL57" s="105"/>
      <c r="ESM57" s="105"/>
      <c r="ESN57" s="105"/>
      <c r="ESO57" s="105"/>
      <c r="ESP57" s="105"/>
      <c r="ESQ57" s="105"/>
      <c r="ESR57" s="105"/>
      <c r="ESS57" s="105"/>
      <c r="EST57" s="105"/>
      <c r="ESU57" s="105"/>
      <c r="ESV57" s="105"/>
      <c r="ESW57" s="105"/>
      <c r="ESX57" s="105"/>
      <c r="ESY57" s="105"/>
      <c r="ESZ57" s="105"/>
      <c r="ETA57" s="105"/>
      <c r="ETB57" s="105"/>
      <c r="ETC57" s="105"/>
      <c r="ETD57" s="105"/>
      <c r="ETE57" s="105"/>
      <c r="ETF57" s="105"/>
      <c r="ETG57" s="105"/>
      <c r="ETH57" s="105"/>
      <c r="ETI57" s="105"/>
      <c r="ETJ57" s="105"/>
      <c r="ETK57" s="105"/>
      <c r="ETL57" s="105"/>
      <c r="ETM57" s="105"/>
      <c r="ETN57" s="105"/>
      <c r="ETO57" s="105"/>
      <c r="ETP57" s="105"/>
      <c r="ETQ57" s="105"/>
      <c r="ETR57" s="105"/>
      <c r="ETS57" s="105"/>
      <c r="ETT57" s="105"/>
      <c r="ETU57" s="105"/>
      <c r="ETV57" s="105"/>
      <c r="ETW57" s="105"/>
      <c r="ETX57" s="105"/>
      <c r="ETY57" s="105"/>
      <c r="ETZ57" s="105"/>
      <c r="EUA57" s="105"/>
      <c r="EUB57" s="105"/>
      <c r="EUC57" s="105"/>
      <c r="EUD57" s="105"/>
      <c r="EUE57" s="105"/>
      <c r="EUF57" s="105"/>
      <c r="EUG57" s="105"/>
      <c r="EUH57" s="105"/>
      <c r="EUI57" s="105"/>
      <c r="EUJ57" s="105"/>
      <c r="EUK57" s="105"/>
      <c r="EUL57" s="105"/>
      <c r="EUM57" s="105"/>
      <c r="EUN57" s="105"/>
      <c r="EUO57" s="105"/>
      <c r="EUP57" s="105"/>
      <c r="EUQ57" s="105"/>
      <c r="EUR57" s="105"/>
      <c r="EUS57" s="105"/>
      <c r="EUT57" s="105"/>
      <c r="EUU57" s="105"/>
      <c r="EUV57" s="105"/>
      <c r="EUW57" s="105"/>
      <c r="EUX57" s="105"/>
      <c r="EUY57" s="105"/>
      <c r="EUZ57" s="105"/>
      <c r="EVA57" s="105"/>
      <c r="EVB57" s="105"/>
      <c r="EVC57" s="105"/>
      <c r="EVD57" s="105"/>
      <c r="EVE57" s="105"/>
      <c r="EVF57" s="105"/>
      <c r="EVG57" s="105"/>
      <c r="EVH57" s="105"/>
      <c r="EVI57" s="105"/>
      <c r="EVJ57" s="105"/>
      <c r="EVK57" s="105"/>
      <c r="EVL57" s="105"/>
      <c r="EVM57" s="105"/>
      <c r="EVN57" s="105"/>
      <c r="EVO57" s="105"/>
      <c r="EVP57" s="105"/>
      <c r="EVQ57" s="105"/>
      <c r="EVR57" s="105"/>
      <c r="EVS57" s="105"/>
      <c r="EVT57" s="105"/>
      <c r="EVU57" s="105"/>
      <c r="EVV57" s="105"/>
      <c r="EVW57" s="105"/>
      <c r="EVX57" s="105"/>
      <c r="EVY57" s="105"/>
      <c r="EVZ57" s="105"/>
      <c r="EWA57" s="105"/>
      <c r="EWB57" s="105"/>
      <c r="EWC57" s="105"/>
      <c r="EWD57" s="105"/>
      <c r="EWE57" s="105"/>
      <c r="EWF57" s="105"/>
      <c r="EWG57" s="105"/>
      <c r="EWH57" s="105"/>
      <c r="EWI57" s="105"/>
      <c r="EWJ57" s="105"/>
      <c r="EWK57" s="105"/>
      <c r="EWL57" s="105"/>
      <c r="EWM57" s="105"/>
      <c r="EWN57" s="105"/>
      <c r="EWO57" s="105"/>
      <c r="EWP57" s="105"/>
      <c r="EWQ57" s="105"/>
      <c r="EWR57" s="105"/>
      <c r="EWS57" s="105"/>
      <c r="EWT57" s="105"/>
      <c r="EWU57" s="105"/>
      <c r="EWV57" s="105"/>
      <c r="EWW57" s="105"/>
      <c r="EWX57" s="105"/>
      <c r="EWY57" s="105"/>
      <c r="EWZ57" s="105"/>
      <c r="EXA57" s="105"/>
      <c r="EXB57" s="105"/>
      <c r="EXC57" s="105"/>
      <c r="EXD57" s="105"/>
      <c r="EXE57" s="105"/>
      <c r="EXF57" s="105"/>
      <c r="EXG57" s="105"/>
      <c r="EXH57" s="105"/>
      <c r="EXI57" s="105"/>
      <c r="EXJ57" s="105"/>
      <c r="EXK57" s="105"/>
      <c r="EXL57" s="105"/>
      <c r="EXM57" s="105"/>
      <c r="EXN57" s="105"/>
      <c r="EXO57" s="105"/>
      <c r="EXP57" s="105"/>
      <c r="EXQ57" s="105"/>
      <c r="EXR57" s="105"/>
      <c r="EXS57" s="105"/>
      <c r="EXT57" s="105"/>
      <c r="EXU57" s="105"/>
      <c r="EXV57" s="105"/>
      <c r="EXW57" s="105"/>
      <c r="EXX57" s="105"/>
      <c r="EXY57" s="105"/>
      <c r="EXZ57" s="105"/>
      <c r="EYA57" s="105"/>
      <c r="EYB57" s="105"/>
      <c r="EYC57" s="105"/>
      <c r="EYD57" s="105"/>
      <c r="EYE57" s="105"/>
      <c r="EYF57" s="105"/>
      <c r="EYG57" s="105"/>
      <c r="EYH57" s="105"/>
      <c r="EYI57" s="105"/>
      <c r="EYJ57" s="105"/>
      <c r="EYK57" s="105"/>
      <c r="EYL57" s="105"/>
      <c r="EYM57" s="105"/>
      <c r="EYN57" s="105"/>
      <c r="EYO57" s="105"/>
      <c r="EYP57" s="105"/>
      <c r="EYQ57" s="105"/>
      <c r="EYR57" s="105"/>
      <c r="EYS57" s="105"/>
      <c r="EYT57" s="105"/>
      <c r="EYU57" s="105"/>
      <c r="EYV57" s="105"/>
      <c r="EYW57" s="105"/>
      <c r="EYX57" s="105"/>
      <c r="EYY57" s="105"/>
      <c r="EYZ57" s="105"/>
      <c r="EZA57" s="105"/>
      <c r="EZB57" s="105"/>
      <c r="EZC57" s="105"/>
      <c r="EZD57" s="105"/>
      <c r="EZE57" s="105"/>
      <c r="EZF57" s="105"/>
      <c r="EZG57" s="105"/>
      <c r="EZH57" s="105"/>
      <c r="EZI57" s="105"/>
      <c r="EZJ57" s="105"/>
      <c r="EZK57" s="105"/>
      <c r="EZL57" s="105"/>
      <c r="EZM57" s="105"/>
      <c r="EZN57" s="105"/>
      <c r="EZO57" s="105"/>
      <c r="EZP57" s="105"/>
      <c r="EZQ57" s="105"/>
      <c r="EZR57" s="105"/>
      <c r="EZS57" s="105"/>
      <c r="EZT57" s="105"/>
      <c r="EZU57" s="105"/>
      <c r="EZV57" s="105"/>
      <c r="EZW57" s="105"/>
      <c r="EZX57" s="105"/>
      <c r="EZY57" s="105"/>
      <c r="EZZ57" s="105"/>
      <c r="FAA57" s="105"/>
      <c r="FAB57" s="105"/>
      <c r="FAC57" s="105"/>
      <c r="FAD57" s="105"/>
      <c r="FAE57" s="105"/>
      <c r="FAF57" s="105"/>
      <c r="FAG57" s="105"/>
      <c r="FAH57" s="105"/>
      <c r="FAI57" s="105"/>
      <c r="FAJ57" s="105"/>
      <c r="FAK57" s="105"/>
      <c r="FAL57" s="105"/>
      <c r="FAM57" s="105"/>
      <c r="FAN57" s="105"/>
      <c r="FAO57" s="105"/>
      <c r="FAP57" s="105"/>
      <c r="FAQ57" s="105"/>
      <c r="FAR57" s="105"/>
      <c r="FAS57" s="105"/>
      <c r="FAT57" s="105"/>
      <c r="FAU57" s="105"/>
      <c r="FAV57" s="105"/>
      <c r="FAW57" s="105"/>
      <c r="FAX57" s="105"/>
      <c r="FAY57" s="105"/>
      <c r="FAZ57" s="105"/>
      <c r="FBA57" s="105"/>
      <c r="FBB57" s="105"/>
      <c r="FBC57" s="105"/>
      <c r="FBD57" s="105"/>
      <c r="FBE57" s="105"/>
      <c r="FBF57" s="105"/>
      <c r="FBG57" s="105"/>
      <c r="FBH57" s="105"/>
      <c r="FBI57" s="105"/>
      <c r="FBJ57" s="105"/>
      <c r="FBK57" s="105"/>
      <c r="FBL57" s="105"/>
      <c r="FBM57" s="105"/>
      <c r="FBN57" s="105"/>
      <c r="FBO57" s="105"/>
      <c r="FBP57" s="105"/>
      <c r="FBQ57" s="105"/>
      <c r="FBR57" s="105"/>
      <c r="FBS57" s="105"/>
      <c r="FBT57" s="105"/>
      <c r="FBU57" s="105"/>
      <c r="FBV57" s="105"/>
      <c r="FBW57" s="105"/>
      <c r="FBX57" s="105"/>
      <c r="FBY57" s="105"/>
      <c r="FBZ57" s="105"/>
      <c r="FCA57" s="105"/>
      <c r="FCB57" s="105"/>
      <c r="FCC57" s="105"/>
      <c r="FCD57" s="105"/>
      <c r="FCE57" s="105"/>
      <c r="FCF57" s="105"/>
      <c r="FCG57" s="105"/>
      <c r="FCH57" s="105"/>
      <c r="FCI57" s="105"/>
      <c r="FCJ57" s="105"/>
      <c r="FCK57" s="105"/>
      <c r="FCL57" s="105"/>
      <c r="FCM57" s="105"/>
      <c r="FCN57" s="105"/>
      <c r="FCO57" s="105"/>
      <c r="FCP57" s="105"/>
      <c r="FCQ57" s="105"/>
      <c r="FCR57" s="105"/>
      <c r="FCS57" s="105"/>
      <c r="FCT57" s="105"/>
      <c r="FCU57" s="105"/>
      <c r="FCV57" s="105"/>
      <c r="FCW57" s="105"/>
      <c r="FCX57" s="105"/>
      <c r="FCY57" s="105"/>
      <c r="FCZ57" s="105"/>
      <c r="FDA57" s="105"/>
      <c r="FDB57" s="105"/>
      <c r="FDC57" s="105"/>
      <c r="FDD57" s="105"/>
      <c r="FDE57" s="105"/>
      <c r="FDF57" s="105"/>
      <c r="FDG57" s="105"/>
      <c r="FDH57" s="105"/>
      <c r="FDI57" s="105"/>
      <c r="FDJ57" s="105"/>
      <c r="FDK57" s="105"/>
      <c r="FDL57" s="105"/>
      <c r="FDM57" s="105"/>
      <c r="FDN57" s="105"/>
      <c r="FDO57" s="105"/>
      <c r="FDP57" s="105"/>
      <c r="FDQ57" s="105"/>
      <c r="FDR57" s="105"/>
      <c r="FDS57" s="105"/>
      <c r="FDT57" s="105"/>
      <c r="FDU57" s="105"/>
      <c r="FDV57" s="105"/>
      <c r="FDW57" s="105"/>
      <c r="FDX57" s="105"/>
      <c r="FDY57" s="105"/>
      <c r="FDZ57" s="105"/>
      <c r="FEA57" s="105"/>
      <c r="FEB57" s="105"/>
      <c r="FEC57" s="105"/>
      <c r="FED57" s="105"/>
      <c r="FEE57" s="105"/>
      <c r="FEF57" s="105"/>
      <c r="FEG57" s="105"/>
      <c r="FEH57" s="105"/>
      <c r="FEI57" s="105"/>
      <c r="FEJ57" s="105"/>
      <c r="FEK57" s="105"/>
      <c r="FEL57" s="105"/>
      <c r="FEM57" s="105"/>
      <c r="FEN57" s="105"/>
      <c r="FEO57" s="105"/>
      <c r="FEP57" s="105"/>
      <c r="FEQ57" s="105"/>
      <c r="FER57" s="105"/>
      <c r="FES57" s="105"/>
      <c r="FET57" s="105"/>
      <c r="FEU57" s="105"/>
      <c r="FEV57" s="105"/>
      <c r="FEW57" s="105"/>
      <c r="FEX57" s="105"/>
      <c r="FEY57" s="105"/>
      <c r="FEZ57" s="105"/>
      <c r="FFA57" s="105"/>
      <c r="FFB57" s="105"/>
      <c r="FFC57" s="105"/>
      <c r="FFD57" s="105"/>
      <c r="FFE57" s="105"/>
      <c r="FFF57" s="105"/>
      <c r="FFG57" s="105"/>
      <c r="FFH57" s="105"/>
      <c r="FFI57" s="105"/>
      <c r="FFJ57" s="105"/>
      <c r="FFK57" s="105"/>
      <c r="FFL57" s="105"/>
      <c r="FFM57" s="105"/>
      <c r="FFN57" s="105"/>
      <c r="FFO57" s="105"/>
      <c r="FFP57" s="105"/>
      <c r="FFQ57" s="105"/>
      <c r="FFR57" s="105"/>
      <c r="FFS57" s="105"/>
      <c r="FFT57" s="105"/>
      <c r="FFU57" s="105"/>
      <c r="FFV57" s="105"/>
      <c r="FFW57" s="105"/>
      <c r="FFX57" s="105"/>
      <c r="FFY57" s="105"/>
      <c r="FFZ57" s="105"/>
      <c r="FGA57" s="105"/>
      <c r="FGB57" s="105"/>
      <c r="FGC57" s="105"/>
      <c r="FGD57" s="105"/>
      <c r="FGE57" s="105"/>
      <c r="FGF57" s="105"/>
      <c r="FGG57" s="105"/>
      <c r="FGH57" s="105"/>
      <c r="FGI57" s="105"/>
      <c r="FGJ57" s="105"/>
      <c r="FGK57" s="105"/>
      <c r="FGL57" s="105"/>
      <c r="FGM57" s="105"/>
      <c r="FGN57" s="105"/>
      <c r="FGO57" s="105"/>
      <c r="FGP57" s="105"/>
      <c r="FGQ57" s="105"/>
      <c r="FGR57" s="105"/>
      <c r="FGS57" s="105"/>
      <c r="FGT57" s="105"/>
      <c r="FGU57" s="105"/>
      <c r="FGV57" s="105"/>
      <c r="FGW57" s="105"/>
      <c r="FGX57" s="105"/>
      <c r="FGY57" s="105"/>
      <c r="FGZ57" s="105"/>
      <c r="FHA57" s="105"/>
      <c r="FHB57" s="105"/>
      <c r="FHC57" s="105"/>
      <c r="FHD57" s="105"/>
      <c r="FHE57" s="105"/>
      <c r="FHF57" s="105"/>
      <c r="FHG57" s="105"/>
      <c r="FHH57" s="105"/>
      <c r="FHI57" s="105"/>
      <c r="FHJ57" s="105"/>
      <c r="FHK57" s="105"/>
      <c r="FHL57" s="105"/>
      <c r="FHM57" s="105"/>
      <c r="FHN57" s="105"/>
      <c r="FHO57" s="105"/>
      <c r="FHP57" s="105"/>
      <c r="FHQ57" s="105"/>
      <c r="FHR57" s="105"/>
      <c r="FHS57" s="105"/>
      <c r="FHT57" s="105"/>
      <c r="FHU57" s="105"/>
      <c r="FHV57" s="105"/>
      <c r="FHW57" s="105"/>
      <c r="FHX57" s="105"/>
      <c r="FHY57" s="105"/>
      <c r="FHZ57" s="105"/>
      <c r="FIA57" s="105"/>
      <c r="FIB57" s="105"/>
      <c r="FIC57" s="105"/>
      <c r="FID57" s="105"/>
      <c r="FIE57" s="105"/>
      <c r="FIF57" s="105"/>
      <c r="FIG57" s="105"/>
      <c r="FIH57" s="105"/>
      <c r="FII57" s="105"/>
      <c r="FIJ57" s="105"/>
      <c r="FIK57" s="105"/>
      <c r="FIL57" s="105"/>
      <c r="FIM57" s="105"/>
      <c r="FIN57" s="105"/>
      <c r="FIO57" s="105"/>
      <c r="FIP57" s="105"/>
      <c r="FIQ57" s="105"/>
      <c r="FIR57" s="105"/>
      <c r="FIS57" s="105"/>
      <c r="FIT57" s="105"/>
      <c r="FIU57" s="105"/>
      <c r="FIV57" s="105"/>
      <c r="FIW57" s="105"/>
      <c r="FIX57" s="105"/>
      <c r="FIY57" s="105"/>
      <c r="FIZ57" s="105"/>
      <c r="FJA57" s="105"/>
      <c r="FJB57" s="105"/>
      <c r="FJC57" s="105"/>
      <c r="FJD57" s="105"/>
      <c r="FJE57" s="105"/>
      <c r="FJF57" s="105"/>
      <c r="FJG57" s="105"/>
      <c r="FJH57" s="105"/>
      <c r="FJI57" s="105"/>
      <c r="FJJ57" s="105"/>
      <c r="FJK57" s="105"/>
      <c r="FJL57" s="105"/>
      <c r="FJM57" s="105"/>
      <c r="FJN57" s="105"/>
      <c r="FJO57" s="105"/>
      <c r="FJP57" s="105"/>
      <c r="FJQ57" s="105"/>
      <c r="FJR57" s="105"/>
      <c r="FJS57" s="105"/>
      <c r="FJT57" s="105"/>
      <c r="FJU57" s="105"/>
      <c r="FJV57" s="105"/>
      <c r="FJW57" s="105"/>
      <c r="FJX57" s="105"/>
      <c r="FJY57" s="105"/>
      <c r="FJZ57" s="105"/>
      <c r="FKA57" s="105"/>
      <c r="FKB57" s="105"/>
      <c r="FKC57" s="105"/>
      <c r="FKD57" s="105"/>
      <c r="FKE57" s="105"/>
      <c r="FKF57" s="105"/>
      <c r="FKG57" s="105"/>
      <c r="FKH57" s="105"/>
      <c r="FKI57" s="105"/>
      <c r="FKJ57" s="105"/>
      <c r="FKK57" s="105"/>
      <c r="FKL57" s="105"/>
      <c r="FKM57" s="105"/>
      <c r="FKN57" s="105"/>
      <c r="FKO57" s="105"/>
      <c r="FKP57" s="105"/>
      <c r="FKQ57" s="105"/>
      <c r="FKR57" s="105"/>
      <c r="FKS57" s="105"/>
      <c r="FKT57" s="105"/>
      <c r="FKU57" s="105"/>
      <c r="FKV57" s="105"/>
      <c r="FKW57" s="105"/>
      <c r="FKX57" s="105"/>
      <c r="FKY57" s="105"/>
      <c r="FKZ57" s="105"/>
      <c r="FLA57" s="105"/>
      <c r="FLB57" s="105"/>
      <c r="FLC57" s="105"/>
      <c r="FLD57" s="105"/>
      <c r="FLE57" s="105"/>
      <c r="FLF57" s="105"/>
      <c r="FLG57" s="105"/>
      <c r="FLH57" s="105"/>
      <c r="FLI57" s="105"/>
      <c r="FLJ57" s="105"/>
      <c r="FLK57" s="105"/>
      <c r="FLL57" s="105"/>
      <c r="FLM57" s="105"/>
      <c r="FLN57" s="105"/>
      <c r="FLO57" s="105"/>
      <c r="FLP57" s="105"/>
      <c r="FLQ57" s="105"/>
      <c r="FLR57" s="105"/>
      <c r="FLS57" s="105"/>
      <c r="FLT57" s="105"/>
      <c r="FLU57" s="105"/>
      <c r="FLV57" s="105"/>
      <c r="FLW57" s="105"/>
      <c r="FLX57" s="105"/>
      <c r="FLY57" s="105"/>
      <c r="FLZ57" s="105"/>
      <c r="FMA57" s="105"/>
      <c r="FMB57" s="105"/>
      <c r="FMC57" s="105"/>
      <c r="FMD57" s="105"/>
      <c r="FME57" s="105"/>
      <c r="FMF57" s="105"/>
      <c r="FMG57" s="105"/>
      <c r="FMH57" s="105"/>
      <c r="FMI57" s="105"/>
      <c r="FMJ57" s="105"/>
      <c r="FMK57" s="105"/>
      <c r="FML57" s="105"/>
      <c r="FMM57" s="105"/>
      <c r="FMN57" s="105"/>
      <c r="FMO57" s="105"/>
      <c r="FMP57" s="105"/>
      <c r="FMQ57" s="105"/>
      <c r="FMR57" s="105"/>
      <c r="FMS57" s="105"/>
      <c r="FMT57" s="105"/>
      <c r="FMU57" s="105"/>
      <c r="FMV57" s="105"/>
      <c r="FMW57" s="105"/>
      <c r="FMX57" s="105"/>
      <c r="FMY57" s="105"/>
      <c r="FMZ57" s="105"/>
      <c r="FNA57" s="105"/>
      <c r="FNB57" s="105"/>
      <c r="FNC57" s="105"/>
      <c r="FND57" s="105"/>
      <c r="FNE57" s="105"/>
      <c r="FNF57" s="105"/>
      <c r="FNG57" s="105"/>
      <c r="FNH57" s="105"/>
      <c r="FNI57" s="105"/>
      <c r="FNJ57" s="105"/>
      <c r="FNK57" s="105"/>
      <c r="FNL57" s="105"/>
      <c r="FNM57" s="105"/>
      <c r="FNN57" s="105"/>
      <c r="FNO57" s="105"/>
      <c r="FNP57" s="105"/>
      <c r="FNQ57" s="105"/>
      <c r="FNR57" s="105"/>
      <c r="FNS57" s="105"/>
      <c r="FNT57" s="105"/>
      <c r="FNU57" s="105"/>
      <c r="FNV57" s="105"/>
      <c r="FNW57" s="105"/>
      <c r="FNX57" s="105"/>
      <c r="FNY57" s="105"/>
      <c r="FNZ57" s="105"/>
      <c r="FOA57" s="105"/>
      <c r="FOB57" s="105"/>
      <c r="FOC57" s="105"/>
      <c r="FOD57" s="105"/>
      <c r="FOE57" s="105"/>
      <c r="FOF57" s="105"/>
      <c r="FOG57" s="105"/>
      <c r="FOH57" s="105"/>
      <c r="FOI57" s="105"/>
      <c r="FOJ57" s="105"/>
      <c r="FOK57" s="105"/>
      <c r="FOL57" s="105"/>
      <c r="FOM57" s="105"/>
      <c r="FON57" s="105"/>
      <c r="FOO57" s="105"/>
      <c r="FOP57" s="105"/>
      <c r="FOQ57" s="105"/>
      <c r="FOR57" s="105"/>
      <c r="FOS57" s="105"/>
      <c r="FOT57" s="105"/>
      <c r="FOU57" s="105"/>
      <c r="FOV57" s="105"/>
      <c r="FOW57" s="105"/>
      <c r="FOX57" s="105"/>
      <c r="FOY57" s="105"/>
      <c r="FOZ57" s="105"/>
      <c r="FPA57" s="105"/>
      <c r="FPB57" s="105"/>
      <c r="FPC57" s="105"/>
      <c r="FPD57" s="105"/>
      <c r="FPE57" s="105"/>
      <c r="FPF57" s="105"/>
      <c r="FPG57" s="105"/>
      <c r="FPH57" s="105"/>
      <c r="FPI57" s="105"/>
      <c r="FPJ57" s="105"/>
      <c r="FPK57" s="105"/>
      <c r="FPL57" s="105"/>
      <c r="FPM57" s="105"/>
      <c r="FPN57" s="105"/>
      <c r="FPO57" s="105"/>
      <c r="FPP57" s="105"/>
      <c r="FPQ57" s="105"/>
      <c r="FPR57" s="105"/>
      <c r="FPS57" s="105"/>
      <c r="FPT57" s="105"/>
      <c r="FPU57" s="105"/>
      <c r="FPV57" s="105"/>
      <c r="FPW57" s="105"/>
      <c r="FPX57" s="105"/>
      <c r="FPY57" s="105"/>
      <c r="FPZ57" s="105"/>
      <c r="FQA57" s="105"/>
      <c r="FQB57" s="105"/>
      <c r="FQC57" s="105"/>
      <c r="FQD57" s="105"/>
      <c r="FQE57" s="105"/>
      <c r="FQF57" s="105"/>
      <c r="FQG57" s="105"/>
      <c r="FQH57" s="105"/>
      <c r="FQI57" s="105"/>
      <c r="FQJ57" s="105"/>
      <c r="FQK57" s="105"/>
      <c r="FQL57" s="105"/>
      <c r="FQM57" s="105"/>
      <c r="FQN57" s="105"/>
      <c r="FQO57" s="105"/>
      <c r="FQP57" s="105"/>
      <c r="FQQ57" s="105"/>
      <c r="FQR57" s="105"/>
      <c r="FQS57" s="105"/>
      <c r="FQT57" s="105"/>
      <c r="FQU57" s="105"/>
      <c r="FQV57" s="105"/>
      <c r="FQW57" s="105"/>
      <c r="FQX57" s="105"/>
      <c r="FQY57" s="105"/>
      <c r="FQZ57" s="105"/>
      <c r="FRA57" s="105"/>
      <c r="FRB57" s="105"/>
      <c r="FRC57" s="105"/>
      <c r="FRD57" s="105"/>
      <c r="FRE57" s="105"/>
      <c r="FRF57" s="105"/>
      <c r="FRG57" s="105"/>
      <c r="FRH57" s="105"/>
      <c r="FRI57" s="105"/>
      <c r="FRJ57" s="105"/>
      <c r="FRK57" s="105"/>
      <c r="FRL57" s="105"/>
      <c r="FRM57" s="105"/>
      <c r="FRN57" s="105"/>
      <c r="FRO57" s="105"/>
      <c r="FRP57" s="105"/>
      <c r="FRQ57" s="105"/>
      <c r="FRR57" s="105"/>
      <c r="FRS57" s="105"/>
      <c r="FRT57" s="105"/>
      <c r="FRU57" s="105"/>
      <c r="FRV57" s="105"/>
      <c r="FRW57" s="105"/>
      <c r="FRX57" s="105"/>
      <c r="FRY57" s="105"/>
      <c r="FRZ57" s="105"/>
      <c r="FSA57" s="105"/>
      <c r="FSB57" s="105"/>
      <c r="FSC57" s="105"/>
      <c r="FSD57" s="105"/>
      <c r="FSE57" s="105"/>
      <c r="FSF57" s="105"/>
      <c r="FSG57" s="105"/>
      <c r="FSH57" s="105"/>
      <c r="FSI57" s="105"/>
      <c r="FSJ57" s="105"/>
      <c r="FSK57" s="105"/>
      <c r="FSL57" s="105"/>
      <c r="FSM57" s="105"/>
      <c r="FSN57" s="105"/>
      <c r="FSO57" s="105"/>
      <c r="FSP57" s="105"/>
      <c r="FSQ57" s="105"/>
      <c r="FSR57" s="105"/>
      <c r="FSS57" s="105"/>
      <c r="FST57" s="105"/>
      <c r="FSU57" s="105"/>
      <c r="FSV57" s="105"/>
      <c r="FSW57" s="105"/>
      <c r="FSX57" s="105"/>
      <c r="FSY57" s="105"/>
      <c r="FSZ57" s="105"/>
      <c r="FTA57" s="105"/>
      <c r="FTB57" s="105"/>
      <c r="FTC57" s="105"/>
      <c r="FTD57" s="105"/>
      <c r="FTE57" s="105"/>
      <c r="FTF57" s="105"/>
      <c r="FTG57" s="105"/>
      <c r="FTH57" s="105"/>
      <c r="FTI57" s="105"/>
      <c r="FTJ57" s="105"/>
      <c r="FTK57" s="105"/>
      <c r="FTL57" s="105"/>
      <c r="FTM57" s="105"/>
      <c r="FTN57" s="105"/>
      <c r="FTO57" s="105"/>
      <c r="FTP57" s="105"/>
      <c r="FTQ57" s="105"/>
      <c r="FTR57" s="105"/>
      <c r="FTS57" s="105"/>
      <c r="FTT57" s="105"/>
      <c r="FTU57" s="105"/>
      <c r="FTV57" s="105"/>
      <c r="FTW57" s="105"/>
      <c r="FTX57" s="105"/>
      <c r="FTY57" s="105"/>
      <c r="FTZ57" s="105"/>
      <c r="FUA57" s="105"/>
      <c r="FUB57" s="105"/>
      <c r="FUC57" s="105"/>
      <c r="FUD57" s="105"/>
      <c r="FUE57" s="105"/>
      <c r="FUF57" s="105"/>
      <c r="FUG57" s="105"/>
      <c r="FUH57" s="105"/>
      <c r="FUI57" s="105"/>
      <c r="FUJ57" s="105"/>
      <c r="FUK57" s="105"/>
      <c r="FUL57" s="105"/>
      <c r="FUM57" s="105"/>
      <c r="FUN57" s="105"/>
      <c r="FUO57" s="105"/>
      <c r="FUP57" s="105"/>
      <c r="FUQ57" s="105"/>
      <c r="FUR57" s="105"/>
      <c r="FUS57" s="105"/>
      <c r="FUT57" s="105"/>
      <c r="FUU57" s="105"/>
      <c r="FUV57" s="105"/>
      <c r="FUW57" s="105"/>
      <c r="FUX57" s="105"/>
      <c r="FUY57" s="105"/>
      <c r="FUZ57" s="105"/>
      <c r="FVA57" s="105"/>
      <c r="FVB57" s="105"/>
      <c r="FVC57" s="105"/>
      <c r="FVD57" s="105"/>
      <c r="FVE57" s="105"/>
      <c r="FVF57" s="105"/>
      <c r="FVG57" s="105"/>
      <c r="FVH57" s="105"/>
      <c r="FVI57" s="105"/>
      <c r="FVJ57" s="105"/>
      <c r="FVK57" s="105"/>
      <c r="FVL57" s="105"/>
      <c r="FVM57" s="105"/>
      <c r="FVN57" s="105"/>
      <c r="FVO57" s="105"/>
      <c r="FVP57" s="105"/>
      <c r="FVQ57" s="105"/>
      <c r="FVR57" s="105"/>
      <c r="FVS57" s="105"/>
      <c r="FVT57" s="105"/>
      <c r="FVU57" s="105"/>
      <c r="FVV57" s="105"/>
      <c r="FVW57" s="105"/>
      <c r="FVX57" s="105"/>
      <c r="FVY57" s="105"/>
      <c r="FVZ57" s="105"/>
      <c r="FWA57" s="105"/>
      <c r="FWB57" s="105"/>
      <c r="FWC57" s="105"/>
      <c r="FWD57" s="105"/>
      <c r="FWE57" s="105"/>
      <c r="FWF57" s="105"/>
      <c r="FWG57" s="105"/>
      <c r="FWH57" s="105"/>
      <c r="FWI57" s="105"/>
      <c r="FWJ57" s="105"/>
      <c r="FWK57" s="105"/>
      <c r="FWL57" s="105"/>
      <c r="FWM57" s="105"/>
      <c r="FWN57" s="105"/>
      <c r="FWO57" s="105"/>
      <c r="FWP57" s="105"/>
      <c r="FWQ57" s="105"/>
      <c r="FWR57" s="105"/>
      <c r="FWS57" s="105"/>
      <c r="FWT57" s="105"/>
      <c r="FWU57" s="105"/>
      <c r="FWV57" s="105"/>
      <c r="FWW57" s="105"/>
      <c r="FWX57" s="105"/>
      <c r="FWY57" s="105"/>
      <c r="FWZ57" s="105"/>
      <c r="FXA57" s="105"/>
      <c r="FXB57" s="105"/>
      <c r="FXC57" s="105"/>
      <c r="FXD57" s="105"/>
      <c r="FXE57" s="105"/>
      <c r="FXF57" s="105"/>
      <c r="FXG57" s="105"/>
      <c r="FXH57" s="105"/>
      <c r="FXI57" s="105"/>
      <c r="FXJ57" s="105"/>
      <c r="FXK57" s="105"/>
      <c r="FXL57" s="105"/>
      <c r="FXM57" s="105"/>
      <c r="FXN57" s="105"/>
      <c r="FXO57" s="105"/>
      <c r="FXP57" s="105"/>
      <c r="FXQ57" s="105"/>
      <c r="FXR57" s="105"/>
      <c r="FXS57" s="105"/>
      <c r="FXT57" s="105"/>
      <c r="FXU57" s="105"/>
      <c r="FXV57" s="105"/>
      <c r="FXW57" s="105"/>
      <c r="FXX57" s="105"/>
      <c r="FXY57" s="105"/>
      <c r="FXZ57" s="105"/>
      <c r="FYA57" s="105"/>
      <c r="FYB57" s="105"/>
      <c r="FYC57" s="105"/>
      <c r="FYD57" s="105"/>
      <c r="FYE57" s="105"/>
      <c r="FYF57" s="105"/>
      <c r="FYG57" s="105"/>
      <c r="FYH57" s="105"/>
      <c r="FYI57" s="105"/>
      <c r="FYJ57" s="105"/>
      <c r="FYK57" s="105"/>
      <c r="FYL57" s="105"/>
      <c r="FYM57" s="105"/>
      <c r="FYN57" s="105"/>
      <c r="FYO57" s="105"/>
      <c r="FYP57" s="105"/>
      <c r="FYQ57" s="105"/>
      <c r="FYR57" s="105"/>
      <c r="FYS57" s="105"/>
      <c r="FYT57" s="105"/>
      <c r="FYU57" s="105"/>
      <c r="FYV57" s="105"/>
      <c r="FYW57" s="105"/>
      <c r="FYX57" s="105"/>
      <c r="FYY57" s="105"/>
      <c r="FYZ57" s="105"/>
      <c r="FZA57" s="105"/>
      <c r="FZB57" s="105"/>
      <c r="FZC57" s="105"/>
      <c r="FZD57" s="105"/>
      <c r="FZE57" s="105"/>
      <c r="FZF57" s="105"/>
      <c r="FZG57" s="105"/>
      <c r="FZH57" s="105"/>
      <c r="FZI57" s="105"/>
      <c r="FZJ57" s="105"/>
      <c r="FZK57" s="105"/>
      <c r="FZL57" s="105"/>
      <c r="FZM57" s="105"/>
      <c r="FZN57" s="105"/>
      <c r="FZO57" s="105"/>
      <c r="FZP57" s="105"/>
      <c r="FZQ57" s="105"/>
      <c r="FZR57" s="105"/>
      <c r="FZS57" s="105"/>
      <c r="FZT57" s="105"/>
      <c r="FZU57" s="105"/>
      <c r="FZV57" s="105"/>
      <c r="FZW57" s="105"/>
      <c r="FZX57" s="105"/>
      <c r="FZY57" s="105"/>
      <c r="FZZ57" s="105"/>
      <c r="GAA57" s="105"/>
      <c r="GAB57" s="105"/>
      <c r="GAC57" s="105"/>
      <c r="GAD57" s="105"/>
      <c r="GAE57" s="105"/>
      <c r="GAF57" s="105"/>
      <c r="GAG57" s="105"/>
      <c r="GAH57" s="105"/>
      <c r="GAI57" s="105"/>
      <c r="GAJ57" s="105"/>
      <c r="GAK57" s="105"/>
      <c r="GAL57" s="105"/>
      <c r="GAM57" s="105"/>
      <c r="GAN57" s="105"/>
      <c r="GAO57" s="105"/>
      <c r="GAP57" s="105"/>
      <c r="GAQ57" s="105"/>
      <c r="GAR57" s="105"/>
      <c r="GAS57" s="105"/>
      <c r="GAT57" s="105"/>
      <c r="GAU57" s="105"/>
      <c r="GAV57" s="105"/>
      <c r="GAW57" s="105"/>
      <c r="GAX57" s="105"/>
      <c r="GAY57" s="105"/>
      <c r="GAZ57" s="105"/>
      <c r="GBA57" s="105"/>
      <c r="GBB57" s="105"/>
      <c r="GBC57" s="105"/>
      <c r="GBD57" s="105"/>
      <c r="GBE57" s="105"/>
      <c r="GBF57" s="105"/>
      <c r="GBG57" s="105"/>
      <c r="GBH57" s="105"/>
      <c r="GBI57" s="105"/>
      <c r="GBJ57" s="105"/>
      <c r="GBK57" s="105"/>
      <c r="GBL57" s="105"/>
      <c r="GBM57" s="105"/>
      <c r="GBN57" s="105"/>
      <c r="GBO57" s="105"/>
      <c r="GBP57" s="105"/>
      <c r="GBQ57" s="105"/>
      <c r="GBR57" s="105"/>
      <c r="GBS57" s="105"/>
      <c r="GBT57" s="105"/>
      <c r="GBU57" s="105"/>
      <c r="GBV57" s="105"/>
      <c r="GBW57" s="105"/>
      <c r="GBX57" s="105"/>
      <c r="GBY57" s="105"/>
      <c r="GBZ57" s="105"/>
      <c r="GCA57" s="105"/>
      <c r="GCB57" s="105"/>
      <c r="GCC57" s="105"/>
      <c r="GCD57" s="105"/>
      <c r="GCE57" s="105"/>
      <c r="GCF57" s="105"/>
      <c r="GCG57" s="105"/>
      <c r="GCH57" s="105"/>
      <c r="GCI57" s="105"/>
      <c r="GCJ57" s="105"/>
      <c r="GCK57" s="105"/>
      <c r="GCL57" s="105"/>
      <c r="GCM57" s="105"/>
      <c r="GCN57" s="105"/>
      <c r="GCO57" s="105"/>
      <c r="GCP57" s="105"/>
      <c r="GCQ57" s="105"/>
      <c r="GCR57" s="105"/>
      <c r="GCS57" s="105"/>
      <c r="GCT57" s="105"/>
      <c r="GCU57" s="105"/>
      <c r="GCV57" s="105"/>
      <c r="GCW57" s="105"/>
      <c r="GCX57" s="105"/>
      <c r="GCY57" s="105"/>
      <c r="GCZ57" s="105"/>
      <c r="GDA57" s="105"/>
      <c r="GDB57" s="105"/>
      <c r="GDC57" s="105"/>
      <c r="GDD57" s="105"/>
      <c r="GDE57" s="105"/>
      <c r="GDF57" s="105"/>
      <c r="GDG57" s="105"/>
      <c r="GDH57" s="105"/>
      <c r="GDI57" s="105"/>
      <c r="GDJ57" s="105"/>
      <c r="GDK57" s="105"/>
      <c r="GDL57" s="105"/>
      <c r="GDM57" s="105"/>
      <c r="GDN57" s="105"/>
      <c r="GDO57" s="105"/>
      <c r="GDP57" s="105"/>
      <c r="GDQ57" s="105"/>
      <c r="GDR57" s="105"/>
      <c r="GDS57" s="105"/>
      <c r="GDT57" s="105"/>
      <c r="GDU57" s="105"/>
      <c r="GDV57" s="105"/>
      <c r="GDW57" s="105"/>
      <c r="GDX57" s="105"/>
      <c r="GDY57" s="105"/>
      <c r="GDZ57" s="105"/>
      <c r="GEA57" s="105"/>
      <c r="GEB57" s="105"/>
      <c r="GEC57" s="105"/>
      <c r="GED57" s="105"/>
      <c r="GEE57" s="105"/>
      <c r="GEF57" s="105"/>
      <c r="GEG57" s="105"/>
      <c r="GEH57" s="105"/>
      <c r="GEI57" s="105"/>
      <c r="GEJ57" s="105"/>
      <c r="GEK57" s="105"/>
      <c r="GEL57" s="105"/>
      <c r="GEM57" s="105"/>
      <c r="GEN57" s="105"/>
      <c r="GEO57" s="105"/>
      <c r="GEP57" s="105"/>
      <c r="GEQ57" s="105"/>
      <c r="GER57" s="105"/>
      <c r="GES57" s="105"/>
      <c r="GET57" s="105"/>
      <c r="GEU57" s="105"/>
      <c r="GEV57" s="105"/>
      <c r="GEW57" s="105"/>
      <c r="GEX57" s="105"/>
      <c r="GEY57" s="105"/>
      <c r="GEZ57" s="105"/>
      <c r="GFA57" s="105"/>
      <c r="GFB57" s="105"/>
      <c r="GFC57" s="105"/>
      <c r="GFD57" s="105"/>
      <c r="GFE57" s="105"/>
      <c r="GFF57" s="105"/>
      <c r="GFG57" s="105"/>
      <c r="GFH57" s="105"/>
      <c r="GFI57" s="105"/>
      <c r="GFJ57" s="105"/>
      <c r="GFK57" s="105"/>
      <c r="GFL57" s="105"/>
      <c r="GFM57" s="105"/>
      <c r="GFN57" s="105"/>
      <c r="GFO57" s="105"/>
      <c r="GFP57" s="105"/>
      <c r="GFQ57" s="105"/>
      <c r="GFR57" s="105"/>
      <c r="GFS57" s="105"/>
      <c r="GFT57" s="105"/>
      <c r="GFU57" s="105"/>
      <c r="GFV57" s="105"/>
      <c r="GFW57" s="105"/>
      <c r="GFX57" s="105"/>
      <c r="GFY57" s="105"/>
      <c r="GFZ57" s="105"/>
      <c r="GGA57" s="105"/>
      <c r="GGB57" s="105"/>
      <c r="GGC57" s="105"/>
      <c r="GGD57" s="105"/>
      <c r="GGE57" s="105"/>
      <c r="GGF57" s="105"/>
      <c r="GGG57" s="105"/>
      <c r="GGH57" s="105"/>
      <c r="GGI57" s="105"/>
      <c r="GGJ57" s="105"/>
      <c r="GGK57" s="105"/>
      <c r="GGL57" s="105"/>
      <c r="GGM57" s="105"/>
      <c r="GGN57" s="105"/>
      <c r="GGO57" s="105"/>
      <c r="GGP57" s="105"/>
      <c r="GGQ57" s="105"/>
      <c r="GGR57" s="105"/>
      <c r="GGS57" s="105"/>
      <c r="GGT57" s="105"/>
      <c r="GGU57" s="105"/>
      <c r="GGV57" s="105"/>
      <c r="GGW57" s="105"/>
      <c r="GGX57" s="105"/>
      <c r="GGY57" s="105"/>
      <c r="GGZ57" s="105"/>
      <c r="GHA57" s="105"/>
      <c r="GHB57" s="105"/>
      <c r="GHC57" s="105"/>
      <c r="GHD57" s="105"/>
      <c r="GHE57" s="105"/>
      <c r="GHF57" s="105"/>
      <c r="GHG57" s="105"/>
      <c r="GHH57" s="105"/>
      <c r="GHI57" s="105"/>
      <c r="GHJ57" s="105"/>
      <c r="GHK57" s="105"/>
      <c r="GHL57" s="105"/>
      <c r="GHM57" s="105"/>
      <c r="GHN57" s="105"/>
      <c r="GHO57" s="105"/>
      <c r="GHP57" s="105"/>
      <c r="GHQ57" s="105"/>
      <c r="GHR57" s="105"/>
      <c r="GHS57" s="105"/>
      <c r="GHT57" s="105"/>
      <c r="GHU57" s="105"/>
      <c r="GHV57" s="105"/>
      <c r="GHW57" s="105"/>
      <c r="GHX57" s="105"/>
      <c r="GHY57" s="105"/>
      <c r="GHZ57" s="105"/>
      <c r="GIA57" s="105"/>
      <c r="GIB57" s="105"/>
      <c r="GIC57" s="105"/>
      <c r="GID57" s="105"/>
      <c r="GIE57" s="105"/>
      <c r="GIF57" s="105"/>
      <c r="GIG57" s="105"/>
      <c r="GIH57" s="105"/>
      <c r="GII57" s="105"/>
      <c r="GIJ57" s="105"/>
      <c r="GIK57" s="105"/>
      <c r="GIL57" s="105"/>
      <c r="GIM57" s="105"/>
      <c r="GIN57" s="105"/>
      <c r="GIO57" s="105"/>
      <c r="GIP57" s="105"/>
      <c r="GIQ57" s="105"/>
      <c r="GIR57" s="105"/>
      <c r="GIS57" s="105"/>
      <c r="GIT57" s="105"/>
      <c r="GIU57" s="105"/>
      <c r="GIV57" s="105"/>
      <c r="GIW57" s="105"/>
      <c r="GIX57" s="105"/>
      <c r="GIY57" s="105"/>
      <c r="GIZ57" s="105"/>
      <c r="GJA57" s="105"/>
      <c r="GJB57" s="105"/>
      <c r="GJC57" s="105"/>
      <c r="GJD57" s="105"/>
      <c r="GJE57" s="105"/>
      <c r="GJF57" s="105"/>
      <c r="GJG57" s="105"/>
      <c r="GJH57" s="105"/>
      <c r="GJI57" s="105"/>
      <c r="GJJ57" s="105"/>
      <c r="GJK57" s="105"/>
      <c r="GJL57" s="105"/>
      <c r="GJM57" s="105"/>
      <c r="GJN57" s="105"/>
      <c r="GJO57" s="105"/>
      <c r="GJP57" s="105"/>
      <c r="GJQ57" s="105"/>
      <c r="GJR57" s="105"/>
      <c r="GJS57" s="105"/>
      <c r="GJT57" s="105"/>
      <c r="GJU57" s="105"/>
      <c r="GJV57" s="105"/>
      <c r="GJW57" s="105"/>
      <c r="GJX57" s="105"/>
      <c r="GJY57" s="105"/>
      <c r="GJZ57" s="105"/>
      <c r="GKA57" s="105"/>
      <c r="GKB57" s="105"/>
      <c r="GKC57" s="105"/>
      <c r="GKD57" s="105"/>
      <c r="GKE57" s="105"/>
      <c r="GKF57" s="105"/>
      <c r="GKG57" s="105"/>
      <c r="GKH57" s="105"/>
      <c r="GKI57" s="105"/>
      <c r="GKJ57" s="105"/>
      <c r="GKK57" s="105"/>
      <c r="GKL57" s="105"/>
      <c r="GKM57" s="105"/>
      <c r="GKN57" s="105"/>
      <c r="GKO57" s="105"/>
      <c r="GKP57" s="105"/>
      <c r="GKQ57" s="105"/>
      <c r="GKR57" s="105"/>
      <c r="GKS57" s="105"/>
      <c r="GKT57" s="105"/>
      <c r="GKU57" s="105"/>
      <c r="GKV57" s="105"/>
      <c r="GKW57" s="105"/>
      <c r="GKX57" s="105"/>
      <c r="GKY57" s="105"/>
      <c r="GKZ57" s="105"/>
      <c r="GLA57" s="105"/>
      <c r="GLB57" s="105"/>
      <c r="GLC57" s="105"/>
      <c r="GLD57" s="105"/>
      <c r="GLE57" s="105"/>
      <c r="GLF57" s="105"/>
      <c r="GLG57" s="105"/>
      <c r="GLH57" s="105"/>
      <c r="GLI57" s="105"/>
      <c r="GLJ57" s="105"/>
      <c r="GLK57" s="105"/>
      <c r="GLL57" s="105"/>
      <c r="GLM57" s="105"/>
      <c r="GLN57" s="105"/>
      <c r="GLO57" s="105"/>
      <c r="GLP57" s="105"/>
      <c r="GLQ57" s="105"/>
      <c r="GLR57" s="105"/>
      <c r="GLS57" s="105"/>
      <c r="GLT57" s="105"/>
      <c r="GLU57" s="105"/>
      <c r="GLV57" s="105"/>
      <c r="GLW57" s="105"/>
      <c r="GLX57" s="105"/>
      <c r="GLY57" s="105"/>
      <c r="GLZ57" s="105"/>
      <c r="GMA57" s="105"/>
      <c r="GMB57" s="105"/>
      <c r="GMC57" s="105"/>
      <c r="GMD57" s="105"/>
      <c r="GME57" s="105"/>
      <c r="GMF57" s="105"/>
      <c r="GMG57" s="105"/>
      <c r="GMH57" s="105"/>
      <c r="GMI57" s="105"/>
      <c r="GMJ57" s="105"/>
      <c r="GMK57" s="105"/>
      <c r="GML57" s="105"/>
      <c r="GMM57" s="105"/>
      <c r="GMN57" s="105"/>
      <c r="GMO57" s="105"/>
      <c r="GMP57" s="105"/>
      <c r="GMQ57" s="105"/>
      <c r="GMR57" s="105"/>
      <c r="GMS57" s="105"/>
      <c r="GMT57" s="105"/>
      <c r="GMU57" s="105"/>
      <c r="GMV57" s="105"/>
      <c r="GMW57" s="105"/>
      <c r="GMX57" s="105"/>
      <c r="GMY57" s="105"/>
      <c r="GMZ57" s="105"/>
      <c r="GNA57" s="105"/>
      <c r="GNB57" s="105"/>
      <c r="GNC57" s="105"/>
      <c r="GND57" s="105"/>
      <c r="GNE57" s="105"/>
      <c r="GNF57" s="105"/>
      <c r="GNG57" s="105"/>
      <c r="GNH57" s="105"/>
      <c r="GNI57" s="105"/>
      <c r="GNJ57" s="105"/>
      <c r="GNK57" s="105"/>
      <c r="GNL57" s="105"/>
      <c r="GNM57" s="105"/>
      <c r="GNN57" s="105"/>
      <c r="GNO57" s="105"/>
      <c r="GNP57" s="105"/>
      <c r="GNQ57" s="105"/>
      <c r="GNR57" s="105"/>
      <c r="GNS57" s="105"/>
      <c r="GNT57" s="105"/>
      <c r="GNU57" s="105"/>
      <c r="GNV57" s="105"/>
      <c r="GNW57" s="105"/>
      <c r="GNX57" s="105"/>
      <c r="GNY57" s="105"/>
      <c r="GNZ57" s="105"/>
      <c r="GOA57" s="105"/>
      <c r="GOB57" s="105"/>
      <c r="GOC57" s="105"/>
      <c r="GOD57" s="105"/>
      <c r="GOE57" s="105"/>
      <c r="GOF57" s="105"/>
      <c r="GOG57" s="105"/>
      <c r="GOH57" s="105"/>
      <c r="GOI57" s="105"/>
      <c r="GOJ57" s="105"/>
      <c r="GOK57" s="105"/>
      <c r="GOL57" s="105"/>
      <c r="GOM57" s="105"/>
      <c r="GON57" s="105"/>
      <c r="GOO57" s="105"/>
      <c r="GOP57" s="105"/>
      <c r="GOQ57" s="105"/>
      <c r="GOR57" s="105"/>
      <c r="GOS57" s="105"/>
      <c r="GOT57" s="105"/>
      <c r="GOU57" s="105"/>
      <c r="GOV57" s="105"/>
      <c r="GOW57" s="105"/>
      <c r="GOX57" s="105"/>
      <c r="GOY57" s="105"/>
      <c r="GOZ57" s="105"/>
      <c r="GPA57" s="105"/>
      <c r="GPB57" s="105"/>
      <c r="GPC57" s="105"/>
      <c r="GPD57" s="105"/>
      <c r="GPE57" s="105"/>
      <c r="GPF57" s="105"/>
      <c r="GPG57" s="105"/>
      <c r="GPH57" s="105"/>
      <c r="GPI57" s="105"/>
      <c r="GPJ57" s="105"/>
      <c r="GPK57" s="105"/>
      <c r="GPL57" s="105"/>
      <c r="GPM57" s="105"/>
      <c r="GPN57" s="105"/>
      <c r="GPO57" s="105"/>
      <c r="GPP57" s="105"/>
      <c r="GPQ57" s="105"/>
      <c r="GPR57" s="105"/>
      <c r="GPS57" s="105"/>
      <c r="GPT57" s="105"/>
      <c r="GPU57" s="105"/>
      <c r="GPV57" s="105"/>
      <c r="GPW57" s="105"/>
      <c r="GPX57" s="105"/>
      <c r="GPY57" s="105"/>
      <c r="GPZ57" s="105"/>
      <c r="GQA57" s="105"/>
      <c r="GQB57" s="105"/>
      <c r="GQC57" s="105"/>
      <c r="GQD57" s="105"/>
      <c r="GQE57" s="105"/>
      <c r="GQF57" s="105"/>
      <c r="GQG57" s="105"/>
      <c r="GQH57" s="105"/>
      <c r="GQI57" s="105"/>
      <c r="GQJ57" s="105"/>
      <c r="GQK57" s="105"/>
      <c r="GQL57" s="105"/>
      <c r="GQM57" s="105"/>
      <c r="GQN57" s="105"/>
      <c r="GQO57" s="105"/>
      <c r="GQP57" s="105"/>
      <c r="GQQ57" s="105"/>
      <c r="GQR57" s="105"/>
      <c r="GQS57" s="105"/>
      <c r="GQT57" s="105"/>
      <c r="GQU57" s="105"/>
      <c r="GQV57" s="105"/>
      <c r="GQW57" s="105"/>
      <c r="GQX57" s="105"/>
      <c r="GQY57" s="105"/>
      <c r="GQZ57" s="105"/>
      <c r="GRA57" s="105"/>
      <c r="GRB57" s="105"/>
      <c r="GRC57" s="105"/>
      <c r="GRD57" s="105"/>
      <c r="GRE57" s="105"/>
      <c r="GRF57" s="105"/>
      <c r="GRG57" s="105"/>
      <c r="GRH57" s="105"/>
      <c r="GRI57" s="105"/>
      <c r="GRJ57" s="105"/>
      <c r="GRK57" s="105"/>
      <c r="GRL57" s="105"/>
      <c r="GRM57" s="105"/>
      <c r="GRN57" s="105"/>
      <c r="GRO57" s="105"/>
      <c r="GRP57" s="105"/>
      <c r="GRQ57" s="105"/>
      <c r="GRR57" s="105"/>
      <c r="GRS57" s="105"/>
      <c r="GRT57" s="105"/>
      <c r="GRU57" s="105"/>
      <c r="GRV57" s="105"/>
      <c r="GRW57" s="105"/>
      <c r="GRX57" s="105"/>
      <c r="GRY57" s="105"/>
      <c r="GRZ57" s="105"/>
      <c r="GSA57" s="105"/>
      <c r="GSB57" s="105"/>
      <c r="GSC57" s="105"/>
      <c r="GSD57" s="105"/>
      <c r="GSE57" s="105"/>
      <c r="GSF57" s="105"/>
      <c r="GSG57" s="105"/>
      <c r="GSH57" s="105"/>
      <c r="GSI57" s="105"/>
      <c r="GSJ57" s="105"/>
      <c r="GSK57" s="105"/>
      <c r="GSL57" s="105"/>
      <c r="GSM57" s="105"/>
      <c r="GSN57" s="105"/>
      <c r="GSO57" s="105"/>
      <c r="GSP57" s="105"/>
      <c r="GSQ57" s="105"/>
      <c r="GSR57" s="105"/>
      <c r="GSS57" s="105"/>
      <c r="GST57" s="105"/>
      <c r="GSU57" s="105"/>
      <c r="GSV57" s="105"/>
      <c r="GSW57" s="105"/>
      <c r="GSX57" s="105"/>
      <c r="GSY57" s="105"/>
      <c r="GSZ57" s="105"/>
      <c r="GTA57" s="105"/>
      <c r="GTB57" s="105"/>
      <c r="GTC57" s="105"/>
      <c r="GTD57" s="105"/>
      <c r="GTE57" s="105"/>
      <c r="GTF57" s="105"/>
      <c r="GTG57" s="105"/>
      <c r="GTH57" s="105"/>
      <c r="GTI57" s="105"/>
      <c r="GTJ57" s="105"/>
      <c r="GTK57" s="105"/>
      <c r="GTL57" s="105"/>
      <c r="GTM57" s="105"/>
      <c r="GTN57" s="105"/>
      <c r="GTO57" s="105"/>
      <c r="GTP57" s="105"/>
      <c r="GTQ57" s="105"/>
      <c r="GTR57" s="105"/>
      <c r="GTS57" s="105"/>
      <c r="GTT57" s="105"/>
      <c r="GTU57" s="105"/>
      <c r="GTV57" s="105"/>
      <c r="GTW57" s="105"/>
      <c r="GTX57" s="105"/>
      <c r="GTY57" s="105"/>
      <c r="GTZ57" s="105"/>
      <c r="GUA57" s="105"/>
      <c r="GUB57" s="105"/>
      <c r="GUC57" s="105"/>
      <c r="GUD57" s="105"/>
      <c r="GUE57" s="105"/>
      <c r="GUF57" s="105"/>
      <c r="GUG57" s="105"/>
      <c r="GUH57" s="105"/>
      <c r="GUI57" s="105"/>
      <c r="GUJ57" s="105"/>
      <c r="GUK57" s="105"/>
      <c r="GUL57" s="105"/>
      <c r="GUM57" s="105"/>
      <c r="GUN57" s="105"/>
      <c r="GUO57" s="105"/>
      <c r="GUP57" s="105"/>
      <c r="GUQ57" s="105"/>
      <c r="GUR57" s="105"/>
      <c r="GUS57" s="105"/>
      <c r="GUT57" s="105"/>
      <c r="GUU57" s="105"/>
      <c r="GUV57" s="105"/>
      <c r="GUW57" s="105"/>
      <c r="GUX57" s="105"/>
      <c r="GUY57" s="105"/>
      <c r="GUZ57" s="105"/>
      <c r="GVA57" s="105"/>
      <c r="GVB57" s="105"/>
      <c r="GVC57" s="105"/>
      <c r="GVD57" s="105"/>
      <c r="GVE57" s="105"/>
      <c r="GVF57" s="105"/>
      <c r="GVG57" s="105"/>
      <c r="GVH57" s="105"/>
      <c r="GVI57" s="105"/>
      <c r="GVJ57" s="105"/>
      <c r="GVK57" s="105"/>
      <c r="GVL57" s="105"/>
      <c r="GVM57" s="105"/>
      <c r="GVN57" s="105"/>
      <c r="GVO57" s="105"/>
      <c r="GVP57" s="105"/>
      <c r="GVQ57" s="105"/>
      <c r="GVR57" s="105"/>
      <c r="GVS57" s="105"/>
      <c r="GVT57" s="105"/>
      <c r="GVU57" s="105"/>
      <c r="GVV57" s="105"/>
      <c r="GVW57" s="105"/>
      <c r="GVX57" s="105"/>
      <c r="GVY57" s="105"/>
      <c r="GVZ57" s="105"/>
      <c r="GWA57" s="105"/>
      <c r="GWB57" s="105"/>
      <c r="GWC57" s="105"/>
      <c r="GWD57" s="105"/>
      <c r="GWE57" s="105"/>
      <c r="GWF57" s="105"/>
      <c r="GWG57" s="105"/>
      <c r="GWH57" s="105"/>
      <c r="GWI57" s="105"/>
      <c r="GWJ57" s="105"/>
      <c r="GWK57" s="105"/>
      <c r="GWL57" s="105"/>
      <c r="GWM57" s="105"/>
      <c r="GWN57" s="105"/>
      <c r="GWO57" s="105"/>
      <c r="GWP57" s="105"/>
      <c r="GWQ57" s="105"/>
      <c r="GWR57" s="105"/>
      <c r="GWS57" s="105"/>
      <c r="GWT57" s="105"/>
      <c r="GWU57" s="105"/>
      <c r="GWV57" s="105"/>
      <c r="GWW57" s="105"/>
      <c r="GWX57" s="105"/>
      <c r="GWY57" s="105"/>
      <c r="GWZ57" s="105"/>
      <c r="GXA57" s="105"/>
      <c r="GXB57" s="105"/>
      <c r="GXC57" s="105"/>
      <c r="GXD57" s="105"/>
      <c r="GXE57" s="105"/>
      <c r="GXF57" s="105"/>
      <c r="GXG57" s="105"/>
      <c r="GXH57" s="105"/>
      <c r="GXI57" s="105"/>
      <c r="GXJ57" s="105"/>
      <c r="GXK57" s="105"/>
      <c r="GXL57" s="105"/>
      <c r="GXM57" s="105"/>
      <c r="GXN57" s="105"/>
      <c r="GXO57" s="105"/>
      <c r="GXP57" s="105"/>
      <c r="GXQ57" s="105"/>
      <c r="GXR57" s="105"/>
      <c r="GXS57" s="105"/>
      <c r="GXT57" s="105"/>
      <c r="GXU57" s="105"/>
      <c r="GXV57" s="105"/>
      <c r="GXW57" s="105"/>
      <c r="GXX57" s="105"/>
      <c r="GXY57" s="105"/>
      <c r="GXZ57" s="105"/>
      <c r="GYA57" s="105"/>
      <c r="GYB57" s="105"/>
      <c r="GYC57" s="105"/>
      <c r="GYD57" s="105"/>
      <c r="GYE57" s="105"/>
      <c r="GYF57" s="105"/>
      <c r="GYG57" s="105"/>
      <c r="GYH57" s="105"/>
      <c r="GYI57" s="105"/>
      <c r="GYJ57" s="105"/>
      <c r="GYK57" s="105"/>
      <c r="GYL57" s="105"/>
      <c r="GYM57" s="105"/>
      <c r="GYN57" s="105"/>
      <c r="GYO57" s="105"/>
      <c r="GYP57" s="105"/>
      <c r="GYQ57" s="105"/>
      <c r="GYR57" s="105"/>
      <c r="GYS57" s="105"/>
      <c r="GYT57" s="105"/>
      <c r="GYU57" s="105"/>
      <c r="GYV57" s="105"/>
      <c r="GYW57" s="105"/>
      <c r="GYX57" s="105"/>
      <c r="GYY57" s="105"/>
      <c r="GYZ57" s="105"/>
      <c r="GZA57" s="105"/>
      <c r="GZB57" s="105"/>
      <c r="GZC57" s="105"/>
      <c r="GZD57" s="105"/>
      <c r="GZE57" s="105"/>
      <c r="GZF57" s="105"/>
      <c r="GZG57" s="105"/>
      <c r="GZH57" s="105"/>
      <c r="GZI57" s="105"/>
      <c r="GZJ57" s="105"/>
      <c r="GZK57" s="105"/>
      <c r="GZL57" s="105"/>
      <c r="GZM57" s="105"/>
      <c r="GZN57" s="105"/>
      <c r="GZO57" s="105"/>
      <c r="GZP57" s="105"/>
      <c r="GZQ57" s="105"/>
      <c r="GZR57" s="105"/>
      <c r="GZS57" s="105"/>
      <c r="GZT57" s="105"/>
      <c r="GZU57" s="105"/>
      <c r="GZV57" s="105"/>
      <c r="GZW57" s="105"/>
      <c r="GZX57" s="105"/>
      <c r="GZY57" s="105"/>
      <c r="GZZ57" s="105"/>
      <c r="HAA57" s="105"/>
      <c r="HAB57" s="105"/>
      <c r="HAC57" s="105"/>
      <c r="HAD57" s="105"/>
      <c r="HAE57" s="105"/>
      <c r="HAF57" s="105"/>
      <c r="HAG57" s="105"/>
      <c r="HAH57" s="105"/>
      <c r="HAI57" s="105"/>
      <c r="HAJ57" s="105"/>
      <c r="HAK57" s="105"/>
      <c r="HAL57" s="105"/>
      <c r="HAM57" s="105"/>
      <c r="HAN57" s="105"/>
      <c r="HAO57" s="105"/>
      <c r="HAP57" s="105"/>
      <c r="HAQ57" s="105"/>
      <c r="HAR57" s="105"/>
      <c r="HAS57" s="105"/>
      <c r="HAT57" s="105"/>
      <c r="HAU57" s="105"/>
      <c r="HAV57" s="105"/>
      <c r="HAW57" s="105"/>
      <c r="HAX57" s="105"/>
      <c r="HAY57" s="105"/>
      <c r="HAZ57" s="105"/>
      <c r="HBA57" s="105"/>
      <c r="HBB57" s="105"/>
      <c r="HBC57" s="105"/>
      <c r="HBD57" s="105"/>
      <c r="HBE57" s="105"/>
      <c r="HBF57" s="105"/>
      <c r="HBG57" s="105"/>
      <c r="HBH57" s="105"/>
      <c r="HBI57" s="105"/>
      <c r="HBJ57" s="105"/>
      <c r="HBK57" s="105"/>
      <c r="HBL57" s="105"/>
      <c r="HBM57" s="105"/>
      <c r="HBN57" s="105"/>
      <c r="HBO57" s="105"/>
      <c r="HBP57" s="105"/>
      <c r="HBQ57" s="105"/>
      <c r="HBR57" s="105"/>
      <c r="HBS57" s="105"/>
      <c r="HBT57" s="105"/>
      <c r="HBU57" s="105"/>
      <c r="HBV57" s="105"/>
      <c r="HBW57" s="105"/>
      <c r="HBX57" s="105"/>
      <c r="HBY57" s="105"/>
      <c r="HBZ57" s="105"/>
      <c r="HCA57" s="105"/>
      <c r="HCB57" s="105"/>
      <c r="HCC57" s="105"/>
      <c r="HCD57" s="105"/>
      <c r="HCE57" s="105"/>
      <c r="HCF57" s="105"/>
      <c r="HCG57" s="105"/>
      <c r="HCH57" s="105"/>
      <c r="HCI57" s="105"/>
      <c r="HCJ57" s="105"/>
      <c r="HCK57" s="105"/>
      <c r="HCL57" s="105"/>
      <c r="HCM57" s="105"/>
      <c r="HCN57" s="105"/>
      <c r="HCO57" s="105"/>
      <c r="HCP57" s="105"/>
      <c r="HCQ57" s="105"/>
      <c r="HCR57" s="105"/>
      <c r="HCS57" s="105"/>
      <c r="HCT57" s="105"/>
      <c r="HCU57" s="105"/>
      <c r="HCV57" s="105"/>
      <c r="HCW57" s="105"/>
      <c r="HCX57" s="105"/>
      <c r="HCY57" s="105"/>
      <c r="HCZ57" s="105"/>
      <c r="HDA57" s="105"/>
      <c r="HDB57" s="105"/>
      <c r="HDC57" s="105"/>
      <c r="HDD57" s="105"/>
      <c r="HDE57" s="105"/>
      <c r="HDF57" s="105"/>
      <c r="HDG57" s="105"/>
      <c r="HDH57" s="105"/>
      <c r="HDI57" s="105"/>
      <c r="HDJ57" s="105"/>
      <c r="HDK57" s="105"/>
      <c r="HDL57" s="105"/>
      <c r="HDM57" s="105"/>
      <c r="HDN57" s="105"/>
      <c r="HDO57" s="105"/>
      <c r="HDP57" s="105"/>
      <c r="HDQ57" s="105"/>
      <c r="HDR57" s="105"/>
      <c r="HDS57" s="105"/>
      <c r="HDT57" s="105"/>
      <c r="HDU57" s="105"/>
      <c r="HDV57" s="105"/>
      <c r="HDW57" s="105"/>
      <c r="HDX57" s="105"/>
      <c r="HDY57" s="105"/>
      <c r="HDZ57" s="105"/>
      <c r="HEA57" s="105"/>
      <c r="HEB57" s="105"/>
      <c r="HEC57" s="105"/>
      <c r="HED57" s="105"/>
      <c r="HEE57" s="105"/>
      <c r="HEF57" s="105"/>
      <c r="HEG57" s="105"/>
      <c r="HEH57" s="105"/>
      <c r="HEI57" s="105"/>
      <c r="HEJ57" s="105"/>
      <c r="HEK57" s="105"/>
      <c r="HEL57" s="105"/>
      <c r="HEM57" s="105"/>
      <c r="HEN57" s="105"/>
      <c r="HEO57" s="105"/>
      <c r="HEP57" s="105"/>
      <c r="HEQ57" s="105"/>
      <c r="HER57" s="105"/>
      <c r="HES57" s="105"/>
      <c r="HET57" s="105"/>
      <c r="HEU57" s="105"/>
      <c r="HEV57" s="105"/>
      <c r="HEW57" s="105"/>
      <c r="HEX57" s="105"/>
      <c r="HEY57" s="105"/>
      <c r="HEZ57" s="105"/>
      <c r="HFA57" s="105"/>
      <c r="HFB57" s="105"/>
      <c r="HFC57" s="105"/>
      <c r="HFD57" s="105"/>
      <c r="HFE57" s="105"/>
      <c r="HFF57" s="105"/>
      <c r="HFG57" s="105"/>
      <c r="HFH57" s="105"/>
      <c r="HFI57" s="105"/>
      <c r="HFJ57" s="105"/>
      <c r="HFK57" s="105"/>
      <c r="HFL57" s="105"/>
      <c r="HFM57" s="105"/>
      <c r="HFN57" s="105"/>
      <c r="HFO57" s="105"/>
      <c r="HFP57" s="105"/>
      <c r="HFQ57" s="105"/>
      <c r="HFR57" s="105"/>
      <c r="HFS57" s="105"/>
      <c r="HFT57" s="105"/>
      <c r="HFU57" s="105"/>
      <c r="HFV57" s="105"/>
      <c r="HFW57" s="105"/>
      <c r="HFX57" s="105"/>
      <c r="HFY57" s="105"/>
      <c r="HFZ57" s="105"/>
      <c r="HGA57" s="105"/>
      <c r="HGB57" s="105"/>
      <c r="HGC57" s="105"/>
      <c r="HGD57" s="105"/>
      <c r="HGE57" s="105"/>
      <c r="HGF57" s="105"/>
      <c r="HGG57" s="105"/>
      <c r="HGH57" s="105"/>
      <c r="HGI57" s="105"/>
      <c r="HGJ57" s="105"/>
      <c r="HGK57" s="105"/>
      <c r="HGL57" s="105"/>
      <c r="HGM57" s="105"/>
      <c r="HGN57" s="105"/>
      <c r="HGO57" s="105"/>
      <c r="HGP57" s="105"/>
      <c r="HGQ57" s="105"/>
      <c r="HGR57" s="105"/>
      <c r="HGS57" s="105"/>
      <c r="HGT57" s="105"/>
      <c r="HGU57" s="105"/>
      <c r="HGV57" s="105"/>
      <c r="HGW57" s="105"/>
      <c r="HGX57" s="105"/>
      <c r="HGY57" s="105"/>
      <c r="HGZ57" s="105"/>
      <c r="HHA57" s="105"/>
      <c r="HHB57" s="105"/>
      <c r="HHC57" s="105"/>
      <c r="HHD57" s="105"/>
      <c r="HHE57" s="105"/>
      <c r="HHF57" s="105"/>
      <c r="HHG57" s="105"/>
      <c r="HHH57" s="105"/>
      <c r="HHI57" s="105"/>
      <c r="HHJ57" s="105"/>
      <c r="HHK57" s="105"/>
      <c r="HHL57" s="105"/>
      <c r="HHM57" s="105"/>
      <c r="HHN57" s="105"/>
      <c r="HHO57" s="105"/>
      <c r="HHP57" s="105"/>
      <c r="HHQ57" s="105"/>
      <c r="HHR57" s="105"/>
      <c r="HHS57" s="105"/>
      <c r="HHT57" s="105"/>
      <c r="HHU57" s="105"/>
      <c r="HHV57" s="105"/>
      <c r="HHW57" s="105"/>
      <c r="HHX57" s="105"/>
      <c r="HHY57" s="105"/>
      <c r="HHZ57" s="105"/>
      <c r="HIA57" s="105"/>
      <c r="HIB57" s="105"/>
      <c r="HIC57" s="105"/>
      <c r="HID57" s="105"/>
      <c r="HIE57" s="105"/>
      <c r="HIF57" s="105"/>
      <c r="HIG57" s="105"/>
      <c r="HIH57" s="105"/>
      <c r="HII57" s="105"/>
      <c r="HIJ57" s="105"/>
      <c r="HIK57" s="105"/>
      <c r="HIL57" s="105"/>
      <c r="HIM57" s="105"/>
      <c r="HIN57" s="105"/>
      <c r="HIO57" s="105"/>
      <c r="HIP57" s="105"/>
      <c r="HIQ57" s="105"/>
      <c r="HIR57" s="105"/>
      <c r="HIS57" s="105"/>
      <c r="HIT57" s="105"/>
      <c r="HIU57" s="105"/>
      <c r="HIV57" s="105"/>
      <c r="HIW57" s="105"/>
      <c r="HIX57" s="105"/>
      <c r="HIY57" s="105"/>
      <c r="HIZ57" s="105"/>
      <c r="HJA57" s="105"/>
      <c r="HJB57" s="105"/>
      <c r="HJC57" s="105"/>
      <c r="HJD57" s="105"/>
      <c r="HJE57" s="105"/>
      <c r="HJF57" s="105"/>
      <c r="HJG57" s="105"/>
      <c r="HJH57" s="105"/>
      <c r="HJI57" s="105"/>
      <c r="HJJ57" s="105"/>
      <c r="HJK57" s="105"/>
      <c r="HJL57" s="105"/>
      <c r="HJM57" s="105"/>
      <c r="HJN57" s="105"/>
      <c r="HJO57" s="105"/>
      <c r="HJP57" s="105"/>
      <c r="HJQ57" s="105"/>
      <c r="HJR57" s="105"/>
      <c r="HJS57" s="105"/>
      <c r="HJT57" s="105"/>
      <c r="HJU57" s="105"/>
      <c r="HJV57" s="105"/>
      <c r="HJW57" s="105"/>
      <c r="HJX57" s="105"/>
      <c r="HJY57" s="105"/>
      <c r="HJZ57" s="105"/>
      <c r="HKA57" s="105"/>
      <c r="HKB57" s="105"/>
      <c r="HKC57" s="105"/>
      <c r="HKD57" s="105"/>
      <c r="HKE57" s="105"/>
      <c r="HKF57" s="105"/>
      <c r="HKG57" s="105"/>
      <c r="HKH57" s="105"/>
      <c r="HKI57" s="105"/>
      <c r="HKJ57" s="105"/>
      <c r="HKK57" s="105"/>
      <c r="HKL57" s="105"/>
      <c r="HKM57" s="105"/>
      <c r="HKN57" s="105"/>
      <c r="HKO57" s="105"/>
      <c r="HKP57" s="105"/>
      <c r="HKQ57" s="105"/>
      <c r="HKR57" s="105"/>
      <c r="HKS57" s="105"/>
      <c r="HKT57" s="105"/>
      <c r="HKU57" s="105"/>
      <c r="HKV57" s="105"/>
      <c r="HKW57" s="105"/>
      <c r="HKX57" s="105"/>
      <c r="HKY57" s="105"/>
      <c r="HKZ57" s="105"/>
      <c r="HLA57" s="105"/>
      <c r="HLB57" s="105"/>
      <c r="HLC57" s="105"/>
      <c r="HLD57" s="105"/>
      <c r="HLE57" s="105"/>
      <c r="HLF57" s="105"/>
      <c r="HLG57" s="105"/>
      <c r="HLH57" s="105"/>
      <c r="HLI57" s="105"/>
      <c r="HLJ57" s="105"/>
      <c r="HLK57" s="105"/>
      <c r="HLL57" s="105"/>
      <c r="HLM57" s="105"/>
      <c r="HLN57" s="105"/>
      <c r="HLO57" s="105"/>
      <c r="HLP57" s="105"/>
      <c r="HLQ57" s="105"/>
      <c r="HLR57" s="105"/>
      <c r="HLS57" s="105"/>
      <c r="HLT57" s="105"/>
      <c r="HLU57" s="105"/>
      <c r="HLV57" s="105"/>
      <c r="HLW57" s="105"/>
      <c r="HLX57" s="105"/>
      <c r="HLY57" s="105"/>
      <c r="HLZ57" s="105"/>
      <c r="HMA57" s="105"/>
      <c r="HMB57" s="105"/>
      <c r="HMC57" s="105"/>
      <c r="HMD57" s="105"/>
      <c r="HME57" s="105"/>
      <c r="HMF57" s="105"/>
      <c r="HMG57" s="105"/>
      <c r="HMH57" s="105"/>
      <c r="HMI57" s="105"/>
      <c r="HMJ57" s="105"/>
      <c r="HMK57" s="105"/>
      <c r="HML57" s="105"/>
      <c r="HMM57" s="105"/>
      <c r="HMN57" s="105"/>
      <c r="HMO57" s="105"/>
      <c r="HMP57" s="105"/>
      <c r="HMQ57" s="105"/>
      <c r="HMR57" s="105"/>
      <c r="HMS57" s="105"/>
      <c r="HMT57" s="105"/>
      <c r="HMU57" s="105"/>
      <c r="HMV57" s="105"/>
      <c r="HMW57" s="105"/>
      <c r="HMX57" s="105"/>
      <c r="HMY57" s="105"/>
      <c r="HMZ57" s="105"/>
      <c r="HNA57" s="105"/>
      <c r="HNB57" s="105"/>
      <c r="HNC57" s="105"/>
      <c r="HND57" s="105"/>
      <c r="HNE57" s="105"/>
      <c r="HNF57" s="105"/>
      <c r="HNG57" s="105"/>
      <c r="HNH57" s="105"/>
      <c r="HNI57" s="105"/>
      <c r="HNJ57" s="105"/>
      <c r="HNK57" s="105"/>
      <c r="HNL57" s="105"/>
      <c r="HNM57" s="105"/>
      <c r="HNN57" s="105"/>
      <c r="HNO57" s="105"/>
      <c r="HNP57" s="105"/>
      <c r="HNQ57" s="105"/>
      <c r="HNR57" s="105"/>
      <c r="HNS57" s="105"/>
      <c r="HNT57" s="105"/>
      <c r="HNU57" s="105"/>
      <c r="HNV57" s="105"/>
      <c r="HNW57" s="105"/>
      <c r="HNX57" s="105"/>
      <c r="HNY57" s="105"/>
      <c r="HNZ57" s="105"/>
      <c r="HOA57" s="105"/>
      <c r="HOB57" s="105"/>
      <c r="HOC57" s="105"/>
      <c r="HOD57" s="105"/>
      <c r="HOE57" s="105"/>
      <c r="HOF57" s="105"/>
      <c r="HOG57" s="105"/>
      <c r="HOH57" s="105"/>
      <c r="HOI57" s="105"/>
      <c r="HOJ57" s="105"/>
      <c r="HOK57" s="105"/>
      <c r="HOL57" s="105"/>
      <c r="HOM57" s="105"/>
      <c r="HON57" s="105"/>
      <c r="HOO57" s="105"/>
      <c r="HOP57" s="105"/>
      <c r="HOQ57" s="105"/>
      <c r="HOR57" s="105"/>
      <c r="HOS57" s="105"/>
      <c r="HOT57" s="105"/>
      <c r="HOU57" s="105"/>
      <c r="HOV57" s="105"/>
      <c r="HOW57" s="105"/>
      <c r="HOX57" s="105"/>
      <c r="HOY57" s="105"/>
      <c r="HOZ57" s="105"/>
      <c r="HPA57" s="105"/>
      <c r="HPB57" s="105"/>
      <c r="HPC57" s="105"/>
      <c r="HPD57" s="105"/>
      <c r="HPE57" s="105"/>
      <c r="HPF57" s="105"/>
      <c r="HPG57" s="105"/>
      <c r="HPH57" s="105"/>
      <c r="HPI57" s="105"/>
      <c r="HPJ57" s="105"/>
      <c r="HPK57" s="105"/>
      <c r="HPL57" s="105"/>
      <c r="HPM57" s="105"/>
      <c r="HPN57" s="105"/>
      <c r="HPO57" s="105"/>
      <c r="HPP57" s="105"/>
      <c r="HPQ57" s="105"/>
      <c r="HPR57" s="105"/>
      <c r="HPS57" s="105"/>
      <c r="HPT57" s="105"/>
      <c r="HPU57" s="105"/>
      <c r="HPV57" s="105"/>
      <c r="HPW57" s="105"/>
      <c r="HPX57" s="105"/>
      <c r="HPY57" s="105"/>
      <c r="HPZ57" s="105"/>
      <c r="HQA57" s="105"/>
      <c r="HQB57" s="105"/>
      <c r="HQC57" s="105"/>
      <c r="HQD57" s="105"/>
      <c r="HQE57" s="105"/>
      <c r="HQF57" s="105"/>
      <c r="HQG57" s="105"/>
      <c r="HQH57" s="105"/>
      <c r="HQI57" s="105"/>
      <c r="HQJ57" s="105"/>
      <c r="HQK57" s="105"/>
      <c r="HQL57" s="105"/>
      <c r="HQM57" s="105"/>
      <c r="HQN57" s="105"/>
      <c r="HQO57" s="105"/>
      <c r="HQP57" s="105"/>
      <c r="HQQ57" s="105"/>
      <c r="HQR57" s="105"/>
      <c r="HQS57" s="105"/>
      <c r="HQT57" s="105"/>
      <c r="HQU57" s="105"/>
      <c r="HQV57" s="105"/>
      <c r="HQW57" s="105"/>
      <c r="HQX57" s="105"/>
      <c r="HQY57" s="105"/>
      <c r="HQZ57" s="105"/>
      <c r="HRA57" s="105"/>
      <c r="HRB57" s="105"/>
      <c r="HRC57" s="105"/>
      <c r="HRD57" s="105"/>
      <c r="HRE57" s="105"/>
      <c r="HRF57" s="105"/>
      <c r="HRG57" s="105"/>
      <c r="HRH57" s="105"/>
      <c r="HRI57" s="105"/>
      <c r="HRJ57" s="105"/>
      <c r="HRK57" s="105"/>
      <c r="HRL57" s="105"/>
      <c r="HRM57" s="105"/>
      <c r="HRN57" s="105"/>
      <c r="HRO57" s="105"/>
      <c r="HRP57" s="105"/>
      <c r="HRQ57" s="105"/>
      <c r="HRR57" s="105"/>
      <c r="HRS57" s="105"/>
      <c r="HRT57" s="105"/>
      <c r="HRU57" s="105"/>
      <c r="HRV57" s="105"/>
      <c r="HRW57" s="105"/>
      <c r="HRX57" s="105"/>
      <c r="HRY57" s="105"/>
      <c r="HRZ57" s="105"/>
      <c r="HSA57" s="105"/>
      <c r="HSB57" s="105"/>
      <c r="HSC57" s="105"/>
      <c r="HSD57" s="105"/>
      <c r="HSE57" s="105"/>
      <c r="HSF57" s="105"/>
      <c r="HSG57" s="105"/>
      <c r="HSH57" s="105"/>
      <c r="HSI57" s="105"/>
      <c r="HSJ57" s="105"/>
      <c r="HSK57" s="105"/>
      <c r="HSL57" s="105"/>
      <c r="HSM57" s="105"/>
      <c r="HSN57" s="105"/>
      <c r="HSO57" s="105"/>
      <c r="HSP57" s="105"/>
      <c r="HSQ57" s="105"/>
      <c r="HSR57" s="105"/>
      <c r="HSS57" s="105"/>
      <c r="HST57" s="105"/>
      <c r="HSU57" s="105"/>
      <c r="HSV57" s="105"/>
      <c r="HSW57" s="105"/>
      <c r="HSX57" s="105"/>
      <c r="HSY57" s="105"/>
      <c r="HSZ57" s="105"/>
      <c r="HTA57" s="105"/>
      <c r="HTB57" s="105"/>
      <c r="HTC57" s="105"/>
      <c r="HTD57" s="105"/>
      <c r="HTE57" s="105"/>
      <c r="HTF57" s="105"/>
      <c r="HTG57" s="105"/>
      <c r="HTH57" s="105"/>
      <c r="HTI57" s="105"/>
      <c r="HTJ57" s="105"/>
      <c r="HTK57" s="105"/>
      <c r="HTL57" s="105"/>
      <c r="HTM57" s="105"/>
      <c r="HTN57" s="105"/>
      <c r="HTO57" s="105"/>
      <c r="HTP57" s="105"/>
      <c r="HTQ57" s="105"/>
      <c r="HTR57" s="105"/>
      <c r="HTS57" s="105"/>
      <c r="HTT57" s="105"/>
      <c r="HTU57" s="105"/>
      <c r="HTV57" s="105"/>
      <c r="HTW57" s="105"/>
      <c r="HTX57" s="105"/>
      <c r="HTY57" s="105"/>
      <c r="HTZ57" s="105"/>
      <c r="HUA57" s="105"/>
      <c r="HUB57" s="105"/>
      <c r="HUC57" s="105"/>
      <c r="HUD57" s="105"/>
      <c r="HUE57" s="105"/>
      <c r="HUF57" s="105"/>
      <c r="HUG57" s="105"/>
      <c r="HUH57" s="105"/>
      <c r="HUI57" s="105"/>
      <c r="HUJ57" s="105"/>
      <c r="HUK57" s="105"/>
      <c r="HUL57" s="105"/>
      <c r="HUM57" s="105"/>
      <c r="HUN57" s="105"/>
      <c r="HUO57" s="105"/>
      <c r="HUP57" s="105"/>
      <c r="HUQ57" s="105"/>
      <c r="HUR57" s="105"/>
      <c r="HUS57" s="105"/>
      <c r="HUT57" s="105"/>
      <c r="HUU57" s="105"/>
      <c r="HUV57" s="105"/>
      <c r="HUW57" s="105"/>
      <c r="HUX57" s="105"/>
      <c r="HUY57" s="105"/>
      <c r="HUZ57" s="105"/>
      <c r="HVA57" s="105"/>
      <c r="HVB57" s="105"/>
      <c r="HVC57" s="105"/>
      <c r="HVD57" s="105"/>
      <c r="HVE57" s="105"/>
      <c r="HVF57" s="105"/>
      <c r="HVG57" s="105"/>
      <c r="HVH57" s="105"/>
      <c r="HVI57" s="105"/>
      <c r="HVJ57" s="105"/>
      <c r="HVK57" s="105"/>
      <c r="HVL57" s="105"/>
      <c r="HVM57" s="105"/>
      <c r="HVN57" s="105"/>
      <c r="HVO57" s="105"/>
      <c r="HVP57" s="105"/>
      <c r="HVQ57" s="105"/>
      <c r="HVR57" s="105"/>
      <c r="HVS57" s="105"/>
      <c r="HVT57" s="105"/>
      <c r="HVU57" s="105"/>
      <c r="HVV57" s="105"/>
      <c r="HVW57" s="105"/>
      <c r="HVX57" s="105"/>
      <c r="HVY57" s="105"/>
      <c r="HVZ57" s="105"/>
      <c r="HWA57" s="105"/>
      <c r="HWB57" s="105"/>
      <c r="HWC57" s="105"/>
      <c r="HWD57" s="105"/>
      <c r="HWE57" s="105"/>
      <c r="HWF57" s="105"/>
      <c r="HWG57" s="105"/>
      <c r="HWH57" s="105"/>
      <c r="HWI57" s="105"/>
      <c r="HWJ57" s="105"/>
      <c r="HWK57" s="105"/>
      <c r="HWL57" s="105"/>
      <c r="HWM57" s="105"/>
      <c r="HWN57" s="105"/>
      <c r="HWO57" s="105"/>
      <c r="HWP57" s="105"/>
      <c r="HWQ57" s="105"/>
      <c r="HWR57" s="105"/>
      <c r="HWS57" s="105"/>
      <c r="HWT57" s="105"/>
      <c r="HWU57" s="105"/>
      <c r="HWV57" s="105"/>
      <c r="HWW57" s="105"/>
      <c r="HWX57" s="105"/>
      <c r="HWY57" s="105"/>
      <c r="HWZ57" s="105"/>
      <c r="HXA57" s="105"/>
      <c r="HXB57" s="105"/>
      <c r="HXC57" s="105"/>
      <c r="HXD57" s="105"/>
      <c r="HXE57" s="105"/>
      <c r="HXF57" s="105"/>
      <c r="HXG57" s="105"/>
      <c r="HXH57" s="105"/>
      <c r="HXI57" s="105"/>
      <c r="HXJ57" s="105"/>
      <c r="HXK57" s="105"/>
      <c r="HXL57" s="105"/>
      <c r="HXM57" s="105"/>
      <c r="HXN57" s="105"/>
      <c r="HXO57" s="105"/>
      <c r="HXP57" s="105"/>
      <c r="HXQ57" s="105"/>
      <c r="HXR57" s="105"/>
      <c r="HXS57" s="105"/>
      <c r="HXT57" s="105"/>
      <c r="HXU57" s="105"/>
      <c r="HXV57" s="105"/>
      <c r="HXW57" s="105"/>
      <c r="HXX57" s="105"/>
      <c r="HXY57" s="105"/>
      <c r="HXZ57" s="105"/>
      <c r="HYA57" s="105"/>
      <c r="HYB57" s="105"/>
      <c r="HYC57" s="105"/>
      <c r="HYD57" s="105"/>
      <c r="HYE57" s="105"/>
      <c r="HYF57" s="105"/>
      <c r="HYG57" s="105"/>
      <c r="HYH57" s="105"/>
      <c r="HYI57" s="105"/>
      <c r="HYJ57" s="105"/>
      <c r="HYK57" s="105"/>
      <c r="HYL57" s="105"/>
      <c r="HYM57" s="105"/>
      <c r="HYN57" s="105"/>
      <c r="HYO57" s="105"/>
      <c r="HYP57" s="105"/>
      <c r="HYQ57" s="105"/>
      <c r="HYR57" s="105"/>
      <c r="HYS57" s="105"/>
      <c r="HYT57" s="105"/>
      <c r="HYU57" s="105"/>
      <c r="HYV57" s="105"/>
      <c r="HYW57" s="105"/>
      <c r="HYX57" s="105"/>
      <c r="HYY57" s="105"/>
      <c r="HYZ57" s="105"/>
      <c r="HZA57" s="105"/>
      <c r="HZB57" s="105"/>
      <c r="HZC57" s="105"/>
      <c r="HZD57" s="105"/>
      <c r="HZE57" s="105"/>
      <c r="HZF57" s="105"/>
      <c r="HZG57" s="105"/>
      <c r="HZH57" s="105"/>
      <c r="HZI57" s="105"/>
      <c r="HZJ57" s="105"/>
      <c r="HZK57" s="105"/>
      <c r="HZL57" s="105"/>
      <c r="HZM57" s="105"/>
      <c r="HZN57" s="105"/>
      <c r="HZO57" s="105"/>
      <c r="HZP57" s="105"/>
      <c r="HZQ57" s="105"/>
      <c r="HZR57" s="105"/>
      <c r="HZS57" s="105"/>
      <c r="HZT57" s="105"/>
      <c r="HZU57" s="105"/>
      <c r="HZV57" s="105"/>
      <c r="HZW57" s="105"/>
      <c r="HZX57" s="105"/>
      <c r="HZY57" s="105"/>
      <c r="HZZ57" s="105"/>
      <c r="IAA57" s="105"/>
      <c r="IAB57" s="105"/>
      <c r="IAC57" s="105"/>
      <c r="IAD57" s="105"/>
      <c r="IAE57" s="105"/>
      <c r="IAF57" s="105"/>
      <c r="IAG57" s="105"/>
      <c r="IAH57" s="105"/>
      <c r="IAI57" s="105"/>
      <c r="IAJ57" s="105"/>
      <c r="IAK57" s="105"/>
      <c r="IAL57" s="105"/>
      <c r="IAM57" s="105"/>
      <c r="IAN57" s="105"/>
      <c r="IAO57" s="105"/>
      <c r="IAP57" s="105"/>
      <c r="IAQ57" s="105"/>
      <c r="IAR57" s="105"/>
      <c r="IAS57" s="105"/>
      <c r="IAT57" s="105"/>
      <c r="IAU57" s="105"/>
      <c r="IAV57" s="105"/>
      <c r="IAW57" s="105"/>
      <c r="IAX57" s="105"/>
      <c r="IAY57" s="105"/>
      <c r="IAZ57" s="105"/>
      <c r="IBA57" s="105"/>
      <c r="IBB57" s="105"/>
      <c r="IBC57" s="105"/>
      <c r="IBD57" s="105"/>
      <c r="IBE57" s="105"/>
      <c r="IBF57" s="105"/>
      <c r="IBG57" s="105"/>
      <c r="IBH57" s="105"/>
      <c r="IBI57" s="105"/>
      <c r="IBJ57" s="105"/>
      <c r="IBK57" s="105"/>
      <c r="IBL57" s="105"/>
      <c r="IBM57" s="105"/>
      <c r="IBN57" s="105"/>
      <c r="IBO57" s="105"/>
      <c r="IBP57" s="105"/>
      <c r="IBQ57" s="105"/>
      <c r="IBR57" s="105"/>
      <c r="IBS57" s="105"/>
      <c r="IBT57" s="105"/>
      <c r="IBU57" s="105"/>
      <c r="IBV57" s="105"/>
      <c r="IBW57" s="105"/>
      <c r="IBX57" s="105"/>
      <c r="IBY57" s="105"/>
      <c r="IBZ57" s="105"/>
      <c r="ICA57" s="105"/>
      <c r="ICB57" s="105"/>
      <c r="ICC57" s="105"/>
      <c r="ICD57" s="105"/>
      <c r="ICE57" s="105"/>
      <c r="ICF57" s="105"/>
      <c r="ICG57" s="105"/>
      <c r="ICH57" s="105"/>
      <c r="ICI57" s="105"/>
      <c r="ICJ57" s="105"/>
      <c r="ICK57" s="105"/>
      <c r="ICL57" s="105"/>
      <c r="ICM57" s="105"/>
      <c r="ICN57" s="105"/>
      <c r="ICO57" s="105"/>
      <c r="ICP57" s="105"/>
      <c r="ICQ57" s="105"/>
      <c r="ICR57" s="105"/>
      <c r="ICS57" s="105"/>
      <c r="ICT57" s="105"/>
      <c r="ICU57" s="105"/>
      <c r="ICV57" s="105"/>
      <c r="ICW57" s="105"/>
      <c r="ICX57" s="105"/>
      <c r="ICY57" s="105"/>
      <c r="ICZ57" s="105"/>
      <c r="IDA57" s="105"/>
      <c r="IDB57" s="105"/>
      <c r="IDC57" s="105"/>
      <c r="IDD57" s="105"/>
      <c r="IDE57" s="105"/>
      <c r="IDF57" s="105"/>
      <c r="IDG57" s="105"/>
      <c r="IDH57" s="105"/>
      <c r="IDI57" s="105"/>
      <c r="IDJ57" s="105"/>
      <c r="IDK57" s="105"/>
      <c r="IDL57" s="105"/>
      <c r="IDM57" s="105"/>
      <c r="IDN57" s="105"/>
      <c r="IDO57" s="105"/>
      <c r="IDP57" s="105"/>
      <c r="IDQ57" s="105"/>
      <c r="IDR57" s="105"/>
      <c r="IDS57" s="105"/>
      <c r="IDT57" s="105"/>
      <c r="IDU57" s="105"/>
      <c r="IDV57" s="105"/>
      <c r="IDW57" s="105"/>
      <c r="IDX57" s="105"/>
      <c r="IDY57" s="105"/>
      <c r="IDZ57" s="105"/>
      <c r="IEA57" s="105"/>
      <c r="IEB57" s="105"/>
      <c r="IEC57" s="105"/>
      <c r="IED57" s="105"/>
      <c r="IEE57" s="105"/>
      <c r="IEF57" s="105"/>
      <c r="IEG57" s="105"/>
      <c r="IEH57" s="105"/>
      <c r="IEI57" s="105"/>
      <c r="IEJ57" s="105"/>
      <c r="IEK57" s="105"/>
      <c r="IEL57" s="105"/>
      <c r="IEM57" s="105"/>
      <c r="IEN57" s="105"/>
      <c r="IEO57" s="105"/>
      <c r="IEP57" s="105"/>
      <c r="IEQ57" s="105"/>
      <c r="IER57" s="105"/>
      <c r="IES57" s="105"/>
      <c r="IET57" s="105"/>
      <c r="IEU57" s="105"/>
      <c r="IEV57" s="105"/>
      <c r="IEW57" s="105"/>
      <c r="IEX57" s="105"/>
      <c r="IEY57" s="105"/>
      <c r="IEZ57" s="105"/>
      <c r="IFA57" s="105"/>
      <c r="IFB57" s="105"/>
      <c r="IFC57" s="105"/>
      <c r="IFD57" s="105"/>
      <c r="IFE57" s="105"/>
      <c r="IFF57" s="105"/>
      <c r="IFG57" s="105"/>
      <c r="IFH57" s="105"/>
      <c r="IFI57" s="105"/>
      <c r="IFJ57" s="105"/>
      <c r="IFK57" s="105"/>
      <c r="IFL57" s="105"/>
      <c r="IFM57" s="105"/>
      <c r="IFN57" s="105"/>
      <c r="IFO57" s="105"/>
      <c r="IFP57" s="105"/>
      <c r="IFQ57" s="105"/>
      <c r="IFR57" s="105"/>
      <c r="IFS57" s="105"/>
      <c r="IFT57" s="105"/>
      <c r="IFU57" s="105"/>
      <c r="IFV57" s="105"/>
      <c r="IFW57" s="105"/>
      <c r="IFX57" s="105"/>
      <c r="IFY57" s="105"/>
      <c r="IFZ57" s="105"/>
      <c r="IGA57" s="105"/>
      <c r="IGB57" s="105"/>
      <c r="IGC57" s="105"/>
      <c r="IGD57" s="105"/>
      <c r="IGE57" s="105"/>
      <c r="IGF57" s="105"/>
      <c r="IGG57" s="105"/>
      <c r="IGH57" s="105"/>
      <c r="IGI57" s="105"/>
      <c r="IGJ57" s="105"/>
      <c r="IGK57" s="105"/>
      <c r="IGL57" s="105"/>
      <c r="IGM57" s="105"/>
      <c r="IGN57" s="105"/>
      <c r="IGO57" s="105"/>
      <c r="IGP57" s="105"/>
      <c r="IGQ57" s="105"/>
      <c r="IGR57" s="105"/>
      <c r="IGS57" s="105"/>
      <c r="IGT57" s="105"/>
      <c r="IGU57" s="105"/>
      <c r="IGV57" s="105"/>
      <c r="IGW57" s="105"/>
      <c r="IGX57" s="105"/>
      <c r="IGY57" s="105"/>
      <c r="IGZ57" s="105"/>
      <c r="IHA57" s="105"/>
      <c r="IHB57" s="105"/>
      <c r="IHC57" s="105"/>
      <c r="IHD57" s="105"/>
      <c r="IHE57" s="105"/>
      <c r="IHF57" s="105"/>
      <c r="IHG57" s="105"/>
      <c r="IHH57" s="105"/>
      <c r="IHI57" s="105"/>
      <c r="IHJ57" s="105"/>
      <c r="IHK57" s="105"/>
      <c r="IHL57" s="105"/>
      <c r="IHM57" s="105"/>
      <c r="IHN57" s="105"/>
      <c r="IHO57" s="105"/>
      <c r="IHP57" s="105"/>
      <c r="IHQ57" s="105"/>
      <c r="IHR57" s="105"/>
      <c r="IHS57" s="105"/>
      <c r="IHT57" s="105"/>
      <c r="IHU57" s="105"/>
      <c r="IHV57" s="105"/>
      <c r="IHW57" s="105"/>
      <c r="IHX57" s="105"/>
      <c r="IHY57" s="105"/>
      <c r="IHZ57" s="105"/>
      <c r="IIA57" s="105"/>
      <c r="IIB57" s="105"/>
      <c r="IIC57" s="105"/>
      <c r="IID57" s="105"/>
      <c r="IIE57" s="105"/>
      <c r="IIF57" s="105"/>
      <c r="IIG57" s="105"/>
      <c r="IIH57" s="105"/>
      <c r="III57" s="105"/>
      <c r="IIJ57" s="105"/>
      <c r="IIK57" s="105"/>
      <c r="IIL57" s="105"/>
      <c r="IIM57" s="105"/>
      <c r="IIN57" s="105"/>
      <c r="IIO57" s="105"/>
      <c r="IIP57" s="105"/>
      <c r="IIQ57" s="105"/>
      <c r="IIR57" s="105"/>
      <c r="IIS57" s="105"/>
      <c r="IIT57" s="105"/>
      <c r="IIU57" s="105"/>
      <c r="IIV57" s="105"/>
      <c r="IIW57" s="105"/>
      <c r="IIX57" s="105"/>
      <c r="IIY57" s="105"/>
      <c r="IIZ57" s="105"/>
      <c r="IJA57" s="105"/>
      <c r="IJB57" s="105"/>
      <c r="IJC57" s="105"/>
      <c r="IJD57" s="105"/>
      <c r="IJE57" s="105"/>
      <c r="IJF57" s="105"/>
      <c r="IJG57" s="105"/>
      <c r="IJH57" s="105"/>
      <c r="IJI57" s="105"/>
      <c r="IJJ57" s="105"/>
      <c r="IJK57" s="105"/>
      <c r="IJL57" s="105"/>
      <c r="IJM57" s="105"/>
      <c r="IJN57" s="105"/>
      <c r="IJO57" s="105"/>
      <c r="IJP57" s="105"/>
      <c r="IJQ57" s="105"/>
      <c r="IJR57" s="105"/>
      <c r="IJS57" s="105"/>
      <c r="IJT57" s="105"/>
      <c r="IJU57" s="105"/>
      <c r="IJV57" s="105"/>
      <c r="IJW57" s="105"/>
      <c r="IJX57" s="105"/>
      <c r="IJY57" s="105"/>
      <c r="IJZ57" s="105"/>
      <c r="IKA57" s="105"/>
      <c r="IKB57" s="105"/>
      <c r="IKC57" s="105"/>
      <c r="IKD57" s="105"/>
      <c r="IKE57" s="105"/>
      <c r="IKF57" s="105"/>
      <c r="IKG57" s="105"/>
      <c r="IKH57" s="105"/>
      <c r="IKI57" s="105"/>
      <c r="IKJ57" s="105"/>
      <c r="IKK57" s="105"/>
      <c r="IKL57" s="105"/>
      <c r="IKM57" s="105"/>
      <c r="IKN57" s="105"/>
      <c r="IKO57" s="105"/>
      <c r="IKP57" s="105"/>
      <c r="IKQ57" s="105"/>
      <c r="IKR57" s="105"/>
      <c r="IKS57" s="105"/>
      <c r="IKT57" s="105"/>
      <c r="IKU57" s="105"/>
      <c r="IKV57" s="105"/>
      <c r="IKW57" s="105"/>
      <c r="IKX57" s="105"/>
      <c r="IKY57" s="105"/>
      <c r="IKZ57" s="105"/>
      <c r="ILA57" s="105"/>
      <c r="ILB57" s="105"/>
      <c r="ILC57" s="105"/>
      <c r="ILD57" s="105"/>
      <c r="ILE57" s="105"/>
      <c r="ILF57" s="105"/>
      <c r="ILG57" s="105"/>
      <c r="ILH57" s="105"/>
      <c r="ILI57" s="105"/>
      <c r="ILJ57" s="105"/>
      <c r="ILK57" s="105"/>
      <c r="ILL57" s="105"/>
      <c r="ILM57" s="105"/>
      <c r="ILN57" s="105"/>
      <c r="ILO57" s="105"/>
      <c r="ILP57" s="105"/>
      <c r="ILQ57" s="105"/>
      <c r="ILR57" s="105"/>
      <c r="ILS57" s="105"/>
      <c r="ILT57" s="105"/>
      <c r="ILU57" s="105"/>
      <c r="ILV57" s="105"/>
      <c r="ILW57" s="105"/>
      <c r="ILX57" s="105"/>
      <c r="ILY57" s="105"/>
      <c r="ILZ57" s="105"/>
      <c r="IMA57" s="105"/>
      <c r="IMB57" s="105"/>
      <c r="IMC57" s="105"/>
      <c r="IMD57" s="105"/>
      <c r="IME57" s="105"/>
      <c r="IMF57" s="105"/>
      <c r="IMG57" s="105"/>
      <c r="IMH57" s="105"/>
      <c r="IMI57" s="105"/>
      <c r="IMJ57" s="105"/>
      <c r="IMK57" s="105"/>
      <c r="IML57" s="105"/>
      <c r="IMM57" s="105"/>
      <c r="IMN57" s="105"/>
      <c r="IMO57" s="105"/>
      <c r="IMP57" s="105"/>
      <c r="IMQ57" s="105"/>
      <c r="IMR57" s="105"/>
      <c r="IMS57" s="105"/>
      <c r="IMT57" s="105"/>
      <c r="IMU57" s="105"/>
      <c r="IMV57" s="105"/>
      <c r="IMW57" s="105"/>
      <c r="IMX57" s="105"/>
      <c r="IMY57" s="105"/>
      <c r="IMZ57" s="105"/>
      <c r="INA57" s="105"/>
      <c r="INB57" s="105"/>
      <c r="INC57" s="105"/>
      <c r="IND57" s="105"/>
      <c r="INE57" s="105"/>
      <c r="INF57" s="105"/>
      <c r="ING57" s="105"/>
      <c r="INH57" s="105"/>
      <c r="INI57" s="105"/>
      <c r="INJ57" s="105"/>
      <c r="INK57" s="105"/>
      <c r="INL57" s="105"/>
      <c r="INM57" s="105"/>
      <c r="INN57" s="105"/>
      <c r="INO57" s="105"/>
      <c r="INP57" s="105"/>
      <c r="INQ57" s="105"/>
      <c r="INR57" s="105"/>
      <c r="INS57" s="105"/>
      <c r="INT57" s="105"/>
      <c r="INU57" s="105"/>
      <c r="INV57" s="105"/>
      <c r="INW57" s="105"/>
      <c r="INX57" s="105"/>
      <c r="INY57" s="105"/>
      <c r="INZ57" s="105"/>
      <c r="IOA57" s="105"/>
      <c r="IOB57" s="105"/>
      <c r="IOC57" s="105"/>
      <c r="IOD57" s="105"/>
      <c r="IOE57" s="105"/>
      <c r="IOF57" s="105"/>
      <c r="IOG57" s="105"/>
      <c r="IOH57" s="105"/>
      <c r="IOI57" s="105"/>
      <c r="IOJ57" s="105"/>
      <c r="IOK57" s="105"/>
      <c r="IOL57" s="105"/>
      <c r="IOM57" s="105"/>
      <c r="ION57" s="105"/>
      <c r="IOO57" s="105"/>
      <c r="IOP57" s="105"/>
      <c r="IOQ57" s="105"/>
      <c r="IOR57" s="105"/>
      <c r="IOS57" s="105"/>
      <c r="IOT57" s="105"/>
      <c r="IOU57" s="105"/>
      <c r="IOV57" s="105"/>
      <c r="IOW57" s="105"/>
      <c r="IOX57" s="105"/>
      <c r="IOY57" s="105"/>
      <c r="IOZ57" s="105"/>
      <c r="IPA57" s="105"/>
      <c r="IPB57" s="105"/>
      <c r="IPC57" s="105"/>
      <c r="IPD57" s="105"/>
      <c r="IPE57" s="105"/>
      <c r="IPF57" s="105"/>
      <c r="IPG57" s="105"/>
      <c r="IPH57" s="105"/>
      <c r="IPI57" s="105"/>
      <c r="IPJ57" s="105"/>
      <c r="IPK57" s="105"/>
      <c r="IPL57" s="105"/>
      <c r="IPM57" s="105"/>
      <c r="IPN57" s="105"/>
      <c r="IPO57" s="105"/>
      <c r="IPP57" s="105"/>
      <c r="IPQ57" s="105"/>
      <c r="IPR57" s="105"/>
      <c r="IPS57" s="105"/>
      <c r="IPT57" s="105"/>
      <c r="IPU57" s="105"/>
      <c r="IPV57" s="105"/>
      <c r="IPW57" s="105"/>
      <c r="IPX57" s="105"/>
      <c r="IPY57" s="105"/>
      <c r="IPZ57" s="105"/>
      <c r="IQA57" s="105"/>
      <c r="IQB57" s="105"/>
      <c r="IQC57" s="105"/>
      <c r="IQD57" s="105"/>
      <c r="IQE57" s="105"/>
      <c r="IQF57" s="105"/>
      <c r="IQG57" s="105"/>
      <c r="IQH57" s="105"/>
      <c r="IQI57" s="105"/>
      <c r="IQJ57" s="105"/>
      <c r="IQK57" s="105"/>
      <c r="IQL57" s="105"/>
      <c r="IQM57" s="105"/>
      <c r="IQN57" s="105"/>
      <c r="IQO57" s="105"/>
      <c r="IQP57" s="105"/>
      <c r="IQQ57" s="105"/>
      <c r="IQR57" s="105"/>
      <c r="IQS57" s="105"/>
      <c r="IQT57" s="105"/>
      <c r="IQU57" s="105"/>
      <c r="IQV57" s="105"/>
      <c r="IQW57" s="105"/>
      <c r="IQX57" s="105"/>
      <c r="IQY57" s="105"/>
      <c r="IQZ57" s="105"/>
      <c r="IRA57" s="105"/>
      <c r="IRB57" s="105"/>
      <c r="IRC57" s="105"/>
      <c r="IRD57" s="105"/>
      <c r="IRE57" s="105"/>
      <c r="IRF57" s="105"/>
      <c r="IRG57" s="105"/>
      <c r="IRH57" s="105"/>
      <c r="IRI57" s="105"/>
      <c r="IRJ57" s="105"/>
      <c r="IRK57" s="105"/>
      <c r="IRL57" s="105"/>
      <c r="IRM57" s="105"/>
      <c r="IRN57" s="105"/>
      <c r="IRO57" s="105"/>
      <c r="IRP57" s="105"/>
      <c r="IRQ57" s="105"/>
      <c r="IRR57" s="105"/>
      <c r="IRS57" s="105"/>
      <c r="IRT57" s="105"/>
      <c r="IRU57" s="105"/>
      <c r="IRV57" s="105"/>
      <c r="IRW57" s="105"/>
      <c r="IRX57" s="105"/>
      <c r="IRY57" s="105"/>
      <c r="IRZ57" s="105"/>
      <c r="ISA57" s="105"/>
      <c r="ISB57" s="105"/>
      <c r="ISC57" s="105"/>
      <c r="ISD57" s="105"/>
      <c r="ISE57" s="105"/>
      <c r="ISF57" s="105"/>
      <c r="ISG57" s="105"/>
      <c r="ISH57" s="105"/>
      <c r="ISI57" s="105"/>
      <c r="ISJ57" s="105"/>
      <c r="ISK57" s="105"/>
      <c r="ISL57" s="105"/>
      <c r="ISM57" s="105"/>
      <c r="ISN57" s="105"/>
      <c r="ISO57" s="105"/>
      <c r="ISP57" s="105"/>
      <c r="ISQ57" s="105"/>
      <c r="ISR57" s="105"/>
      <c r="ISS57" s="105"/>
      <c r="IST57" s="105"/>
      <c r="ISU57" s="105"/>
      <c r="ISV57" s="105"/>
      <c r="ISW57" s="105"/>
      <c r="ISX57" s="105"/>
      <c r="ISY57" s="105"/>
      <c r="ISZ57" s="105"/>
      <c r="ITA57" s="105"/>
      <c r="ITB57" s="105"/>
      <c r="ITC57" s="105"/>
      <c r="ITD57" s="105"/>
      <c r="ITE57" s="105"/>
      <c r="ITF57" s="105"/>
      <c r="ITG57" s="105"/>
      <c r="ITH57" s="105"/>
      <c r="ITI57" s="105"/>
      <c r="ITJ57" s="105"/>
      <c r="ITK57" s="105"/>
      <c r="ITL57" s="105"/>
      <c r="ITM57" s="105"/>
      <c r="ITN57" s="105"/>
      <c r="ITO57" s="105"/>
      <c r="ITP57" s="105"/>
      <c r="ITQ57" s="105"/>
      <c r="ITR57" s="105"/>
      <c r="ITS57" s="105"/>
      <c r="ITT57" s="105"/>
      <c r="ITU57" s="105"/>
      <c r="ITV57" s="105"/>
      <c r="ITW57" s="105"/>
      <c r="ITX57" s="105"/>
      <c r="ITY57" s="105"/>
      <c r="ITZ57" s="105"/>
      <c r="IUA57" s="105"/>
      <c r="IUB57" s="105"/>
      <c r="IUC57" s="105"/>
      <c r="IUD57" s="105"/>
      <c r="IUE57" s="105"/>
      <c r="IUF57" s="105"/>
      <c r="IUG57" s="105"/>
      <c r="IUH57" s="105"/>
      <c r="IUI57" s="105"/>
      <c r="IUJ57" s="105"/>
      <c r="IUK57" s="105"/>
      <c r="IUL57" s="105"/>
      <c r="IUM57" s="105"/>
      <c r="IUN57" s="105"/>
      <c r="IUO57" s="105"/>
      <c r="IUP57" s="105"/>
      <c r="IUQ57" s="105"/>
      <c r="IUR57" s="105"/>
      <c r="IUS57" s="105"/>
      <c r="IUT57" s="105"/>
      <c r="IUU57" s="105"/>
      <c r="IUV57" s="105"/>
      <c r="IUW57" s="105"/>
      <c r="IUX57" s="105"/>
      <c r="IUY57" s="105"/>
      <c r="IUZ57" s="105"/>
      <c r="IVA57" s="105"/>
      <c r="IVB57" s="105"/>
      <c r="IVC57" s="105"/>
      <c r="IVD57" s="105"/>
      <c r="IVE57" s="105"/>
      <c r="IVF57" s="105"/>
      <c r="IVG57" s="105"/>
      <c r="IVH57" s="105"/>
      <c r="IVI57" s="105"/>
      <c r="IVJ57" s="105"/>
      <c r="IVK57" s="105"/>
      <c r="IVL57" s="105"/>
      <c r="IVM57" s="105"/>
      <c r="IVN57" s="105"/>
      <c r="IVO57" s="105"/>
      <c r="IVP57" s="105"/>
      <c r="IVQ57" s="105"/>
      <c r="IVR57" s="105"/>
      <c r="IVS57" s="105"/>
      <c r="IVT57" s="105"/>
      <c r="IVU57" s="105"/>
      <c r="IVV57" s="105"/>
      <c r="IVW57" s="105"/>
      <c r="IVX57" s="105"/>
      <c r="IVY57" s="105"/>
      <c r="IVZ57" s="105"/>
      <c r="IWA57" s="105"/>
      <c r="IWB57" s="105"/>
      <c r="IWC57" s="105"/>
      <c r="IWD57" s="105"/>
      <c r="IWE57" s="105"/>
      <c r="IWF57" s="105"/>
      <c r="IWG57" s="105"/>
      <c r="IWH57" s="105"/>
      <c r="IWI57" s="105"/>
      <c r="IWJ57" s="105"/>
      <c r="IWK57" s="105"/>
      <c r="IWL57" s="105"/>
      <c r="IWM57" s="105"/>
      <c r="IWN57" s="105"/>
      <c r="IWO57" s="105"/>
      <c r="IWP57" s="105"/>
      <c r="IWQ57" s="105"/>
      <c r="IWR57" s="105"/>
      <c r="IWS57" s="105"/>
      <c r="IWT57" s="105"/>
      <c r="IWU57" s="105"/>
      <c r="IWV57" s="105"/>
      <c r="IWW57" s="105"/>
      <c r="IWX57" s="105"/>
      <c r="IWY57" s="105"/>
      <c r="IWZ57" s="105"/>
      <c r="IXA57" s="105"/>
      <c r="IXB57" s="105"/>
      <c r="IXC57" s="105"/>
      <c r="IXD57" s="105"/>
      <c r="IXE57" s="105"/>
      <c r="IXF57" s="105"/>
      <c r="IXG57" s="105"/>
      <c r="IXH57" s="105"/>
      <c r="IXI57" s="105"/>
      <c r="IXJ57" s="105"/>
      <c r="IXK57" s="105"/>
      <c r="IXL57" s="105"/>
      <c r="IXM57" s="105"/>
      <c r="IXN57" s="105"/>
      <c r="IXO57" s="105"/>
      <c r="IXP57" s="105"/>
      <c r="IXQ57" s="105"/>
      <c r="IXR57" s="105"/>
      <c r="IXS57" s="105"/>
      <c r="IXT57" s="105"/>
      <c r="IXU57" s="105"/>
      <c r="IXV57" s="105"/>
      <c r="IXW57" s="105"/>
      <c r="IXX57" s="105"/>
      <c r="IXY57" s="105"/>
      <c r="IXZ57" s="105"/>
      <c r="IYA57" s="105"/>
      <c r="IYB57" s="105"/>
      <c r="IYC57" s="105"/>
      <c r="IYD57" s="105"/>
      <c r="IYE57" s="105"/>
      <c r="IYF57" s="105"/>
      <c r="IYG57" s="105"/>
      <c r="IYH57" s="105"/>
      <c r="IYI57" s="105"/>
      <c r="IYJ57" s="105"/>
      <c r="IYK57" s="105"/>
      <c r="IYL57" s="105"/>
      <c r="IYM57" s="105"/>
      <c r="IYN57" s="105"/>
      <c r="IYO57" s="105"/>
      <c r="IYP57" s="105"/>
      <c r="IYQ57" s="105"/>
      <c r="IYR57" s="105"/>
      <c r="IYS57" s="105"/>
      <c r="IYT57" s="105"/>
      <c r="IYU57" s="105"/>
      <c r="IYV57" s="105"/>
      <c r="IYW57" s="105"/>
      <c r="IYX57" s="105"/>
      <c r="IYY57" s="105"/>
      <c r="IYZ57" s="105"/>
      <c r="IZA57" s="105"/>
      <c r="IZB57" s="105"/>
      <c r="IZC57" s="105"/>
      <c r="IZD57" s="105"/>
      <c r="IZE57" s="105"/>
      <c r="IZF57" s="105"/>
      <c r="IZG57" s="105"/>
      <c r="IZH57" s="105"/>
      <c r="IZI57" s="105"/>
      <c r="IZJ57" s="105"/>
      <c r="IZK57" s="105"/>
      <c r="IZL57" s="105"/>
      <c r="IZM57" s="105"/>
      <c r="IZN57" s="105"/>
      <c r="IZO57" s="105"/>
      <c r="IZP57" s="105"/>
      <c r="IZQ57" s="105"/>
      <c r="IZR57" s="105"/>
      <c r="IZS57" s="105"/>
      <c r="IZT57" s="105"/>
      <c r="IZU57" s="105"/>
      <c r="IZV57" s="105"/>
      <c r="IZW57" s="105"/>
      <c r="IZX57" s="105"/>
      <c r="IZY57" s="105"/>
      <c r="IZZ57" s="105"/>
      <c r="JAA57" s="105"/>
      <c r="JAB57" s="105"/>
      <c r="JAC57" s="105"/>
      <c r="JAD57" s="105"/>
      <c r="JAE57" s="105"/>
      <c r="JAF57" s="105"/>
      <c r="JAG57" s="105"/>
      <c r="JAH57" s="105"/>
      <c r="JAI57" s="105"/>
      <c r="JAJ57" s="105"/>
      <c r="JAK57" s="105"/>
      <c r="JAL57" s="105"/>
      <c r="JAM57" s="105"/>
      <c r="JAN57" s="105"/>
      <c r="JAO57" s="105"/>
      <c r="JAP57" s="105"/>
      <c r="JAQ57" s="105"/>
      <c r="JAR57" s="105"/>
      <c r="JAS57" s="105"/>
      <c r="JAT57" s="105"/>
      <c r="JAU57" s="105"/>
      <c r="JAV57" s="105"/>
      <c r="JAW57" s="105"/>
      <c r="JAX57" s="105"/>
      <c r="JAY57" s="105"/>
      <c r="JAZ57" s="105"/>
      <c r="JBA57" s="105"/>
      <c r="JBB57" s="105"/>
      <c r="JBC57" s="105"/>
      <c r="JBD57" s="105"/>
      <c r="JBE57" s="105"/>
      <c r="JBF57" s="105"/>
      <c r="JBG57" s="105"/>
      <c r="JBH57" s="105"/>
      <c r="JBI57" s="105"/>
      <c r="JBJ57" s="105"/>
      <c r="JBK57" s="105"/>
      <c r="JBL57" s="105"/>
      <c r="JBM57" s="105"/>
      <c r="JBN57" s="105"/>
      <c r="JBO57" s="105"/>
      <c r="JBP57" s="105"/>
      <c r="JBQ57" s="105"/>
      <c r="JBR57" s="105"/>
      <c r="JBS57" s="105"/>
      <c r="JBT57" s="105"/>
      <c r="JBU57" s="105"/>
      <c r="JBV57" s="105"/>
      <c r="JBW57" s="105"/>
      <c r="JBX57" s="105"/>
      <c r="JBY57" s="105"/>
      <c r="JBZ57" s="105"/>
      <c r="JCA57" s="105"/>
      <c r="JCB57" s="105"/>
      <c r="JCC57" s="105"/>
      <c r="JCD57" s="105"/>
      <c r="JCE57" s="105"/>
      <c r="JCF57" s="105"/>
      <c r="JCG57" s="105"/>
      <c r="JCH57" s="105"/>
      <c r="JCI57" s="105"/>
      <c r="JCJ57" s="105"/>
      <c r="JCK57" s="105"/>
      <c r="JCL57" s="105"/>
      <c r="JCM57" s="105"/>
      <c r="JCN57" s="105"/>
      <c r="JCO57" s="105"/>
      <c r="JCP57" s="105"/>
      <c r="JCQ57" s="105"/>
      <c r="JCR57" s="105"/>
      <c r="JCS57" s="105"/>
      <c r="JCT57" s="105"/>
      <c r="JCU57" s="105"/>
      <c r="JCV57" s="105"/>
      <c r="JCW57" s="105"/>
      <c r="JCX57" s="105"/>
      <c r="JCY57" s="105"/>
      <c r="JCZ57" s="105"/>
      <c r="JDA57" s="105"/>
      <c r="JDB57" s="105"/>
      <c r="JDC57" s="105"/>
      <c r="JDD57" s="105"/>
      <c r="JDE57" s="105"/>
      <c r="JDF57" s="105"/>
      <c r="JDG57" s="105"/>
      <c r="JDH57" s="105"/>
      <c r="JDI57" s="105"/>
      <c r="JDJ57" s="105"/>
      <c r="JDK57" s="105"/>
      <c r="JDL57" s="105"/>
      <c r="JDM57" s="105"/>
      <c r="JDN57" s="105"/>
      <c r="JDO57" s="105"/>
      <c r="JDP57" s="105"/>
      <c r="JDQ57" s="105"/>
      <c r="JDR57" s="105"/>
      <c r="JDS57" s="105"/>
      <c r="JDT57" s="105"/>
      <c r="JDU57" s="105"/>
      <c r="JDV57" s="105"/>
      <c r="JDW57" s="105"/>
      <c r="JDX57" s="105"/>
      <c r="JDY57" s="105"/>
      <c r="JDZ57" s="105"/>
      <c r="JEA57" s="105"/>
      <c r="JEB57" s="105"/>
      <c r="JEC57" s="105"/>
      <c r="JED57" s="105"/>
      <c r="JEE57" s="105"/>
      <c r="JEF57" s="105"/>
      <c r="JEG57" s="105"/>
      <c r="JEH57" s="105"/>
      <c r="JEI57" s="105"/>
      <c r="JEJ57" s="105"/>
      <c r="JEK57" s="105"/>
      <c r="JEL57" s="105"/>
      <c r="JEM57" s="105"/>
      <c r="JEN57" s="105"/>
      <c r="JEO57" s="105"/>
      <c r="JEP57" s="105"/>
      <c r="JEQ57" s="105"/>
      <c r="JER57" s="105"/>
      <c r="JES57" s="105"/>
      <c r="JET57" s="105"/>
      <c r="JEU57" s="105"/>
      <c r="JEV57" s="105"/>
      <c r="JEW57" s="105"/>
      <c r="JEX57" s="105"/>
      <c r="JEY57" s="105"/>
      <c r="JEZ57" s="105"/>
      <c r="JFA57" s="105"/>
      <c r="JFB57" s="105"/>
      <c r="JFC57" s="105"/>
      <c r="JFD57" s="105"/>
      <c r="JFE57" s="105"/>
      <c r="JFF57" s="105"/>
      <c r="JFG57" s="105"/>
      <c r="JFH57" s="105"/>
      <c r="JFI57" s="105"/>
      <c r="JFJ57" s="105"/>
      <c r="JFK57" s="105"/>
      <c r="JFL57" s="105"/>
      <c r="JFM57" s="105"/>
      <c r="JFN57" s="105"/>
      <c r="JFO57" s="105"/>
      <c r="JFP57" s="105"/>
      <c r="JFQ57" s="105"/>
      <c r="JFR57" s="105"/>
      <c r="JFS57" s="105"/>
      <c r="JFT57" s="105"/>
      <c r="JFU57" s="105"/>
      <c r="JFV57" s="105"/>
      <c r="JFW57" s="105"/>
      <c r="JFX57" s="105"/>
      <c r="JFY57" s="105"/>
      <c r="JFZ57" s="105"/>
      <c r="JGA57" s="105"/>
      <c r="JGB57" s="105"/>
      <c r="JGC57" s="105"/>
      <c r="JGD57" s="105"/>
      <c r="JGE57" s="105"/>
      <c r="JGF57" s="105"/>
      <c r="JGG57" s="105"/>
      <c r="JGH57" s="105"/>
      <c r="JGI57" s="105"/>
      <c r="JGJ57" s="105"/>
      <c r="JGK57" s="105"/>
      <c r="JGL57" s="105"/>
      <c r="JGM57" s="105"/>
      <c r="JGN57" s="105"/>
      <c r="JGO57" s="105"/>
      <c r="JGP57" s="105"/>
      <c r="JGQ57" s="105"/>
      <c r="JGR57" s="105"/>
      <c r="JGS57" s="105"/>
      <c r="JGT57" s="105"/>
      <c r="JGU57" s="105"/>
      <c r="JGV57" s="105"/>
      <c r="JGW57" s="105"/>
      <c r="JGX57" s="105"/>
      <c r="JGY57" s="105"/>
      <c r="JGZ57" s="105"/>
      <c r="JHA57" s="105"/>
      <c r="JHB57" s="105"/>
      <c r="JHC57" s="105"/>
      <c r="JHD57" s="105"/>
      <c r="JHE57" s="105"/>
      <c r="JHF57" s="105"/>
      <c r="JHG57" s="105"/>
      <c r="JHH57" s="105"/>
      <c r="JHI57" s="105"/>
      <c r="JHJ57" s="105"/>
      <c r="JHK57" s="105"/>
      <c r="JHL57" s="105"/>
      <c r="JHM57" s="105"/>
      <c r="JHN57" s="105"/>
      <c r="JHO57" s="105"/>
      <c r="JHP57" s="105"/>
      <c r="JHQ57" s="105"/>
      <c r="JHR57" s="105"/>
      <c r="JHS57" s="105"/>
      <c r="JHT57" s="105"/>
      <c r="JHU57" s="105"/>
      <c r="JHV57" s="105"/>
      <c r="JHW57" s="105"/>
      <c r="JHX57" s="105"/>
      <c r="JHY57" s="105"/>
      <c r="JHZ57" s="105"/>
      <c r="JIA57" s="105"/>
      <c r="JIB57" s="105"/>
      <c r="JIC57" s="105"/>
      <c r="JID57" s="105"/>
      <c r="JIE57" s="105"/>
      <c r="JIF57" s="105"/>
      <c r="JIG57" s="105"/>
      <c r="JIH57" s="105"/>
      <c r="JII57" s="105"/>
      <c r="JIJ57" s="105"/>
      <c r="JIK57" s="105"/>
      <c r="JIL57" s="105"/>
      <c r="JIM57" s="105"/>
      <c r="JIN57" s="105"/>
      <c r="JIO57" s="105"/>
      <c r="JIP57" s="105"/>
      <c r="JIQ57" s="105"/>
      <c r="JIR57" s="105"/>
      <c r="JIS57" s="105"/>
      <c r="JIT57" s="105"/>
      <c r="JIU57" s="105"/>
      <c r="JIV57" s="105"/>
      <c r="JIW57" s="105"/>
      <c r="JIX57" s="105"/>
      <c r="JIY57" s="105"/>
      <c r="JIZ57" s="105"/>
      <c r="JJA57" s="105"/>
      <c r="JJB57" s="105"/>
      <c r="JJC57" s="105"/>
      <c r="JJD57" s="105"/>
      <c r="JJE57" s="105"/>
      <c r="JJF57" s="105"/>
      <c r="JJG57" s="105"/>
      <c r="JJH57" s="105"/>
      <c r="JJI57" s="105"/>
      <c r="JJJ57" s="105"/>
      <c r="JJK57" s="105"/>
      <c r="JJL57" s="105"/>
      <c r="JJM57" s="105"/>
      <c r="JJN57" s="105"/>
      <c r="JJO57" s="105"/>
      <c r="JJP57" s="105"/>
      <c r="JJQ57" s="105"/>
      <c r="JJR57" s="105"/>
      <c r="JJS57" s="105"/>
      <c r="JJT57" s="105"/>
      <c r="JJU57" s="105"/>
      <c r="JJV57" s="105"/>
      <c r="JJW57" s="105"/>
      <c r="JJX57" s="105"/>
      <c r="JJY57" s="105"/>
      <c r="JJZ57" s="105"/>
      <c r="JKA57" s="105"/>
      <c r="JKB57" s="105"/>
      <c r="JKC57" s="105"/>
      <c r="JKD57" s="105"/>
      <c r="JKE57" s="105"/>
      <c r="JKF57" s="105"/>
      <c r="JKG57" s="105"/>
      <c r="JKH57" s="105"/>
      <c r="JKI57" s="105"/>
      <c r="JKJ57" s="105"/>
      <c r="JKK57" s="105"/>
      <c r="JKL57" s="105"/>
      <c r="JKM57" s="105"/>
      <c r="JKN57" s="105"/>
      <c r="JKO57" s="105"/>
      <c r="JKP57" s="105"/>
      <c r="JKQ57" s="105"/>
      <c r="JKR57" s="105"/>
      <c r="JKS57" s="105"/>
      <c r="JKT57" s="105"/>
      <c r="JKU57" s="105"/>
      <c r="JKV57" s="105"/>
      <c r="JKW57" s="105"/>
      <c r="JKX57" s="105"/>
      <c r="JKY57" s="105"/>
      <c r="JKZ57" s="105"/>
      <c r="JLA57" s="105"/>
      <c r="JLB57" s="105"/>
      <c r="JLC57" s="105"/>
      <c r="JLD57" s="105"/>
      <c r="JLE57" s="105"/>
      <c r="JLF57" s="105"/>
      <c r="JLG57" s="105"/>
      <c r="JLH57" s="105"/>
      <c r="JLI57" s="105"/>
      <c r="JLJ57" s="105"/>
      <c r="JLK57" s="105"/>
      <c r="JLL57" s="105"/>
      <c r="JLM57" s="105"/>
      <c r="JLN57" s="105"/>
      <c r="JLO57" s="105"/>
      <c r="JLP57" s="105"/>
      <c r="JLQ57" s="105"/>
      <c r="JLR57" s="105"/>
      <c r="JLS57" s="105"/>
      <c r="JLT57" s="105"/>
      <c r="JLU57" s="105"/>
      <c r="JLV57" s="105"/>
      <c r="JLW57" s="105"/>
      <c r="JLX57" s="105"/>
      <c r="JLY57" s="105"/>
      <c r="JLZ57" s="105"/>
      <c r="JMA57" s="105"/>
      <c r="JMB57" s="105"/>
      <c r="JMC57" s="105"/>
      <c r="JMD57" s="105"/>
      <c r="JME57" s="105"/>
      <c r="JMF57" s="105"/>
      <c r="JMG57" s="105"/>
      <c r="JMH57" s="105"/>
      <c r="JMI57" s="105"/>
      <c r="JMJ57" s="105"/>
      <c r="JMK57" s="105"/>
      <c r="JML57" s="105"/>
      <c r="JMM57" s="105"/>
      <c r="JMN57" s="105"/>
      <c r="JMO57" s="105"/>
      <c r="JMP57" s="105"/>
      <c r="JMQ57" s="105"/>
      <c r="JMR57" s="105"/>
      <c r="JMS57" s="105"/>
      <c r="JMT57" s="105"/>
      <c r="JMU57" s="105"/>
      <c r="JMV57" s="105"/>
      <c r="JMW57" s="105"/>
      <c r="JMX57" s="105"/>
      <c r="JMY57" s="105"/>
      <c r="JMZ57" s="105"/>
      <c r="JNA57" s="105"/>
      <c r="JNB57" s="105"/>
      <c r="JNC57" s="105"/>
      <c r="JND57" s="105"/>
      <c r="JNE57" s="105"/>
      <c r="JNF57" s="105"/>
      <c r="JNG57" s="105"/>
      <c r="JNH57" s="105"/>
      <c r="JNI57" s="105"/>
      <c r="JNJ57" s="105"/>
      <c r="JNK57" s="105"/>
      <c r="JNL57" s="105"/>
      <c r="JNM57" s="105"/>
      <c r="JNN57" s="105"/>
      <c r="JNO57" s="105"/>
      <c r="JNP57" s="105"/>
      <c r="JNQ57" s="105"/>
      <c r="JNR57" s="105"/>
      <c r="JNS57" s="105"/>
      <c r="JNT57" s="105"/>
      <c r="JNU57" s="105"/>
      <c r="JNV57" s="105"/>
      <c r="JNW57" s="105"/>
      <c r="JNX57" s="105"/>
      <c r="JNY57" s="105"/>
      <c r="JNZ57" s="105"/>
      <c r="JOA57" s="105"/>
      <c r="JOB57" s="105"/>
      <c r="JOC57" s="105"/>
      <c r="JOD57" s="105"/>
      <c r="JOE57" s="105"/>
      <c r="JOF57" s="105"/>
      <c r="JOG57" s="105"/>
      <c r="JOH57" s="105"/>
      <c r="JOI57" s="105"/>
      <c r="JOJ57" s="105"/>
      <c r="JOK57" s="105"/>
      <c r="JOL57" s="105"/>
      <c r="JOM57" s="105"/>
      <c r="JON57" s="105"/>
      <c r="JOO57" s="105"/>
      <c r="JOP57" s="105"/>
      <c r="JOQ57" s="105"/>
      <c r="JOR57" s="105"/>
      <c r="JOS57" s="105"/>
      <c r="JOT57" s="105"/>
      <c r="JOU57" s="105"/>
      <c r="JOV57" s="105"/>
      <c r="JOW57" s="105"/>
      <c r="JOX57" s="105"/>
      <c r="JOY57" s="105"/>
      <c r="JOZ57" s="105"/>
      <c r="JPA57" s="105"/>
      <c r="JPB57" s="105"/>
      <c r="JPC57" s="105"/>
      <c r="JPD57" s="105"/>
      <c r="JPE57" s="105"/>
      <c r="JPF57" s="105"/>
      <c r="JPG57" s="105"/>
      <c r="JPH57" s="105"/>
      <c r="JPI57" s="105"/>
      <c r="JPJ57" s="105"/>
      <c r="JPK57" s="105"/>
      <c r="JPL57" s="105"/>
      <c r="JPM57" s="105"/>
      <c r="JPN57" s="105"/>
      <c r="JPO57" s="105"/>
      <c r="JPP57" s="105"/>
      <c r="JPQ57" s="105"/>
      <c r="JPR57" s="105"/>
      <c r="JPS57" s="105"/>
      <c r="JPT57" s="105"/>
      <c r="JPU57" s="105"/>
      <c r="JPV57" s="105"/>
      <c r="JPW57" s="105"/>
      <c r="JPX57" s="105"/>
      <c r="JPY57" s="105"/>
      <c r="JPZ57" s="105"/>
      <c r="JQA57" s="105"/>
      <c r="JQB57" s="105"/>
      <c r="JQC57" s="105"/>
      <c r="JQD57" s="105"/>
      <c r="JQE57" s="105"/>
      <c r="JQF57" s="105"/>
      <c r="JQG57" s="105"/>
      <c r="JQH57" s="105"/>
      <c r="JQI57" s="105"/>
      <c r="JQJ57" s="105"/>
      <c r="JQK57" s="105"/>
      <c r="JQL57" s="105"/>
      <c r="JQM57" s="105"/>
      <c r="JQN57" s="105"/>
      <c r="JQO57" s="105"/>
      <c r="JQP57" s="105"/>
      <c r="JQQ57" s="105"/>
      <c r="JQR57" s="105"/>
      <c r="JQS57" s="105"/>
      <c r="JQT57" s="105"/>
      <c r="JQU57" s="105"/>
      <c r="JQV57" s="105"/>
      <c r="JQW57" s="105"/>
      <c r="JQX57" s="105"/>
      <c r="JQY57" s="105"/>
      <c r="JQZ57" s="105"/>
      <c r="JRA57" s="105"/>
      <c r="JRB57" s="105"/>
      <c r="JRC57" s="105"/>
      <c r="JRD57" s="105"/>
      <c r="JRE57" s="105"/>
      <c r="JRF57" s="105"/>
      <c r="JRG57" s="105"/>
      <c r="JRH57" s="105"/>
      <c r="JRI57" s="105"/>
      <c r="JRJ57" s="105"/>
      <c r="JRK57" s="105"/>
      <c r="JRL57" s="105"/>
      <c r="JRM57" s="105"/>
      <c r="JRN57" s="105"/>
      <c r="JRO57" s="105"/>
      <c r="JRP57" s="105"/>
      <c r="JRQ57" s="105"/>
      <c r="JRR57" s="105"/>
      <c r="JRS57" s="105"/>
      <c r="JRT57" s="105"/>
      <c r="JRU57" s="105"/>
      <c r="JRV57" s="105"/>
      <c r="JRW57" s="105"/>
      <c r="JRX57" s="105"/>
      <c r="JRY57" s="105"/>
      <c r="JRZ57" s="105"/>
      <c r="JSA57" s="105"/>
      <c r="JSB57" s="105"/>
      <c r="JSC57" s="105"/>
      <c r="JSD57" s="105"/>
      <c r="JSE57" s="105"/>
      <c r="JSF57" s="105"/>
      <c r="JSG57" s="105"/>
      <c r="JSH57" s="105"/>
      <c r="JSI57" s="105"/>
      <c r="JSJ57" s="105"/>
      <c r="JSK57" s="105"/>
      <c r="JSL57" s="105"/>
      <c r="JSM57" s="105"/>
      <c r="JSN57" s="105"/>
      <c r="JSO57" s="105"/>
      <c r="JSP57" s="105"/>
      <c r="JSQ57" s="105"/>
      <c r="JSR57" s="105"/>
      <c r="JSS57" s="105"/>
      <c r="JST57" s="105"/>
      <c r="JSU57" s="105"/>
      <c r="JSV57" s="105"/>
      <c r="JSW57" s="105"/>
      <c r="JSX57" s="105"/>
      <c r="JSY57" s="105"/>
      <c r="JSZ57" s="105"/>
      <c r="JTA57" s="105"/>
      <c r="JTB57" s="105"/>
      <c r="JTC57" s="105"/>
      <c r="JTD57" s="105"/>
      <c r="JTE57" s="105"/>
      <c r="JTF57" s="105"/>
      <c r="JTG57" s="105"/>
      <c r="JTH57" s="105"/>
      <c r="JTI57" s="105"/>
      <c r="JTJ57" s="105"/>
      <c r="JTK57" s="105"/>
      <c r="JTL57" s="105"/>
      <c r="JTM57" s="105"/>
      <c r="JTN57" s="105"/>
      <c r="JTO57" s="105"/>
      <c r="JTP57" s="105"/>
      <c r="JTQ57" s="105"/>
      <c r="JTR57" s="105"/>
      <c r="JTS57" s="105"/>
      <c r="JTT57" s="105"/>
      <c r="JTU57" s="105"/>
      <c r="JTV57" s="105"/>
      <c r="JTW57" s="105"/>
      <c r="JTX57" s="105"/>
      <c r="JTY57" s="105"/>
      <c r="JTZ57" s="105"/>
      <c r="JUA57" s="105"/>
      <c r="JUB57" s="105"/>
      <c r="JUC57" s="105"/>
      <c r="JUD57" s="105"/>
      <c r="JUE57" s="105"/>
      <c r="JUF57" s="105"/>
      <c r="JUG57" s="105"/>
      <c r="JUH57" s="105"/>
      <c r="JUI57" s="105"/>
      <c r="JUJ57" s="105"/>
      <c r="JUK57" s="105"/>
      <c r="JUL57" s="105"/>
      <c r="JUM57" s="105"/>
      <c r="JUN57" s="105"/>
      <c r="JUO57" s="105"/>
      <c r="JUP57" s="105"/>
      <c r="JUQ57" s="105"/>
      <c r="JUR57" s="105"/>
      <c r="JUS57" s="105"/>
      <c r="JUT57" s="105"/>
      <c r="JUU57" s="105"/>
      <c r="JUV57" s="105"/>
      <c r="JUW57" s="105"/>
      <c r="JUX57" s="105"/>
      <c r="JUY57" s="105"/>
      <c r="JUZ57" s="105"/>
      <c r="JVA57" s="105"/>
      <c r="JVB57" s="105"/>
      <c r="JVC57" s="105"/>
      <c r="JVD57" s="105"/>
      <c r="JVE57" s="105"/>
      <c r="JVF57" s="105"/>
      <c r="JVG57" s="105"/>
      <c r="JVH57" s="105"/>
      <c r="JVI57" s="105"/>
      <c r="JVJ57" s="105"/>
      <c r="JVK57" s="105"/>
      <c r="JVL57" s="105"/>
      <c r="JVM57" s="105"/>
      <c r="JVN57" s="105"/>
      <c r="JVO57" s="105"/>
      <c r="JVP57" s="105"/>
      <c r="JVQ57" s="105"/>
      <c r="JVR57" s="105"/>
      <c r="JVS57" s="105"/>
      <c r="JVT57" s="105"/>
      <c r="JVU57" s="105"/>
      <c r="JVV57" s="105"/>
      <c r="JVW57" s="105"/>
      <c r="JVX57" s="105"/>
      <c r="JVY57" s="105"/>
      <c r="JVZ57" s="105"/>
      <c r="JWA57" s="105"/>
      <c r="JWB57" s="105"/>
      <c r="JWC57" s="105"/>
      <c r="JWD57" s="105"/>
      <c r="JWE57" s="105"/>
      <c r="JWF57" s="105"/>
      <c r="JWG57" s="105"/>
      <c r="JWH57" s="105"/>
      <c r="JWI57" s="105"/>
      <c r="JWJ57" s="105"/>
      <c r="JWK57" s="105"/>
      <c r="JWL57" s="105"/>
      <c r="JWM57" s="105"/>
      <c r="JWN57" s="105"/>
      <c r="JWO57" s="105"/>
      <c r="JWP57" s="105"/>
      <c r="JWQ57" s="105"/>
      <c r="JWR57" s="105"/>
      <c r="JWS57" s="105"/>
      <c r="JWT57" s="105"/>
      <c r="JWU57" s="105"/>
      <c r="JWV57" s="105"/>
      <c r="JWW57" s="105"/>
      <c r="JWX57" s="105"/>
      <c r="JWY57" s="105"/>
      <c r="JWZ57" s="105"/>
      <c r="JXA57" s="105"/>
      <c r="JXB57" s="105"/>
      <c r="JXC57" s="105"/>
      <c r="JXD57" s="105"/>
      <c r="JXE57" s="105"/>
      <c r="JXF57" s="105"/>
      <c r="JXG57" s="105"/>
      <c r="JXH57" s="105"/>
      <c r="JXI57" s="105"/>
      <c r="JXJ57" s="105"/>
      <c r="JXK57" s="105"/>
      <c r="JXL57" s="105"/>
      <c r="JXM57" s="105"/>
      <c r="JXN57" s="105"/>
      <c r="JXO57" s="105"/>
      <c r="JXP57" s="105"/>
      <c r="JXQ57" s="105"/>
      <c r="JXR57" s="105"/>
      <c r="JXS57" s="105"/>
      <c r="JXT57" s="105"/>
      <c r="JXU57" s="105"/>
      <c r="JXV57" s="105"/>
      <c r="JXW57" s="105"/>
      <c r="JXX57" s="105"/>
      <c r="JXY57" s="105"/>
      <c r="JXZ57" s="105"/>
      <c r="JYA57" s="105"/>
      <c r="JYB57" s="105"/>
      <c r="JYC57" s="105"/>
      <c r="JYD57" s="105"/>
      <c r="JYE57" s="105"/>
      <c r="JYF57" s="105"/>
      <c r="JYG57" s="105"/>
      <c r="JYH57" s="105"/>
      <c r="JYI57" s="105"/>
      <c r="JYJ57" s="105"/>
      <c r="JYK57" s="105"/>
      <c r="JYL57" s="105"/>
      <c r="JYM57" s="105"/>
      <c r="JYN57" s="105"/>
      <c r="JYO57" s="105"/>
      <c r="JYP57" s="105"/>
      <c r="JYQ57" s="105"/>
      <c r="JYR57" s="105"/>
      <c r="JYS57" s="105"/>
      <c r="JYT57" s="105"/>
      <c r="JYU57" s="105"/>
      <c r="JYV57" s="105"/>
      <c r="JYW57" s="105"/>
      <c r="JYX57" s="105"/>
      <c r="JYY57" s="105"/>
      <c r="JYZ57" s="105"/>
      <c r="JZA57" s="105"/>
      <c r="JZB57" s="105"/>
      <c r="JZC57" s="105"/>
      <c r="JZD57" s="105"/>
      <c r="JZE57" s="105"/>
      <c r="JZF57" s="105"/>
      <c r="JZG57" s="105"/>
      <c r="JZH57" s="105"/>
      <c r="JZI57" s="105"/>
      <c r="JZJ57" s="105"/>
      <c r="JZK57" s="105"/>
      <c r="JZL57" s="105"/>
      <c r="JZM57" s="105"/>
      <c r="JZN57" s="105"/>
      <c r="JZO57" s="105"/>
      <c r="JZP57" s="105"/>
      <c r="JZQ57" s="105"/>
      <c r="JZR57" s="105"/>
      <c r="JZS57" s="105"/>
      <c r="JZT57" s="105"/>
      <c r="JZU57" s="105"/>
      <c r="JZV57" s="105"/>
      <c r="JZW57" s="105"/>
      <c r="JZX57" s="105"/>
      <c r="JZY57" s="105"/>
      <c r="JZZ57" s="105"/>
      <c r="KAA57" s="105"/>
      <c r="KAB57" s="105"/>
      <c r="KAC57" s="105"/>
      <c r="KAD57" s="105"/>
      <c r="KAE57" s="105"/>
      <c r="KAF57" s="105"/>
      <c r="KAG57" s="105"/>
      <c r="KAH57" s="105"/>
      <c r="KAI57" s="105"/>
      <c r="KAJ57" s="105"/>
      <c r="KAK57" s="105"/>
      <c r="KAL57" s="105"/>
      <c r="KAM57" s="105"/>
      <c r="KAN57" s="105"/>
      <c r="KAO57" s="105"/>
      <c r="KAP57" s="105"/>
      <c r="KAQ57" s="105"/>
      <c r="KAR57" s="105"/>
      <c r="KAS57" s="105"/>
      <c r="KAT57" s="105"/>
      <c r="KAU57" s="105"/>
      <c r="KAV57" s="105"/>
      <c r="KAW57" s="105"/>
      <c r="KAX57" s="105"/>
      <c r="KAY57" s="105"/>
      <c r="KAZ57" s="105"/>
      <c r="KBA57" s="105"/>
      <c r="KBB57" s="105"/>
      <c r="KBC57" s="105"/>
      <c r="KBD57" s="105"/>
      <c r="KBE57" s="105"/>
      <c r="KBF57" s="105"/>
      <c r="KBG57" s="105"/>
      <c r="KBH57" s="105"/>
      <c r="KBI57" s="105"/>
      <c r="KBJ57" s="105"/>
      <c r="KBK57" s="105"/>
      <c r="KBL57" s="105"/>
      <c r="KBM57" s="105"/>
      <c r="KBN57" s="105"/>
      <c r="KBO57" s="105"/>
      <c r="KBP57" s="105"/>
      <c r="KBQ57" s="105"/>
      <c r="KBR57" s="105"/>
      <c r="KBS57" s="105"/>
      <c r="KBT57" s="105"/>
      <c r="KBU57" s="105"/>
      <c r="KBV57" s="105"/>
      <c r="KBW57" s="105"/>
      <c r="KBX57" s="105"/>
      <c r="KBY57" s="105"/>
      <c r="KBZ57" s="105"/>
      <c r="KCA57" s="105"/>
      <c r="KCB57" s="105"/>
      <c r="KCC57" s="105"/>
      <c r="KCD57" s="105"/>
      <c r="KCE57" s="105"/>
      <c r="KCF57" s="105"/>
      <c r="KCG57" s="105"/>
      <c r="KCH57" s="105"/>
      <c r="KCI57" s="105"/>
      <c r="KCJ57" s="105"/>
      <c r="KCK57" s="105"/>
      <c r="KCL57" s="105"/>
      <c r="KCM57" s="105"/>
      <c r="KCN57" s="105"/>
      <c r="KCO57" s="105"/>
      <c r="KCP57" s="105"/>
      <c r="KCQ57" s="105"/>
      <c r="KCR57" s="105"/>
      <c r="KCS57" s="105"/>
      <c r="KCT57" s="105"/>
      <c r="KCU57" s="105"/>
      <c r="KCV57" s="105"/>
      <c r="KCW57" s="105"/>
      <c r="KCX57" s="105"/>
      <c r="KCY57" s="105"/>
      <c r="KCZ57" s="105"/>
      <c r="KDA57" s="105"/>
      <c r="KDB57" s="105"/>
      <c r="KDC57" s="105"/>
      <c r="KDD57" s="105"/>
      <c r="KDE57" s="105"/>
      <c r="KDF57" s="105"/>
      <c r="KDG57" s="105"/>
      <c r="KDH57" s="105"/>
      <c r="KDI57" s="105"/>
      <c r="KDJ57" s="105"/>
      <c r="KDK57" s="105"/>
      <c r="KDL57" s="105"/>
      <c r="KDM57" s="105"/>
      <c r="KDN57" s="105"/>
      <c r="KDO57" s="105"/>
      <c r="KDP57" s="105"/>
      <c r="KDQ57" s="105"/>
      <c r="KDR57" s="105"/>
      <c r="KDS57" s="105"/>
      <c r="KDT57" s="105"/>
      <c r="KDU57" s="105"/>
      <c r="KDV57" s="105"/>
      <c r="KDW57" s="105"/>
      <c r="KDX57" s="105"/>
      <c r="KDY57" s="105"/>
      <c r="KDZ57" s="105"/>
      <c r="KEA57" s="105"/>
      <c r="KEB57" s="105"/>
      <c r="KEC57" s="105"/>
      <c r="KED57" s="105"/>
      <c r="KEE57" s="105"/>
      <c r="KEF57" s="105"/>
      <c r="KEG57" s="105"/>
      <c r="KEH57" s="105"/>
      <c r="KEI57" s="105"/>
      <c r="KEJ57" s="105"/>
      <c r="KEK57" s="105"/>
      <c r="KEL57" s="105"/>
      <c r="KEM57" s="105"/>
      <c r="KEN57" s="105"/>
      <c r="KEO57" s="105"/>
      <c r="KEP57" s="105"/>
      <c r="KEQ57" s="105"/>
      <c r="KER57" s="105"/>
      <c r="KES57" s="105"/>
      <c r="KET57" s="105"/>
      <c r="KEU57" s="105"/>
      <c r="KEV57" s="105"/>
      <c r="KEW57" s="105"/>
      <c r="KEX57" s="105"/>
      <c r="KEY57" s="105"/>
      <c r="KEZ57" s="105"/>
      <c r="KFA57" s="105"/>
      <c r="KFB57" s="105"/>
      <c r="KFC57" s="105"/>
      <c r="KFD57" s="105"/>
      <c r="KFE57" s="105"/>
      <c r="KFF57" s="105"/>
      <c r="KFG57" s="105"/>
      <c r="KFH57" s="105"/>
      <c r="KFI57" s="105"/>
      <c r="KFJ57" s="105"/>
      <c r="KFK57" s="105"/>
      <c r="KFL57" s="105"/>
      <c r="KFM57" s="105"/>
      <c r="KFN57" s="105"/>
      <c r="KFO57" s="105"/>
      <c r="KFP57" s="105"/>
      <c r="KFQ57" s="105"/>
      <c r="KFR57" s="105"/>
      <c r="KFS57" s="105"/>
      <c r="KFT57" s="105"/>
      <c r="KFU57" s="105"/>
      <c r="KFV57" s="105"/>
      <c r="KFW57" s="105"/>
      <c r="KFX57" s="105"/>
      <c r="KFY57" s="105"/>
      <c r="KFZ57" s="105"/>
      <c r="KGA57" s="105"/>
      <c r="KGB57" s="105"/>
      <c r="KGC57" s="105"/>
      <c r="KGD57" s="105"/>
      <c r="KGE57" s="105"/>
      <c r="KGF57" s="105"/>
      <c r="KGG57" s="105"/>
      <c r="KGH57" s="105"/>
      <c r="KGI57" s="105"/>
      <c r="KGJ57" s="105"/>
      <c r="KGK57" s="105"/>
      <c r="KGL57" s="105"/>
      <c r="KGM57" s="105"/>
      <c r="KGN57" s="105"/>
      <c r="KGO57" s="105"/>
      <c r="KGP57" s="105"/>
      <c r="KGQ57" s="105"/>
      <c r="KGR57" s="105"/>
      <c r="KGS57" s="105"/>
      <c r="KGT57" s="105"/>
      <c r="KGU57" s="105"/>
      <c r="KGV57" s="105"/>
      <c r="KGW57" s="105"/>
      <c r="KGX57" s="105"/>
      <c r="KGY57" s="105"/>
      <c r="KGZ57" s="105"/>
      <c r="KHA57" s="105"/>
      <c r="KHB57" s="105"/>
      <c r="KHC57" s="105"/>
      <c r="KHD57" s="105"/>
      <c r="KHE57" s="105"/>
      <c r="KHF57" s="105"/>
      <c r="KHG57" s="105"/>
      <c r="KHH57" s="105"/>
      <c r="KHI57" s="105"/>
      <c r="KHJ57" s="105"/>
      <c r="KHK57" s="105"/>
      <c r="KHL57" s="105"/>
      <c r="KHM57" s="105"/>
      <c r="KHN57" s="105"/>
      <c r="KHO57" s="105"/>
      <c r="KHP57" s="105"/>
      <c r="KHQ57" s="105"/>
      <c r="KHR57" s="105"/>
      <c r="KHS57" s="105"/>
      <c r="KHT57" s="105"/>
      <c r="KHU57" s="105"/>
      <c r="KHV57" s="105"/>
      <c r="KHW57" s="105"/>
      <c r="KHX57" s="105"/>
      <c r="KHY57" s="105"/>
      <c r="KHZ57" s="105"/>
      <c r="KIA57" s="105"/>
      <c r="KIB57" s="105"/>
      <c r="KIC57" s="105"/>
      <c r="KID57" s="105"/>
      <c r="KIE57" s="105"/>
      <c r="KIF57" s="105"/>
      <c r="KIG57" s="105"/>
      <c r="KIH57" s="105"/>
      <c r="KII57" s="105"/>
      <c r="KIJ57" s="105"/>
      <c r="KIK57" s="105"/>
      <c r="KIL57" s="105"/>
      <c r="KIM57" s="105"/>
      <c r="KIN57" s="105"/>
      <c r="KIO57" s="105"/>
      <c r="KIP57" s="105"/>
      <c r="KIQ57" s="105"/>
      <c r="KIR57" s="105"/>
      <c r="KIS57" s="105"/>
      <c r="KIT57" s="105"/>
      <c r="KIU57" s="105"/>
      <c r="KIV57" s="105"/>
      <c r="KIW57" s="105"/>
      <c r="KIX57" s="105"/>
      <c r="KIY57" s="105"/>
      <c r="KIZ57" s="105"/>
      <c r="KJA57" s="105"/>
      <c r="KJB57" s="105"/>
      <c r="KJC57" s="105"/>
      <c r="KJD57" s="105"/>
      <c r="KJE57" s="105"/>
      <c r="KJF57" s="105"/>
      <c r="KJG57" s="105"/>
      <c r="KJH57" s="105"/>
      <c r="KJI57" s="105"/>
      <c r="KJJ57" s="105"/>
      <c r="KJK57" s="105"/>
      <c r="KJL57" s="105"/>
      <c r="KJM57" s="105"/>
      <c r="KJN57" s="105"/>
      <c r="KJO57" s="105"/>
      <c r="KJP57" s="105"/>
      <c r="KJQ57" s="105"/>
      <c r="KJR57" s="105"/>
      <c r="KJS57" s="105"/>
      <c r="KJT57" s="105"/>
      <c r="KJU57" s="105"/>
      <c r="KJV57" s="105"/>
      <c r="KJW57" s="105"/>
      <c r="KJX57" s="105"/>
      <c r="KJY57" s="105"/>
      <c r="KJZ57" s="105"/>
      <c r="KKA57" s="105"/>
      <c r="KKB57" s="105"/>
      <c r="KKC57" s="105"/>
      <c r="KKD57" s="105"/>
      <c r="KKE57" s="105"/>
      <c r="KKF57" s="105"/>
      <c r="KKG57" s="105"/>
      <c r="KKH57" s="105"/>
      <c r="KKI57" s="105"/>
      <c r="KKJ57" s="105"/>
      <c r="KKK57" s="105"/>
      <c r="KKL57" s="105"/>
      <c r="KKM57" s="105"/>
      <c r="KKN57" s="105"/>
      <c r="KKO57" s="105"/>
      <c r="KKP57" s="105"/>
      <c r="KKQ57" s="105"/>
      <c r="KKR57" s="105"/>
      <c r="KKS57" s="105"/>
      <c r="KKT57" s="105"/>
      <c r="KKU57" s="105"/>
      <c r="KKV57" s="105"/>
      <c r="KKW57" s="105"/>
      <c r="KKX57" s="105"/>
      <c r="KKY57" s="105"/>
      <c r="KKZ57" s="105"/>
      <c r="KLA57" s="105"/>
      <c r="KLB57" s="105"/>
      <c r="KLC57" s="105"/>
      <c r="KLD57" s="105"/>
      <c r="KLE57" s="105"/>
      <c r="KLF57" s="105"/>
      <c r="KLG57" s="105"/>
      <c r="KLH57" s="105"/>
      <c r="KLI57" s="105"/>
      <c r="KLJ57" s="105"/>
      <c r="KLK57" s="105"/>
      <c r="KLL57" s="105"/>
      <c r="KLM57" s="105"/>
      <c r="KLN57" s="105"/>
      <c r="KLO57" s="105"/>
      <c r="KLP57" s="105"/>
      <c r="KLQ57" s="105"/>
      <c r="KLR57" s="105"/>
      <c r="KLS57" s="105"/>
      <c r="KLT57" s="105"/>
      <c r="KLU57" s="105"/>
      <c r="KLV57" s="105"/>
      <c r="KLW57" s="105"/>
      <c r="KLX57" s="105"/>
      <c r="KLY57" s="105"/>
      <c r="KLZ57" s="105"/>
      <c r="KMA57" s="105"/>
      <c r="KMB57" s="105"/>
      <c r="KMC57" s="105"/>
      <c r="KMD57" s="105"/>
      <c r="KME57" s="105"/>
      <c r="KMF57" s="105"/>
      <c r="KMG57" s="105"/>
      <c r="KMH57" s="105"/>
      <c r="KMI57" s="105"/>
      <c r="KMJ57" s="105"/>
      <c r="KMK57" s="105"/>
      <c r="KML57" s="105"/>
      <c r="KMM57" s="105"/>
      <c r="KMN57" s="105"/>
      <c r="KMO57" s="105"/>
      <c r="KMP57" s="105"/>
      <c r="KMQ57" s="105"/>
      <c r="KMR57" s="105"/>
      <c r="KMS57" s="105"/>
      <c r="KMT57" s="105"/>
      <c r="KMU57" s="105"/>
      <c r="KMV57" s="105"/>
      <c r="KMW57" s="105"/>
      <c r="KMX57" s="105"/>
      <c r="KMY57" s="105"/>
      <c r="KMZ57" s="105"/>
      <c r="KNA57" s="105"/>
      <c r="KNB57" s="105"/>
      <c r="KNC57" s="105"/>
      <c r="KND57" s="105"/>
      <c r="KNE57" s="105"/>
      <c r="KNF57" s="105"/>
      <c r="KNG57" s="105"/>
      <c r="KNH57" s="105"/>
      <c r="KNI57" s="105"/>
      <c r="KNJ57" s="105"/>
      <c r="KNK57" s="105"/>
      <c r="KNL57" s="105"/>
      <c r="KNM57" s="105"/>
      <c r="KNN57" s="105"/>
      <c r="KNO57" s="105"/>
      <c r="KNP57" s="105"/>
      <c r="KNQ57" s="105"/>
      <c r="KNR57" s="105"/>
      <c r="KNS57" s="105"/>
      <c r="KNT57" s="105"/>
      <c r="KNU57" s="105"/>
      <c r="KNV57" s="105"/>
      <c r="KNW57" s="105"/>
      <c r="KNX57" s="105"/>
      <c r="KNY57" s="105"/>
      <c r="KNZ57" s="105"/>
      <c r="KOA57" s="105"/>
      <c r="KOB57" s="105"/>
      <c r="KOC57" s="105"/>
      <c r="KOD57" s="105"/>
      <c r="KOE57" s="105"/>
      <c r="KOF57" s="105"/>
      <c r="KOG57" s="105"/>
      <c r="KOH57" s="105"/>
      <c r="KOI57" s="105"/>
      <c r="KOJ57" s="105"/>
      <c r="KOK57" s="105"/>
      <c r="KOL57" s="105"/>
      <c r="KOM57" s="105"/>
      <c r="KON57" s="105"/>
      <c r="KOO57" s="105"/>
      <c r="KOP57" s="105"/>
      <c r="KOQ57" s="105"/>
      <c r="KOR57" s="105"/>
      <c r="KOS57" s="105"/>
      <c r="KOT57" s="105"/>
      <c r="KOU57" s="105"/>
      <c r="KOV57" s="105"/>
      <c r="KOW57" s="105"/>
      <c r="KOX57" s="105"/>
      <c r="KOY57" s="105"/>
      <c r="KOZ57" s="105"/>
      <c r="KPA57" s="105"/>
      <c r="KPB57" s="105"/>
      <c r="KPC57" s="105"/>
      <c r="KPD57" s="105"/>
      <c r="KPE57" s="105"/>
      <c r="KPF57" s="105"/>
      <c r="KPG57" s="105"/>
      <c r="KPH57" s="105"/>
      <c r="KPI57" s="105"/>
      <c r="KPJ57" s="105"/>
      <c r="KPK57" s="105"/>
      <c r="KPL57" s="105"/>
      <c r="KPM57" s="105"/>
      <c r="KPN57" s="105"/>
      <c r="KPO57" s="105"/>
      <c r="KPP57" s="105"/>
      <c r="KPQ57" s="105"/>
      <c r="KPR57" s="105"/>
      <c r="KPS57" s="105"/>
      <c r="KPT57" s="105"/>
      <c r="KPU57" s="105"/>
      <c r="KPV57" s="105"/>
      <c r="KPW57" s="105"/>
      <c r="KPX57" s="105"/>
      <c r="KPY57" s="105"/>
      <c r="KPZ57" s="105"/>
      <c r="KQA57" s="105"/>
      <c r="KQB57" s="105"/>
      <c r="KQC57" s="105"/>
      <c r="KQD57" s="105"/>
      <c r="KQE57" s="105"/>
      <c r="KQF57" s="105"/>
      <c r="KQG57" s="105"/>
      <c r="KQH57" s="105"/>
      <c r="KQI57" s="105"/>
      <c r="KQJ57" s="105"/>
      <c r="KQK57" s="105"/>
      <c r="KQL57" s="105"/>
      <c r="KQM57" s="105"/>
      <c r="KQN57" s="105"/>
      <c r="KQO57" s="105"/>
      <c r="KQP57" s="105"/>
      <c r="KQQ57" s="105"/>
      <c r="KQR57" s="105"/>
      <c r="KQS57" s="105"/>
      <c r="KQT57" s="105"/>
      <c r="KQU57" s="105"/>
      <c r="KQV57" s="105"/>
      <c r="KQW57" s="105"/>
      <c r="KQX57" s="105"/>
      <c r="KQY57" s="105"/>
      <c r="KQZ57" s="105"/>
      <c r="KRA57" s="105"/>
      <c r="KRB57" s="105"/>
      <c r="KRC57" s="105"/>
      <c r="KRD57" s="105"/>
      <c r="KRE57" s="105"/>
      <c r="KRF57" s="105"/>
      <c r="KRG57" s="105"/>
      <c r="KRH57" s="105"/>
      <c r="KRI57" s="105"/>
      <c r="KRJ57" s="105"/>
      <c r="KRK57" s="105"/>
      <c r="KRL57" s="105"/>
      <c r="KRM57" s="105"/>
      <c r="KRN57" s="105"/>
      <c r="KRO57" s="105"/>
      <c r="KRP57" s="105"/>
      <c r="KRQ57" s="105"/>
      <c r="KRR57" s="105"/>
      <c r="KRS57" s="105"/>
      <c r="KRT57" s="105"/>
      <c r="KRU57" s="105"/>
      <c r="KRV57" s="105"/>
      <c r="KRW57" s="105"/>
      <c r="KRX57" s="105"/>
      <c r="KRY57" s="105"/>
      <c r="KRZ57" s="105"/>
      <c r="KSA57" s="105"/>
      <c r="KSB57" s="105"/>
      <c r="KSC57" s="105"/>
      <c r="KSD57" s="105"/>
      <c r="KSE57" s="105"/>
      <c r="KSF57" s="105"/>
      <c r="KSG57" s="105"/>
      <c r="KSH57" s="105"/>
      <c r="KSI57" s="105"/>
      <c r="KSJ57" s="105"/>
      <c r="KSK57" s="105"/>
      <c r="KSL57" s="105"/>
      <c r="KSM57" s="105"/>
      <c r="KSN57" s="105"/>
      <c r="KSO57" s="105"/>
      <c r="KSP57" s="105"/>
      <c r="KSQ57" s="105"/>
      <c r="KSR57" s="105"/>
      <c r="KSS57" s="105"/>
      <c r="KST57" s="105"/>
      <c r="KSU57" s="105"/>
      <c r="KSV57" s="105"/>
      <c r="KSW57" s="105"/>
      <c r="KSX57" s="105"/>
      <c r="KSY57" s="105"/>
      <c r="KSZ57" s="105"/>
      <c r="KTA57" s="105"/>
      <c r="KTB57" s="105"/>
      <c r="KTC57" s="105"/>
      <c r="KTD57" s="105"/>
      <c r="KTE57" s="105"/>
      <c r="KTF57" s="105"/>
      <c r="KTG57" s="105"/>
      <c r="KTH57" s="105"/>
      <c r="KTI57" s="105"/>
      <c r="KTJ57" s="105"/>
      <c r="KTK57" s="105"/>
      <c r="KTL57" s="105"/>
      <c r="KTM57" s="105"/>
      <c r="KTN57" s="105"/>
      <c r="KTO57" s="105"/>
      <c r="KTP57" s="105"/>
      <c r="KTQ57" s="105"/>
      <c r="KTR57" s="105"/>
      <c r="KTS57" s="105"/>
      <c r="KTT57" s="105"/>
      <c r="KTU57" s="105"/>
      <c r="KTV57" s="105"/>
      <c r="KTW57" s="105"/>
      <c r="KTX57" s="105"/>
      <c r="KTY57" s="105"/>
      <c r="KTZ57" s="105"/>
      <c r="KUA57" s="105"/>
      <c r="KUB57" s="105"/>
      <c r="KUC57" s="105"/>
      <c r="KUD57" s="105"/>
      <c r="KUE57" s="105"/>
      <c r="KUF57" s="105"/>
      <c r="KUG57" s="105"/>
      <c r="KUH57" s="105"/>
      <c r="KUI57" s="105"/>
      <c r="KUJ57" s="105"/>
      <c r="KUK57" s="105"/>
      <c r="KUL57" s="105"/>
      <c r="KUM57" s="105"/>
      <c r="KUN57" s="105"/>
      <c r="KUO57" s="105"/>
      <c r="KUP57" s="105"/>
      <c r="KUQ57" s="105"/>
      <c r="KUR57" s="105"/>
      <c r="KUS57" s="105"/>
      <c r="KUT57" s="105"/>
      <c r="KUU57" s="105"/>
      <c r="KUV57" s="105"/>
      <c r="KUW57" s="105"/>
      <c r="KUX57" s="105"/>
      <c r="KUY57" s="105"/>
      <c r="KUZ57" s="105"/>
      <c r="KVA57" s="105"/>
      <c r="KVB57" s="105"/>
      <c r="KVC57" s="105"/>
      <c r="KVD57" s="105"/>
      <c r="KVE57" s="105"/>
      <c r="KVF57" s="105"/>
      <c r="KVG57" s="105"/>
      <c r="KVH57" s="105"/>
      <c r="KVI57" s="105"/>
      <c r="KVJ57" s="105"/>
      <c r="KVK57" s="105"/>
      <c r="KVL57" s="105"/>
      <c r="KVM57" s="105"/>
      <c r="KVN57" s="105"/>
      <c r="KVO57" s="105"/>
      <c r="KVP57" s="105"/>
      <c r="KVQ57" s="105"/>
      <c r="KVR57" s="105"/>
      <c r="KVS57" s="105"/>
      <c r="KVT57" s="105"/>
      <c r="KVU57" s="105"/>
      <c r="KVV57" s="105"/>
      <c r="KVW57" s="105"/>
      <c r="KVX57" s="105"/>
      <c r="KVY57" s="105"/>
      <c r="KVZ57" s="105"/>
      <c r="KWA57" s="105"/>
      <c r="KWB57" s="105"/>
      <c r="KWC57" s="105"/>
      <c r="KWD57" s="105"/>
      <c r="KWE57" s="105"/>
      <c r="KWF57" s="105"/>
      <c r="KWG57" s="105"/>
      <c r="KWH57" s="105"/>
      <c r="KWI57" s="105"/>
      <c r="KWJ57" s="105"/>
      <c r="KWK57" s="105"/>
      <c r="KWL57" s="105"/>
      <c r="KWM57" s="105"/>
      <c r="KWN57" s="105"/>
      <c r="KWO57" s="105"/>
      <c r="KWP57" s="105"/>
      <c r="KWQ57" s="105"/>
      <c r="KWR57" s="105"/>
      <c r="KWS57" s="105"/>
      <c r="KWT57" s="105"/>
      <c r="KWU57" s="105"/>
      <c r="KWV57" s="105"/>
      <c r="KWW57" s="105"/>
      <c r="KWX57" s="105"/>
      <c r="KWY57" s="105"/>
      <c r="KWZ57" s="105"/>
      <c r="KXA57" s="105"/>
      <c r="KXB57" s="105"/>
      <c r="KXC57" s="105"/>
      <c r="KXD57" s="105"/>
      <c r="KXE57" s="105"/>
      <c r="KXF57" s="105"/>
      <c r="KXG57" s="105"/>
      <c r="KXH57" s="105"/>
      <c r="KXI57" s="105"/>
      <c r="KXJ57" s="105"/>
      <c r="KXK57" s="105"/>
      <c r="KXL57" s="105"/>
      <c r="KXM57" s="105"/>
      <c r="KXN57" s="105"/>
      <c r="KXO57" s="105"/>
      <c r="KXP57" s="105"/>
      <c r="KXQ57" s="105"/>
      <c r="KXR57" s="105"/>
      <c r="KXS57" s="105"/>
      <c r="KXT57" s="105"/>
      <c r="KXU57" s="105"/>
      <c r="KXV57" s="105"/>
      <c r="KXW57" s="105"/>
      <c r="KXX57" s="105"/>
      <c r="KXY57" s="105"/>
      <c r="KXZ57" s="105"/>
      <c r="KYA57" s="105"/>
      <c r="KYB57" s="105"/>
      <c r="KYC57" s="105"/>
      <c r="KYD57" s="105"/>
      <c r="KYE57" s="105"/>
      <c r="KYF57" s="105"/>
      <c r="KYG57" s="105"/>
      <c r="KYH57" s="105"/>
      <c r="KYI57" s="105"/>
      <c r="KYJ57" s="105"/>
      <c r="KYK57" s="105"/>
      <c r="KYL57" s="105"/>
      <c r="KYM57" s="105"/>
      <c r="KYN57" s="105"/>
      <c r="KYO57" s="105"/>
      <c r="KYP57" s="105"/>
      <c r="KYQ57" s="105"/>
      <c r="KYR57" s="105"/>
      <c r="KYS57" s="105"/>
      <c r="KYT57" s="105"/>
      <c r="KYU57" s="105"/>
      <c r="KYV57" s="105"/>
      <c r="KYW57" s="105"/>
      <c r="KYX57" s="105"/>
      <c r="KYY57" s="105"/>
      <c r="KYZ57" s="105"/>
      <c r="KZA57" s="105"/>
      <c r="KZB57" s="105"/>
      <c r="KZC57" s="105"/>
      <c r="KZD57" s="105"/>
      <c r="KZE57" s="105"/>
      <c r="KZF57" s="105"/>
      <c r="KZG57" s="105"/>
      <c r="KZH57" s="105"/>
      <c r="KZI57" s="105"/>
      <c r="KZJ57" s="105"/>
      <c r="KZK57" s="105"/>
      <c r="KZL57" s="105"/>
      <c r="KZM57" s="105"/>
      <c r="KZN57" s="105"/>
      <c r="KZO57" s="105"/>
      <c r="KZP57" s="105"/>
      <c r="KZQ57" s="105"/>
      <c r="KZR57" s="105"/>
      <c r="KZS57" s="105"/>
      <c r="KZT57" s="105"/>
      <c r="KZU57" s="105"/>
      <c r="KZV57" s="105"/>
      <c r="KZW57" s="105"/>
      <c r="KZX57" s="105"/>
      <c r="KZY57" s="105"/>
      <c r="KZZ57" s="105"/>
      <c r="LAA57" s="105"/>
      <c r="LAB57" s="105"/>
      <c r="LAC57" s="105"/>
      <c r="LAD57" s="105"/>
      <c r="LAE57" s="105"/>
      <c r="LAF57" s="105"/>
      <c r="LAG57" s="105"/>
      <c r="LAH57" s="105"/>
      <c r="LAI57" s="105"/>
      <c r="LAJ57" s="105"/>
      <c r="LAK57" s="105"/>
      <c r="LAL57" s="105"/>
      <c r="LAM57" s="105"/>
      <c r="LAN57" s="105"/>
      <c r="LAO57" s="105"/>
      <c r="LAP57" s="105"/>
      <c r="LAQ57" s="105"/>
      <c r="LAR57" s="105"/>
      <c r="LAS57" s="105"/>
      <c r="LAT57" s="105"/>
      <c r="LAU57" s="105"/>
      <c r="LAV57" s="105"/>
      <c r="LAW57" s="105"/>
      <c r="LAX57" s="105"/>
      <c r="LAY57" s="105"/>
      <c r="LAZ57" s="105"/>
      <c r="LBA57" s="105"/>
      <c r="LBB57" s="105"/>
      <c r="LBC57" s="105"/>
      <c r="LBD57" s="105"/>
      <c r="LBE57" s="105"/>
      <c r="LBF57" s="105"/>
      <c r="LBG57" s="105"/>
      <c r="LBH57" s="105"/>
      <c r="LBI57" s="105"/>
      <c r="LBJ57" s="105"/>
      <c r="LBK57" s="105"/>
      <c r="LBL57" s="105"/>
      <c r="LBM57" s="105"/>
      <c r="LBN57" s="105"/>
      <c r="LBO57" s="105"/>
      <c r="LBP57" s="105"/>
      <c r="LBQ57" s="105"/>
      <c r="LBR57" s="105"/>
      <c r="LBS57" s="105"/>
      <c r="LBT57" s="105"/>
      <c r="LBU57" s="105"/>
      <c r="LBV57" s="105"/>
      <c r="LBW57" s="105"/>
      <c r="LBX57" s="105"/>
      <c r="LBY57" s="105"/>
      <c r="LBZ57" s="105"/>
      <c r="LCA57" s="105"/>
      <c r="LCB57" s="105"/>
      <c r="LCC57" s="105"/>
      <c r="LCD57" s="105"/>
      <c r="LCE57" s="105"/>
      <c r="LCF57" s="105"/>
      <c r="LCG57" s="105"/>
      <c r="LCH57" s="105"/>
      <c r="LCI57" s="105"/>
      <c r="LCJ57" s="105"/>
      <c r="LCK57" s="105"/>
      <c r="LCL57" s="105"/>
      <c r="LCM57" s="105"/>
      <c r="LCN57" s="105"/>
      <c r="LCO57" s="105"/>
      <c r="LCP57" s="105"/>
      <c r="LCQ57" s="105"/>
      <c r="LCR57" s="105"/>
      <c r="LCS57" s="105"/>
      <c r="LCT57" s="105"/>
      <c r="LCU57" s="105"/>
      <c r="LCV57" s="105"/>
      <c r="LCW57" s="105"/>
      <c r="LCX57" s="105"/>
      <c r="LCY57" s="105"/>
      <c r="LCZ57" s="105"/>
      <c r="LDA57" s="105"/>
      <c r="LDB57" s="105"/>
      <c r="LDC57" s="105"/>
      <c r="LDD57" s="105"/>
      <c r="LDE57" s="105"/>
      <c r="LDF57" s="105"/>
      <c r="LDG57" s="105"/>
      <c r="LDH57" s="105"/>
      <c r="LDI57" s="105"/>
      <c r="LDJ57" s="105"/>
      <c r="LDK57" s="105"/>
      <c r="LDL57" s="105"/>
      <c r="LDM57" s="105"/>
      <c r="LDN57" s="105"/>
      <c r="LDO57" s="105"/>
      <c r="LDP57" s="105"/>
      <c r="LDQ57" s="105"/>
      <c r="LDR57" s="105"/>
      <c r="LDS57" s="105"/>
      <c r="LDT57" s="105"/>
      <c r="LDU57" s="105"/>
      <c r="LDV57" s="105"/>
      <c r="LDW57" s="105"/>
      <c r="LDX57" s="105"/>
      <c r="LDY57" s="105"/>
      <c r="LDZ57" s="105"/>
      <c r="LEA57" s="105"/>
      <c r="LEB57" s="105"/>
      <c r="LEC57" s="105"/>
      <c r="LED57" s="105"/>
      <c r="LEE57" s="105"/>
      <c r="LEF57" s="105"/>
      <c r="LEG57" s="105"/>
      <c r="LEH57" s="105"/>
      <c r="LEI57" s="105"/>
      <c r="LEJ57" s="105"/>
      <c r="LEK57" s="105"/>
      <c r="LEL57" s="105"/>
      <c r="LEM57" s="105"/>
      <c r="LEN57" s="105"/>
      <c r="LEO57" s="105"/>
      <c r="LEP57" s="105"/>
      <c r="LEQ57" s="105"/>
      <c r="LER57" s="105"/>
      <c r="LES57" s="105"/>
      <c r="LET57" s="105"/>
      <c r="LEU57" s="105"/>
      <c r="LEV57" s="105"/>
      <c r="LEW57" s="105"/>
      <c r="LEX57" s="105"/>
      <c r="LEY57" s="105"/>
      <c r="LEZ57" s="105"/>
      <c r="LFA57" s="105"/>
      <c r="LFB57" s="105"/>
      <c r="LFC57" s="105"/>
      <c r="LFD57" s="105"/>
      <c r="LFE57" s="105"/>
      <c r="LFF57" s="105"/>
      <c r="LFG57" s="105"/>
      <c r="LFH57" s="105"/>
      <c r="LFI57" s="105"/>
      <c r="LFJ57" s="105"/>
      <c r="LFK57" s="105"/>
      <c r="LFL57" s="105"/>
      <c r="LFM57" s="105"/>
      <c r="LFN57" s="105"/>
      <c r="LFO57" s="105"/>
      <c r="LFP57" s="105"/>
      <c r="LFQ57" s="105"/>
      <c r="LFR57" s="105"/>
      <c r="LFS57" s="105"/>
      <c r="LFT57" s="105"/>
      <c r="LFU57" s="105"/>
      <c r="LFV57" s="105"/>
      <c r="LFW57" s="105"/>
      <c r="LFX57" s="105"/>
      <c r="LFY57" s="105"/>
      <c r="LFZ57" s="105"/>
      <c r="LGA57" s="105"/>
      <c r="LGB57" s="105"/>
      <c r="LGC57" s="105"/>
      <c r="LGD57" s="105"/>
      <c r="LGE57" s="105"/>
      <c r="LGF57" s="105"/>
      <c r="LGG57" s="105"/>
      <c r="LGH57" s="105"/>
      <c r="LGI57" s="105"/>
      <c r="LGJ57" s="105"/>
      <c r="LGK57" s="105"/>
      <c r="LGL57" s="105"/>
      <c r="LGM57" s="105"/>
      <c r="LGN57" s="105"/>
      <c r="LGO57" s="105"/>
      <c r="LGP57" s="105"/>
      <c r="LGQ57" s="105"/>
      <c r="LGR57" s="105"/>
      <c r="LGS57" s="105"/>
      <c r="LGT57" s="105"/>
      <c r="LGU57" s="105"/>
      <c r="LGV57" s="105"/>
      <c r="LGW57" s="105"/>
      <c r="LGX57" s="105"/>
      <c r="LGY57" s="105"/>
      <c r="LGZ57" s="105"/>
      <c r="LHA57" s="105"/>
      <c r="LHB57" s="105"/>
      <c r="LHC57" s="105"/>
      <c r="LHD57" s="105"/>
      <c r="LHE57" s="105"/>
      <c r="LHF57" s="105"/>
      <c r="LHG57" s="105"/>
      <c r="LHH57" s="105"/>
      <c r="LHI57" s="105"/>
      <c r="LHJ57" s="105"/>
      <c r="LHK57" s="105"/>
      <c r="LHL57" s="105"/>
      <c r="LHM57" s="105"/>
      <c r="LHN57" s="105"/>
      <c r="LHO57" s="105"/>
      <c r="LHP57" s="105"/>
      <c r="LHQ57" s="105"/>
      <c r="LHR57" s="105"/>
      <c r="LHS57" s="105"/>
      <c r="LHT57" s="105"/>
      <c r="LHU57" s="105"/>
      <c r="LHV57" s="105"/>
      <c r="LHW57" s="105"/>
      <c r="LHX57" s="105"/>
      <c r="LHY57" s="105"/>
      <c r="LHZ57" s="105"/>
      <c r="LIA57" s="105"/>
      <c r="LIB57" s="105"/>
      <c r="LIC57" s="105"/>
      <c r="LID57" s="105"/>
      <c r="LIE57" s="105"/>
      <c r="LIF57" s="105"/>
      <c r="LIG57" s="105"/>
      <c r="LIH57" s="105"/>
      <c r="LII57" s="105"/>
      <c r="LIJ57" s="105"/>
      <c r="LIK57" s="105"/>
      <c r="LIL57" s="105"/>
      <c r="LIM57" s="105"/>
      <c r="LIN57" s="105"/>
      <c r="LIO57" s="105"/>
      <c r="LIP57" s="105"/>
      <c r="LIQ57" s="105"/>
      <c r="LIR57" s="105"/>
      <c r="LIS57" s="105"/>
      <c r="LIT57" s="105"/>
      <c r="LIU57" s="105"/>
      <c r="LIV57" s="105"/>
      <c r="LIW57" s="105"/>
      <c r="LIX57" s="105"/>
      <c r="LIY57" s="105"/>
      <c r="LIZ57" s="105"/>
      <c r="LJA57" s="105"/>
      <c r="LJB57" s="105"/>
      <c r="LJC57" s="105"/>
      <c r="LJD57" s="105"/>
      <c r="LJE57" s="105"/>
      <c r="LJF57" s="105"/>
      <c r="LJG57" s="105"/>
      <c r="LJH57" s="105"/>
      <c r="LJI57" s="105"/>
      <c r="LJJ57" s="105"/>
      <c r="LJK57" s="105"/>
      <c r="LJL57" s="105"/>
      <c r="LJM57" s="105"/>
      <c r="LJN57" s="105"/>
      <c r="LJO57" s="105"/>
      <c r="LJP57" s="105"/>
      <c r="LJQ57" s="105"/>
      <c r="LJR57" s="105"/>
      <c r="LJS57" s="105"/>
      <c r="LJT57" s="105"/>
      <c r="LJU57" s="105"/>
      <c r="LJV57" s="105"/>
      <c r="LJW57" s="105"/>
      <c r="LJX57" s="105"/>
      <c r="LJY57" s="105"/>
      <c r="LJZ57" s="105"/>
      <c r="LKA57" s="105"/>
      <c r="LKB57" s="105"/>
      <c r="LKC57" s="105"/>
      <c r="LKD57" s="105"/>
      <c r="LKE57" s="105"/>
      <c r="LKF57" s="105"/>
      <c r="LKG57" s="105"/>
      <c r="LKH57" s="105"/>
      <c r="LKI57" s="105"/>
      <c r="LKJ57" s="105"/>
      <c r="LKK57" s="105"/>
      <c r="LKL57" s="105"/>
      <c r="LKM57" s="105"/>
      <c r="LKN57" s="105"/>
      <c r="LKO57" s="105"/>
      <c r="LKP57" s="105"/>
      <c r="LKQ57" s="105"/>
      <c r="LKR57" s="105"/>
      <c r="LKS57" s="105"/>
      <c r="LKT57" s="105"/>
      <c r="LKU57" s="105"/>
      <c r="LKV57" s="105"/>
      <c r="LKW57" s="105"/>
      <c r="LKX57" s="105"/>
      <c r="LKY57" s="105"/>
      <c r="LKZ57" s="105"/>
      <c r="LLA57" s="105"/>
      <c r="LLB57" s="105"/>
      <c r="LLC57" s="105"/>
      <c r="LLD57" s="105"/>
      <c r="LLE57" s="105"/>
      <c r="LLF57" s="105"/>
      <c r="LLG57" s="105"/>
      <c r="LLH57" s="105"/>
      <c r="LLI57" s="105"/>
      <c r="LLJ57" s="105"/>
      <c r="LLK57" s="105"/>
      <c r="LLL57" s="105"/>
      <c r="LLM57" s="105"/>
      <c r="LLN57" s="105"/>
      <c r="LLO57" s="105"/>
      <c r="LLP57" s="105"/>
      <c r="LLQ57" s="105"/>
      <c r="LLR57" s="105"/>
      <c r="LLS57" s="105"/>
      <c r="LLT57" s="105"/>
      <c r="LLU57" s="105"/>
      <c r="LLV57" s="105"/>
      <c r="LLW57" s="105"/>
      <c r="LLX57" s="105"/>
      <c r="LLY57" s="105"/>
      <c r="LLZ57" s="105"/>
      <c r="LMA57" s="105"/>
      <c r="LMB57" s="105"/>
      <c r="LMC57" s="105"/>
      <c r="LMD57" s="105"/>
      <c r="LME57" s="105"/>
      <c r="LMF57" s="105"/>
      <c r="LMG57" s="105"/>
      <c r="LMH57" s="105"/>
      <c r="LMI57" s="105"/>
      <c r="LMJ57" s="105"/>
      <c r="LMK57" s="105"/>
      <c r="LML57" s="105"/>
      <c r="LMM57" s="105"/>
      <c r="LMN57" s="105"/>
      <c r="LMO57" s="105"/>
      <c r="LMP57" s="105"/>
      <c r="LMQ57" s="105"/>
      <c r="LMR57" s="105"/>
      <c r="LMS57" s="105"/>
      <c r="LMT57" s="105"/>
      <c r="LMU57" s="105"/>
      <c r="LMV57" s="105"/>
      <c r="LMW57" s="105"/>
      <c r="LMX57" s="105"/>
      <c r="LMY57" s="105"/>
      <c r="LMZ57" s="105"/>
      <c r="LNA57" s="105"/>
      <c r="LNB57" s="105"/>
      <c r="LNC57" s="105"/>
      <c r="LND57" s="105"/>
      <c r="LNE57" s="105"/>
      <c r="LNF57" s="105"/>
      <c r="LNG57" s="105"/>
      <c r="LNH57" s="105"/>
      <c r="LNI57" s="105"/>
      <c r="LNJ57" s="105"/>
      <c r="LNK57" s="105"/>
      <c r="LNL57" s="105"/>
      <c r="LNM57" s="105"/>
      <c r="LNN57" s="105"/>
      <c r="LNO57" s="105"/>
      <c r="LNP57" s="105"/>
      <c r="LNQ57" s="105"/>
      <c r="LNR57" s="105"/>
      <c r="LNS57" s="105"/>
      <c r="LNT57" s="105"/>
      <c r="LNU57" s="105"/>
      <c r="LNV57" s="105"/>
      <c r="LNW57" s="105"/>
      <c r="LNX57" s="105"/>
      <c r="LNY57" s="105"/>
      <c r="LNZ57" s="105"/>
      <c r="LOA57" s="105"/>
      <c r="LOB57" s="105"/>
      <c r="LOC57" s="105"/>
      <c r="LOD57" s="105"/>
      <c r="LOE57" s="105"/>
      <c r="LOF57" s="105"/>
      <c r="LOG57" s="105"/>
      <c r="LOH57" s="105"/>
      <c r="LOI57" s="105"/>
      <c r="LOJ57" s="105"/>
      <c r="LOK57" s="105"/>
      <c r="LOL57" s="105"/>
      <c r="LOM57" s="105"/>
      <c r="LON57" s="105"/>
      <c r="LOO57" s="105"/>
      <c r="LOP57" s="105"/>
      <c r="LOQ57" s="105"/>
      <c r="LOR57" s="105"/>
      <c r="LOS57" s="105"/>
      <c r="LOT57" s="105"/>
      <c r="LOU57" s="105"/>
      <c r="LOV57" s="105"/>
      <c r="LOW57" s="105"/>
      <c r="LOX57" s="105"/>
      <c r="LOY57" s="105"/>
      <c r="LOZ57" s="105"/>
      <c r="LPA57" s="105"/>
      <c r="LPB57" s="105"/>
      <c r="LPC57" s="105"/>
      <c r="LPD57" s="105"/>
      <c r="LPE57" s="105"/>
      <c r="LPF57" s="105"/>
      <c r="LPG57" s="105"/>
      <c r="LPH57" s="105"/>
      <c r="LPI57" s="105"/>
      <c r="LPJ57" s="105"/>
      <c r="LPK57" s="105"/>
      <c r="LPL57" s="105"/>
      <c r="LPM57" s="105"/>
      <c r="LPN57" s="105"/>
      <c r="LPO57" s="105"/>
      <c r="LPP57" s="105"/>
      <c r="LPQ57" s="105"/>
      <c r="LPR57" s="105"/>
      <c r="LPS57" s="105"/>
      <c r="LPT57" s="105"/>
      <c r="LPU57" s="105"/>
      <c r="LPV57" s="105"/>
      <c r="LPW57" s="105"/>
      <c r="LPX57" s="105"/>
      <c r="LPY57" s="105"/>
      <c r="LPZ57" s="105"/>
      <c r="LQA57" s="105"/>
      <c r="LQB57" s="105"/>
      <c r="LQC57" s="105"/>
      <c r="LQD57" s="105"/>
      <c r="LQE57" s="105"/>
      <c r="LQF57" s="105"/>
      <c r="LQG57" s="105"/>
      <c r="LQH57" s="105"/>
      <c r="LQI57" s="105"/>
      <c r="LQJ57" s="105"/>
      <c r="LQK57" s="105"/>
      <c r="LQL57" s="105"/>
      <c r="LQM57" s="105"/>
      <c r="LQN57" s="105"/>
      <c r="LQO57" s="105"/>
      <c r="LQP57" s="105"/>
      <c r="LQQ57" s="105"/>
      <c r="LQR57" s="105"/>
      <c r="LQS57" s="105"/>
      <c r="LQT57" s="105"/>
      <c r="LQU57" s="105"/>
      <c r="LQV57" s="105"/>
      <c r="LQW57" s="105"/>
      <c r="LQX57" s="105"/>
      <c r="LQY57" s="105"/>
      <c r="LQZ57" s="105"/>
      <c r="LRA57" s="105"/>
      <c r="LRB57" s="105"/>
      <c r="LRC57" s="105"/>
      <c r="LRD57" s="105"/>
      <c r="LRE57" s="105"/>
      <c r="LRF57" s="105"/>
      <c r="LRG57" s="105"/>
      <c r="LRH57" s="105"/>
      <c r="LRI57" s="105"/>
      <c r="LRJ57" s="105"/>
      <c r="LRK57" s="105"/>
      <c r="LRL57" s="105"/>
      <c r="LRM57" s="105"/>
      <c r="LRN57" s="105"/>
      <c r="LRO57" s="105"/>
      <c r="LRP57" s="105"/>
      <c r="LRQ57" s="105"/>
      <c r="LRR57" s="105"/>
      <c r="LRS57" s="105"/>
      <c r="LRT57" s="105"/>
      <c r="LRU57" s="105"/>
      <c r="LRV57" s="105"/>
      <c r="LRW57" s="105"/>
      <c r="LRX57" s="105"/>
      <c r="LRY57" s="105"/>
      <c r="LRZ57" s="105"/>
      <c r="LSA57" s="105"/>
      <c r="LSB57" s="105"/>
      <c r="LSC57" s="105"/>
      <c r="LSD57" s="105"/>
      <c r="LSE57" s="105"/>
      <c r="LSF57" s="105"/>
      <c r="LSG57" s="105"/>
      <c r="LSH57" s="105"/>
      <c r="LSI57" s="105"/>
      <c r="LSJ57" s="105"/>
      <c r="LSK57" s="105"/>
      <c r="LSL57" s="105"/>
      <c r="LSM57" s="105"/>
      <c r="LSN57" s="105"/>
      <c r="LSO57" s="105"/>
      <c r="LSP57" s="105"/>
      <c r="LSQ57" s="105"/>
      <c r="LSR57" s="105"/>
      <c r="LSS57" s="105"/>
      <c r="LST57" s="105"/>
      <c r="LSU57" s="105"/>
      <c r="LSV57" s="105"/>
      <c r="LSW57" s="105"/>
      <c r="LSX57" s="105"/>
      <c r="LSY57" s="105"/>
      <c r="LSZ57" s="105"/>
      <c r="LTA57" s="105"/>
      <c r="LTB57" s="105"/>
      <c r="LTC57" s="105"/>
      <c r="LTD57" s="105"/>
      <c r="LTE57" s="105"/>
      <c r="LTF57" s="105"/>
      <c r="LTG57" s="105"/>
      <c r="LTH57" s="105"/>
      <c r="LTI57" s="105"/>
      <c r="LTJ57" s="105"/>
      <c r="LTK57" s="105"/>
      <c r="LTL57" s="105"/>
      <c r="LTM57" s="105"/>
      <c r="LTN57" s="105"/>
      <c r="LTO57" s="105"/>
      <c r="LTP57" s="105"/>
      <c r="LTQ57" s="105"/>
      <c r="LTR57" s="105"/>
      <c r="LTS57" s="105"/>
      <c r="LTT57" s="105"/>
      <c r="LTU57" s="105"/>
      <c r="LTV57" s="105"/>
      <c r="LTW57" s="105"/>
      <c r="LTX57" s="105"/>
      <c r="LTY57" s="105"/>
      <c r="LTZ57" s="105"/>
      <c r="LUA57" s="105"/>
      <c r="LUB57" s="105"/>
      <c r="LUC57" s="105"/>
      <c r="LUD57" s="105"/>
      <c r="LUE57" s="105"/>
      <c r="LUF57" s="105"/>
      <c r="LUG57" s="105"/>
      <c r="LUH57" s="105"/>
      <c r="LUI57" s="105"/>
      <c r="LUJ57" s="105"/>
      <c r="LUK57" s="105"/>
      <c r="LUL57" s="105"/>
      <c r="LUM57" s="105"/>
      <c r="LUN57" s="105"/>
      <c r="LUO57" s="105"/>
      <c r="LUP57" s="105"/>
      <c r="LUQ57" s="105"/>
      <c r="LUR57" s="105"/>
      <c r="LUS57" s="105"/>
      <c r="LUT57" s="105"/>
      <c r="LUU57" s="105"/>
      <c r="LUV57" s="105"/>
      <c r="LUW57" s="105"/>
      <c r="LUX57" s="105"/>
      <c r="LUY57" s="105"/>
      <c r="LUZ57" s="105"/>
      <c r="LVA57" s="105"/>
      <c r="LVB57" s="105"/>
      <c r="LVC57" s="105"/>
      <c r="LVD57" s="105"/>
      <c r="LVE57" s="105"/>
      <c r="LVF57" s="105"/>
      <c r="LVG57" s="105"/>
      <c r="LVH57" s="105"/>
      <c r="LVI57" s="105"/>
      <c r="LVJ57" s="105"/>
      <c r="LVK57" s="105"/>
      <c r="LVL57" s="105"/>
      <c r="LVM57" s="105"/>
      <c r="LVN57" s="105"/>
      <c r="LVO57" s="105"/>
      <c r="LVP57" s="105"/>
      <c r="LVQ57" s="105"/>
      <c r="LVR57" s="105"/>
      <c r="LVS57" s="105"/>
      <c r="LVT57" s="105"/>
      <c r="LVU57" s="105"/>
      <c r="LVV57" s="105"/>
      <c r="LVW57" s="105"/>
      <c r="LVX57" s="105"/>
      <c r="LVY57" s="105"/>
      <c r="LVZ57" s="105"/>
      <c r="LWA57" s="105"/>
      <c r="LWB57" s="105"/>
      <c r="LWC57" s="105"/>
      <c r="LWD57" s="105"/>
      <c r="LWE57" s="105"/>
      <c r="LWF57" s="105"/>
      <c r="LWG57" s="105"/>
      <c r="LWH57" s="105"/>
      <c r="LWI57" s="105"/>
      <c r="LWJ57" s="105"/>
      <c r="LWK57" s="105"/>
      <c r="LWL57" s="105"/>
      <c r="LWM57" s="105"/>
      <c r="LWN57" s="105"/>
      <c r="LWO57" s="105"/>
      <c r="LWP57" s="105"/>
      <c r="LWQ57" s="105"/>
      <c r="LWR57" s="105"/>
      <c r="LWS57" s="105"/>
      <c r="LWT57" s="105"/>
      <c r="LWU57" s="105"/>
      <c r="LWV57" s="105"/>
      <c r="LWW57" s="105"/>
      <c r="LWX57" s="105"/>
      <c r="LWY57" s="105"/>
      <c r="LWZ57" s="105"/>
      <c r="LXA57" s="105"/>
      <c r="LXB57" s="105"/>
      <c r="LXC57" s="105"/>
      <c r="LXD57" s="105"/>
      <c r="LXE57" s="105"/>
      <c r="LXF57" s="105"/>
      <c r="LXG57" s="105"/>
      <c r="LXH57" s="105"/>
      <c r="LXI57" s="105"/>
      <c r="LXJ57" s="105"/>
      <c r="LXK57" s="105"/>
      <c r="LXL57" s="105"/>
      <c r="LXM57" s="105"/>
      <c r="LXN57" s="105"/>
      <c r="LXO57" s="105"/>
      <c r="LXP57" s="105"/>
      <c r="LXQ57" s="105"/>
      <c r="LXR57" s="105"/>
      <c r="LXS57" s="105"/>
      <c r="LXT57" s="105"/>
      <c r="LXU57" s="105"/>
      <c r="LXV57" s="105"/>
      <c r="LXW57" s="105"/>
      <c r="LXX57" s="105"/>
      <c r="LXY57" s="105"/>
      <c r="LXZ57" s="105"/>
      <c r="LYA57" s="105"/>
      <c r="LYB57" s="105"/>
      <c r="LYC57" s="105"/>
      <c r="LYD57" s="105"/>
      <c r="LYE57" s="105"/>
      <c r="LYF57" s="105"/>
      <c r="LYG57" s="105"/>
      <c r="LYH57" s="105"/>
      <c r="LYI57" s="105"/>
      <c r="LYJ57" s="105"/>
      <c r="LYK57" s="105"/>
      <c r="LYL57" s="105"/>
      <c r="LYM57" s="105"/>
      <c r="LYN57" s="105"/>
      <c r="LYO57" s="105"/>
      <c r="LYP57" s="105"/>
      <c r="LYQ57" s="105"/>
      <c r="LYR57" s="105"/>
      <c r="LYS57" s="105"/>
      <c r="LYT57" s="105"/>
      <c r="LYU57" s="105"/>
      <c r="LYV57" s="105"/>
      <c r="LYW57" s="105"/>
      <c r="LYX57" s="105"/>
      <c r="LYY57" s="105"/>
      <c r="LYZ57" s="105"/>
      <c r="LZA57" s="105"/>
      <c r="LZB57" s="105"/>
      <c r="LZC57" s="105"/>
      <c r="LZD57" s="105"/>
      <c r="LZE57" s="105"/>
      <c r="LZF57" s="105"/>
      <c r="LZG57" s="105"/>
      <c r="LZH57" s="105"/>
      <c r="LZI57" s="105"/>
      <c r="LZJ57" s="105"/>
      <c r="LZK57" s="105"/>
      <c r="LZL57" s="105"/>
      <c r="LZM57" s="105"/>
      <c r="LZN57" s="105"/>
      <c r="LZO57" s="105"/>
      <c r="LZP57" s="105"/>
      <c r="LZQ57" s="105"/>
      <c r="LZR57" s="105"/>
      <c r="LZS57" s="105"/>
      <c r="LZT57" s="105"/>
      <c r="LZU57" s="105"/>
      <c r="LZV57" s="105"/>
      <c r="LZW57" s="105"/>
      <c r="LZX57" s="105"/>
      <c r="LZY57" s="105"/>
      <c r="LZZ57" s="105"/>
      <c r="MAA57" s="105"/>
      <c r="MAB57" s="105"/>
      <c r="MAC57" s="105"/>
      <c r="MAD57" s="105"/>
      <c r="MAE57" s="105"/>
      <c r="MAF57" s="105"/>
      <c r="MAG57" s="105"/>
      <c r="MAH57" s="105"/>
      <c r="MAI57" s="105"/>
      <c r="MAJ57" s="105"/>
      <c r="MAK57" s="105"/>
      <c r="MAL57" s="105"/>
      <c r="MAM57" s="105"/>
      <c r="MAN57" s="105"/>
      <c r="MAO57" s="105"/>
      <c r="MAP57" s="105"/>
      <c r="MAQ57" s="105"/>
      <c r="MAR57" s="105"/>
      <c r="MAS57" s="105"/>
      <c r="MAT57" s="105"/>
      <c r="MAU57" s="105"/>
      <c r="MAV57" s="105"/>
      <c r="MAW57" s="105"/>
      <c r="MAX57" s="105"/>
      <c r="MAY57" s="105"/>
      <c r="MAZ57" s="105"/>
      <c r="MBA57" s="105"/>
      <c r="MBB57" s="105"/>
      <c r="MBC57" s="105"/>
      <c r="MBD57" s="105"/>
      <c r="MBE57" s="105"/>
      <c r="MBF57" s="105"/>
      <c r="MBG57" s="105"/>
      <c r="MBH57" s="105"/>
      <c r="MBI57" s="105"/>
      <c r="MBJ57" s="105"/>
      <c r="MBK57" s="105"/>
      <c r="MBL57" s="105"/>
      <c r="MBM57" s="105"/>
      <c r="MBN57" s="105"/>
      <c r="MBO57" s="105"/>
      <c r="MBP57" s="105"/>
      <c r="MBQ57" s="105"/>
      <c r="MBR57" s="105"/>
      <c r="MBS57" s="105"/>
      <c r="MBT57" s="105"/>
      <c r="MBU57" s="105"/>
      <c r="MBV57" s="105"/>
      <c r="MBW57" s="105"/>
      <c r="MBX57" s="105"/>
      <c r="MBY57" s="105"/>
      <c r="MBZ57" s="105"/>
      <c r="MCA57" s="105"/>
      <c r="MCB57" s="105"/>
      <c r="MCC57" s="105"/>
      <c r="MCD57" s="105"/>
      <c r="MCE57" s="105"/>
      <c r="MCF57" s="105"/>
      <c r="MCG57" s="105"/>
      <c r="MCH57" s="105"/>
      <c r="MCI57" s="105"/>
      <c r="MCJ57" s="105"/>
      <c r="MCK57" s="105"/>
      <c r="MCL57" s="105"/>
      <c r="MCM57" s="105"/>
      <c r="MCN57" s="105"/>
      <c r="MCO57" s="105"/>
      <c r="MCP57" s="105"/>
      <c r="MCQ57" s="105"/>
      <c r="MCR57" s="105"/>
      <c r="MCS57" s="105"/>
      <c r="MCT57" s="105"/>
      <c r="MCU57" s="105"/>
      <c r="MCV57" s="105"/>
      <c r="MCW57" s="105"/>
      <c r="MCX57" s="105"/>
      <c r="MCY57" s="105"/>
      <c r="MCZ57" s="105"/>
      <c r="MDA57" s="105"/>
      <c r="MDB57" s="105"/>
      <c r="MDC57" s="105"/>
      <c r="MDD57" s="105"/>
      <c r="MDE57" s="105"/>
      <c r="MDF57" s="105"/>
      <c r="MDG57" s="105"/>
      <c r="MDH57" s="105"/>
      <c r="MDI57" s="105"/>
      <c r="MDJ57" s="105"/>
      <c r="MDK57" s="105"/>
      <c r="MDL57" s="105"/>
      <c r="MDM57" s="105"/>
      <c r="MDN57" s="105"/>
      <c r="MDO57" s="105"/>
      <c r="MDP57" s="105"/>
      <c r="MDQ57" s="105"/>
      <c r="MDR57" s="105"/>
      <c r="MDS57" s="105"/>
      <c r="MDT57" s="105"/>
      <c r="MDU57" s="105"/>
      <c r="MDV57" s="105"/>
      <c r="MDW57" s="105"/>
      <c r="MDX57" s="105"/>
      <c r="MDY57" s="105"/>
      <c r="MDZ57" s="105"/>
      <c r="MEA57" s="105"/>
      <c r="MEB57" s="105"/>
      <c r="MEC57" s="105"/>
      <c r="MED57" s="105"/>
      <c r="MEE57" s="105"/>
      <c r="MEF57" s="105"/>
      <c r="MEG57" s="105"/>
      <c r="MEH57" s="105"/>
      <c r="MEI57" s="105"/>
      <c r="MEJ57" s="105"/>
      <c r="MEK57" s="105"/>
      <c r="MEL57" s="105"/>
      <c r="MEM57" s="105"/>
      <c r="MEN57" s="105"/>
      <c r="MEO57" s="105"/>
      <c r="MEP57" s="105"/>
      <c r="MEQ57" s="105"/>
      <c r="MER57" s="105"/>
      <c r="MES57" s="105"/>
      <c r="MET57" s="105"/>
      <c r="MEU57" s="105"/>
      <c r="MEV57" s="105"/>
      <c r="MEW57" s="105"/>
      <c r="MEX57" s="105"/>
      <c r="MEY57" s="105"/>
      <c r="MEZ57" s="105"/>
      <c r="MFA57" s="105"/>
      <c r="MFB57" s="105"/>
      <c r="MFC57" s="105"/>
      <c r="MFD57" s="105"/>
      <c r="MFE57" s="105"/>
      <c r="MFF57" s="105"/>
      <c r="MFG57" s="105"/>
      <c r="MFH57" s="105"/>
      <c r="MFI57" s="105"/>
      <c r="MFJ57" s="105"/>
      <c r="MFK57" s="105"/>
      <c r="MFL57" s="105"/>
      <c r="MFM57" s="105"/>
      <c r="MFN57" s="105"/>
      <c r="MFO57" s="105"/>
      <c r="MFP57" s="105"/>
      <c r="MFQ57" s="105"/>
      <c r="MFR57" s="105"/>
      <c r="MFS57" s="105"/>
      <c r="MFT57" s="105"/>
      <c r="MFU57" s="105"/>
      <c r="MFV57" s="105"/>
      <c r="MFW57" s="105"/>
      <c r="MFX57" s="105"/>
      <c r="MFY57" s="105"/>
      <c r="MFZ57" s="105"/>
      <c r="MGA57" s="105"/>
      <c r="MGB57" s="105"/>
      <c r="MGC57" s="105"/>
      <c r="MGD57" s="105"/>
      <c r="MGE57" s="105"/>
      <c r="MGF57" s="105"/>
      <c r="MGG57" s="105"/>
      <c r="MGH57" s="105"/>
      <c r="MGI57" s="105"/>
      <c r="MGJ57" s="105"/>
      <c r="MGK57" s="105"/>
      <c r="MGL57" s="105"/>
      <c r="MGM57" s="105"/>
      <c r="MGN57" s="105"/>
      <c r="MGO57" s="105"/>
      <c r="MGP57" s="105"/>
      <c r="MGQ57" s="105"/>
      <c r="MGR57" s="105"/>
      <c r="MGS57" s="105"/>
      <c r="MGT57" s="105"/>
      <c r="MGU57" s="105"/>
      <c r="MGV57" s="105"/>
      <c r="MGW57" s="105"/>
      <c r="MGX57" s="105"/>
      <c r="MGY57" s="105"/>
      <c r="MGZ57" s="105"/>
      <c r="MHA57" s="105"/>
      <c r="MHB57" s="105"/>
      <c r="MHC57" s="105"/>
      <c r="MHD57" s="105"/>
      <c r="MHE57" s="105"/>
      <c r="MHF57" s="105"/>
      <c r="MHG57" s="105"/>
      <c r="MHH57" s="105"/>
      <c r="MHI57" s="105"/>
      <c r="MHJ57" s="105"/>
      <c r="MHK57" s="105"/>
      <c r="MHL57" s="105"/>
      <c r="MHM57" s="105"/>
      <c r="MHN57" s="105"/>
      <c r="MHO57" s="105"/>
      <c r="MHP57" s="105"/>
      <c r="MHQ57" s="105"/>
      <c r="MHR57" s="105"/>
      <c r="MHS57" s="105"/>
      <c r="MHT57" s="105"/>
      <c r="MHU57" s="105"/>
      <c r="MHV57" s="105"/>
      <c r="MHW57" s="105"/>
      <c r="MHX57" s="105"/>
      <c r="MHY57" s="105"/>
      <c r="MHZ57" s="105"/>
      <c r="MIA57" s="105"/>
      <c r="MIB57" s="105"/>
      <c r="MIC57" s="105"/>
      <c r="MID57" s="105"/>
      <c r="MIE57" s="105"/>
      <c r="MIF57" s="105"/>
      <c r="MIG57" s="105"/>
      <c r="MIH57" s="105"/>
      <c r="MII57" s="105"/>
      <c r="MIJ57" s="105"/>
      <c r="MIK57" s="105"/>
      <c r="MIL57" s="105"/>
      <c r="MIM57" s="105"/>
      <c r="MIN57" s="105"/>
      <c r="MIO57" s="105"/>
      <c r="MIP57" s="105"/>
      <c r="MIQ57" s="105"/>
      <c r="MIR57" s="105"/>
      <c r="MIS57" s="105"/>
      <c r="MIT57" s="105"/>
      <c r="MIU57" s="105"/>
      <c r="MIV57" s="105"/>
      <c r="MIW57" s="105"/>
      <c r="MIX57" s="105"/>
      <c r="MIY57" s="105"/>
      <c r="MIZ57" s="105"/>
      <c r="MJA57" s="105"/>
      <c r="MJB57" s="105"/>
      <c r="MJC57" s="105"/>
      <c r="MJD57" s="105"/>
      <c r="MJE57" s="105"/>
      <c r="MJF57" s="105"/>
      <c r="MJG57" s="105"/>
      <c r="MJH57" s="105"/>
      <c r="MJI57" s="105"/>
      <c r="MJJ57" s="105"/>
      <c r="MJK57" s="105"/>
      <c r="MJL57" s="105"/>
      <c r="MJM57" s="105"/>
      <c r="MJN57" s="105"/>
      <c r="MJO57" s="105"/>
      <c r="MJP57" s="105"/>
      <c r="MJQ57" s="105"/>
      <c r="MJR57" s="105"/>
      <c r="MJS57" s="105"/>
      <c r="MJT57" s="105"/>
      <c r="MJU57" s="105"/>
      <c r="MJV57" s="105"/>
      <c r="MJW57" s="105"/>
      <c r="MJX57" s="105"/>
      <c r="MJY57" s="105"/>
      <c r="MJZ57" s="105"/>
      <c r="MKA57" s="105"/>
      <c r="MKB57" s="105"/>
      <c r="MKC57" s="105"/>
      <c r="MKD57" s="105"/>
      <c r="MKE57" s="105"/>
      <c r="MKF57" s="105"/>
      <c r="MKG57" s="105"/>
      <c r="MKH57" s="105"/>
      <c r="MKI57" s="105"/>
      <c r="MKJ57" s="105"/>
      <c r="MKK57" s="105"/>
      <c r="MKL57" s="105"/>
      <c r="MKM57" s="105"/>
      <c r="MKN57" s="105"/>
      <c r="MKO57" s="105"/>
      <c r="MKP57" s="105"/>
      <c r="MKQ57" s="105"/>
      <c r="MKR57" s="105"/>
      <c r="MKS57" s="105"/>
      <c r="MKT57" s="105"/>
      <c r="MKU57" s="105"/>
      <c r="MKV57" s="105"/>
      <c r="MKW57" s="105"/>
      <c r="MKX57" s="105"/>
      <c r="MKY57" s="105"/>
      <c r="MKZ57" s="105"/>
      <c r="MLA57" s="105"/>
      <c r="MLB57" s="105"/>
      <c r="MLC57" s="105"/>
      <c r="MLD57" s="105"/>
      <c r="MLE57" s="105"/>
      <c r="MLF57" s="105"/>
      <c r="MLG57" s="105"/>
      <c r="MLH57" s="105"/>
      <c r="MLI57" s="105"/>
      <c r="MLJ57" s="105"/>
      <c r="MLK57" s="105"/>
      <c r="MLL57" s="105"/>
      <c r="MLM57" s="105"/>
      <c r="MLN57" s="105"/>
      <c r="MLO57" s="105"/>
      <c r="MLP57" s="105"/>
      <c r="MLQ57" s="105"/>
      <c r="MLR57" s="105"/>
      <c r="MLS57" s="105"/>
      <c r="MLT57" s="105"/>
      <c r="MLU57" s="105"/>
      <c r="MLV57" s="105"/>
      <c r="MLW57" s="105"/>
      <c r="MLX57" s="105"/>
      <c r="MLY57" s="105"/>
      <c r="MLZ57" s="105"/>
      <c r="MMA57" s="105"/>
      <c r="MMB57" s="105"/>
      <c r="MMC57" s="105"/>
      <c r="MMD57" s="105"/>
      <c r="MME57" s="105"/>
      <c r="MMF57" s="105"/>
      <c r="MMG57" s="105"/>
      <c r="MMH57" s="105"/>
      <c r="MMI57" s="105"/>
      <c r="MMJ57" s="105"/>
      <c r="MMK57" s="105"/>
      <c r="MML57" s="105"/>
      <c r="MMM57" s="105"/>
      <c r="MMN57" s="105"/>
      <c r="MMO57" s="105"/>
      <c r="MMP57" s="105"/>
      <c r="MMQ57" s="105"/>
      <c r="MMR57" s="105"/>
      <c r="MMS57" s="105"/>
      <c r="MMT57" s="105"/>
      <c r="MMU57" s="105"/>
      <c r="MMV57" s="105"/>
      <c r="MMW57" s="105"/>
      <c r="MMX57" s="105"/>
      <c r="MMY57" s="105"/>
      <c r="MMZ57" s="105"/>
      <c r="MNA57" s="105"/>
      <c r="MNB57" s="105"/>
      <c r="MNC57" s="105"/>
      <c r="MND57" s="105"/>
      <c r="MNE57" s="105"/>
      <c r="MNF57" s="105"/>
      <c r="MNG57" s="105"/>
      <c r="MNH57" s="105"/>
      <c r="MNI57" s="105"/>
      <c r="MNJ57" s="105"/>
      <c r="MNK57" s="105"/>
      <c r="MNL57" s="105"/>
      <c r="MNM57" s="105"/>
      <c r="MNN57" s="105"/>
      <c r="MNO57" s="105"/>
      <c r="MNP57" s="105"/>
      <c r="MNQ57" s="105"/>
      <c r="MNR57" s="105"/>
      <c r="MNS57" s="105"/>
      <c r="MNT57" s="105"/>
      <c r="MNU57" s="105"/>
      <c r="MNV57" s="105"/>
      <c r="MNW57" s="105"/>
      <c r="MNX57" s="105"/>
      <c r="MNY57" s="105"/>
      <c r="MNZ57" s="105"/>
      <c r="MOA57" s="105"/>
      <c r="MOB57" s="105"/>
      <c r="MOC57" s="105"/>
      <c r="MOD57" s="105"/>
      <c r="MOE57" s="105"/>
      <c r="MOF57" s="105"/>
      <c r="MOG57" s="105"/>
      <c r="MOH57" s="105"/>
      <c r="MOI57" s="105"/>
      <c r="MOJ57" s="105"/>
      <c r="MOK57" s="105"/>
      <c r="MOL57" s="105"/>
      <c r="MOM57" s="105"/>
      <c r="MON57" s="105"/>
      <c r="MOO57" s="105"/>
      <c r="MOP57" s="105"/>
      <c r="MOQ57" s="105"/>
      <c r="MOR57" s="105"/>
      <c r="MOS57" s="105"/>
      <c r="MOT57" s="105"/>
      <c r="MOU57" s="105"/>
      <c r="MOV57" s="105"/>
      <c r="MOW57" s="105"/>
      <c r="MOX57" s="105"/>
      <c r="MOY57" s="105"/>
      <c r="MOZ57" s="105"/>
      <c r="MPA57" s="105"/>
      <c r="MPB57" s="105"/>
      <c r="MPC57" s="105"/>
      <c r="MPD57" s="105"/>
      <c r="MPE57" s="105"/>
      <c r="MPF57" s="105"/>
      <c r="MPG57" s="105"/>
      <c r="MPH57" s="105"/>
      <c r="MPI57" s="105"/>
      <c r="MPJ57" s="105"/>
      <c r="MPK57" s="105"/>
      <c r="MPL57" s="105"/>
      <c r="MPM57" s="105"/>
      <c r="MPN57" s="105"/>
      <c r="MPO57" s="105"/>
      <c r="MPP57" s="105"/>
      <c r="MPQ57" s="105"/>
      <c r="MPR57" s="105"/>
      <c r="MPS57" s="105"/>
      <c r="MPT57" s="105"/>
      <c r="MPU57" s="105"/>
      <c r="MPV57" s="105"/>
      <c r="MPW57" s="105"/>
      <c r="MPX57" s="105"/>
      <c r="MPY57" s="105"/>
      <c r="MPZ57" s="105"/>
      <c r="MQA57" s="105"/>
      <c r="MQB57" s="105"/>
      <c r="MQC57" s="105"/>
      <c r="MQD57" s="105"/>
      <c r="MQE57" s="105"/>
      <c r="MQF57" s="105"/>
      <c r="MQG57" s="105"/>
      <c r="MQH57" s="105"/>
      <c r="MQI57" s="105"/>
      <c r="MQJ57" s="105"/>
      <c r="MQK57" s="105"/>
      <c r="MQL57" s="105"/>
      <c r="MQM57" s="105"/>
      <c r="MQN57" s="105"/>
      <c r="MQO57" s="105"/>
      <c r="MQP57" s="105"/>
      <c r="MQQ57" s="105"/>
      <c r="MQR57" s="105"/>
      <c r="MQS57" s="105"/>
      <c r="MQT57" s="105"/>
      <c r="MQU57" s="105"/>
      <c r="MQV57" s="105"/>
      <c r="MQW57" s="105"/>
      <c r="MQX57" s="105"/>
      <c r="MQY57" s="105"/>
      <c r="MQZ57" s="105"/>
      <c r="MRA57" s="105"/>
      <c r="MRB57" s="105"/>
      <c r="MRC57" s="105"/>
      <c r="MRD57" s="105"/>
      <c r="MRE57" s="105"/>
      <c r="MRF57" s="105"/>
      <c r="MRG57" s="105"/>
      <c r="MRH57" s="105"/>
      <c r="MRI57" s="105"/>
      <c r="MRJ57" s="105"/>
      <c r="MRK57" s="105"/>
      <c r="MRL57" s="105"/>
      <c r="MRM57" s="105"/>
      <c r="MRN57" s="105"/>
      <c r="MRO57" s="105"/>
      <c r="MRP57" s="105"/>
      <c r="MRQ57" s="105"/>
      <c r="MRR57" s="105"/>
      <c r="MRS57" s="105"/>
      <c r="MRT57" s="105"/>
      <c r="MRU57" s="105"/>
      <c r="MRV57" s="105"/>
      <c r="MRW57" s="105"/>
      <c r="MRX57" s="105"/>
      <c r="MRY57" s="105"/>
      <c r="MRZ57" s="105"/>
      <c r="MSA57" s="105"/>
      <c r="MSB57" s="105"/>
      <c r="MSC57" s="105"/>
      <c r="MSD57" s="105"/>
      <c r="MSE57" s="105"/>
      <c r="MSF57" s="105"/>
      <c r="MSG57" s="105"/>
      <c r="MSH57" s="105"/>
      <c r="MSI57" s="105"/>
      <c r="MSJ57" s="105"/>
      <c r="MSK57" s="105"/>
      <c r="MSL57" s="105"/>
      <c r="MSM57" s="105"/>
      <c r="MSN57" s="105"/>
      <c r="MSO57" s="105"/>
      <c r="MSP57" s="105"/>
      <c r="MSQ57" s="105"/>
      <c r="MSR57" s="105"/>
      <c r="MSS57" s="105"/>
      <c r="MST57" s="105"/>
      <c r="MSU57" s="105"/>
      <c r="MSV57" s="105"/>
      <c r="MSW57" s="105"/>
      <c r="MSX57" s="105"/>
      <c r="MSY57" s="105"/>
      <c r="MSZ57" s="105"/>
      <c r="MTA57" s="105"/>
      <c r="MTB57" s="105"/>
      <c r="MTC57" s="105"/>
      <c r="MTD57" s="105"/>
      <c r="MTE57" s="105"/>
      <c r="MTF57" s="105"/>
      <c r="MTG57" s="105"/>
      <c r="MTH57" s="105"/>
      <c r="MTI57" s="105"/>
      <c r="MTJ57" s="105"/>
      <c r="MTK57" s="105"/>
      <c r="MTL57" s="105"/>
      <c r="MTM57" s="105"/>
      <c r="MTN57" s="105"/>
      <c r="MTO57" s="105"/>
      <c r="MTP57" s="105"/>
      <c r="MTQ57" s="105"/>
      <c r="MTR57" s="105"/>
      <c r="MTS57" s="105"/>
      <c r="MTT57" s="105"/>
      <c r="MTU57" s="105"/>
      <c r="MTV57" s="105"/>
      <c r="MTW57" s="105"/>
      <c r="MTX57" s="105"/>
      <c r="MTY57" s="105"/>
      <c r="MTZ57" s="105"/>
      <c r="MUA57" s="105"/>
      <c r="MUB57" s="105"/>
      <c r="MUC57" s="105"/>
      <c r="MUD57" s="105"/>
      <c r="MUE57" s="105"/>
      <c r="MUF57" s="105"/>
      <c r="MUG57" s="105"/>
      <c r="MUH57" s="105"/>
      <c r="MUI57" s="105"/>
      <c r="MUJ57" s="105"/>
      <c r="MUK57" s="105"/>
      <c r="MUL57" s="105"/>
      <c r="MUM57" s="105"/>
      <c r="MUN57" s="105"/>
      <c r="MUO57" s="105"/>
      <c r="MUP57" s="105"/>
      <c r="MUQ57" s="105"/>
      <c r="MUR57" s="105"/>
      <c r="MUS57" s="105"/>
      <c r="MUT57" s="105"/>
      <c r="MUU57" s="105"/>
      <c r="MUV57" s="105"/>
      <c r="MUW57" s="105"/>
      <c r="MUX57" s="105"/>
      <c r="MUY57" s="105"/>
      <c r="MUZ57" s="105"/>
      <c r="MVA57" s="105"/>
      <c r="MVB57" s="105"/>
      <c r="MVC57" s="105"/>
      <c r="MVD57" s="105"/>
      <c r="MVE57" s="105"/>
      <c r="MVF57" s="105"/>
      <c r="MVG57" s="105"/>
      <c r="MVH57" s="105"/>
      <c r="MVI57" s="105"/>
      <c r="MVJ57" s="105"/>
      <c r="MVK57" s="105"/>
      <c r="MVL57" s="105"/>
      <c r="MVM57" s="105"/>
      <c r="MVN57" s="105"/>
      <c r="MVO57" s="105"/>
      <c r="MVP57" s="105"/>
      <c r="MVQ57" s="105"/>
      <c r="MVR57" s="105"/>
      <c r="MVS57" s="105"/>
      <c r="MVT57" s="105"/>
      <c r="MVU57" s="105"/>
      <c r="MVV57" s="105"/>
      <c r="MVW57" s="105"/>
      <c r="MVX57" s="105"/>
      <c r="MVY57" s="105"/>
      <c r="MVZ57" s="105"/>
      <c r="MWA57" s="105"/>
      <c r="MWB57" s="105"/>
      <c r="MWC57" s="105"/>
      <c r="MWD57" s="105"/>
      <c r="MWE57" s="105"/>
      <c r="MWF57" s="105"/>
      <c r="MWG57" s="105"/>
      <c r="MWH57" s="105"/>
      <c r="MWI57" s="105"/>
      <c r="MWJ57" s="105"/>
      <c r="MWK57" s="105"/>
      <c r="MWL57" s="105"/>
      <c r="MWM57" s="105"/>
      <c r="MWN57" s="105"/>
      <c r="MWO57" s="105"/>
      <c r="MWP57" s="105"/>
      <c r="MWQ57" s="105"/>
      <c r="MWR57" s="105"/>
      <c r="MWS57" s="105"/>
      <c r="MWT57" s="105"/>
      <c r="MWU57" s="105"/>
      <c r="MWV57" s="105"/>
      <c r="MWW57" s="105"/>
      <c r="MWX57" s="105"/>
      <c r="MWY57" s="105"/>
      <c r="MWZ57" s="105"/>
      <c r="MXA57" s="105"/>
      <c r="MXB57" s="105"/>
      <c r="MXC57" s="105"/>
      <c r="MXD57" s="105"/>
      <c r="MXE57" s="105"/>
      <c r="MXF57" s="105"/>
      <c r="MXG57" s="105"/>
      <c r="MXH57" s="105"/>
      <c r="MXI57" s="105"/>
      <c r="MXJ57" s="105"/>
      <c r="MXK57" s="105"/>
      <c r="MXL57" s="105"/>
      <c r="MXM57" s="105"/>
      <c r="MXN57" s="105"/>
      <c r="MXO57" s="105"/>
      <c r="MXP57" s="105"/>
      <c r="MXQ57" s="105"/>
      <c r="MXR57" s="105"/>
      <c r="MXS57" s="105"/>
      <c r="MXT57" s="105"/>
      <c r="MXU57" s="105"/>
      <c r="MXV57" s="105"/>
      <c r="MXW57" s="105"/>
      <c r="MXX57" s="105"/>
      <c r="MXY57" s="105"/>
      <c r="MXZ57" s="105"/>
      <c r="MYA57" s="105"/>
      <c r="MYB57" s="105"/>
      <c r="MYC57" s="105"/>
      <c r="MYD57" s="105"/>
      <c r="MYE57" s="105"/>
      <c r="MYF57" s="105"/>
      <c r="MYG57" s="105"/>
      <c r="MYH57" s="105"/>
      <c r="MYI57" s="105"/>
      <c r="MYJ57" s="105"/>
      <c r="MYK57" s="105"/>
      <c r="MYL57" s="105"/>
      <c r="MYM57" s="105"/>
      <c r="MYN57" s="105"/>
      <c r="MYO57" s="105"/>
      <c r="MYP57" s="105"/>
      <c r="MYQ57" s="105"/>
      <c r="MYR57" s="105"/>
      <c r="MYS57" s="105"/>
      <c r="MYT57" s="105"/>
      <c r="MYU57" s="105"/>
      <c r="MYV57" s="105"/>
      <c r="MYW57" s="105"/>
      <c r="MYX57" s="105"/>
      <c r="MYY57" s="105"/>
      <c r="MYZ57" s="105"/>
      <c r="MZA57" s="105"/>
      <c r="MZB57" s="105"/>
      <c r="MZC57" s="105"/>
      <c r="MZD57" s="105"/>
      <c r="MZE57" s="105"/>
      <c r="MZF57" s="105"/>
      <c r="MZG57" s="105"/>
      <c r="MZH57" s="105"/>
      <c r="MZI57" s="105"/>
      <c r="MZJ57" s="105"/>
      <c r="MZK57" s="105"/>
      <c r="MZL57" s="105"/>
      <c r="MZM57" s="105"/>
      <c r="MZN57" s="105"/>
      <c r="MZO57" s="105"/>
      <c r="MZP57" s="105"/>
      <c r="MZQ57" s="105"/>
      <c r="MZR57" s="105"/>
      <c r="MZS57" s="105"/>
      <c r="MZT57" s="105"/>
      <c r="MZU57" s="105"/>
      <c r="MZV57" s="105"/>
      <c r="MZW57" s="105"/>
      <c r="MZX57" s="105"/>
      <c r="MZY57" s="105"/>
      <c r="MZZ57" s="105"/>
      <c r="NAA57" s="105"/>
      <c r="NAB57" s="105"/>
      <c r="NAC57" s="105"/>
      <c r="NAD57" s="105"/>
      <c r="NAE57" s="105"/>
      <c r="NAF57" s="105"/>
      <c r="NAG57" s="105"/>
      <c r="NAH57" s="105"/>
      <c r="NAI57" s="105"/>
      <c r="NAJ57" s="105"/>
      <c r="NAK57" s="105"/>
      <c r="NAL57" s="105"/>
      <c r="NAM57" s="105"/>
      <c r="NAN57" s="105"/>
      <c r="NAO57" s="105"/>
      <c r="NAP57" s="105"/>
      <c r="NAQ57" s="105"/>
      <c r="NAR57" s="105"/>
      <c r="NAS57" s="105"/>
      <c r="NAT57" s="105"/>
      <c r="NAU57" s="105"/>
      <c r="NAV57" s="105"/>
      <c r="NAW57" s="105"/>
      <c r="NAX57" s="105"/>
      <c r="NAY57" s="105"/>
      <c r="NAZ57" s="105"/>
      <c r="NBA57" s="105"/>
      <c r="NBB57" s="105"/>
      <c r="NBC57" s="105"/>
      <c r="NBD57" s="105"/>
      <c r="NBE57" s="105"/>
      <c r="NBF57" s="105"/>
      <c r="NBG57" s="105"/>
      <c r="NBH57" s="105"/>
      <c r="NBI57" s="105"/>
      <c r="NBJ57" s="105"/>
      <c r="NBK57" s="105"/>
      <c r="NBL57" s="105"/>
      <c r="NBM57" s="105"/>
      <c r="NBN57" s="105"/>
      <c r="NBO57" s="105"/>
      <c r="NBP57" s="105"/>
      <c r="NBQ57" s="105"/>
      <c r="NBR57" s="105"/>
      <c r="NBS57" s="105"/>
      <c r="NBT57" s="105"/>
      <c r="NBU57" s="105"/>
      <c r="NBV57" s="105"/>
      <c r="NBW57" s="105"/>
      <c r="NBX57" s="105"/>
      <c r="NBY57" s="105"/>
      <c r="NBZ57" s="105"/>
      <c r="NCA57" s="105"/>
      <c r="NCB57" s="105"/>
      <c r="NCC57" s="105"/>
      <c r="NCD57" s="105"/>
      <c r="NCE57" s="105"/>
      <c r="NCF57" s="105"/>
      <c r="NCG57" s="105"/>
      <c r="NCH57" s="105"/>
      <c r="NCI57" s="105"/>
      <c r="NCJ57" s="105"/>
      <c r="NCK57" s="105"/>
      <c r="NCL57" s="105"/>
      <c r="NCM57" s="105"/>
      <c r="NCN57" s="105"/>
      <c r="NCO57" s="105"/>
      <c r="NCP57" s="105"/>
      <c r="NCQ57" s="105"/>
      <c r="NCR57" s="105"/>
      <c r="NCS57" s="105"/>
      <c r="NCT57" s="105"/>
      <c r="NCU57" s="105"/>
      <c r="NCV57" s="105"/>
      <c r="NCW57" s="105"/>
      <c r="NCX57" s="105"/>
      <c r="NCY57" s="105"/>
      <c r="NCZ57" s="105"/>
      <c r="NDA57" s="105"/>
      <c r="NDB57" s="105"/>
      <c r="NDC57" s="105"/>
      <c r="NDD57" s="105"/>
      <c r="NDE57" s="105"/>
      <c r="NDF57" s="105"/>
      <c r="NDG57" s="105"/>
      <c r="NDH57" s="105"/>
      <c r="NDI57" s="105"/>
      <c r="NDJ57" s="105"/>
      <c r="NDK57" s="105"/>
      <c r="NDL57" s="105"/>
      <c r="NDM57" s="105"/>
      <c r="NDN57" s="105"/>
      <c r="NDO57" s="105"/>
      <c r="NDP57" s="105"/>
      <c r="NDQ57" s="105"/>
      <c r="NDR57" s="105"/>
      <c r="NDS57" s="105"/>
      <c r="NDT57" s="105"/>
      <c r="NDU57" s="105"/>
      <c r="NDV57" s="105"/>
      <c r="NDW57" s="105"/>
      <c r="NDX57" s="105"/>
      <c r="NDY57" s="105"/>
      <c r="NDZ57" s="105"/>
      <c r="NEA57" s="105"/>
      <c r="NEB57" s="105"/>
      <c r="NEC57" s="105"/>
      <c r="NED57" s="105"/>
      <c r="NEE57" s="105"/>
      <c r="NEF57" s="105"/>
      <c r="NEG57" s="105"/>
      <c r="NEH57" s="105"/>
      <c r="NEI57" s="105"/>
      <c r="NEJ57" s="105"/>
      <c r="NEK57" s="105"/>
      <c r="NEL57" s="105"/>
      <c r="NEM57" s="105"/>
      <c r="NEN57" s="105"/>
      <c r="NEO57" s="105"/>
      <c r="NEP57" s="105"/>
      <c r="NEQ57" s="105"/>
      <c r="NER57" s="105"/>
      <c r="NES57" s="105"/>
      <c r="NET57" s="105"/>
      <c r="NEU57" s="105"/>
      <c r="NEV57" s="105"/>
      <c r="NEW57" s="105"/>
      <c r="NEX57" s="105"/>
      <c r="NEY57" s="105"/>
      <c r="NEZ57" s="105"/>
      <c r="NFA57" s="105"/>
      <c r="NFB57" s="105"/>
      <c r="NFC57" s="105"/>
      <c r="NFD57" s="105"/>
      <c r="NFE57" s="105"/>
      <c r="NFF57" s="105"/>
      <c r="NFG57" s="105"/>
      <c r="NFH57" s="105"/>
      <c r="NFI57" s="105"/>
      <c r="NFJ57" s="105"/>
      <c r="NFK57" s="105"/>
      <c r="NFL57" s="105"/>
      <c r="NFM57" s="105"/>
      <c r="NFN57" s="105"/>
      <c r="NFO57" s="105"/>
      <c r="NFP57" s="105"/>
      <c r="NFQ57" s="105"/>
      <c r="NFR57" s="105"/>
      <c r="NFS57" s="105"/>
      <c r="NFT57" s="105"/>
      <c r="NFU57" s="105"/>
      <c r="NFV57" s="105"/>
      <c r="NFW57" s="105"/>
      <c r="NFX57" s="105"/>
      <c r="NFY57" s="105"/>
      <c r="NFZ57" s="105"/>
      <c r="NGA57" s="105"/>
      <c r="NGB57" s="105"/>
      <c r="NGC57" s="105"/>
      <c r="NGD57" s="105"/>
      <c r="NGE57" s="105"/>
      <c r="NGF57" s="105"/>
      <c r="NGG57" s="105"/>
      <c r="NGH57" s="105"/>
      <c r="NGI57" s="105"/>
      <c r="NGJ57" s="105"/>
      <c r="NGK57" s="105"/>
      <c r="NGL57" s="105"/>
      <c r="NGM57" s="105"/>
      <c r="NGN57" s="105"/>
      <c r="NGO57" s="105"/>
      <c r="NGP57" s="105"/>
      <c r="NGQ57" s="105"/>
      <c r="NGR57" s="105"/>
      <c r="NGS57" s="105"/>
      <c r="NGT57" s="105"/>
      <c r="NGU57" s="105"/>
      <c r="NGV57" s="105"/>
      <c r="NGW57" s="105"/>
      <c r="NGX57" s="105"/>
      <c r="NGY57" s="105"/>
      <c r="NGZ57" s="105"/>
      <c r="NHA57" s="105"/>
      <c r="NHB57" s="105"/>
      <c r="NHC57" s="105"/>
      <c r="NHD57" s="105"/>
      <c r="NHE57" s="105"/>
      <c r="NHF57" s="105"/>
      <c r="NHG57" s="105"/>
      <c r="NHH57" s="105"/>
      <c r="NHI57" s="105"/>
      <c r="NHJ57" s="105"/>
      <c r="NHK57" s="105"/>
      <c r="NHL57" s="105"/>
      <c r="NHM57" s="105"/>
      <c r="NHN57" s="105"/>
      <c r="NHO57" s="105"/>
      <c r="NHP57" s="105"/>
      <c r="NHQ57" s="105"/>
      <c r="NHR57" s="105"/>
      <c r="NHS57" s="105"/>
      <c r="NHT57" s="105"/>
      <c r="NHU57" s="105"/>
      <c r="NHV57" s="105"/>
      <c r="NHW57" s="105"/>
      <c r="NHX57" s="105"/>
      <c r="NHY57" s="105"/>
      <c r="NHZ57" s="105"/>
      <c r="NIA57" s="105"/>
      <c r="NIB57" s="105"/>
      <c r="NIC57" s="105"/>
      <c r="NID57" s="105"/>
      <c r="NIE57" s="105"/>
      <c r="NIF57" s="105"/>
      <c r="NIG57" s="105"/>
      <c r="NIH57" s="105"/>
      <c r="NII57" s="105"/>
      <c r="NIJ57" s="105"/>
      <c r="NIK57" s="105"/>
      <c r="NIL57" s="105"/>
      <c r="NIM57" s="105"/>
      <c r="NIN57" s="105"/>
      <c r="NIO57" s="105"/>
      <c r="NIP57" s="105"/>
      <c r="NIQ57" s="105"/>
      <c r="NIR57" s="105"/>
      <c r="NIS57" s="105"/>
      <c r="NIT57" s="105"/>
      <c r="NIU57" s="105"/>
      <c r="NIV57" s="105"/>
      <c r="NIW57" s="105"/>
      <c r="NIX57" s="105"/>
      <c r="NIY57" s="105"/>
      <c r="NIZ57" s="105"/>
      <c r="NJA57" s="105"/>
      <c r="NJB57" s="105"/>
      <c r="NJC57" s="105"/>
      <c r="NJD57" s="105"/>
      <c r="NJE57" s="105"/>
      <c r="NJF57" s="105"/>
      <c r="NJG57" s="105"/>
      <c r="NJH57" s="105"/>
      <c r="NJI57" s="105"/>
      <c r="NJJ57" s="105"/>
      <c r="NJK57" s="105"/>
      <c r="NJL57" s="105"/>
      <c r="NJM57" s="105"/>
      <c r="NJN57" s="105"/>
      <c r="NJO57" s="105"/>
      <c r="NJP57" s="105"/>
      <c r="NJQ57" s="105"/>
      <c r="NJR57" s="105"/>
      <c r="NJS57" s="105"/>
      <c r="NJT57" s="105"/>
      <c r="NJU57" s="105"/>
      <c r="NJV57" s="105"/>
      <c r="NJW57" s="105"/>
      <c r="NJX57" s="105"/>
      <c r="NJY57" s="105"/>
      <c r="NJZ57" s="105"/>
      <c r="NKA57" s="105"/>
      <c r="NKB57" s="105"/>
      <c r="NKC57" s="105"/>
      <c r="NKD57" s="105"/>
      <c r="NKE57" s="105"/>
      <c r="NKF57" s="105"/>
      <c r="NKG57" s="105"/>
      <c r="NKH57" s="105"/>
      <c r="NKI57" s="105"/>
      <c r="NKJ57" s="105"/>
      <c r="NKK57" s="105"/>
      <c r="NKL57" s="105"/>
      <c r="NKM57" s="105"/>
      <c r="NKN57" s="105"/>
      <c r="NKO57" s="105"/>
      <c r="NKP57" s="105"/>
      <c r="NKQ57" s="105"/>
      <c r="NKR57" s="105"/>
      <c r="NKS57" s="105"/>
      <c r="NKT57" s="105"/>
      <c r="NKU57" s="105"/>
      <c r="NKV57" s="105"/>
      <c r="NKW57" s="105"/>
      <c r="NKX57" s="105"/>
      <c r="NKY57" s="105"/>
      <c r="NKZ57" s="105"/>
      <c r="NLA57" s="105"/>
      <c r="NLB57" s="105"/>
      <c r="NLC57" s="105"/>
      <c r="NLD57" s="105"/>
      <c r="NLE57" s="105"/>
      <c r="NLF57" s="105"/>
      <c r="NLG57" s="105"/>
      <c r="NLH57" s="105"/>
      <c r="NLI57" s="105"/>
      <c r="NLJ57" s="105"/>
      <c r="NLK57" s="105"/>
      <c r="NLL57" s="105"/>
      <c r="NLM57" s="105"/>
      <c r="NLN57" s="105"/>
      <c r="NLO57" s="105"/>
      <c r="NLP57" s="105"/>
      <c r="NLQ57" s="105"/>
      <c r="NLR57" s="105"/>
      <c r="NLS57" s="105"/>
      <c r="NLT57" s="105"/>
      <c r="NLU57" s="105"/>
      <c r="NLV57" s="105"/>
      <c r="NLW57" s="105"/>
      <c r="NLX57" s="105"/>
      <c r="NLY57" s="105"/>
      <c r="NLZ57" s="105"/>
      <c r="NMA57" s="105"/>
      <c r="NMB57" s="105"/>
      <c r="NMC57" s="105"/>
      <c r="NMD57" s="105"/>
      <c r="NME57" s="105"/>
      <c r="NMF57" s="105"/>
      <c r="NMG57" s="105"/>
      <c r="NMH57" s="105"/>
      <c r="NMI57" s="105"/>
      <c r="NMJ57" s="105"/>
      <c r="NMK57" s="105"/>
      <c r="NML57" s="105"/>
      <c r="NMM57" s="105"/>
      <c r="NMN57" s="105"/>
      <c r="NMO57" s="105"/>
      <c r="NMP57" s="105"/>
      <c r="NMQ57" s="105"/>
      <c r="NMR57" s="105"/>
      <c r="NMS57" s="105"/>
      <c r="NMT57" s="105"/>
      <c r="NMU57" s="105"/>
      <c r="NMV57" s="105"/>
      <c r="NMW57" s="105"/>
      <c r="NMX57" s="105"/>
      <c r="NMY57" s="105"/>
      <c r="NMZ57" s="105"/>
      <c r="NNA57" s="105"/>
      <c r="NNB57" s="105"/>
      <c r="NNC57" s="105"/>
      <c r="NND57" s="105"/>
      <c r="NNE57" s="105"/>
      <c r="NNF57" s="105"/>
      <c r="NNG57" s="105"/>
      <c r="NNH57" s="105"/>
      <c r="NNI57" s="105"/>
      <c r="NNJ57" s="105"/>
      <c r="NNK57" s="105"/>
      <c r="NNL57" s="105"/>
      <c r="NNM57" s="105"/>
      <c r="NNN57" s="105"/>
      <c r="NNO57" s="105"/>
      <c r="NNP57" s="105"/>
      <c r="NNQ57" s="105"/>
      <c r="NNR57" s="105"/>
      <c r="NNS57" s="105"/>
      <c r="NNT57" s="105"/>
      <c r="NNU57" s="105"/>
      <c r="NNV57" s="105"/>
      <c r="NNW57" s="105"/>
      <c r="NNX57" s="105"/>
      <c r="NNY57" s="105"/>
      <c r="NNZ57" s="105"/>
      <c r="NOA57" s="105"/>
      <c r="NOB57" s="105"/>
      <c r="NOC57" s="105"/>
      <c r="NOD57" s="105"/>
      <c r="NOE57" s="105"/>
      <c r="NOF57" s="105"/>
      <c r="NOG57" s="105"/>
      <c r="NOH57" s="105"/>
      <c r="NOI57" s="105"/>
      <c r="NOJ57" s="105"/>
      <c r="NOK57" s="105"/>
      <c r="NOL57" s="105"/>
      <c r="NOM57" s="105"/>
      <c r="NON57" s="105"/>
      <c r="NOO57" s="105"/>
      <c r="NOP57" s="105"/>
      <c r="NOQ57" s="105"/>
      <c r="NOR57" s="105"/>
      <c r="NOS57" s="105"/>
      <c r="NOT57" s="105"/>
      <c r="NOU57" s="105"/>
      <c r="NOV57" s="105"/>
      <c r="NOW57" s="105"/>
      <c r="NOX57" s="105"/>
      <c r="NOY57" s="105"/>
      <c r="NOZ57" s="105"/>
      <c r="NPA57" s="105"/>
      <c r="NPB57" s="105"/>
      <c r="NPC57" s="105"/>
      <c r="NPD57" s="105"/>
      <c r="NPE57" s="105"/>
      <c r="NPF57" s="105"/>
      <c r="NPG57" s="105"/>
      <c r="NPH57" s="105"/>
      <c r="NPI57" s="105"/>
      <c r="NPJ57" s="105"/>
      <c r="NPK57" s="105"/>
      <c r="NPL57" s="105"/>
      <c r="NPM57" s="105"/>
      <c r="NPN57" s="105"/>
      <c r="NPO57" s="105"/>
      <c r="NPP57" s="105"/>
      <c r="NPQ57" s="105"/>
      <c r="NPR57" s="105"/>
      <c r="NPS57" s="105"/>
      <c r="NPT57" s="105"/>
      <c r="NPU57" s="105"/>
      <c r="NPV57" s="105"/>
      <c r="NPW57" s="105"/>
      <c r="NPX57" s="105"/>
      <c r="NPY57" s="105"/>
      <c r="NPZ57" s="105"/>
      <c r="NQA57" s="105"/>
      <c r="NQB57" s="105"/>
      <c r="NQC57" s="105"/>
      <c r="NQD57" s="105"/>
      <c r="NQE57" s="105"/>
      <c r="NQF57" s="105"/>
      <c r="NQG57" s="105"/>
      <c r="NQH57" s="105"/>
      <c r="NQI57" s="105"/>
      <c r="NQJ57" s="105"/>
      <c r="NQK57" s="105"/>
      <c r="NQL57" s="105"/>
      <c r="NQM57" s="105"/>
      <c r="NQN57" s="105"/>
      <c r="NQO57" s="105"/>
      <c r="NQP57" s="105"/>
      <c r="NQQ57" s="105"/>
      <c r="NQR57" s="105"/>
      <c r="NQS57" s="105"/>
      <c r="NQT57" s="105"/>
      <c r="NQU57" s="105"/>
      <c r="NQV57" s="105"/>
      <c r="NQW57" s="105"/>
      <c r="NQX57" s="105"/>
      <c r="NQY57" s="105"/>
      <c r="NQZ57" s="105"/>
      <c r="NRA57" s="105"/>
      <c r="NRB57" s="105"/>
      <c r="NRC57" s="105"/>
      <c r="NRD57" s="105"/>
      <c r="NRE57" s="105"/>
      <c r="NRF57" s="105"/>
      <c r="NRG57" s="105"/>
      <c r="NRH57" s="105"/>
      <c r="NRI57" s="105"/>
      <c r="NRJ57" s="105"/>
      <c r="NRK57" s="105"/>
      <c r="NRL57" s="105"/>
      <c r="NRM57" s="105"/>
      <c r="NRN57" s="105"/>
      <c r="NRO57" s="105"/>
      <c r="NRP57" s="105"/>
      <c r="NRQ57" s="105"/>
      <c r="NRR57" s="105"/>
      <c r="NRS57" s="105"/>
      <c r="NRT57" s="105"/>
      <c r="NRU57" s="105"/>
      <c r="NRV57" s="105"/>
      <c r="NRW57" s="105"/>
      <c r="NRX57" s="105"/>
      <c r="NRY57" s="105"/>
      <c r="NRZ57" s="105"/>
      <c r="NSA57" s="105"/>
      <c r="NSB57" s="105"/>
      <c r="NSC57" s="105"/>
      <c r="NSD57" s="105"/>
      <c r="NSE57" s="105"/>
      <c r="NSF57" s="105"/>
      <c r="NSG57" s="105"/>
      <c r="NSH57" s="105"/>
      <c r="NSI57" s="105"/>
      <c r="NSJ57" s="105"/>
      <c r="NSK57" s="105"/>
      <c r="NSL57" s="105"/>
      <c r="NSM57" s="105"/>
      <c r="NSN57" s="105"/>
      <c r="NSO57" s="105"/>
      <c r="NSP57" s="105"/>
      <c r="NSQ57" s="105"/>
      <c r="NSR57" s="105"/>
      <c r="NSS57" s="105"/>
      <c r="NST57" s="105"/>
      <c r="NSU57" s="105"/>
      <c r="NSV57" s="105"/>
      <c r="NSW57" s="105"/>
      <c r="NSX57" s="105"/>
      <c r="NSY57" s="105"/>
      <c r="NSZ57" s="105"/>
      <c r="NTA57" s="105"/>
      <c r="NTB57" s="105"/>
      <c r="NTC57" s="105"/>
      <c r="NTD57" s="105"/>
      <c r="NTE57" s="105"/>
      <c r="NTF57" s="105"/>
      <c r="NTG57" s="105"/>
      <c r="NTH57" s="105"/>
      <c r="NTI57" s="105"/>
      <c r="NTJ57" s="105"/>
      <c r="NTK57" s="105"/>
      <c r="NTL57" s="105"/>
      <c r="NTM57" s="105"/>
      <c r="NTN57" s="105"/>
      <c r="NTO57" s="105"/>
      <c r="NTP57" s="105"/>
      <c r="NTQ57" s="105"/>
      <c r="NTR57" s="105"/>
      <c r="NTS57" s="105"/>
      <c r="NTT57" s="105"/>
      <c r="NTU57" s="105"/>
      <c r="NTV57" s="105"/>
      <c r="NTW57" s="105"/>
      <c r="NTX57" s="105"/>
      <c r="NTY57" s="105"/>
      <c r="NTZ57" s="105"/>
      <c r="NUA57" s="105"/>
      <c r="NUB57" s="105"/>
      <c r="NUC57" s="105"/>
      <c r="NUD57" s="105"/>
      <c r="NUE57" s="105"/>
      <c r="NUF57" s="105"/>
      <c r="NUG57" s="105"/>
      <c r="NUH57" s="105"/>
      <c r="NUI57" s="105"/>
      <c r="NUJ57" s="105"/>
      <c r="NUK57" s="105"/>
      <c r="NUL57" s="105"/>
      <c r="NUM57" s="105"/>
      <c r="NUN57" s="105"/>
      <c r="NUO57" s="105"/>
      <c r="NUP57" s="105"/>
      <c r="NUQ57" s="105"/>
      <c r="NUR57" s="105"/>
      <c r="NUS57" s="105"/>
      <c r="NUT57" s="105"/>
      <c r="NUU57" s="105"/>
      <c r="NUV57" s="105"/>
      <c r="NUW57" s="105"/>
      <c r="NUX57" s="105"/>
      <c r="NUY57" s="105"/>
      <c r="NUZ57" s="105"/>
      <c r="NVA57" s="105"/>
      <c r="NVB57" s="105"/>
      <c r="NVC57" s="105"/>
      <c r="NVD57" s="105"/>
      <c r="NVE57" s="105"/>
      <c r="NVF57" s="105"/>
      <c r="NVG57" s="105"/>
      <c r="NVH57" s="105"/>
      <c r="NVI57" s="105"/>
      <c r="NVJ57" s="105"/>
      <c r="NVK57" s="105"/>
      <c r="NVL57" s="105"/>
      <c r="NVM57" s="105"/>
      <c r="NVN57" s="105"/>
      <c r="NVO57" s="105"/>
      <c r="NVP57" s="105"/>
      <c r="NVQ57" s="105"/>
      <c r="NVR57" s="105"/>
      <c r="NVS57" s="105"/>
      <c r="NVT57" s="105"/>
      <c r="NVU57" s="105"/>
      <c r="NVV57" s="105"/>
      <c r="NVW57" s="105"/>
      <c r="NVX57" s="105"/>
      <c r="NVY57" s="105"/>
      <c r="NVZ57" s="105"/>
      <c r="NWA57" s="105"/>
      <c r="NWB57" s="105"/>
      <c r="NWC57" s="105"/>
      <c r="NWD57" s="105"/>
      <c r="NWE57" s="105"/>
      <c r="NWF57" s="105"/>
      <c r="NWG57" s="105"/>
      <c r="NWH57" s="105"/>
      <c r="NWI57" s="105"/>
      <c r="NWJ57" s="105"/>
      <c r="NWK57" s="105"/>
      <c r="NWL57" s="105"/>
      <c r="NWM57" s="105"/>
      <c r="NWN57" s="105"/>
      <c r="NWO57" s="105"/>
      <c r="NWP57" s="105"/>
      <c r="NWQ57" s="105"/>
      <c r="NWR57" s="105"/>
      <c r="NWS57" s="105"/>
      <c r="NWT57" s="105"/>
      <c r="NWU57" s="105"/>
      <c r="NWV57" s="105"/>
      <c r="NWW57" s="105"/>
      <c r="NWX57" s="105"/>
      <c r="NWY57" s="105"/>
      <c r="NWZ57" s="105"/>
      <c r="NXA57" s="105"/>
      <c r="NXB57" s="105"/>
      <c r="NXC57" s="105"/>
      <c r="NXD57" s="105"/>
      <c r="NXE57" s="105"/>
      <c r="NXF57" s="105"/>
      <c r="NXG57" s="105"/>
      <c r="NXH57" s="105"/>
      <c r="NXI57" s="105"/>
      <c r="NXJ57" s="105"/>
      <c r="NXK57" s="105"/>
      <c r="NXL57" s="105"/>
      <c r="NXM57" s="105"/>
      <c r="NXN57" s="105"/>
      <c r="NXO57" s="105"/>
      <c r="NXP57" s="105"/>
      <c r="NXQ57" s="105"/>
      <c r="NXR57" s="105"/>
      <c r="NXS57" s="105"/>
      <c r="NXT57" s="105"/>
      <c r="NXU57" s="105"/>
      <c r="NXV57" s="105"/>
      <c r="NXW57" s="105"/>
      <c r="NXX57" s="105"/>
      <c r="NXY57" s="105"/>
      <c r="NXZ57" s="105"/>
      <c r="NYA57" s="105"/>
      <c r="NYB57" s="105"/>
      <c r="NYC57" s="105"/>
      <c r="NYD57" s="105"/>
      <c r="NYE57" s="105"/>
      <c r="NYF57" s="105"/>
      <c r="NYG57" s="105"/>
      <c r="NYH57" s="105"/>
      <c r="NYI57" s="105"/>
      <c r="NYJ57" s="105"/>
      <c r="NYK57" s="105"/>
      <c r="NYL57" s="105"/>
      <c r="NYM57" s="105"/>
      <c r="NYN57" s="105"/>
      <c r="NYO57" s="105"/>
      <c r="NYP57" s="105"/>
      <c r="NYQ57" s="105"/>
      <c r="NYR57" s="105"/>
      <c r="NYS57" s="105"/>
      <c r="NYT57" s="105"/>
      <c r="NYU57" s="105"/>
      <c r="NYV57" s="105"/>
      <c r="NYW57" s="105"/>
      <c r="NYX57" s="105"/>
      <c r="NYY57" s="105"/>
      <c r="NYZ57" s="105"/>
      <c r="NZA57" s="105"/>
      <c r="NZB57" s="105"/>
      <c r="NZC57" s="105"/>
      <c r="NZD57" s="105"/>
      <c r="NZE57" s="105"/>
      <c r="NZF57" s="105"/>
      <c r="NZG57" s="105"/>
      <c r="NZH57" s="105"/>
      <c r="NZI57" s="105"/>
      <c r="NZJ57" s="105"/>
      <c r="NZK57" s="105"/>
      <c r="NZL57" s="105"/>
      <c r="NZM57" s="105"/>
      <c r="NZN57" s="105"/>
      <c r="NZO57" s="105"/>
      <c r="NZP57" s="105"/>
      <c r="NZQ57" s="105"/>
      <c r="NZR57" s="105"/>
      <c r="NZS57" s="105"/>
      <c r="NZT57" s="105"/>
      <c r="NZU57" s="105"/>
      <c r="NZV57" s="105"/>
      <c r="NZW57" s="105"/>
      <c r="NZX57" s="105"/>
      <c r="NZY57" s="105"/>
      <c r="NZZ57" s="105"/>
      <c r="OAA57" s="105"/>
      <c r="OAB57" s="105"/>
      <c r="OAC57" s="105"/>
      <c r="OAD57" s="105"/>
      <c r="OAE57" s="105"/>
      <c r="OAF57" s="105"/>
      <c r="OAG57" s="105"/>
      <c r="OAH57" s="105"/>
      <c r="OAI57" s="105"/>
      <c r="OAJ57" s="105"/>
      <c r="OAK57" s="105"/>
      <c r="OAL57" s="105"/>
      <c r="OAM57" s="105"/>
      <c r="OAN57" s="105"/>
      <c r="OAO57" s="105"/>
      <c r="OAP57" s="105"/>
      <c r="OAQ57" s="105"/>
      <c r="OAR57" s="105"/>
      <c r="OAS57" s="105"/>
      <c r="OAT57" s="105"/>
      <c r="OAU57" s="105"/>
      <c r="OAV57" s="105"/>
      <c r="OAW57" s="105"/>
      <c r="OAX57" s="105"/>
      <c r="OAY57" s="105"/>
      <c r="OAZ57" s="105"/>
      <c r="OBA57" s="105"/>
      <c r="OBB57" s="105"/>
      <c r="OBC57" s="105"/>
      <c r="OBD57" s="105"/>
      <c r="OBE57" s="105"/>
      <c r="OBF57" s="105"/>
      <c r="OBG57" s="105"/>
      <c r="OBH57" s="105"/>
      <c r="OBI57" s="105"/>
      <c r="OBJ57" s="105"/>
      <c r="OBK57" s="105"/>
      <c r="OBL57" s="105"/>
      <c r="OBM57" s="105"/>
      <c r="OBN57" s="105"/>
      <c r="OBO57" s="105"/>
      <c r="OBP57" s="105"/>
      <c r="OBQ57" s="105"/>
      <c r="OBR57" s="105"/>
      <c r="OBS57" s="105"/>
      <c r="OBT57" s="105"/>
      <c r="OBU57" s="105"/>
      <c r="OBV57" s="105"/>
      <c r="OBW57" s="105"/>
      <c r="OBX57" s="105"/>
      <c r="OBY57" s="105"/>
      <c r="OBZ57" s="105"/>
      <c r="OCA57" s="105"/>
      <c r="OCB57" s="105"/>
      <c r="OCC57" s="105"/>
      <c r="OCD57" s="105"/>
      <c r="OCE57" s="105"/>
      <c r="OCF57" s="105"/>
      <c r="OCG57" s="105"/>
      <c r="OCH57" s="105"/>
      <c r="OCI57" s="105"/>
      <c r="OCJ57" s="105"/>
      <c r="OCK57" s="105"/>
      <c r="OCL57" s="105"/>
      <c r="OCM57" s="105"/>
      <c r="OCN57" s="105"/>
      <c r="OCO57" s="105"/>
      <c r="OCP57" s="105"/>
      <c r="OCQ57" s="105"/>
      <c r="OCR57" s="105"/>
      <c r="OCS57" s="105"/>
      <c r="OCT57" s="105"/>
      <c r="OCU57" s="105"/>
      <c r="OCV57" s="105"/>
      <c r="OCW57" s="105"/>
      <c r="OCX57" s="105"/>
      <c r="OCY57" s="105"/>
      <c r="OCZ57" s="105"/>
      <c r="ODA57" s="105"/>
      <c r="ODB57" s="105"/>
      <c r="ODC57" s="105"/>
      <c r="ODD57" s="105"/>
      <c r="ODE57" s="105"/>
      <c r="ODF57" s="105"/>
      <c r="ODG57" s="105"/>
      <c r="ODH57" s="105"/>
      <c r="ODI57" s="105"/>
      <c r="ODJ57" s="105"/>
      <c r="ODK57" s="105"/>
      <c r="ODL57" s="105"/>
      <c r="ODM57" s="105"/>
      <c r="ODN57" s="105"/>
      <c r="ODO57" s="105"/>
      <c r="ODP57" s="105"/>
      <c r="ODQ57" s="105"/>
      <c r="ODR57" s="105"/>
      <c r="ODS57" s="105"/>
      <c r="ODT57" s="105"/>
      <c r="ODU57" s="105"/>
      <c r="ODV57" s="105"/>
      <c r="ODW57" s="105"/>
      <c r="ODX57" s="105"/>
      <c r="ODY57" s="105"/>
      <c r="ODZ57" s="105"/>
      <c r="OEA57" s="105"/>
      <c r="OEB57" s="105"/>
      <c r="OEC57" s="105"/>
      <c r="OED57" s="105"/>
      <c r="OEE57" s="105"/>
      <c r="OEF57" s="105"/>
      <c r="OEG57" s="105"/>
      <c r="OEH57" s="105"/>
      <c r="OEI57" s="105"/>
      <c r="OEJ57" s="105"/>
      <c r="OEK57" s="105"/>
      <c r="OEL57" s="105"/>
      <c r="OEM57" s="105"/>
      <c r="OEN57" s="105"/>
      <c r="OEO57" s="105"/>
      <c r="OEP57" s="105"/>
      <c r="OEQ57" s="105"/>
      <c r="OER57" s="105"/>
      <c r="OES57" s="105"/>
      <c r="OET57" s="105"/>
      <c r="OEU57" s="105"/>
      <c r="OEV57" s="105"/>
      <c r="OEW57" s="105"/>
      <c r="OEX57" s="105"/>
      <c r="OEY57" s="105"/>
      <c r="OEZ57" s="105"/>
      <c r="OFA57" s="105"/>
      <c r="OFB57" s="105"/>
      <c r="OFC57" s="105"/>
      <c r="OFD57" s="105"/>
      <c r="OFE57" s="105"/>
      <c r="OFF57" s="105"/>
      <c r="OFG57" s="105"/>
      <c r="OFH57" s="105"/>
      <c r="OFI57" s="105"/>
      <c r="OFJ57" s="105"/>
      <c r="OFK57" s="105"/>
      <c r="OFL57" s="105"/>
      <c r="OFM57" s="105"/>
      <c r="OFN57" s="105"/>
      <c r="OFO57" s="105"/>
      <c r="OFP57" s="105"/>
      <c r="OFQ57" s="105"/>
      <c r="OFR57" s="105"/>
      <c r="OFS57" s="105"/>
      <c r="OFT57" s="105"/>
      <c r="OFU57" s="105"/>
      <c r="OFV57" s="105"/>
      <c r="OFW57" s="105"/>
      <c r="OFX57" s="105"/>
      <c r="OFY57" s="105"/>
      <c r="OFZ57" s="105"/>
      <c r="OGA57" s="105"/>
      <c r="OGB57" s="105"/>
      <c r="OGC57" s="105"/>
      <c r="OGD57" s="105"/>
      <c r="OGE57" s="105"/>
      <c r="OGF57" s="105"/>
      <c r="OGG57" s="105"/>
      <c r="OGH57" s="105"/>
      <c r="OGI57" s="105"/>
      <c r="OGJ57" s="105"/>
      <c r="OGK57" s="105"/>
      <c r="OGL57" s="105"/>
      <c r="OGM57" s="105"/>
      <c r="OGN57" s="105"/>
      <c r="OGO57" s="105"/>
      <c r="OGP57" s="105"/>
      <c r="OGQ57" s="105"/>
      <c r="OGR57" s="105"/>
      <c r="OGS57" s="105"/>
      <c r="OGT57" s="105"/>
      <c r="OGU57" s="105"/>
      <c r="OGV57" s="105"/>
      <c r="OGW57" s="105"/>
      <c r="OGX57" s="105"/>
      <c r="OGY57" s="105"/>
      <c r="OGZ57" s="105"/>
      <c r="OHA57" s="105"/>
      <c r="OHB57" s="105"/>
      <c r="OHC57" s="105"/>
      <c r="OHD57" s="105"/>
      <c r="OHE57" s="105"/>
      <c r="OHF57" s="105"/>
      <c r="OHG57" s="105"/>
      <c r="OHH57" s="105"/>
      <c r="OHI57" s="105"/>
      <c r="OHJ57" s="105"/>
      <c r="OHK57" s="105"/>
      <c r="OHL57" s="105"/>
      <c r="OHM57" s="105"/>
      <c r="OHN57" s="105"/>
      <c r="OHO57" s="105"/>
      <c r="OHP57" s="105"/>
      <c r="OHQ57" s="105"/>
      <c r="OHR57" s="105"/>
      <c r="OHS57" s="105"/>
      <c r="OHT57" s="105"/>
      <c r="OHU57" s="105"/>
      <c r="OHV57" s="105"/>
      <c r="OHW57" s="105"/>
      <c r="OHX57" s="105"/>
      <c r="OHY57" s="105"/>
      <c r="OHZ57" s="105"/>
      <c r="OIA57" s="105"/>
      <c r="OIB57" s="105"/>
      <c r="OIC57" s="105"/>
      <c r="OID57" s="105"/>
      <c r="OIE57" s="105"/>
      <c r="OIF57" s="105"/>
      <c r="OIG57" s="105"/>
      <c r="OIH57" s="105"/>
      <c r="OII57" s="105"/>
      <c r="OIJ57" s="105"/>
      <c r="OIK57" s="105"/>
      <c r="OIL57" s="105"/>
      <c r="OIM57" s="105"/>
      <c r="OIN57" s="105"/>
      <c r="OIO57" s="105"/>
      <c r="OIP57" s="105"/>
      <c r="OIQ57" s="105"/>
      <c r="OIR57" s="105"/>
      <c r="OIS57" s="105"/>
      <c r="OIT57" s="105"/>
      <c r="OIU57" s="105"/>
      <c r="OIV57" s="105"/>
      <c r="OIW57" s="105"/>
      <c r="OIX57" s="105"/>
      <c r="OIY57" s="105"/>
      <c r="OIZ57" s="105"/>
      <c r="OJA57" s="105"/>
      <c r="OJB57" s="105"/>
      <c r="OJC57" s="105"/>
      <c r="OJD57" s="105"/>
      <c r="OJE57" s="105"/>
      <c r="OJF57" s="105"/>
      <c r="OJG57" s="105"/>
      <c r="OJH57" s="105"/>
      <c r="OJI57" s="105"/>
      <c r="OJJ57" s="105"/>
      <c r="OJK57" s="105"/>
      <c r="OJL57" s="105"/>
      <c r="OJM57" s="105"/>
      <c r="OJN57" s="105"/>
      <c r="OJO57" s="105"/>
      <c r="OJP57" s="105"/>
      <c r="OJQ57" s="105"/>
      <c r="OJR57" s="105"/>
      <c r="OJS57" s="105"/>
      <c r="OJT57" s="105"/>
      <c r="OJU57" s="105"/>
      <c r="OJV57" s="105"/>
      <c r="OJW57" s="105"/>
      <c r="OJX57" s="105"/>
      <c r="OJY57" s="105"/>
      <c r="OJZ57" s="105"/>
      <c r="OKA57" s="105"/>
      <c r="OKB57" s="105"/>
      <c r="OKC57" s="105"/>
      <c r="OKD57" s="105"/>
      <c r="OKE57" s="105"/>
      <c r="OKF57" s="105"/>
      <c r="OKG57" s="105"/>
      <c r="OKH57" s="105"/>
      <c r="OKI57" s="105"/>
      <c r="OKJ57" s="105"/>
      <c r="OKK57" s="105"/>
      <c r="OKL57" s="105"/>
      <c r="OKM57" s="105"/>
      <c r="OKN57" s="105"/>
      <c r="OKO57" s="105"/>
      <c r="OKP57" s="105"/>
      <c r="OKQ57" s="105"/>
      <c r="OKR57" s="105"/>
      <c r="OKS57" s="105"/>
      <c r="OKT57" s="105"/>
      <c r="OKU57" s="105"/>
      <c r="OKV57" s="105"/>
      <c r="OKW57" s="105"/>
      <c r="OKX57" s="105"/>
      <c r="OKY57" s="105"/>
      <c r="OKZ57" s="105"/>
      <c r="OLA57" s="105"/>
      <c r="OLB57" s="105"/>
      <c r="OLC57" s="105"/>
      <c r="OLD57" s="105"/>
      <c r="OLE57" s="105"/>
      <c r="OLF57" s="105"/>
      <c r="OLG57" s="105"/>
      <c r="OLH57" s="105"/>
      <c r="OLI57" s="105"/>
      <c r="OLJ57" s="105"/>
      <c r="OLK57" s="105"/>
      <c r="OLL57" s="105"/>
      <c r="OLM57" s="105"/>
      <c r="OLN57" s="105"/>
      <c r="OLO57" s="105"/>
      <c r="OLP57" s="105"/>
      <c r="OLQ57" s="105"/>
      <c r="OLR57" s="105"/>
      <c r="OLS57" s="105"/>
      <c r="OLT57" s="105"/>
      <c r="OLU57" s="105"/>
      <c r="OLV57" s="105"/>
      <c r="OLW57" s="105"/>
      <c r="OLX57" s="105"/>
      <c r="OLY57" s="105"/>
      <c r="OLZ57" s="105"/>
      <c r="OMA57" s="105"/>
      <c r="OMB57" s="105"/>
      <c r="OMC57" s="105"/>
      <c r="OMD57" s="105"/>
      <c r="OME57" s="105"/>
      <c r="OMF57" s="105"/>
      <c r="OMG57" s="105"/>
      <c r="OMH57" s="105"/>
      <c r="OMI57" s="105"/>
      <c r="OMJ57" s="105"/>
      <c r="OMK57" s="105"/>
      <c r="OML57" s="105"/>
      <c r="OMM57" s="105"/>
      <c r="OMN57" s="105"/>
      <c r="OMO57" s="105"/>
      <c r="OMP57" s="105"/>
      <c r="OMQ57" s="105"/>
      <c r="OMR57" s="105"/>
      <c r="OMS57" s="105"/>
      <c r="OMT57" s="105"/>
      <c r="OMU57" s="105"/>
      <c r="OMV57" s="105"/>
      <c r="OMW57" s="105"/>
      <c r="OMX57" s="105"/>
      <c r="OMY57" s="105"/>
      <c r="OMZ57" s="105"/>
      <c r="ONA57" s="105"/>
      <c r="ONB57" s="105"/>
      <c r="ONC57" s="105"/>
      <c r="OND57" s="105"/>
      <c r="ONE57" s="105"/>
      <c r="ONF57" s="105"/>
      <c r="ONG57" s="105"/>
      <c r="ONH57" s="105"/>
      <c r="ONI57" s="105"/>
      <c r="ONJ57" s="105"/>
      <c r="ONK57" s="105"/>
      <c r="ONL57" s="105"/>
      <c r="ONM57" s="105"/>
      <c r="ONN57" s="105"/>
      <c r="ONO57" s="105"/>
      <c r="ONP57" s="105"/>
      <c r="ONQ57" s="105"/>
      <c r="ONR57" s="105"/>
      <c r="ONS57" s="105"/>
      <c r="ONT57" s="105"/>
      <c r="ONU57" s="105"/>
      <c r="ONV57" s="105"/>
      <c r="ONW57" s="105"/>
      <c r="ONX57" s="105"/>
      <c r="ONY57" s="105"/>
      <c r="ONZ57" s="105"/>
      <c r="OOA57" s="105"/>
      <c r="OOB57" s="105"/>
      <c r="OOC57" s="105"/>
      <c r="OOD57" s="105"/>
      <c r="OOE57" s="105"/>
      <c r="OOF57" s="105"/>
      <c r="OOG57" s="105"/>
      <c r="OOH57" s="105"/>
      <c r="OOI57" s="105"/>
      <c r="OOJ57" s="105"/>
      <c r="OOK57" s="105"/>
      <c r="OOL57" s="105"/>
      <c r="OOM57" s="105"/>
      <c r="OON57" s="105"/>
      <c r="OOO57" s="105"/>
      <c r="OOP57" s="105"/>
      <c r="OOQ57" s="105"/>
      <c r="OOR57" s="105"/>
      <c r="OOS57" s="105"/>
      <c r="OOT57" s="105"/>
      <c r="OOU57" s="105"/>
      <c r="OOV57" s="105"/>
      <c r="OOW57" s="105"/>
      <c r="OOX57" s="105"/>
      <c r="OOY57" s="105"/>
      <c r="OOZ57" s="105"/>
      <c r="OPA57" s="105"/>
      <c r="OPB57" s="105"/>
      <c r="OPC57" s="105"/>
      <c r="OPD57" s="105"/>
      <c r="OPE57" s="105"/>
      <c r="OPF57" s="105"/>
      <c r="OPG57" s="105"/>
      <c r="OPH57" s="105"/>
      <c r="OPI57" s="105"/>
      <c r="OPJ57" s="105"/>
      <c r="OPK57" s="105"/>
      <c r="OPL57" s="105"/>
      <c r="OPM57" s="105"/>
      <c r="OPN57" s="105"/>
      <c r="OPO57" s="105"/>
      <c r="OPP57" s="105"/>
      <c r="OPQ57" s="105"/>
      <c r="OPR57" s="105"/>
      <c r="OPS57" s="105"/>
      <c r="OPT57" s="105"/>
      <c r="OPU57" s="105"/>
      <c r="OPV57" s="105"/>
      <c r="OPW57" s="105"/>
      <c r="OPX57" s="105"/>
      <c r="OPY57" s="105"/>
      <c r="OPZ57" s="105"/>
      <c r="OQA57" s="105"/>
      <c r="OQB57" s="105"/>
      <c r="OQC57" s="105"/>
      <c r="OQD57" s="105"/>
      <c r="OQE57" s="105"/>
      <c r="OQF57" s="105"/>
      <c r="OQG57" s="105"/>
      <c r="OQH57" s="105"/>
      <c r="OQI57" s="105"/>
      <c r="OQJ57" s="105"/>
      <c r="OQK57" s="105"/>
      <c r="OQL57" s="105"/>
      <c r="OQM57" s="105"/>
      <c r="OQN57" s="105"/>
      <c r="OQO57" s="105"/>
      <c r="OQP57" s="105"/>
      <c r="OQQ57" s="105"/>
      <c r="OQR57" s="105"/>
      <c r="OQS57" s="105"/>
      <c r="OQT57" s="105"/>
      <c r="OQU57" s="105"/>
      <c r="OQV57" s="105"/>
      <c r="OQW57" s="105"/>
      <c r="OQX57" s="105"/>
      <c r="OQY57" s="105"/>
      <c r="OQZ57" s="105"/>
      <c r="ORA57" s="105"/>
      <c r="ORB57" s="105"/>
      <c r="ORC57" s="105"/>
      <c r="ORD57" s="105"/>
      <c r="ORE57" s="105"/>
      <c r="ORF57" s="105"/>
      <c r="ORG57" s="105"/>
      <c r="ORH57" s="105"/>
      <c r="ORI57" s="105"/>
      <c r="ORJ57" s="105"/>
      <c r="ORK57" s="105"/>
      <c r="ORL57" s="105"/>
      <c r="ORM57" s="105"/>
      <c r="ORN57" s="105"/>
      <c r="ORO57" s="105"/>
      <c r="ORP57" s="105"/>
      <c r="ORQ57" s="105"/>
      <c r="ORR57" s="105"/>
      <c r="ORS57" s="105"/>
      <c r="ORT57" s="105"/>
      <c r="ORU57" s="105"/>
      <c r="ORV57" s="105"/>
      <c r="ORW57" s="105"/>
      <c r="ORX57" s="105"/>
      <c r="ORY57" s="105"/>
      <c r="ORZ57" s="105"/>
      <c r="OSA57" s="105"/>
      <c r="OSB57" s="105"/>
      <c r="OSC57" s="105"/>
      <c r="OSD57" s="105"/>
      <c r="OSE57" s="105"/>
      <c r="OSF57" s="105"/>
      <c r="OSG57" s="105"/>
      <c r="OSH57" s="105"/>
      <c r="OSI57" s="105"/>
      <c r="OSJ57" s="105"/>
      <c r="OSK57" s="105"/>
      <c r="OSL57" s="105"/>
      <c r="OSM57" s="105"/>
      <c r="OSN57" s="105"/>
      <c r="OSO57" s="105"/>
      <c r="OSP57" s="105"/>
      <c r="OSQ57" s="105"/>
      <c r="OSR57" s="105"/>
      <c r="OSS57" s="105"/>
      <c r="OST57" s="105"/>
      <c r="OSU57" s="105"/>
      <c r="OSV57" s="105"/>
      <c r="OSW57" s="105"/>
      <c r="OSX57" s="105"/>
      <c r="OSY57" s="105"/>
      <c r="OSZ57" s="105"/>
      <c r="OTA57" s="105"/>
      <c r="OTB57" s="105"/>
      <c r="OTC57" s="105"/>
      <c r="OTD57" s="105"/>
      <c r="OTE57" s="105"/>
      <c r="OTF57" s="105"/>
      <c r="OTG57" s="105"/>
      <c r="OTH57" s="105"/>
      <c r="OTI57" s="105"/>
      <c r="OTJ57" s="105"/>
      <c r="OTK57" s="105"/>
      <c r="OTL57" s="105"/>
      <c r="OTM57" s="105"/>
      <c r="OTN57" s="105"/>
      <c r="OTO57" s="105"/>
      <c r="OTP57" s="105"/>
      <c r="OTQ57" s="105"/>
      <c r="OTR57" s="105"/>
      <c r="OTS57" s="105"/>
      <c r="OTT57" s="105"/>
      <c r="OTU57" s="105"/>
      <c r="OTV57" s="105"/>
      <c r="OTW57" s="105"/>
      <c r="OTX57" s="105"/>
      <c r="OTY57" s="105"/>
      <c r="OTZ57" s="105"/>
      <c r="OUA57" s="105"/>
      <c r="OUB57" s="105"/>
      <c r="OUC57" s="105"/>
      <c r="OUD57" s="105"/>
      <c r="OUE57" s="105"/>
      <c r="OUF57" s="105"/>
      <c r="OUG57" s="105"/>
      <c r="OUH57" s="105"/>
      <c r="OUI57" s="105"/>
      <c r="OUJ57" s="105"/>
      <c r="OUK57" s="105"/>
      <c r="OUL57" s="105"/>
      <c r="OUM57" s="105"/>
      <c r="OUN57" s="105"/>
      <c r="OUO57" s="105"/>
      <c r="OUP57" s="105"/>
      <c r="OUQ57" s="105"/>
      <c r="OUR57" s="105"/>
      <c r="OUS57" s="105"/>
      <c r="OUT57" s="105"/>
      <c r="OUU57" s="105"/>
      <c r="OUV57" s="105"/>
      <c r="OUW57" s="105"/>
      <c r="OUX57" s="105"/>
      <c r="OUY57" s="105"/>
      <c r="OUZ57" s="105"/>
      <c r="OVA57" s="105"/>
      <c r="OVB57" s="105"/>
      <c r="OVC57" s="105"/>
      <c r="OVD57" s="105"/>
      <c r="OVE57" s="105"/>
      <c r="OVF57" s="105"/>
      <c r="OVG57" s="105"/>
      <c r="OVH57" s="105"/>
      <c r="OVI57" s="105"/>
      <c r="OVJ57" s="105"/>
      <c r="OVK57" s="105"/>
      <c r="OVL57" s="105"/>
      <c r="OVM57" s="105"/>
      <c r="OVN57" s="105"/>
      <c r="OVO57" s="105"/>
      <c r="OVP57" s="105"/>
      <c r="OVQ57" s="105"/>
      <c r="OVR57" s="105"/>
      <c r="OVS57" s="105"/>
      <c r="OVT57" s="105"/>
      <c r="OVU57" s="105"/>
      <c r="OVV57" s="105"/>
      <c r="OVW57" s="105"/>
      <c r="OVX57" s="105"/>
      <c r="OVY57" s="105"/>
      <c r="OVZ57" s="105"/>
      <c r="OWA57" s="105"/>
      <c r="OWB57" s="105"/>
      <c r="OWC57" s="105"/>
      <c r="OWD57" s="105"/>
      <c r="OWE57" s="105"/>
      <c r="OWF57" s="105"/>
      <c r="OWG57" s="105"/>
      <c r="OWH57" s="105"/>
      <c r="OWI57" s="105"/>
      <c r="OWJ57" s="105"/>
      <c r="OWK57" s="105"/>
      <c r="OWL57" s="105"/>
      <c r="OWM57" s="105"/>
      <c r="OWN57" s="105"/>
      <c r="OWO57" s="105"/>
      <c r="OWP57" s="105"/>
      <c r="OWQ57" s="105"/>
      <c r="OWR57" s="105"/>
      <c r="OWS57" s="105"/>
      <c r="OWT57" s="105"/>
      <c r="OWU57" s="105"/>
      <c r="OWV57" s="105"/>
      <c r="OWW57" s="105"/>
      <c r="OWX57" s="105"/>
      <c r="OWY57" s="105"/>
      <c r="OWZ57" s="105"/>
      <c r="OXA57" s="105"/>
      <c r="OXB57" s="105"/>
      <c r="OXC57" s="105"/>
      <c r="OXD57" s="105"/>
      <c r="OXE57" s="105"/>
      <c r="OXF57" s="105"/>
      <c r="OXG57" s="105"/>
      <c r="OXH57" s="105"/>
      <c r="OXI57" s="105"/>
      <c r="OXJ57" s="105"/>
      <c r="OXK57" s="105"/>
      <c r="OXL57" s="105"/>
      <c r="OXM57" s="105"/>
      <c r="OXN57" s="105"/>
      <c r="OXO57" s="105"/>
      <c r="OXP57" s="105"/>
      <c r="OXQ57" s="105"/>
      <c r="OXR57" s="105"/>
      <c r="OXS57" s="105"/>
      <c r="OXT57" s="105"/>
      <c r="OXU57" s="105"/>
      <c r="OXV57" s="105"/>
      <c r="OXW57" s="105"/>
      <c r="OXX57" s="105"/>
      <c r="OXY57" s="105"/>
      <c r="OXZ57" s="105"/>
      <c r="OYA57" s="105"/>
      <c r="OYB57" s="105"/>
      <c r="OYC57" s="105"/>
      <c r="OYD57" s="105"/>
      <c r="OYE57" s="105"/>
      <c r="OYF57" s="105"/>
      <c r="OYG57" s="105"/>
      <c r="OYH57" s="105"/>
      <c r="OYI57" s="105"/>
      <c r="OYJ57" s="105"/>
      <c r="OYK57" s="105"/>
      <c r="OYL57" s="105"/>
      <c r="OYM57" s="105"/>
      <c r="OYN57" s="105"/>
      <c r="OYO57" s="105"/>
      <c r="OYP57" s="105"/>
      <c r="OYQ57" s="105"/>
      <c r="OYR57" s="105"/>
      <c r="OYS57" s="105"/>
      <c r="OYT57" s="105"/>
      <c r="OYU57" s="105"/>
      <c r="OYV57" s="105"/>
      <c r="OYW57" s="105"/>
      <c r="OYX57" s="105"/>
      <c r="OYY57" s="105"/>
      <c r="OYZ57" s="105"/>
      <c r="OZA57" s="105"/>
      <c r="OZB57" s="105"/>
      <c r="OZC57" s="105"/>
      <c r="OZD57" s="105"/>
      <c r="OZE57" s="105"/>
      <c r="OZF57" s="105"/>
      <c r="OZG57" s="105"/>
      <c r="OZH57" s="105"/>
      <c r="OZI57" s="105"/>
      <c r="OZJ57" s="105"/>
      <c r="OZK57" s="105"/>
      <c r="OZL57" s="105"/>
      <c r="OZM57" s="105"/>
      <c r="OZN57" s="105"/>
      <c r="OZO57" s="105"/>
      <c r="OZP57" s="105"/>
      <c r="OZQ57" s="105"/>
      <c r="OZR57" s="105"/>
      <c r="OZS57" s="105"/>
      <c r="OZT57" s="105"/>
      <c r="OZU57" s="105"/>
      <c r="OZV57" s="105"/>
      <c r="OZW57" s="105"/>
      <c r="OZX57" s="105"/>
      <c r="OZY57" s="105"/>
      <c r="OZZ57" s="105"/>
      <c r="PAA57" s="105"/>
      <c r="PAB57" s="105"/>
      <c r="PAC57" s="105"/>
      <c r="PAD57" s="105"/>
      <c r="PAE57" s="105"/>
      <c r="PAF57" s="105"/>
      <c r="PAG57" s="105"/>
      <c r="PAH57" s="105"/>
      <c r="PAI57" s="105"/>
      <c r="PAJ57" s="105"/>
      <c r="PAK57" s="105"/>
      <c r="PAL57" s="105"/>
      <c r="PAM57" s="105"/>
      <c r="PAN57" s="105"/>
      <c r="PAO57" s="105"/>
      <c r="PAP57" s="105"/>
      <c r="PAQ57" s="105"/>
      <c r="PAR57" s="105"/>
      <c r="PAS57" s="105"/>
      <c r="PAT57" s="105"/>
      <c r="PAU57" s="105"/>
      <c r="PAV57" s="105"/>
      <c r="PAW57" s="105"/>
      <c r="PAX57" s="105"/>
      <c r="PAY57" s="105"/>
      <c r="PAZ57" s="105"/>
      <c r="PBA57" s="105"/>
      <c r="PBB57" s="105"/>
      <c r="PBC57" s="105"/>
      <c r="PBD57" s="105"/>
      <c r="PBE57" s="105"/>
      <c r="PBF57" s="105"/>
      <c r="PBG57" s="105"/>
      <c r="PBH57" s="105"/>
      <c r="PBI57" s="105"/>
      <c r="PBJ57" s="105"/>
      <c r="PBK57" s="105"/>
      <c r="PBL57" s="105"/>
      <c r="PBM57" s="105"/>
      <c r="PBN57" s="105"/>
      <c r="PBO57" s="105"/>
      <c r="PBP57" s="105"/>
      <c r="PBQ57" s="105"/>
      <c r="PBR57" s="105"/>
      <c r="PBS57" s="105"/>
      <c r="PBT57" s="105"/>
      <c r="PBU57" s="105"/>
      <c r="PBV57" s="105"/>
      <c r="PBW57" s="105"/>
      <c r="PBX57" s="105"/>
      <c r="PBY57" s="105"/>
      <c r="PBZ57" s="105"/>
      <c r="PCA57" s="105"/>
      <c r="PCB57" s="105"/>
      <c r="PCC57" s="105"/>
      <c r="PCD57" s="105"/>
      <c r="PCE57" s="105"/>
      <c r="PCF57" s="105"/>
      <c r="PCG57" s="105"/>
      <c r="PCH57" s="105"/>
      <c r="PCI57" s="105"/>
      <c r="PCJ57" s="105"/>
      <c r="PCK57" s="105"/>
      <c r="PCL57" s="105"/>
      <c r="PCM57" s="105"/>
      <c r="PCN57" s="105"/>
      <c r="PCO57" s="105"/>
      <c r="PCP57" s="105"/>
      <c r="PCQ57" s="105"/>
      <c r="PCR57" s="105"/>
      <c r="PCS57" s="105"/>
      <c r="PCT57" s="105"/>
      <c r="PCU57" s="105"/>
      <c r="PCV57" s="105"/>
      <c r="PCW57" s="105"/>
      <c r="PCX57" s="105"/>
      <c r="PCY57" s="105"/>
      <c r="PCZ57" s="105"/>
      <c r="PDA57" s="105"/>
      <c r="PDB57" s="105"/>
      <c r="PDC57" s="105"/>
      <c r="PDD57" s="105"/>
      <c r="PDE57" s="105"/>
      <c r="PDF57" s="105"/>
      <c r="PDG57" s="105"/>
      <c r="PDH57" s="105"/>
      <c r="PDI57" s="105"/>
      <c r="PDJ57" s="105"/>
      <c r="PDK57" s="105"/>
      <c r="PDL57" s="105"/>
      <c r="PDM57" s="105"/>
      <c r="PDN57" s="105"/>
      <c r="PDO57" s="105"/>
      <c r="PDP57" s="105"/>
      <c r="PDQ57" s="105"/>
      <c r="PDR57" s="105"/>
      <c r="PDS57" s="105"/>
      <c r="PDT57" s="105"/>
      <c r="PDU57" s="105"/>
      <c r="PDV57" s="105"/>
      <c r="PDW57" s="105"/>
      <c r="PDX57" s="105"/>
      <c r="PDY57" s="105"/>
      <c r="PDZ57" s="105"/>
      <c r="PEA57" s="105"/>
      <c r="PEB57" s="105"/>
      <c r="PEC57" s="105"/>
      <c r="PED57" s="105"/>
      <c r="PEE57" s="105"/>
      <c r="PEF57" s="105"/>
      <c r="PEG57" s="105"/>
      <c r="PEH57" s="105"/>
      <c r="PEI57" s="105"/>
      <c r="PEJ57" s="105"/>
      <c r="PEK57" s="105"/>
      <c r="PEL57" s="105"/>
      <c r="PEM57" s="105"/>
      <c r="PEN57" s="105"/>
      <c r="PEO57" s="105"/>
      <c r="PEP57" s="105"/>
      <c r="PEQ57" s="105"/>
      <c r="PER57" s="105"/>
      <c r="PES57" s="105"/>
      <c r="PET57" s="105"/>
      <c r="PEU57" s="105"/>
      <c r="PEV57" s="105"/>
      <c r="PEW57" s="105"/>
      <c r="PEX57" s="105"/>
      <c r="PEY57" s="105"/>
      <c r="PEZ57" s="105"/>
      <c r="PFA57" s="105"/>
      <c r="PFB57" s="105"/>
      <c r="PFC57" s="105"/>
      <c r="PFD57" s="105"/>
      <c r="PFE57" s="105"/>
      <c r="PFF57" s="105"/>
      <c r="PFG57" s="105"/>
      <c r="PFH57" s="105"/>
      <c r="PFI57" s="105"/>
      <c r="PFJ57" s="105"/>
      <c r="PFK57" s="105"/>
      <c r="PFL57" s="105"/>
      <c r="PFM57" s="105"/>
      <c r="PFN57" s="105"/>
      <c r="PFO57" s="105"/>
      <c r="PFP57" s="105"/>
      <c r="PFQ57" s="105"/>
      <c r="PFR57" s="105"/>
      <c r="PFS57" s="105"/>
      <c r="PFT57" s="105"/>
      <c r="PFU57" s="105"/>
      <c r="PFV57" s="105"/>
      <c r="PFW57" s="105"/>
      <c r="PFX57" s="105"/>
      <c r="PFY57" s="105"/>
      <c r="PFZ57" s="105"/>
      <c r="PGA57" s="105"/>
      <c r="PGB57" s="105"/>
      <c r="PGC57" s="105"/>
      <c r="PGD57" s="105"/>
      <c r="PGE57" s="105"/>
      <c r="PGF57" s="105"/>
      <c r="PGG57" s="105"/>
      <c r="PGH57" s="105"/>
      <c r="PGI57" s="105"/>
      <c r="PGJ57" s="105"/>
      <c r="PGK57" s="105"/>
      <c r="PGL57" s="105"/>
      <c r="PGM57" s="105"/>
      <c r="PGN57" s="105"/>
      <c r="PGO57" s="105"/>
      <c r="PGP57" s="105"/>
      <c r="PGQ57" s="105"/>
      <c r="PGR57" s="105"/>
      <c r="PGS57" s="105"/>
      <c r="PGT57" s="105"/>
      <c r="PGU57" s="105"/>
      <c r="PGV57" s="105"/>
      <c r="PGW57" s="105"/>
      <c r="PGX57" s="105"/>
      <c r="PGY57" s="105"/>
      <c r="PGZ57" s="105"/>
      <c r="PHA57" s="105"/>
      <c r="PHB57" s="105"/>
      <c r="PHC57" s="105"/>
      <c r="PHD57" s="105"/>
      <c r="PHE57" s="105"/>
      <c r="PHF57" s="105"/>
      <c r="PHG57" s="105"/>
      <c r="PHH57" s="105"/>
      <c r="PHI57" s="105"/>
      <c r="PHJ57" s="105"/>
      <c r="PHK57" s="105"/>
      <c r="PHL57" s="105"/>
      <c r="PHM57" s="105"/>
      <c r="PHN57" s="105"/>
      <c r="PHO57" s="105"/>
      <c r="PHP57" s="105"/>
      <c r="PHQ57" s="105"/>
      <c r="PHR57" s="105"/>
      <c r="PHS57" s="105"/>
      <c r="PHT57" s="105"/>
      <c r="PHU57" s="105"/>
      <c r="PHV57" s="105"/>
      <c r="PHW57" s="105"/>
      <c r="PHX57" s="105"/>
      <c r="PHY57" s="105"/>
      <c r="PHZ57" s="105"/>
      <c r="PIA57" s="105"/>
      <c r="PIB57" s="105"/>
      <c r="PIC57" s="105"/>
      <c r="PID57" s="105"/>
      <c r="PIE57" s="105"/>
      <c r="PIF57" s="105"/>
      <c r="PIG57" s="105"/>
      <c r="PIH57" s="105"/>
      <c r="PII57" s="105"/>
      <c r="PIJ57" s="105"/>
      <c r="PIK57" s="105"/>
      <c r="PIL57" s="105"/>
      <c r="PIM57" s="105"/>
      <c r="PIN57" s="105"/>
      <c r="PIO57" s="105"/>
      <c r="PIP57" s="105"/>
      <c r="PIQ57" s="105"/>
      <c r="PIR57" s="105"/>
      <c r="PIS57" s="105"/>
      <c r="PIT57" s="105"/>
      <c r="PIU57" s="105"/>
      <c r="PIV57" s="105"/>
      <c r="PIW57" s="105"/>
      <c r="PIX57" s="105"/>
      <c r="PIY57" s="105"/>
      <c r="PIZ57" s="105"/>
      <c r="PJA57" s="105"/>
      <c r="PJB57" s="105"/>
      <c r="PJC57" s="105"/>
      <c r="PJD57" s="105"/>
      <c r="PJE57" s="105"/>
      <c r="PJF57" s="105"/>
      <c r="PJG57" s="105"/>
      <c r="PJH57" s="105"/>
      <c r="PJI57" s="105"/>
      <c r="PJJ57" s="105"/>
      <c r="PJK57" s="105"/>
      <c r="PJL57" s="105"/>
      <c r="PJM57" s="105"/>
      <c r="PJN57" s="105"/>
      <c r="PJO57" s="105"/>
      <c r="PJP57" s="105"/>
      <c r="PJQ57" s="105"/>
      <c r="PJR57" s="105"/>
      <c r="PJS57" s="105"/>
      <c r="PJT57" s="105"/>
      <c r="PJU57" s="105"/>
      <c r="PJV57" s="105"/>
      <c r="PJW57" s="105"/>
      <c r="PJX57" s="105"/>
      <c r="PJY57" s="105"/>
      <c r="PJZ57" s="105"/>
      <c r="PKA57" s="105"/>
      <c r="PKB57" s="105"/>
      <c r="PKC57" s="105"/>
      <c r="PKD57" s="105"/>
      <c r="PKE57" s="105"/>
      <c r="PKF57" s="105"/>
      <c r="PKG57" s="105"/>
      <c r="PKH57" s="105"/>
      <c r="PKI57" s="105"/>
      <c r="PKJ57" s="105"/>
      <c r="PKK57" s="105"/>
      <c r="PKL57" s="105"/>
      <c r="PKM57" s="105"/>
      <c r="PKN57" s="105"/>
      <c r="PKO57" s="105"/>
      <c r="PKP57" s="105"/>
      <c r="PKQ57" s="105"/>
      <c r="PKR57" s="105"/>
      <c r="PKS57" s="105"/>
      <c r="PKT57" s="105"/>
      <c r="PKU57" s="105"/>
      <c r="PKV57" s="105"/>
      <c r="PKW57" s="105"/>
      <c r="PKX57" s="105"/>
      <c r="PKY57" s="105"/>
      <c r="PKZ57" s="105"/>
      <c r="PLA57" s="105"/>
      <c r="PLB57" s="105"/>
      <c r="PLC57" s="105"/>
      <c r="PLD57" s="105"/>
      <c r="PLE57" s="105"/>
      <c r="PLF57" s="105"/>
      <c r="PLG57" s="105"/>
      <c r="PLH57" s="105"/>
      <c r="PLI57" s="105"/>
      <c r="PLJ57" s="105"/>
      <c r="PLK57" s="105"/>
      <c r="PLL57" s="105"/>
      <c r="PLM57" s="105"/>
      <c r="PLN57" s="105"/>
      <c r="PLO57" s="105"/>
      <c r="PLP57" s="105"/>
      <c r="PLQ57" s="105"/>
      <c r="PLR57" s="105"/>
      <c r="PLS57" s="105"/>
      <c r="PLT57" s="105"/>
      <c r="PLU57" s="105"/>
      <c r="PLV57" s="105"/>
      <c r="PLW57" s="105"/>
      <c r="PLX57" s="105"/>
      <c r="PLY57" s="105"/>
      <c r="PLZ57" s="105"/>
      <c r="PMA57" s="105"/>
      <c r="PMB57" s="105"/>
      <c r="PMC57" s="105"/>
      <c r="PMD57" s="105"/>
      <c r="PME57" s="105"/>
      <c r="PMF57" s="105"/>
      <c r="PMG57" s="105"/>
      <c r="PMH57" s="105"/>
      <c r="PMI57" s="105"/>
      <c r="PMJ57" s="105"/>
      <c r="PMK57" s="105"/>
      <c r="PML57" s="105"/>
      <c r="PMM57" s="105"/>
      <c r="PMN57" s="105"/>
      <c r="PMO57" s="105"/>
      <c r="PMP57" s="105"/>
      <c r="PMQ57" s="105"/>
      <c r="PMR57" s="105"/>
      <c r="PMS57" s="105"/>
      <c r="PMT57" s="105"/>
      <c r="PMU57" s="105"/>
      <c r="PMV57" s="105"/>
      <c r="PMW57" s="105"/>
      <c r="PMX57" s="105"/>
      <c r="PMY57" s="105"/>
      <c r="PMZ57" s="105"/>
      <c r="PNA57" s="105"/>
      <c r="PNB57" s="105"/>
      <c r="PNC57" s="105"/>
      <c r="PND57" s="105"/>
      <c r="PNE57" s="105"/>
      <c r="PNF57" s="105"/>
      <c r="PNG57" s="105"/>
      <c r="PNH57" s="105"/>
      <c r="PNI57" s="105"/>
      <c r="PNJ57" s="105"/>
      <c r="PNK57" s="105"/>
      <c r="PNL57" s="105"/>
      <c r="PNM57" s="105"/>
      <c r="PNN57" s="105"/>
      <c r="PNO57" s="105"/>
      <c r="PNP57" s="105"/>
      <c r="PNQ57" s="105"/>
      <c r="PNR57" s="105"/>
      <c r="PNS57" s="105"/>
      <c r="PNT57" s="105"/>
      <c r="PNU57" s="105"/>
      <c r="PNV57" s="105"/>
      <c r="PNW57" s="105"/>
      <c r="PNX57" s="105"/>
      <c r="PNY57" s="105"/>
      <c r="PNZ57" s="105"/>
      <c r="POA57" s="105"/>
      <c r="POB57" s="105"/>
      <c r="POC57" s="105"/>
      <c r="POD57" s="105"/>
      <c r="POE57" s="105"/>
      <c r="POF57" s="105"/>
      <c r="POG57" s="105"/>
      <c r="POH57" s="105"/>
      <c r="POI57" s="105"/>
      <c r="POJ57" s="105"/>
      <c r="POK57" s="105"/>
      <c r="POL57" s="105"/>
      <c r="POM57" s="105"/>
      <c r="PON57" s="105"/>
      <c r="POO57" s="105"/>
      <c r="POP57" s="105"/>
      <c r="POQ57" s="105"/>
      <c r="POR57" s="105"/>
      <c r="POS57" s="105"/>
      <c r="POT57" s="105"/>
      <c r="POU57" s="105"/>
      <c r="POV57" s="105"/>
      <c r="POW57" s="105"/>
      <c r="POX57" s="105"/>
      <c r="POY57" s="105"/>
      <c r="POZ57" s="105"/>
      <c r="PPA57" s="105"/>
      <c r="PPB57" s="105"/>
      <c r="PPC57" s="105"/>
      <c r="PPD57" s="105"/>
      <c r="PPE57" s="105"/>
      <c r="PPF57" s="105"/>
      <c r="PPG57" s="105"/>
      <c r="PPH57" s="105"/>
      <c r="PPI57" s="105"/>
      <c r="PPJ57" s="105"/>
      <c r="PPK57" s="105"/>
      <c r="PPL57" s="105"/>
      <c r="PPM57" s="105"/>
      <c r="PPN57" s="105"/>
      <c r="PPO57" s="105"/>
      <c r="PPP57" s="105"/>
      <c r="PPQ57" s="105"/>
      <c r="PPR57" s="105"/>
      <c r="PPS57" s="105"/>
      <c r="PPT57" s="105"/>
      <c r="PPU57" s="105"/>
      <c r="PPV57" s="105"/>
      <c r="PPW57" s="105"/>
      <c r="PPX57" s="105"/>
      <c r="PPY57" s="105"/>
      <c r="PPZ57" s="105"/>
      <c r="PQA57" s="105"/>
      <c r="PQB57" s="105"/>
      <c r="PQC57" s="105"/>
      <c r="PQD57" s="105"/>
      <c r="PQE57" s="105"/>
      <c r="PQF57" s="105"/>
      <c r="PQG57" s="105"/>
      <c r="PQH57" s="105"/>
      <c r="PQI57" s="105"/>
      <c r="PQJ57" s="105"/>
      <c r="PQK57" s="105"/>
      <c r="PQL57" s="105"/>
      <c r="PQM57" s="105"/>
      <c r="PQN57" s="105"/>
      <c r="PQO57" s="105"/>
      <c r="PQP57" s="105"/>
      <c r="PQQ57" s="105"/>
      <c r="PQR57" s="105"/>
      <c r="PQS57" s="105"/>
      <c r="PQT57" s="105"/>
      <c r="PQU57" s="105"/>
      <c r="PQV57" s="105"/>
      <c r="PQW57" s="105"/>
      <c r="PQX57" s="105"/>
      <c r="PQY57" s="105"/>
      <c r="PQZ57" s="105"/>
      <c r="PRA57" s="105"/>
      <c r="PRB57" s="105"/>
      <c r="PRC57" s="105"/>
      <c r="PRD57" s="105"/>
      <c r="PRE57" s="105"/>
      <c r="PRF57" s="105"/>
      <c r="PRG57" s="105"/>
      <c r="PRH57" s="105"/>
      <c r="PRI57" s="105"/>
      <c r="PRJ57" s="105"/>
      <c r="PRK57" s="105"/>
      <c r="PRL57" s="105"/>
      <c r="PRM57" s="105"/>
      <c r="PRN57" s="105"/>
      <c r="PRO57" s="105"/>
      <c r="PRP57" s="105"/>
      <c r="PRQ57" s="105"/>
      <c r="PRR57" s="105"/>
      <c r="PRS57" s="105"/>
      <c r="PRT57" s="105"/>
      <c r="PRU57" s="105"/>
      <c r="PRV57" s="105"/>
      <c r="PRW57" s="105"/>
      <c r="PRX57" s="105"/>
      <c r="PRY57" s="105"/>
      <c r="PRZ57" s="105"/>
      <c r="PSA57" s="105"/>
      <c r="PSB57" s="105"/>
      <c r="PSC57" s="105"/>
      <c r="PSD57" s="105"/>
      <c r="PSE57" s="105"/>
      <c r="PSF57" s="105"/>
      <c r="PSG57" s="105"/>
      <c r="PSH57" s="105"/>
      <c r="PSI57" s="105"/>
      <c r="PSJ57" s="105"/>
      <c r="PSK57" s="105"/>
      <c r="PSL57" s="105"/>
      <c r="PSM57" s="105"/>
      <c r="PSN57" s="105"/>
      <c r="PSO57" s="105"/>
      <c r="PSP57" s="105"/>
      <c r="PSQ57" s="105"/>
      <c r="PSR57" s="105"/>
      <c r="PSS57" s="105"/>
      <c r="PST57" s="105"/>
      <c r="PSU57" s="105"/>
      <c r="PSV57" s="105"/>
      <c r="PSW57" s="105"/>
      <c r="PSX57" s="105"/>
      <c r="PSY57" s="105"/>
      <c r="PSZ57" s="105"/>
      <c r="PTA57" s="105"/>
      <c r="PTB57" s="105"/>
      <c r="PTC57" s="105"/>
      <c r="PTD57" s="105"/>
      <c r="PTE57" s="105"/>
      <c r="PTF57" s="105"/>
      <c r="PTG57" s="105"/>
      <c r="PTH57" s="105"/>
      <c r="PTI57" s="105"/>
      <c r="PTJ57" s="105"/>
      <c r="PTK57" s="105"/>
      <c r="PTL57" s="105"/>
      <c r="PTM57" s="105"/>
      <c r="PTN57" s="105"/>
      <c r="PTO57" s="105"/>
      <c r="PTP57" s="105"/>
      <c r="PTQ57" s="105"/>
      <c r="PTR57" s="105"/>
      <c r="PTS57" s="105"/>
      <c r="PTT57" s="105"/>
      <c r="PTU57" s="105"/>
      <c r="PTV57" s="105"/>
      <c r="PTW57" s="105"/>
      <c r="PTX57" s="105"/>
      <c r="PTY57" s="105"/>
      <c r="PTZ57" s="105"/>
      <c r="PUA57" s="105"/>
      <c r="PUB57" s="105"/>
      <c r="PUC57" s="105"/>
      <c r="PUD57" s="105"/>
      <c r="PUE57" s="105"/>
      <c r="PUF57" s="105"/>
      <c r="PUG57" s="105"/>
      <c r="PUH57" s="105"/>
      <c r="PUI57" s="105"/>
      <c r="PUJ57" s="105"/>
      <c r="PUK57" s="105"/>
      <c r="PUL57" s="105"/>
      <c r="PUM57" s="105"/>
      <c r="PUN57" s="105"/>
      <c r="PUO57" s="105"/>
      <c r="PUP57" s="105"/>
      <c r="PUQ57" s="105"/>
      <c r="PUR57" s="105"/>
      <c r="PUS57" s="105"/>
      <c r="PUT57" s="105"/>
      <c r="PUU57" s="105"/>
      <c r="PUV57" s="105"/>
      <c r="PUW57" s="105"/>
      <c r="PUX57" s="105"/>
      <c r="PUY57" s="105"/>
      <c r="PUZ57" s="105"/>
      <c r="PVA57" s="105"/>
      <c r="PVB57" s="105"/>
      <c r="PVC57" s="105"/>
      <c r="PVD57" s="105"/>
      <c r="PVE57" s="105"/>
      <c r="PVF57" s="105"/>
      <c r="PVG57" s="105"/>
      <c r="PVH57" s="105"/>
      <c r="PVI57" s="105"/>
      <c r="PVJ57" s="105"/>
      <c r="PVK57" s="105"/>
      <c r="PVL57" s="105"/>
      <c r="PVM57" s="105"/>
      <c r="PVN57" s="105"/>
      <c r="PVO57" s="105"/>
      <c r="PVP57" s="105"/>
      <c r="PVQ57" s="105"/>
      <c r="PVR57" s="105"/>
      <c r="PVS57" s="105"/>
      <c r="PVT57" s="105"/>
      <c r="PVU57" s="105"/>
      <c r="PVV57" s="105"/>
      <c r="PVW57" s="105"/>
      <c r="PVX57" s="105"/>
      <c r="PVY57" s="105"/>
      <c r="PVZ57" s="105"/>
      <c r="PWA57" s="105"/>
      <c r="PWB57" s="105"/>
      <c r="PWC57" s="105"/>
      <c r="PWD57" s="105"/>
      <c r="PWE57" s="105"/>
      <c r="PWF57" s="105"/>
      <c r="PWG57" s="105"/>
      <c r="PWH57" s="105"/>
      <c r="PWI57" s="105"/>
      <c r="PWJ57" s="105"/>
      <c r="PWK57" s="105"/>
      <c r="PWL57" s="105"/>
      <c r="PWM57" s="105"/>
      <c r="PWN57" s="105"/>
      <c r="PWO57" s="105"/>
      <c r="PWP57" s="105"/>
      <c r="PWQ57" s="105"/>
      <c r="PWR57" s="105"/>
      <c r="PWS57" s="105"/>
      <c r="PWT57" s="105"/>
      <c r="PWU57" s="105"/>
      <c r="PWV57" s="105"/>
      <c r="PWW57" s="105"/>
      <c r="PWX57" s="105"/>
      <c r="PWY57" s="105"/>
      <c r="PWZ57" s="105"/>
      <c r="PXA57" s="105"/>
      <c r="PXB57" s="105"/>
      <c r="PXC57" s="105"/>
      <c r="PXD57" s="105"/>
      <c r="PXE57" s="105"/>
      <c r="PXF57" s="105"/>
      <c r="PXG57" s="105"/>
      <c r="PXH57" s="105"/>
      <c r="PXI57" s="105"/>
      <c r="PXJ57" s="105"/>
      <c r="PXK57" s="105"/>
      <c r="PXL57" s="105"/>
      <c r="PXM57" s="105"/>
      <c r="PXN57" s="105"/>
      <c r="PXO57" s="105"/>
      <c r="PXP57" s="105"/>
      <c r="PXQ57" s="105"/>
      <c r="PXR57" s="105"/>
      <c r="PXS57" s="105"/>
      <c r="PXT57" s="105"/>
      <c r="PXU57" s="105"/>
      <c r="PXV57" s="105"/>
      <c r="PXW57" s="105"/>
      <c r="PXX57" s="105"/>
      <c r="PXY57" s="105"/>
      <c r="PXZ57" s="105"/>
      <c r="PYA57" s="105"/>
      <c r="PYB57" s="105"/>
      <c r="PYC57" s="105"/>
      <c r="PYD57" s="105"/>
      <c r="PYE57" s="105"/>
      <c r="PYF57" s="105"/>
      <c r="PYG57" s="105"/>
      <c r="PYH57" s="105"/>
      <c r="PYI57" s="105"/>
      <c r="PYJ57" s="105"/>
      <c r="PYK57" s="105"/>
      <c r="PYL57" s="105"/>
      <c r="PYM57" s="105"/>
      <c r="PYN57" s="105"/>
      <c r="PYO57" s="105"/>
      <c r="PYP57" s="105"/>
      <c r="PYQ57" s="105"/>
      <c r="PYR57" s="105"/>
      <c r="PYS57" s="105"/>
      <c r="PYT57" s="105"/>
      <c r="PYU57" s="105"/>
      <c r="PYV57" s="105"/>
      <c r="PYW57" s="105"/>
      <c r="PYX57" s="105"/>
      <c r="PYY57" s="105"/>
      <c r="PYZ57" s="105"/>
      <c r="PZA57" s="105"/>
      <c r="PZB57" s="105"/>
      <c r="PZC57" s="105"/>
      <c r="PZD57" s="105"/>
      <c r="PZE57" s="105"/>
      <c r="PZF57" s="105"/>
      <c r="PZG57" s="105"/>
      <c r="PZH57" s="105"/>
      <c r="PZI57" s="105"/>
      <c r="PZJ57" s="105"/>
      <c r="PZK57" s="105"/>
      <c r="PZL57" s="105"/>
      <c r="PZM57" s="105"/>
      <c r="PZN57" s="105"/>
      <c r="PZO57" s="105"/>
      <c r="PZP57" s="105"/>
      <c r="PZQ57" s="105"/>
      <c r="PZR57" s="105"/>
      <c r="PZS57" s="105"/>
      <c r="PZT57" s="105"/>
      <c r="PZU57" s="105"/>
      <c r="PZV57" s="105"/>
      <c r="PZW57" s="105"/>
      <c r="PZX57" s="105"/>
      <c r="PZY57" s="105"/>
      <c r="PZZ57" s="105"/>
      <c r="QAA57" s="105"/>
      <c r="QAB57" s="105"/>
      <c r="QAC57" s="105"/>
      <c r="QAD57" s="105"/>
      <c r="QAE57" s="105"/>
      <c r="QAF57" s="105"/>
      <c r="QAG57" s="105"/>
      <c r="QAH57" s="105"/>
      <c r="QAI57" s="105"/>
      <c r="QAJ57" s="105"/>
      <c r="QAK57" s="105"/>
      <c r="QAL57" s="105"/>
      <c r="QAM57" s="105"/>
      <c r="QAN57" s="105"/>
      <c r="QAO57" s="105"/>
      <c r="QAP57" s="105"/>
      <c r="QAQ57" s="105"/>
      <c r="QAR57" s="105"/>
      <c r="QAS57" s="105"/>
      <c r="QAT57" s="105"/>
      <c r="QAU57" s="105"/>
      <c r="QAV57" s="105"/>
      <c r="QAW57" s="105"/>
      <c r="QAX57" s="105"/>
      <c r="QAY57" s="105"/>
      <c r="QAZ57" s="105"/>
      <c r="QBA57" s="105"/>
      <c r="QBB57" s="105"/>
      <c r="QBC57" s="105"/>
      <c r="QBD57" s="105"/>
      <c r="QBE57" s="105"/>
      <c r="QBF57" s="105"/>
      <c r="QBG57" s="105"/>
      <c r="QBH57" s="105"/>
      <c r="QBI57" s="105"/>
      <c r="QBJ57" s="105"/>
      <c r="QBK57" s="105"/>
      <c r="QBL57" s="105"/>
      <c r="QBM57" s="105"/>
      <c r="QBN57" s="105"/>
      <c r="QBO57" s="105"/>
      <c r="QBP57" s="105"/>
      <c r="QBQ57" s="105"/>
      <c r="QBR57" s="105"/>
      <c r="QBS57" s="105"/>
      <c r="QBT57" s="105"/>
      <c r="QBU57" s="105"/>
      <c r="QBV57" s="105"/>
      <c r="QBW57" s="105"/>
      <c r="QBX57" s="105"/>
      <c r="QBY57" s="105"/>
      <c r="QBZ57" s="105"/>
      <c r="QCA57" s="105"/>
      <c r="QCB57" s="105"/>
      <c r="QCC57" s="105"/>
      <c r="QCD57" s="105"/>
      <c r="QCE57" s="105"/>
      <c r="QCF57" s="105"/>
      <c r="QCG57" s="105"/>
      <c r="QCH57" s="105"/>
      <c r="QCI57" s="105"/>
      <c r="QCJ57" s="105"/>
      <c r="QCK57" s="105"/>
      <c r="QCL57" s="105"/>
      <c r="QCM57" s="105"/>
      <c r="QCN57" s="105"/>
      <c r="QCO57" s="105"/>
      <c r="QCP57" s="105"/>
      <c r="QCQ57" s="105"/>
      <c r="QCR57" s="105"/>
      <c r="QCS57" s="105"/>
      <c r="QCT57" s="105"/>
      <c r="QCU57" s="105"/>
      <c r="QCV57" s="105"/>
      <c r="QCW57" s="105"/>
      <c r="QCX57" s="105"/>
      <c r="QCY57" s="105"/>
      <c r="QCZ57" s="105"/>
      <c r="QDA57" s="105"/>
      <c r="QDB57" s="105"/>
      <c r="QDC57" s="105"/>
      <c r="QDD57" s="105"/>
      <c r="QDE57" s="105"/>
      <c r="QDF57" s="105"/>
      <c r="QDG57" s="105"/>
      <c r="QDH57" s="105"/>
      <c r="QDI57" s="105"/>
      <c r="QDJ57" s="105"/>
      <c r="QDK57" s="105"/>
      <c r="QDL57" s="105"/>
      <c r="QDM57" s="105"/>
      <c r="QDN57" s="105"/>
      <c r="QDO57" s="105"/>
      <c r="QDP57" s="105"/>
      <c r="QDQ57" s="105"/>
      <c r="QDR57" s="105"/>
      <c r="QDS57" s="105"/>
      <c r="QDT57" s="105"/>
      <c r="QDU57" s="105"/>
      <c r="QDV57" s="105"/>
      <c r="QDW57" s="105"/>
      <c r="QDX57" s="105"/>
      <c r="QDY57" s="105"/>
      <c r="QDZ57" s="105"/>
      <c r="QEA57" s="105"/>
      <c r="QEB57" s="105"/>
      <c r="QEC57" s="105"/>
      <c r="QED57" s="105"/>
      <c r="QEE57" s="105"/>
      <c r="QEF57" s="105"/>
      <c r="QEG57" s="105"/>
      <c r="QEH57" s="105"/>
      <c r="QEI57" s="105"/>
      <c r="QEJ57" s="105"/>
      <c r="QEK57" s="105"/>
      <c r="QEL57" s="105"/>
      <c r="QEM57" s="105"/>
      <c r="QEN57" s="105"/>
      <c r="QEO57" s="105"/>
      <c r="QEP57" s="105"/>
      <c r="QEQ57" s="105"/>
      <c r="QER57" s="105"/>
      <c r="QES57" s="105"/>
      <c r="QET57" s="105"/>
      <c r="QEU57" s="105"/>
      <c r="QEV57" s="105"/>
      <c r="QEW57" s="105"/>
      <c r="QEX57" s="105"/>
      <c r="QEY57" s="105"/>
      <c r="QEZ57" s="105"/>
      <c r="QFA57" s="105"/>
      <c r="QFB57" s="105"/>
      <c r="QFC57" s="105"/>
      <c r="QFD57" s="105"/>
      <c r="QFE57" s="105"/>
      <c r="QFF57" s="105"/>
      <c r="QFG57" s="105"/>
      <c r="QFH57" s="105"/>
      <c r="QFI57" s="105"/>
      <c r="QFJ57" s="105"/>
      <c r="QFK57" s="105"/>
      <c r="QFL57" s="105"/>
      <c r="QFM57" s="105"/>
      <c r="QFN57" s="105"/>
      <c r="QFO57" s="105"/>
      <c r="QFP57" s="105"/>
      <c r="QFQ57" s="105"/>
      <c r="QFR57" s="105"/>
      <c r="QFS57" s="105"/>
      <c r="QFT57" s="105"/>
      <c r="QFU57" s="105"/>
      <c r="QFV57" s="105"/>
      <c r="QFW57" s="105"/>
      <c r="QFX57" s="105"/>
      <c r="QFY57" s="105"/>
      <c r="QFZ57" s="105"/>
      <c r="QGA57" s="105"/>
      <c r="QGB57" s="105"/>
      <c r="QGC57" s="105"/>
      <c r="QGD57" s="105"/>
      <c r="QGE57" s="105"/>
      <c r="QGF57" s="105"/>
      <c r="QGG57" s="105"/>
      <c r="QGH57" s="105"/>
      <c r="QGI57" s="105"/>
      <c r="QGJ57" s="105"/>
      <c r="QGK57" s="105"/>
      <c r="QGL57" s="105"/>
      <c r="QGM57" s="105"/>
      <c r="QGN57" s="105"/>
      <c r="QGO57" s="105"/>
      <c r="QGP57" s="105"/>
      <c r="QGQ57" s="105"/>
      <c r="QGR57" s="105"/>
      <c r="QGS57" s="105"/>
      <c r="QGT57" s="105"/>
      <c r="QGU57" s="105"/>
      <c r="QGV57" s="105"/>
      <c r="QGW57" s="105"/>
      <c r="QGX57" s="105"/>
      <c r="QGY57" s="105"/>
      <c r="QGZ57" s="105"/>
      <c r="QHA57" s="105"/>
      <c r="QHB57" s="105"/>
      <c r="QHC57" s="105"/>
      <c r="QHD57" s="105"/>
      <c r="QHE57" s="105"/>
      <c r="QHF57" s="105"/>
      <c r="QHG57" s="105"/>
      <c r="QHH57" s="105"/>
      <c r="QHI57" s="105"/>
      <c r="QHJ57" s="105"/>
      <c r="QHK57" s="105"/>
      <c r="QHL57" s="105"/>
      <c r="QHM57" s="105"/>
      <c r="QHN57" s="105"/>
      <c r="QHO57" s="105"/>
      <c r="QHP57" s="105"/>
      <c r="QHQ57" s="105"/>
      <c r="QHR57" s="105"/>
      <c r="QHS57" s="105"/>
      <c r="QHT57" s="105"/>
      <c r="QHU57" s="105"/>
      <c r="QHV57" s="105"/>
      <c r="QHW57" s="105"/>
      <c r="QHX57" s="105"/>
      <c r="QHY57" s="105"/>
      <c r="QHZ57" s="105"/>
      <c r="QIA57" s="105"/>
      <c r="QIB57" s="105"/>
      <c r="QIC57" s="105"/>
      <c r="QID57" s="105"/>
      <c r="QIE57" s="105"/>
      <c r="QIF57" s="105"/>
      <c r="QIG57" s="105"/>
      <c r="QIH57" s="105"/>
      <c r="QII57" s="105"/>
      <c r="QIJ57" s="105"/>
      <c r="QIK57" s="105"/>
      <c r="QIL57" s="105"/>
      <c r="QIM57" s="105"/>
      <c r="QIN57" s="105"/>
      <c r="QIO57" s="105"/>
      <c r="QIP57" s="105"/>
      <c r="QIQ57" s="105"/>
      <c r="QIR57" s="105"/>
      <c r="QIS57" s="105"/>
      <c r="QIT57" s="105"/>
      <c r="QIU57" s="105"/>
      <c r="QIV57" s="105"/>
      <c r="QIW57" s="105"/>
      <c r="QIX57" s="105"/>
      <c r="QIY57" s="105"/>
      <c r="QIZ57" s="105"/>
      <c r="QJA57" s="105"/>
      <c r="QJB57" s="105"/>
      <c r="QJC57" s="105"/>
      <c r="QJD57" s="105"/>
      <c r="QJE57" s="105"/>
      <c r="QJF57" s="105"/>
      <c r="QJG57" s="105"/>
      <c r="QJH57" s="105"/>
      <c r="QJI57" s="105"/>
      <c r="QJJ57" s="105"/>
      <c r="QJK57" s="105"/>
      <c r="QJL57" s="105"/>
      <c r="QJM57" s="105"/>
      <c r="QJN57" s="105"/>
      <c r="QJO57" s="105"/>
      <c r="QJP57" s="105"/>
      <c r="QJQ57" s="105"/>
      <c r="QJR57" s="105"/>
      <c r="QJS57" s="105"/>
      <c r="QJT57" s="105"/>
      <c r="QJU57" s="105"/>
      <c r="QJV57" s="105"/>
      <c r="QJW57" s="105"/>
      <c r="QJX57" s="105"/>
      <c r="QJY57" s="105"/>
      <c r="QJZ57" s="105"/>
      <c r="QKA57" s="105"/>
      <c r="QKB57" s="105"/>
      <c r="QKC57" s="105"/>
      <c r="QKD57" s="105"/>
      <c r="QKE57" s="105"/>
      <c r="QKF57" s="105"/>
      <c r="QKG57" s="105"/>
      <c r="QKH57" s="105"/>
      <c r="QKI57" s="105"/>
      <c r="QKJ57" s="105"/>
      <c r="QKK57" s="105"/>
      <c r="QKL57" s="105"/>
      <c r="QKM57" s="105"/>
      <c r="QKN57" s="105"/>
      <c r="QKO57" s="105"/>
      <c r="QKP57" s="105"/>
      <c r="QKQ57" s="105"/>
      <c r="QKR57" s="105"/>
      <c r="QKS57" s="105"/>
      <c r="QKT57" s="105"/>
      <c r="QKU57" s="105"/>
      <c r="QKV57" s="105"/>
      <c r="QKW57" s="105"/>
      <c r="QKX57" s="105"/>
      <c r="QKY57" s="105"/>
      <c r="QKZ57" s="105"/>
      <c r="QLA57" s="105"/>
      <c r="QLB57" s="105"/>
      <c r="QLC57" s="105"/>
      <c r="QLD57" s="105"/>
      <c r="QLE57" s="105"/>
      <c r="QLF57" s="105"/>
      <c r="QLG57" s="105"/>
      <c r="QLH57" s="105"/>
      <c r="QLI57" s="105"/>
      <c r="QLJ57" s="105"/>
      <c r="QLK57" s="105"/>
      <c r="QLL57" s="105"/>
      <c r="QLM57" s="105"/>
      <c r="QLN57" s="105"/>
      <c r="QLO57" s="105"/>
      <c r="QLP57" s="105"/>
      <c r="QLQ57" s="105"/>
      <c r="QLR57" s="105"/>
      <c r="QLS57" s="105"/>
      <c r="QLT57" s="105"/>
      <c r="QLU57" s="105"/>
      <c r="QLV57" s="105"/>
      <c r="QLW57" s="105"/>
      <c r="QLX57" s="105"/>
      <c r="QLY57" s="105"/>
      <c r="QLZ57" s="105"/>
      <c r="QMA57" s="105"/>
      <c r="QMB57" s="105"/>
      <c r="QMC57" s="105"/>
      <c r="QMD57" s="105"/>
      <c r="QME57" s="105"/>
      <c r="QMF57" s="105"/>
      <c r="QMG57" s="105"/>
      <c r="QMH57" s="105"/>
      <c r="QMI57" s="105"/>
      <c r="QMJ57" s="105"/>
      <c r="QMK57" s="105"/>
      <c r="QML57" s="105"/>
      <c r="QMM57" s="105"/>
      <c r="QMN57" s="105"/>
      <c r="QMO57" s="105"/>
      <c r="QMP57" s="105"/>
      <c r="QMQ57" s="105"/>
      <c r="QMR57" s="105"/>
      <c r="QMS57" s="105"/>
      <c r="QMT57" s="105"/>
      <c r="QMU57" s="105"/>
      <c r="QMV57" s="105"/>
      <c r="QMW57" s="105"/>
      <c r="QMX57" s="105"/>
      <c r="QMY57" s="105"/>
      <c r="QMZ57" s="105"/>
      <c r="QNA57" s="105"/>
      <c r="QNB57" s="105"/>
      <c r="QNC57" s="105"/>
      <c r="QND57" s="105"/>
      <c r="QNE57" s="105"/>
      <c r="QNF57" s="105"/>
      <c r="QNG57" s="105"/>
      <c r="QNH57" s="105"/>
      <c r="QNI57" s="105"/>
      <c r="QNJ57" s="105"/>
      <c r="QNK57" s="105"/>
      <c r="QNL57" s="105"/>
      <c r="QNM57" s="105"/>
      <c r="QNN57" s="105"/>
      <c r="QNO57" s="105"/>
      <c r="QNP57" s="105"/>
      <c r="QNQ57" s="105"/>
      <c r="QNR57" s="105"/>
      <c r="QNS57" s="105"/>
      <c r="QNT57" s="105"/>
      <c r="QNU57" s="105"/>
      <c r="QNV57" s="105"/>
      <c r="QNW57" s="105"/>
      <c r="QNX57" s="105"/>
      <c r="QNY57" s="105"/>
      <c r="QNZ57" s="105"/>
      <c r="QOA57" s="105"/>
      <c r="QOB57" s="105"/>
      <c r="QOC57" s="105"/>
      <c r="QOD57" s="105"/>
      <c r="QOE57" s="105"/>
      <c r="QOF57" s="105"/>
      <c r="QOG57" s="105"/>
      <c r="QOH57" s="105"/>
      <c r="QOI57" s="105"/>
      <c r="QOJ57" s="105"/>
      <c r="QOK57" s="105"/>
      <c r="QOL57" s="105"/>
      <c r="QOM57" s="105"/>
      <c r="QON57" s="105"/>
      <c r="QOO57" s="105"/>
      <c r="QOP57" s="105"/>
      <c r="QOQ57" s="105"/>
      <c r="QOR57" s="105"/>
      <c r="QOS57" s="105"/>
      <c r="QOT57" s="105"/>
      <c r="QOU57" s="105"/>
      <c r="QOV57" s="105"/>
      <c r="QOW57" s="105"/>
      <c r="QOX57" s="105"/>
      <c r="QOY57" s="105"/>
      <c r="QOZ57" s="105"/>
      <c r="QPA57" s="105"/>
      <c r="QPB57" s="105"/>
      <c r="QPC57" s="105"/>
      <c r="QPD57" s="105"/>
      <c r="QPE57" s="105"/>
      <c r="QPF57" s="105"/>
      <c r="QPG57" s="105"/>
      <c r="QPH57" s="105"/>
      <c r="QPI57" s="105"/>
      <c r="QPJ57" s="105"/>
      <c r="QPK57" s="105"/>
      <c r="QPL57" s="105"/>
      <c r="QPM57" s="105"/>
      <c r="QPN57" s="105"/>
      <c r="QPO57" s="105"/>
      <c r="QPP57" s="105"/>
      <c r="QPQ57" s="105"/>
      <c r="QPR57" s="105"/>
      <c r="QPS57" s="105"/>
      <c r="QPT57" s="105"/>
      <c r="QPU57" s="105"/>
      <c r="QPV57" s="105"/>
      <c r="QPW57" s="105"/>
      <c r="QPX57" s="105"/>
      <c r="QPY57" s="105"/>
      <c r="QPZ57" s="105"/>
      <c r="QQA57" s="105"/>
      <c r="QQB57" s="105"/>
      <c r="QQC57" s="105"/>
      <c r="QQD57" s="105"/>
      <c r="QQE57" s="105"/>
      <c r="QQF57" s="105"/>
      <c r="QQG57" s="105"/>
      <c r="QQH57" s="105"/>
      <c r="QQI57" s="105"/>
      <c r="QQJ57" s="105"/>
      <c r="QQK57" s="105"/>
      <c r="QQL57" s="105"/>
      <c r="QQM57" s="105"/>
      <c r="QQN57" s="105"/>
      <c r="QQO57" s="105"/>
      <c r="QQP57" s="105"/>
      <c r="QQQ57" s="105"/>
      <c r="QQR57" s="105"/>
      <c r="QQS57" s="105"/>
      <c r="QQT57" s="105"/>
      <c r="QQU57" s="105"/>
      <c r="QQV57" s="105"/>
      <c r="QQW57" s="105"/>
      <c r="QQX57" s="105"/>
      <c r="QQY57" s="105"/>
      <c r="QQZ57" s="105"/>
      <c r="QRA57" s="105"/>
      <c r="QRB57" s="105"/>
      <c r="QRC57" s="105"/>
      <c r="QRD57" s="105"/>
      <c r="QRE57" s="105"/>
      <c r="QRF57" s="105"/>
      <c r="QRG57" s="105"/>
      <c r="QRH57" s="105"/>
      <c r="QRI57" s="105"/>
      <c r="QRJ57" s="105"/>
      <c r="QRK57" s="105"/>
      <c r="QRL57" s="105"/>
      <c r="QRM57" s="105"/>
      <c r="QRN57" s="105"/>
      <c r="QRO57" s="105"/>
      <c r="QRP57" s="105"/>
      <c r="QRQ57" s="105"/>
      <c r="QRR57" s="105"/>
      <c r="QRS57" s="105"/>
      <c r="QRT57" s="105"/>
      <c r="QRU57" s="105"/>
      <c r="QRV57" s="105"/>
      <c r="QRW57" s="105"/>
      <c r="QRX57" s="105"/>
      <c r="QRY57" s="105"/>
      <c r="QRZ57" s="105"/>
      <c r="QSA57" s="105"/>
      <c r="QSB57" s="105"/>
      <c r="QSC57" s="105"/>
      <c r="QSD57" s="105"/>
      <c r="QSE57" s="105"/>
      <c r="QSF57" s="105"/>
      <c r="QSG57" s="105"/>
      <c r="QSH57" s="105"/>
      <c r="QSI57" s="105"/>
      <c r="QSJ57" s="105"/>
      <c r="QSK57" s="105"/>
      <c r="QSL57" s="105"/>
      <c r="QSM57" s="105"/>
      <c r="QSN57" s="105"/>
      <c r="QSO57" s="105"/>
      <c r="QSP57" s="105"/>
      <c r="QSQ57" s="105"/>
      <c r="QSR57" s="105"/>
      <c r="QSS57" s="105"/>
      <c r="QST57" s="105"/>
      <c r="QSU57" s="105"/>
      <c r="QSV57" s="105"/>
      <c r="QSW57" s="105"/>
      <c r="QSX57" s="105"/>
      <c r="QSY57" s="105"/>
      <c r="QSZ57" s="105"/>
      <c r="QTA57" s="105"/>
      <c r="QTB57" s="105"/>
      <c r="QTC57" s="105"/>
      <c r="QTD57" s="105"/>
      <c r="QTE57" s="105"/>
      <c r="QTF57" s="105"/>
      <c r="QTG57" s="105"/>
      <c r="QTH57" s="105"/>
      <c r="QTI57" s="105"/>
      <c r="QTJ57" s="105"/>
      <c r="QTK57" s="105"/>
      <c r="QTL57" s="105"/>
      <c r="QTM57" s="105"/>
      <c r="QTN57" s="105"/>
      <c r="QTO57" s="105"/>
      <c r="QTP57" s="105"/>
      <c r="QTQ57" s="105"/>
      <c r="QTR57" s="105"/>
      <c r="QTS57" s="105"/>
      <c r="QTT57" s="105"/>
      <c r="QTU57" s="105"/>
      <c r="QTV57" s="105"/>
      <c r="QTW57" s="105"/>
      <c r="QTX57" s="105"/>
      <c r="QTY57" s="105"/>
      <c r="QTZ57" s="105"/>
      <c r="QUA57" s="105"/>
      <c r="QUB57" s="105"/>
      <c r="QUC57" s="105"/>
      <c r="QUD57" s="105"/>
      <c r="QUE57" s="105"/>
      <c r="QUF57" s="105"/>
      <c r="QUG57" s="105"/>
      <c r="QUH57" s="105"/>
      <c r="QUI57" s="105"/>
      <c r="QUJ57" s="105"/>
      <c r="QUK57" s="105"/>
      <c r="QUL57" s="105"/>
      <c r="QUM57" s="105"/>
      <c r="QUN57" s="105"/>
      <c r="QUO57" s="105"/>
      <c r="QUP57" s="105"/>
      <c r="QUQ57" s="105"/>
      <c r="QUR57" s="105"/>
      <c r="QUS57" s="105"/>
      <c r="QUT57" s="105"/>
      <c r="QUU57" s="105"/>
      <c r="QUV57" s="105"/>
      <c r="QUW57" s="105"/>
      <c r="QUX57" s="105"/>
      <c r="QUY57" s="105"/>
      <c r="QUZ57" s="105"/>
      <c r="QVA57" s="105"/>
      <c r="QVB57" s="105"/>
      <c r="QVC57" s="105"/>
      <c r="QVD57" s="105"/>
      <c r="QVE57" s="105"/>
      <c r="QVF57" s="105"/>
      <c r="QVG57" s="105"/>
      <c r="QVH57" s="105"/>
      <c r="QVI57" s="105"/>
      <c r="QVJ57" s="105"/>
      <c r="QVK57" s="105"/>
      <c r="QVL57" s="105"/>
      <c r="QVM57" s="105"/>
      <c r="QVN57" s="105"/>
      <c r="QVO57" s="105"/>
      <c r="QVP57" s="105"/>
      <c r="QVQ57" s="105"/>
      <c r="QVR57" s="105"/>
      <c r="QVS57" s="105"/>
      <c r="QVT57" s="105"/>
      <c r="QVU57" s="105"/>
      <c r="QVV57" s="105"/>
      <c r="QVW57" s="105"/>
      <c r="QVX57" s="105"/>
      <c r="QVY57" s="105"/>
      <c r="QVZ57" s="105"/>
      <c r="QWA57" s="105"/>
      <c r="QWB57" s="105"/>
      <c r="QWC57" s="105"/>
      <c r="QWD57" s="105"/>
      <c r="QWE57" s="105"/>
      <c r="QWF57" s="105"/>
      <c r="QWG57" s="105"/>
      <c r="QWH57" s="105"/>
      <c r="QWI57" s="105"/>
      <c r="QWJ57" s="105"/>
      <c r="QWK57" s="105"/>
      <c r="QWL57" s="105"/>
      <c r="QWM57" s="105"/>
      <c r="QWN57" s="105"/>
      <c r="QWO57" s="105"/>
      <c r="QWP57" s="105"/>
      <c r="QWQ57" s="105"/>
      <c r="QWR57" s="105"/>
      <c r="QWS57" s="105"/>
      <c r="QWT57" s="105"/>
      <c r="QWU57" s="105"/>
      <c r="QWV57" s="105"/>
      <c r="QWW57" s="105"/>
      <c r="QWX57" s="105"/>
      <c r="QWY57" s="105"/>
      <c r="QWZ57" s="105"/>
      <c r="QXA57" s="105"/>
      <c r="QXB57" s="105"/>
      <c r="QXC57" s="105"/>
      <c r="QXD57" s="105"/>
      <c r="QXE57" s="105"/>
      <c r="QXF57" s="105"/>
      <c r="QXG57" s="105"/>
      <c r="QXH57" s="105"/>
      <c r="QXI57" s="105"/>
      <c r="QXJ57" s="105"/>
      <c r="QXK57" s="105"/>
      <c r="QXL57" s="105"/>
      <c r="QXM57" s="105"/>
      <c r="QXN57" s="105"/>
      <c r="QXO57" s="105"/>
      <c r="QXP57" s="105"/>
      <c r="QXQ57" s="105"/>
      <c r="QXR57" s="105"/>
      <c r="QXS57" s="105"/>
      <c r="QXT57" s="105"/>
      <c r="QXU57" s="105"/>
      <c r="QXV57" s="105"/>
      <c r="QXW57" s="105"/>
      <c r="QXX57" s="105"/>
      <c r="QXY57" s="105"/>
      <c r="QXZ57" s="105"/>
      <c r="QYA57" s="105"/>
      <c r="QYB57" s="105"/>
      <c r="QYC57" s="105"/>
      <c r="QYD57" s="105"/>
      <c r="QYE57" s="105"/>
      <c r="QYF57" s="105"/>
      <c r="QYG57" s="105"/>
      <c r="QYH57" s="105"/>
      <c r="QYI57" s="105"/>
      <c r="QYJ57" s="105"/>
      <c r="QYK57" s="105"/>
      <c r="QYL57" s="105"/>
      <c r="QYM57" s="105"/>
      <c r="QYN57" s="105"/>
      <c r="QYO57" s="105"/>
      <c r="QYP57" s="105"/>
      <c r="QYQ57" s="105"/>
      <c r="QYR57" s="105"/>
      <c r="QYS57" s="105"/>
      <c r="QYT57" s="105"/>
      <c r="QYU57" s="105"/>
      <c r="QYV57" s="105"/>
      <c r="QYW57" s="105"/>
      <c r="QYX57" s="105"/>
      <c r="QYY57" s="105"/>
      <c r="QYZ57" s="105"/>
      <c r="QZA57" s="105"/>
      <c r="QZB57" s="105"/>
      <c r="QZC57" s="105"/>
      <c r="QZD57" s="105"/>
      <c r="QZE57" s="105"/>
      <c r="QZF57" s="105"/>
      <c r="QZG57" s="105"/>
      <c r="QZH57" s="105"/>
      <c r="QZI57" s="105"/>
      <c r="QZJ57" s="105"/>
      <c r="QZK57" s="105"/>
      <c r="QZL57" s="105"/>
      <c r="QZM57" s="105"/>
      <c r="QZN57" s="105"/>
      <c r="QZO57" s="105"/>
      <c r="QZP57" s="105"/>
      <c r="QZQ57" s="105"/>
      <c r="QZR57" s="105"/>
      <c r="QZS57" s="105"/>
      <c r="QZT57" s="105"/>
      <c r="QZU57" s="105"/>
      <c r="QZV57" s="105"/>
      <c r="QZW57" s="105"/>
      <c r="QZX57" s="105"/>
      <c r="QZY57" s="105"/>
      <c r="QZZ57" s="105"/>
      <c r="RAA57" s="105"/>
      <c r="RAB57" s="105"/>
      <c r="RAC57" s="105"/>
      <c r="RAD57" s="105"/>
      <c r="RAE57" s="105"/>
      <c r="RAF57" s="105"/>
      <c r="RAG57" s="105"/>
      <c r="RAH57" s="105"/>
      <c r="RAI57" s="105"/>
      <c r="RAJ57" s="105"/>
      <c r="RAK57" s="105"/>
      <c r="RAL57" s="105"/>
      <c r="RAM57" s="105"/>
      <c r="RAN57" s="105"/>
      <c r="RAO57" s="105"/>
      <c r="RAP57" s="105"/>
      <c r="RAQ57" s="105"/>
      <c r="RAR57" s="105"/>
      <c r="RAS57" s="105"/>
      <c r="RAT57" s="105"/>
      <c r="RAU57" s="105"/>
      <c r="RAV57" s="105"/>
      <c r="RAW57" s="105"/>
      <c r="RAX57" s="105"/>
      <c r="RAY57" s="105"/>
      <c r="RAZ57" s="105"/>
      <c r="RBA57" s="105"/>
      <c r="RBB57" s="105"/>
      <c r="RBC57" s="105"/>
      <c r="RBD57" s="105"/>
      <c r="RBE57" s="105"/>
      <c r="RBF57" s="105"/>
      <c r="RBG57" s="105"/>
      <c r="RBH57" s="105"/>
      <c r="RBI57" s="105"/>
      <c r="RBJ57" s="105"/>
      <c r="RBK57" s="105"/>
      <c r="RBL57" s="105"/>
      <c r="RBM57" s="105"/>
      <c r="RBN57" s="105"/>
      <c r="RBO57" s="105"/>
      <c r="RBP57" s="105"/>
      <c r="RBQ57" s="105"/>
      <c r="RBR57" s="105"/>
      <c r="RBS57" s="105"/>
      <c r="RBT57" s="105"/>
      <c r="RBU57" s="105"/>
      <c r="RBV57" s="105"/>
      <c r="RBW57" s="105"/>
      <c r="RBX57" s="105"/>
      <c r="RBY57" s="105"/>
      <c r="RBZ57" s="105"/>
      <c r="RCA57" s="105"/>
      <c r="RCB57" s="105"/>
      <c r="RCC57" s="105"/>
      <c r="RCD57" s="105"/>
      <c r="RCE57" s="105"/>
      <c r="RCF57" s="105"/>
      <c r="RCG57" s="105"/>
      <c r="RCH57" s="105"/>
      <c r="RCI57" s="105"/>
      <c r="RCJ57" s="105"/>
      <c r="RCK57" s="105"/>
      <c r="RCL57" s="105"/>
      <c r="RCM57" s="105"/>
      <c r="RCN57" s="105"/>
      <c r="RCO57" s="105"/>
      <c r="RCP57" s="105"/>
      <c r="RCQ57" s="105"/>
      <c r="RCR57" s="105"/>
      <c r="RCS57" s="105"/>
      <c r="RCT57" s="105"/>
      <c r="RCU57" s="105"/>
      <c r="RCV57" s="105"/>
      <c r="RCW57" s="105"/>
      <c r="RCX57" s="105"/>
      <c r="RCY57" s="105"/>
      <c r="RCZ57" s="105"/>
      <c r="RDA57" s="105"/>
      <c r="RDB57" s="105"/>
      <c r="RDC57" s="105"/>
      <c r="RDD57" s="105"/>
      <c r="RDE57" s="105"/>
      <c r="RDF57" s="105"/>
      <c r="RDG57" s="105"/>
      <c r="RDH57" s="105"/>
      <c r="RDI57" s="105"/>
      <c r="RDJ57" s="105"/>
      <c r="RDK57" s="105"/>
      <c r="RDL57" s="105"/>
      <c r="RDM57" s="105"/>
      <c r="RDN57" s="105"/>
      <c r="RDO57" s="105"/>
      <c r="RDP57" s="105"/>
      <c r="RDQ57" s="105"/>
      <c r="RDR57" s="105"/>
      <c r="RDS57" s="105"/>
      <c r="RDT57" s="105"/>
      <c r="RDU57" s="105"/>
      <c r="RDV57" s="105"/>
      <c r="RDW57" s="105"/>
      <c r="RDX57" s="105"/>
      <c r="RDY57" s="105"/>
      <c r="RDZ57" s="105"/>
      <c r="REA57" s="105"/>
      <c r="REB57" s="105"/>
      <c r="REC57" s="105"/>
      <c r="RED57" s="105"/>
      <c r="REE57" s="105"/>
      <c r="REF57" s="105"/>
      <c r="REG57" s="105"/>
      <c r="REH57" s="105"/>
      <c r="REI57" s="105"/>
      <c r="REJ57" s="105"/>
      <c r="REK57" s="105"/>
      <c r="REL57" s="105"/>
      <c r="REM57" s="105"/>
      <c r="REN57" s="105"/>
      <c r="REO57" s="105"/>
      <c r="REP57" s="105"/>
      <c r="REQ57" s="105"/>
      <c r="RER57" s="105"/>
      <c r="RES57" s="105"/>
      <c r="RET57" s="105"/>
      <c r="REU57" s="105"/>
      <c r="REV57" s="105"/>
      <c r="REW57" s="105"/>
      <c r="REX57" s="105"/>
      <c r="REY57" s="105"/>
      <c r="REZ57" s="105"/>
      <c r="RFA57" s="105"/>
      <c r="RFB57" s="105"/>
      <c r="RFC57" s="105"/>
      <c r="RFD57" s="105"/>
      <c r="RFE57" s="105"/>
      <c r="RFF57" s="105"/>
      <c r="RFG57" s="105"/>
      <c r="RFH57" s="105"/>
      <c r="RFI57" s="105"/>
      <c r="RFJ57" s="105"/>
      <c r="RFK57" s="105"/>
      <c r="RFL57" s="105"/>
      <c r="RFM57" s="105"/>
      <c r="RFN57" s="105"/>
      <c r="RFO57" s="105"/>
      <c r="RFP57" s="105"/>
      <c r="RFQ57" s="105"/>
      <c r="RFR57" s="105"/>
      <c r="RFS57" s="105"/>
      <c r="RFT57" s="105"/>
      <c r="RFU57" s="105"/>
      <c r="RFV57" s="105"/>
      <c r="RFW57" s="105"/>
      <c r="RFX57" s="105"/>
      <c r="RFY57" s="105"/>
      <c r="RFZ57" s="105"/>
      <c r="RGA57" s="105"/>
      <c r="RGB57" s="105"/>
      <c r="RGC57" s="105"/>
      <c r="RGD57" s="105"/>
      <c r="RGE57" s="105"/>
      <c r="RGF57" s="105"/>
      <c r="RGG57" s="105"/>
      <c r="RGH57" s="105"/>
      <c r="RGI57" s="105"/>
      <c r="RGJ57" s="105"/>
      <c r="RGK57" s="105"/>
      <c r="RGL57" s="105"/>
      <c r="RGM57" s="105"/>
      <c r="RGN57" s="105"/>
      <c r="RGO57" s="105"/>
      <c r="RGP57" s="105"/>
      <c r="RGQ57" s="105"/>
      <c r="RGR57" s="105"/>
      <c r="RGS57" s="105"/>
      <c r="RGT57" s="105"/>
      <c r="RGU57" s="105"/>
      <c r="RGV57" s="105"/>
      <c r="RGW57" s="105"/>
      <c r="RGX57" s="105"/>
      <c r="RGY57" s="105"/>
      <c r="RGZ57" s="105"/>
      <c r="RHA57" s="105"/>
      <c r="RHB57" s="105"/>
      <c r="RHC57" s="105"/>
      <c r="RHD57" s="105"/>
      <c r="RHE57" s="105"/>
      <c r="RHF57" s="105"/>
      <c r="RHG57" s="105"/>
      <c r="RHH57" s="105"/>
      <c r="RHI57" s="105"/>
      <c r="RHJ57" s="105"/>
      <c r="RHK57" s="105"/>
      <c r="RHL57" s="105"/>
      <c r="RHM57" s="105"/>
      <c r="RHN57" s="105"/>
      <c r="RHO57" s="105"/>
      <c r="RHP57" s="105"/>
      <c r="RHQ57" s="105"/>
      <c r="RHR57" s="105"/>
      <c r="RHS57" s="105"/>
      <c r="RHT57" s="105"/>
      <c r="RHU57" s="105"/>
      <c r="RHV57" s="105"/>
      <c r="RHW57" s="105"/>
      <c r="RHX57" s="105"/>
      <c r="RHY57" s="105"/>
      <c r="RHZ57" s="105"/>
      <c r="RIA57" s="105"/>
      <c r="RIB57" s="105"/>
      <c r="RIC57" s="105"/>
      <c r="RID57" s="105"/>
      <c r="RIE57" s="105"/>
      <c r="RIF57" s="105"/>
      <c r="RIG57" s="105"/>
      <c r="RIH57" s="105"/>
      <c r="RII57" s="105"/>
      <c r="RIJ57" s="105"/>
      <c r="RIK57" s="105"/>
      <c r="RIL57" s="105"/>
      <c r="RIM57" s="105"/>
      <c r="RIN57" s="105"/>
      <c r="RIO57" s="105"/>
      <c r="RIP57" s="105"/>
      <c r="RIQ57" s="105"/>
      <c r="RIR57" s="105"/>
      <c r="RIS57" s="105"/>
      <c r="RIT57" s="105"/>
      <c r="RIU57" s="105"/>
      <c r="RIV57" s="105"/>
      <c r="RIW57" s="105"/>
      <c r="RIX57" s="105"/>
      <c r="RIY57" s="105"/>
      <c r="RIZ57" s="105"/>
      <c r="RJA57" s="105"/>
      <c r="RJB57" s="105"/>
      <c r="RJC57" s="105"/>
      <c r="RJD57" s="105"/>
      <c r="RJE57" s="105"/>
      <c r="RJF57" s="105"/>
      <c r="RJG57" s="105"/>
      <c r="RJH57" s="105"/>
      <c r="RJI57" s="105"/>
      <c r="RJJ57" s="105"/>
      <c r="RJK57" s="105"/>
      <c r="RJL57" s="105"/>
      <c r="RJM57" s="105"/>
      <c r="RJN57" s="105"/>
      <c r="RJO57" s="105"/>
      <c r="RJP57" s="105"/>
      <c r="RJQ57" s="105"/>
      <c r="RJR57" s="105"/>
      <c r="RJS57" s="105"/>
      <c r="RJT57" s="105"/>
      <c r="RJU57" s="105"/>
      <c r="RJV57" s="105"/>
      <c r="RJW57" s="105"/>
      <c r="RJX57" s="105"/>
      <c r="RJY57" s="105"/>
      <c r="RJZ57" s="105"/>
      <c r="RKA57" s="105"/>
      <c r="RKB57" s="105"/>
      <c r="RKC57" s="105"/>
      <c r="RKD57" s="105"/>
      <c r="RKE57" s="105"/>
      <c r="RKF57" s="105"/>
      <c r="RKG57" s="105"/>
      <c r="RKH57" s="105"/>
      <c r="RKI57" s="105"/>
      <c r="RKJ57" s="105"/>
      <c r="RKK57" s="105"/>
      <c r="RKL57" s="105"/>
      <c r="RKM57" s="105"/>
      <c r="RKN57" s="105"/>
      <c r="RKO57" s="105"/>
      <c r="RKP57" s="105"/>
      <c r="RKQ57" s="105"/>
      <c r="RKR57" s="105"/>
      <c r="RKS57" s="105"/>
      <c r="RKT57" s="105"/>
      <c r="RKU57" s="105"/>
      <c r="RKV57" s="105"/>
      <c r="RKW57" s="105"/>
      <c r="RKX57" s="105"/>
      <c r="RKY57" s="105"/>
      <c r="RKZ57" s="105"/>
      <c r="RLA57" s="105"/>
      <c r="RLB57" s="105"/>
      <c r="RLC57" s="105"/>
      <c r="RLD57" s="105"/>
      <c r="RLE57" s="105"/>
      <c r="RLF57" s="105"/>
      <c r="RLG57" s="105"/>
      <c r="RLH57" s="105"/>
      <c r="RLI57" s="105"/>
      <c r="RLJ57" s="105"/>
      <c r="RLK57" s="105"/>
      <c r="RLL57" s="105"/>
      <c r="RLM57" s="105"/>
      <c r="RLN57" s="105"/>
      <c r="RLO57" s="105"/>
      <c r="RLP57" s="105"/>
      <c r="RLQ57" s="105"/>
      <c r="RLR57" s="105"/>
      <c r="RLS57" s="105"/>
      <c r="RLT57" s="105"/>
      <c r="RLU57" s="105"/>
      <c r="RLV57" s="105"/>
      <c r="RLW57" s="105"/>
      <c r="RLX57" s="105"/>
      <c r="RLY57" s="105"/>
      <c r="RLZ57" s="105"/>
      <c r="RMA57" s="105"/>
      <c r="RMB57" s="105"/>
      <c r="RMC57" s="105"/>
      <c r="RMD57" s="105"/>
      <c r="RME57" s="105"/>
      <c r="RMF57" s="105"/>
      <c r="RMG57" s="105"/>
      <c r="RMH57" s="105"/>
      <c r="RMI57" s="105"/>
      <c r="RMJ57" s="105"/>
      <c r="RMK57" s="105"/>
      <c r="RML57" s="105"/>
      <c r="RMM57" s="105"/>
      <c r="RMN57" s="105"/>
      <c r="RMO57" s="105"/>
      <c r="RMP57" s="105"/>
      <c r="RMQ57" s="105"/>
      <c r="RMR57" s="105"/>
      <c r="RMS57" s="105"/>
      <c r="RMT57" s="105"/>
      <c r="RMU57" s="105"/>
      <c r="RMV57" s="105"/>
      <c r="RMW57" s="105"/>
      <c r="RMX57" s="105"/>
      <c r="RMY57" s="105"/>
      <c r="RMZ57" s="105"/>
      <c r="RNA57" s="105"/>
      <c r="RNB57" s="105"/>
      <c r="RNC57" s="105"/>
      <c r="RND57" s="105"/>
      <c r="RNE57" s="105"/>
      <c r="RNF57" s="105"/>
      <c r="RNG57" s="105"/>
      <c r="RNH57" s="105"/>
      <c r="RNI57" s="105"/>
      <c r="RNJ57" s="105"/>
      <c r="RNK57" s="105"/>
      <c r="RNL57" s="105"/>
      <c r="RNM57" s="105"/>
      <c r="RNN57" s="105"/>
      <c r="RNO57" s="105"/>
      <c r="RNP57" s="105"/>
      <c r="RNQ57" s="105"/>
      <c r="RNR57" s="105"/>
      <c r="RNS57" s="105"/>
      <c r="RNT57" s="105"/>
      <c r="RNU57" s="105"/>
      <c r="RNV57" s="105"/>
      <c r="RNW57" s="105"/>
      <c r="RNX57" s="105"/>
      <c r="RNY57" s="105"/>
      <c r="RNZ57" s="105"/>
      <c r="ROA57" s="105"/>
      <c r="ROB57" s="105"/>
      <c r="ROC57" s="105"/>
      <c r="ROD57" s="105"/>
      <c r="ROE57" s="105"/>
      <c r="ROF57" s="105"/>
      <c r="ROG57" s="105"/>
      <c r="ROH57" s="105"/>
      <c r="ROI57" s="105"/>
      <c r="ROJ57" s="105"/>
      <c r="ROK57" s="105"/>
      <c r="ROL57" s="105"/>
      <c r="ROM57" s="105"/>
      <c r="RON57" s="105"/>
      <c r="ROO57" s="105"/>
      <c r="ROP57" s="105"/>
      <c r="ROQ57" s="105"/>
      <c r="ROR57" s="105"/>
      <c r="ROS57" s="105"/>
      <c r="ROT57" s="105"/>
      <c r="ROU57" s="105"/>
      <c r="ROV57" s="105"/>
      <c r="ROW57" s="105"/>
      <c r="ROX57" s="105"/>
      <c r="ROY57" s="105"/>
      <c r="ROZ57" s="105"/>
      <c r="RPA57" s="105"/>
      <c r="RPB57" s="105"/>
      <c r="RPC57" s="105"/>
      <c r="RPD57" s="105"/>
      <c r="RPE57" s="105"/>
      <c r="RPF57" s="105"/>
      <c r="RPG57" s="105"/>
      <c r="RPH57" s="105"/>
      <c r="RPI57" s="105"/>
      <c r="RPJ57" s="105"/>
      <c r="RPK57" s="105"/>
      <c r="RPL57" s="105"/>
      <c r="RPM57" s="105"/>
      <c r="RPN57" s="105"/>
      <c r="RPO57" s="105"/>
      <c r="RPP57" s="105"/>
      <c r="RPQ57" s="105"/>
      <c r="RPR57" s="105"/>
      <c r="RPS57" s="105"/>
      <c r="RPT57" s="105"/>
      <c r="RPU57" s="105"/>
      <c r="RPV57" s="105"/>
      <c r="RPW57" s="105"/>
      <c r="RPX57" s="105"/>
      <c r="RPY57" s="105"/>
      <c r="RPZ57" s="105"/>
      <c r="RQA57" s="105"/>
      <c r="RQB57" s="105"/>
      <c r="RQC57" s="105"/>
      <c r="RQD57" s="105"/>
      <c r="RQE57" s="105"/>
      <c r="RQF57" s="105"/>
      <c r="RQG57" s="105"/>
      <c r="RQH57" s="105"/>
      <c r="RQI57" s="105"/>
      <c r="RQJ57" s="105"/>
      <c r="RQK57" s="105"/>
      <c r="RQL57" s="105"/>
      <c r="RQM57" s="105"/>
      <c r="RQN57" s="105"/>
      <c r="RQO57" s="105"/>
      <c r="RQP57" s="105"/>
      <c r="RQQ57" s="105"/>
      <c r="RQR57" s="105"/>
      <c r="RQS57" s="105"/>
      <c r="RQT57" s="105"/>
      <c r="RQU57" s="105"/>
      <c r="RQV57" s="105"/>
      <c r="RQW57" s="105"/>
      <c r="RQX57" s="105"/>
      <c r="RQY57" s="105"/>
      <c r="RQZ57" s="105"/>
      <c r="RRA57" s="105"/>
      <c r="RRB57" s="105"/>
      <c r="RRC57" s="105"/>
      <c r="RRD57" s="105"/>
      <c r="RRE57" s="105"/>
      <c r="RRF57" s="105"/>
      <c r="RRG57" s="105"/>
      <c r="RRH57" s="105"/>
      <c r="RRI57" s="105"/>
      <c r="RRJ57" s="105"/>
      <c r="RRK57" s="105"/>
      <c r="RRL57" s="105"/>
      <c r="RRM57" s="105"/>
      <c r="RRN57" s="105"/>
      <c r="RRO57" s="105"/>
      <c r="RRP57" s="105"/>
      <c r="RRQ57" s="105"/>
      <c r="RRR57" s="105"/>
      <c r="RRS57" s="105"/>
      <c r="RRT57" s="105"/>
      <c r="RRU57" s="105"/>
      <c r="RRV57" s="105"/>
      <c r="RRW57" s="105"/>
      <c r="RRX57" s="105"/>
      <c r="RRY57" s="105"/>
      <c r="RRZ57" s="105"/>
      <c r="RSA57" s="105"/>
      <c r="RSB57" s="105"/>
      <c r="RSC57" s="105"/>
      <c r="RSD57" s="105"/>
      <c r="RSE57" s="105"/>
      <c r="RSF57" s="105"/>
      <c r="RSG57" s="105"/>
      <c r="RSH57" s="105"/>
      <c r="RSI57" s="105"/>
      <c r="RSJ57" s="105"/>
      <c r="RSK57" s="105"/>
      <c r="RSL57" s="105"/>
      <c r="RSM57" s="105"/>
      <c r="RSN57" s="105"/>
      <c r="RSO57" s="105"/>
      <c r="RSP57" s="105"/>
      <c r="RSQ57" s="105"/>
      <c r="RSR57" s="105"/>
      <c r="RSS57" s="105"/>
      <c r="RST57" s="105"/>
      <c r="RSU57" s="105"/>
      <c r="RSV57" s="105"/>
      <c r="RSW57" s="105"/>
      <c r="RSX57" s="105"/>
      <c r="RSY57" s="105"/>
      <c r="RSZ57" s="105"/>
      <c r="RTA57" s="105"/>
      <c r="RTB57" s="105"/>
      <c r="RTC57" s="105"/>
      <c r="RTD57" s="105"/>
      <c r="RTE57" s="105"/>
      <c r="RTF57" s="105"/>
      <c r="RTG57" s="105"/>
      <c r="RTH57" s="105"/>
      <c r="RTI57" s="105"/>
      <c r="RTJ57" s="105"/>
      <c r="RTK57" s="105"/>
      <c r="RTL57" s="105"/>
      <c r="RTM57" s="105"/>
      <c r="RTN57" s="105"/>
      <c r="RTO57" s="105"/>
      <c r="RTP57" s="105"/>
      <c r="RTQ57" s="105"/>
      <c r="RTR57" s="105"/>
      <c r="RTS57" s="105"/>
      <c r="RTT57" s="105"/>
      <c r="RTU57" s="105"/>
      <c r="RTV57" s="105"/>
      <c r="RTW57" s="105"/>
      <c r="RTX57" s="105"/>
      <c r="RTY57" s="105"/>
      <c r="RTZ57" s="105"/>
      <c r="RUA57" s="105"/>
      <c r="RUB57" s="105"/>
      <c r="RUC57" s="105"/>
      <c r="RUD57" s="105"/>
      <c r="RUE57" s="105"/>
      <c r="RUF57" s="105"/>
      <c r="RUG57" s="105"/>
      <c r="RUH57" s="105"/>
      <c r="RUI57" s="105"/>
      <c r="RUJ57" s="105"/>
      <c r="RUK57" s="105"/>
      <c r="RUL57" s="105"/>
      <c r="RUM57" s="105"/>
      <c r="RUN57" s="105"/>
      <c r="RUO57" s="105"/>
      <c r="RUP57" s="105"/>
      <c r="RUQ57" s="105"/>
      <c r="RUR57" s="105"/>
      <c r="RUS57" s="105"/>
      <c r="RUT57" s="105"/>
      <c r="RUU57" s="105"/>
      <c r="RUV57" s="105"/>
      <c r="RUW57" s="105"/>
      <c r="RUX57" s="105"/>
      <c r="RUY57" s="105"/>
      <c r="RUZ57" s="105"/>
      <c r="RVA57" s="105"/>
      <c r="RVB57" s="105"/>
      <c r="RVC57" s="105"/>
      <c r="RVD57" s="105"/>
      <c r="RVE57" s="105"/>
      <c r="RVF57" s="105"/>
      <c r="RVG57" s="105"/>
      <c r="RVH57" s="105"/>
      <c r="RVI57" s="105"/>
      <c r="RVJ57" s="105"/>
      <c r="RVK57" s="105"/>
      <c r="RVL57" s="105"/>
      <c r="RVM57" s="105"/>
      <c r="RVN57" s="105"/>
      <c r="RVO57" s="105"/>
      <c r="RVP57" s="105"/>
      <c r="RVQ57" s="105"/>
      <c r="RVR57" s="105"/>
      <c r="RVS57" s="105"/>
      <c r="RVT57" s="105"/>
      <c r="RVU57" s="105"/>
      <c r="RVV57" s="105"/>
      <c r="RVW57" s="105"/>
      <c r="RVX57" s="105"/>
      <c r="RVY57" s="105"/>
      <c r="RVZ57" s="105"/>
      <c r="RWA57" s="105"/>
      <c r="RWB57" s="105"/>
      <c r="RWC57" s="105"/>
      <c r="RWD57" s="105"/>
      <c r="RWE57" s="105"/>
      <c r="RWF57" s="105"/>
      <c r="RWG57" s="105"/>
      <c r="RWH57" s="105"/>
      <c r="RWI57" s="105"/>
      <c r="RWJ57" s="105"/>
      <c r="RWK57" s="105"/>
      <c r="RWL57" s="105"/>
      <c r="RWM57" s="105"/>
      <c r="RWN57" s="105"/>
      <c r="RWO57" s="105"/>
      <c r="RWP57" s="105"/>
      <c r="RWQ57" s="105"/>
      <c r="RWR57" s="105"/>
      <c r="RWS57" s="105"/>
      <c r="RWT57" s="105"/>
      <c r="RWU57" s="105"/>
      <c r="RWV57" s="105"/>
      <c r="RWW57" s="105"/>
      <c r="RWX57" s="105"/>
      <c r="RWY57" s="105"/>
      <c r="RWZ57" s="105"/>
      <c r="RXA57" s="105"/>
      <c r="RXB57" s="105"/>
      <c r="RXC57" s="105"/>
      <c r="RXD57" s="105"/>
      <c r="RXE57" s="105"/>
      <c r="RXF57" s="105"/>
      <c r="RXG57" s="105"/>
      <c r="RXH57" s="105"/>
      <c r="RXI57" s="105"/>
      <c r="RXJ57" s="105"/>
      <c r="RXK57" s="105"/>
      <c r="RXL57" s="105"/>
      <c r="RXM57" s="105"/>
      <c r="RXN57" s="105"/>
      <c r="RXO57" s="105"/>
      <c r="RXP57" s="105"/>
      <c r="RXQ57" s="105"/>
      <c r="RXR57" s="105"/>
      <c r="RXS57" s="105"/>
      <c r="RXT57" s="105"/>
      <c r="RXU57" s="105"/>
      <c r="RXV57" s="105"/>
      <c r="RXW57" s="105"/>
      <c r="RXX57" s="105"/>
      <c r="RXY57" s="105"/>
      <c r="RXZ57" s="105"/>
      <c r="RYA57" s="105"/>
      <c r="RYB57" s="105"/>
      <c r="RYC57" s="105"/>
      <c r="RYD57" s="105"/>
      <c r="RYE57" s="105"/>
      <c r="RYF57" s="105"/>
      <c r="RYG57" s="105"/>
      <c r="RYH57" s="105"/>
      <c r="RYI57" s="105"/>
      <c r="RYJ57" s="105"/>
      <c r="RYK57" s="105"/>
      <c r="RYL57" s="105"/>
      <c r="RYM57" s="105"/>
      <c r="RYN57" s="105"/>
      <c r="RYO57" s="105"/>
      <c r="RYP57" s="105"/>
      <c r="RYQ57" s="105"/>
      <c r="RYR57" s="105"/>
      <c r="RYS57" s="105"/>
      <c r="RYT57" s="105"/>
      <c r="RYU57" s="105"/>
      <c r="RYV57" s="105"/>
      <c r="RYW57" s="105"/>
      <c r="RYX57" s="105"/>
      <c r="RYY57" s="105"/>
      <c r="RYZ57" s="105"/>
      <c r="RZA57" s="105"/>
      <c r="RZB57" s="105"/>
      <c r="RZC57" s="105"/>
      <c r="RZD57" s="105"/>
      <c r="RZE57" s="105"/>
      <c r="RZF57" s="105"/>
      <c r="RZG57" s="105"/>
      <c r="RZH57" s="105"/>
      <c r="RZI57" s="105"/>
      <c r="RZJ57" s="105"/>
      <c r="RZK57" s="105"/>
      <c r="RZL57" s="105"/>
      <c r="RZM57" s="105"/>
      <c r="RZN57" s="105"/>
      <c r="RZO57" s="105"/>
      <c r="RZP57" s="105"/>
      <c r="RZQ57" s="105"/>
      <c r="RZR57" s="105"/>
      <c r="RZS57" s="105"/>
      <c r="RZT57" s="105"/>
      <c r="RZU57" s="105"/>
      <c r="RZV57" s="105"/>
      <c r="RZW57" s="105"/>
      <c r="RZX57" s="105"/>
      <c r="RZY57" s="105"/>
      <c r="RZZ57" s="105"/>
      <c r="SAA57" s="105"/>
      <c r="SAB57" s="105"/>
      <c r="SAC57" s="105"/>
      <c r="SAD57" s="105"/>
      <c r="SAE57" s="105"/>
      <c r="SAF57" s="105"/>
      <c r="SAG57" s="105"/>
      <c r="SAH57" s="105"/>
      <c r="SAI57" s="105"/>
      <c r="SAJ57" s="105"/>
      <c r="SAK57" s="105"/>
      <c r="SAL57" s="105"/>
      <c r="SAM57" s="105"/>
      <c r="SAN57" s="105"/>
      <c r="SAO57" s="105"/>
      <c r="SAP57" s="105"/>
      <c r="SAQ57" s="105"/>
      <c r="SAR57" s="105"/>
      <c r="SAS57" s="105"/>
      <c r="SAT57" s="105"/>
      <c r="SAU57" s="105"/>
      <c r="SAV57" s="105"/>
      <c r="SAW57" s="105"/>
      <c r="SAX57" s="105"/>
      <c r="SAY57" s="105"/>
      <c r="SAZ57" s="105"/>
      <c r="SBA57" s="105"/>
      <c r="SBB57" s="105"/>
      <c r="SBC57" s="105"/>
      <c r="SBD57" s="105"/>
      <c r="SBE57" s="105"/>
      <c r="SBF57" s="105"/>
      <c r="SBG57" s="105"/>
      <c r="SBH57" s="105"/>
      <c r="SBI57" s="105"/>
      <c r="SBJ57" s="105"/>
      <c r="SBK57" s="105"/>
      <c r="SBL57" s="105"/>
      <c r="SBM57" s="105"/>
      <c r="SBN57" s="105"/>
      <c r="SBO57" s="105"/>
      <c r="SBP57" s="105"/>
      <c r="SBQ57" s="105"/>
      <c r="SBR57" s="105"/>
      <c r="SBS57" s="105"/>
      <c r="SBT57" s="105"/>
      <c r="SBU57" s="105"/>
      <c r="SBV57" s="105"/>
      <c r="SBW57" s="105"/>
      <c r="SBX57" s="105"/>
      <c r="SBY57" s="105"/>
      <c r="SBZ57" s="105"/>
      <c r="SCA57" s="105"/>
      <c r="SCB57" s="105"/>
      <c r="SCC57" s="105"/>
      <c r="SCD57" s="105"/>
      <c r="SCE57" s="105"/>
      <c r="SCF57" s="105"/>
      <c r="SCG57" s="105"/>
      <c r="SCH57" s="105"/>
      <c r="SCI57" s="105"/>
      <c r="SCJ57" s="105"/>
      <c r="SCK57" s="105"/>
      <c r="SCL57" s="105"/>
      <c r="SCM57" s="105"/>
      <c r="SCN57" s="105"/>
      <c r="SCO57" s="105"/>
      <c r="SCP57" s="105"/>
      <c r="SCQ57" s="105"/>
      <c r="SCR57" s="105"/>
      <c r="SCS57" s="105"/>
      <c r="SCT57" s="105"/>
      <c r="SCU57" s="105"/>
      <c r="SCV57" s="105"/>
      <c r="SCW57" s="105"/>
      <c r="SCX57" s="105"/>
      <c r="SCY57" s="105"/>
      <c r="SCZ57" s="105"/>
      <c r="SDA57" s="105"/>
      <c r="SDB57" s="105"/>
      <c r="SDC57" s="105"/>
      <c r="SDD57" s="105"/>
      <c r="SDE57" s="105"/>
      <c r="SDF57" s="105"/>
      <c r="SDG57" s="105"/>
      <c r="SDH57" s="105"/>
      <c r="SDI57" s="105"/>
      <c r="SDJ57" s="105"/>
      <c r="SDK57" s="105"/>
      <c r="SDL57" s="105"/>
      <c r="SDM57" s="105"/>
      <c r="SDN57" s="105"/>
      <c r="SDO57" s="105"/>
      <c r="SDP57" s="105"/>
      <c r="SDQ57" s="105"/>
      <c r="SDR57" s="105"/>
      <c r="SDS57" s="105"/>
      <c r="SDT57" s="105"/>
      <c r="SDU57" s="105"/>
      <c r="SDV57" s="105"/>
      <c r="SDW57" s="105"/>
      <c r="SDX57" s="105"/>
      <c r="SDY57" s="105"/>
      <c r="SDZ57" s="105"/>
      <c r="SEA57" s="105"/>
      <c r="SEB57" s="105"/>
      <c r="SEC57" s="105"/>
      <c r="SED57" s="105"/>
      <c r="SEE57" s="105"/>
      <c r="SEF57" s="105"/>
      <c r="SEG57" s="105"/>
      <c r="SEH57" s="105"/>
      <c r="SEI57" s="105"/>
      <c r="SEJ57" s="105"/>
      <c r="SEK57" s="105"/>
      <c r="SEL57" s="105"/>
      <c r="SEM57" s="105"/>
      <c r="SEN57" s="105"/>
      <c r="SEO57" s="105"/>
      <c r="SEP57" s="105"/>
      <c r="SEQ57" s="105"/>
      <c r="SER57" s="105"/>
      <c r="SES57" s="105"/>
      <c r="SET57" s="105"/>
      <c r="SEU57" s="105"/>
      <c r="SEV57" s="105"/>
      <c r="SEW57" s="105"/>
      <c r="SEX57" s="105"/>
      <c r="SEY57" s="105"/>
      <c r="SEZ57" s="105"/>
      <c r="SFA57" s="105"/>
      <c r="SFB57" s="105"/>
      <c r="SFC57" s="105"/>
      <c r="SFD57" s="105"/>
      <c r="SFE57" s="105"/>
      <c r="SFF57" s="105"/>
      <c r="SFG57" s="105"/>
      <c r="SFH57" s="105"/>
      <c r="SFI57" s="105"/>
      <c r="SFJ57" s="105"/>
      <c r="SFK57" s="105"/>
      <c r="SFL57" s="105"/>
      <c r="SFM57" s="105"/>
      <c r="SFN57" s="105"/>
      <c r="SFO57" s="105"/>
      <c r="SFP57" s="105"/>
      <c r="SFQ57" s="105"/>
      <c r="SFR57" s="105"/>
      <c r="SFS57" s="105"/>
      <c r="SFT57" s="105"/>
      <c r="SFU57" s="105"/>
      <c r="SFV57" s="105"/>
      <c r="SFW57" s="105"/>
      <c r="SFX57" s="105"/>
      <c r="SFY57" s="105"/>
      <c r="SFZ57" s="105"/>
      <c r="SGA57" s="105"/>
      <c r="SGB57" s="105"/>
      <c r="SGC57" s="105"/>
      <c r="SGD57" s="105"/>
      <c r="SGE57" s="105"/>
      <c r="SGF57" s="105"/>
      <c r="SGG57" s="105"/>
      <c r="SGH57" s="105"/>
      <c r="SGI57" s="105"/>
      <c r="SGJ57" s="105"/>
      <c r="SGK57" s="105"/>
      <c r="SGL57" s="105"/>
      <c r="SGM57" s="105"/>
      <c r="SGN57" s="105"/>
      <c r="SGO57" s="105"/>
      <c r="SGP57" s="105"/>
      <c r="SGQ57" s="105"/>
      <c r="SGR57" s="105"/>
      <c r="SGS57" s="105"/>
      <c r="SGT57" s="105"/>
      <c r="SGU57" s="105"/>
      <c r="SGV57" s="105"/>
      <c r="SGW57" s="105"/>
      <c r="SGX57" s="105"/>
      <c r="SGY57" s="105"/>
      <c r="SGZ57" s="105"/>
      <c r="SHA57" s="105"/>
      <c r="SHB57" s="105"/>
      <c r="SHC57" s="105"/>
      <c r="SHD57" s="105"/>
      <c r="SHE57" s="105"/>
      <c r="SHF57" s="105"/>
      <c r="SHG57" s="105"/>
      <c r="SHH57" s="105"/>
      <c r="SHI57" s="105"/>
      <c r="SHJ57" s="105"/>
      <c r="SHK57" s="105"/>
      <c r="SHL57" s="105"/>
      <c r="SHM57" s="105"/>
      <c r="SHN57" s="105"/>
      <c r="SHO57" s="105"/>
      <c r="SHP57" s="105"/>
      <c r="SHQ57" s="105"/>
      <c r="SHR57" s="105"/>
      <c r="SHS57" s="105"/>
      <c r="SHT57" s="105"/>
      <c r="SHU57" s="105"/>
      <c r="SHV57" s="105"/>
      <c r="SHW57" s="105"/>
      <c r="SHX57" s="105"/>
      <c r="SHY57" s="105"/>
      <c r="SHZ57" s="105"/>
      <c r="SIA57" s="105"/>
      <c r="SIB57" s="105"/>
      <c r="SIC57" s="105"/>
      <c r="SID57" s="105"/>
      <c r="SIE57" s="105"/>
      <c r="SIF57" s="105"/>
      <c r="SIG57" s="105"/>
      <c r="SIH57" s="105"/>
      <c r="SII57" s="105"/>
      <c r="SIJ57" s="105"/>
      <c r="SIK57" s="105"/>
      <c r="SIL57" s="105"/>
      <c r="SIM57" s="105"/>
      <c r="SIN57" s="105"/>
      <c r="SIO57" s="105"/>
      <c r="SIP57" s="105"/>
      <c r="SIQ57" s="105"/>
      <c r="SIR57" s="105"/>
      <c r="SIS57" s="105"/>
      <c r="SIT57" s="105"/>
      <c r="SIU57" s="105"/>
      <c r="SIV57" s="105"/>
      <c r="SIW57" s="105"/>
      <c r="SIX57" s="105"/>
      <c r="SIY57" s="105"/>
      <c r="SIZ57" s="105"/>
      <c r="SJA57" s="105"/>
      <c r="SJB57" s="105"/>
      <c r="SJC57" s="105"/>
      <c r="SJD57" s="105"/>
      <c r="SJE57" s="105"/>
      <c r="SJF57" s="105"/>
      <c r="SJG57" s="105"/>
      <c r="SJH57" s="105"/>
      <c r="SJI57" s="105"/>
      <c r="SJJ57" s="105"/>
      <c r="SJK57" s="105"/>
      <c r="SJL57" s="105"/>
      <c r="SJM57" s="105"/>
      <c r="SJN57" s="105"/>
      <c r="SJO57" s="105"/>
      <c r="SJP57" s="105"/>
      <c r="SJQ57" s="105"/>
      <c r="SJR57" s="105"/>
      <c r="SJS57" s="105"/>
      <c r="SJT57" s="105"/>
      <c r="SJU57" s="105"/>
      <c r="SJV57" s="105"/>
      <c r="SJW57" s="105"/>
      <c r="SJX57" s="105"/>
      <c r="SJY57" s="105"/>
      <c r="SJZ57" s="105"/>
      <c r="SKA57" s="105"/>
      <c r="SKB57" s="105"/>
      <c r="SKC57" s="105"/>
      <c r="SKD57" s="105"/>
      <c r="SKE57" s="105"/>
      <c r="SKF57" s="105"/>
      <c r="SKG57" s="105"/>
      <c r="SKH57" s="105"/>
      <c r="SKI57" s="105"/>
      <c r="SKJ57" s="105"/>
      <c r="SKK57" s="105"/>
      <c r="SKL57" s="105"/>
      <c r="SKM57" s="105"/>
      <c r="SKN57" s="105"/>
      <c r="SKO57" s="105"/>
      <c r="SKP57" s="105"/>
      <c r="SKQ57" s="105"/>
      <c r="SKR57" s="105"/>
      <c r="SKS57" s="105"/>
      <c r="SKT57" s="105"/>
      <c r="SKU57" s="105"/>
      <c r="SKV57" s="105"/>
      <c r="SKW57" s="105"/>
      <c r="SKX57" s="105"/>
      <c r="SKY57" s="105"/>
      <c r="SKZ57" s="105"/>
      <c r="SLA57" s="105"/>
      <c r="SLB57" s="105"/>
      <c r="SLC57" s="105"/>
      <c r="SLD57" s="105"/>
      <c r="SLE57" s="105"/>
      <c r="SLF57" s="105"/>
      <c r="SLG57" s="105"/>
      <c r="SLH57" s="105"/>
      <c r="SLI57" s="105"/>
      <c r="SLJ57" s="105"/>
      <c r="SLK57" s="105"/>
      <c r="SLL57" s="105"/>
      <c r="SLM57" s="105"/>
      <c r="SLN57" s="105"/>
      <c r="SLO57" s="105"/>
      <c r="SLP57" s="105"/>
      <c r="SLQ57" s="105"/>
      <c r="SLR57" s="105"/>
      <c r="SLS57" s="105"/>
      <c r="SLT57" s="105"/>
      <c r="SLU57" s="105"/>
      <c r="SLV57" s="105"/>
      <c r="SLW57" s="105"/>
      <c r="SLX57" s="105"/>
      <c r="SLY57" s="105"/>
      <c r="SLZ57" s="105"/>
      <c r="SMA57" s="105"/>
      <c r="SMB57" s="105"/>
      <c r="SMC57" s="105"/>
      <c r="SMD57" s="105"/>
      <c r="SME57" s="105"/>
      <c r="SMF57" s="105"/>
      <c r="SMG57" s="105"/>
      <c r="SMH57" s="105"/>
      <c r="SMI57" s="105"/>
      <c r="SMJ57" s="105"/>
      <c r="SMK57" s="105"/>
      <c r="SML57" s="105"/>
      <c r="SMM57" s="105"/>
      <c r="SMN57" s="105"/>
      <c r="SMO57" s="105"/>
      <c r="SMP57" s="105"/>
      <c r="SMQ57" s="105"/>
      <c r="SMR57" s="105"/>
      <c r="SMS57" s="105"/>
      <c r="SMT57" s="105"/>
      <c r="SMU57" s="105"/>
      <c r="SMV57" s="105"/>
      <c r="SMW57" s="105"/>
      <c r="SMX57" s="105"/>
      <c r="SMY57" s="105"/>
      <c r="SMZ57" s="105"/>
      <c r="SNA57" s="105"/>
      <c r="SNB57" s="105"/>
      <c r="SNC57" s="105"/>
      <c r="SND57" s="105"/>
      <c r="SNE57" s="105"/>
      <c r="SNF57" s="105"/>
      <c r="SNG57" s="105"/>
      <c r="SNH57" s="105"/>
      <c r="SNI57" s="105"/>
      <c r="SNJ57" s="105"/>
      <c r="SNK57" s="105"/>
      <c r="SNL57" s="105"/>
      <c r="SNM57" s="105"/>
      <c r="SNN57" s="105"/>
      <c r="SNO57" s="105"/>
      <c r="SNP57" s="105"/>
      <c r="SNQ57" s="105"/>
      <c r="SNR57" s="105"/>
      <c r="SNS57" s="105"/>
      <c r="SNT57" s="105"/>
      <c r="SNU57" s="105"/>
      <c r="SNV57" s="105"/>
      <c r="SNW57" s="105"/>
      <c r="SNX57" s="105"/>
      <c r="SNY57" s="105"/>
      <c r="SNZ57" s="105"/>
      <c r="SOA57" s="105"/>
      <c r="SOB57" s="105"/>
      <c r="SOC57" s="105"/>
      <c r="SOD57" s="105"/>
      <c r="SOE57" s="105"/>
      <c r="SOF57" s="105"/>
      <c r="SOG57" s="105"/>
      <c r="SOH57" s="105"/>
      <c r="SOI57" s="105"/>
      <c r="SOJ57" s="105"/>
      <c r="SOK57" s="105"/>
      <c r="SOL57" s="105"/>
      <c r="SOM57" s="105"/>
      <c r="SON57" s="105"/>
      <c r="SOO57" s="105"/>
      <c r="SOP57" s="105"/>
      <c r="SOQ57" s="105"/>
      <c r="SOR57" s="105"/>
      <c r="SOS57" s="105"/>
      <c r="SOT57" s="105"/>
      <c r="SOU57" s="105"/>
      <c r="SOV57" s="105"/>
      <c r="SOW57" s="105"/>
      <c r="SOX57" s="105"/>
      <c r="SOY57" s="105"/>
      <c r="SOZ57" s="105"/>
      <c r="SPA57" s="105"/>
      <c r="SPB57" s="105"/>
      <c r="SPC57" s="105"/>
      <c r="SPD57" s="105"/>
      <c r="SPE57" s="105"/>
      <c r="SPF57" s="105"/>
      <c r="SPG57" s="105"/>
      <c r="SPH57" s="105"/>
      <c r="SPI57" s="105"/>
      <c r="SPJ57" s="105"/>
      <c r="SPK57" s="105"/>
      <c r="SPL57" s="105"/>
      <c r="SPM57" s="105"/>
      <c r="SPN57" s="105"/>
      <c r="SPO57" s="105"/>
      <c r="SPP57" s="105"/>
      <c r="SPQ57" s="105"/>
      <c r="SPR57" s="105"/>
      <c r="SPS57" s="105"/>
      <c r="SPT57" s="105"/>
      <c r="SPU57" s="105"/>
      <c r="SPV57" s="105"/>
      <c r="SPW57" s="105"/>
      <c r="SPX57" s="105"/>
      <c r="SPY57" s="105"/>
      <c r="SPZ57" s="105"/>
      <c r="SQA57" s="105"/>
      <c r="SQB57" s="105"/>
      <c r="SQC57" s="105"/>
      <c r="SQD57" s="105"/>
      <c r="SQE57" s="105"/>
      <c r="SQF57" s="105"/>
      <c r="SQG57" s="105"/>
      <c r="SQH57" s="105"/>
      <c r="SQI57" s="105"/>
      <c r="SQJ57" s="105"/>
      <c r="SQK57" s="105"/>
      <c r="SQL57" s="105"/>
      <c r="SQM57" s="105"/>
      <c r="SQN57" s="105"/>
      <c r="SQO57" s="105"/>
      <c r="SQP57" s="105"/>
      <c r="SQQ57" s="105"/>
      <c r="SQR57" s="105"/>
      <c r="SQS57" s="105"/>
      <c r="SQT57" s="105"/>
      <c r="SQU57" s="105"/>
      <c r="SQV57" s="105"/>
      <c r="SQW57" s="105"/>
      <c r="SQX57" s="105"/>
      <c r="SQY57" s="105"/>
      <c r="SQZ57" s="105"/>
      <c r="SRA57" s="105"/>
      <c r="SRB57" s="105"/>
      <c r="SRC57" s="105"/>
      <c r="SRD57" s="105"/>
      <c r="SRE57" s="105"/>
      <c r="SRF57" s="105"/>
      <c r="SRG57" s="105"/>
      <c r="SRH57" s="105"/>
      <c r="SRI57" s="105"/>
      <c r="SRJ57" s="105"/>
      <c r="SRK57" s="105"/>
      <c r="SRL57" s="105"/>
      <c r="SRM57" s="105"/>
      <c r="SRN57" s="105"/>
      <c r="SRO57" s="105"/>
      <c r="SRP57" s="105"/>
      <c r="SRQ57" s="105"/>
      <c r="SRR57" s="105"/>
      <c r="SRS57" s="105"/>
      <c r="SRT57" s="105"/>
      <c r="SRU57" s="105"/>
      <c r="SRV57" s="105"/>
      <c r="SRW57" s="105"/>
      <c r="SRX57" s="105"/>
      <c r="SRY57" s="105"/>
      <c r="SRZ57" s="105"/>
      <c r="SSA57" s="105"/>
      <c r="SSB57" s="105"/>
      <c r="SSC57" s="105"/>
      <c r="SSD57" s="105"/>
      <c r="SSE57" s="105"/>
      <c r="SSF57" s="105"/>
      <c r="SSG57" s="105"/>
      <c r="SSH57" s="105"/>
      <c r="SSI57" s="105"/>
      <c r="SSJ57" s="105"/>
      <c r="SSK57" s="105"/>
      <c r="SSL57" s="105"/>
      <c r="SSM57" s="105"/>
      <c r="SSN57" s="105"/>
      <c r="SSO57" s="105"/>
      <c r="SSP57" s="105"/>
      <c r="SSQ57" s="105"/>
      <c r="SSR57" s="105"/>
      <c r="SSS57" s="105"/>
      <c r="SST57" s="105"/>
      <c r="SSU57" s="105"/>
      <c r="SSV57" s="105"/>
      <c r="SSW57" s="105"/>
      <c r="SSX57" s="105"/>
      <c r="SSY57" s="105"/>
      <c r="SSZ57" s="105"/>
      <c r="STA57" s="105"/>
      <c r="STB57" s="105"/>
      <c r="STC57" s="105"/>
      <c r="STD57" s="105"/>
      <c r="STE57" s="105"/>
      <c r="STF57" s="105"/>
      <c r="STG57" s="105"/>
      <c r="STH57" s="105"/>
      <c r="STI57" s="105"/>
      <c r="STJ57" s="105"/>
      <c r="STK57" s="105"/>
      <c r="STL57" s="105"/>
      <c r="STM57" s="105"/>
      <c r="STN57" s="105"/>
      <c r="STO57" s="105"/>
      <c r="STP57" s="105"/>
      <c r="STQ57" s="105"/>
      <c r="STR57" s="105"/>
      <c r="STS57" s="105"/>
      <c r="STT57" s="105"/>
      <c r="STU57" s="105"/>
      <c r="STV57" s="105"/>
      <c r="STW57" s="105"/>
      <c r="STX57" s="105"/>
      <c r="STY57" s="105"/>
      <c r="STZ57" s="105"/>
      <c r="SUA57" s="105"/>
      <c r="SUB57" s="105"/>
      <c r="SUC57" s="105"/>
      <c r="SUD57" s="105"/>
      <c r="SUE57" s="105"/>
      <c r="SUF57" s="105"/>
      <c r="SUG57" s="105"/>
      <c r="SUH57" s="105"/>
      <c r="SUI57" s="105"/>
      <c r="SUJ57" s="105"/>
      <c r="SUK57" s="105"/>
      <c r="SUL57" s="105"/>
      <c r="SUM57" s="105"/>
      <c r="SUN57" s="105"/>
      <c r="SUO57" s="105"/>
      <c r="SUP57" s="105"/>
      <c r="SUQ57" s="105"/>
      <c r="SUR57" s="105"/>
      <c r="SUS57" s="105"/>
      <c r="SUT57" s="105"/>
      <c r="SUU57" s="105"/>
      <c r="SUV57" s="105"/>
      <c r="SUW57" s="105"/>
      <c r="SUX57" s="105"/>
      <c r="SUY57" s="105"/>
      <c r="SUZ57" s="105"/>
      <c r="SVA57" s="105"/>
      <c r="SVB57" s="105"/>
      <c r="SVC57" s="105"/>
      <c r="SVD57" s="105"/>
      <c r="SVE57" s="105"/>
      <c r="SVF57" s="105"/>
      <c r="SVG57" s="105"/>
      <c r="SVH57" s="105"/>
      <c r="SVI57" s="105"/>
      <c r="SVJ57" s="105"/>
      <c r="SVK57" s="105"/>
      <c r="SVL57" s="105"/>
      <c r="SVM57" s="105"/>
      <c r="SVN57" s="105"/>
      <c r="SVO57" s="105"/>
      <c r="SVP57" s="105"/>
      <c r="SVQ57" s="105"/>
      <c r="SVR57" s="105"/>
      <c r="SVS57" s="105"/>
      <c r="SVT57" s="105"/>
      <c r="SVU57" s="105"/>
      <c r="SVV57" s="105"/>
      <c r="SVW57" s="105"/>
      <c r="SVX57" s="105"/>
      <c r="SVY57" s="105"/>
      <c r="SVZ57" s="105"/>
      <c r="SWA57" s="105"/>
      <c r="SWB57" s="105"/>
      <c r="SWC57" s="105"/>
      <c r="SWD57" s="105"/>
      <c r="SWE57" s="105"/>
      <c r="SWF57" s="105"/>
      <c r="SWG57" s="105"/>
      <c r="SWH57" s="105"/>
      <c r="SWI57" s="105"/>
      <c r="SWJ57" s="105"/>
      <c r="SWK57" s="105"/>
      <c r="SWL57" s="105"/>
      <c r="SWM57" s="105"/>
      <c r="SWN57" s="105"/>
      <c r="SWO57" s="105"/>
      <c r="SWP57" s="105"/>
      <c r="SWQ57" s="105"/>
      <c r="SWR57" s="105"/>
      <c r="SWS57" s="105"/>
      <c r="SWT57" s="105"/>
      <c r="SWU57" s="105"/>
      <c r="SWV57" s="105"/>
      <c r="SWW57" s="105"/>
      <c r="SWX57" s="105"/>
      <c r="SWY57" s="105"/>
      <c r="SWZ57" s="105"/>
      <c r="SXA57" s="105"/>
      <c r="SXB57" s="105"/>
      <c r="SXC57" s="105"/>
      <c r="SXD57" s="105"/>
      <c r="SXE57" s="105"/>
      <c r="SXF57" s="105"/>
      <c r="SXG57" s="105"/>
      <c r="SXH57" s="105"/>
      <c r="SXI57" s="105"/>
      <c r="SXJ57" s="105"/>
      <c r="SXK57" s="105"/>
      <c r="SXL57" s="105"/>
      <c r="SXM57" s="105"/>
      <c r="SXN57" s="105"/>
      <c r="SXO57" s="105"/>
      <c r="SXP57" s="105"/>
      <c r="SXQ57" s="105"/>
      <c r="SXR57" s="105"/>
      <c r="SXS57" s="105"/>
      <c r="SXT57" s="105"/>
      <c r="SXU57" s="105"/>
      <c r="SXV57" s="105"/>
      <c r="SXW57" s="105"/>
      <c r="SXX57" s="105"/>
      <c r="SXY57" s="105"/>
      <c r="SXZ57" s="105"/>
      <c r="SYA57" s="105"/>
      <c r="SYB57" s="105"/>
      <c r="SYC57" s="105"/>
      <c r="SYD57" s="105"/>
      <c r="SYE57" s="105"/>
      <c r="SYF57" s="105"/>
      <c r="SYG57" s="105"/>
      <c r="SYH57" s="105"/>
      <c r="SYI57" s="105"/>
      <c r="SYJ57" s="105"/>
      <c r="SYK57" s="105"/>
      <c r="SYL57" s="105"/>
      <c r="SYM57" s="105"/>
      <c r="SYN57" s="105"/>
      <c r="SYO57" s="105"/>
      <c r="SYP57" s="105"/>
      <c r="SYQ57" s="105"/>
      <c r="SYR57" s="105"/>
      <c r="SYS57" s="105"/>
      <c r="SYT57" s="105"/>
      <c r="SYU57" s="105"/>
      <c r="SYV57" s="105"/>
      <c r="SYW57" s="105"/>
      <c r="SYX57" s="105"/>
      <c r="SYY57" s="105"/>
      <c r="SYZ57" s="105"/>
      <c r="SZA57" s="105"/>
      <c r="SZB57" s="105"/>
      <c r="SZC57" s="105"/>
      <c r="SZD57" s="105"/>
      <c r="SZE57" s="105"/>
      <c r="SZF57" s="105"/>
      <c r="SZG57" s="105"/>
      <c r="SZH57" s="105"/>
      <c r="SZI57" s="105"/>
      <c r="SZJ57" s="105"/>
      <c r="SZK57" s="105"/>
      <c r="SZL57" s="105"/>
      <c r="SZM57" s="105"/>
      <c r="SZN57" s="105"/>
      <c r="SZO57" s="105"/>
      <c r="SZP57" s="105"/>
      <c r="SZQ57" s="105"/>
      <c r="SZR57" s="105"/>
      <c r="SZS57" s="105"/>
      <c r="SZT57" s="105"/>
      <c r="SZU57" s="105"/>
      <c r="SZV57" s="105"/>
      <c r="SZW57" s="105"/>
      <c r="SZX57" s="105"/>
      <c r="SZY57" s="105"/>
      <c r="SZZ57" s="105"/>
      <c r="TAA57" s="105"/>
      <c r="TAB57" s="105"/>
      <c r="TAC57" s="105"/>
      <c r="TAD57" s="105"/>
      <c r="TAE57" s="105"/>
      <c r="TAF57" s="105"/>
      <c r="TAG57" s="105"/>
      <c r="TAH57" s="105"/>
      <c r="TAI57" s="105"/>
      <c r="TAJ57" s="105"/>
      <c r="TAK57" s="105"/>
      <c r="TAL57" s="105"/>
      <c r="TAM57" s="105"/>
      <c r="TAN57" s="105"/>
      <c r="TAO57" s="105"/>
      <c r="TAP57" s="105"/>
      <c r="TAQ57" s="105"/>
      <c r="TAR57" s="105"/>
      <c r="TAS57" s="105"/>
      <c r="TAT57" s="105"/>
      <c r="TAU57" s="105"/>
      <c r="TAV57" s="105"/>
      <c r="TAW57" s="105"/>
      <c r="TAX57" s="105"/>
      <c r="TAY57" s="105"/>
      <c r="TAZ57" s="105"/>
      <c r="TBA57" s="105"/>
      <c r="TBB57" s="105"/>
      <c r="TBC57" s="105"/>
      <c r="TBD57" s="105"/>
      <c r="TBE57" s="105"/>
      <c r="TBF57" s="105"/>
      <c r="TBG57" s="105"/>
      <c r="TBH57" s="105"/>
      <c r="TBI57" s="105"/>
      <c r="TBJ57" s="105"/>
      <c r="TBK57" s="105"/>
      <c r="TBL57" s="105"/>
      <c r="TBM57" s="105"/>
      <c r="TBN57" s="105"/>
      <c r="TBO57" s="105"/>
      <c r="TBP57" s="105"/>
      <c r="TBQ57" s="105"/>
      <c r="TBR57" s="105"/>
      <c r="TBS57" s="105"/>
      <c r="TBT57" s="105"/>
      <c r="TBU57" s="105"/>
      <c r="TBV57" s="105"/>
      <c r="TBW57" s="105"/>
      <c r="TBX57" s="105"/>
      <c r="TBY57" s="105"/>
      <c r="TBZ57" s="105"/>
      <c r="TCA57" s="105"/>
      <c r="TCB57" s="105"/>
      <c r="TCC57" s="105"/>
      <c r="TCD57" s="105"/>
      <c r="TCE57" s="105"/>
      <c r="TCF57" s="105"/>
      <c r="TCG57" s="105"/>
      <c r="TCH57" s="105"/>
      <c r="TCI57" s="105"/>
      <c r="TCJ57" s="105"/>
      <c r="TCK57" s="105"/>
      <c r="TCL57" s="105"/>
      <c r="TCM57" s="105"/>
      <c r="TCN57" s="105"/>
      <c r="TCO57" s="105"/>
      <c r="TCP57" s="105"/>
      <c r="TCQ57" s="105"/>
      <c r="TCR57" s="105"/>
      <c r="TCS57" s="105"/>
      <c r="TCT57" s="105"/>
      <c r="TCU57" s="105"/>
      <c r="TCV57" s="105"/>
      <c r="TCW57" s="105"/>
      <c r="TCX57" s="105"/>
      <c r="TCY57" s="105"/>
      <c r="TCZ57" s="105"/>
      <c r="TDA57" s="105"/>
      <c r="TDB57" s="105"/>
      <c r="TDC57" s="105"/>
      <c r="TDD57" s="105"/>
      <c r="TDE57" s="105"/>
      <c r="TDF57" s="105"/>
      <c r="TDG57" s="105"/>
      <c r="TDH57" s="105"/>
      <c r="TDI57" s="105"/>
      <c r="TDJ57" s="105"/>
      <c r="TDK57" s="105"/>
      <c r="TDL57" s="105"/>
      <c r="TDM57" s="105"/>
      <c r="TDN57" s="105"/>
      <c r="TDO57" s="105"/>
      <c r="TDP57" s="105"/>
      <c r="TDQ57" s="105"/>
      <c r="TDR57" s="105"/>
      <c r="TDS57" s="105"/>
      <c r="TDT57" s="105"/>
      <c r="TDU57" s="105"/>
      <c r="TDV57" s="105"/>
      <c r="TDW57" s="105"/>
      <c r="TDX57" s="105"/>
      <c r="TDY57" s="105"/>
      <c r="TDZ57" s="105"/>
      <c r="TEA57" s="105"/>
      <c r="TEB57" s="105"/>
      <c r="TEC57" s="105"/>
      <c r="TED57" s="105"/>
      <c r="TEE57" s="105"/>
      <c r="TEF57" s="105"/>
      <c r="TEG57" s="105"/>
      <c r="TEH57" s="105"/>
      <c r="TEI57" s="105"/>
      <c r="TEJ57" s="105"/>
      <c r="TEK57" s="105"/>
      <c r="TEL57" s="105"/>
      <c r="TEM57" s="105"/>
      <c r="TEN57" s="105"/>
      <c r="TEO57" s="105"/>
      <c r="TEP57" s="105"/>
      <c r="TEQ57" s="105"/>
      <c r="TER57" s="105"/>
      <c r="TES57" s="105"/>
      <c r="TET57" s="105"/>
      <c r="TEU57" s="105"/>
      <c r="TEV57" s="105"/>
      <c r="TEW57" s="105"/>
      <c r="TEX57" s="105"/>
      <c r="TEY57" s="105"/>
      <c r="TEZ57" s="105"/>
      <c r="TFA57" s="105"/>
      <c r="TFB57" s="105"/>
      <c r="TFC57" s="105"/>
      <c r="TFD57" s="105"/>
      <c r="TFE57" s="105"/>
      <c r="TFF57" s="105"/>
      <c r="TFG57" s="105"/>
      <c r="TFH57" s="105"/>
      <c r="TFI57" s="105"/>
      <c r="TFJ57" s="105"/>
      <c r="TFK57" s="105"/>
      <c r="TFL57" s="105"/>
      <c r="TFM57" s="105"/>
      <c r="TFN57" s="105"/>
      <c r="TFO57" s="105"/>
      <c r="TFP57" s="105"/>
      <c r="TFQ57" s="105"/>
      <c r="TFR57" s="105"/>
      <c r="TFS57" s="105"/>
      <c r="TFT57" s="105"/>
      <c r="TFU57" s="105"/>
      <c r="TFV57" s="105"/>
      <c r="TFW57" s="105"/>
      <c r="TFX57" s="105"/>
      <c r="TFY57" s="105"/>
      <c r="TFZ57" s="105"/>
      <c r="TGA57" s="105"/>
      <c r="TGB57" s="105"/>
      <c r="TGC57" s="105"/>
      <c r="TGD57" s="105"/>
      <c r="TGE57" s="105"/>
      <c r="TGF57" s="105"/>
      <c r="TGG57" s="105"/>
      <c r="TGH57" s="105"/>
      <c r="TGI57" s="105"/>
      <c r="TGJ57" s="105"/>
      <c r="TGK57" s="105"/>
      <c r="TGL57" s="105"/>
      <c r="TGM57" s="105"/>
      <c r="TGN57" s="105"/>
      <c r="TGO57" s="105"/>
      <c r="TGP57" s="105"/>
      <c r="TGQ57" s="105"/>
      <c r="TGR57" s="105"/>
      <c r="TGS57" s="105"/>
      <c r="TGT57" s="105"/>
      <c r="TGU57" s="105"/>
      <c r="TGV57" s="105"/>
      <c r="TGW57" s="105"/>
      <c r="TGX57" s="105"/>
      <c r="TGY57" s="105"/>
      <c r="TGZ57" s="105"/>
      <c r="THA57" s="105"/>
      <c r="THB57" s="105"/>
      <c r="THC57" s="105"/>
      <c r="THD57" s="105"/>
      <c r="THE57" s="105"/>
      <c r="THF57" s="105"/>
      <c r="THG57" s="105"/>
      <c r="THH57" s="105"/>
      <c r="THI57" s="105"/>
      <c r="THJ57" s="105"/>
      <c r="THK57" s="105"/>
      <c r="THL57" s="105"/>
      <c r="THM57" s="105"/>
      <c r="THN57" s="105"/>
      <c r="THO57" s="105"/>
      <c r="THP57" s="105"/>
      <c r="THQ57" s="105"/>
      <c r="THR57" s="105"/>
      <c r="THS57" s="105"/>
      <c r="THT57" s="105"/>
      <c r="THU57" s="105"/>
      <c r="THV57" s="105"/>
      <c r="THW57" s="105"/>
      <c r="THX57" s="105"/>
      <c r="THY57" s="105"/>
      <c r="THZ57" s="105"/>
      <c r="TIA57" s="105"/>
      <c r="TIB57" s="105"/>
      <c r="TIC57" s="105"/>
      <c r="TID57" s="105"/>
      <c r="TIE57" s="105"/>
      <c r="TIF57" s="105"/>
      <c r="TIG57" s="105"/>
      <c r="TIH57" s="105"/>
      <c r="TII57" s="105"/>
      <c r="TIJ57" s="105"/>
      <c r="TIK57" s="105"/>
      <c r="TIL57" s="105"/>
      <c r="TIM57" s="105"/>
      <c r="TIN57" s="105"/>
      <c r="TIO57" s="105"/>
      <c r="TIP57" s="105"/>
      <c r="TIQ57" s="105"/>
      <c r="TIR57" s="105"/>
      <c r="TIS57" s="105"/>
      <c r="TIT57" s="105"/>
      <c r="TIU57" s="105"/>
      <c r="TIV57" s="105"/>
      <c r="TIW57" s="105"/>
      <c r="TIX57" s="105"/>
      <c r="TIY57" s="105"/>
      <c r="TIZ57" s="105"/>
      <c r="TJA57" s="105"/>
      <c r="TJB57" s="105"/>
      <c r="TJC57" s="105"/>
      <c r="TJD57" s="105"/>
      <c r="TJE57" s="105"/>
      <c r="TJF57" s="105"/>
      <c r="TJG57" s="105"/>
      <c r="TJH57" s="105"/>
      <c r="TJI57" s="105"/>
      <c r="TJJ57" s="105"/>
      <c r="TJK57" s="105"/>
      <c r="TJL57" s="105"/>
      <c r="TJM57" s="105"/>
      <c r="TJN57" s="105"/>
      <c r="TJO57" s="105"/>
      <c r="TJP57" s="105"/>
      <c r="TJQ57" s="105"/>
      <c r="TJR57" s="105"/>
      <c r="TJS57" s="105"/>
      <c r="TJT57" s="105"/>
      <c r="TJU57" s="105"/>
      <c r="TJV57" s="105"/>
      <c r="TJW57" s="105"/>
      <c r="TJX57" s="105"/>
      <c r="TJY57" s="105"/>
      <c r="TJZ57" s="105"/>
      <c r="TKA57" s="105"/>
      <c r="TKB57" s="105"/>
      <c r="TKC57" s="105"/>
      <c r="TKD57" s="105"/>
      <c r="TKE57" s="105"/>
      <c r="TKF57" s="105"/>
      <c r="TKG57" s="105"/>
      <c r="TKH57" s="105"/>
      <c r="TKI57" s="105"/>
      <c r="TKJ57" s="105"/>
      <c r="TKK57" s="105"/>
      <c r="TKL57" s="105"/>
      <c r="TKM57" s="105"/>
      <c r="TKN57" s="105"/>
      <c r="TKO57" s="105"/>
      <c r="TKP57" s="105"/>
      <c r="TKQ57" s="105"/>
      <c r="TKR57" s="105"/>
      <c r="TKS57" s="105"/>
      <c r="TKT57" s="105"/>
      <c r="TKU57" s="105"/>
      <c r="TKV57" s="105"/>
      <c r="TKW57" s="105"/>
      <c r="TKX57" s="105"/>
      <c r="TKY57" s="105"/>
      <c r="TKZ57" s="105"/>
      <c r="TLA57" s="105"/>
      <c r="TLB57" s="105"/>
      <c r="TLC57" s="105"/>
      <c r="TLD57" s="105"/>
      <c r="TLE57" s="105"/>
      <c r="TLF57" s="105"/>
      <c r="TLG57" s="105"/>
      <c r="TLH57" s="105"/>
      <c r="TLI57" s="105"/>
      <c r="TLJ57" s="105"/>
      <c r="TLK57" s="105"/>
      <c r="TLL57" s="105"/>
      <c r="TLM57" s="105"/>
      <c r="TLN57" s="105"/>
      <c r="TLO57" s="105"/>
      <c r="TLP57" s="105"/>
      <c r="TLQ57" s="105"/>
      <c r="TLR57" s="105"/>
      <c r="TLS57" s="105"/>
      <c r="TLT57" s="105"/>
      <c r="TLU57" s="105"/>
      <c r="TLV57" s="105"/>
      <c r="TLW57" s="105"/>
      <c r="TLX57" s="105"/>
      <c r="TLY57" s="105"/>
      <c r="TLZ57" s="105"/>
      <c r="TMA57" s="105"/>
      <c r="TMB57" s="105"/>
      <c r="TMC57" s="105"/>
      <c r="TMD57" s="105"/>
      <c r="TME57" s="105"/>
      <c r="TMF57" s="105"/>
      <c r="TMG57" s="105"/>
      <c r="TMH57" s="105"/>
      <c r="TMI57" s="105"/>
      <c r="TMJ57" s="105"/>
      <c r="TMK57" s="105"/>
      <c r="TML57" s="105"/>
      <c r="TMM57" s="105"/>
      <c r="TMN57" s="105"/>
      <c r="TMO57" s="105"/>
      <c r="TMP57" s="105"/>
      <c r="TMQ57" s="105"/>
      <c r="TMR57" s="105"/>
      <c r="TMS57" s="105"/>
      <c r="TMT57" s="105"/>
      <c r="TMU57" s="105"/>
      <c r="TMV57" s="105"/>
      <c r="TMW57" s="105"/>
      <c r="TMX57" s="105"/>
      <c r="TMY57" s="105"/>
      <c r="TMZ57" s="105"/>
      <c r="TNA57" s="105"/>
      <c r="TNB57" s="105"/>
      <c r="TNC57" s="105"/>
      <c r="TND57" s="105"/>
      <c r="TNE57" s="105"/>
      <c r="TNF57" s="105"/>
      <c r="TNG57" s="105"/>
      <c r="TNH57" s="105"/>
      <c r="TNI57" s="105"/>
      <c r="TNJ57" s="105"/>
      <c r="TNK57" s="105"/>
      <c r="TNL57" s="105"/>
      <c r="TNM57" s="105"/>
      <c r="TNN57" s="105"/>
      <c r="TNO57" s="105"/>
      <c r="TNP57" s="105"/>
      <c r="TNQ57" s="105"/>
      <c r="TNR57" s="105"/>
      <c r="TNS57" s="105"/>
      <c r="TNT57" s="105"/>
      <c r="TNU57" s="105"/>
      <c r="TNV57" s="105"/>
      <c r="TNW57" s="105"/>
      <c r="TNX57" s="105"/>
      <c r="TNY57" s="105"/>
      <c r="TNZ57" s="105"/>
      <c r="TOA57" s="105"/>
      <c r="TOB57" s="105"/>
      <c r="TOC57" s="105"/>
      <c r="TOD57" s="105"/>
      <c r="TOE57" s="105"/>
      <c r="TOF57" s="105"/>
      <c r="TOG57" s="105"/>
      <c r="TOH57" s="105"/>
      <c r="TOI57" s="105"/>
      <c r="TOJ57" s="105"/>
      <c r="TOK57" s="105"/>
      <c r="TOL57" s="105"/>
      <c r="TOM57" s="105"/>
      <c r="TON57" s="105"/>
      <c r="TOO57" s="105"/>
      <c r="TOP57" s="105"/>
      <c r="TOQ57" s="105"/>
      <c r="TOR57" s="105"/>
      <c r="TOS57" s="105"/>
      <c r="TOT57" s="105"/>
      <c r="TOU57" s="105"/>
      <c r="TOV57" s="105"/>
      <c r="TOW57" s="105"/>
      <c r="TOX57" s="105"/>
      <c r="TOY57" s="105"/>
      <c r="TOZ57" s="105"/>
      <c r="TPA57" s="105"/>
      <c r="TPB57" s="105"/>
      <c r="TPC57" s="105"/>
      <c r="TPD57" s="105"/>
      <c r="TPE57" s="105"/>
      <c r="TPF57" s="105"/>
      <c r="TPG57" s="105"/>
      <c r="TPH57" s="105"/>
      <c r="TPI57" s="105"/>
      <c r="TPJ57" s="105"/>
      <c r="TPK57" s="105"/>
      <c r="TPL57" s="105"/>
      <c r="TPM57" s="105"/>
      <c r="TPN57" s="105"/>
      <c r="TPO57" s="105"/>
      <c r="TPP57" s="105"/>
      <c r="TPQ57" s="105"/>
      <c r="TPR57" s="105"/>
      <c r="TPS57" s="105"/>
      <c r="TPT57" s="105"/>
      <c r="TPU57" s="105"/>
      <c r="TPV57" s="105"/>
      <c r="TPW57" s="105"/>
      <c r="TPX57" s="105"/>
      <c r="TPY57" s="105"/>
      <c r="TPZ57" s="105"/>
      <c r="TQA57" s="105"/>
      <c r="TQB57" s="105"/>
      <c r="TQC57" s="105"/>
      <c r="TQD57" s="105"/>
      <c r="TQE57" s="105"/>
      <c r="TQF57" s="105"/>
      <c r="TQG57" s="105"/>
      <c r="TQH57" s="105"/>
      <c r="TQI57" s="105"/>
      <c r="TQJ57" s="105"/>
      <c r="TQK57" s="105"/>
      <c r="TQL57" s="105"/>
      <c r="TQM57" s="105"/>
      <c r="TQN57" s="105"/>
      <c r="TQO57" s="105"/>
      <c r="TQP57" s="105"/>
      <c r="TQQ57" s="105"/>
      <c r="TQR57" s="105"/>
      <c r="TQS57" s="105"/>
      <c r="TQT57" s="105"/>
      <c r="TQU57" s="105"/>
      <c r="TQV57" s="105"/>
      <c r="TQW57" s="105"/>
      <c r="TQX57" s="105"/>
      <c r="TQY57" s="105"/>
      <c r="TQZ57" s="105"/>
      <c r="TRA57" s="105"/>
      <c r="TRB57" s="105"/>
      <c r="TRC57" s="105"/>
      <c r="TRD57" s="105"/>
      <c r="TRE57" s="105"/>
      <c r="TRF57" s="105"/>
      <c r="TRG57" s="105"/>
      <c r="TRH57" s="105"/>
      <c r="TRI57" s="105"/>
      <c r="TRJ57" s="105"/>
      <c r="TRK57" s="105"/>
      <c r="TRL57" s="105"/>
      <c r="TRM57" s="105"/>
      <c r="TRN57" s="105"/>
      <c r="TRO57" s="105"/>
      <c r="TRP57" s="105"/>
      <c r="TRQ57" s="105"/>
      <c r="TRR57" s="105"/>
      <c r="TRS57" s="105"/>
      <c r="TRT57" s="105"/>
      <c r="TRU57" s="105"/>
      <c r="TRV57" s="105"/>
      <c r="TRW57" s="105"/>
      <c r="TRX57" s="105"/>
      <c r="TRY57" s="105"/>
      <c r="TRZ57" s="105"/>
      <c r="TSA57" s="105"/>
      <c r="TSB57" s="105"/>
      <c r="TSC57" s="105"/>
      <c r="TSD57" s="105"/>
      <c r="TSE57" s="105"/>
      <c r="TSF57" s="105"/>
      <c r="TSG57" s="105"/>
      <c r="TSH57" s="105"/>
      <c r="TSI57" s="105"/>
      <c r="TSJ57" s="105"/>
      <c r="TSK57" s="105"/>
      <c r="TSL57" s="105"/>
      <c r="TSM57" s="105"/>
      <c r="TSN57" s="105"/>
      <c r="TSO57" s="105"/>
      <c r="TSP57" s="105"/>
      <c r="TSQ57" s="105"/>
      <c r="TSR57" s="105"/>
      <c r="TSS57" s="105"/>
      <c r="TST57" s="105"/>
      <c r="TSU57" s="105"/>
      <c r="TSV57" s="105"/>
      <c r="TSW57" s="105"/>
      <c r="TSX57" s="105"/>
      <c r="TSY57" s="105"/>
      <c r="TSZ57" s="105"/>
      <c r="TTA57" s="105"/>
      <c r="TTB57" s="105"/>
      <c r="TTC57" s="105"/>
      <c r="TTD57" s="105"/>
      <c r="TTE57" s="105"/>
      <c r="TTF57" s="105"/>
      <c r="TTG57" s="105"/>
      <c r="TTH57" s="105"/>
      <c r="TTI57" s="105"/>
      <c r="TTJ57" s="105"/>
      <c r="TTK57" s="105"/>
      <c r="TTL57" s="105"/>
      <c r="TTM57" s="105"/>
      <c r="TTN57" s="105"/>
      <c r="TTO57" s="105"/>
      <c r="TTP57" s="105"/>
      <c r="TTQ57" s="105"/>
      <c r="TTR57" s="105"/>
      <c r="TTS57" s="105"/>
      <c r="TTT57" s="105"/>
      <c r="TTU57" s="105"/>
      <c r="TTV57" s="105"/>
      <c r="TTW57" s="105"/>
      <c r="TTX57" s="105"/>
      <c r="TTY57" s="105"/>
      <c r="TTZ57" s="105"/>
      <c r="TUA57" s="105"/>
      <c r="TUB57" s="105"/>
      <c r="TUC57" s="105"/>
      <c r="TUD57" s="105"/>
      <c r="TUE57" s="105"/>
      <c r="TUF57" s="105"/>
      <c r="TUG57" s="105"/>
      <c r="TUH57" s="105"/>
      <c r="TUI57" s="105"/>
      <c r="TUJ57" s="105"/>
      <c r="TUK57" s="105"/>
      <c r="TUL57" s="105"/>
      <c r="TUM57" s="105"/>
      <c r="TUN57" s="105"/>
      <c r="TUO57" s="105"/>
      <c r="TUP57" s="105"/>
      <c r="TUQ57" s="105"/>
      <c r="TUR57" s="105"/>
      <c r="TUS57" s="105"/>
      <c r="TUT57" s="105"/>
      <c r="TUU57" s="105"/>
      <c r="TUV57" s="105"/>
      <c r="TUW57" s="105"/>
      <c r="TUX57" s="105"/>
      <c r="TUY57" s="105"/>
      <c r="TUZ57" s="105"/>
      <c r="TVA57" s="105"/>
      <c r="TVB57" s="105"/>
      <c r="TVC57" s="105"/>
      <c r="TVD57" s="105"/>
      <c r="TVE57" s="105"/>
      <c r="TVF57" s="105"/>
      <c r="TVG57" s="105"/>
      <c r="TVH57" s="105"/>
      <c r="TVI57" s="105"/>
      <c r="TVJ57" s="105"/>
      <c r="TVK57" s="105"/>
      <c r="TVL57" s="105"/>
      <c r="TVM57" s="105"/>
      <c r="TVN57" s="105"/>
      <c r="TVO57" s="105"/>
      <c r="TVP57" s="105"/>
      <c r="TVQ57" s="105"/>
      <c r="TVR57" s="105"/>
      <c r="TVS57" s="105"/>
      <c r="TVT57" s="105"/>
      <c r="TVU57" s="105"/>
      <c r="TVV57" s="105"/>
      <c r="TVW57" s="105"/>
      <c r="TVX57" s="105"/>
      <c r="TVY57" s="105"/>
      <c r="TVZ57" s="105"/>
      <c r="TWA57" s="105"/>
      <c r="TWB57" s="105"/>
      <c r="TWC57" s="105"/>
      <c r="TWD57" s="105"/>
      <c r="TWE57" s="105"/>
      <c r="TWF57" s="105"/>
      <c r="TWG57" s="105"/>
      <c r="TWH57" s="105"/>
      <c r="TWI57" s="105"/>
      <c r="TWJ57" s="105"/>
      <c r="TWK57" s="105"/>
      <c r="TWL57" s="105"/>
      <c r="TWM57" s="105"/>
      <c r="TWN57" s="105"/>
      <c r="TWO57" s="105"/>
      <c r="TWP57" s="105"/>
      <c r="TWQ57" s="105"/>
      <c r="TWR57" s="105"/>
      <c r="TWS57" s="105"/>
      <c r="TWT57" s="105"/>
      <c r="TWU57" s="105"/>
      <c r="TWV57" s="105"/>
      <c r="TWW57" s="105"/>
      <c r="TWX57" s="105"/>
      <c r="TWY57" s="105"/>
      <c r="TWZ57" s="105"/>
      <c r="TXA57" s="105"/>
      <c r="TXB57" s="105"/>
      <c r="TXC57" s="105"/>
      <c r="TXD57" s="105"/>
      <c r="TXE57" s="105"/>
      <c r="TXF57" s="105"/>
      <c r="TXG57" s="105"/>
      <c r="TXH57" s="105"/>
      <c r="TXI57" s="105"/>
      <c r="TXJ57" s="105"/>
      <c r="TXK57" s="105"/>
      <c r="TXL57" s="105"/>
      <c r="TXM57" s="105"/>
      <c r="TXN57" s="105"/>
      <c r="TXO57" s="105"/>
      <c r="TXP57" s="105"/>
      <c r="TXQ57" s="105"/>
      <c r="TXR57" s="105"/>
      <c r="TXS57" s="105"/>
      <c r="TXT57" s="105"/>
      <c r="TXU57" s="105"/>
      <c r="TXV57" s="105"/>
      <c r="TXW57" s="105"/>
      <c r="TXX57" s="105"/>
      <c r="TXY57" s="105"/>
      <c r="TXZ57" s="105"/>
      <c r="TYA57" s="105"/>
      <c r="TYB57" s="105"/>
      <c r="TYC57" s="105"/>
      <c r="TYD57" s="105"/>
      <c r="TYE57" s="105"/>
      <c r="TYF57" s="105"/>
      <c r="TYG57" s="105"/>
      <c r="TYH57" s="105"/>
      <c r="TYI57" s="105"/>
      <c r="TYJ57" s="105"/>
      <c r="TYK57" s="105"/>
      <c r="TYL57" s="105"/>
      <c r="TYM57" s="105"/>
      <c r="TYN57" s="105"/>
      <c r="TYO57" s="105"/>
      <c r="TYP57" s="105"/>
      <c r="TYQ57" s="105"/>
      <c r="TYR57" s="105"/>
      <c r="TYS57" s="105"/>
      <c r="TYT57" s="105"/>
      <c r="TYU57" s="105"/>
      <c r="TYV57" s="105"/>
      <c r="TYW57" s="105"/>
      <c r="TYX57" s="105"/>
      <c r="TYY57" s="105"/>
      <c r="TYZ57" s="105"/>
      <c r="TZA57" s="105"/>
      <c r="TZB57" s="105"/>
      <c r="TZC57" s="105"/>
      <c r="TZD57" s="105"/>
      <c r="TZE57" s="105"/>
      <c r="TZF57" s="105"/>
      <c r="TZG57" s="105"/>
      <c r="TZH57" s="105"/>
      <c r="TZI57" s="105"/>
      <c r="TZJ57" s="105"/>
      <c r="TZK57" s="105"/>
      <c r="TZL57" s="105"/>
      <c r="TZM57" s="105"/>
      <c r="TZN57" s="105"/>
      <c r="TZO57" s="105"/>
      <c r="TZP57" s="105"/>
      <c r="TZQ57" s="105"/>
      <c r="TZR57" s="105"/>
      <c r="TZS57" s="105"/>
      <c r="TZT57" s="105"/>
      <c r="TZU57" s="105"/>
      <c r="TZV57" s="105"/>
      <c r="TZW57" s="105"/>
      <c r="TZX57" s="105"/>
      <c r="TZY57" s="105"/>
      <c r="TZZ57" s="105"/>
      <c r="UAA57" s="105"/>
      <c r="UAB57" s="105"/>
      <c r="UAC57" s="105"/>
      <c r="UAD57" s="105"/>
      <c r="UAE57" s="105"/>
      <c r="UAF57" s="105"/>
      <c r="UAG57" s="105"/>
      <c r="UAH57" s="105"/>
      <c r="UAI57" s="105"/>
      <c r="UAJ57" s="105"/>
      <c r="UAK57" s="105"/>
      <c r="UAL57" s="105"/>
      <c r="UAM57" s="105"/>
      <c r="UAN57" s="105"/>
      <c r="UAO57" s="105"/>
      <c r="UAP57" s="105"/>
      <c r="UAQ57" s="105"/>
      <c r="UAR57" s="105"/>
      <c r="UAS57" s="105"/>
      <c r="UAT57" s="105"/>
      <c r="UAU57" s="105"/>
      <c r="UAV57" s="105"/>
      <c r="UAW57" s="105"/>
      <c r="UAX57" s="105"/>
      <c r="UAY57" s="105"/>
      <c r="UAZ57" s="105"/>
      <c r="UBA57" s="105"/>
      <c r="UBB57" s="105"/>
      <c r="UBC57" s="105"/>
      <c r="UBD57" s="105"/>
      <c r="UBE57" s="105"/>
      <c r="UBF57" s="105"/>
      <c r="UBG57" s="105"/>
      <c r="UBH57" s="105"/>
      <c r="UBI57" s="105"/>
      <c r="UBJ57" s="105"/>
      <c r="UBK57" s="105"/>
      <c r="UBL57" s="105"/>
      <c r="UBM57" s="105"/>
      <c r="UBN57" s="105"/>
      <c r="UBO57" s="105"/>
      <c r="UBP57" s="105"/>
      <c r="UBQ57" s="105"/>
      <c r="UBR57" s="105"/>
      <c r="UBS57" s="105"/>
      <c r="UBT57" s="105"/>
      <c r="UBU57" s="105"/>
      <c r="UBV57" s="105"/>
      <c r="UBW57" s="105"/>
      <c r="UBX57" s="105"/>
      <c r="UBY57" s="105"/>
      <c r="UBZ57" s="105"/>
      <c r="UCA57" s="105"/>
      <c r="UCB57" s="105"/>
      <c r="UCC57" s="105"/>
      <c r="UCD57" s="105"/>
      <c r="UCE57" s="105"/>
      <c r="UCF57" s="105"/>
      <c r="UCG57" s="105"/>
      <c r="UCH57" s="105"/>
      <c r="UCI57" s="105"/>
      <c r="UCJ57" s="105"/>
      <c r="UCK57" s="105"/>
      <c r="UCL57" s="105"/>
      <c r="UCM57" s="105"/>
      <c r="UCN57" s="105"/>
      <c r="UCO57" s="105"/>
      <c r="UCP57" s="105"/>
      <c r="UCQ57" s="105"/>
      <c r="UCR57" s="105"/>
      <c r="UCS57" s="105"/>
      <c r="UCT57" s="105"/>
      <c r="UCU57" s="105"/>
      <c r="UCV57" s="105"/>
      <c r="UCW57" s="105"/>
      <c r="UCX57" s="105"/>
      <c r="UCY57" s="105"/>
      <c r="UCZ57" s="105"/>
      <c r="UDA57" s="105"/>
      <c r="UDB57" s="105"/>
      <c r="UDC57" s="105"/>
      <c r="UDD57" s="105"/>
      <c r="UDE57" s="105"/>
      <c r="UDF57" s="105"/>
      <c r="UDG57" s="105"/>
      <c r="UDH57" s="105"/>
      <c r="UDI57" s="105"/>
      <c r="UDJ57" s="105"/>
      <c r="UDK57" s="105"/>
      <c r="UDL57" s="105"/>
      <c r="UDM57" s="105"/>
      <c r="UDN57" s="105"/>
      <c r="UDO57" s="105"/>
      <c r="UDP57" s="105"/>
      <c r="UDQ57" s="105"/>
      <c r="UDR57" s="105"/>
      <c r="UDS57" s="105"/>
      <c r="UDT57" s="105"/>
      <c r="UDU57" s="105"/>
      <c r="UDV57" s="105"/>
      <c r="UDW57" s="105"/>
      <c r="UDX57" s="105"/>
      <c r="UDY57" s="105"/>
      <c r="UDZ57" s="105"/>
      <c r="UEA57" s="105"/>
      <c r="UEB57" s="105"/>
      <c r="UEC57" s="105"/>
      <c r="UED57" s="105"/>
      <c r="UEE57" s="105"/>
      <c r="UEF57" s="105"/>
      <c r="UEG57" s="105"/>
      <c r="UEH57" s="105"/>
      <c r="UEI57" s="105"/>
      <c r="UEJ57" s="105"/>
      <c r="UEK57" s="105"/>
      <c r="UEL57" s="105"/>
      <c r="UEM57" s="105"/>
      <c r="UEN57" s="105"/>
      <c r="UEO57" s="105"/>
      <c r="UEP57" s="105"/>
      <c r="UEQ57" s="105"/>
      <c r="UER57" s="105"/>
      <c r="UES57" s="105"/>
      <c r="UET57" s="105"/>
      <c r="UEU57" s="105"/>
      <c r="UEV57" s="105"/>
      <c r="UEW57" s="105"/>
      <c r="UEX57" s="105"/>
      <c r="UEY57" s="105"/>
      <c r="UEZ57" s="105"/>
      <c r="UFA57" s="105"/>
      <c r="UFB57" s="105"/>
      <c r="UFC57" s="105"/>
      <c r="UFD57" s="105"/>
      <c r="UFE57" s="105"/>
      <c r="UFF57" s="105"/>
      <c r="UFG57" s="105"/>
      <c r="UFH57" s="105"/>
      <c r="UFI57" s="105"/>
      <c r="UFJ57" s="105"/>
      <c r="UFK57" s="105"/>
      <c r="UFL57" s="105"/>
      <c r="UFM57" s="105"/>
      <c r="UFN57" s="105"/>
      <c r="UFO57" s="105"/>
      <c r="UFP57" s="105"/>
      <c r="UFQ57" s="105"/>
      <c r="UFR57" s="105"/>
      <c r="UFS57" s="105"/>
      <c r="UFT57" s="105"/>
      <c r="UFU57" s="105"/>
      <c r="UFV57" s="105"/>
      <c r="UFW57" s="105"/>
      <c r="UFX57" s="105"/>
      <c r="UFY57" s="105"/>
      <c r="UFZ57" s="105"/>
      <c r="UGA57" s="105"/>
      <c r="UGB57" s="105"/>
      <c r="UGC57" s="105"/>
      <c r="UGD57" s="105"/>
      <c r="UGE57" s="105"/>
      <c r="UGF57" s="105"/>
      <c r="UGG57" s="105"/>
      <c r="UGH57" s="105"/>
      <c r="UGI57" s="105"/>
      <c r="UGJ57" s="105"/>
      <c r="UGK57" s="105"/>
      <c r="UGL57" s="105"/>
      <c r="UGM57" s="105"/>
      <c r="UGN57" s="105"/>
      <c r="UGO57" s="105"/>
      <c r="UGP57" s="105"/>
      <c r="UGQ57" s="105"/>
      <c r="UGR57" s="105"/>
      <c r="UGS57" s="105"/>
      <c r="UGT57" s="105"/>
      <c r="UGU57" s="105"/>
      <c r="UGV57" s="105"/>
      <c r="UGW57" s="105"/>
      <c r="UGX57" s="105"/>
      <c r="UGY57" s="105"/>
      <c r="UGZ57" s="105"/>
      <c r="UHA57" s="105"/>
      <c r="UHB57" s="105"/>
      <c r="UHC57" s="105"/>
      <c r="UHD57" s="105"/>
      <c r="UHE57" s="105"/>
      <c r="UHF57" s="105"/>
      <c r="UHG57" s="105"/>
      <c r="UHH57" s="105"/>
      <c r="UHI57" s="105"/>
      <c r="UHJ57" s="105"/>
      <c r="UHK57" s="105"/>
      <c r="UHL57" s="105"/>
      <c r="UHM57" s="105"/>
      <c r="UHN57" s="105"/>
      <c r="UHO57" s="105"/>
      <c r="UHP57" s="105"/>
      <c r="UHQ57" s="105"/>
      <c r="UHR57" s="105"/>
      <c r="UHS57" s="105"/>
      <c r="UHT57" s="105"/>
      <c r="UHU57" s="105"/>
      <c r="UHV57" s="105"/>
      <c r="UHW57" s="105"/>
      <c r="UHX57" s="105"/>
      <c r="UHY57" s="105"/>
      <c r="UHZ57" s="105"/>
      <c r="UIA57" s="105"/>
      <c r="UIB57" s="105"/>
      <c r="UIC57" s="105"/>
      <c r="UID57" s="105"/>
      <c r="UIE57" s="105"/>
      <c r="UIF57" s="105"/>
      <c r="UIG57" s="105"/>
      <c r="UIH57" s="105"/>
      <c r="UII57" s="105"/>
      <c r="UIJ57" s="105"/>
      <c r="UIK57" s="105"/>
      <c r="UIL57" s="105"/>
      <c r="UIM57" s="105"/>
      <c r="UIN57" s="105"/>
      <c r="UIO57" s="105"/>
      <c r="UIP57" s="105"/>
      <c r="UIQ57" s="105"/>
      <c r="UIR57" s="105"/>
      <c r="UIS57" s="105"/>
      <c r="UIT57" s="105"/>
      <c r="UIU57" s="105"/>
      <c r="UIV57" s="105"/>
      <c r="UIW57" s="105"/>
      <c r="UIX57" s="105"/>
      <c r="UIY57" s="105"/>
      <c r="UIZ57" s="105"/>
      <c r="UJA57" s="105"/>
      <c r="UJB57" s="105"/>
      <c r="UJC57" s="105"/>
      <c r="UJD57" s="105"/>
      <c r="UJE57" s="105"/>
      <c r="UJF57" s="105"/>
      <c r="UJG57" s="105"/>
      <c r="UJH57" s="105"/>
      <c r="UJI57" s="105"/>
      <c r="UJJ57" s="105"/>
      <c r="UJK57" s="105"/>
      <c r="UJL57" s="105"/>
      <c r="UJM57" s="105"/>
      <c r="UJN57" s="105"/>
      <c r="UJO57" s="105"/>
      <c r="UJP57" s="105"/>
      <c r="UJQ57" s="105"/>
      <c r="UJR57" s="105"/>
      <c r="UJS57" s="105"/>
      <c r="UJT57" s="105"/>
      <c r="UJU57" s="105"/>
      <c r="UJV57" s="105"/>
      <c r="UJW57" s="105"/>
      <c r="UJX57" s="105"/>
      <c r="UJY57" s="105"/>
      <c r="UJZ57" s="105"/>
      <c r="UKA57" s="105"/>
      <c r="UKB57" s="105"/>
      <c r="UKC57" s="105"/>
      <c r="UKD57" s="105"/>
      <c r="UKE57" s="105"/>
      <c r="UKF57" s="105"/>
      <c r="UKG57" s="105"/>
      <c r="UKH57" s="105"/>
      <c r="UKI57" s="105"/>
      <c r="UKJ57" s="105"/>
      <c r="UKK57" s="105"/>
      <c r="UKL57" s="105"/>
      <c r="UKM57" s="105"/>
      <c r="UKN57" s="105"/>
      <c r="UKO57" s="105"/>
      <c r="UKP57" s="105"/>
      <c r="UKQ57" s="105"/>
      <c r="UKR57" s="105"/>
      <c r="UKS57" s="105"/>
      <c r="UKT57" s="105"/>
      <c r="UKU57" s="105"/>
      <c r="UKV57" s="105"/>
      <c r="UKW57" s="105"/>
      <c r="UKX57" s="105"/>
      <c r="UKY57" s="105"/>
      <c r="UKZ57" s="105"/>
      <c r="ULA57" s="105"/>
      <c r="ULB57" s="105"/>
      <c r="ULC57" s="105"/>
      <c r="ULD57" s="105"/>
      <c r="ULE57" s="105"/>
      <c r="ULF57" s="105"/>
      <c r="ULG57" s="105"/>
      <c r="ULH57" s="105"/>
      <c r="ULI57" s="105"/>
      <c r="ULJ57" s="105"/>
      <c r="ULK57" s="105"/>
      <c r="ULL57" s="105"/>
      <c r="ULM57" s="105"/>
      <c r="ULN57" s="105"/>
      <c r="ULO57" s="105"/>
      <c r="ULP57" s="105"/>
      <c r="ULQ57" s="105"/>
      <c r="ULR57" s="105"/>
      <c r="ULS57" s="105"/>
      <c r="ULT57" s="105"/>
      <c r="ULU57" s="105"/>
      <c r="ULV57" s="105"/>
      <c r="ULW57" s="105"/>
      <c r="ULX57" s="105"/>
      <c r="ULY57" s="105"/>
      <c r="ULZ57" s="105"/>
      <c r="UMA57" s="105"/>
      <c r="UMB57" s="105"/>
      <c r="UMC57" s="105"/>
      <c r="UMD57" s="105"/>
      <c r="UME57" s="105"/>
      <c r="UMF57" s="105"/>
      <c r="UMG57" s="105"/>
      <c r="UMH57" s="105"/>
      <c r="UMI57" s="105"/>
      <c r="UMJ57" s="105"/>
      <c r="UMK57" s="105"/>
      <c r="UML57" s="105"/>
      <c r="UMM57" s="105"/>
      <c r="UMN57" s="105"/>
      <c r="UMO57" s="105"/>
      <c r="UMP57" s="105"/>
      <c r="UMQ57" s="105"/>
      <c r="UMR57" s="105"/>
      <c r="UMS57" s="105"/>
      <c r="UMT57" s="105"/>
      <c r="UMU57" s="105"/>
      <c r="UMV57" s="105"/>
      <c r="UMW57" s="105"/>
      <c r="UMX57" s="105"/>
      <c r="UMY57" s="105"/>
      <c r="UMZ57" s="105"/>
      <c r="UNA57" s="105"/>
      <c r="UNB57" s="105"/>
      <c r="UNC57" s="105"/>
      <c r="UND57" s="105"/>
      <c r="UNE57" s="105"/>
      <c r="UNF57" s="105"/>
      <c r="UNG57" s="105"/>
      <c r="UNH57" s="105"/>
      <c r="UNI57" s="105"/>
      <c r="UNJ57" s="105"/>
      <c r="UNK57" s="105"/>
      <c r="UNL57" s="105"/>
      <c r="UNM57" s="105"/>
      <c r="UNN57" s="105"/>
      <c r="UNO57" s="105"/>
      <c r="UNP57" s="105"/>
      <c r="UNQ57" s="105"/>
      <c r="UNR57" s="105"/>
      <c r="UNS57" s="105"/>
      <c r="UNT57" s="105"/>
      <c r="UNU57" s="105"/>
      <c r="UNV57" s="105"/>
      <c r="UNW57" s="105"/>
      <c r="UNX57" s="105"/>
      <c r="UNY57" s="105"/>
      <c r="UNZ57" s="105"/>
      <c r="UOA57" s="105"/>
      <c r="UOB57" s="105"/>
      <c r="UOC57" s="105"/>
      <c r="UOD57" s="105"/>
      <c r="UOE57" s="105"/>
      <c r="UOF57" s="105"/>
      <c r="UOG57" s="105"/>
      <c r="UOH57" s="105"/>
      <c r="UOI57" s="105"/>
      <c r="UOJ57" s="105"/>
      <c r="UOK57" s="105"/>
      <c r="UOL57" s="105"/>
      <c r="UOM57" s="105"/>
      <c r="UON57" s="105"/>
      <c r="UOO57" s="105"/>
      <c r="UOP57" s="105"/>
      <c r="UOQ57" s="105"/>
      <c r="UOR57" s="105"/>
      <c r="UOS57" s="105"/>
      <c r="UOT57" s="105"/>
      <c r="UOU57" s="105"/>
      <c r="UOV57" s="105"/>
      <c r="UOW57" s="105"/>
      <c r="UOX57" s="105"/>
      <c r="UOY57" s="105"/>
      <c r="UOZ57" s="105"/>
      <c r="UPA57" s="105"/>
      <c r="UPB57" s="105"/>
      <c r="UPC57" s="105"/>
      <c r="UPD57" s="105"/>
      <c r="UPE57" s="105"/>
      <c r="UPF57" s="105"/>
      <c r="UPG57" s="105"/>
      <c r="UPH57" s="105"/>
      <c r="UPI57" s="105"/>
      <c r="UPJ57" s="105"/>
      <c r="UPK57" s="105"/>
      <c r="UPL57" s="105"/>
      <c r="UPM57" s="105"/>
      <c r="UPN57" s="105"/>
      <c r="UPO57" s="105"/>
      <c r="UPP57" s="105"/>
      <c r="UPQ57" s="105"/>
      <c r="UPR57" s="105"/>
      <c r="UPS57" s="105"/>
      <c r="UPT57" s="105"/>
      <c r="UPU57" s="105"/>
      <c r="UPV57" s="105"/>
      <c r="UPW57" s="105"/>
      <c r="UPX57" s="105"/>
      <c r="UPY57" s="105"/>
      <c r="UPZ57" s="105"/>
      <c r="UQA57" s="105"/>
      <c r="UQB57" s="105"/>
      <c r="UQC57" s="105"/>
      <c r="UQD57" s="105"/>
      <c r="UQE57" s="105"/>
      <c r="UQF57" s="105"/>
      <c r="UQG57" s="105"/>
      <c r="UQH57" s="105"/>
      <c r="UQI57" s="105"/>
      <c r="UQJ57" s="105"/>
      <c r="UQK57" s="105"/>
      <c r="UQL57" s="105"/>
      <c r="UQM57" s="105"/>
      <c r="UQN57" s="105"/>
      <c r="UQO57" s="105"/>
      <c r="UQP57" s="105"/>
      <c r="UQQ57" s="105"/>
      <c r="UQR57" s="105"/>
      <c r="UQS57" s="105"/>
      <c r="UQT57" s="105"/>
      <c r="UQU57" s="105"/>
      <c r="UQV57" s="105"/>
      <c r="UQW57" s="105"/>
      <c r="UQX57" s="105"/>
      <c r="UQY57" s="105"/>
      <c r="UQZ57" s="105"/>
      <c r="URA57" s="105"/>
      <c r="URB57" s="105"/>
      <c r="URC57" s="105"/>
      <c r="URD57" s="105"/>
      <c r="URE57" s="105"/>
      <c r="URF57" s="105"/>
      <c r="URG57" s="105"/>
      <c r="URH57" s="105"/>
      <c r="URI57" s="105"/>
      <c r="URJ57" s="105"/>
      <c r="URK57" s="105"/>
      <c r="URL57" s="105"/>
      <c r="URM57" s="105"/>
      <c r="URN57" s="105"/>
      <c r="URO57" s="105"/>
      <c r="URP57" s="105"/>
      <c r="URQ57" s="105"/>
      <c r="URR57" s="105"/>
      <c r="URS57" s="105"/>
      <c r="URT57" s="105"/>
      <c r="URU57" s="105"/>
      <c r="URV57" s="105"/>
      <c r="URW57" s="105"/>
      <c r="URX57" s="105"/>
      <c r="URY57" s="105"/>
      <c r="URZ57" s="105"/>
      <c r="USA57" s="105"/>
      <c r="USB57" s="105"/>
      <c r="USC57" s="105"/>
      <c r="USD57" s="105"/>
      <c r="USE57" s="105"/>
      <c r="USF57" s="105"/>
      <c r="USG57" s="105"/>
      <c r="USH57" s="105"/>
      <c r="USI57" s="105"/>
      <c r="USJ57" s="105"/>
      <c r="USK57" s="105"/>
      <c r="USL57" s="105"/>
      <c r="USM57" s="105"/>
      <c r="USN57" s="105"/>
      <c r="USO57" s="105"/>
      <c r="USP57" s="105"/>
      <c r="USQ57" s="105"/>
      <c r="USR57" s="105"/>
      <c r="USS57" s="105"/>
      <c r="UST57" s="105"/>
      <c r="USU57" s="105"/>
      <c r="USV57" s="105"/>
      <c r="USW57" s="105"/>
      <c r="USX57" s="105"/>
      <c r="USY57" s="105"/>
      <c r="USZ57" s="105"/>
      <c r="UTA57" s="105"/>
      <c r="UTB57" s="105"/>
      <c r="UTC57" s="105"/>
      <c r="UTD57" s="105"/>
      <c r="UTE57" s="105"/>
      <c r="UTF57" s="105"/>
      <c r="UTG57" s="105"/>
      <c r="UTH57" s="105"/>
      <c r="UTI57" s="105"/>
      <c r="UTJ57" s="105"/>
      <c r="UTK57" s="105"/>
      <c r="UTL57" s="105"/>
      <c r="UTM57" s="105"/>
      <c r="UTN57" s="105"/>
      <c r="UTO57" s="105"/>
      <c r="UTP57" s="105"/>
      <c r="UTQ57" s="105"/>
      <c r="UTR57" s="105"/>
      <c r="UTS57" s="105"/>
      <c r="UTT57" s="105"/>
      <c r="UTU57" s="105"/>
      <c r="UTV57" s="105"/>
      <c r="UTW57" s="105"/>
      <c r="UTX57" s="105"/>
      <c r="UTY57" s="105"/>
      <c r="UTZ57" s="105"/>
      <c r="UUA57" s="105"/>
      <c r="UUB57" s="105"/>
      <c r="UUC57" s="105"/>
      <c r="UUD57" s="105"/>
      <c r="UUE57" s="105"/>
      <c r="UUF57" s="105"/>
      <c r="UUG57" s="105"/>
      <c r="UUH57" s="105"/>
      <c r="UUI57" s="105"/>
      <c r="UUJ57" s="105"/>
      <c r="UUK57" s="105"/>
      <c r="UUL57" s="105"/>
      <c r="UUM57" s="105"/>
      <c r="UUN57" s="105"/>
      <c r="UUO57" s="105"/>
      <c r="UUP57" s="105"/>
      <c r="UUQ57" s="105"/>
      <c r="UUR57" s="105"/>
      <c r="UUS57" s="105"/>
      <c r="UUT57" s="105"/>
      <c r="UUU57" s="105"/>
      <c r="UUV57" s="105"/>
      <c r="UUW57" s="105"/>
      <c r="UUX57" s="105"/>
      <c r="UUY57" s="105"/>
      <c r="UUZ57" s="105"/>
      <c r="UVA57" s="105"/>
      <c r="UVB57" s="105"/>
      <c r="UVC57" s="105"/>
      <c r="UVD57" s="105"/>
      <c r="UVE57" s="105"/>
      <c r="UVF57" s="105"/>
      <c r="UVG57" s="105"/>
      <c r="UVH57" s="105"/>
      <c r="UVI57" s="105"/>
      <c r="UVJ57" s="105"/>
      <c r="UVK57" s="105"/>
      <c r="UVL57" s="105"/>
      <c r="UVM57" s="105"/>
      <c r="UVN57" s="105"/>
      <c r="UVO57" s="105"/>
      <c r="UVP57" s="105"/>
      <c r="UVQ57" s="105"/>
      <c r="UVR57" s="105"/>
      <c r="UVS57" s="105"/>
      <c r="UVT57" s="105"/>
      <c r="UVU57" s="105"/>
      <c r="UVV57" s="105"/>
      <c r="UVW57" s="105"/>
      <c r="UVX57" s="105"/>
      <c r="UVY57" s="105"/>
      <c r="UVZ57" s="105"/>
      <c r="UWA57" s="105"/>
      <c r="UWB57" s="105"/>
      <c r="UWC57" s="105"/>
      <c r="UWD57" s="105"/>
      <c r="UWE57" s="105"/>
      <c r="UWF57" s="105"/>
      <c r="UWG57" s="105"/>
      <c r="UWH57" s="105"/>
      <c r="UWI57" s="105"/>
      <c r="UWJ57" s="105"/>
      <c r="UWK57" s="105"/>
      <c r="UWL57" s="105"/>
      <c r="UWM57" s="105"/>
      <c r="UWN57" s="105"/>
      <c r="UWO57" s="105"/>
      <c r="UWP57" s="105"/>
      <c r="UWQ57" s="105"/>
      <c r="UWR57" s="105"/>
      <c r="UWS57" s="105"/>
      <c r="UWT57" s="105"/>
      <c r="UWU57" s="105"/>
      <c r="UWV57" s="105"/>
      <c r="UWW57" s="105"/>
      <c r="UWX57" s="105"/>
      <c r="UWY57" s="105"/>
      <c r="UWZ57" s="105"/>
      <c r="UXA57" s="105"/>
      <c r="UXB57" s="105"/>
      <c r="UXC57" s="105"/>
      <c r="UXD57" s="105"/>
      <c r="UXE57" s="105"/>
      <c r="UXF57" s="105"/>
      <c r="UXG57" s="105"/>
      <c r="UXH57" s="105"/>
      <c r="UXI57" s="105"/>
      <c r="UXJ57" s="105"/>
      <c r="UXK57" s="105"/>
      <c r="UXL57" s="105"/>
      <c r="UXM57" s="105"/>
      <c r="UXN57" s="105"/>
      <c r="UXO57" s="105"/>
      <c r="UXP57" s="105"/>
      <c r="UXQ57" s="105"/>
      <c r="UXR57" s="105"/>
      <c r="UXS57" s="105"/>
      <c r="UXT57" s="105"/>
      <c r="UXU57" s="105"/>
      <c r="UXV57" s="105"/>
      <c r="UXW57" s="105"/>
      <c r="UXX57" s="105"/>
      <c r="UXY57" s="105"/>
      <c r="UXZ57" s="105"/>
      <c r="UYA57" s="105"/>
      <c r="UYB57" s="105"/>
      <c r="UYC57" s="105"/>
      <c r="UYD57" s="105"/>
      <c r="UYE57" s="105"/>
      <c r="UYF57" s="105"/>
      <c r="UYG57" s="105"/>
      <c r="UYH57" s="105"/>
      <c r="UYI57" s="105"/>
      <c r="UYJ57" s="105"/>
      <c r="UYK57" s="105"/>
      <c r="UYL57" s="105"/>
      <c r="UYM57" s="105"/>
      <c r="UYN57" s="105"/>
      <c r="UYO57" s="105"/>
      <c r="UYP57" s="105"/>
      <c r="UYQ57" s="105"/>
      <c r="UYR57" s="105"/>
      <c r="UYS57" s="105"/>
      <c r="UYT57" s="105"/>
      <c r="UYU57" s="105"/>
      <c r="UYV57" s="105"/>
      <c r="UYW57" s="105"/>
      <c r="UYX57" s="105"/>
      <c r="UYY57" s="105"/>
      <c r="UYZ57" s="105"/>
      <c r="UZA57" s="105"/>
      <c r="UZB57" s="105"/>
      <c r="UZC57" s="105"/>
      <c r="UZD57" s="105"/>
      <c r="UZE57" s="105"/>
      <c r="UZF57" s="105"/>
      <c r="UZG57" s="105"/>
      <c r="UZH57" s="105"/>
      <c r="UZI57" s="105"/>
      <c r="UZJ57" s="105"/>
      <c r="UZK57" s="105"/>
      <c r="UZL57" s="105"/>
      <c r="UZM57" s="105"/>
      <c r="UZN57" s="105"/>
      <c r="UZO57" s="105"/>
      <c r="UZP57" s="105"/>
      <c r="UZQ57" s="105"/>
      <c r="UZR57" s="105"/>
      <c r="UZS57" s="105"/>
      <c r="UZT57" s="105"/>
      <c r="UZU57" s="105"/>
      <c r="UZV57" s="105"/>
      <c r="UZW57" s="105"/>
      <c r="UZX57" s="105"/>
      <c r="UZY57" s="105"/>
      <c r="UZZ57" s="105"/>
      <c r="VAA57" s="105"/>
      <c r="VAB57" s="105"/>
      <c r="VAC57" s="105"/>
      <c r="VAD57" s="105"/>
      <c r="VAE57" s="105"/>
      <c r="VAF57" s="105"/>
      <c r="VAG57" s="105"/>
      <c r="VAH57" s="105"/>
      <c r="VAI57" s="105"/>
      <c r="VAJ57" s="105"/>
      <c r="VAK57" s="105"/>
      <c r="VAL57" s="105"/>
      <c r="VAM57" s="105"/>
      <c r="VAN57" s="105"/>
      <c r="VAO57" s="105"/>
      <c r="VAP57" s="105"/>
      <c r="VAQ57" s="105"/>
      <c r="VAR57" s="105"/>
      <c r="VAS57" s="105"/>
      <c r="VAT57" s="105"/>
      <c r="VAU57" s="105"/>
      <c r="VAV57" s="105"/>
      <c r="VAW57" s="105"/>
      <c r="VAX57" s="105"/>
      <c r="VAY57" s="105"/>
      <c r="VAZ57" s="105"/>
      <c r="VBA57" s="105"/>
      <c r="VBB57" s="105"/>
      <c r="VBC57" s="105"/>
      <c r="VBD57" s="105"/>
      <c r="VBE57" s="105"/>
      <c r="VBF57" s="105"/>
      <c r="VBG57" s="105"/>
      <c r="VBH57" s="105"/>
      <c r="VBI57" s="105"/>
      <c r="VBJ57" s="105"/>
      <c r="VBK57" s="105"/>
      <c r="VBL57" s="105"/>
      <c r="VBM57" s="105"/>
      <c r="VBN57" s="105"/>
      <c r="VBO57" s="105"/>
      <c r="VBP57" s="105"/>
      <c r="VBQ57" s="105"/>
      <c r="VBR57" s="105"/>
      <c r="VBS57" s="105"/>
      <c r="VBT57" s="105"/>
      <c r="VBU57" s="105"/>
      <c r="VBV57" s="105"/>
      <c r="VBW57" s="105"/>
      <c r="VBX57" s="105"/>
      <c r="VBY57" s="105"/>
      <c r="VBZ57" s="105"/>
      <c r="VCA57" s="105"/>
      <c r="VCB57" s="105"/>
      <c r="VCC57" s="105"/>
      <c r="VCD57" s="105"/>
      <c r="VCE57" s="105"/>
      <c r="VCF57" s="105"/>
      <c r="VCG57" s="105"/>
      <c r="VCH57" s="105"/>
      <c r="VCI57" s="105"/>
      <c r="VCJ57" s="105"/>
      <c r="VCK57" s="105"/>
      <c r="VCL57" s="105"/>
      <c r="VCM57" s="105"/>
      <c r="VCN57" s="105"/>
      <c r="VCO57" s="105"/>
      <c r="VCP57" s="105"/>
      <c r="VCQ57" s="105"/>
      <c r="VCR57" s="105"/>
      <c r="VCS57" s="105"/>
      <c r="VCT57" s="105"/>
      <c r="VCU57" s="105"/>
      <c r="VCV57" s="105"/>
      <c r="VCW57" s="105"/>
      <c r="VCX57" s="105"/>
      <c r="VCY57" s="105"/>
      <c r="VCZ57" s="105"/>
      <c r="VDA57" s="105"/>
      <c r="VDB57" s="105"/>
      <c r="VDC57" s="105"/>
      <c r="VDD57" s="105"/>
      <c r="VDE57" s="105"/>
      <c r="VDF57" s="105"/>
      <c r="VDG57" s="105"/>
      <c r="VDH57" s="105"/>
      <c r="VDI57" s="105"/>
      <c r="VDJ57" s="105"/>
      <c r="VDK57" s="105"/>
      <c r="VDL57" s="105"/>
      <c r="VDM57" s="105"/>
      <c r="VDN57" s="105"/>
      <c r="VDO57" s="105"/>
      <c r="VDP57" s="105"/>
      <c r="VDQ57" s="105"/>
      <c r="VDR57" s="105"/>
      <c r="VDS57" s="105"/>
      <c r="VDT57" s="105"/>
      <c r="VDU57" s="105"/>
      <c r="VDV57" s="105"/>
      <c r="VDW57" s="105"/>
      <c r="VDX57" s="105"/>
      <c r="VDY57" s="105"/>
      <c r="VDZ57" s="105"/>
      <c r="VEA57" s="105"/>
      <c r="VEB57" s="105"/>
      <c r="VEC57" s="105"/>
      <c r="VED57" s="105"/>
      <c r="VEE57" s="105"/>
      <c r="VEF57" s="105"/>
      <c r="VEG57" s="105"/>
      <c r="VEH57" s="105"/>
      <c r="VEI57" s="105"/>
      <c r="VEJ57" s="105"/>
      <c r="VEK57" s="105"/>
      <c r="VEL57" s="105"/>
      <c r="VEM57" s="105"/>
      <c r="VEN57" s="105"/>
      <c r="VEO57" s="105"/>
      <c r="VEP57" s="105"/>
      <c r="VEQ57" s="105"/>
      <c r="VER57" s="105"/>
      <c r="VES57" s="105"/>
      <c r="VET57" s="105"/>
      <c r="VEU57" s="105"/>
      <c r="VEV57" s="105"/>
      <c r="VEW57" s="105"/>
      <c r="VEX57" s="105"/>
      <c r="VEY57" s="105"/>
      <c r="VEZ57" s="105"/>
      <c r="VFA57" s="105"/>
      <c r="VFB57" s="105"/>
      <c r="VFC57" s="105"/>
      <c r="VFD57" s="105"/>
      <c r="VFE57" s="105"/>
      <c r="VFF57" s="105"/>
      <c r="VFG57" s="105"/>
      <c r="VFH57" s="105"/>
      <c r="VFI57" s="105"/>
      <c r="VFJ57" s="105"/>
      <c r="VFK57" s="105"/>
      <c r="VFL57" s="105"/>
      <c r="VFM57" s="105"/>
      <c r="VFN57" s="105"/>
      <c r="VFO57" s="105"/>
      <c r="VFP57" s="105"/>
      <c r="VFQ57" s="105"/>
      <c r="VFR57" s="105"/>
      <c r="VFS57" s="105"/>
      <c r="VFT57" s="105"/>
      <c r="VFU57" s="105"/>
      <c r="VFV57" s="105"/>
      <c r="VFW57" s="105"/>
      <c r="VFX57" s="105"/>
      <c r="VFY57" s="105"/>
      <c r="VFZ57" s="105"/>
      <c r="VGA57" s="105"/>
      <c r="VGB57" s="105"/>
      <c r="VGC57" s="105"/>
      <c r="VGD57" s="105"/>
      <c r="VGE57" s="105"/>
      <c r="VGF57" s="105"/>
      <c r="VGG57" s="105"/>
      <c r="VGH57" s="105"/>
      <c r="VGI57" s="105"/>
      <c r="VGJ57" s="105"/>
      <c r="VGK57" s="105"/>
      <c r="VGL57" s="105"/>
      <c r="VGM57" s="105"/>
      <c r="VGN57" s="105"/>
      <c r="VGO57" s="105"/>
      <c r="VGP57" s="105"/>
      <c r="VGQ57" s="105"/>
      <c r="VGR57" s="105"/>
      <c r="VGS57" s="105"/>
      <c r="VGT57" s="105"/>
      <c r="VGU57" s="105"/>
      <c r="VGV57" s="105"/>
      <c r="VGW57" s="105"/>
      <c r="VGX57" s="105"/>
      <c r="VGY57" s="105"/>
      <c r="VGZ57" s="105"/>
      <c r="VHA57" s="105"/>
      <c r="VHB57" s="105"/>
      <c r="VHC57" s="105"/>
      <c r="VHD57" s="105"/>
      <c r="VHE57" s="105"/>
      <c r="VHF57" s="105"/>
      <c r="VHG57" s="105"/>
      <c r="VHH57" s="105"/>
      <c r="VHI57" s="105"/>
      <c r="VHJ57" s="105"/>
      <c r="VHK57" s="105"/>
      <c r="VHL57" s="105"/>
      <c r="VHM57" s="105"/>
      <c r="VHN57" s="105"/>
      <c r="VHO57" s="105"/>
      <c r="VHP57" s="105"/>
      <c r="VHQ57" s="105"/>
      <c r="VHR57" s="105"/>
      <c r="VHS57" s="105"/>
      <c r="VHT57" s="105"/>
      <c r="VHU57" s="105"/>
      <c r="VHV57" s="105"/>
      <c r="VHW57" s="105"/>
      <c r="VHX57" s="105"/>
      <c r="VHY57" s="105"/>
      <c r="VHZ57" s="105"/>
      <c r="VIA57" s="105"/>
      <c r="VIB57" s="105"/>
      <c r="VIC57" s="105"/>
      <c r="VID57" s="105"/>
      <c r="VIE57" s="105"/>
      <c r="VIF57" s="105"/>
      <c r="VIG57" s="105"/>
      <c r="VIH57" s="105"/>
      <c r="VII57" s="105"/>
      <c r="VIJ57" s="105"/>
      <c r="VIK57" s="105"/>
      <c r="VIL57" s="105"/>
      <c r="VIM57" s="105"/>
      <c r="VIN57" s="105"/>
      <c r="VIO57" s="105"/>
      <c r="VIP57" s="105"/>
      <c r="VIQ57" s="105"/>
      <c r="VIR57" s="105"/>
      <c r="VIS57" s="105"/>
      <c r="VIT57" s="105"/>
      <c r="VIU57" s="105"/>
      <c r="VIV57" s="105"/>
      <c r="VIW57" s="105"/>
      <c r="VIX57" s="105"/>
      <c r="VIY57" s="105"/>
      <c r="VIZ57" s="105"/>
      <c r="VJA57" s="105"/>
      <c r="VJB57" s="105"/>
      <c r="VJC57" s="105"/>
      <c r="VJD57" s="105"/>
      <c r="VJE57" s="105"/>
      <c r="VJF57" s="105"/>
      <c r="VJG57" s="105"/>
      <c r="VJH57" s="105"/>
      <c r="VJI57" s="105"/>
      <c r="VJJ57" s="105"/>
      <c r="VJK57" s="105"/>
      <c r="VJL57" s="105"/>
      <c r="VJM57" s="105"/>
      <c r="VJN57" s="105"/>
      <c r="VJO57" s="105"/>
      <c r="VJP57" s="105"/>
      <c r="VJQ57" s="105"/>
      <c r="VJR57" s="105"/>
      <c r="VJS57" s="105"/>
      <c r="VJT57" s="105"/>
      <c r="VJU57" s="105"/>
      <c r="VJV57" s="105"/>
      <c r="VJW57" s="105"/>
      <c r="VJX57" s="105"/>
      <c r="VJY57" s="105"/>
      <c r="VJZ57" s="105"/>
      <c r="VKA57" s="105"/>
      <c r="VKB57" s="105"/>
      <c r="VKC57" s="105"/>
      <c r="VKD57" s="105"/>
      <c r="VKE57" s="105"/>
      <c r="VKF57" s="105"/>
      <c r="VKG57" s="105"/>
      <c r="VKH57" s="105"/>
      <c r="VKI57" s="105"/>
      <c r="VKJ57" s="105"/>
      <c r="VKK57" s="105"/>
      <c r="VKL57" s="105"/>
      <c r="VKM57" s="105"/>
      <c r="VKN57" s="105"/>
      <c r="VKO57" s="105"/>
      <c r="VKP57" s="105"/>
      <c r="VKQ57" s="105"/>
      <c r="VKR57" s="105"/>
      <c r="VKS57" s="105"/>
      <c r="VKT57" s="105"/>
      <c r="VKU57" s="105"/>
      <c r="VKV57" s="105"/>
      <c r="VKW57" s="105"/>
      <c r="VKX57" s="105"/>
      <c r="VKY57" s="105"/>
      <c r="VKZ57" s="105"/>
      <c r="VLA57" s="105"/>
      <c r="VLB57" s="105"/>
      <c r="VLC57" s="105"/>
      <c r="VLD57" s="105"/>
      <c r="VLE57" s="105"/>
      <c r="VLF57" s="105"/>
      <c r="VLG57" s="105"/>
      <c r="VLH57" s="105"/>
      <c r="VLI57" s="105"/>
      <c r="VLJ57" s="105"/>
      <c r="VLK57" s="105"/>
      <c r="VLL57" s="105"/>
      <c r="VLM57" s="105"/>
      <c r="VLN57" s="105"/>
      <c r="VLO57" s="105"/>
      <c r="VLP57" s="105"/>
      <c r="VLQ57" s="105"/>
      <c r="VLR57" s="105"/>
      <c r="VLS57" s="105"/>
      <c r="VLT57" s="105"/>
      <c r="VLU57" s="105"/>
      <c r="VLV57" s="105"/>
      <c r="VLW57" s="105"/>
      <c r="VLX57" s="105"/>
      <c r="VLY57" s="105"/>
      <c r="VLZ57" s="105"/>
      <c r="VMA57" s="105"/>
      <c r="VMB57" s="105"/>
      <c r="VMC57" s="105"/>
      <c r="VMD57" s="105"/>
      <c r="VME57" s="105"/>
      <c r="VMF57" s="105"/>
      <c r="VMG57" s="105"/>
      <c r="VMH57" s="105"/>
      <c r="VMI57" s="105"/>
      <c r="VMJ57" s="105"/>
      <c r="VMK57" s="105"/>
      <c r="VML57" s="105"/>
      <c r="VMM57" s="105"/>
      <c r="VMN57" s="105"/>
      <c r="VMO57" s="105"/>
      <c r="VMP57" s="105"/>
      <c r="VMQ57" s="105"/>
      <c r="VMR57" s="105"/>
      <c r="VMS57" s="105"/>
      <c r="VMT57" s="105"/>
      <c r="VMU57" s="105"/>
      <c r="VMV57" s="105"/>
      <c r="VMW57" s="105"/>
      <c r="VMX57" s="105"/>
      <c r="VMY57" s="105"/>
      <c r="VMZ57" s="105"/>
      <c r="VNA57" s="105"/>
      <c r="VNB57" s="105"/>
      <c r="VNC57" s="105"/>
      <c r="VND57" s="105"/>
      <c r="VNE57" s="105"/>
      <c r="VNF57" s="105"/>
      <c r="VNG57" s="105"/>
      <c r="VNH57" s="105"/>
      <c r="VNI57" s="105"/>
      <c r="VNJ57" s="105"/>
      <c r="VNK57" s="105"/>
      <c r="VNL57" s="105"/>
      <c r="VNM57" s="105"/>
      <c r="VNN57" s="105"/>
      <c r="VNO57" s="105"/>
      <c r="VNP57" s="105"/>
      <c r="VNQ57" s="105"/>
      <c r="VNR57" s="105"/>
      <c r="VNS57" s="105"/>
      <c r="VNT57" s="105"/>
      <c r="VNU57" s="105"/>
      <c r="VNV57" s="105"/>
      <c r="VNW57" s="105"/>
      <c r="VNX57" s="105"/>
      <c r="VNY57" s="105"/>
      <c r="VNZ57" s="105"/>
      <c r="VOA57" s="105"/>
      <c r="VOB57" s="105"/>
      <c r="VOC57" s="105"/>
      <c r="VOD57" s="105"/>
      <c r="VOE57" s="105"/>
      <c r="VOF57" s="105"/>
      <c r="VOG57" s="105"/>
      <c r="VOH57" s="105"/>
      <c r="VOI57" s="105"/>
      <c r="VOJ57" s="105"/>
      <c r="VOK57" s="105"/>
      <c r="VOL57" s="105"/>
      <c r="VOM57" s="105"/>
      <c r="VON57" s="105"/>
      <c r="VOO57" s="105"/>
      <c r="VOP57" s="105"/>
      <c r="VOQ57" s="105"/>
      <c r="VOR57" s="105"/>
      <c r="VOS57" s="105"/>
      <c r="VOT57" s="105"/>
      <c r="VOU57" s="105"/>
      <c r="VOV57" s="105"/>
      <c r="VOW57" s="105"/>
      <c r="VOX57" s="105"/>
      <c r="VOY57" s="105"/>
      <c r="VOZ57" s="105"/>
      <c r="VPA57" s="105"/>
      <c r="VPB57" s="105"/>
      <c r="VPC57" s="105"/>
      <c r="VPD57" s="105"/>
      <c r="VPE57" s="105"/>
      <c r="VPF57" s="105"/>
      <c r="VPG57" s="105"/>
      <c r="VPH57" s="105"/>
      <c r="VPI57" s="105"/>
      <c r="VPJ57" s="105"/>
      <c r="VPK57" s="105"/>
      <c r="VPL57" s="105"/>
      <c r="VPM57" s="105"/>
      <c r="VPN57" s="105"/>
      <c r="VPO57" s="105"/>
      <c r="VPP57" s="105"/>
      <c r="VPQ57" s="105"/>
      <c r="VPR57" s="105"/>
      <c r="VPS57" s="105"/>
      <c r="VPT57" s="105"/>
      <c r="VPU57" s="105"/>
      <c r="VPV57" s="105"/>
      <c r="VPW57" s="105"/>
      <c r="VPX57" s="105"/>
      <c r="VPY57" s="105"/>
      <c r="VPZ57" s="105"/>
      <c r="VQA57" s="105"/>
      <c r="VQB57" s="105"/>
      <c r="VQC57" s="105"/>
      <c r="VQD57" s="105"/>
      <c r="VQE57" s="105"/>
      <c r="VQF57" s="105"/>
      <c r="VQG57" s="105"/>
      <c r="VQH57" s="105"/>
      <c r="VQI57" s="105"/>
      <c r="VQJ57" s="105"/>
      <c r="VQK57" s="105"/>
      <c r="VQL57" s="105"/>
      <c r="VQM57" s="105"/>
      <c r="VQN57" s="105"/>
      <c r="VQO57" s="105"/>
      <c r="VQP57" s="105"/>
      <c r="VQQ57" s="105"/>
      <c r="VQR57" s="105"/>
      <c r="VQS57" s="105"/>
      <c r="VQT57" s="105"/>
      <c r="VQU57" s="105"/>
      <c r="VQV57" s="105"/>
      <c r="VQW57" s="105"/>
      <c r="VQX57" s="105"/>
      <c r="VQY57" s="105"/>
      <c r="VQZ57" s="105"/>
      <c r="VRA57" s="105"/>
      <c r="VRB57" s="105"/>
      <c r="VRC57" s="105"/>
      <c r="VRD57" s="105"/>
      <c r="VRE57" s="105"/>
      <c r="VRF57" s="105"/>
      <c r="VRG57" s="105"/>
      <c r="VRH57" s="105"/>
      <c r="VRI57" s="105"/>
      <c r="VRJ57" s="105"/>
      <c r="VRK57" s="105"/>
      <c r="VRL57" s="105"/>
      <c r="VRM57" s="105"/>
      <c r="VRN57" s="105"/>
      <c r="VRO57" s="105"/>
      <c r="VRP57" s="105"/>
      <c r="VRQ57" s="105"/>
      <c r="VRR57" s="105"/>
      <c r="VRS57" s="105"/>
      <c r="VRT57" s="105"/>
      <c r="VRU57" s="105"/>
      <c r="VRV57" s="105"/>
      <c r="VRW57" s="105"/>
      <c r="VRX57" s="105"/>
      <c r="VRY57" s="105"/>
      <c r="VRZ57" s="105"/>
      <c r="VSA57" s="105"/>
      <c r="VSB57" s="105"/>
      <c r="VSC57" s="105"/>
      <c r="VSD57" s="105"/>
      <c r="VSE57" s="105"/>
      <c r="VSF57" s="105"/>
      <c r="VSG57" s="105"/>
      <c r="VSH57" s="105"/>
      <c r="VSI57" s="105"/>
      <c r="VSJ57" s="105"/>
      <c r="VSK57" s="105"/>
      <c r="VSL57" s="105"/>
      <c r="VSM57" s="105"/>
      <c r="VSN57" s="105"/>
      <c r="VSO57" s="105"/>
      <c r="VSP57" s="105"/>
      <c r="VSQ57" s="105"/>
      <c r="VSR57" s="105"/>
      <c r="VSS57" s="105"/>
      <c r="VST57" s="105"/>
      <c r="VSU57" s="105"/>
      <c r="VSV57" s="105"/>
      <c r="VSW57" s="105"/>
      <c r="VSX57" s="105"/>
      <c r="VSY57" s="105"/>
      <c r="VSZ57" s="105"/>
      <c r="VTA57" s="105"/>
      <c r="VTB57" s="105"/>
      <c r="VTC57" s="105"/>
      <c r="VTD57" s="105"/>
      <c r="VTE57" s="105"/>
      <c r="VTF57" s="105"/>
      <c r="VTG57" s="105"/>
      <c r="VTH57" s="105"/>
      <c r="VTI57" s="105"/>
      <c r="VTJ57" s="105"/>
      <c r="VTK57" s="105"/>
      <c r="VTL57" s="105"/>
      <c r="VTM57" s="105"/>
      <c r="VTN57" s="105"/>
      <c r="VTO57" s="105"/>
      <c r="VTP57" s="105"/>
      <c r="VTQ57" s="105"/>
      <c r="VTR57" s="105"/>
      <c r="VTS57" s="105"/>
      <c r="VTT57" s="105"/>
      <c r="VTU57" s="105"/>
      <c r="VTV57" s="105"/>
      <c r="VTW57" s="105"/>
      <c r="VTX57" s="105"/>
      <c r="VTY57" s="105"/>
      <c r="VTZ57" s="105"/>
      <c r="VUA57" s="105"/>
      <c r="VUB57" s="105"/>
      <c r="VUC57" s="105"/>
      <c r="VUD57" s="105"/>
      <c r="VUE57" s="105"/>
      <c r="VUF57" s="105"/>
      <c r="VUG57" s="105"/>
      <c r="VUH57" s="105"/>
      <c r="VUI57" s="105"/>
      <c r="VUJ57" s="105"/>
      <c r="VUK57" s="105"/>
      <c r="VUL57" s="105"/>
      <c r="VUM57" s="105"/>
      <c r="VUN57" s="105"/>
      <c r="VUO57" s="105"/>
      <c r="VUP57" s="105"/>
      <c r="VUQ57" s="105"/>
      <c r="VUR57" s="105"/>
      <c r="VUS57" s="105"/>
      <c r="VUT57" s="105"/>
      <c r="VUU57" s="105"/>
      <c r="VUV57" s="105"/>
      <c r="VUW57" s="105"/>
      <c r="VUX57" s="105"/>
      <c r="VUY57" s="105"/>
      <c r="VUZ57" s="105"/>
      <c r="VVA57" s="105"/>
      <c r="VVB57" s="105"/>
      <c r="VVC57" s="105"/>
      <c r="VVD57" s="105"/>
      <c r="VVE57" s="105"/>
      <c r="VVF57" s="105"/>
      <c r="VVG57" s="105"/>
      <c r="VVH57" s="105"/>
      <c r="VVI57" s="105"/>
      <c r="VVJ57" s="105"/>
      <c r="VVK57" s="105"/>
      <c r="VVL57" s="105"/>
      <c r="VVM57" s="105"/>
      <c r="VVN57" s="105"/>
      <c r="VVO57" s="105"/>
      <c r="VVP57" s="105"/>
      <c r="VVQ57" s="105"/>
      <c r="VVR57" s="105"/>
      <c r="VVS57" s="105"/>
      <c r="VVT57" s="105"/>
      <c r="VVU57" s="105"/>
      <c r="VVV57" s="105"/>
      <c r="VVW57" s="105"/>
      <c r="VVX57" s="105"/>
      <c r="VVY57" s="105"/>
      <c r="VVZ57" s="105"/>
      <c r="VWA57" s="105"/>
      <c r="VWB57" s="105"/>
      <c r="VWC57" s="105"/>
      <c r="VWD57" s="105"/>
      <c r="VWE57" s="105"/>
      <c r="VWF57" s="105"/>
      <c r="VWG57" s="105"/>
      <c r="VWH57" s="105"/>
      <c r="VWI57" s="105"/>
      <c r="VWJ57" s="105"/>
      <c r="VWK57" s="105"/>
      <c r="VWL57" s="105"/>
      <c r="VWM57" s="105"/>
      <c r="VWN57" s="105"/>
      <c r="VWO57" s="105"/>
      <c r="VWP57" s="105"/>
      <c r="VWQ57" s="105"/>
      <c r="VWR57" s="105"/>
      <c r="VWS57" s="105"/>
      <c r="VWT57" s="105"/>
      <c r="VWU57" s="105"/>
      <c r="VWV57" s="105"/>
      <c r="VWW57" s="105"/>
      <c r="VWX57" s="105"/>
      <c r="VWY57" s="105"/>
      <c r="VWZ57" s="105"/>
      <c r="VXA57" s="105"/>
      <c r="VXB57" s="105"/>
      <c r="VXC57" s="105"/>
      <c r="VXD57" s="105"/>
      <c r="VXE57" s="105"/>
      <c r="VXF57" s="105"/>
      <c r="VXG57" s="105"/>
      <c r="VXH57" s="105"/>
      <c r="VXI57" s="105"/>
      <c r="VXJ57" s="105"/>
      <c r="VXK57" s="105"/>
      <c r="VXL57" s="105"/>
      <c r="VXM57" s="105"/>
      <c r="VXN57" s="105"/>
      <c r="VXO57" s="105"/>
      <c r="VXP57" s="105"/>
      <c r="VXQ57" s="105"/>
      <c r="VXR57" s="105"/>
      <c r="VXS57" s="105"/>
      <c r="VXT57" s="105"/>
      <c r="VXU57" s="105"/>
      <c r="VXV57" s="105"/>
      <c r="VXW57" s="105"/>
      <c r="VXX57" s="105"/>
      <c r="VXY57" s="105"/>
      <c r="VXZ57" s="105"/>
      <c r="VYA57" s="105"/>
      <c r="VYB57" s="105"/>
      <c r="VYC57" s="105"/>
      <c r="VYD57" s="105"/>
      <c r="VYE57" s="105"/>
      <c r="VYF57" s="105"/>
      <c r="VYG57" s="105"/>
      <c r="VYH57" s="105"/>
      <c r="VYI57" s="105"/>
      <c r="VYJ57" s="105"/>
      <c r="VYK57" s="105"/>
      <c r="VYL57" s="105"/>
      <c r="VYM57" s="105"/>
      <c r="VYN57" s="105"/>
      <c r="VYO57" s="105"/>
      <c r="VYP57" s="105"/>
      <c r="VYQ57" s="105"/>
      <c r="VYR57" s="105"/>
      <c r="VYS57" s="105"/>
      <c r="VYT57" s="105"/>
      <c r="VYU57" s="105"/>
      <c r="VYV57" s="105"/>
      <c r="VYW57" s="105"/>
      <c r="VYX57" s="105"/>
      <c r="VYY57" s="105"/>
      <c r="VYZ57" s="105"/>
      <c r="VZA57" s="105"/>
      <c r="VZB57" s="105"/>
      <c r="VZC57" s="105"/>
      <c r="VZD57" s="105"/>
      <c r="VZE57" s="105"/>
      <c r="VZF57" s="105"/>
      <c r="VZG57" s="105"/>
      <c r="VZH57" s="105"/>
      <c r="VZI57" s="105"/>
      <c r="VZJ57" s="105"/>
      <c r="VZK57" s="105"/>
      <c r="VZL57" s="105"/>
      <c r="VZM57" s="105"/>
      <c r="VZN57" s="105"/>
      <c r="VZO57" s="105"/>
      <c r="VZP57" s="105"/>
      <c r="VZQ57" s="105"/>
      <c r="VZR57" s="105"/>
      <c r="VZS57" s="105"/>
      <c r="VZT57" s="105"/>
      <c r="VZU57" s="105"/>
      <c r="VZV57" s="105"/>
      <c r="VZW57" s="105"/>
      <c r="VZX57" s="105"/>
      <c r="VZY57" s="105"/>
      <c r="VZZ57" s="105"/>
      <c r="WAA57" s="105"/>
      <c r="WAB57" s="105"/>
      <c r="WAC57" s="105"/>
      <c r="WAD57" s="105"/>
      <c r="WAE57" s="105"/>
      <c r="WAF57" s="105"/>
      <c r="WAG57" s="105"/>
      <c r="WAH57" s="105"/>
      <c r="WAI57" s="105"/>
      <c r="WAJ57" s="105"/>
      <c r="WAK57" s="105"/>
      <c r="WAL57" s="105"/>
      <c r="WAM57" s="105"/>
      <c r="WAN57" s="105"/>
      <c r="WAO57" s="105"/>
      <c r="WAP57" s="105"/>
      <c r="WAQ57" s="105"/>
      <c r="WAR57" s="105"/>
      <c r="WAS57" s="105"/>
      <c r="WAT57" s="105"/>
      <c r="WAU57" s="105"/>
      <c r="WAV57" s="105"/>
      <c r="WAW57" s="105"/>
      <c r="WAX57" s="105"/>
      <c r="WAY57" s="105"/>
      <c r="WAZ57" s="105"/>
      <c r="WBA57" s="105"/>
      <c r="WBB57" s="105"/>
      <c r="WBC57" s="105"/>
      <c r="WBD57" s="105"/>
      <c r="WBE57" s="105"/>
      <c r="WBF57" s="105"/>
      <c r="WBG57" s="105"/>
      <c r="WBH57" s="105"/>
      <c r="WBI57" s="105"/>
      <c r="WBJ57" s="105"/>
      <c r="WBK57" s="105"/>
      <c r="WBL57" s="105"/>
      <c r="WBM57" s="105"/>
      <c r="WBN57" s="105"/>
      <c r="WBO57" s="105"/>
      <c r="WBP57" s="105"/>
      <c r="WBQ57" s="105"/>
      <c r="WBR57" s="105"/>
      <c r="WBS57" s="105"/>
      <c r="WBT57" s="105"/>
      <c r="WBU57" s="105"/>
      <c r="WBV57" s="105"/>
      <c r="WBW57" s="105"/>
      <c r="WBX57" s="105"/>
      <c r="WBY57" s="105"/>
      <c r="WBZ57" s="105"/>
      <c r="WCA57" s="105"/>
      <c r="WCB57" s="105"/>
      <c r="WCC57" s="105"/>
      <c r="WCD57" s="105"/>
      <c r="WCE57" s="105"/>
      <c r="WCF57" s="105"/>
      <c r="WCG57" s="105"/>
      <c r="WCH57" s="105"/>
      <c r="WCI57" s="105"/>
      <c r="WCJ57" s="105"/>
      <c r="WCK57" s="105"/>
      <c r="WCL57" s="105"/>
      <c r="WCM57" s="105"/>
      <c r="WCN57" s="105"/>
      <c r="WCO57" s="105"/>
      <c r="WCP57" s="105"/>
      <c r="WCQ57" s="105"/>
      <c r="WCR57" s="105"/>
      <c r="WCS57" s="105"/>
      <c r="WCT57" s="105"/>
      <c r="WCU57" s="105"/>
      <c r="WCV57" s="105"/>
      <c r="WCW57" s="105"/>
      <c r="WCX57" s="105"/>
      <c r="WCY57" s="105"/>
      <c r="WCZ57" s="105"/>
      <c r="WDA57" s="105"/>
      <c r="WDB57" s="105"/>
      <c r="WDC57" s="105"/>
      <c r="WDD57" s="105"/>
      <c r="WDE57" s="105"/>
      <c r="WDF57" s="105"/>
      <c r="WDG57" s="105"/>
      <c r="WDH57" s="105"/>
      <c r="WDI57" s="105"/>
      <c r="WDJ57" s="105"/>
      <c r="WDK57" s="105"/>
      <c r="WDL57" s="105"/>
      <c r="WDM57" s="105"/>
      <c r="WDN57" s="105"/>
      <c r="WDO57" s="105"/>
      <c r="WDP57" s="105"/>
      <c r="WDQ57" s="105"/>
      <c r="WDR57" s="105"/>
      <c r="WDS57" s="105"/>
      <c r="WDT57" s="105"/>
      <c r="WDU57" s="105"/>
      <c r="WDV57" s="105"/>
      <c r="WDW57" s="105"/>
      <c r="WDX57" s="105"/>
      <c r="WDY57" s="105"/>
      <c r="WDZ57" s="105"/>
      <c r="WEA57" s="105"/>
      <c r="WEB57" s="105"/>
      <c r="WEC57" s="105"/>
      <c r="WED57" s="105"/>
      <c r="WEE57" s="105"/>
      <c r="WEF57" s="105"/>
      <c r="WEG57" s="105"/>
      <c r="WEH57" s="105"/>
      <c r="WEI57" s="105"/>
      <c r="WEJ57" s="105"/>
      <c r="WEK57" s="105"/>
      <c r="WEL57" s="105"/>
      <c r="WEM57" s="105"/>
      <c r="WEN57" s="105"/>
      <c r="WEO57" s="105"/>
      <c r="WEP57" s="105"/>
      <c r="WEQ57" s="105"/>
      <c r="WER57" s="105"/>
      <c r="WES57" s="105"/>
      <c r="WET57" s="105"/>
      <c r="WEU57" s="105"/>
      <c r="WEV57" s="105"/>
      <c r="WEW57" s="105"/>
      <c r="WEX57" s="105"/>
      <c r="WEY57" s="105"/>
      <c r="WEZ57" s="105"/>
      <c r="WFA57" s="105"/>
      <c r="WFB57" s="105"/>
      <c r="WFC57" s="105"/>
      <c r="WFD57" s="105"/>
      <c r="WFE57" s="105"/>
      <c r="WFF57" s="105"/>
      <c r="WFG57" s="105"/>
      <c r="WFH57" s="105"/>
      <c r="WFI57" s="105"/>
      <c r="WFJ57" s="105"/>
      <c r="WFK57" s="105"/>
      <c r="WFL57" s="105"/>
      <c r="WFM57" s="105"/>
      <c r="WFN57" s="105"/>
      <c r="WFO57" s="105"/>
      <c r="WFP57" s="105"/>
      <c r="WFQ57" s="105"/>
      <c r="WFR57" s="105"/>
      <c r="WFS57" s="105"/>
      <c r="WFT57" s="105"/>
      <c r="WFU57" s="105"/>
      <c r="WFV57" s="105"/>
      <c r="WFW57" s="105"/>
      <c r="WFX57" s="105"/>
      <c r="WFY57" s="105"/>
      <c r="WFZ57" s="105"/>
      <c r="WGA57" s="105"/>
      <c r="WGB57" s="105"/>
      <c r="WGC57" s="105"/>
      <c r="WGD57" s="105"/>
      <c r="WGE57" s="105"/>
      <c r="WGF57" s="105"/>
      <c r="WGG57" s="105"/>
      <c r="WGH57" s="105"/>
      <c r="WGI57" s="105"/>
      <c r="WGJ57" s="105"/>
      <c r="WGK57" s="105"/>
      <c r="WGL57" s="105"/>
      <c r="WGM57" s="105"/>
      <c r="WGN57" s="105"/>
      <c r="WGO57" s="105"/>
      <c r="WGP57" s="105"/>
      <c r="WGQ57" s="105"/>
      <c r="WGR57" s="105"/>
      <c r="WGS57" s="105"/>
      <c r="WGT57" s="105"/>
      <c r="WGU57" s="105"/>
      <c r="WGV57" s="105"/>
      <c r="WGW57" s="105"/>
      <c r="WGX57" s="105"/>
      <c r="WGY57" s="105"/>
      <c r="WGZ57" s="105"/>
      <c r="WHA57" s="105"/>
      <c r="WHB57" s="105"/>
      <c r="WHC57" s="105"/>
      <c r="WHD57" s="105"/>
      <c r="WHE57" s="105"/>
      <c r="WHF57" s="105"/>
      <c r="WHG57" s="105"/>
      <c r="WHH57" s="105"/>
      <c r="WHI57" s="105"/>
      <c r="WHJ57" s="105"/>
      <c r="WHK57" s="105"/>
      <c r="WHL57" s="105"/>
      <c r="WHM57" s="105"/>
      <c r="WHN57" s="105"/>
      <c r="WHO57" s="105"/>
      <c r="WHP57" s="105"/>
      <c r="WHQ57" s="105"/>
      <c r="WHR57" s="105"/>
      <c r="WHS57" s="105"/>
      <c r="WHT57" s="105"/>
      <c r="WHU57" s="105"/>
      <c r="WHV57" s="105"/>
      <c r="WHW57" s="105"/>
      <c r="WHX57" s="105"/>
      <c r="WHY57" s="105"/>
      <c r="WHZ57" s="105"/>
      <c r="WIA57" s="105"/>
      <c r="WIB57" s="105"/>
      <c r="WIC57" s="105"/>
      <c r="WID57" s="105"/>
      <c r="WIE57" s="105"/>
      <c r="WIF57" s="105"/>
      <c r="WIG57" s="105"/>
      <c r="WIH57" s="105"/>
      <c r="WII57" s="105"/>
      <c r="WIJ57" s="105"/>
      <c r="WIK57" s="105"/>
      <c r="WIL57" s="105"/>
      <c r="WIM57" s="105"/>
      <c r="WIN57" s="105"/>
      <c r="WIO57" s="105"/>
      <c r="WIP57" s="105"/>
      <c r="WIQ57" s="105"/>
      <c r="WIR57" s="105"/>
      <c r="WIS57" s="105"/>
      <c r="WIT57" s="105"/>
      <c r="WIU57" s="105"/>
      <c r="WIV57" s="105"/>
      <c r="WIW57" s="105"/>
      <c r="WIX57" s="105"/>
      <c r="WIY57" s="105"/>
      <c r="WIZ57" s="105"/>
      <c r="WJA57" s="105"/>
      <c r="WJB57" s="105"/>
      <c r="WJC57" s="105"/>
      <c r="WJD57" s="105"/>
      <c r="WJE57" s="105"/>
      <c r="WJF57" s="105"/>
      <c r="WJG57" s="105"/>
      <c r="WJH57" s="105"/>
      <c r="WJI57" s="105"/>
      <c r="WJJ57" s="105"/>
      <c r="WJK57" s="105"/>
      <c r="WJL57" s="105"/>
      <c r="WJM57" s="105"/>
      <c r="WJN57" s="105"/>
      <c r="WJO57" s="105"/>
      <c r="WJP57" s="105"/>
      <c r="WJQ57" s="105"/>
      <c r="WJR57" s="105"/>
      <c r="WJS57" s="105"/>
      <c r="WJT57" s="105"/>
      <c r="WJU57" s="105"/>
      <c r="WJV57" s="105"/>
      <c r="WJW57" s="105"/>
      <c r="WJX57" s="105"/>
      <c r="WJY57" s="105"/>
      <c r="WJZ57" s="105"/>
      <c r="WKA57" s="105"/>
      <c r="WKB57" s="105"/>
      <c r="WKC57" s="105"/>
      <c r="WKD57" s="105"/>
      <c r="WKE57" s="105"/>
      <c r="WKF57" s="105"/>
      <c r="WKG57" s="105"/>
      <c r="WKH57" s="105"/>
      <c r="WKI57" s="105"/>
      <c r="WKJ57" s="105"/>
      <c r="WKK57" s="105"/>
      <c r="WKL57" s="105"/>
      <c r="WKM57" s="105"/>
      <c r="WKN57" s="105"/>
      <c r="WKO57" s="105"/>
      <c r="WKP57" s="105"/>
      <c r="WKQ57" s="105"/>
      <c r="WKR57" s="105"/>
      <c r="WKS57" s="105"/>
      <c r="WKT57" s="105"/>
      <c r="WKU57" s="105"/>
      <c r="WKV57" s="105"/>
      <c r="WKW57" s="105"/>
      <c r="WKX57" s="105"/>
      <c r="WKY57" s="105"/>
      <c r="WKZ57" s="105"/>
      <c r="WLA57" s="105"/>
      <c r="WLB57" s="105"/>
      <c r="WLC57" s="105"/>
      <c r="WLD57" s="105"/>
      <c r="WLE57" s="105"/>
      <c r="WLF57" s="105"/>
      <c r="WLG57" s="105"/>
      <c r="WLH57" s="105"/>
      <c r="WLI57" s="105"/>
      <c r="WLJ57" s="105"/>
      <c r="WLK57" s="105"/>
      <c r="WLL57" s="105"/>
      <c r="WLM57" s="105"/>
      <c r="WLN57" s="105"/>
      <c r="WLO57" s="105"/>
      <c r="WLP57" s="105"/>
      <c r="WLQ57" s="105"/>
      <c r="WLR57" s="105"/>
      <c r="WLS57" s="105"/>
      <c r="WLT57" s="105"/>
      <c r="WLU57" s="105"/>
      <c r="WLV57" s="105"/>
      <c r="WLW57" s="105"/>
      <c r="WLX57" s="105"/>
      <c r="WLY57" s="105"/>
      <c r="WLZ57" s="105"/>
      <c r="WMA57" s="105"/>
      <c r="WMB57" s="105"/>
      <c r="WMC57" s="105"/>
      <c r="WMD57" s="105"/>
      <c r="WME57" s="105"/>
      <c r="WMF57" s="105"/>
      <c r="WMG57" s="105"/>
      <c r="WMH57" s="105"/>
      <c r="WMI57" s="105"/>
      <c r="WMJ57" s="105"/>
      <c r="WMK57" s="105"/>
      <c r="WML57" s="105"/>
      <c r="WMM57" s="105"/>
      <c r="WMN57" s="105"/>
      <c r="WMO57" s="105"/>
      <c r="WMP57" s="105"/>
      <c r="WMQ57" s="105"/>
      <c r="WMR57" s="105"/>
      <c r="WMS57" s="105"/>
      <c r="WMT57" s="105"/>
      <c r="WMU57" s="105"/>
      <c r="WMV57" s="105"/>
      <c r="WMW57" s="105"/>
      <c r="WMX57" s="105"/>
      <c r="WMY57" s="105"/>
      <c r="WMZ57" s="105"/>
      <c r="WNA57" s="105"/>
      <c r="WNB57" s="105"/>
      <c r="WNC57" s="105"/>
      <c r="WND57" s="105"/>
      <c r="WNE57" s="105"/>
      <c r="WNF57" s="105"/>
      <c r="WNG57" s="105"/>
      <c r="WNH57" s="105"/>
      <c r="WNI57" s="105"/>
      <c r="WNJ57" s="105"/>
      <c r="WNK57" s="105"/>
      <c r="WNL57" s="105"/>
      <c r="WNM57" s="105"/>
      <c r="WNN57" s="105"/>
      <c r="WNO57" s="105"/>
      <c r="WNP57" s="105"/>
      <c r="WNQ57" s="105"/>
      <c r="WNR57" s="105"/>
      <c r="WNS57" s="105"/>
      <c r="WNT57" s="105"/>
      <c r="WNU57" s="105"/>
      <c r="WNV57" s="105"/>
      <c r="WNW57" s="105"/>
      <c r="WNX57" s="105"/>
      <c r="WNY57" s="105"/>
      <c r="WNZ57" s="105"/>
      <c r="WOA57" s="105"/>
      <c r="WOB57" s="105"/>
      <c r="WOC57" s="105"/>
      <c r="WOD57" s="105"/>
      <c r="WOE57" s="105"/>
      <c r="WOF57" s="105"/>
      <c r="WOG57" s="105"/>
      <c r="WOH57" s="105"/>
      <c r="WOI57" s="105"/>
      <c r="WOJ57" s="105"/>
      <c r="WOK57" s="105"/>
      <c r="WOL57" s="105"/>
      <c r="WOM57" s="105"/>
      <c r="WON57" s="105"/>
      <c r="WOO57" s="105"/>
      <c r="WOP57" s="105"/>
      <c r="WOQ57" s="105"/>
      <c r="WOR57" s="105"/>
      <c r="WOS57" s="105"/>
      <c r="WOT57" s="105"/>
      <c r="WOU57" s="105"/>
      <c r="WOV57" s="105"/>
      <c r="WOW57" s="105"/>
      <c r="WOX57" s="105"/>
      <c r="WOY57" s="105"/>
      <c r="WOZ57" s="105"/>
      <c r="WPA57" s="105"/>
      <c r="WPB57" s="105"/>
      <c r="WPC57" s="105"/>
      <c r="WPD57" s="105"/>
      <c r="WPE57" s="105"/>
      <c r="WPF57" s="105"/>
      <c r="WPG57" s="105"/>
      <c r="WPH57" s="105"/>
      <c r="WPI57" s="105"/>
      <c r="WPJ57" s="105"/>
      <c r="WPK57" s="105"/>
      <c r="WPL57" s="105"/>
      <c r="WPM57" s="105"/>
      <c r="WPN57" s="105"/>
      <c r="WPO57" s="105"/>
      <c r="WPP57" s="105"/>
      <c r="WPQ57" s="105"/>
      <c r="WPR57" s="105"/>
      <c r="WPS57" s="105"/>
      <c r="WPT57" s="105"/>
      <c r="WPU57" s="105"/>
      <c r="WPV57" s="105"/>
      <c r="WPW57" s="105"/>
      <c r="WPX57" s="105"/>
      <c r="WPY57" s="105"/>
      <c r="WPZ57" s="105"/>
      <c r="WQA57" s="105"/>
      <c r="WQB57" s="105"/>
      <c r="WQC57" s="105"/>
      <c r="WQD57" s="105"/>
      <c r="WQE57" s="105"/>
      <c r="WQF57" s="105"/>
      <c r="WQG57" s="105"/>
      <c r="WQH57" s="105"/>
      <c r="WQI57" s="105"/>
      <c r="WQJ57" s="105"/>
      <c r="WQK57" s="105"/>
      <c r="WQL57" s="105"/>
      <c r="WQM57" s="105"/>
      <c r="WQN57" s="105"/>
      <c r="WQO57" s="105"/>
      <c r="WQP57" s="105"/>
      <c r="WQQ57" s="105"/>
      <c r="WQR57" s="105"/>
      <c r="WQS57" s="105"/>
      <c r="WQT57" s="105"/>
      <c r="WQU57" s="105"/>
      <c r="WQV57" s="105"/>
      <c r="WQW57" s="105"/>
      <c r="WQX57" s="105"/>
      <c r="WQY57" s="105"/>
      <c r="WQZ57" s="105"/>
      <c r="WRA57" s="105"/>
      <c r="WRB57" s="105"/>
      <c r="WRC57" s="105"/>
      <c r="WRD57" s="105"/>
      <c r="WRE57" s="105"/>
      <c r="WRF57" s="105"/>
      <c r="WRG57" s="105"/>
      <c r="WRH57" s="105"/>
      <c r="WRI57" s="105"/>
      <c r="WRJ57" s="105"/>
      <c r="WRK57" s="105"/>
      <c r="WRL57" s="105"/>
      <c r="WRM57" s="105"/>
      <c r="WRN57" s="105"/>
      <c r="WRO57" s="105"/>
      <c r="WRP57" s="105"/>
      <c r="WRQ57" s="105"/>
      <c r="WRR57" s="105"/>
      <c r="WRS57" s="105"/>
      <c r="WRT57" s="105"/>
      <c r="WRU57" s="105"/>
      <c r="WRV57" s="105"/>
      <c r="WRW57" s="105"/>
      <c r="WRX57" s="105"/>
      <c r="WRY57" s="105"/>
      <c r="WRZ57" s="105"/>
      <c r="WSA57" s="105"/>
      <c r="WSB57" s="105"/>
      <c r="WSC57" s="105"/>
      <c r="WSD57" s="105"/>
      <c r="WSE57" s="105"/>
      <c r="WSF57" s="105"/>
      <c r="WSG57" s="105"/>
      <c r="WSH57" s="105"/>
      <c r="WSI57" s="105"/>
      <c r="WSJ57" s="105"/>
      <c r="WSK57" s="105"/>
      <c r="WSL57" s="105"/>
      <c r="WSM57" s="105"/>
      <c r="WSN57" s="105"/>
      <c r="WSO57" s="105"/>
      <c r="WSP57" s="105"/>
      <c r="WSQ57" s="105"/>
      <c r="WSR57" s="105"/>
      <c r="WSS57" s="105"/>
      <c r="WST57" s="105"/>
      <c r="WSU57" s="105"/>
      <c r="WSV57" s="105"/>
      <c r="WSW57" s="105"/>
      <c r="WSX57" s="105"/>
      <c r="WSY57" s="105"/>
      <c r="WSZ57" s="105"/>
      <c r="WTA57" s="105"/>
      <c r="WTB57" s="105"/>
      <c r="WTC57" s="105"/>
      <c r="WTD57" s="105"/>
      <c r="WTE57" s="105"/>
      <c r="WTF57" s="105"/>
      <c r="WTG57" s="105"/>
      <c r="WTH57" s="105"/>
      <c r="WTI57" s="105"/>
      <c r="WTJ57" s="105"/>
      <c r="WTK57" s="105"/>
      <c r="WTL57" s="105"/>
      <c r="WTM57" s="105"/>
      <c r="WTN57" s="105"/>
      <c r="WTO57" s="105"/>
      <c r="WTP57" s="105"/>
      <c r="WTQ57" s="105"/>
      <c r="WTR57" s="105"/>
      <c r="WTS57" s="105"/>
      <c r="WTT57" s="105"/>
      <c r="WTU57" s="105"/>
      <c r="WTV57" s="105"/>
      <c r="WTW57" s="105"/>
      <c r="WTX57" s="105"/>
      <c r="WTY57" s="105"/>
      <c r="WTZ57" s="105"/>
      <c r="WUA57" s="105"/>
      <c r="WUB57" s="105"/>
      <c r="WUC57" s="105"/>
      <c r="WUD57" s="105"/>
      <c r="WUE57" s="105"/>
      <c r="WUF57" s="105"/>
      <c r="WUG57" s="105"/>
      <c r="WUH57" s="105"/>
      <c r="WUI57" s="105"/>
      <c r="WUJ57" s="105"/>
      <c r="WUK57" s="105"/>
      <c r="WUL57" s="105"/>
      <c r="WUM57" s="105"/>
      <c r="WUN57" s="105"/>
      <c r="WUO57" s="105"/>
      <c r="WUP57" s="105"/>
      <c r="WUQ57" s="105"/>
      <c r="WUR57" s="105"/>
      <c r="WUS57" s="105"/>
      <c r="WUT57" s="105"/>
      <c r="WUU57" s="105"/>
      <c r="WUV57" s="105"/>
      <c r="WUW57" s="105"/>
      <c r="WUX57" s="105"/>
      <c r="WUY57" s="105"/>
      <c r="WUZ57" s="105"/>
      <c r="WVA57" s="105"/>
      <c r="WVB57" s="105"/>
      <c r="WVC57" s="105"/>
      <c r="WVD57" s="105"/>
      <c r="WVE57" s="105"/>
      <c r="WVF57" s="105"/>
      <c r="WVG57" s="105"/>
      <c r="WVH57" s="105"/>
      <c r="WVI57" s="105"/>
      <c r="WVJ57" s="105"/>
      <c r="WVK57" s="105"/>
      <c r="WVL57" s="105"/>
      <c r="WVM57" s="105"/>
      <c r="WVN57" s="105"/>
      <c r="WVO57" s="105"/>
      <c r="WVP57" s="105"/>
      <c r="WVQ57" s="105"/>
      <c r="WVR57" s="105"/>
      <c r="WVS57" s="105"/>
      <c r="WVT57" s="105"/>
      <c r="WVU57" s="105"/>
      <c r="WVV57" s="105"/>
      <c r="WVW57" s="105"/>
      <c r="WVX57" s="105"/>
      <c r="WVY57" s="105"/>
      <c r="WVZ57" s="105"/>
      <c r="WWA57" s="105"/>
      <c r="WWB57" s="105"/>
      <c r="WWC57" s="105"/>
      <c r="WWD57" s="105"/>
      <c r="WWE57" s="105"/>
      <c r="WWF57" s="105"/>
      <c r="WWG57" s="105"/>
      <c r="WWH57" s="105"/>
      <c r="WWI57" s="105"/>
      <c r="WWJ57" s="105"/>
      <c r="WWK57" s="105"/>
      <c r="WWL57" s="105"/>
      <c r="WWM57" s="105"/>
      <c r="WWN57" s="105"/>
      <c r="WWO57" s="105"/>
      <c r="WWP57" s="105"/>
      <c r="WWQ57" s="105"/>
      <c r="WWR57" s="105"/>
      <c r="WWS57" s="105"/>
      <c r="WWT57" s="105"/>
      <c r="WWU57" s="105"/>
      <c r="WWV57" s="105"/>
      <c r="WWW57" s="105"/>
      <c r="WWX57" s="105"/>
      <c r="WWY57" s="105"/>
      <c r="WWZ57" s="105"/>
      <c r="WXA57" s="105"/>
      <c r="WXB57" s="105"/>
      <c r="WXC57" s="105"/>
      <c r="WXD57" s="105"/>
      <c r="WXE57" s="105"/>
      <c r="WXF57" s="105"/>
      <c r="WXG57" s="105"/>
      <c r="WXH57" s="105"/>
      <c r="WXI57" s="105"/>
      <c r="WXJ57" s="105"/>
      <c r="WXK57" s="105"/>
      <c r="WXL57" s="105"/>
      <c r="WXM57" s="105"/>
      <c r="WXN57" s="105"/>
      <c r="WXO57" s="105"/>
      <c r="WXP57" s="105"/>
      <c r="WXQ57" s="105"/>
      <c r="WXR57" s="105"/>
      <c r="WXS57" s="105"/>
      <c r="WXT57" s="105"/>
      <c r="WXU57" s="105"/>
      <c r="WXV57" s="105"/>
      <c r="WXW57" s="105"/>
      <c r="WXX57" s="105"/>
      <c r="WXY57" s="105"/>
      <c r="WXZ57" s="105"/>
      <c r="WYA57" s="105"/>
      <c r="WYB57" s="105"/>
      <c r="WYC57" s="105"/>
      <c r="WYD57" s="105"/>
      <c r="WYE57" s="105"/>
      <c r="WYF57" s="105"/>
      <c r="WYG57" s="105"/>
      <c r="WYH57" s="105"/>
      <c r="WYI57" s="105"/>
      <c r="WYJ57" s="105"/>
      <c r="WYK57" s="105"/>
      <c r="WYL57" s="105"/>
      <c r="WYM57" s="105"/>
      <c r="WYN57" s="105"/>
      <c r="WYO57" s="105"/>
      <c r="WYP57" s="105"/>
      <c r="WYQ57" s="105"/>
      <c r="WYR57" s="105"/>
      <c r="WYS57" s="105"/>
      <c r="WYT57" s="105"/>
      <c r="WYU57" s="105"/>
      <c r="WYV57" s="105"/>
      <c r="WYW57" s="105"/>
      <c r="WYX57" s="105"/>
      <c r="WYY57" s="105"/>
      <c r="WYZ57" s="105"/>
      <c r="WZA57" s="105"/>
      <c r="WZB57" s="105"/>
      <c r="WZC57" s="105"/>
      <c r="WZD57" s="105"/>
      <c r="WZE57" s="105"/>
      <c r="WZF57" s="105"/>
      <c r="WZG57" s="105"/>
      <c r="WZH57" s="105"/>
      <c r="WZI57" s="105"/>
      <c r="WZJ57" s="105"/>
      <c r="WZK57" s="105"/>
      <c r="WZL57" s="105"/>
      <c r="WZM57" s="105"/>
      <c r="WZN57" s="105"/>
      <c r="WZO57" s="105"/>
      <c r="WZP57" s="105"/>
      <c r="WZQ57" s="105"/>
      <c r="WZR57" s="105"/>
      <c r="WZS57" s="105"/>
      <c r="WZT57" s="105"/>
      <c r="WZU57" s="105"/>
      <c r="WZV57" s="105"/>
      <c r="WZW57" s="105"/>
      <c r="WZX57" s="105"/>
      <c r="WZY57" s="105"/>
      <c r="WZZ57" s="105"/>
      <c r="XAA57" s="105"/>
      <c r="XAB57" s="105"/>
      <c r="XAC57" s="105"/>
      <c r="XAD57" s="105"/>
      <c r="XAE57" s="105"/>
      <c r="XAF57" s="105"/>
      <c r="XAG57" s="105"/>
      <c r="XAH57" s="105"/>
      <c r="XAI57" s="105"/>
      <c r="XAJ57" s="105"/>
      <c r="XAK57" s="105"/>
      <c r="XAL57" s="105"/>
      <c r="XAM57" s="105"/>
      <c r="XAN57" s="105"/>
      <c r="XAO57" s="105"/>
      <c r="XAP57" s="105"/>
      <c r="XAQ57" s="105"/>
      <c r="XAR57" s="105"/>
      <c r="XAS57" s="105"/>
      <c r="XAT57" s="105"/>
      <c r="XAU57" s="105"/>
      <c r="XAV57" s="105"/>
      <c r="XAW57" s="105"/>
      <c r="XAX57" s="105"/>
      <c r="XAY57" s="105"/>
      <c r="XAZ57" s="105"/>
      <c r="XBA57" s="105"/>
      <c r="XBB57" s="105"/>
      <c r="XBC57" s="105"/>
      <c r="XBD57" s="105"/>
      <c r="XBE57" s="105"/>
      <c r="XBF57" s="105"/>
      <c r="XBG57" s="105"/>
      <c r="XBH57" s="105"/>
      <c r="XBI57" s="105"/>
      <c r="XBJ57" s="105"/>
      <c r="XBK57" s="105"/>
      <c r="XBL57" s="105"/>
      <c r="XBM57" s="105"/>
      <c r="XBN57" s="105"/>
      <c r="XBO57" s="105"/>
      <c r="XBP57" s="105"/>
      <c r="XBQ57" s="105"/>
      <c r="XBR57" s="105"/>
      <c r="XBS57" s="105"/>
      <c r="XBT57" s="105"/>
      <c r="XBU57" s="105"/>
      <c r="XBV57" s="105"/>
      <c r="XBW57" s="105"/>
      <c r="XBX57" s="105"/>
      <c r="XBY57" s="105"/>
      <c r="XBZ57" s="105"/>
      <c r="XCA57" s="105"/>
      <c r="XCB57" s="105"/>
      <c r="XCC57" s="105"/>
      <c r="XCD57" s="105"/>
      <c r="XCE57" s="105"/>
      <c r="XCF57" s="105"/>
      <c r="XCG57" s="105"/>
      <c r="XCH57" s="105"/>
      <c r="XCI57" s="105"/>
      <c r="XCJ57" s="105"/>
      <c r="XCK57" s="105"/>
      <c r="XCL57" s="105"/>
      <c r="XCM57" s="105"/>
      <c r="XCN57" s="105"/>
      <c r="XCO57" s="105"/>
      <c r="XCP57" s="105"/>
      <c r="XCQ57" s="105"/>
      <c r="XCR57" s="105"/>
      <c r="XCS57" s="105"/>
      <c r="XCT57" s="105"/>
      <c r="XCU57" s="105"/>
      <c r="XCV57" s="105"/>
      <c r="XCW57" s="105"/>
      <c r="XCX57" s="105"/>
      <c r="XCY57" s="105"/>
      <c r="XCZ57" s="105"/>
      <c r="XDA57" s="105"/>
      <c r="XDB57" s="105"/>
      <c r="XDC57" s="105"/>
      <c r="XDD57" s="105"/>
      <c r="XDE57" s="105"/>
      <c r="XDF57" s="105"/>
      <c r="XDG57" s="105"/>
      <c r="XDH57" s="105"/>
      <c r="XDI57" s="105"/>
      <c r="XDJ57" s="105"/>
      <c r="XDK57" s="105"/>
      <c r="XDL57" s="105"/>
      <c r="XDM57" s="105"/>
      <c r="XDN57" s="105"/>
      <c r="XDO57" s="105"/>
      <c r="XDP57" s="105"/>
      <c r="XDQ57" s="105"/>
      <c r="XDR57" s="105"/>
      <c r="XDS57" s="105"/>
      <c r="XDT57" s="105"/>
      <c r="XDU57" s="105"/>
      <c r="XDV57" s="105"/>
      <c r="XDW57" s="105"/>
      <c r="XDX57" s="105"/>
      <c r="XDY57" s="105"/>
      <c r="XDZ57" s="105"/>
      <c r="XEA57" s="105"/>
      <c r="XEB57" s="105"/>
      <c r="XEC57" s="105"/>
      <c r="XED57" s="105"/>
      <c r="XEE57" s="105"/>
      <c r="XEF57" s="105"/>
      <c r="XEG57" s="105"/>
      <c r="XEH57" s="105"/>
      <c r="XEI57" s="105"/>
      <c r="XEJ57" s="105"/>
      <c r="XEK57" s="105"/>
      <c r="XEL57" s="105"/>
      <c r="XEM57" s="105"/>
      <c r="XEN57" s="105"/>
      <c r="XEO57" s="105"/>
      <c r="XEP57" s="105"/>
      <c r="XEQ57" s="105"/>
      <c r="XER57" s="105"/>
      <c r="XES57" s="105"/>
      <c r="XET57" s="105"/>
      <c r="XEU57" s="105"/>
      <c r="XEV57" s="105"/>
      <c r="XEW57" s="105"/>
      <c r="XEX57" s="105"/>
      <c r="XEY57" s="105"/>
      <c r="XEZ57" s="105"/>
      <c r="XFA57" s="105"/>
      <c r="XFB57" s="105"/>
      <c r="XFC57" s="105"/>
      <c r="XFD57" s="105"/>
    </row>
    <row r="58" spans="1:16384" s="139" customFormat="1">
      <c r="B58" s="114" t="s">
        <v>341</v>
      </c>
      <c r="E58" s="116">
        <f>IF(E$51='Capital Structure'!$E$7,(E56-E55),0)</f>
        <v>0</v>
      </c>
      <c r="F58" s="116">
        <f>IF(F$51='Capital Structure'!$E$7,(F56-F55),0)</f>
        <v>0</v>
      </c>
      <c r="G58" s="116">
        <f>IF(G$51='Capital Structure'!$E$7,(G56-G55),0)</f>
        <v>0</v>
      </c>
      <c r="H58" s="116">
        <f>IF(H$51='Capital Structure'!$E$7,(H56-H55),0)</f>
        <v>0</v>
      </c>
      <c r="I58" s="116">
        <f>IF(I$51='Capital Structure'!$E$7,(I56-I55),0)</f>
        <v>0</v>
      </c>
      <c r="J58" s="116">
        <f>IF(J$51='Capital Structure'!$E$7,(J56-J55),0)</f>
        <v>0</v>
      </c>
      <c r="K58" s="116">
        <f>IF(K$51='Capital Structure'!$E$7,(K56-K55),0)</f>
        <v>0</v>
      </c>
      <c r="L58" s="116">
        <f>IF(L$51='Capital Structure'!$E$7,(L56-L55),0)</f>
        <v>0</v>
      </c>
      <c r="M58" s="116">
        <f>IF(M$51='Capital Structure'!$E$7,(M56-M55),0)</f>
        <v>0</v>
      </c>
      <c r="N58" s="116">
        <f>IF(N$51='Capital Structure'!$E$7,(N56-N55),0)</f>
        <v>0</v>
      </c>
      <c r="O58" s="116">
        <f>IF(O$51='Capital Structure'!$E$7,(O56-O55),0)</f>
        <v>0</v>
      </c>
      <c r="P58" s="116">
        <f>IF(P$51='Capital Structure'!$E$7,(P56-P55),0)</f>
        <v>0</v>
      </c>
      <c r="Q58" s="116">
        <f>IF(Q$51='Capital Structure'!$E$7,(Q56-Q55),0)</f>
        <v>0</v>
      </c>
      <c r="R58" s="116">
        <f>IF(R$51='Capital Structure'!$E$7,(R56-R55),0)</f>
        <v>0</v>
      </c>
      <c r="S58" s="116">
        <f>IF(S$51='Capital Structure'!$E$7,(S56-S55),0)</f>
        <v>0</v>
      </c>
      <c r="T58" s="116">
        <f>IF(T$51='Capital Structure'!$E$7,(T56-T55),0)</f>
        <v>0</v>
      </c>
      <c r="U58" s="116">
        <f>IF(U$51='Capital Structure'!$E$7,(U56-U55),0)</f>
        <v>0</v>
      </c>
      <c r="V58" s="116">
        <f>IF(V$51='Capital Structure'!$E$7,(V56-V55),0)</f>
        <v>0</v>
      </c>
      <c r="W58" s="116">
        <f>IF(W$51='Capital Structure'!$E$7,(W56-W55),0)</f>
        <v>0</v>
      </c>
      <c r="X58" s="116">
        <f>IF(X$51='Capital Structure'!$E$7,(X56-X55),0)</f>
        <v>0</v>
      </c>
      <c r="Y58" s="116">
        <f>IF(Y$51='Capital Structure'!$E$7,(Y56-Y55),0)</f>
        <v>0</v>
      </c>
      <c r="Z58" s="116">
        <f>IF(Z$51='Capital Structure'!$E$7,(Z56-Z55),0)</f>
        <v>0</v>
      </c>
      <c r="AA58" s="116">
        <f>IF(AA$51='Capital Structure'!$E$7,(AA56-AA55),0)</f>
        <v>0</v>
      </c>
      <c r="AB58" s="116">
        <f>IF(AB$51='Capital Structure'!$E$7,(AB56-AB55),0)</f>
        <v>0</v>
      </c>
      <c r="AC58" s="116">
        <f>IF(AC$51='Capital Structure'!$E$7,(AC56-AC55),0)</f>
        <v>0</v>
      </c>
      <c r="AD58" s="116">
        <f>IF(AD$51='Capital Structure'!$E$7,(AD56-AD55),0)</f>
        <v>0</v>
      </c>
      <c r="AE58" s="116">
        <f>IF(AE$51='Capital Structure'!$E$7,(AE56-AE55),0)</f>
        <v>0</v>
      </c>
      <c r="AF58" s="116">
        <f>IF(AF$51='Capital Structure'!$E$7,(AF56-AF55),0)</f>
        <v>0</v>
      </c>
      <c r="AG58" s="116">
        <f>IF(AG$51='Capital Structure'!$E$7,(AG56-AG55),0)</f>
        <v>0</v>
      </c>
      <c r="AH58" s="116">
        <f>IF(AH$51='Capital Structure'!$E$7,(AH56-AH55),0)</f>
        <v>0</v>
      </c>
      <c r="AI58" s="116">
        <f>IF(AI$51='Capital Structure'!$E$7,(AI56-AI55),0)</f>
        <v>0</v>
      </c>
      <c r="AJ58" s="116">
        <f>IF(AJ$51='Capital Structure'!$E$7,(AJ56-AJ55),0)</f>
        <v>0</v>
      </c>
      <c r="AK58" s="116">
        <f>IF(AK$51='Capital Structure'!$E$7,(AK56-AK55),0)</f>
        <v>0</v>
      </c>
      <c r="AL58" s="116">
        <f>IF(AL$51='Capital Structure'!$E$7,(AL56-AL55),0)</f>
        <v>0</v>
      </c>
      <c r="AM58" s="116">
        <f>IF(AM$51='Capital Structure'!$E$7,(AM56-AM55),0)</f>
        <v>0</v>
      </c>
      <c r="AN58" s="116">
        <f>IF(AN$51='Capital Structure'!$E$7,(AN56-AN55),0)</f>
        <v>0</v>
      </c>
      <c r="AO58" s="116">
        <f>IF(AO$51='Capital Structure'!$E$7,(AO56-AO55),0)</f>
        <v>0</v>
      </c>
      <c r="AP58" s="116">
        <f>IF(AP$51='Capital Structure'!$E$7,(AP56-AP55),0)</f>
        <v>0</v>
      </c>
      <c r="AQ58" s="116">
        <f>IF(AQ$51='Capital Structure'!$E$7,(AQ56-AQ55),0)</f>
        <v>0</v>
      </c>
      <c r="AR58" s="116">
        <f>IF(AR$51='Capital Structure'!$E$7,(AR56-AR55),0)</f>
        <v>0</v>
      </c>
      <c r="AS58" s="116">
        <f>IF(AS$51='Capital Structure'!$E$7,(AS56-AS55),0)</f>
        <v>0</v>
      </c>
      <c r="AT58" s="116">
        <f>IF(AT$51='Capital Structure'!$E$7,(AT56-AT55),0)</f>
        <v>0</v>
      </c>
      <c r="AU58" s="116">
        <f>IF(AU$51='Capital Structure'!$E$7,(AU56-AU55),0)</f>
        <v>0</v>
      </c>
      <c r="AV58" s="116">
        <f>IF(AV$51='Capital Structure'!$E$7,(AV56-AV55),0)</f>
        <v>0</v>
      </c>
      <c r="AW58" s="116">
        <f>IF(AW$51='Capital Structure'!$E$7,(AW56-AW55),0)</f>
        <v>0</v>
      </c>
      <c r="AX58" s="116">
        <f>IF(AX$51='Capital Structure'!$E$7,(AX56-AX55),0)</f>
        <v>0</v>
      </c>
      <c r="AY58" s="116">
        <f>IF(AY$51='Capital Structure'!$E$7,(AY56-AY55),0)</f>
        <v>0</v>
      </c>
      <c r="AZ58" s="116">
        <f>IF(AZ$51='Capital Structure'!$E$7,(AZ56-AZ55),0)</f>
        <v>0</v>
      </c>
      <c r="BA58" s="116">
        <f>IF(BA$51='Capital Structure'!$E$7,(BA56-BA55),0)</f>
        <v>0</v>
      </c>
      <c r="BB58" s="116">
        <f>IF(BB$51='Capital Structure'!$E$7,(BB56-BB55),0)</f>
        <v>0</v>
      </c>
      <c r="BC58" s="116">
        <f>IF(BC$51='Capital Structure'!$E$7,(BC56-BC55),0)</f>
        <v>0</v>
      </c>
      <c r="BD58" s="116">
        <f>IF(BD$51='Capital Structure'!$E$7,(BD56-BD55),0)</f>
        <v>0</v>
      </c>
      <c r="BE58" s="116">
        <f>IF(BE$51='Capital Structure'!$E$7,(BE56-BE55),0)</f>
        <v>0</v>
      </c>
      <c r="BF58" s="116">
        <f>IF(BF$51='Capital Structure'!$E$7,(BF56-BF55),0)</f>
        <v>0</v>
      </c>
      <c r="BG58" s="116">
        <f>IF(BG$51='Capital Structure'!$E$7,(BG56-BG55),0)</f>
        <v>0</v>
      </c>
      <c r="BH58" s="116">
        <f>IF(BH$51='Capital Structure'!$E$7,(BH56-BH55),0)</f>
        <v>0</v>
      </c>
      <c r="BI58" s="116">
        <f>IF(BI$51='Capital Structure'!$E$7,(BI56-BI55),0)</f>
        <v>0</v>
      </c>
      <c r="BJ58" s="116">
        <f>IF(BJ$51='Capital Structure'!$E$7,(BJ56-BJ55),0)</f>
        <v>0</v>
      </c>
      <c r="BK58" s="116">
        <f>IF(BK$51='Capital Structure'!$E$7,(BK56-BK55),0)</f>
        <v>0</v>
      </c>
      <c r="BL58" s="116">
        <f>IF(BL$51='Capital Structure'!$E$7,(BL56-BL55),0)</f>
        <v>0</v>
      </c>
      <c r="BM58" s="116">
        <f>IF(BM$51='Capital Structure'!$E$7,(BM56-BM55),0)</f>
        <v>0</v>
      </c>
      <c r="BN58" s="116">
        <f>IF(BN$51='Capital Structure'!$E$7,(BN56-BN55),0)</f>
        <v>0</v>
      </c>
      <c r="BO58" s="116">
        <f>IF(BO$51='Capital Structure'!$E$7,(BO56-BO55),0)</f>
        <v>0</v>
      </c>
      <c r="BP58" s="116">
        <f>IF(BP$51='Capital Structure'!$E$7,(BP56-BP55),0)</f>
        <v>0</v>
      </c>
      <c r="BQ58" s="116">
        <f>IF(BQ$51='Capital Structure'!$E$7,(BQ56-BQ55),0)</f>
        <v>0</v>
      </c>
      <c r="BR58" s="116">
        <f>IF(BR$51='Capital Structure'!$E$7,(BR56-BR55),0)</f>
        <v>0</v>
      </c>
      <c r="BS58" s="116">
        <f>IF(BS$51='Capital Structure'!$E$7,(BS56-BS55),0)</f>
        <v>0</v>
      </c>
      <c r="BT58" s="116">
        <f>IF(BT$51='Capital Structure'!$E$7,(BT56-BT55),0)</f>
        <v>0</v>
      </c>
      <c r="BU58" s="116">
        <f>IF(BU$51='Capital Structure'!$E$7,(BU56-BU55),0)</f>
        <v>0</v>
      </c>
      <c r="BV58" s="116">
        <f>IF(BV$51='Capital Structure'!$E$7,(BV56-BV55),0)</f>
        <v>0</v>
      </c>
      <c r="BW58" s="116">
        <f>IF(BW$51='Capital Structure'!$E$7,(BW56-BW55),0)</f>
        <v>0</v>
      </c>
      <c r="BX58" s="116">
        <f>IF(BX$51='Capital Structure'!$E$7,(BX56-BX55),0)</f>
        <v>0</v>
      </c>
      <c r="BY58" s="116">
        <f>IF(BY$51='Capital Structure'!$E$7,(BY56-BY55),0)</f>
        <v>0</v>
      </c>
      <c r="BZ58" s="116">
        <f>IF(BZ$51='Capital Structure'!$E$7,(BZ56-BZ55),0)</f>
        <v>69971512.790242344</v>
      </c>
      <c r="CA58" s="116">
        <f>IF(CA$51='Capital Structure'!$E$7,(CA56-CA55),0)</f>
        <v>0</v>
      </c>
      <c r="CB58" s="116">
        <f>IF(CB$51='Capital Structure'!$E$7,(CB56-CB55),0)</f>
        <v>0</v>
      </c>
      <c r="CC58" s="116">
        <f>IF(CC$51='Capital Structure'!$E$7,(CC56-CC55),0)</f>
        <v>0</v>
      </c>
      <c r="CD58" s="116">
        <f>IF(CD$51='Capital Structure'!$E$7,(CD56-CD55),0)</f>
        <v>0</v>
      </c>
      <c r="CE58" s="116">
        <f>IF(CE$51='Capital Structure'!$E$7,(CE56-CE55),0)</f>
        <v>0</v>
      </c>
      <c r="CF58" s="116">
        <f>IF(CF$51='Capital Structure'!$E$7,(CF56-CF55),0)</f>
        <v>0</v>
      </c>
      <c r="CG58" s="116">
        <f>IF(CG$51='Capital Structure'!$E$7,(CG56-CG55),0)</f>
        <v>0</v>
      </c>
      <c r="CH58" s="116">
        <f>IF(CH$51='Capital Structure'!$E$7,(CH56-CH55),0)</f>
        <v>0</v>
      </c>
      <c r="CI58" s="116">
        <f>IF(CI$51='Capital Structure'!$E$7,(CI56-CI55),0)</f>
        <v>0</v>
      </c>
      <c r="CJ58" s="116">
        <f>IF(CJ$51='Capital Structure'!$E$7,(CJ56-CJ55),0)</f>
        <v>0</v>
      </c>
      <c r="CK58" s="116">
        <f>IF(CK$51='Capital Structure'!$E$7,(CK56-CK55),0)</f>
        <v>0</v>
      </c>
      <c r="CL58" s="116">
        <f>IF(CL$51='Capital Structure'!$E$7,(CL56-CL55),0)</f>
        <v>0</v>
      </c>
      <c r="CM58" s="116">
        <f>IF(CM$51='Capital Structure'!$E$7,(CM56-CM55),0)</f>
        <v>0</v>
      </c>
      <c r="CN58" s="116">
        <f>IF(CN$51='Capital Structure'!$E$7,(CN56-CN55),0)</f>
        <v>0</v>
      </c>
      <c r="CO58" s="116">
        <f>IF(CO$51='Capital Structure'!$E$7,(CO56-CO55),0)</f>
        <v>0</v>
      </c>
      <c r="CP58" s="116">
        <f>IF(CP$51='Capital Structure'!$E$7,(CP56-CP55),0)</f>
        <v>0</v>
      </c>
      <c r="CQ58" s="116">
        <f>IF(CQ$51='Capital Structure'!$E$7,(CQ56-CQ55),0)</f>
        <v>0</v>
      </c>
      <c r="CR58" s="116">
        <f>IF(CR$51='Capital Structure'!$E$7,(CR56-CR55),0)</f>
        <v>0</v>
      </c>
      <c r="CS58" s="116">
        <f>IF(CS$51='Capital Structure'!$E$7,(CS56-CS55),0)</f>
        <v>0</v>
      </c>
      <c r="CT58" s="116">
        <f>IF(CT$51='Capital Structure'!$E$7,(CT56-CT55),0)</f>
        <v>0</v>
      </c>
      <c r="CU58" s="116">
        <f>IF(CU$51='Capital Structure'!$E$7,(CU56-CU55),0)</f>
        <v>0</v>
      </c>
      <c r="CV58" s="116">
        <f>IF(CV$51='Capital Structure'!$E$7,(CV56-CV55),0)</f>
        <v>0</v>
      </c>
      <c r="CW58" s="116">
        <f>IF(CW$51='Capital Structure'!$E$7,(CW56-CW55),0)</f>
        <v>0</v>
      </c>
      <c r="CX58" s="116">
        <f>IF(CX$51='Capital Structure'!$E$7,(CX56-CX55),0)</f>
        <v>0</v>
      </c>
      <c r="CY58" s="116">
        <f>IF(CY$51='Capital Structure'!$E$7,(CY56-CY55),0)</f>
        <v>0</v>
      </c>
      <c r="CZ58" s="116">
        <f>IF(CZ$51='Capital Structure'!$E$7,(CZ56-CZ55),0)</f>
        <v>0</v>
      </c>
      <c r="DA58" s="116">
        <f>IF(DA$51='Capital Structure'!$E$7,(DA56-DA55),0)</f>
        <v>0</v>
      </c>
      <c r="DB58" s="116">
        <f>IF(DB$51='Capital Structure'!$E$7,(DB56-DB55),0)</f>
        <v>0</v>
      </c>
      <c r="DC58" s="116">
        <f>IF(DC$51='Capital Structure'!$E$7,(DC56-DC55),0)</f>
        <v>0</v>
      </c>
      <c r="DD58" s="116">
        <f>IF(DD$51='Capital Structure'!$E$7,(DD56-DD55),0)</f>
        <v>0</v>
      </c>
      <c r="DE58" s="116">
        <f>IF(DE$51='Capital Structure'!$E$7,(DE56-DE55),0)</f>
        <v>0</v>
      </c>
      <c r="DF58" s="116">
        <f>IF(DF$51='Capital Structure'!$E$7,(DF56-DF55),0)</f>
        <v>0</v>
      </c>
      <c r="DG58" s="116">
        <f>IF(DG$51='Capital Structure'!$E$7,(DG56-DG55),0)</f>
        <v>0</v>
      </c>
      <c r="DH58" s="116">
        <f>IF(DH$51='Capital Structure'!$E$7,(DH56-DH55),0)</f>
        <v>0</v>
      </c>
      <c r="DI58" s="116">
        <f>IF(DI$51='Capital Structure'!$E$7,(DI56-DI55),0)</f>
        <v>0</v>
      </c>
      <c r="DJ58" s="116">
        <f>IF(DJ$51='Capital Structure'!$E$7,(DJ56-DJ55),0)</f>
        <v>0</v>
      </c>
      <c r="DK58" s="116">
        <f>IF(DK$51='Capital Structure'!$E$7,(DK56-DK55),0)</f>
        <v>0</v>
      </c>
      <c r="DL58" s="116">
        <f>IF(DL$51='Capital Structure'!$E$7,(DL56-DL55),0)</f>
        <v>0</v>
      </c>
      <c r="DM58" s="116">
        <f>IF(DM$51='Capital Structure'!$E$7,(DM56-DM55),0)</f>
        <v>0</v>
      </c>
      <c r="DN58" s="116">
        <f>IF(DN$51='Capital Structure'!$E$7,(DN56-DN55),0)</f>
        <v>0</v>
      </c>
      <c r="DO58" s="116">
        <f>IF(DO$51='Capital Structure'!$E$7,(DO56-DO55),0)</f>
        <v>0</v>
      </c>
      <c r="DP58" s="116">
        <f>IF(DP$51='Capital Structure'!$E$7,(DP56-DP55),0)</f>
        <v>0</v>
      </c>
      <c r="DQ58" s="116">
        <f>IF(DQ$51='Capital Structure'!$E$7,(DQ56-DQ55),0)</f>
        <v>0</v>
      </c>
      <c r="DR58" s="116">
        <f>IF(DR$51='Capital Structure'!$E$7,(DR56-DR55),0)</f>
        <v>0</v>
      </c>
      <c r="DS58" s="116">
        <f>IF(DS$51='Capital Structure'!$E$7,(DS56-DS55),0)</f>
        <v>0</v>
      </c>
      <c r="DT58" s="116">
        <f>IF(DT$51='Capital Structure'!$E$7,(DT56-DT55),0)</f>
        <v>0</v>
      </c>
      <c r="DU58" s="116">
        <f>IF(DU$51='Capital Structure'!$E$7,(DU56-DU55),0)</f>
        <v>0</v>
      </c>
      <c r="DV58" s="116">
        <f>IF(DV$51='Capital Structure'!$E$7,(DV56-DV55),0)</f>
        <v>0</v>
      </c>
      <c r="DW58" s="116">
        <f>IF(DW$51='Capital Structure'!$E$7,(DW56-DW55),0)</f>
        <v>0</v>
      </c>
      <c r="DX58" s="116">
        <f>IF(DX$51='Capital Structure'!$E$7,(DX56-DX55),0)</f>
        <v>0</v>
      </c>
      <c r="DY58" s="116">
        <f>IF(DY$51='Capital Structure'!$E$7,(DY56-DY55),0)</f>
        <v>0</v>
      </c>
    </row>
    <row r="59" spans="1:16384" s="139" customFormat="1">
      <c r="A59" s="136"/>
      <c r="B59" s="117"/>
      <c r="C59" s="136"/>
      <c r="D59" s="136"/>
      <c r="DZ59" s="136"/>
      <c r="EA59" s="136"/>
      <c r="EB59" s="136"/>
      <c r="EC59" s="136"/>
      <c r="ED59" s="136"/>
      <c r="EE59" s="136"/>
      <c r="EF59" s="136"/>
      <c r="EG59" s="136"/>
      <c r="EH59" s="136"/>
      <c r="EI59" s="136"/>
      <c r="EJ59" s="136"/>
      <c r="EK59" s="136"/>
      <c r="EL59" s="136"/>
      <c r="EM59" s="136"/>
      <c r="EN59" s="136"/>
      <c r="EO59" s="136"/>
      <c r="EP59" s="136"/>
      <c r="EQ59" s="136"/>
      <c r="ER59" s="136"/>
      <c r="ES59" s="136"/>
      <c r="ET59" s="136"/>
      <c r="EU59" s="136"/>
      <c r="EV59" s="136"/>
      <c r="EW59" s="136"/>
      <c r="EX59" s="136"/>
      <c r="EY59" s="136"/>
      <c r="EZ59" s="136"/>
      <c r="FA59" s="136"/>
      <c r="FB59" s="136"/>
      <c r="FC59" s="136"/>
      <c r="FD59" s="136"/>
      <c r="FE59" s="136"/>
      <c r="FF59" s="136"/>
      <c r="FG59" s="136"/>
      <c r="FH59" s="136"/>
      <c r="FI59" s="136"/>
      <c r="FJ59" s="136"/>
      <c r="FK59" s="136"/>
      <c r="FL59" s="136"/>
      <c r="FM59" s="136"/>
      <c r="FN59" s="136"/>
      <c r="FO59" s="136"/>
      <c r="FP59" s="136"/>
      <c r="FQ59" s="136"/>
      <c r="FR59" s="136"/>
      <c r="FS59" s="136"/>
      <c r="FT59" s="136"/>
      <c r="FU59" s="136"/>
      <c r="FV59" s="136"/>
      <c r="FW59" s="136"/>
      <c r="FX59" s="136"/>
      <c r="FY59" s="136"/>
      <c r="FZ59" s="136"/>
      <c r="GA59" s="136"/>
      <c r="GB59" s="136"/>
      <c r="GC59" s="136"/>
      <c r="GD59" s="136"/>
      <c r="GE59" s="136"/>
      <c r="GF59" s="136"/>
      <c r="GG59" s="136"/>
      <c r="GH59" s="136"/>
      <c r="GI59" s="136"/>
      <c r="GJ59" s="136"/>
      <c r="GK59" s="136"/>
      <c r="GL59" s="136"/>
      <c r="GM59" s="136"/>
      <c r="GN59" s="136"/>
      <c r="GO59" s="136"/>
      <c r="GP59" s="136"/>
      <c r="GQ59" s="136"/>
      <c r="GR59" s="136"/>
      <c r="GS59" s="136"/>
      <c r="GT59" s="136"/>
      <c r="GU59" s="136"/>
      <c r="GV59" s="136"/>
      <c r="GW59" s="136"/>
      <c r="GX59" s="136"/>
      <c r="GY59" s="136"/>
      <c r="GZ59" s="136"/>
      <c r="HA59" s="136"/>
      <c r="HB59" s="136"/>
      <c r="HC59" s="136"/>
      <c r="HD59" s="136"/>
      <c r="HE59" s="136"/>
      <c r="HF59" s="136"/>
      <c r="HG59" s="136"/>
      <c r="HH59" s="136"/>
      <c r="HI59" s="136"/>
      <c r="HJ59" s="136"/>
      <c r="HK59" s="136"/>
      <c r="HL59" s="136"/>
      <c r="HM59" s="136"/>
      <c r="HN59" s="136"/>
      <c r="HO59" s="136"/>
      <c r="HP59" s="136"/>
      <c r="HQ59" s="136"/>
      <c r="HR59" s="136"/>
      <c r="HS59" s="136"/>
      <c r="HT59" s="136"/>
      <c r="HU59" s="136"/>
      <c r="HV59" s="136"/>
      <c r="HW59" s="136"/>
      <c r="HX59" s="136"/>
      <c r="HY59" s="136"/>
      <c r="HZ59" s="136"/>
      <c r="IA59" s="136"/>
      <c r="IB59" s="136"/>
      <c r="IC59" s="136"/>
      <c r="ID59" s="136"/>
      <c r="IE59" s="136"/>
      <c r="IF59" s="136"/>
      <c r="IG59" s="136"/>
      <c r="IH59" s="136"/>
      <c r="II59" s="136"/>
      <c r="IJ59" s="136"/>
      <c r="IK59" s="136"/>
      <c r="IL59" s="136"/>
      <c r="IM59" s="136"/>
      <c r="IN59" s="136"/>
      <c r="IO59" s="136"/>
      <c r="IP59" s="136"/>
      <c r="IQ59" s="136"/>
      <c r="IR59" s="136"/>
      <c r="IS59" s="136"/>
      <c r="IT59" s="136"/>
      <c r="IU59" s="136"/>
      <c r="IV59" s="136"/>
      <c r="IW59" s="136"/>
      <c r="IX59" s="136"/>
      <c r="IY59" s="136"/>
      <c r="IZ59" s="136"/>
      <c r="JA59" s="136"/>
      <c r="JB59" s="136"/>
      <c r="JC59" s="136"/>
      <c r="JD59" s="136"/>
      <c r="JE59" s="136"/>
      <c r="JF59" s="136"/>
      <c r="JG59" s="136"/>
      <c r="JH59" s="136"/>
      <c r="JI59" s="136"/>
      <c r="JJ59" s="136"/>
      <c r="JK59" s="136"/>
      <c r="JL59" s="136"/>
      <c r="JM59" s="136"/>
      <c r="JN59" s="136"/>
      <c r="JO59" s="136"/>
      <c r="JP59" s="136"/>
      <c r="JQ59" s="136"/>
      <c r="JR59" s="136"/>
      <c r="JS59" s="136"/>
      <c r="JT59" s="136"/>
      <c r="JU59" s="136"/>
      <c r="JV59" s="136"/>
      <c r="JW59" s="136"/>
      <c r="JX59" s="136"/>
      <c r="JY59" s="136"/>
      <c r="JZ59" s="136"/>
      <c r="KA59" s="136"/>
      <c r="KB59" s="136"/>
      <c r="KC59" s="136"/>
      <c r="KD59" s="136"/>
      <c r="KE59" s="136"/>
      <c r="KF59" s="136"/>
      <c r="KG59" s="136"/>
      <c r="KH59" s="136"/>
      <c r="KI59" s="136"/>
      <c r="KJ59" s="136"/>
      <c r="KK59" s="136"/>
      <c r="KL59" s="136"/>
      <c r="KM59" s="136"/>
      <c r="KN59" s="136"/>
      <c r="KO59" s="136"/>
      <c r="KP59" s="136"/>
      <c r="KQ59" s="136"/>
      <c r="KR59" s="136"/>
      <c r="KS59" s="136"/>
      <c r="KT59" s="136"/>
      <c r="KU59" s="136"/>
      <c r="KV59" s="136"/>
      <c r="KW59" s="136"/>
      <c r="KX59" s="136"/>
      <c r="KY59" s="136"/>
      <c r="KZ59" s="136"/>
      <c r="LA59" s="136"/>
      <c r="LB59" s="136"/>
      <c r="LC59" s="136"/>
      <c r="LD59" s="136"/>
      <c r="LE59" s="136"/>
      <c r="LF59" s="136"/>
      <c r="LG59" s="136"/>
      <c r="LH59" s="136"/>
      <c r="LI59" s="136"/>
      <c r="LJ59" s="136"/>
      <c r="LK59" s="136"/>
      <c r="LL59" s="136"/>
      <c r="LM59" s="136"/>
      <c r="LN59" s="136"/>
      <c r="LO59" s="136"/>
      <c r="LP59" s="136"/>
      <c r="LQ59" s="136"/>
      <c r="LR59" s="136"/>
      <c r="LS59" s="136"/>
      <c r="LT59" s="136"/>
      <c r="LU59" s="136"/>
      <c r="LV59" s="136"/>
      <c r="LW59" s="136"/>
      <c r="LX59" s="136"/>
      <c r="LY59" s="136"/>
      <c r="LZ59" s="136"/>
      <c r="MA59" s="136"/>
      <c r="MB59" s="136"/>
      <c r="MC59" s="136"/>
      <c r="MD59" s="136"/>
      <c r="ME59" s="136"/>
      <c r="MF59" s="136"/>
      <c r="MG59" s="136"/>
      <c r="MH59" s="136"/>
      <c r="MI59" s="136"/>
      <c r="MJ59" s="136"/>
      <c r="MK59" s="136"/>
      <c r="ML59" s="136"/>
      <c r="MM59" s="136"/>
      <c r="MN59" s="136"/>
      <c r="MO59" s="136"/>
      <c r="MP59" s="136"/>
      <c r="MQ59" s="136"/>
      <c r="MR59" s="136"/>
      <c r="MS59" s="136"/>
      <c r="MT59" s="136"/>
      <c r="MU59" s="136"/>
      <c r="MV59" s="136"/>
      <c r="MW59" s="136"/>
      <c r="MX59" s="136"/>
      <c r="MY59" s="136"/>
      <c r="MZ59" s="136"/>
      <c r="NA59" s="136"/>
      <c r="NB59" s="136"/>
      <c r="NC59" s="136"/>
      <c r="ND59" s="136"/>
      <c r="NE59" s="136"/>
      <c r="NF59" s="136"/>
      <c r="NG59" s="136"/>
      <c r="NH59" s="136"/>
      <c r="NI59" s="136"/>
      <c r="NJ59" s="136"/>
      <c r="NK59" s="136"/>
      <c r="NL59" s="136"/>
      <c r="NM59" s="136"/>
      <c r="NN59" s="136"/>
      <c r="NO59" s="136"/>
      <c r="NP59" s="136"/>
      <c r="NQ59" s="136"/>
      <c r="NR59" s="136"/>
      <c r="NS59" s="136"/>
      <c r="NT59" s="136"/>
      <c r="NU59" s="136"/>
      <c r="NV59" s="136"/>
      <c r="NW59" s="136"/>
      <c r="NX59" s="136"/>
      <c r="NY59" s="136"/>
      <c r="NZ59" s="136"/>
      <c r="OA59" s="136"/>
      <c r="OB59" s="136"/>
      <c r="OC59" s="136"/>
      <c r="OD59" s="136"/>
      <c r="OE59" s="136"/>
      <c r="OF59" s="136"/>
      <c r="OG59" s="136"/>
      <c r="OH59" s="136"/>
      <c r="OI59" s="136"/>
      <c r="OJ59" s="136"/>
      <c r="OK59" s="136"/>
      <c r="OL59" s="136"/>
      <c r="OM59" s="136"/>
      <c r="ON59" s="136"/>
      <c r="OO59" s="136"/>
      <c r="OP59" s="136"/>
      <c r="OQ59" s="136"/>
      <c r="OR59" s="136"/>
      <c r="OS59" s="136"/>
      <c r="OT59" s="136"/>
      <c r="OU59" s="136"/>
      <c r="OV59" s="136"/>
      <c r="OW59" s="136"/>
      <c r="OX59" s="136"/>
      <c r="OY59" s="136"/>
      <c r="OZ59" s="136"/>
      <c r="PA59" s="136"/>
      <c r="PB59" s="136"/>
      <c r="PC59" s="136"/>
      <c r="PD59" s="136"/>
      <c r="PE59" s="136"/>
      <c r="PF59" s="136"/>
      <c r="PG59" s="136"/>
      <c r="PH59" s="136"/>
      <c r="PI59" s="136"/>
      <c r="PJ59" s="136"/>
      <c r="PK59" s="136"/>
      <c r="PL59" s="136"/>
      <c r="PM59" s="136"/>
      <c r="PN59" s="136"/>
      <c r="PO59" s="136"/>
      <c r="PP59" s="136"/>
      <c r="PQ59" s="136"/>
      <c r="PR59" s="136"/>
      <c r="PS59" s="136"/>
      <c r="PT59" s="136"/>
      <c r="PU59" s="136"/>
      <c r="PV59" s="136"/>
      <c r="PW59" s="136"/>
      <c r="PX59" s="136"/>
      <c r="PY59" s="136"/>
      <c r="PZ59" s="136"/>
      <c r="QA59" s="136"/>
      <c r="QB59" s="136"/>
      <c r="QC59" s="136"/>
      <c r="QD59" s="136"/>
      <c r="QE59" s="136"/>
      <c r="QF59" s="136"/>
      <c r="QG59" s="136"/>
      <c r="QH59" s="136"/>
      <c r="QI59" s="136"/>
      <c r="QJ59" s="136"/>
      <c r="QK59" s="136"/>
      <c r="QL59" s="136"/>
      <c r="QM59" s="136"/>
      <c r="QN59" s="136"/>
      <c r="QO59" s="136"/>
      <c r="QP59" s="136"/>
      <c r="QQ59" s="136"/>
      <c r="QR59" s="136"/>
      <c r="QS59" s="136"/>
      <c r="QT59" s="136"/>
      <c r="QU59" s="136"/>
      <c r="QV59" s="136"/>
      <c r="QW59" s="136"/>
      <c r="QX59" s="136"/>
      <c r="QY59" s="136"/>
      <c r="QZ59" s="136"/>
      <c r="RA59" s="136"/>
      <c r="RB59" s="136"/>
      <c r="RC59" s="136"/>
      <c r="RD59" s="136"/>
      <c r="RE59" s="136"/>
      <c r="RF59" s="136"/>
      <c r="RG59" s="136"/>
      <c r="RH59" s="136"/>
      <c r="RI59" s="136"/>
      <c r="RJ59" s="136"/>
      <c r="RK59" s="136"/>
      <c r="RL59" s="136"/>
      <c r="RM59" s="136"/>
      <c r="RN59" s="136"/>
      <c r="RO59" s="136"/>
      <c r="RP59" s="136"/>
      <c r="RQ59" s="136"/>
      <c r="RR59" s="136"/>
      <c r="RS59" s="136"/>
      <c r="RT59" s="136"/>
      <c r="RU59" s="136"/>
      <c r="RV59" s="136"/>
      <c r="RW59" s="136"/>
      <c r="RX59" s="136"/>
      <c r="RY59" s="136"/>
      <c r="RZ59" s="136"/>
      <c r="SA59" s="136"/>
      <c r="SB59" s="136"/>
      <c r="SC59" s="136"/>
      <c r="SD59" s="136"/>
      <c r="SE59" s="136"/>
      <c r="SF59" s="136"/>
      <c r="SG59" s="136"/>
      <c r="SH59" s="136"/>
      <c r="SI59" s="136"/>
      <c r="SJ59" s="136"/>
      <c r="SK59" s="136"/>
      <c r="SL59" s="136"/>
      <c r="SM59" s="136"/>
      <c r="SN59" s="136"/>
      <c r="SO59" s="136"/>
      <c r="SP59" s="136"/>
      <c r="SQ59" s="136"/>
      <c r="SR59" s="136"/>
      <c r="SS59" s="136"/>
      <c r="ST59" s="136"/>
      <c r="SU59" s="136"/>
      <c r="SV59" s="136"/>
      <c r="SW59" s="136"/>
      <c r="SX59" s="136"/>
      <c r="SY59" s="136"/>
      <c r="SZ59" s="136"/>
      <c r="TA59" s="136"/>
      <c r="TB59" s="136"/>
      <c r="TC59" s="136"/>
      <c r="TD59" s="136"/>
      <c r="TE59" s="136"/>
      <c r="TF59" s="136"/>
      <c r="TG59" s="136"/>
      <c r="TH59" s="136"/>
      <c r="TI59" s="136"/>
      <c r="TJ59" s="136"/>
      <c r="TK59" s="136"/>
      <c r="TL59" s="136"/>
      <c r="TM59" s="136"/>
      <c r="TN59" s="136"/>
      <c r="TO59" s="136"/>
      <c r="TP59" s="136"/>
      <c r="TQ59" s="136"/>
      <c r="TR59" s="136"/>
      <c r="TS59" s="136"/>
      <c r="TT59" s="136"/>
      <c r="TU59" s="136"/>
      <c r="TV59" s="136"/>
      <c r="TW59" s="136"/>
      <c r="TX59" s="136"/>
      <c r="TY59" s="136"/>
      <c r="TZ59" s="136"/>
      <c r="UA59" s="136"/>
      <c r="UB59" s="136"/>
      <c r="UC59" s="136"/>
      <c r="UD59" s="136"/>
      <c r="UE59" s="136"/>
      <c r="UF59" s="136"/>
      <c r="UG59" s="136"/>
      <c r="UH59" s="136"/>
      <c r="UI59" s="136"/>
      <c r="UJ59" s="136"/>
      <c r="UK59" s="136"/>
      <c r="UL59" s="136"/>
      <c r="UM59" s="136"/>
      <c r="UN59" s="136"/>
      <c r="UO59" s="136"/>
      <c r="UP59" s="136"/>
      <c r="UQ59" s="136"/>
      <c r="UR59" s="136"/>
      <c r="US59" s="136"/>
      <c r="UT59" s="136"/>
      <c r="UU59" s="136"/>
      <c r="UV59" s="136"/>
      <c r="UW59" s="136"/>
      <c r="UX59" s="136"/>
      <c r="UY59" s="136"/>
      <c r="UZ59" s="136"/>
      <c r="VA59" s="136"/>
      <c r="VB59" s="136"/>
      <c r="VC59" s="136"/>
      <c r="VD59" s="136"/>
      <c r="VE59" s="136"/>
      <c r="VF59" s="136"/>
      <c r="VG59" s="136"/>
      <c r="VH59" s="136"/>
      <c r="VI59" s="136"/>
      <c r="VJ59" s="136"/>
      <c r="VK59" s="136"/>
      <c r="VL59" s="136"/>
      <c r="VM59" s="136"/>
      <c r="VN59" s="136"/>
      <c r="VO59" s="136"/>
      <c r="VP59" s="136"/>
      <c r="VQ59" s="136"/>
      <c r="VR59" s="136"/>
      <c r="VS59" s="136"/>
      <c r="VT59" s="136"/>
      <c r="VU59" s="136"/>
      <c r="VV59" s="136"/>
      <c r="VW59" s="136"/>
      <c r="VX59" s="136"/>
      <c r="VY59" s="136"/>
      <c r="VZ59" s="136"/>
      <c r="WA59" s="136"/>
      <c r="WB59" s="136"/>
      <c r="WC59" s="136"/>
      <c r="WD59" s="136"/>
      <c r="WE59" s="136"/>
      <c r="WF59" s="136"/>
      <c r="WG59" s="136"/>
      <c r="WH59" s="136"/>
      <c r="WI59" s="136"/>
      <c r="WJ59" s="136"/>
      <c r="WK59" s="136"/>
      <c r="WL59" s="136"/>
      <c r="WM59" s="136"/>
      <c r="WN59" s="136"/>
      <c r="WO59" s="136"/>
      <c r="WP59" s="136"/>
      <c r="WQ59" s="136"/>
      <c r="WR59" s="136"/>
      <c r="WS59" s="136"/>
      <c r="WT59" s="136"/>
      <c r="WU59" s="136"/>
      <c r="WV59" s="136"/>
      <c r="WW59" s="136"/>
      <c r="WX59" s="136"/>
      <c r="WY59" s="136"/>
      <c r="WZ59" s="136"/>
      <c r="XA59" s="136"/>
      <c r="XB59" s="136"/>
      <c r="XC59" s="136"/>
      <c r="XD59" s="136"/>
      <c r="XE59" s="136"/>
      <c r="XF59" s="136"/>
      <c r="XG59" s="136"/>
      <c r="XH59" s="136"/>
      <c r="XI59" s="136"/>
      <c r="XJ59" s="136"/>
      <c r="XK59" s="136"/>
      <c r="XL59" s="136"/>
      <c r="XM59" s="136"/>
      <c r="XN59" s="136"/>
      <c r="XO59" s="136"/>
      <c r="XP59" s="136"/>
      <c r="XQ59" s="136"/>
      <c r="XR59" s="136"/>
      <c r="XS59" s="136"/>
      <c r="XT59" s="136"/>
      <c r="XU59" s="136"/>
      <c r="XV59" s="136"/>
      <c r="XW59" s="136"/>
      <c r="XX59" s="136"/>
      <c r="XY59" s="136"/>
      <c r="XZ59" s="136"/>
      <c r="YA59" s="136"/>
      <c r="YB59" s="136"/>
      <c r="YC59" s="136"/>
      <c r="YD59" s="136"/>
      <c r="YE59" s="136"/>
      <c r="YF59" s="136"/>
      <c r="YG59" s="136"/>
      <c r="YH59" s="136"/>
      <c r="YI59" s="136"/>
      <c r="YJ59" s="136"/>
      <c r="YK59" s="136"/>
      <c r="YL59" s="136"/>
      <c r="YM59" s="136"/>
      <c r="YN59" s="136"/>
      <c r="YO59" s="136"/>
      <c r="YP59" s="136"/>
      <c r="YQ59" s="136"/>
      <c r="YR59" s="136"/>
      <c r="YS59" s="136"/>
      <c r="YT59" s="136"/>
      <c r="YU59" s="136"/>
      <c r="YV59" s="136"/>
      <c r="YW59" s="136"/>
      <c r="YX59" s="136"/>
      <c r="YY59" s="136"/>
      <c r="YZ59" s="136"/>
      <c r="ZA59" s="136"/>
      <c r="ZB59" s="136"/>
      <c r="ZC59" s="136"/>
      <c r="ZD59" s="136"/>
      <c r="ZE59" s="136"/>
      <c r="ZF59" s="136"/>
      <c r="ZG59" s="136"/>
      <c r="ZH59" s="136"/>
      <c r="ZI59" s="136"/>
      <c r="ZJ59" s="136"/>
      <c r="ZK59" s="136"/>
      <c r="ZL59" s="136"/>
      <c r="ZM59" s="136"/>
      <c r="ZN59" s="136"/>
      <c r="ZO59" s="136"/>
      <c r="ZP59" s="136"/>
      <c r="ZQ59" s="136"/>
      <c r="ZR59" s="136"/>
      <c r="ZS59" s="136"/>
      <c r="ZT59" s="136"/>
      <c r="ZU59" s="136"/>
      <c r="ZV59" s="136"/>
      <c r="ZW59" s="136"/>
      <c r="ZX59" s="136"/>
      <c r="ZY59" s="136"/>
      <c r="ZZ59" s="136"/>
      <c r="AAA59" s="136"/>
      <c r="AAB59" s="136"/>
      <c r="AAC59" s="136"/>
      <c r="AAD59" s="136"/>
      <c r="AAE59" s="136"/>
      <c r="AAF59" s="136"/>
      <c r="AAG59" s="136"/>
      <c r="AAH59" s="136"/>
      <c r="AAI59" s="136"/>
      <c r="AAJ59" s="136"/>
      <c r="AAK59" s="136"/>
      <c r="AAL59" s="136"/>
      <c r="AAM59" s="136"/>
      <c r="AAN59" s="136"/>
      <c r="AAO59" s="136"/>
      <c r="AAP59" s="136"/>
      <c r="AAQ59" s="136"/>
      <c r="AAR59" s="136"/>
      <c r="AAS59" s="136"/>
      <c r="AAT59" s="136"/>
      <c r="AAU59" s="136"/>
      <c r="AAV59" s="136"/>
      <c r="AAW59" s="136"/>
      <c r="AAX59" s="136"/>
      <c r="AAY59" s="136"/>
      <c r="AAZ59" s="136"/>
      <c r="ABA59" s="136"/>
      <c r="ABB59" s="136"/>
      <c r="ABC59" s="136"/>
      <c r="ABD59" s="136"/>
      <c r="ABE59" s="136"/>
      <c r="ABF59" s="136"/>
      <c r="ABG59" s="136"/>
      <c r="ABH59" s="136"/>
      <c r="ABI59" s="136"/>
      <c r="ABJ59" s="136"/>
      <c r="ABK59" s="136"/>
      <c r="ABL59" s="136"/>
      <c r="ABM59" s="136"/>
      <c r="ABN59" s="136"/>
      <c r="ABO59" s="136"/>
      <c r="ABP59" s="136"/>
      <c r="ABQ59" s="136"/>
      <c r="ABR59" s="136"/>
      <c r="ABS59" s="136"/>
      <c r="ABT59" s="136"/>
      <c r="ABU59" s="136"/>
      <c r="ABV59" s="136"/>
      <c r="ABW59" s="136"/>
      <c r="ABX59" s="136"/>
      <c r="ABY59" s="136"/>
      <c r="ABZ59" s="136"/>
      <c r="ACA59" s="136"/>
      <c r="ACB59" s="136"/>
      <c r="ACC59" s="136"/>
      <c r="ACD59" s="136"/>
      <c r="ACE59" s="136"/>
      <c r="ACF59" s="136"/>
      <c r="ACG59" s="136"/>
      <c r="ACH59" s="136"/>
      <c r="ACI59" s="136"/>
      <c r="ACJ59" s="136"/>
      <c r="ACK59" s="136"/>
      <c r="ACL59" s="136"/>
      <c r="ACM59" s="136"/>
      <c r="ACN59" s="136"/>
      <c r="ACO59" s="136"/>
      <c r="ACP59" s="136"/>
      <c r="ACQ59" s="136"/>
      <c r="ACR59" s="136"/>
      <c r="ACS59" s="136"/>
      <c r="ACT59" s="136"/>
      <c r="ACU59" s="136"/>
      <c r="ACV59" s="136"/>
      <c r="ACW59" s="136"/>
      <c r="ACX59" s="136"/>
      <c r="ACY59" s="136"/>
      <c r="ACZ59" s="136"/>
      <c r="ADA59" s="136"/>
      <c r="ADB59" s="136"/>
      <c r="ADC59" s="136"/>
      <c r="ADD59" s="136"/>
      <c r="ADE59" s="136"/>
      <c r="ADF59" s="136"/>
      <c r="ADG59" s="136"/>
      <c r="ADH59" s="136"/>
      <c r="ADI59" s="136"/>
      <c r="ADJ59" s="136"/>
      <c r="ADK59" s="136"/>
      <c r="ADL59" s="136"/>
      <c r="ADM59" s="136"/>
      <c r="ADN59" s="136"/>
      <c r="ADO59" s="136"/>
      <c r="ADP59" s="136"/>
      <c r="ADQ59" s="136"/>
      <c r="ADR59" s="136"/>
      <c r="ADS59" s="136"/>
      <c r="ADT59" s="136"/>
      <c r="ADU59" s="136"/>
      <c r="ADV59" s="136"/>
      <c r="ADW59" s="136"/>
      <c r="ADX59" s="136"/>
      <c r="ADY59" s="136"/>
      <c r="ADZ59" s="136"/>
      <c r="AEA59" s="136"/>
      <c r="AEB59" s="136"/>
      <c r="AEC59" s="136"/>
      <c r="AED59" s="136"/>
      <c r="AEE59" s="136"/>
      <c r="AEF59" s="136"/>
      <c r="AEG59" s="136"/>
      <c r="AEH59" s="136"/>
      <c r="AEI59" s="136"/>
      <c r="AEJ59" s="136"/>
      <c r="AEK59" s="136"/>
      <c r="AEL59" s="136"/>
      <c r="AEM59" s="136"/>
      <c r="AEN59" s="136"/>
      <c r="AEO59" s="136"/>
      <c r="AEP59" s="136"/>
      <c r="AEQ59" s="136"/>
      <c r="AER59" s="136"/>
      <c r="AES59" s="136"/>
      <c r="AET59" s="136"/>
      <c r="AEU59" s="136"/>
      <c r="AEV59" s="136"/>
      <c r="AEW59" s="136"/>
      <c r="AEX59" s="136"/>
      <c r="AEY59" s="136"/>
      <c r="AEZ59" s="136"/>
      <c r="AFA59" s="136"/>
      <c r="AFB59" s="136"/>
      <c r="AFC59" s="136"/>
      <c r="AFD59" s="136"/>
      <c r="AFE59" s="136"/>
      <c r="AFF59" s="136"/>
      <c r="AFG59" s="136"/>
      <c r="AFH59" s="136"/>
      <c r="AFI59" s="136"/>
      <c r="AFJ59" s="136"/>
      <c r="AFK59" s="136"/>
      <c r="AFL59" s="136"/>
      <c r="AFM59" s="136"/>
      <c r="AFN59" s="136"/>
      <c r="AFO59" s="136"/>
      <c r="AFP59" s="136"/>
      <c r="AFQ59" s="136"/>
      <c r="AFR59" s="136"/>
      <c r="AFS59" s="136"/>
      <c r="AFT59" s="136"/>
      <c r="AFU59" s="136"/>
      <c r="AFV59" s="136"/>
      <c r="AFW59" s="136"/>
      <c r="AFX59" s="136"/>
      <c r="AFY59" s="136"/>
      <c r="AFZ59" s="136"/>
      <c r="AGA59" s="136"/>
      <c r="AGB59" s="136"/>
      <c r="AGC59" s="136"/>
      <c r="AGD59" s="136"/>
      <c r="AGE59" s="136"/>
      <c r="AGF59" s="136"/>
      <c r="AGG59" s="136"/>
      <c r="AGH59" s="136"/>
      <c r="AGI59" s="136"/>
      <c r="AGJ59" s="136"/>
      <c r="AGK59" s="136"/>
      <c r="AGL59" s="136"/>
      <c r="AGM59" s="136"/>
      <c r="AGN59" s="136"/>
      <c r="AGO59" s="136"/>
      <c r="AGP59" s="136"/>
      <c r="AGQ59" s="136"/>
      <c r="AGR59" s="136"/>
      <c r="AGS59" s="136"/>
      <c r="AGT59" s="136"/>
      <c r="AGU59" s="136"/>
      <c r="AGV59" s="136"/>
      <c r="AGW59" s="136"/>
      <c r="AGX59" s="136"/>
      <c r="AGY59" s="136"/>
      <c r="AGZ59" s="136"/>
      <c r="AHA59" s="136"/>
      <c r="AHB59" s="136"/>
      <c r="AHC59" s="136"/>
      <c r="AHD59" s="136"/>
      <c r="AHE59" s="136"/>
      <c r="AHF59" s="136"/>
      <c r="AHG59" s="136"/>
      <c r="AHH59" s="136"/>
      <c r="AHI59" s="136"/>
      <c r="AHJ59" s="136"/>
      <c r="AHK59" s="136"/>
      <c r="AHL59" s="136"/>
      <c r="AHM59" s="136"/>
      <c r="AHN59" s="136"/>
      <c r="AHO59" s="136"/>
      <c r="AHP59" s="136"/>
      <c r="AHQ59" s="136"/>
      <c r="AHR59" s="136"/>
      <c r="AHS59" s="136"/>
      <c r="AHT59" s="136"/>
      <c r="AHU59" s="136"/>
      <c r="AHV59" s="136"/>
      <c r="AHW59" s="136"/>
      <c r="AHX59" s="136"/>
      <c r="AHY59" s="136"/>
      <c r="AHZ59" s="136"/>
      <c r="AIA59" s="136"/>
      <c r="AIB59" s="136"/>
      <c r="AIC59" s="136"/>
      <c r="AID59" s="136"/>
      <c r="AIE59" s="136"/>
      <c r="AIF59" s="136"/>
      <c r="AIG59" s="136"/>
      <c r="AIH59" s="136"/>
      <c r="AII59" s="136"/>
      <c r="AIJ59" s="136"/>
      <c r="AIK59" s="136"/>
      <c r="AIL59" s="136"/>
      <c r="AIM59" s="136"/>
      <c r="AIN59" s="136"/>
      <c r="AIO59" s="136"/>
      <c r="AIP59" s="136"/>
      <c r="AIQ59" s="136"/>
      <c r="AIR59" s="136"/>
      <c r="AIS59" s="136"/>
      <c r="AIT59" s="136"/>
      <c r="AIU59" s="136"/>
      <c r="AIV59" s="136"/>
      <c r="AIW59" s="136"/>
      <c r="AIX59" s="136"/>
      <c r="AIY59" s="136"/>
      <c r="AIZ59" s="136"/>
      <c r="AJA59" s="136"/>
      <c r="AJB59" s="136"/>
      <c r="AJC59" s="136"/>
      <c r="AJD59" s="136"/>
      <c r="AJE59" s="136"/>
      <c r="AJF59" s="136"/>
      <c r="AJG59" s="136"/>
      <c r="AJH59" s="136"/>
      <c r="AJI59" s="136"/>
      <c r="AJJ59" s="136"/>
      <c r="AJK59" s="136"/>
      <c r="AJL59" s="136"/>
      <c r="AJM59" s="136"/>
      <c r="AJN59" s="136"/>
      <c r="AJO59" s="136"/>
      <c r="AJP59" s="136"/>
      <c r="AJQ59" s="136"/>
      <c r="AJR59" s="136"/>
      <c r="AJS59" s="136"/>
      <c r="AJT59" s="136"/>
      <c r="AJU59" s="136"/>
      <c r="AJV59" s="136"/>
      <c r="AJW59" s="136"/>
      <c r="AJX59" s="136"/>
      <c r="AJY59" s="136"/>
      <c r="AJZ59" s="136"/>
      <c r="AKA59" s="136"/>
      <c r="AKB59" s="136"/>
      <c r="AKC59" s="136"/>
      <c r="AKD59" s="136"/>
      <c r="AKE59" s="136"/>
      <c r="AKF59" s="136"/>
      <c r="AKG59" s="136"/>
      <c r="AKH59" s="136"/>
      <c r="AKI59" s="136"/>
      <c r="AKJ59" s="136"/>
      <c r="AKK59" s="136"/>
      <c r="AKL59" s="136"/>
      <c r="AKM59" s="136"/>
      <c r="AKN59" s="136"/>
      <c r="AKO59" s="136"/>
      <c r="AKP59" s="136"/>
      <c r="AKQ59" s="136"/>
      <c r="AKR59" s="136"/>
      <c r="AKS59" s="136"/>
      <c r="AKT59" s="136"/>
      <c r="AKU59" s="136"/>
      <c r="AKV59" s="136"/>
      <c r="AKW59" s="136"/>
      <c r="AKX59" s="136"/>
      <c r="AKY59" s="136"/>
      <c r="AKZ59" s="136"/>
      <c r="ALA59" s="136"/>
      <c r="ALB59" s="136"/>
      <c r="ALC59" s="136"/>
      <c r="ALD59" s="136"/>
      <c r="ALE59" s="136"/>
      <c r="ALF59" s="136"/>
      <c r="ALG59" s="136"/>
      <c r="ALH59" s="136"/>
      <c r="ALI59" s="136"/>
      <c r="ALJ59" s="136"/>
      <c r="ALK59" s="136"/>
      <c r="ALL59" s="136"/>
      <c r="ALM59" s="136"/>
      <c r="ALN59" s="136"/>
      <c r="ALO59" s="136"/>
      <c r="ALP59" s="136"/>
      <c r="ALQ59" s="136"/>
      <c r="ALR59" s="136"/>
      <c r="ALS59" s="136"/>
      <c r="ALT59" s="136"/>
      <c r="ALU59" s="136"/>
      <c r="ALV59" s="136"/>
      <c r="ALW59" s="136"/>
      <c r="ALX59" s="136"/>
      <c r="ALY59" s="136"/>
      <c r="ALZ59" s="136"/>
      <c r="AMA59" s="136"/>
      <c r="AMB59" s="136"/>
      <c r="AMC59" s="136"/>
      <c r="AMD59" s="136"/>
      <c r="AME59" s="136"/>
      <c r="AMF59" s="136"/>
      <c r="AMG59" s="136"/>
      <c r="AMH59" s="136"/>
      <c r="AMI59" s="136"/>
      <c r="AMJ59" s="136"/>
      <c r="AMK59" s="136"/>
      <c r="AML59" s="136"/>
      <c r="AMM59" s="136"/>
      <c r="AMN59" s="136"/>
      <c r="AMO59" s="136"/>
      <c r="AMP59" s="136"/>
      <c r="AMQ59" s="136"/>
      <c r="AMR59" s="136"/>
      <c r="AMS59" s="136"/>
      <c r="AMT59" s="136"/>
      <c r="AMU59" s="136"/>
      <c r="AMV59" s="136"/>
      <c r="AMW59" s="136"/>
      <c r="AMX59" s="136"/>
      <c r="AMY59" s="136"/>
      <c r="AMZ59" s="136"/>
      <c r="ANA59" s="136"/>
      <c r="ANB59" s="136"/>
      <c r="ANC59" s="136"/>
      <c r="AND59" s="136"/>
      <c r="ANE59" s="136"/>
      <c r="ANF59" s="136"/>
      <c r="ANG59" s="136"/>
      <c r="ANH59" s="136"/>
      <c r="ANI59" s="136"/>
      <c r="ANJ59" s="136"/>
      <c r="ANK59" s="136"/>
      <c r="ANL59" s="136"/>
      <c r="ANM59" s="136"/>
      <c r="ANN59" s="136"/>
      <c r="ANO59" s="136"/>
      <c r="ANP59" s="136"/>
      <c r="ANQ59" s="136"/>
      <c r="ANR59" s="136"/>
      <c r="ANS59" s="136"/>
      <c r="ANT59" s="136"/>
      <c r="ANU59" s="136"/>
      <c r="ANV59" s="136"/>
      <c r="ANW59" s="136"/>
      <c r="ANX59" s="136"/>
      <c r="ANY59" s="136"/>
      <c r="ANZ59" s="136"/>
      <c r="AOA59" s="136"/>
      <c r="AOB59" s="136"/>
      <c r="AOC59" s="136"/>
      <c r="AOD59" s="136"/>
      <c r="AOE59" s="136"/>
      <c r="AOF59" s="136"/>
      <c r="AOG59" s="136"/>
      <c r="AOH59" s="136"/>
      <c r="AOI59" s="136"/>
      <c r="AOJ59" s="136"/>
      <c r="AOK59" s="136"/>
      <c r="AOL59" s="136"/>
      <c r="AOM59" s="136"/>
      <c r="AON59" s="136"/>
      <c r="AOO59" s="136"/>
      <c r="AOP59" s="136"/>
      <c r="AOQ59" s="136"/>
      <c r="AOR59" s="136"/>
      <c r="AOS59" s="136"/>
      <c r="AOT59" s="136"/>
      <c r="AOU59" s="136"/>
      <c r="AOV59" s="136"/>
      <c r="AOW59" s="136"/>
      <c r="AOX59" s="136"/>
      <c r="AOY59" s="136"/>
      <c r="AOZ59" s="136"/>
      <c r="APA59" s="136"/>
      <c r="APB59" s="136"/>
      <c r="APC59" s="136"/>
      <c r="APD59" s="136"/>
      <c r="APE59" s="136"/>
      <c r="APF59" s="136"/>
      <c r="APG59" s="136"/>
      <c r="APH59" s="136"/>
      <c r="API59" s="136"/>
      <c r="APJ59" s="136"/>
      <c r="APK59" s="136"/>
      <c r="APL59" s="136"/>
      <c r="APM59" s="136"/>
      <c r="APN59" s="136"/>
      <c r="APO59" s="136"/>
      <c r="APP59" s="136"/>
      <c r="APQ59" s="136"/>
      <c r="APR59" s="136"/>
      <c r="APS59" s="136"/>
      <c r="APT59" s="136"/>
      <c r="APU59" s="136"/>
      <c r="APV59" s="136"/>
      <c r="APW59" s="136"/>
      <c r="APX59" s="136"/>
      <c r="APY59" s="136"/>
      <c r="APZ59" s="136"/>
      <c r="AQA59" s="136"/>
      <c r="AQB59" s="136"/>
      <c r="AQC59" s="136"/>
      <c r="AQD59" s="136"/>
      <c r="AQE59" s="136"/>
      <c r="AQF59" s="136"/>
      <c r="AQG59" s="136"/>
      <c r="AQH59" s="136"/>
      <c r="AQI59" s="136"/>
      <c r="AQJ59" s="136"/>
      <c r="AQK59" s="136"/>
      <c r="AQL59" s="136"/>
      <c r="AQM59" s="136"/>
      <c r="AQN59" s="136"/>
      <c r="AQO59" s="136"/>
      <c r="AQP59" s="136"/>
      <c r="AQQ59" s="136"/>
      <c r="AQR59" s="136"/>
      <c r="AQS59" s="136"/>
      <c r="AQT59" s="136"/>
      <c r="AQU59" s="136"/>
      <c r="AQV59" s="136"/>
      <c r="AQW59" s="136"/>
      <c r="AQX59" s="136"/>
      <c r="AQY59" s="136"/>
      <c r="AQZ59" s="136"/>
      <c r="ARA59" s="136"/>
      <c r="ARB59" s="136"/>
      <c r="ARC59" s="136"/>
      <c r="ARD59" s="136"/>
      <c r="ARE59" s="136"/>
      <c r="ARF59" s="136"/>
      <c r="ARG59" s="136"/>
      <c r="ARH59" s="136"/>
      <c r="ARI59" s="136"/>
      <c r="ARJ59" s="136"/>
      <c r="ARK59" s="136"/>
      <c r="ARL59" s="136"/>
      <c r="ARM59" s="136"/>
      <c r="ARN59" s="136"/>
      <c r="ARO59" s="136"/>
      <c r="ARP59" s="136"/>
      <c r="ARQ59" s="136"/>
      <c r="ARR59" s="136"/>
      <c r="ARS59" s="136"/>
      <c r="ART59" s="136"/>
      <c r="ARU59" s="136"/>
      <c r="ARV59" s="136"/>
      <c r="ARW59" s="136"/>
      <c r="ARX59" s="136"/>
      <c r="ARY59" s="136"/>
      <c r="ARZ59" s="136"/>
      <c r="ASA59" s="136"/>
      <c r="ASB59" s="136"/>
      <c r="ASC59" s="136"/>
      <c r="ASD59" s="136"/>
      <c r="ASE59" s="136"/>
      <c r="ASF59" s="136"/>
      <c r="ASG59" s="136"/>
      <c r="ASH59" s="136"/>
      <c r="ASI59" s="136"/>
      <c r="ASJ59" s="136"/>
      <c r="ASK59" s="136"/>
      <c r="ASL59" s="136"/>
      <c r="ASM59" s="136"/>
      <c r="ASN59" s="136"/>
      <c r="ASO59" s="136"/>
      <c r="ASP59" s="136"/>
      <c r="ASQ59" s="136"/>
      <c r="ASR59" s="136"/>
      <c r="ASS59" s="136"/>
      <c r="AST59" s="136"/>
      <c r="ASU59" s="136"/>
      <c r="ASV59" s="136"/>
      <c r="ASW59" s="136"/>
      <c r="ASX59" s="136"/>
      <c r="ASY59" s="136"/>
      <c r="ASZ59" s="136"/>
      <c r="ATA59" s="136"/>
      <c r="ATB59" s="136"/>
      <c r="ATC59" s="136"/>
      <c r="ATD59" s="136"/>
      <c r="ATE59" s="136"/>
      <c r="ATF59" s="136"/>
      <c r="ATG59" s="136"/>
      <c r="ATH59" s="136"/>
      <c r="ATI59" s="136"/>
      <c r="ATJ59" s="136"/>
      <c r="ATK59" s="136"/>
      <c r="ATL59" s="136"/>
      <c r="ATM59" s="136"/>
      <c r="ATN59" s="136"/>
      <c r="ATO59" s="136"/>
      <c r="ATP59" s="136"/>
      <c r="ATQ59" s="136"/>
      <c r="ATR59" s="136"/>
      <c r="ATS59" s="136"/>
      <c r="ATT59" s="136"/>
      <c r="ATU59" s="136"/>
      <c r="ATV59" s="136"/>
      <c r="ATW59" s="136"/>
      <c r="ATX59" s="136"/>
      <c r="ATY59" s="136"/>
      <c r="ATZ59" s="136"/>
      <c r="AUA59" s="136"/>
      <c r="AUB59" s="136"/>
      <c r="AUC59" s="136"/>
      <c r="AUD59" s="136"/>
      <c r="AUE59" s="136"/>
      <c r="AUF59" s="136"/>
      <c r="AUG59" s="136"/>
      <c r="AUH59" s="136"/>
      <c r="AUI59" s="136"/>
      <c r="AUJ59" s="136"/>
      <c r="AUK59" s="136"/>
      <c r="AUL59" s="136"/>
      <c r="AUM59" s="136"/>
      <c r="AUN59" s="136"/>
      <c r="AUO59" s="136"/>
      <c r="AUP59" s="136"/>
      <c r="AUQ59" s="136"/>
      <c r="AUR59" s="136"/>
      <c r="AUS59" s="136"/>
      <c r="AUT59" s="136"/>
      <c r="AUU59" s="136"/>
      <c r="AUV59" s="136"/>
      <c r="AUW59" s="136"/>
      <c r="AUX59" s="136"/>
      <c r="AUY59" s="136"/>
      <c r="AUZ59" s="136"/>
      <c r="AVA59" s="136"/>
      <c r="AVB59" s="136"/>
      <c r="AVC59" s="136"/>
      <c r="AVD59" s="136"/>
      <c r="AVE59" s="136"/>
      <c r="AVF59" s="136"/>
      <c r="AVG59" s="136"/>
      <c r="AVH59" s="136"/>
      <c r="AVI59" s="136"/>
      <c r="AVJ59" s="136"/>
      <c r="AVK59" s="136"/>
      <c r="AVL59" s="136"/>
      <c r="AVM59" s="136"/>
      <c r="AVN59" s="136"/>
      <c r="AVO59" s="136"/>
      <c r="AVP59" s="136"/>
      <c r="AVQ59" s="136"/>
      <c r="AVR59" s="136"/>
      <c r="AVS59" s="136"/>
      <c r="AVT59" s="136"/>
      <c r="AVU59" s="136"/>
      <c r="AVV59" s="136"/>
      <c r="AVW59" s="136"/>
      <c r="AVX59" s="136"/>
      <c r="AVY59" s="136"/>
      <c r="AVZ59" s="136"/>
      <c r="AWA59" s="136"/>
      <c r="AWB59" s="136"/>
      <c r="AWC59" s="136"/>
      <c r="AWD59" s="136"/>
      <c r="AWE59" s="136"/>
      <c r="AWF59" s="136"/>
      <c r="AWG59" s="136"/>
      <c r="AWH59" s="136"/>
      <c r="AWI59" s="136"/>
      <c r="AWJ59" s="136"/>
      <c r="AWK59" s="136"/>
      <c r="AWL59" s="136"/>
      <c r="AWM59" s="136"/>
      <c r="AWN59" s="136"/>
      <c r="AWO59" s="136"/>
      <c r="AWP59" s="136"/>
      <c r="AWQ59" s="136"/>
      <c r="AWR59" s="136"/>
      <c r="AWS59" s="136"/>
      <c r="AWT59" s="136"/>
      <c r="AWU59" s="136"/>
      <c r="AWV59" s="136"/>
      <c r="AWW59" s="136"/>
      <c r="AWX59" s="136"/>
      <c r="AWY59" s="136"/>
      <c r="AWZ59" s="136"/>
      <c r="AXA59" s="136"/>
      <c r="AXB59" s="136"/>
      <c r="AXC59" s="136"/>
      <c r="AXD59" s="136"/>
      <c r="AXE59" s="136"/>
      <c r="AXF59" s="136"/>
      <c r="AXG59" s="136"/>
      <c r="AXH59" s="136"/>
      <c r="AXI59" s="136"/>
      <c r="AXJ59" s="136"/>
      <c r="AXK59" s="136"/>
      <c r="AXL59" s="136"/>
      <c r="AXM59" s="136"/>
      <c r="AXN59" s="136"/>
      <c r="AXO59" s="136"/>
      <c r="AXP59" s="136"/>
      <c r="AXQ59" s="136"/>
      <c r="AXR59" s="136"/>
      <c r="AXS59" s="136"/>
      <c r="AXT59" s="136"/>
      <c r="AXU59" s="136"/>
      <c r="AXV59" s="136"/>
      <c r="AXW59" s="136"/>
      <c r="AXX59" s="136"/>
      <c r="AXY59" s="136"/>
      <c r="AXZ59" s="136"/>
      <c r="AYA59" s="136"/>
      <c r="AYB59" s="136"/>
      <c r="AYC59" s="136"/>
      <c r="AYD59" s="136"/>
      <c r="AYE59" s="136"/>
      <c r="AYF59" s="136"/>
      <c r="AYG59" s="136"/>
      <c r="AYH59" s="136"/>
      <c r="AYI59" s="136"/>
      <c r="AYJ59" s="136"/>
      <c r="AYK59" s="136"/>
      <c r="AYL59" s="136"/>
      <c r="AYM59" s="136"/>
      <c r="AYN59" s="136"/>
      <c r="AYO59" s="136"/>
      <c r="AYP59" s="136"/>
      <c r="AYQ59" s="136"/>
      <c r="AYR59" s="136"/>
      <c r="AYS59" s="136"/>
      <c r="AYT59" s="136"/>
      <c r="AYU59" s="136"/>
      <c r="AYV59" s="136"/>
      <c r="AYW59" s="136"/>
      <c r="AYX59" s="136"/>
      <c r="AYY59" s="136"/>
      <c r="AYZ59" s="136"/>
      <c r="AZA59" s="136"/>
      <c r="AZB59" s="136"/>
      <c r="AZC59" s="136"/>
      <c r="AZD59" s="136"/>
      <c r="AZE59" s="136"/>
      <c r="AZF59" s="136"/>
      <c r="AZG59" s="136"/>
      <c r="AZH59" s="136"/>
      <c r="AZI59" s="136"/>
      <c r="AZJ59" s="136"/>
      <c r="AZK59" s="136"/>
      <c r="AZL59" s="136"/>
      <c r="AZM59" s="136"/>
      <c r="AZN59" s="136"/>
      <c r="AZO59" s="136"/>
      <c r="AZP59" s="136"/>
      <c r="AZQ59" s="136"/>
      <c r="AZR59" s="136"/>
      <c r="AZS59" s="136"/>
      <c r="AZT59" s="136"/>
      <c r="AZU59" s="136"/>
      <c r="AZV59" s="136"/>
      <c r="AZW59" s="136"/>
      <c r="AZX59" s="136"/>
      <c r="AZY59" s="136"/>
      <c r="AZZ59" s="136"/>
      <c r="BAA59" s="136"/>
      <c r="BAB59" s="136"/>
      <c r="BAC59" s="136"/>
      <c r="BAD59" s="136"/>
      <c r="BAE59" s="136"/>
      <c r="BAF59" s="136"/>
      <c r="BAG59" s="136"/>
      <c r="BAH59" s="136"/>
      <c r="BAI59" s="136"/>
      <c r="BAJ59" s="136"/>
      <c r="BAK59" s="136"/>
      <c r="BAL59" s="136"/>
      <c r="BAM59" s="136"/>
      <c r="BAN59" s="136"/>
      <c r="BAO59" s="136"/>
      <c r="BAP59" s="136"/>
      <c r="BAQ59" s="136"/>
      <c r="BAR59" s="136"/>
      <c r="BAS59" s="136"/>
      <c r="BAT59" s="136"/>
      <c r="BAU59" s="136"/>
      <c r="BAV59" s="136"/>
      <c r="BAW59" s="136"/>
      <c r="BAX59" s="136"/>
      <c r="BAY59" s="136"/>
      <c r="BAZ59" s="136"/>
      <c r="BBA59" s="136"/>
      <c r="BBB59" s="136"/>
      <c r="BBC59" s="136"/>
      <c r="BBD59" s="136"/>
      <c r="BBE59" s="136"/>
      <c r="BBF59" s="136"/>
      <c r="BBG59" s="136"/>
      <c r="BBH59" s="136"/>
      <c r="BBI59" s="136"/>
      <c r="BBJ59" s="136"/>
      <c r="BBK59" s="136"/>
      <c r="BBL59" s="136"/>
      <c r="BBM59" s="136"/>
      <c r="BBN59" s="136"/>
      <c r="BBO59" s="136"/>
      <c r="BBP59" s="136"/>
      <c r="BBQ59" s="136"/>
      <c r="BBR59" s="136"/>
      <c r="BBS59" s="136"/>
      <c r="BBT59" s="136"/>
      <c r="BBU59" s="136"/>
      <c r="BBV59" s="136"/>
      <c r="BBW59" s="136"/>
      <c r="BBX59" s="136"/>
      <c r="BBY59" s="136"/>
      <c r="BBZ59" s="136"/>
      <c r="BCA59" s="136"/>
      <c r="BCB59" s="136"/>
      <c r="BCC59" s="136"/>
      <c r="BCD59" s="136"/>
      <c r="BCE59" s="136"/>
      <c r="BCF59" s="136"/>
      <c r="BCG59" s="136"/>
      <c r="BCH59" s="136"/>
      <c r="BCI59" s="136"/>
      <c r="BCJ59" s="136"/>
      <c r="BCK59" s="136"/>
      <c r="BCL59" s="136"/>
      <c r="BCM59" s="136"/>
      <c r="BCN59" s="136"/>
      <c r="BCO59" s="136"/>
      <c r="BCP59" s="136"/>
      <c r="BCQ59" s="136"/>
      <c r="BCR59" s="136"/>
      <c r="BCS59" s="136"/>
      <c r="BCT59" s="136"/>
      <c r="BCU59" s="136"/>
      <c r="BCV59" s="136"/>
      <c r="BCW59" s="136"/>
      <c r="BCX59" s="136"/>
      <c r="BCY59" s="136"/>
      <c r="BCZ59" s="136"/>
      <c r="BDA59" s="136"/>
      <c r="BDB59" s="136"/>
      <c r="BDC59" s="136"/>
      <c r="BDD59" s="136"/>
      <c r="BDE59" s="136"/>
      <c r="BDF59" s="136"/>
      <c r="BDG59" s="136"/>
      <c r="BDH59" s="136"/>
      <c r="BDI59" s="136"/>
      <c r="BDJ59" s="136"/>
      <c r="BDK59" s="136"/>
      <c r="BDL59" s="136"/>
      <c r="BDM59" s="136"/>
      <c r="BDN59" s="136"/>
      <c r="BDO59" s="136"/>
      <c r="BDP59" s="136"/>
      <c r="BDQ59" s="136"/>
      <c r="BDR59" s="136"/>
      <c r="BDS59" s="136"/>
      <c r="BDT59" s="136"/>
      <c r="BDU59" s="136"/>
      <c r="BDV59" s="136"/>
      <c r="BDW59" s="136"/>
      <c r="BDX59" s="136"/>
      <c r="BDY59" s="136"/>
      <c r="BDZ59" s="136"/>
      <c r="BEA59" s="136"/>
      <c r="BEB59" s="136"/>
      <c r="BEC59" s="136"/>
      <c r="BED59" s="136"/>
      <c r="BEE59" s="136"/>
      <c r="BEF59" s="136"/>
      <c r="BEG59" s="136"/>
      <c r="BEH59" s="136"/>
      <c r="BEI59" s="136"/>
      <c r="BEJ59" s="136"/>
      <c r="BEK59" s="136"/>
      <c r="BEL59" s="136"/>
      <c r="BEM59" s="136"/>
      <c r="BEN59" s="136"/>
      <c r="BEO59" s="136"/>
      <c r="BEP59" s="136"/>
      <c r="BEQ59" s="136"/>
      <c r="BER59" s="136"/>
      <c r="BES59" s="136"/>
      <c r="BET59" s="136"/>
      <c r="BEU59" s="136"/>
      <c r="BEV59" s="136"/>
      <c r="BEW59" s="136"/>
      <c r="BEX59" s="136"/>
      <c r="BEY59" s="136"/>
      <c r="BEZ59" s="136"/>
      <c r="BFA59" s="136"/>
      <c r="BFB59" s="136"/>
      <c r="BFC59" s="136"/>
      <c r="BFD59" s="136"/>
      <c r="BFE59" s="136"/>
      <c r="BFF59" s="136"/>
      <c r="BFG59" s="136"/>
      <c r="BFH59" s="136"/>
      <c r="BFI59" s="136"/>
      <c r="BFJ59" s="136"/>
      <c r="BFK59" s="136"/>
      <c r="BFL59" s="136"/>
      <c r="BFM59" s="136"/>
      <c r="BFN59" s="136"/>
      <c r="BFO59" s="136"/>
      <c r="BFP59" s="136"/>
      <c r="BFQ59" s="136"/>
      <c r="BFR59" s="136"/>
      <c r="BFS59" s="136"/>
      <c r="BFT59" s="136"/>
      <c r="BFU59" s="136"/>
      <c r="BFV59" s="136"/>
      <c r="BFW59" s="136"/>
      <c r="BFX59" s="136"/>
      <c r="BFY59" s="136"/>
      <c r="BFZ59" s="136"/>
      <c r="BGA59" s="136"/>
      <c r="BGB59" s="136"/>
      <c r="BGC59" s="136"/>
      <c r="BGD59" s="136"/>
      <c r="BGE59" s="136"/>
      <c r="BGF59" s="136"/>
      <c r="BGG59" s="136"/>
      <c r="BGH59" s="136"/>
      <c r="BGI59" s="136"/>
      <c r="BGJ59" s="136"/>
      <c r="BGK59" s="136"/>
      <c r="BGL59" s="136"/>
      <c r="BGM59" s="136"/>
      <c r="BGN59" s="136"/>
      <c r="BGO59" s="136"/>
      <c r="BGP59" s="136"/>
      <c r="BGQ59" s="136"/>
      <c r="BGR59" s="136"/>
      <c r="BGS59" s="136"/>
      <c r="BGT59" s="136"/>
      <c r="BGU59" s="136"/>
      <c r="BGV59" s="136"/>
      <c r="BGW59" s="136"/>
      <c r="BGX59" s="136"/>
      <c r="BGY59" s="136"/>
      <c r="BGZ59" s="136"/>
      <c r="BHA59" s="136"/>
      <c r="BHB59" s="136"/>
      <c r="BHC59" s="136"/>
      <c r="BHD59" s="136"/>
      <c r="BHE59" s="136"/>
      <c r="BHF59" s="136"/>
      <c r="BHG59" s="136"/>
      <c r="BHH59" s="136"/>
      <c r="BHI59" s="136"/>
      <c r="BHJ59" s="136"/>
      <c r="BHK59" s="136"/>
      <c r="BHL59" s="136"/>
      <c r="BHM59" s="136"/>
      <c r="BHN59" s="136"/>
      <c r="BHO59" s="136"/>
      <c r="BHP59" s="136"/>
      <c r="BHQ59" s="136"/>
      <c r="BHR59" s="136"/>
      <c r="BHS59" s="136"/>
      <c r="BHT59" s="136"/>
      <c r="BHU59" s="136"/>
      <c r="BHV59" s="136"/>
      <c r="BHW59" s="136"/>
      <c r="BHX59" s="136"/>
      <c r="BHY59" s="136"/>
      <c r="BHZ59" s="136"/>
      <c r="BIA59" s="136"/>
      <c r="BIB59" s="136"/>
      <c r="BIC59" s="136"/>
      <c r="BID59" s="136"/>
      <c r="BIE59" s="136"/>
      <c r="BIF59" s="136"/>
      <c r="BIG59" s="136"/>
      <c r="BIH59" s="136"/>
      <c r="BII59" s="136"/>
      <c r="BIJ59" s="136"/>
      <c r="BIK59" s="136"/>
      <c r="BIL59" s="136"/>
      <c r="BIM59" s="136"/>
      <c r="BIN59" s="136"/>
      <c r="BIO59" s="136"/>
      <c r="BIP59" s="136"/>
      <c r="BIQ59" s="136"/>
      <c r="BIR59" s="136"/>
      <c r="BIS59" s="136"/>
      <c r="BIT59" s="136"/>
      <c r="BIU59" s="136"/>
      <c r="BIV59" s="136"/>
      <c r="BIW59" s="136"/>
      <c r="BIX59" s="136"/>
      <c r="BIY59" s="136"/>
      <c r="BIZ59" s="136"/>
      <c r="BJA59" s="136"/>
      <c r="BJB59" s="136"/>
      <c r="BJC59" s="136"/>
      <c r="BJD59" s="136"/>
      <c r="BJE59" s="136"/>
      <c r="BJF59" s="136"/>
      <c r="BJG59" s="136"/>
      <c r="BJH59" s="136"/>
      <c r="BJI59" s="136"/>
      <c r="BJJ59" s="136"/>
      <c r="BJK59" s="136"/>
      <c r="BJL59" s="136"/>
      <c r="BJM59" s="136"/>
      <c r="BJN59" s="136"/>
      <c r="BJO59" s="136"/>
      <c r="BJP59" s="136"/>
      <c r="BJQ59" s="136"/>
      <c r="BJR59" s="136"/>
      <c r="BJS59" s="136"/>
      <c r="BJT59" s="136"/>
      <c r="BJU59" s="136"/>
      <c r="BJV59" s="136"/>
      <c r="BJW59" s="136"/>
      <c r="BJX59" s="136"/>
      <c r="BJY59" s="136"/>
      <c r="BJZ59" s="136"/>
      <c r="BKA59" s="136"/>
      <c r="BKB59" s="136"/>
      <c r="BKC59" s="136"/>
      <c r="BKD59" s="136"/>
      <c r="BKE59" s="136"/>
      <c r="BKF59" s="136"/>
      <c r="BKG59" s="136"/>
      <c r="BKH59" s="136"/>
      <c r="BKI59" s="136"/>
      <c r="BKJ59" s="136"/>
      <c r="BKK59" s="136"/>
      <c r="BKL59" s="136"/>
      <c r="BKM59" s="136"/>
      <c r="BKN59" s="136"/>
      <c r="BKO59" s="136"/>
      <c r="BKP59" s="136"/>
      <c r="BKQ59" s="136"/>
      <c r="BKR59" s="136"/>
      <c r="BKS59" s="136"/>
      <c r="BKT59" s="136"/>
      <c r="BKU59" s="136"/>
      <c r="BKV59" s="136"/>
      <c r="BKW59" s="136"/>
      <c r="BKX59" s="136"/>
      <c r="BKY59" s="136"/>
      <c r="BKZ59" s="136"/>
      <c r="BLA59" s="136"/>
      <c r="BLB59" s="136"/>
      <c r="BLC59" s="136"/>
      <c r="BLD59" s="136"/>
      <c r="BLE59" s="136"/>
      <c r="BLF59" s="136"/>
      <c r="BLG59" s="136"/>
      <c r="BLH59" s="136"/>
      <c r="BLI59" s="136"/>
      <c r="BLJ59" s="136"/>
      <c r="BLK59" s="136"/>
      <c r="BLL59" s="136"/>
      <c r="BLM59" s="136"/>
      <c r="BLN59" s="136"/>
      <c r="BLO59" s="136"/>
      <c r="BLP59" s="136"/>
      <c r="BLQ59" s="136"/>
      <c r="BLR59" s="136"/>
      <c r="BLS59" s="136"/>
      <c r="BLT59" s="136"/>
      <c r="BLU59" s="136"/>
      <c r="BLV59" s="136"/>
      <c r="BLW59" s="136"/>
      <c r="BLX59" s="136"/>
      <c r="BLY59" s="136"/>
      <c r="BLZ59" s="136"/>
      <c r="BMA59" s="136"/>
      <c r="BMB59" s="136"/>
      <c r="BMC59" s="136"/>
      <c r="BMD59" s="136"/>
      <c r="BME59" s="136"/>
      <c r="BMF59" s="136"/>
      <c r="BMG59" s="136"/>
      <c r="BMH59" s="136"/>
      <c r="BMI59" s="136"/>
      <c r="BMJ59" s="136"/>
      <c r="BMK59" s="136"/>
      <c r="BML59" s="136"/>
      <c r="BMM59" s="136"/>
      <c r="BMN59" s="136"/>
      <c r="BMO59" s="136"/>
      <c r="BMP59" s="136"/>
      <c r="BMQ59" s="136"/>
      <c r="BMR59" s="136"/>
      <c r="BMS59" s="136"/>
      <c r="BMT59" s="136"/>
      <c r="BMU59" s="136"/>
      <c r="BMV59" s="136"/>
      <c r="BMW59" s="136"/>
      <c r="BMX59" s="136"/>
      <c r="BMY59" s="136"/>
      <c r="BMZ59" s="136"/>
      <c r="BNA59" s="136"/>
      <c r="BNB59" s="136"/>
      <c r="BNC59" s="136"/>
      <c r="BND59" s="136"/>
      <c r="BNE59" s="136"/>
      <c r="BNF59" s="136"/>
      <c r="BNG59" s="136"/>
      <c r="BNH59" s="136"/>
      <c r="BNI59" s="136"/>
      <c r="BNJ59" s="136"/>
      <c r="BNK59" s="136"/>
      <c r="BNL59" s="136"/>
      <c r="BNM59" s="136"/>
      <c r="BNN59" s="136"/>
      <c r="BNO59" s="136"/>
      <c r="BNP59" s="136"/>
      <c r="BNQ59" s="136"/>
      <c r="BNR59" s="136"/>
      <c r="BNS59" s="136"/>
      <c r="BNT59" s="136"/>
      <c r="BNU59" s="136"/>
      <c r="BNV59" s="136"/>
      <c r="BNW59" s="136"/>
      <c r="BNX59" s="136"/>
      <c r="BNY59" s="136"/>
      <c r="BNZ59" s="136"/>
      <c r="BOA59" s="136"/>
      <c r="BOB59" s="136"/>
      <c r="BOC59" s="136"/>
      <c r="BOD59" s="136"/>
      <c r="BOE59" s="136"/>
      <c r="BOF59" s="136"/>
      <c r="BOG59" s="136"/>
      <c r="BOH59" s="136"/>
      <c r="BOI59" s="136"/>
      <c r="BOJ59" s="136"/>
      <c r="BOK59" s="136"/>
      <c r="BOL59" s="136"/>
      <c r="BOM59" s="136"/>
      <c r="BON59" s="136"/>
      <c r="BOO59" s="136"/>
      <c r="BOP59" s="136"/>
      <c r="BOQ59" s="136"/>
      <c r="BOR59" s="136"/>
      <c r="BOS59" s="136"/>
      <c r="BOT59" s="136"/>
      <c r="BOU59" s="136"/>
      <c r="BOV59" s="136"/>
      <c r="BOW59" s="136"/>
      <c r="BOX59" s="136"/>
      <c r="BOY59" s="136"/>
      <c r="BOZ59" s="136"/>
      <c r="BPA59" s="136"/>
      <c r="BPB59" s="136"/>
      <c r="BPC59" s="136"/>
      <c r="BPD59" s="136"/>
      <c r="BPE59" s="136"/>
      <c r="BPF59" s="136"/>
      <c r="BPG59" s="136"/>
      <c r="BPH59" s="136"/>
      <c r="BPI59" s="136"/>
      <c r="BPJ59" s="136"/>
      <c r="BPK59" s="136"/>
      <c r="BPL59" s="136"/>
      <c r="BPM59" s="136"/>
      <c r="BPN59" s="136"/>
      <c r="BPO59" s="136"/>
      <c r="BPP59" s="136"/>
      <c r="BPQ59" s="136"/>
      <c r="BPR59" s="136"/>
      <c r="BPS59" s="136"/>
      <c r="BPT59" s="136"/>
      <c r="BPU59" s="136"/>
      <c r="BPV59" s="136"/>
      <c r="BPW59" s="136"/>
      <c r="BPX59" s="136"/>
      <c r="BPY59" s="136"/>
      <c r="BPZ59" s="136"/>
      <c r="BQA59" s="136"/>
      <c r="BQB59" s="136"/>
      <c r="BQC59" s="136"/>
      <c r="BQD59" s="136"/>
      <c r="BQE59" s="136"/>
      <c r="BQF59" s="136"/>
      <c r="BQG59" s="136"/>
      <c r="BQH59" s="136"/>
      <c r="BQI59" s="136"/>
      <c r="BQJ59" s="136"/>
      <c r="BQK59" s="136"/>
      <c r="BQL59" s="136"/>
      <c r="BQM59" s="136"/>
      <c r="BQN59" s="136"/>
      <c r="BQO59" s="136"/>
      <c r="BQP59" s="136"/>
      <c r="BQQ59" s="136"/>
      <c r="BQR59" s="136"/>
      <c r="BQS59" s="136"/>
      <c r="BQT59" s="136"/>
      <c r="BQU59" s="136"/>
      <c r="BQV59" s="136"/>
      <c r="BQW59" s="136"/>
      <c r="BQX59" s="136"/>
      <c r="BQY59" s="136"/>
      <c r="BQZ59" s="136"/>
      <c r="BRA59" s="136"/>
      <c r="BRB59" s="136"/>
      <c r="BRC59" s="136"/>
      <c r="BRD59" s="136"/>
      <c r="BRE59" s="136"/>
      <c r="BRF59" s="136"/>
      <c r="BRG59" s="136"/>
      <c r="BRH59" s="136"/>
      <c r="BRI59" s="136"/>
      <c r="BRJ59" s="136"/>
      <c r="BRK59" s="136"/>
      <c r="BRL59" s="136"/>
      <c r="BRM59" s="136"/>
      <c r="BRN59" s="136"/>
      <c r="BRO59" s="136"/>
      <c r="BRP59" s="136"/>
      <c r="BRQ59" s="136"/>
      <c r="BRR59" s="136"/>
      <c r="BRS59" s="136"/>
      <c r="BRT59" s="136"/>
      <c r="BRU59" s="136"/>
      <c r="BRV59" s="136"/>
      <c r="BRW59" s="136"/>
      <c r="BRX59" s="136"/>
      <c r="BRY59" s="136"/>
      <c r="BRZ59" s="136"/>
      <c r="BSA59" s="136"/>
      <c r="BSB59" s="136"/>
      <c r="BSC59" s="136"/>
      <c r="BSD59" s="136"/>
      <c r="BSE59" s="136"/>
      <c r="BSF59" s="136"/>
      <c r="BSG59" s="136"/>
      <c r="BSH59" s="136"/>
      <c r="BSI59" s="136"/>
      <c r="BSJ59" s="136"/>
      <c r="BSK59" s="136"/>
      <c r="BSL59" s="136"/>
      <c r="BSM59" s="136"/>
      <c r="BSN59" s="136"/>
      <c r="BSO59" s="136"/>
      <c r="BSP59" s="136"/>
      <c r="BSQ59" s="136"/>
      <c r="BSR59" s="136"/>
      <c r="BSS59" s="136"/>
      <c r="BST59" s="136"/>
      <c r="BSU59" s="136"/>
      <c r="BSV59" s="136"/>
      <c r="BSW59" s="136"/>
      <c r="BSX59" s="136"/>
      <c r="BSY59" s="136"/>
      <c r="BSZ59" s="136"/>
      <c r="BTA59" s="136"/>
      <c r="BTB59" s="136"/>
      <c r="BTC59" s="136"/>
      <c r="BTD59" s="136"/>
      <c r="BTE59" s="136"/>
      <c r="BTF59" s="136"/>
      <c r="BTG59" s="136"/>
      <c r="BTH59" s="136"/>
      <c r="BTI59" s="136"/>
      <c r="BTJ59" s="136"/>
      <c r="BTK59" s="136"/>
      <c r="BTL59" s="136"/>
      <c r="BTM59" s="136"/>
      <c r="BTN59" s="136"/>
      <c r="BTO59" s="136"/>
      <c r="BTP59" s="136"/>
      <c r="BTQ59" s="136"/>
      <c r="BTR59" s="136"/>
      <c r="BTS59" s="136"/>
      <c r="BTT59" s="136"/>
      <c r="BTU59" s="136"/>
      <c r="BTV59" s="136"/>
      <c r="BTW59" s="136"/>
      <c r="BTX59" s="136"/>
      <c r="BTY59" s="136"/>
      <c r="BTZ59" s="136"/>
      <c r="BUA59" s="136"/>
      <c r="BUB59" s="136"/>
      <c r="BUC59" s="136"/>
      <c r="BUD59" s="136"/>
      <c r="BUE59" s="136"/>
      <c r="BUF59" s="136"/>
      <c r="BUG59" s="136"/>
      <c r="BUH59" s="136"/>
      <c r="BUI59" s="136"/>
      <c r="BUJ59" s="136"/>
      <c r="BUK59" s="136"/>
      <c r="BUL59" s="136"/>
      <c r="BUM59" s="136"/>
      <c r="BUN59" s="136"/>
      <c r="BUO59" s="136"/>
      <c r="BUP59" s="136"/>
      <c r="BUQ59" s="136"/>
      <c r="BUR59" s="136"/>
      <c r="BUS59" s="136"/>
      <c r="BUT59" s="136"/>
      <c r="BUU59" s="136"/>
      <c r="BUV59" s="136"/>
      <c r="BUW59" s="136"/>
      <c r="BUX59" s="136"/>
      <c r="BUY59" s="136"/>
      <c r="BUZ59" s="136"/>
      <c r="BVA59" s="136"/>
      <c r="BVB59" s="136"/>
      <c r="BVC59" s="136"/>
      <c r="BVD59" s="136"/>
      <c r="BVE59" s="136"/>
      <c r="BVF59" s="136"/>
      <c r="BVG59" s="136"/>
      <c r="BVH59" s="136"/>
      <c r="BVI59" s="136"/>
      <c r="BVJ59" s="136"/>
      <c r="BVK59" s="136"/>
      <c r="BVL59" s="136"/>
      <c r="BVM59" s="136"/>
      <c r="BVN59" s="136"/>
      <c r="BVO59" s="136"/>
      <c r="BVP59" s="136"/>
      <c r="BVQ59" s="136"/>
      <c r="BVR59" s="136"/>
      <c r="BVS59" s="136"/>
      <c r="BVT59" s="136"/>
      <c r="BVU59" s="136"/>
      <c r="BVV59" s="136"/>
      <c r="BVW59" s="136"/>
      <c r="BVX59" s="136"/>
      <c r="BVY59" s="136"/>
      <c r="BVZ59" s="136"/>
      <c r="BWA59" s="136"/>
      <c r="BWB59" s="136"/>
      <c r="BWC59" s="136"/>
      <c r="BWD59" s="136"/>
      <c r="BWE59" s="136"/>
      <c r="BWF59" s="136"/>
      <c r="BWG59" s="136"/>
      <c r="BWH59" s="136"/>
      <c r="BWI59" s="136"/>
      <c r="BWJ59" s="136"/>
      <c r="BWK59" s="136"/>
      <c r="BWL59" s="136"/>
      <c r="BWM59" s="136"/>
      <c r="BWN59" s="136"/>
      <c r="BWO59" s="136"/>
      <c r="BWP59" s="136"/>
      <c r="BWQ59" s="136"/>
      <c r="BWR59" s="136"/>
      <c r="BWS59" s="136"/>
      <c r="BWT59" s="136"/>
      <c r="BWU59" s="136"/>
      <c r="BWV59" s="136"/>
      <c r="BWW59" s="136"/>
      <c r="BWX59" s="136"/>
      <c r="BWY59" s="136"/>
      <c r="BWZ59" s="136"/>
      <c r="BXA59" s="136"/>
      <c r="BXB59" s="136"/>
      <c r="BXC59" s="136"/>
      <c r="BXD59" s="136"/>
      <c r="BXE59" s="136"/>
      <c r="BXF59" s="136"/>
      <c r="BXG59" s="136"/>
      <c r="BXH59" s="136"/>
      <c r="BXI59" s="136"/>
      <c r="BXJ59" s="136"/>
      <c r="BXK59" s="136"/>
      <c r="BXL59" s="136"/>
      <c r="BXM59" s="136"/>
      <c r="BXN59" s="136"/>
      <c r="BXO59" s="136"/>
      <c r="BXP59" s="136"/>
      <c r="BXQ59" s="136"/>
      <c r="BXR59" s="136"/>
      <c r="BXS59" s="136"/>
      <c r="BXT59" s="136"/>
      <c r="BXU59" s="136"/>
      <c r="BXV59" s="136"/>
      <c r="BXW59" s="136"/>
      <c r="BXX59" s="136"/>
      <c r="BXY59" s="136"/>
      <c r="BXZ59" s="136"/>
      <c r="BYA59" s="136"/>
      <c r="BYB59" s="136"/>
      <c r="BYC59" s="136"/>
      <c r="BYD59" s="136"/>
      <c r="BYE59" s="136"/>
      <c r="BYF59" s="136"/>
      <c r="BYG59" s="136"/>
      <c r="BYH59" s="136"/>
      <c r="BYI59" s="136"/>
      <c r="BYJ59" s="136"/>
      <c r="BYK59" s="136"/>
      <c r="BYL59" s="136"/>
      <c r="BYM59" s="136"/>
      <c r="BYN59" s="136"/>
      <c r="BYO59" s="136"/>
      <c r="BYP59" s="136"/>
      <c r="BYQ59" s="136"/>
      <c r="BYR59" s="136"/>
      <c r="BYS59" s="136"/>
      <c r="BYT59" s="136"/>
      <c r="BYU59" s="136"/>
      <c r="BYV59" s="136"/>
      <c r="BYW59" s="136"/>
      <c r="BYX59" s="136"/>
      <c r="BYY59" s="136"/>
      <c r="BYZ59" s="136"/>
      <c r="BZA59" s="136"/>
      <c r="BZB59" s="136"/>
      <c r="BZC59" s="136"/>
      <c r="BZD59" s="136"/>
      <c r="BZE59" s="136"/>
      <c r="BZF59" s="136"/>
      <c r="BZG59" s="136"/>
      <c r="BZH59" s="136"/>
      <c r="BZI59" s="136"/>
      <c r="BZJ59" s="136"/>
      <c r="BZK59" s="136"/>
      <c r="BZL59" s="136"/>
      <c r="BZM59" s="136"/>
      <c r="BZN59" s="136"/>
      <c r="BZO59" s="136"/>
      <c r="BZP59" s="136"/>
      <c r="BZQ59" s="136"/>
      <c r="BZR59" s="136"/>
      <c r="BZS59" s="136"/>
      <c r="BZT59" s="136"/>
      <c r="BZU59" s="136"/>
      <c r="BZV59" s="136"/>
      <c r="BZW59" s="136"/>
      <c r="BZX59" s="136"/>
      <c r="BZY59" s="136"/>
      <c r="BZZ59" s="136"/>
      <c r="CAA59" s="136"/>
      <c r="CAB59" s="136"/>
      <c r="CAC59" s="136"/>
      <c r="CAD59" s="136"/>
      <c r="CAE59" s="136"/>
      <c r="CAF59" s="136"/>
      <c r="CAG59" s="136"/>
      <c r="CAH59" s="136"/>
      <c r="CAI59" s="136"/>
      <c r="CAJ59" s="136"/>
      <c r="CAK59" s="136"/>
      <c r="CAL59" s="136"/>
      <c r="CAM59" s="136"/>
      <c r="CAN59" s="136"/>
      <c r="CAO59" s="136"/>
      <c r="CAP59" s="136"/>
      <c r="CAQ59" s="136"/>
      <c r="CAR59" s="136"/>
      <c r="CAS59" s="136"/>
      <c r="CAT59" s="136"/>
      <c r="CAU59" s="136"/>
      <c r="CAV59" s="136"/>
      <c r="CAW59" s="136"/>
      <c r="CAX59" s="136"/>
      <c r="CAY59" s="136"/>
      <c r="CAZ59" s="136"/>
      <c r="CBA59" s="136"/>
      <c r="CBB59" s="136"/>
      <c r="CBC59" s="136"/>
      <c r="CBD59" s="136"/>
      <c r="CBE59" s="136"/>
      <c r="CBF59" s="136"/>
      <c r="CBG59" s="136"/>
      <c r="CBH59" s="136"/>
      <c r="CBI59" s="136"/>
      <c r="CBJ59" s="136"/>
      <c r="CBK59" s="136"/>
      <c r="CBL59" s="136"/>
      <c r="CBM59" s="136"/>
      <c r="CBN59" s="136"/>
      <c r="CBO59" s="136"/>
      <c r="CBP59" s="136"/>
      <c r="CBQ59" s="136"/>
      <c r="CBR59" s="136"/>
      <c r="CBS59" s="136"/>
      <c r="CBT59" s="136"/>
      <c r="CBU59" s="136"/>
      <c r="CBV59" s="136"/>
      <c r="CBW59" s="136"/>
      <c r="CBX59" s="136"/>
      <c r="CBY59" s="136"/>
      <c r="CBZ59" s="136"/>
      <c r="CCA59" s="136"/>
      <c r="CCB59" s="136"/>
      <c r="CCC59" s="136"/>
      <c r="CCD59" s="136"/>
      <c r="CCE59" s="136"/>
      <c r="CCF59" s="136"/>
      <c r="CCG59" s="136"/>
      <c r="CCH59" s="136"/>
      <c r="CCI59" s="136"/>
      <c r="CCJ59" s="136"/>
      <c r="CCK59" s="136"/>
      <c r="CCL59" s="136"/>
      <c r="CCM59" s="136"/>
      <c r="CCN59" s="136"/>
      <c r="CCO59" s="136"/>
      <c r="CCP59" s="136"/>
      <c r="CCQ59" s="136"/>
      <c r="CCR59" s="136"/>
      <c r="CCS59" s="136"/>
      <c r="CCT59" s="136"/>
      <c r="CCU59" s="136"/>
      <c r="CCV59" s="136"/>
      <c r="CCW59" s="136"/>
      <c r="CCX59" s="136"/>
      <c r="CCY59" s="136"/>
      <c r="CCZ59" s="136"/>
      <c r="CDA59" s="136"/>
      <c r="CDB59" s="136"/>
      <c r="CDC59" s="136"/>
      <c r="CDD59" s="136"/>
      <c r="CDE59" s="136"/>
      <c r="CDF59" s="136"/>
      <c r="CDG59" s="136"/>
      <c r="CDH59" s="136"/>
      <c r="CDI59" s="136"/>
      <c r="CDJ59" s="136"/>
      <c r="CDK59" s="136"/>
      <c r="CDL59" s="136"/>
      <c r="CDM59" s="136"/>
      <c r="CDN59" s="136"/>
      <c r="CDO59" s="136"/>
      <c r="CDP59" s="136"/>
      <c r="CDQ59" s="136"/>
      <c r="CDR59" s="136"/>
      <c r="CDS59" s="136"/>
      <c r="CDT59" s="136"/>
      <c r="CDU59" s="136"/>
      <c r="CDV59" s="136"/>
      <c r="CDW59" s="136"/>
      <c r="CDX59" s="136"/>
      <c r="CDY59" s="136"/>
      <c r="CDZ59" s="136"/>
      <c r="CEA59" s="136"/>
      <c r="CEB59" s="136"/>
      <c r="CEC59" s="136"/>
      <c r="CED59" s="136"/>
      <c r="CEE59" s="136"/>
      <c r="CEF59" s="136"/>
      <c r="CEG59" s="136"/>
      <c r="CEH59" s="136"/>
      <c r="CEI59" s="136"/>
      <c r="CEJ59" s="136"/>
      <c r="CEK59" s="136"/>
      <c r="CEL59" s="136"/>
      <c r="CEM59" s="136"/>
      <c r="CEN59" s="136"/>
      <c r="CEO59" s="136"/>
      <c r="CEP59" s="136"/>
      <c r="CEQ59" s="136"/>
      <c r="CER59" s="136"/>
      <c r="CES59" s="136"/>
      <c r="CET59" s="136"/>
      <c r="CEU59" s="136"/>
      <c r="CEV59" s="136"/>
      <c r="CEW59" s="136"/>
      <c r="CEX59" s="136"/>
      <c r="CEY59" s="136"/>
      <c r="CEZ59" s="136"/>
      <c r="CFA59" s="136"/>
      <c r="CFB59" s="136"/>
      <c r="CFC59" s="136"/>
      <c r="CFD59" s="136"/>
      <c r="CFE59" s="136"/>
      <c r="CFF59" s="136"/>
      <c r="CFG59" s="136"/>
      <c r="CFH59" s="136"/>
      <c r="CFI59" s="136"/>
      <c r="CFJ59" s="136"/>
      <c r="CFK59" s="136"/>
      <c r="CFL59" s="136"/>
      <c r="CFM59" s="136"/>
      <c r="CFN59" s="136"/>
      <c r="CFO59" s="136"/>
      <c r="CFP59" s="136"/>
      <c r="CFQ59" s="136"/>
      <c r="CFR59" s="136"/>
      <c r="CFS59" s="136"/>
      <c r="CFT59" s="136"/>
      <c r="CFU59" s="136"/>
      <c r="CFV59" s="136"/>
      <c r="CFW59" s="136"/>
      <c r="CFX59" s="136"/>
      <c r="CFY59" s="136"/>
      <c r="CFZ59" s="136"/>
      <c r="CGA59" s="136"/>
      <c r="CGB59" s="136"/>
      <c r="CGC59" s="136"/>
      <c r="CGD59" s="136"/>
      <c r="CGE59" s="136"/>
      <c r="CGF59" s="136"/>
      <c r="CGG59" s="136"/>
      <c r="CGH59" s="136"/>
      <c r="CGI59" s="136"/>
      <c r="CGJ59" s="136"/>
      <c r="CGK59" s="136"/>
      <c r="CGL59" s="136"/>
      <c r="CGM59" s="136"/>
      <c r="CGN59" s="136"/>
      <c r="CGO59" s="136"/>
      <c r="CGP59" s="136"/>
      <c r="CGQ59" s="136"/>
      <c r="CGR59" s="136"/>
      <c r="CGS59" s="136"/>
      <c r="CGT59" s="136"/>
      <c r="CGU59" s="136"/>
      <c r="CGV59" s="136"/>
      <c r="CGW59" s="136"/>
      <c r="CGX59" s="136"/>
      <c r="CGY59" s="136"/>
      <c r="CGZ59" s="136"/>
      <c r="CHA59" s="136"/>
      <c r="CHB59" s="136"/>
      <c r="CHC59" s="136"/>
      <c r="CHD59" s="136"/>
      <c r="CHE59" s="136"/>
      <c r="CHF59" s="136"/>
      <c r="CHG59" s="136"/>
      <c r="CHH59" s="136"/>
      <c r="CHI59" s="136"/>
      <c r="CHJ59" s="136"/>
      <c r="CHK59" s="136"/>
      <c r="CHL59" s="136"/>
      <c r="CHM59" s="136"/>
      <c r="CHN59" s="136"/>
      <c r="CHO59" s="136"/>
      <c r="CHP59" s="136"/>
      <c r="CHQ59" s="136"/>
      <c r="CHR59" s="136"/>
      <c r="CHS59" s="136"/>
      <c r="CHT59" s="136"/>
      <c r="CHU59" s="136"/>
      <c r="CHV59" s="136"/>
      <c r="CHW59" s="136"/>
      <c r="CHX59" s="136"/>
      <c r="CHY59" s="136"/>
      <c r="CHZ59" s="136"/>
      <c r="CIA59" s="136"/>
      <c r="CIB59" s="136"/>
      <c r="CIC59" s="136"/>
      <c r="CID59" s="136"/>
      <c r="CIE59" s="136"/>
      <c r="CIF59" s="136"/>
      <c r="CIG59" s="136"/>
      <c r="CIH59" s="136"/>
      <c r="CII59" s="136"/>
      <c r="CIJ59" s="136"/>
      <c r="CIK59" s="136"/>
      <c r="CIL59" s="136"/>
      <c r="CIM59" s="136"/>
      <c r="CIN59" s="136"/>
      <c r="CIO59" s="136"/>
      <c r="CIP59" s="136"/>
      <c r="CIQ59" s="136"/>
      <c r="CIR59" s="136"/>
      <c r="CIS59" s="136"/>
      <c r="CIT59" s="136"/>
      <c r="CIU59" s="136"/>
      <c r="CIV59" s="136"/>
      <c r="CIW59" s="136"/>
      <c r="CIX59" s="136"/>
      <c r="CIY59" s="136"/>
      <c r="CIZ59" s="136"/>
      <c r="CJA59" s="136"/>
      <c r="CJB59" s="136"/>
      <c r="CJC59" s="136"/>
      <c r="CJD59" s="136"/>
      <c r="CJE59" s="136"/>
      <c r="CJF59" s="136"/>
      <c r="CJG59" s="136"/>
      <c r="CJH59" s="136"/>
      <c r="CJI59" s="136"/>
      <c r="CJJ59" s="136"/>
      <c r="CJK59" s="136"/>
      <c r="CJL59" s="136"/>
      <c r="CJM59" s="136"/>
      <c r="CJN59" s="136"/>
      <c r="CJO59" s="136"/>
      <c r="CJP59" s="136"/>
      <c r="CJQ59" s="136"/>
      <c r="CJR59" s="136"/>
      <c r="CJS59" s="136"/>
      <c r="CJT59" s="136"/>
      <c r="CJU59" s="136"/>
      <c r="CJV59" s="136"/>
      <c r="CJW59" s="136"/>
      <c r="CJX59" s="136"/>
      <c r="CJY59" s="136"/>
      <c r="CJZ59" s="136"/>
      <c r="CKA59" s="136"/>
      <c r="CKB59" s="136"/>
      <c r="CKC59" s="136"/>
      <c r="CKD59" s="136"/>
      <c r="CKE59" s="136"/>
      <c r="CKF59" s="136"/>
      <c r="CKG59" s="136"/>
      <c r="CKH59" s="136"/>
      <c r="CKI59" s="136"/>
      <c r="CKJ59" s="136"/>
      <c r="CKK59" s="136"/>
      <c r="CKL59" s="136"/>
      <c r="CKM59" s="136"/>
      <c r="CKN59" s="136"/>
      <c r="CKO59" s="136"/>
      <c r="CKP59" s="136"/>
      <c r="CKQ59" s="136"/>
      <c r="CKR59" s="136"/>
      <c r="CKS59" s="136"/>
      <c r="CKT59" s="136"/>
      <c r="CKU59" s="136"/>
      <c r="CKV59" s="136"/>
      <c r="CKW59" s="136"/>
      <c r="CKX59" s="136"/>
      <c r="CKY59" s="136"/>
      <c r="CKZ59" s="136"/>
      <c r="CLA59" s="136"/>
      <c r="CLB59" s="136"/>
      <c r="CLC59" s="136"/>
      <c r="CLD59" s="136"/>
      <c r="CLE59" s="136"/>
      <c r="CLF59" s="136"/>
      <c r="CLG59" s="136"/>
      <c r="CLH59" s="136"/>
      <c r="CLI59" s="136"/>
      <c r="CLJ59" s="136"/>
      <c r="CLK59" s="136"/>
      <c r="CLL59" s="136"/>
      <c r="CLM59" s="136"/>
      <c r="CLN59" s="136"/>
      <c r="CLO59" s="136"/>
      <c r="CLP59" s="136"/>
      <c r="CLQ59" s="136"/>
      <c r="CLR59" s="136"/>
      <c r="CLS59" s="136"/>
      <c r="CLT59" s="136"/>
      <c r="CLU59" s="136"/>
      <c r="CLV59" s="136"/>
      <c r="CLW59" s="136"/>
      <c r="CLX59" s="136"/>
      <c r="CLY59" s="136"/>
      <c r="CLZ59" s="136"/>
      <c r="CMA59" s="136"/>
      <c r="CMB59" s="136"/>
      <c r="CMC59" s="136"/>
      <c r="CMD59" s="136"/>
      <c r="CME59" s="136"/>
      <c r="CMF59" s="136"/>
      <c r="CMG59" s="136"/>
      <c r="CMH59" s="136"/>
      <c r="CMI59" s="136"/>
      <c r="CMJ59" s="136"/>
      <c r="CMK59" s="136"/>
      <c r="CML59" s="136"/>
      <c r="CMM59" s="136"/>
      <c r="CMN59" s="136"/>
      <c r="CMO59" s="136"/>
      <c r="CMP59" s="136"/>
      <c r="CMQ59" s="136"/>
      <c r="CMR59" s="136"/>
      <c r="CMS59" s="136"/>
      <c r="CMT59" s="136"/>
      <c r="CMU59" s="136"/>
      <c r="CMV59" s="136"/>
      <c r="CMW59" s="136"/>
      <c r="CMX59" s="136"/>
      <c r="CMY59" s="136"/>
      <c r="CMZ59" s="136"/>
      <c r="CNA59" s="136"/>
      <c r="CNB59" s="136"/>
      <c r="CNC59" s="136"/>
      <c r="CND59" s="136"/>
      <c r="CNE59" s="136"/>
      <c r="CNF59" s="136"/>
      <c r="CNG59" s="136"/>
      <c r="CNH59" s="136"/>
      <c r="CNI59" s="136"/>
      <c r="CNJ59" s="136"/>
      <c r="CNK59" s="136"/>
      <c r="CNL59" s="136"/>
      <c r="CNM59" s="136"/>
      <c r="CNN59" s="136"/>
      <c r="CNO59" s="136"/>
      <c r="CNP59" s="136"/>
      <c r="CNQ59" s="136"/>
      <c r="CNR59" s="136"/>
      <c r="CNS59" s="136"/>
      <c r="CNT59" s="136"/>
      <c r="CNU59" s="136"/>
      <c r="CNV59" s="136"/>
      <c r="CNW59" s="136"/>
      <c r="CNX59" s="136"/>
      <c r="CNY59" s="136"/>
      <c r="CNZ59" s="136"/>
      <c r="COA59" s="136"/>
      <c r="COB59" s="136"/>
      <c r="COC59" s="136"/>
      <c r="COD59" s="136"/>
      <c r="COE59" s="136"/>
      <c r="COF59" s="136"/>
      <c r="COG59" s="136"/>
      <c r="COH59" s="136"/>
      <c r="COI59" s="136"/>
      <c r="COJ59" s="136"/>
      <c r="COK59" s="136"/>
      <c r="COL59" s="136"/>
      <c r="COM59" s="136"/>
      <c r="CON59" s="136"/>
      <c r="COO59" s="136"/>
      <c r="COP59" s="136"/>
      <c r="COQ59" s="136"/>
      <c r="COR59" s="136"/>
      <c r="COS59" s="136"/>
      <c r="COT59" s="136"/>
      <c r="COU59" s="136"/>
      <c r="COV59" s="136"/>
      <c r="COW59" s="136"/>
      <c r="COX59" s="136"/>
      <c r="COY59" s="136"/>
      <c r="COZ59" s="136"/>
      <c r="CPA59" s="136"/>
      <c r="CPB59" s="136"/>
      <c r="CPC59" s="136"/>
      <c r="CPD59" s="136"/>
      <c r="CPE59" s="136"/>
      <c r="CPF59" s="136"/>
      <c r="CPG59" s="136"/>
      <c r="CPH59" s="136"/>
      <c r="CPI59" s="136"/>
      <c r="CPJ59" s="136"/>
      <c r="CPK59" s="136"/>
      <c r="CPL59" s="136"/>
      <c r="CPM59" s="136"/>
      <c r="CPN59" s="136"/>
      <c r="CPO59" s="136"/>
      <c r="CPP59" s="136"/>
      <c r="CPQ59" s="136"/>
      <c r="CPR59" s="136"/>
      <c r="CPS59" s="136"/>
      <c r="CPT59" s="136"/>
      <c r="CPU59" s="136"/>
      <c r="CPV59" s="136"/>
      <c r="CPW59" s="136"/>
      <c r="CPX59" s="136"/>
      <c r="CPY59" s="136"/>
      <c r="CPZ59" s="136"/>
      <c r="CQA59" s="136"/>
      <c r="CQB59" s="136"/>
      <c r="CQC59" s="136"/>
      <c r="CQD59" s="136"/>
      <c r="CQE59" s="136"/>
      <c r="CQF59" s="136"/>
      <c r="CQG59" s="136"/>
      <c r="CQH59" s="136"/>
      <c r="CQI59" s="136"/>
      <c r="CQJ59" s="136"/>
      <c r="CQK59" s="136"/>
      <c r="CQL59" s="136"/>
      <c r="CQM59" s="136"/>
      <c r="CQN59" s="136"/>
      <c r="CQO59" s="136"/>
      <c r="CQP59" s="136"/>
      <c r="CQQ59" s="136"/>
      <c r="CQR59" s="136"/>
      <c r="CQS59" s="136"/>
      <c r="CQT59" s="136"/>
      <c r="CQU59" s="136"/>
      <c r="CQV59" s="136"/>
      <c r="CQW59" s="136"/>
      <c r="CQX59" s="136"/>
      <c r="CQY59" s="136"/>
      <c r="CQZ59" s="136"/>
      <c r="CRA59" s="136"/>
      <c r="CRB59" s="136"/>
      <c r="CRC59" s="136"/>
      <c r="CRD59" s="136"/>
      <c r="CRE59" s="136"/>
      <c r="CRF59" s="136"/>
      <c r="CRG59" s="136"/>
      <c r="CRH59" s="136"/>
      <c r="CRI59" s="136"/>
      <c r="CRJ59" s="136"/>
      <c r="CRK59" s="136"/>
      <c r="CRL59" s="136"/>
      <c r="CRM59" s="136"/>
      <c r="CRN59" s="136"/>
      <c r="CRO59" s="136"/>
      <c r="CRP59" s="136"/>
      <c r="CRQ59" s="136"/>
      <c r="CRR59" s="136"/>
      <c r="CRS59" s="136"/>
      <c r="CRT59" s="136"/>
      <c r="CRU59" s="136"/>
      <c r="CRV59" s="136"/>
      <c r="CRW59" s="136"/>
      <c r="CRX59" s="136"/>
      <c r="CRY59" s="136"/>
      <c r="CRZ59" s="136"/>
      <c r="CSA59" s="136"/>
      <c r="CSB59" s="136"/>
      <c r="CSC59" s="136"/>
      <c r="CSD59" s="136"/>
      <c r="CSE59" s="136"/>
      <c r="CSF59" s="136"/>
      <c r="CSG59" s="136"/>
      <c r="CSH59" s="136"/>
      <c r="CSI59" s="136"/>
      <c r="CSJ59" s="136"/>
      <c r="CSK59" s="136"/>
      <c r="CSL59" s="136"/>
      <c r="CSM59" s="136"/>
      <c r="CSN59" s="136"/>
      <c r="CSO59" s="136"/>
      <c r="CSP59" s="136"/>
      <c r="CSQ59" s="136"/>
      <c r="CSR59" s="136"/>
      <c r="CSS59" s="136"/>
      <c r="CST59" s="136"/>
      <c r="CSU59" s="136"/>
      <c r="CSV59" s="136"/>
      <c r="CSW59" s="136"/>
      <c r="CSX59" s="136"/>
      <c r="CSY59" s="136"/>
      <c r="CSZ59" s="136"/>
      <c r="CTA59" s="136"/>
      <c r="CTB59" s="136"/>
      <c r="CTC59" s="136"/>
      <c r="CTD59" s="136"/>
      <c r="CTE59" s="136"/>
      <c r="CTF59" s="136"/>
      <c r="CTG59" s="136"/>
      <c r="CTH59" s="136"/>
      <c r="CTI59" s="136"/>
      <c r="CTJ59" s="136"/>
      <c r="CTK59" s="136"/>
      <c r="CTL59" s="136"/>
      <c r="CTM59" s="136"/>
      <c r="CTN59" s="136"/>
      <c r="CTO59" s="136"/>
      <c r="CTP59" s="136"/>
      <c r="CTQ59" s="136"/>
      <c r="CTR59" s="136"/>
      <c r="CTS59" s="136"/>
      <c r="CTT59" s="136"/>
      <c r="CTU59" s="136"/>
      <c r="CTV59" s="136"/>
      <c r="CTW59" s="136"/>
      <c r="CTX59" s="136"/>
      <c r="CTY59" s="136"/>
      <c r="CTZ59" s="136"/>
      <c r="CUA59" s="136"/>
      <c r="CUB59" s="136"/>
      <c r="CUC59" s="136"/>
      <c r="CUD59" s="136"/>
      <c r="CUE59" s="136"/>
      <c r="CUF59" s="136"/>
      <c r="CUG59" s="136"/>
      <c r="CUH59" s="136"/>
      <c r="CUI59" s="136"/>
      <c r="CUJ59" s="136"/>
      <c r="CUK59" s="136"/>
      <c r="CUL59" s="136"/>
      <c r="CUM59" s="136"/>
      <c r="CUN59" s="136"/>
      <c r="CUO59" s="136"/>
      <c r="CUP59" s="136"/>
      <c r="CUQ59" s="136"/>
      <c r="CUR59" s="136"/>
      <c r="CUS59" s="136"/>
      <c r="CUT59" s="136"/>
      <c r="CUU59" s="136"/>
      <c r="CUV59" s="136"/>
      <c r="CUW59" s="136"/>
      <c r="CUX59" s="136"/>
      <c r="CUY59" s="136"/>
      <c r="CUZ59" s="136"/>
      <c r="CVA59" s="136"/>
      <c r="CVB59" s="136"/>
      <c r="CVC59" s="136"/>
      <c r="CVD59" s="136"/>
      <c r="CVE59" s="136"/>
      <c r="CVF59" s="136"/>
      <c r="CVG59" s="136"/>
      <c r="CVH59" s="136"/>
      <c r="CVI59" s="136"/>
      <c r="CVJ59" s="136"/>
      <c r="CVK59" s="136"/>
      <c r="CVL59" s="136"/>
      <c r="CVM59" s="136"/>
      <c r="CVN59" s="136"/>
      <c r="CVO59" s="136"/>
      <c r="CVP59" s="136"/>
      <c r="CVQ59" s="136"/>
      <c r="CVR59" s="136"/>
      <c r="CVS59" s="136"/>
      <c r="CVT59" s="136"/>
      <c r="CVU59" s="136"/>
      <c r="CVV59" s="136"/>
      <c r="CVW59" s="136"/>
      <c r="CVX59" s="136"/>
      <c r="CVY59" s="136"/>
      <c r="CVZ59" s="136"/>
      <c r="CWA59" s="136"/>
      <c r="CWB59" s="136"/>
      <c r="CWC59" s="136"/>
      <c r="CWD59" s="136"/>
      <c r="CWE59" s="136"/>
      <c r="CWF59" s="136"/>
      <c r="CWG59" s="136"/>
      <c r="CWH59" s="136"/>
      <c r="CWI59" s="136"/>
      <c r="CWJ59" s="136"/>
      <c r="CWK59" s="136"/>
      <c r="CWL59" s="136"/>
      <c r="CWM59" s="136"/>
      <c r="CWN59" s="136"/>
      <c r="CWO59" s="136"/>
      <c r="CWP59" s="136"/>
      <c r="CWQ59" s="136"/>
      <c r="CWR59" s="136"/>
      <c r="CWS59" s="136"/>
      <c r="CWT59" s="136"/>
      <c r="CWU59" s="136"/>
      <c r="CWV59" s="136"/>
      <c r="CWW59" s="136"/>
      <c r="CWX59" s="136"/>
      <c r="CWY59" s="136"/>
      <c r="CWZ59" s="136"/>
      <c r="CXA59" s="136"/>
      <c r="CXB59" s="136"/>
      <c r="CXC59" s="136"/>
      <c r="CXD59" s="136"/>
      <c r="CXE59" s="136"/>
      <c r="CXF59" s="136"/>
      <c r="CXG59" s="136"/>
      <c r="CXH59" s="136"/>
      <c r="CXI59" s="136"/>
      <c r="CXJ59" s="136"/>
      <c r="CXK59" s="136"/>
      <c r="CXL59" s="136"/>
      <c r="CXM59" s="136"/>
      <c r="CXN59" s="136"/>
      <c r="CXO59" s="136"/>
      <c r="CXP59" s="136"/>
      <c r="CXQ59" s="136"/>
      <c r="CXR59" s="136"/>
      <c r="CXS59" s="136"/>
      <c r="CXT59" s="136"/>
      <c r="CXU59" s="136"/>
      <c r="CXV59" s="136"/>
      <c r="CXW59" s="136"/>
      <c r="CXX59" s="136"/>
      <c r="CXY59" s="136"/>
      <c r="CXZ59" s="136"/>
      <c r="CYA59" s="136"/>
      <c r="CYB59" s="136"/>
      <c r="CYC59" s="136"/>
      <c r="CYD59" s="136"/>
      <c r="CYE59" s="136"/>
      <c r="CYF59" s="136"/>
      <c r="CYG59" s="136"/>
      <c r="CYH59" s="136"/>
      <c r="CYI59" s="136"/>
      <c r="CYJ59" s="136"/>
      <c r="CYK59" s="136"/>
      <c r="CYL59" s="136"/>
      <c r="CYM59" s="136"/>
      <c r="CYN59" s="136"/>
      <c r="CYO59" s="136"/>
      <c r="CYP59" s="136"/>
      <c r="CYQ59" s="136"/>
      <c r="CYR59" s="136"/>
      <c r="CYS59" s="136"/>
      <c r="CYT59" s="136"/>
      <c r="CYU59" s="136"/>
      <c r="CYV59" s="136"/>
      <c r="CYW59" s="136"/>
      <c r="CYX59" s="136"/>
      <c r="CYY59" s="136"/>
      <c r="CYZ59" s="136"/>
      <c r="CZA59" s="136"/>
      <c r="CZB59" s="136"/>
      <c r="CZC59" s="136"/>
      <c r="CZD59" s="136"/>
      <c r="CZE59" s="136"/>
      <c r="CZF59" s="136"/>
      <c r="CZG59" s="136"/>
      <c r="CZH59" s="136"/>
      <c r="CZI59" s="136"/>
      <c r="CZJ59" s="136"/>
      <c r="CZK59" s="136"/>
      <c r="CZL59" s="136"/>
      <c r="CZM59" s="136"/>
      <c r="CZN59" s="136"/>
      <c r="CZO59" s="136"/>
      <c r="CZP59" s="136"/>
      <c r="CZQ59" s="136"/>
      <c r="CZR59" s="136"/>
      <c r="CZS59" s="136"/>
      <c r="CZT59" s="136"/>
      <c r="CZU59" s="136"/>
      <c r="CZV59" s="136"/>
      <c r="CZW59" s="136"/>
      <c r="CZX59" s="136"/>
      <c r="CZY59" s="136"/>
      <c r="CZZ59" s="136"/>
      <c r="DAA59" s="136"/>
      <c r="DAB59" s="136"/>
      <c r="DAC59" s="136"/>
      <c r="DAD59" s="136"/>
      <c r="DAE59" s="136"/>
      <c r="DAF59" s="136"/>
      <c r="DAG59" s="136"/>
      <c r="DAH59" s="136"/>
      <c r="DAI59" s="136"/>
      <c r="DAJ59" s="136"/>
      <c r="DAK59" s="136"/>
      <c r="DAL59" s="136"/>
      <c r="DAM59" s="136"/>
      <c r="DAN59" s="136"/>
      <c r="DAO59" s="136"/>
      <c r="DAP59" s="136"/>
      <c r="DAQ59" s="136"/>
      <c r="DAR59" s="136"/>
      <c r="DAS59" s="136"/>
      <c r="DAT59" s="136"/>
      <c r="DAU59" s="136"/>
      <c r="DAV59" s="136"/>
      <c r="DAW59" s="136"/>
      <c r="DAX59" s="136"/>
      <c r="DAY59" s="136"/>
      <c r="DAZ59" s="136"/>
      <c r="DBA59" s="136"/>
      <c r="DBB59" s="136"/>
      <c r="DBC59" s="136"/>
      <c r="DBD59" s="136"/>
      <c r="DBE59" s="136"/>
      <c r="DBF59" s="136"/>
      <c r="DBG59" s="136"/>
      <c r="DBH59" s="136"/>
      <c r="DBI59" s="136"/>
      <c r="DBJ59" s="136"/>
      <c r="DBK59" s="136"/>
      <c r="DBL59" s="136"/>
      <c r="DBM59" s="136"/>
      <c r="DBN59" s="136"/>
      <c r="DBO59" s="136"/>
      <c r="DBP59" s="136"/>
      <c r="DBQ59" s="136"/>
      <c r="DBR59" s="136"/>
      <c r="DBS59" s="136"/>
      <c r="DBT59" s="136"/>
      <c r="DBU59" s="136"/>
      <c r="DBV59" s="136"/>
      <c r="DBW59" s="136"/>
      <c r="DBX59" s="136"/>
      <c r="DBY59" s="136"/>
      <c r="DBZ59" s="136"/>
      <c r="DCA59" s="136"/>
      <c r="DCB59" s="136"/>
      <c r="DCC59" s="136"/>
      <c r="DCD59" s="136"/>
      <c r="DCE59" s="136"/>
      <c r="DCF59" s="136"/>
      <c r="DCG59" s="136"/>
      <c r="DCH59" s="136"/>
      <c r="DCI59" s="136"/>
      <c r="DCJ59" s="136"/>
      <c r="DCK59" s="136"/>
      <c r="DCL59" s="136"/>
      <c r="DCM59" s="136"/>
      <c r="DCN59" s="136"/>
      <c r="DCO59" s="136"/>
      <c r="DCP59" s="136"/>
      <c r="DCQ59" s="136"/>
      <c r="DCR59" s="136"/>
      <c r="DCS59" s="136"/>
      <c r="DCT59" s="136"/>
      <c r="DCU59" s="136"/>
      <c r="DCV59" s="136"/>
      <c r="DCW59" s="136"/>
      <c r="DCX59" s="136"/>
      <c r="DCY59" s="136"/>
      <c r="DCZ59" s="136"/>
      <c r="DDA59" s="136"/>
      <c r="DDB59" s="136"/>
      <c r="DDC59" s="136"/>
      <c r="DDD59" s="136"/>
      <c r="DDE59" s="136"/>
      <c r="DDF59" s="136"/>
      <c r="DDG59" s="136"/>
      <c r="DDH59" s="136"/>
      <c r="DDI59" s="136"/>
      <c r="DDJ59" s="136"/>
      <c r="DDK59" s="136"/>
      <c r="DDL59" s="136"/>
      <c r="DDM59" s="136"/>
      <c r="DDN59" s="136"/>
      <c r="DDO59" s="136"/>
      <c r="DDP59" s="136"/>
      <c r="DDQ59" s="136"/>
      <c r="DDR59" s="136"/>
      <c r="DDS59" s="136"/>
      <c r="DDT59" s="136"/>
      <c r="DDU59" s="136"/>
      <c r="DDV59" s="136"/>
      <c r="DDW59" s="136"/>
      <c r="DDX59" s="136"/>
      <c r="DDY59" s="136"/>
      <c r="DDZ59" s="136"/>
      <c r="DEA59" s="136"/>
      <c r="DEB59" s="136"/>
      <c r="DEC59" s="136"/>
      <c r="DED59" s="136"/>
      <c r="DEE59" s="136"/>
      <c r="DEF59" s="136"/>
      <c r="DEG59" s="136"/>
      <c r="DEH59" s="136"/>
      <c r="DEI59" s="136"/>
      <c r="DEJ59" s="136"/>
      <c r="DEK59" s="136"/>
      <c r="DEL59" s="136"/>
      <c r="DEM59" s="136"/>
      <c r="DEN59" s="136"/>
      <c r="DEO59" s="136"/>
      <c r="DEP59" s="136"/>
      <c r="DEQ59" s="136"/>
      <c r="DER59" s="136"/>
      <c r="DES59" s="136"/>
      <c r="DET59" s="136"/>
      <c r="DEU59" s="136"/>
      <c r="DEV59" s="136"/>
      <c r="DEW59" s="136"/>
      <c r="DEX59" s="136"/>
      <c r="DEY59" s="136"/>
      <c r="DEZ59" s="136"/>
      <c r="DFA59" s="136"/>
      <c r="DFB59" s="136"/>
      <c r="DFC59" s="136"/>
      <c r="DFD59" s="136"/>
      <c r="DFE59" s="136"/>
      <c r="DFF59" s="136"/>
      <c r="DFG59" s="136"/>
      <c r="DFH59" s="136"/>
      <c r="DFI59" s="136"/>
      <c r="DFJ59" s="136"/>
      <c r="DFK59" s="136"/>
      <c r="DFL59" s="136"/>
      <c r="DFM59" s="136"/>
      <c r="DFN59" s="136"/>
      <c r="DFO59" s="136"/>
      <c r="DFP59" s="136"/>
      <c r="DFQ59" s="136"/>
      <c r="DFR59" s="136"/>
      <c r="DFS59" s="136"/>
      <c r="DFT59" s="136"/>
      <c r="DFU59" s="136"/>
      <c r="DFV59" s="136"/>
      <c r="DFW59" s="136"/>
      <c r="DFX59" s="136"/>
      <c r="DFY59" s="136"/>
      <c r="DFZ59" s="136"/>
      <c r="DGA59" s="136"/>
      <c r="DGB59" s="136"/>
      <c r="DGC59" s="136"/>
      <c r="DGD59" s="136"/>
      <c r="DGE59" s="136"/>
      <c r="DGF59" s="136"/>
      <c r="DGG59" s="136"/>
      <c r="DGH59" s="136"/>
      <c r="DGI59" s="136"/>
      <c r="DGJ59" s="136"/>
      <c r="DGK59" s="136"/>
      <c r="DGL59" s="136"/>
      <c r="DGM59" s="136"/>
      <c r="DGN59" s="136"/>
      <c r="DGO59" s="136"/>
      <c r="DGP59" s="136"/>
      <c r="DGQ59" s="136"/>
      <c r="DGR59" s="136"/>
      <c r="DGS59" s="136"/>
      <c r="DGT59" s="136"/>
      <c r="DGU59" s="136"/>
      <c r="DGV59" s="136"/>
      <c r="DGW59" s="136"/>
      <c r="DGX59" s="136"/>
      <c r="DGY59" s="136"/>
      <c r="DGZ59" s="136"/>
      <c r="DHA59" s="136"/>
      <c r="DHB59" s="136"/>
      <c r="DHC59" s="136"/>
      <c r="DHD59" s="136"/>
      <c r="DHE59" s="136"/>
      <c r="DHF59" s="136"/>
      <c r="DHG59" s="136"/>
      <c r="DHH59" s="136"/>
      <c r="DHI59" s="136"/>
      <c r="DHJ59" s="136"/>
      <c r="DHK59" s="136"/>
      <c r="DHL59" s="136"/>
      <c r="DHM59" s="136"/>
      <c r="DHN59" s="136"/>
      <c r="DHO59" s="136"/>
      <c r="DHP59" s="136"/>
      <c r="DHQ59" s="136"/>
      <c r="DHR59" s="136"/>
      <c r="DHS59" s="136"/>
      <c r="DHT59" s="136"/>
      <c r="DHU59" s="136"/>
      <c r="DHV59" s="136"/>
      <c r="DHW59" s="136"/>
      <c r="DHX59" s="136"/>
      <c r="DHY59" s="136"/>
      <c r="DHZ59" s="136"/>
      <c r="DIA59" s="136"/>
      <c r="DIB59" s="136"/>
      <c r="DIC59" s="136"/>
      <c r="DID59" s="136"/>
      <c r="DIE59" s="136"/>
      <c r="DIF59" s="136"/>
      <c r="DIG59" s="136"/>
      <c r="DIH59" s="136"/>
      <c r="DII59" s="136"/>
      <c r="DIJ59" s="136"/>
      <c r="DIK59" s="136"/>
      <c r="DIL59" s="136"/>
      <c r="DIM59" s="136"/>
      <c r="DIN59" s="136"/>
      <c r="DIO59" s="136"/>
      <c r="DIP59" s="136"/>
      <c r="DIQ59" s="136"/>
      <c r="DIR59" s="136"/>
      <c r="DIS59" s="136"/>
      <c r="DIT59" s="136"/>
      <c r="DIU59" s="136"/>
      <c r="DIV59" s="136"/>
      <c r="DIW59" s="136"/>
      <c r="DIX59" s="136"/>
      <c r="DIY59" s="136"/>
      <c r="DIZ59" s="136"/>
      <c r="DJA59" s="136"/>
      <c r="DJB59" s="136"/>
      <c r="DJC59" s="136"/>
      <c r="DJD59" s="136"/>
      <c r="DJE59" s="136"/>
      <c r="DJF59" s="136"/>
      <c r="DJG59" s="136"/>
      <c r="DJH59" s="136"/>
      <c r="DJI59" s="136"/>
      <c r="DJJ59" s="136"/>
      <c r="DJK59" s="136"/>
      <c r="DJL59" s="136"/>
      <c r="DJM59" s="136"/>
      <c r="DJN59" s="136"/>
      <c r="DJO59" s="136"/>
      <c r="DJP59" s="136"/>
      <c r="DJQ59" s="136"/>
      <c r="DJR59" s="136"/>
      <c r="DJS59" s="136"/>
      <c r="DJT59" s="136"/>
      <c r="DJU59" s="136"/>
      <c r="DJV59" s="136"/>
      <c r="DJW59" s="136"/>
      <c r="DJX59" s="136"/>
      <c r="DJY59" s="136"/>
      <c r="DJZ59" s="136"/>
      <c r="DKA59" s="136"/>
      <c r="DKB59" s="136"/>
      <c r="DKC59" s="136"/>
      <c r="DKD59" s="136"/>
      <c r="DKE59" s="136"/>
      <c r="DKF59" s="136"/>
      <c r="DKG59" s="136"/>
      <c r="DKH59" s="136"/>
      <c r="DKI59" s="136"/>
      <c r="DKJ59" s="136"/>
      <c r="DKK59" s="136"/>
      <c r="DKL59" s="136"/>
      <c r="DKM59" s="136"/>
      <c r="DKN59" s="136"/>
      <c r="DKO59" s="136"/>
      <c r="DKP59" s="136"/>
      <c r="DKQ59" s="136"/>
      <c r="DKR59" s="136"/>
      <c r="DKS59" s="136"/>
      <c r="DKT59" s="136"/>
      <c r="DKU59" s="136"/>
      <c r="DKV59" s="136"/>
      <c r="DKW59" s="136"/>
      <c r="DKX59" s="136"/>
      <c r="DKY59" s="136"/>
      <c r="DKZ59" s="136"/>
      <c r="DLA59" s="136"/>
      <c r="DLB59" s="136"/>
      <c r="DLC59" s="136"/>
      <c r="DLD59" s="136"/>
      <c r="DLE59" s="136"/>
      <c r="DLF59" s="136"/>
      <c r="DLG59" s="136"/>
      <c r="DLH59" s="136"/>
      <c r="DLI59" s="136"/>
      <c r="DLJ59" s="136"/>
      <c r="DLK59" s="136"/>
      <c r="DLL59" s="136"/>
      <c r="DLM59" s="136"/>
      <c r="DLN59" s="136"/>
      <c r="DLO59" s="136"/>
      <c r="DLP59" s="136"/>
      <c r="DLQ59" s="136"/>
      <c r="DLR59" s="136"/>
      <c r="DLS59" s="136"/>
      <c r="DLT59" s="136"/>
      <c r="DLU59" s="136"/>
      <c r="DLV59" s="136"/>
      <c r="DLW59" s="136"/>
      <c r="DLX59" s="136"/>
      <c r="DLY59" s="136"/>
      <c r="DLZ59" s="136"/>
      <c r="DMA59" s="136"/>
      <c r="DMB59" s="136"/>
      <c r="DMC59" s="136"/>
      <c r="DMD59" s="136"/>
      <c r="DME59" s="136"/>
      <c r="DMF59" s="136"/>
      <c r="DMG59" s="136"/>
      <c r="DMH59" s="136"/>
      <c r="DMI59" s="136"/>
      <c r="DMJ59" s="136"/>
      <c r="DMK59" s="136"/>
      <c r="DML59" s="136"/>
      <c r="DMM59" s="136"/>
      <c r="DMN59" s="136"/>
      <c r="DMO59" s="136"/>
      <c r="DMP59" s="136"/>
      <c r="DMQ59" s="136"/>
      <c r="DMR59" s="136"/>
      <c r="DMS59" s="136"/>
      <c r="DMT59" s="136"/>
      <c r="DMU59" s="136"/>
      <c r="DMV59" s="136"/>
      <c r="DMW59" s="136"/>
      <c r="DMX59" s="136"/>
      <c r="DMY59" s="136"/>
      <c r="DMZ59" s="136"/>
      <c r="DNA59" s="136"/>
      <c r="DNB59" s="136"/>
      <c r="DNC59" s="136"/>
      <c r="DND59" s="136"/>
      <c r="DNE59" s="136"/>
      <c r="DNF59" s="136"/>
      <c r="DNG59" s="136"/>
      <c r="DNH59" s="136"/>
      <c r="DNI59" s="136"/>
      <c r="DNJ59" s="136"/>
      <c r="DNK59" s="136"/>
      <c r="DNL59" s="136"/>
      <c r="DNM59" s="136"/>
      <c r="DNN59" s="136"/>
      <c r="DNO59" s="136"/>
      <c r="DNP59" s="136"/>
      <c r="DNQ59" s="136"/>
      <c r="DNR59" s="136"/>
      <c r="DNS59" s="136"/>
      <c r="DNT59" s="136"/>
      <c r="DNU59" s="136"/>
      <c r="DNV59" s="136"/>
      <c r="DNW59" s="136"/>
      <c r="DNX59" s="136"/>
      <c r="DNY59" s="136"/>
      <c r="DNZ59" s="136"/>
      <c r="DOA59" s="136"/>
      <c r="DOB59" s="136"/>
      <c r="DOC59" s="136"/>
      <c r="DOD59" s="136"/>
      <c r="DOE59" s="136"/>
      <c r="DOF59" s="136"/>
      <c r="DOG59" s="136"/>
      <c r="DOH59" s="136"/>
      <c r="DOI59" s="136"/>
      <c r="DOJ59" s="136"/>
      <c r="DOK59" s="136"/>
      <c r="DOL59" s="136"/>
      <c r="DOM59" s="136"/>
      <c r="DON59" s="136"/>
      <c r="DOO59" s="136"/>
      <c r="DOP59" s="136"/>
      <c r="DOQ59" s="136"/>
      <c r="DOR59" s="136"/>
      <c r="DOS59" s="136"/>
      <c r="DOT59" s="136"/>
      <c r="DOU59" s="136"/>
      <c r="DOV59" s="136"/>
      <c r="DOW59" s="136"/>
      <c r="DOX59" s="136"/>
      <c r="DOY59" s="136"/>
      <c r="DOZ59" s="136"/>
      <c r="DPA59" s="136"/>
      <c r="DPB59" s="136"/>
      <c r="DPC59" s="136"/>
      <c r="DPD59" s="136"/>
      <c r="DPE59" s="136"/>
      <c r="DPF59" s="136"/>
      <c r="DPG59" s="136"/>
      <c r="DPH59" s="136"/>
      <c r="DPI59" s="136"/>
      <c r="DPJ59" s="136"/>
      <c r="DPK59" s="136"/>
      <c r="DPL59" s="136"/>
      <c r="DPM59" s="136"/>
      <c r="DPN59" s="136"/>
      <c r="DPO59" s="136"/>
      <c r="DPP59" s="136"/>
      <c r="DPQ59" s="136"/>
      <c r="DPR59" s="136"/>
      <c r="DPS59" s="136"/>
      <c r="DPT59" s="136"/>
      <c r="DPU59" s="136"/>
      <c r="DPV59" s="136"/>
      <c r="DPW59" s="136"/>
      <c r="DPX59" s="136"/>
      <c r="DPY59" s="136"/>
      <c r="DPZ59" s="136"/>
      <c r="DQA59" s="136"/>
      <c r="DQB59" s="136"/>
      <c r="DQC59" s="136"/>
      <c r="DQD59" s="136"/>
      <c r="DQE59" s="136"/>
      <c r="DQF59" s="136"/>
      <c r="DQG59" s="136"/>
      <c r="DQH59" s="136"/>
      <c r="DQI59" s="136"/>
      <c r="DQJ59" s="136"/>
      <c r="DQK59" s="136"/>
      <c r="DQL59" s="136"/>
      <c r="DQM59" s="136"/>
      <c r="DQN59" s="136"/>
      <c r="DQO59" s="136"/>
      <c r="DQP59" s="136"/>
      <c r="DQQ59" s="136"/>
      <c r="DQR59" s="136"/>
      <c r="DQS59" s="136"/>
      <c r="DQT59" s="136"/>
      <c r="DQU59" s="136"/>
      <c r="DQV59" s="136"/>
      <c r="DQW59" s="136"/>
      <c r="DQX59" s="136"/>
      <c r="DQY59" s="136"/>
      <c r="DQZ59" s="136"/>
      <c r="DRA59" s="136"/>
      <c r="DRB59" s="136"/>
      <c r="DRC59" s="136"/>
      <c r="DRD59" s="136"/>
      <c r="DRE59" s="136"/>
      <c r="DRF59" s="136"/>
      <c r="DRG59" s="136"/>
      <c r="DRH59" s="136"/>
      <c r="DRI59" s="136"/>
      <c r="DRJ59" s="136"/>
      <c r="DRK59" s="136"/>
      <c r="DRL59" s="136"/>
      <c r="DRM59" s="136"/>
      <c r="DRN59" s="136"/>
      <c r="DRO59" s="136"/>
      <c r="DRP59" s="136"/>
      <c r="DRQ59" s="136"/>
      <c r="DRR59" s="136"/>
      <c r="DRS59" s="136"/>
      <c r="DRT59" s="136"/>
      <c r="DRU59" s="136"/>
      <c r="DRV59" s="136"/>
      <c r="DRW59" s="136"/>
      <c r="DRX59" s="136"/>
      <c r="DRY59" s="136"/>
      <c r="DRZ59" s="136"/>
      <c r="DSA59" s="136"/>
      <c r="DSB59" s="136"/>
      <c r="DSC59" s="136"/>
      <c r="DSD59" s="136"/>
      <c r="DSE59" s="136"/>
      <c r="DSF59" s="136"/>
      <c r="DSG59" s="136"/>
      <c r="DSH59" s="136"/>
      <c r="DSI59" s="136"/>
      <c r="DSJ59" s="136"/>
      <c r="DSK59" s="136"/>
      <c r="DSL59" s="136"/>
      <c r="DSM59" s="136"/>
      <c r="DSN59" s="136"/>
      <c r="DSO59" s="136"/>
      <c r="DSP59" s="136"/>
      <c r="DSQ59" s="136"/>
      <c r="DSR59" s="136"/>
      <c r="DSS59" s="136"/>
      <c r="DST59" s="136"/>
      <c r="DSU59" s="136"/>
      <c r="DSV59" s="136"/>
      <c r="DSW59" s="136"/>
      <c r="DSX59" s="136"/>
      <c r="DSY59" s="136"/>
      <c r="DSZ59" s="136"/>
      <c r="DTA59" s="136"/>
      <c r="DTB59" s="136"/>
      <c r="DTC59" s="136"/>
      <c r="DTD59" s="136"/>
      <c r="DTE59" s="136"/>
      <c r="DTF59" s="136"/>
      <c r="DTG59" s="136"/>
      <c r="DTH59" s="136"/>
      <c r="DTI59" s="136"/>
      <c r="DTJ59" s="136"/>
      <c r="DTK59" s="136"/>
      <c r="DTL59" s="136"/>
      <c r="DTM59" s="136"/>
      <c r="DTN59" s="136"/>
      <c r="DTO59" s="136"/>
      <c r="DTP59" s="136"/>
      <c r="DTQ59" s="136"/>
      <c r="DTR59" s="136"/>
      <c r="DTS59" s="136"/>
      <c r="DTT59" s="136"/>
      <c r="DTU59" s="136"/>
      <c r="DTV59" s="136"/>
      <c r="DTW59" s="136"/>
      <c r="DTX59" s="136"/>
      <c r="DTY59" s="136"/>
      <c r="DTZ59" s="136"/>
      <c r="DUA59" s="136"/>
      <c r="DUB59" s="136"/>
      <c r="DUC59" s="136"/>
      <c r="DUD59" s="136"/>
      <c r="DUE59" s="136"/>
      <c r="DUF59" s="136"/>
      <c r="DUG59" s="136"/>
      <c r="DUH59" s="136"/>
      <c r="DUI59" s="136"/>
      <c r="DUJ59" s="136"/>
      <c r="DUK59" s="136"/>
      <c r="DUL59" s="136"/>
      <c r="DUM59" s="136"/>
      <c r="DUN59" s="136"/>
      <c r="DUO59" s="136"/>
      <c r="DUP59" s="136"/>
      <c r="DUQ59" s="136"/>
      <c r="DUR59" s="136"/>
      <c r="DUS59" s="136"/>
      <c r="DUT59" s="136"/>
      <c r="DUU59" s="136"/>
      <c r="DUV59" s="136"/>
      <c r="DUW59" s="136"/>
      <c r="DUX59" s="136"/>
      <c r="DUY59" s="136"/>
      <c r="DUZ59" s="136"/>
      <c r="DVA59" s="136"/>
      <c r="DVB59" s="136"/>
      <c r="DVC59" s="136"/>
      <c r="DVD59" s="136"/>
      <c r="DVE59" s="136"/>
      <c r="DVF59" s="136"/>
      <c r="DVG59" s="136"/>
      <c r="DVH59" s="136"/>
      <c r="DVI59" s="136"/>
      <c r="DVJ59" s="136"/>
      <c r="DVK59" s="136"/>
      <c r="DVL59" s="136"/>
      <c r="DVM59" s="136"/>
      <c r="DVN59" s="136"/>
      <c r="DVO59" s="136"/>
      <c r="DVP59" s="136"/>
      <c r="DVQ59" s="136"/>
      <c r="DVR59" s="136"/>
      <c r="DVS59" s="136"/>
      <c r="DVT59" s="136"/>
      <c r="DVU59" s="136"/>
      <c r="DVV59" s="136"/>
      <c r="DVW59" s="136"/>
      <c r="DVX59" s="136"/>
      <c r="DVY59" s="136"/>
      <c r="DVZ59" s="136"/>
      <c r="DWA59" s="136"/>
      <c r="DWB59" s="136"/>
      <c r="DWC59" s="136"/>
      <c r="DWD59" s="136"/>
      <c r="DWE59" s="136"/>
      <c r="DWF59" s="136"/>
      <c r="DWG59" s="136"/>
      <c r="DWH59" s="136"/>
      <c r="DWI59" s="136"/>
      <c r="DWJ59" s="136"/>
      <c r="DWK59" s="136"/>
      <c r="DWL59" s="136"/>
      <c r="DWM59" s="136"/>
      <c r="DWN59" s="136"/>
      <c r="DWO59" s="136"/>
      <c r="DWP59" s="136"/>
      <c r="DWQ59" s="136"/>
      <c r="DWR59" s="136"/>
      <c r="DWS59" s="136"/>
      <c r="DWT59" s="136"/>
      <c r="DWU59" s="136"/>
      <c r="DWV59" s="136"/>
      <c r="DWW59" s="136"/>
      <c r="DWX59" s="136"/>
      <c r="DWY59" s="136"/>
      <c r="DWZ59" s="136"/>
      <c r="DXA59" s="136"/>
      <c r="DXB59" s="136"/>
      <c r="DXC59" s="136"/>
      <c r="DXD59" s="136"/>
      <c r="DXE59" s="136"/>
      <c r="DXF59" s="136"/>
      <c r="DXG59" s="136"/>
      <c r="DXH59" s="136"/>
      <c r="DXI59" s="136"/>
      <c r="DXJ59" s="136"/>
      <c r="DXK59" s="136"/>
      <c r="DXL59" s="136"/>
      <c r="DXM59" s="136"/>
      <c r="DXN59" s="136"/>
      <c r="DXO59" s="136"/>
      <c r="DXP59" s="136"/>
      <c r="DXQ59" s="136"/>
      <c r="DXR59" s="136"/>
      <c r="DXS59" s="136"/>
      <c r="DXT59" s="136"/>
      <c r="DXU59" s="136"/>
      <c r="DXV59" s="136"/>
      <c r="DXW59" s="136"/>
      <c r="DXX59" s="136"/>
      <c r="DXY59" s="136"/>
      <c r="DXZ59" s="136"/>
      <c r="DYA59" s="136"/>
      <c r="DYB59" s="136"/>
      <c r="DYC59" s="136"/>
      <c r="DYD59" s="136"/>
      <c r="DYE59" s="136"/>
      <c r="DYF59" s="136"/>
      <c r="DYG59" s="136"/>
      <c r="DYH59" s="136"/>
      <c r="DYI59" s="136"/>
      <c r="DYJ59" s="136"/>
      <c r="DYK59" s="136"/>
      <c r="DYL59" s="136"/>
      <c r="DYM59" s="136"/>
      <c r="DYN59" s="136"/>
      <c r="DYO59" s="136"/>
      <c r="DYP59" s="136"/>
      <c r="DYQ59" s="136"/>
      <c r="DYR59" s="136"/>
      <c r="DYS59" s="136"/>
      <c r="DYT59" s="136"/>
      <c r="DYU59" s="136"/>
      <c r="DYV59" s="136"/>
      <c r="DYW59" s="136"/>
      <c r="DYX59" s="136"/>
      <c r="DYY59" s="136"/>
      <c r="DYZ59" s="136"/>
      <c r="DZA59" s="136"/>
      <c r="DZB59" s="136"/>
      <c r="DZC59" s="136"/>
      <c r="DZD59" s="136"/>
      <c r="DZE59" s="136"/>
      <c r="DZF59" s="136"/>
      <c r="DZG59" s="136"/>
      <c r="DZH59" s="136"/>
      <c r="DZI59" s="136"/>
      <c r="DZJ59" s="136"/>
      <c r="DZK59" s="136"/>
      <c r="DZL59" s="136"/>
      <c r="DZM59" s="136"/>
      <c r="DZN59" s="136"/>
      <c r="DZO59" s="136"/>
      <c r="DZP59" s="136"/>
      <c r="DZQ59" s="136"/>
      <c r="DZR59" s="136"/>
      <c r="DZS59" s="136"/>
      <c r="DZT59" s="136"/>
      <c r="DZU59" s="136"/>
      <c r="DZV59" s="136"/>
      <c r="DZW59" s="136"/>
      <c r="DZX59" s="136"/>
      <c r="DZY59" s="136"/>
      <c r="DZZ59" s="136"/>
      <c r="EAA59" s="136"/>
      <c r="EAB59" s="136"/>
      <c r="EAC59" s="136"/>
      <c r="EAD59" s="136"/>
      <c r="EAE59" s="136"/>
      <c r="EAF59" s="136"/>
      <c r="EAG59" s="136"/>
      <c r="EAH59" s="136"/>
      <c r="EAI59" s="136"/>
      <c r="EAJ59" s="136"/>
      <c r="EAK59" s="136"/>
      <c r="EAL59" s="136"/>
      <c r="EAM59" s="136"/>
      <c r="EAN59" s="136"/>
      <c r="EAO59" s="136"/>
      <c r="EAP59" s="136"/>
      <c r="EAQ59" s="136"/>
      <c r="EAR59" s="136"/>
      <c r="EAS59" s="136"/>
      <c r="EAT59" s="136"/>
      <c r="EAU59" s="136"/>
      <c r="EAV59" s="136"/>
      <c r="EAW59" s="136"/>
      <c r="EAX59" s="136"/>
      <c r="EAY59" s="136"/>
      <c r="EAZ59" s="136"/>
      <c r="EBA59" s="136"/>
      <c r="EBB59" s="136"/>
      <c r="EBC59" s="136"/>
      <c r="EBD59" s="136"/>
      <c r="EBE59" s="136"/>
      <c r="EBF59" s="136"/>
      <c r="EBG59" s="136"/>
      <c r="EBH59" s="136"/>
      <c r="EBI59" s="136"/>
      <c r="EBJ59" s="136"/>
      <c r="EBK59" s="136"/>
      <c r="EBL59" s="136"/>
      <c r="EBM59" s="136"/>
      <c r="EBN59" s="136"/>
      <c r="EBO59" s="136"/>
      <c r="EBP59" s="136"/>
      <c r="EBQ59" s="136"/>
      <c r="EBR59" s="136"/>
      <c r="EBS59" s="136"/>
      <c r="EBT59" s="136"/>
      <c r="EBU59" s="136"/>
      <c r="EBV59" s="136"/>
      <c r="EBW59" s="136"/>
      <c r="EBX59" s="136"/>
      <c r="EBY59" s="136"/>
      <c r="EBZ59" s="136"/>
      <c r="ECA59" s="136"/>
      <c r="ECB59" s="136"/>
      <c r="ECC59" s="136"/>
      <c r="ECD59" s="136"/>
      <c r="ECE59" s="136"/>
      <c r="ECF59" s="136"/>
      <c r="ECG59" s="136"/>
      <c r="ECH59" s="136"/>
      <c r="ECI59" s="136"/>
      <c r="ECJ59" s="136"/>
      <c r="ECK59" s="136"/>
      <c r="ECL59" s="136"/>
      <c r="ECM59" s="136"/>
      <c r="ECN59" s="136"/>
      <c r="ECO59" s="136"/>
      <c r="ECP59" s="136"/>
      <c r="ECQ59" s="136"/>
      <c r="ECR59" s="136"/>
      <c r="ECS59" s="136"/>
      <c r="ECT59" s="136"/>
      <c r="ECU59" s="136"/>
      <c r="ECV59" s="136"/>
      <c r="ECW59" s="136"/>
      <c r="ECX59" s="136"/>
      <c r="ECY59" s="136"/>
      <c r="ECZ59" s="136"/>
      <c r="EDA59" s="136"/>
      <c r="EDB59" s="136"/>
      <c r="EDC59" s="136"/>
      <c r="EDD59" s="136"/>
      <c r="EDE59" s="136"/>
      <c r="EDF59" s="136"/>
      <c r="EDG59" s="136"/>
      <c r="EDH59" s="136"/>
      <c r="EDI59" s="136"/>
      <c r="EDJ59" s="136"/>
      <c r="EDK59" s="136"/>
      <c r="EDL59" s="136"/>
      <c r="EDM59" s="136"/>
      <c r="EDN59" s="136"/>
      <c r="EDO59" s="136"/>
      <c r="EDP59" s="136"/>
      <c r="EDQ59" s="136"/>
      <c r="EDR59" s="136"/>
      <c r="EDS59" s="136"/>
      <c r="EDT59" s="136"/>
      <c r="EDU59" s="136"/>
      <c r="EDV59" s="136"/>
      <c r="EDW59" s="136"/>
      <c r="EDX59" s="136"/>
      <c r="EDY59" s="136"/>
      <c r="EDZ59" s="136"/>
      <c r="EEA59" s="136"/>
      <c r="EEB59" s="136"/>
      <c r="EEC59" s="136"/>
      <c r="EED59" s="136"/>
      <c r="EEE59" s="136"/>
      <c r="EEF59" s="136"/>
      <c r="EEG59" s="136"/>
      <c r="EEH59" s="136"/>
      <c r="EEI59" s="136"/>
      <c r="EEJ59" s="136"/>
      <c r="EEK59" s="136"/>
      <c r="EEL59" s="136"/>
      <c r="EEM59" s="136"/>
      <c r="EEN59" s="136"/>
      <c r="EEO59" s="136"/>
      <c r="EEP59" s="136"/>
      <c r="EEQ59" s="136"/>
      <c r="EER59" s="136"/>
      <c r="EES59" s="136"/>
      <c r="EET59" s="136"/>
      <c r="EEU59" s="136"/>
      <c r="EEV59" s="136"/>
      <c r="EEW59" s="136"/>
      <c r="EEX59" s="136"/>
      <c r="EEY59" s="136"/>
      <c r="EEZ59" s="136"/>
      <c r="EFA59" s="136"/>
      <c r="EFB59" s="136"/>
      <c r="EFC59" s="136"/>
      <c r="EFD59" s="136"/>
      <c r="EFE59" s="136"/>
      <c r="EFF59" s="136"/>
      <c r="EFG59" s="136"/>
      <c r="EFH59" s="136"/>
      <c r="EFI59" s="136"/>
      <c r="EFJ59" s="136"/>
      <c r="EFK59" s="136"/>
      <c r="EFL59" s="136"/>
      <c r="EFM59" s="136"/>
      <c r="EFN59" s="136"/>
      <c r="EFO59" s="136"/>
      <c r="EFP59" s="136"/>
      <c r="EFQ59" s="136"/>
      <c r="EFR59" s="136"/>
      <c r="EFS59" s="136"/>
      <c r="EFT59" s="136"/>
      <c r="EFU59" s="136"/>
      <c r="EFV59" s="136"/>
      <c r="EFW59" s="136"/>
      <c r="EFX59" s="136"/>
      <c r="EFY59" s="136"/>
      <c r="EFZ59" s="136"/>
      <c r="EGA59" s="136"/>
      <c r="EGB59" s="136"/>
      <c r="EGC59" s="136"/>
      <c r="EGD59" s="136"/>
      <c r="EGE59" s="136"/>
      <c r="EGF59" s="136"/>
      <c r="EGG59" s="136"/>
      <c r="EGH59" s="136"/>
      <c r="EGI59" s="136"/>
      <c r="EGJ59" s="136"/>
      <c r="EGK59" s="136"/>
      <c r="EGL59" s="136"/>
      <c r="EGM59" s="136"/>
      <c r="EGN59" s="136"/>
      <c r="EGO59" s="136"/>
      <c r="EGP59" s="136"/>
      <c r="EGQ59" s="136"/>
      <c r="EGR59" s="136"/>
      <c r="EGS59" s="136"/>
      <c r="EGT59" s="136"/>
      <c r="EGU59" s="136"/>
      <c r="EGV59" s="136"/>
      <c r="EGW59" s="136"/>
      <c r="EGX59" s="136"/>
      <c r="EGY59" s="136"/>
      <c r="EGZ59" s="136"/>
      <c r="EHA59" s="136"/>
      <c r="EHB59" s="136"/>
      <c r="EHC59" s="136"/>
      <c r="EHD59" s="136"/>
      <c r="EHE59" s="136"/>
      <c r="EHF59" s="136"/>
      <c r="EHG59" s="136"/>
      <c r="EHH59" s="136"/>
      <c r="EHI59" s="136"/>
      <c r="EHJ59" s="136"/>
      <c r="EHK59" s="136"/>
      <c r="EHL59" s="136"/>
      <c r="EHM59" s="136"/>
      <c r="EHN59" s="136"/>
      <c r="EHO59" s="136"/>
      <c r="EHP59" s="136"/>
      <c r="EHQ59" s="136"/>
      <c r="EHR59" s="136"/>
      <c r="EHS59" s="136"/>
      <c r="EHT59" s="136"/>
      <c r="EHU59" s="136"/>
      <c r="EHV59" s="136"/>
      <c r="EHW59" s="136"/>
      <c r="EHX59" s="136"/>
      <c r="EHY59" s="136"/>
      <c r="EHZ59" s="136"/>
      <c r="EIA59" s="136"/>
      <c r="EIB59" s="136"/>
      <c r="EIC59" s="136"/>
      <c r="EID59" s="136"/>
      <c r="EIE59" s="136"/>
      <c r="EIF59" s="136"/>
      <c r="EIG59" s="136"/>
      <c r="EIH59" s="136"/>
      <c r="EII59" s="136"/>
      <c r="EIJ59" s="136"/>
      <c r="EIK59" s="136"/>
      <c r="EIL59" s="136"/>
      <c r="EIM59" s="136"/>
      <c r="EIN59" s="136"/>
      <c r="EIO59" s="136"/>
      <c r="EIP59" s="136"/>
      <c r="EIQ59" s="136"/>
      <c r="EIR59" s="136"/>
      <c r="EIS59" s="136"/>
      <c r="EIT59" s="136"/>
      <c r="EIU59" s="136"/>
      <c r="EIV59" s="136"/>
      <c r="EIW59" s="136"/>
      <c r="EIX59" s="136"/>
      <c r="EIY59" s="136"/>
      <c r="EIZ59" s="136"/>
      <c r="EJA59" s="136"/>
      <c r="EJB59" s="136"/>
      <c r="EJC59" s="136"/>
      <c r="EJD59" s="136"/>
      <c r="EJE59" s="136"/>
      <c r="EJF59" s="136"/>
      <c r="EJG59" s="136"/>
      <c r="EJH59" s="136"/>
      <c r="EJI59" s="136"/>
      <c r="EJJ59" s="136"/>
      <c r="EJK59" s="136"/>
      <c r="EJL59" s="136"/>
      <c r="EJM59" s="136"/>
      <c r="EJN59" s="136"/>
      <c r="EJO59" s="136"/>
      <c r="EJP59" s="136"/>
      <c r="EJQ59" s="136"/>
      <c r="EJR59" s="136"/>
      <c r="EJS59" s="136"/>
      <c r="EJT59" s="136"/>
      <c r="EJU59" s="136"/>
      <c r="EJV59" s="136"/>
      <c r="EJW59" s="136"/>
      <c r="EJX59" s="136"/>
      <c r="EJY59" s="136"/>
      <c r="EJZ59" s="136"/>
      <c r="EKA59" s="136"/>
      <c r="EKB59" s="136"/>
      <c r="EKC59" s="136"/>
      <c r="EKD59" s="136"/>
      <c r="EKE59" s="136"/>
      <c r="EKF59" s="136"/>
      <c r="EKG59" s="136"/>
      <c r="EKH59" s="136"/>
      <c r="EKI59" s="136"/>
      <c r="EKJ59" s="136"/>
      <c r="EKK59" s="136"/>
      <c r="EKL59" s="136"/>
      <c r="EKM59" s="136"/>
      <c r="EKN59" s="136"/>
      <c r="EKO59" s="136"/>
      <c r="EKP59" s="136"/>
      <c r="EKQ59" s="136"/>
      <c r="EKR59" s="136"/>
      <c r="EKS59" s="136"/>
      <c r="EKT59" s="136"/>
      <c r="EKU59" s="136"/>
      <c r="EKV59" s="136"/>
      <c r="EKW59" s="136"/>
      <c r="EKX59" s="136"/>
      <c r="EKY59" s="136"/>
      <c r="EKZ59" s="136"/>
      <c r="ELA59" s="136"/>
      <c r="ELB59" s="136"/>
      <c r="ELC59" s="136"/>
      <c r="ELD59" s="136"/>
      <c r="ELE59" s="136"/>
      <c r="ELF59" s="136"/>
      <c r="ELG59" s="136"/>
      <c r="ELH59" s="136"/>
      <c r="ELI59" s="136"/>
      <c r="ELJ59" s="136"/>
      <c r="ELK59" s="136"/>
      <c r="ELL59" s="136"/>
      <c r="ELM59" s="136"/>
      <c r="ELN59" s="136"/>
      <c r="ELO59" s="136"/>
      <c r="ELP59" s="136"/>
      <c r="ELQ59" s="136"/>
      <c r="ELR59" s="136"/>
      <c r="ELS59" s="136"/>
      <c r="ELT59" s="136"/>
      <c r="ELU59" s="136"/>
      <c r="ELV59" s="136"/>
      <c r="ELW59" s="136"/>
      <c r="ELX59" s="136"/>
      <c r="ELY59" s="136"/>
      <c r="ELZ59" s="136"/>
      <c r="EMA59" s="136"/>
      <c r="EMB59" s="136"/>
      <c r="EMC59" s="136"/>
      <c r="EMD59" s="136"/>
      <c r="EME59" s="136"/>
      <c r="EMF59" s="136"/>
      <c r="EMG59" s="136"/>
      <c r="EMH59" s="136"/>
      <c r="EMI59" s="136"/>
      <c r="EMJ59" s="136"/>
      <c r="EMK59" s="136"/>
      <c r="EML59" s="136"/>
      <c r="EMM59" s="136"/>
      <c r="EMN59" s="136"/>
      <c r="EMO59" s="136"/>
      <c r="EMP59" s="136"/>
      <c r="EMQ59" s="136"/>
      <c r="EMR59" s="136"/>
      <c r="EMS59" s="136"/>
      <c r="EMT59" s="136"/>
      <c r="EMU59" s="136"/>
      <c r="EMV59" s="136"/>
      <c r="EMW59" s="136"/>
      <c r="EMX59" s="136"/>
      <c r="EMY59" s="136"/>
      <c r="EMZ59" s="136"/>
      <c r="ENA59" s="136"/>
      <c r="ENB59" s="136"/>
      <c r="ENC59" s="136"/>
      <c r="END59" s="136"/>
      <c r="ENE59" s="136"/>
      <c r="ENF59" s="136"/>
      <c r="ENG59" s="136"/>
      <c r="ENH59" s="136"/>
      <c r="ENI59" s="136"/>
      <c r="ENJ59" s="136"/>
      <c r="ENK59" s="136"/>
      <c r="ENL59" s="136"/>
      <c r="ENM59" s="136"/>
      <c r="ENN59" s="136"/>
      <c r="ENO59" s="136"/>
      <c r="ENP59" s="136"/>
      <c r="ENQ59" s="136"/>
      <c r="ENR59" s="136"/>
      <c r="ENS59" s="136"/>
      <c r="ENT59" s="136"/>
      <c r="ENU59" s="136"/>
      <c r="ENV59" s="136"/>
      <c r="ENW59" s="136"/>
      <c r="ENX59" s="136"/>
      <c r="ENY59" s="136"/>
      <c r="ENZ59" s="136"/>
      <c r="EOA59" s="136"/>
      <c r="EOB59" s="136"/>
      <c r="EOC59" s="136"/>
      <c r="EOD59" s="136"/>
      <c r="EOE59" s="136"/>
      <c r="EOF59" s="136"/>
      <c r="EOG59" s="136"/>
      <c r="EOH59" s="136"/>
      <c r="EOI59" s="136"/>
      <c r="EOJ59" s="136"/>
      <c r="EOK59" s="136"/>
      <c r="EOL59" s="136"/>
      <c r="EOM59" s="136"/>
      <c r="EON59" s="136"/>
      <c r="EOO59" s="136"/>
      <c r="EOP59" s="136"/>
      <c r="EOQ59" s="136"/>
      <c r="EOR59" s="136"/>
      <c r="EOS59" s="136"/>
      <c r="EOT59" s="136"/>
      <c r="EOU59" s="136"/>
      <c r="EOV59" s="136"/>
      <c r="EOW59" s="136"/>
      <c r="EOX59" s="136"/>
      <c r="EOY59" s="136"/>
      <c r="EOZ59" s="136"/>
      <c r="EPA59" s="136"/>
      <c r="EPB59" s="136"/>
      <c r="EPC59" s="136"/>
      <c r="EPD59" s="136"/>
      <c r="EPE59" s="136"/>
      <c r="EPF59" s="136"/>
      <c r="EPG59" s="136"/>
      <c r="EPH59" s="136"/>
      <c r="EPI59" s="136"/>
      <c r="EPJ59" s="136"/>
      <c r="EPK59" s="136"/>
      <c r="EPL59" s="136"/>
      <c r="EPM59" s="136"/>
      <c r="EPN59" s="136"/>
      <c r="EPO59" s="136"/>
      <c r="EPP59" s="136"/>
      <c r="EPQ59" s="136"/>
      <c r="EPR59" s="136"/>
      <c r="EPS59" s="136"/>
      <c r="EPT59" s="136"/>
      <c r="EPU59" s="136"/>
      <c r="EPV59" s="136"/>
      <c r="EPW59" s="136"/>
      <c r="EPX59" s="136"/>
      <c r="EPY59" s="136"/>
      <c r="EPZ59" s="136"/>
      <c r="EQA59" s="136"/>
      <c r="EQB59" s="136"/>
      <c r="EQC59" s="136"/>
      <c r="EQD59" s="136"/>
      <c r="EQE59" s="136"/>
      <c r="EQF59" s="136"/>
      <c r="EQG59" s="136"/>
      <c r="EQH59" s="136"/>
      <c r="EQI59" s="136"/>
      <c r="EQJ59" s="136"/>
      <c r="EQK59" s="136"/>
      <c r="EQL59" s="136"/>
      <c r="EQM59" s="136"/>
      <c r="EQN59" s="136"/>
      <c r="EQO59" s="136"/>
      <c r="EQP59" s="136"/>
      <c r="EQQ59" s="136"/>
      <c r="EQR59" s="136"/>
      <c r="EQS59" s="136"/>
      <c r="EQT59" s="136"/>
      <c r="EQU59" s="136"/>
      <c r="EQV59" s="136"/>
      <c r="EQW59" s="136"/>
      <c r="EQX59" s="136"/>
      <c r="EQY59" s="136"/>
      <c r="EQZ59" s="136"/>
      <c r="ERA59" s="136"/>
      <c r="ERB59" s="136"/>
      <c r="ERC59" s="136"/>
      <c r="ERD59" s="136"/>
      <c r="ERE59" s="136"/>
      <c r="ERF59" s="136"/>
      <c r="ERG59" s="136"/>
      <c r="ERH59" s="136"/>
      <c r="ERI59" s="136"/>
      <c r="ERJ59" s="136"/>
      <c r="ERK59" s="136"/>
      <c r="ERL59" s="136"/>
      <c r="ERM59" s="136"/>
      <c r="ERN59" s="136"/>
      <c r="ERO59" s="136"/>
      <c r="ERP59" s="136"/>
      <c r="ERQ59" s="136"/>
      <c r="ERR59" s="136"/>
      <c r="ERS59" s="136"/>
      <c r="ERT59" s="136"/>
      <c r="ERU59" s="136"/>
      <c r="ERV59" s="136"/>
      <c r="ERW59" s="136"/>
      <c r="ERX59" s="136"/>
      <c r="ERY59" s="136"/>
      <c r="ERZ59" s="136"/>
      <c r="ESA59" s="136"/>
      <c r="ESB59" s="136"/>
      <c r="ESC59" s="136"/>
      <c r="ESD59" s="136"/>
      <c r="ESE59" s="136"/>
      <c r="ESF59" s="136"/>
      <c r="ESG59" s="136"/>
      <c r="ESH59" s="136"/>
      <c r="ESI59" s="136"/>
      <c r="ESJ59" s="136"/>
      <c r="ESK59" s="136"/>
      <c r="ESL59" s="136"/>
      <c r="ESM59" s="136"/>
      <c r="ESN59" s="136"/>
      <c r="ESO59" s="136"/>
      <c r="ESP59" s="136"/>
      <c r="ESQ59" s="136"/>
      <c r="ESR59" s="136"/>
      <c r="ESS59" s="136"/>
      <c r="EST59" s="136"/>
      <c r="ESU59" s="136"/>
      <c r="ESV59" s="136"/>
      <c r="ESW59" s="136"/>
      <c r="ESX59" s="136"/>
      <c r="ESY59" s="136"/>
      <c r="ESZ59" s="136"/>
      <c r="ETA59" s="136"/>
      <c r="ETB59" s="136"/>
      <c r="ETC59" s="136"/>
      <c r="ETD59" s="136"/>
      <c r="ETE59" s="136"/>
      <c r="ETF59" s="136"/>
      <c r="ETG59" s="136"/>
      <c r="ETH59" s="136"/>
      <c r="ETI59" s="136"/>
      <c r="ETJ59" s="136"/>
      <c r="ETK59" s="136"/>
      <c r="ETL59" s="136"/>
      <c r="ETM59" s="136"/>
      <c r="ETN59" s="136"/>
      <c r="ETO59" s="136"/>
      <c r="ETP59" s="136"/>
      <c r="ETQ59" s="136"/>
      <c r="ETR59" s="136"/>
      <c r="ETS59" s="136"/>
      <c r="ETT59" s="136"/>
      <c r="ETU59" s="136"/>
      <c r="ETV59" s="136"/>
      <c r="ETW59" s="136"/>
      <c r="ETX59" s="136"/>
      <c r="ETY59" s="136"/>
      <c r="ETZ59" s="136"/>
      <c r="EUA59" s="136"/>
      <c r="EUB59" s="136"/>
      <c r="EUC59" s="136"/>
      <c r="EUD59" s="136"/>
      <c r="EUE59" s="136"/>
      <c r="EUF59" s="136"/>
      <c r="EUG59" s="136"/>
      <c r="EUH59" s="136"/>
      <c r="EUI59" s="136"/>
      <c r="EUJ59" s="136"/>
      <c r="EUK59" s="136"/>
      <c r="EUL59" s="136"/>
      <c r="EUM59" s="136"/>
      <c r="EUN59" s="136"/>
      <c r="EUO59" s="136"/>
      <c r="EUP59" s="136"/>
      <c r="EUQ59" s="136"/>
      <c r="EUR59" s="136"/>
      <c r="EUS59" s="136"/>
      <c r="EUT59" s="136"/>
      <c r="EUU59" s="136"/>
      <c r="EUV59" s="136"/>
      <c r="EUW59" s="136"/>
      <c r="EUX59" s="136"/>
      <c r="EUY59" s="136"/>
      <c r="EUZ59" s="136"/>
      <c r="EVA59" s="136"/>
      <c r="EVB59" s="136"/>
      <c r="EVC59" s="136"/>
      <c r="EVD59" s="136"/>
      <c r="EVE59" s="136"/>
      <c r="EVF59" s="136"/>
      <c r="EVG59" s="136"/>
      <c r="EVH59" s="136"/>
      <c r="EVI59" s="136"/>
      <c r="EVJ59" s="136"/>
      <c r="EVK59" s="136"/>
      <c r="EVL59" s="136"/>
      <c r="EVM59" s="136"/>
      <c r="EVN59" s="136"/>
      <c r="EVO59" s="136"/>
      <c r="EVP59" s="136"/>
      <c r="EVQ59" s="136"/>
      <c r="EVR59" s="136"/>
      <c r="EVS59" s="136"/>
      <c r="EVT59" s="136"/>
      <c r="EVU59" s="136"/>
      <c r="EVV59" s="136"/>
      <c r="EVW59" s="136"/>
      <c r="EVX59" s="136"/>
      <c r="EVY59" s="136"/>
      <c r="EVZ59" s="136"/>
      <c r="EWA59" s="136"/>
      <c r="EWB59" s="136"/>
      <c r="EWC59" s="136"/>
      <c r="EWD59" s="136"/>
      <c r="EWE59" s="136"/>
      <c r="EWF59" s="136"/>
      <c r="EWG59" s="136"/>
      <c r="EWH59" s="136"/>
      <c r="EWI59" s="136"/>
      <c r="EWJ59" s="136"/>
      <c r="EWK59" s="136"/>
      <c r="EWL59" s="136"/>
      <c r="EWM59" s="136"/>
      <c r="EWN59" s="136"/>
      <c r="EWO59" s="136"/>
      <c r="EWP59" s="136"/>
      <c r="EWQ59" s="136"/>
      <c r="EWR59" s="136"/>
      <c r="EWS59" s="136"/>
      <c r="EWT59" s="136"/>
      <c r="EWU59" s="136"/>
      <c r="EWV59" s="136"/>
      <c r="EWW59" s="136"/>
      <c r="EWX59" s="136"/>
      <c r="EWY59" s="136"/>
      <c r="EWZ59" s="136"/>
      <c r="EXA59" s="136"/>
      <c r="EXB59" s="136"/>
      <c r="EXC59" s="136"/>
      <c r="EXD59" s="136"/>
      <c r="EXE59" s="136"/>
      <c r="EXF59" s="136"/>
      <c r="EXG59" s="136"/>
      <c r="EXH59" s="136"/>
      <c r="EXI59" s="136"/>
      <c r="EXJ59" s="136"/>
      <c r="EXK59" s="136"/>
      <c r="EXL59" s="136"/>
      <c r="EXM59" s="136"/>
      <c r="EXN59" s="136"/>
      <c r="EXO59" s="136"/>
      <c r="EXP59" s="136"/>
      <c r="EXQ59" s="136"/>
      <c r="EXR59" s="136"/>
      <c r="EXS59" s="136"/>
      <c r="EXT59" s="136"/>
      <c r="EXU59" s="136"/>
      <c r="EXV59" s="136"/>
      <c r="EXW59" s="136"/>
      <c r="EXX59" s="136"/>
      <c r="EXY59" s="136"/>
      <c r="EXZ59" s="136"/>
      <c r="EYA59" s="136"/>
      <c r="EYB59" s="136"/>
      <c r="EYC59" s="136"/>
      <c r="EYD59" s="136"/>
      <c r="EYE59" s="136"/>
      <c r="EYF59" s="136"/>
      <c r="EYG59" s="136"/>
      <c r="EYH59" s="136"/>
      <c r="EYI59" s="136"/>
      <c r="EYJ59" s="136"/>
      <c r="EYK59" s="136"/>
      <c r="EYL59" s="136"/>
      <c r="EYM59" s="136"/>
      <c r="EYN59" s="136"/>
      <c r="EYO59" s="136"/>
      <c r="EYP59" s="136"/>
      <c r="EYQ59" s="136"/>
      <c r="EYR59" s="136"/>
      <c r="EYS59" s="136"/>
      <c r="EYT59" s="136"/>
      <c r="EYU59" s="136"/>
      <c r="EYV59" s="136"/>
      <c r="EYW59" s="136"/>
      <c r="EYX59" s="136"/>
      <c r="EYY59" s="136"/>
      <c r="EYZ59" s="136"/>
      <c r="EZA59" s="136"/>
      <c r="EZB59" s="136"/>
      <c r="EZC59" s="136"/>
      <c r="EZD59" s="136"/>
      <c r="EZE59" s="136"/>
      <c r="EZF59" s="136"/>
      <c r="EZG59" s="136"/>
      <c r="EZH59" s="136"/>
      <c r="EZI59" s="136"/>
      <c r="EZJ59" s="136"/>
      <c r="EZK59" s="136"/>
      <c r="EZL59" s="136"/>
      <c r="EZM59" s="136"/>
      <c r="EZN59" s="136"/>
      <c r="EZO59" s="136"/>
      <c r="EZP59" s="136"/>
      <c r="EZQ59" s="136"/>
      <c r="EZR59" s="136"/>
      <c r="EZS59" s="136"/>
      <c r="EZT59" s="136"/>
      <c r="EZU59" s="136"/>
      <c r="EZV59" s="136"/>
      <c r="EZW59" s="136"/>
      <c r="EZX59" s="136"/>
      <c r="EZY59" s="136"/>
      <c r="EZZ59" s="136"/>
      <c r="FAA59" s="136"/>
      <c r="FAB59" s="136"/>
      <c r="FAC59" s="136"/>
      <c r="FAD59" s="136"/>
      <c r="FAE59" s="136"/>
      <c r="FAF59" s="136"/>
      <c r="FAG59" s="136"/>
      <c r="FAH59" s="136"/>
      <c r="FAI59" s="136"/>
      <c r="FAJ59" s="136"/>
      <c r="FAK59" s="136"/>
      <c r="FAL59" s="136"/>
      <c r="FAM59" s="136"/>
      <c r="FAN59" s="136"/>
      <c r="FAO59" s="136"/>
      <c r="FAP59" s="136"/>
      <c r="FAQ59" s="136"/>
      <c r="FAR59" s="136"/>
      <c r="FAS59" s="136"/>
      <c r="FAT59" s="136"/>
      <c r="FAU59" s="136"/>
      <c r="FAV59" s="136"/>
      <c r="FAW59" s="136"/>
      <c r="FAX59" s="136"/>
      <c r="FAY59" s="136"/>
      <c r="FAZ59" s="136"/>
      <c r="FBA59" s="136"/>
      <c r="FBB59" s="136"/>
      <c r="FBC59" s="136"/>
      <c r="FBD59" s="136"/>
      <c r="FBE59" s="136"/>
      <c r="FBF59" s="136"/>
      <c r="FBG59" s="136"/>
      <c r="FBH59" s="136"/>
      <c r="FBI59" s="136"/>
      <c r="FBJ59" s="136"/>
      <c r="FBK59" s="136"/>
      <c r="FBL59" s="136"/>
      <c r="FBM59" s="136"/>
      <c r="FBN59" s="136"/>
      <c r="FBO59" s="136"/>
      <c r="FBP59" s="136"/>
      <c r="FBQ59" s="136"/>
      <c r="FBR59" s="136"/>
      <c r="FBS59" s="136"/>
      <c r="FBT59" s="136"/>
      <c r="FBU59" s="136"/>
      <c r="FBV59" s="136"/>
      <c r="FBW59" s="136"/>
      <c r="FBX59" s="136"/>
      <c r="FBY59" s="136"/>
      <c r="FBZ59" s="136"/>
      <c r="FCA59" s="136"/>
      <c r="FCB59" s="136"/>
      <c r="FCC59" s="136"/>
      <c r="FCD59" s="136"/>
      <c r="FCE59" s="136"/>
      <c r="FCF59" s="136"/>
      <c r="FCG59" s="136"/>
      <c r="FCH59" s="136"/>
      <c r="FCI59" s="136"/>
      <c r="FCJ59" s="136"/>
      <c r="FCK59" s="136"/>
      <c r="FCL59" s="136"/>
      <c r="FCM59" s="136"/>
      <c r="FCN59" s="136"/>
      <c r="FCO59" s="136"/>
      <c r="FCP59" s="136"/>
      <c r="FCQ59" s="136"/>
      <c r="FCR59" s="136"/>
      <c r="FCS59" s="136"/>
      <c r="FCT59" s="136"/>
      <c r="FCU59" s="136"/>
      <c r="FCV59" s="136"/>
      <c r="FCW59" s="136"/>
      <c r="FCX59" s="136"/>
      <c r="FCY59" s="136"/>
      <c r="FCZ59" s="136"/>
      <c r="FDA59" s="136"/>
      <c r="FDB59" s="136"/>
      <c r="FDC59" s="136"/>
      <c r="FDD59" s="136"/>
      <c r="FDE59" s="136"/>
      <c r="FDF59" s="136"/>
      <c r="FDG59" s="136"/>
      <c r="FDH59" s="136"/>
      <c r="FDI59" s="136"/>
      <c r="FDJ59" s="136"/>
      <c r="FDK59" s="136"/>
      <c r="FDL59" s="136"/>
      <c r="FDM59" s="136"/>
      <c r="FDN59" s="136"/>
      <c r="FDO59" s="136"/>
      <c r="FDP59" s="136"/>
      <c r="FDQ59" s="136"/>
      <c r="FDR59" s="136"/>
      <c r="FDS59" s="136"/>
      <c r="FDT59" s="136"/>
      <c r="FDU59" s="136"/>
      <c r="FDV59" s="136"/>
      <c r="FDW59" s="136"/>
      <c r="FDX59" s="136"/>
      <c r="FDY59" s="136"/>
      <c r="FDZ59" s="136"/>
      <c r="FEA59" s="136"/>
      <c r="FEB59" s="136"/>
      <c r="FEC59" s="136"/>
      <c r="FED59" s="136"/>
      <c r="FEE59" s="136"/>
      <c r="FEF59" s="136"/>
      <c r="FEG59" s="136"/>
      <c r="FEH59" s="136"/>
      <c r="FEI59" s="136"/>
      <c r="FEJ59" s="136"/>
      <c r="FEK59" s="136"/>
      <c r="FEL59" s="136"/>
      <c r="FEM59" s="136"/>
      <c r="FEN59" s="136"/>
      <c r="FEO59" s="136"/>
      <c r="FEP59" s="136"/>
      <c r="FEQ59" s="136"/>
      <c r="FER59" s="136"/>
      <c r="FES59" s="136"/>
      <c r="FET59" s="136"/>
      <c r="FEU59" s="136"/>
      <c r="FEV59" s="136"/>
      <c r="FEW59" s="136"/>
      <c r="FEX59" s="136"/>
      <c r="FEY59" s="136"/>
      <c r="FEZ59" s="136"/>
      <c r="FFA59" s="136"/>
      <c r="FFB59" s="136"/>
      <c r="FFC59" s="136"/>
      <c r="FFD59" s="136"/>
      <c r="FFE59" s="136"/>
      <c r="FFF59" s="136"/>
      <c r="FFG59" s="136"/>
      <c r="FFH59" s="136"/>
      <c r="FFI59" s="136"/>
      <c r="FFJ59" s="136"/>
      <c r="FFK59" s="136"/>
      <c r="FFL59" s="136"/>
      <c r="FFM59" s="136"/>
      <c r="FFN59" s="136"/>
      <c r="FFO59" s="136"/>
      <c r="FFP59" s="136"/>
      <c r="FFQ59" s="136"/>
      <c r="FFR59" s="136"/>
      <c r="FFS59" s="136"/>
      <c r="FFT59" s="136"/>
      <c r="FFU59" s="136"/>
      <c r="FFV59" s="136"/>
      <c r="FFW59" s="136"/>
      <c r="FFX59" s="136"/>
      <c r="FFY59" s="136"/>
      <c r="FFZ59" s="136"/>
      <c r="FGA59" s="136"/>
      <c r="FGB59" s="136"/>
      <c r="FGC59" s="136"/>
      <c r="FGD59" s="136"/>
      <c r="FGE59" s="136"/>
      <c r="FGF59" s="136"/>
      <c r="FGG59" s="136"/>
      <c r="FGH59" s="136"/>
      <c r="FGI59" s="136"/>
      <c r="FGJ59" s="136"/>
      <c r="FGK59" s="136"/>
      <c r="FGL59" s="136"/>
      <c r="FGM59" s="136"/>
      <c r="FGN59" s="136"/>
      <c r="FGO59" s="136"/>
      <c r="FGP59" s="136"/>
      <c r="FGQ59" s="136"/>
      <c r="FGR59" s="136"/>
      <c r="FGS59" s="136"/>
      <c r="FGT59" s="136"/>
      <c r="FGU59" s="136"/>
      <c r="FGV59" s="136"/>
      <c r="FGW59" s="136"/>
      <c r="FGX59" s="136"/>
      <c r="FGY59" s="136"/>
      <c r="FGZ59" s="136"/>
      <c r="FHA59" s="136"/>
      <c r="FHB59" s="136"/>
      <c r="FHC59" s="136"/>
      <c r="FHD59" s="136"/>
      <c r="FHE59" s="136"/>
      <c r="FHF59" s="136"/>
      <c r="FHG59" s="136"/>
      <c r="FHH59" s="136"/>
      <c r="FHI59" s="136"/>
      <c r="FHJ59" s="136"/>
      <c r="FHK59" s="136"/>
      <c r="FHL59" s="136"/>
      <c r="FHM59" s="136"/>
      <c r="FHN59" s="136"/>
      <c r="FHO59" s="136"/>
      <c r="FHP59" s="136"/>
      <c r="FHQ59" s="136"/>
      <c r="FHR59" s="136"/>
      <c r="FHS59" s="136"/>
      <c r="FHT59" s="136"/>
      <c r="FHU59" s="136"/>
      <c r="FHV59" s="136"/>
      <c r="FHW59" s="136"/>
      <c r="FHX59" s="136"/>
      <c r="FHY59" s="136"/>
      <c r="FHZ59" s="136"/>
      <c r="FIA59" s="136"/>
      <c r="FIB59" s="136"/>
      <c r="FIC59" s="136"/>
      <c r="FID59" s="136"/>
      <c r="FIE59" s="136"/>
      <c r="FIF59" s="136"/>
      <c r="FIG59" s="136"/>
      <c r="FIH59" s="136"/>
      <c r="FII59" s="136"/>
      <c r="FIJ59" s="136"/>
      <c r="FIK59" s="136"/>
      <c r="FIL59" s="136"/>
      <c r="FIM59" s="136"/>
      <c r="FIN59" s="136"/>
      <c r="FIO59" s="136"/>
      <c r="FIP59" s="136"/>
      <c r="FIQ59" s="136"/>
      <c r="FIR59" s="136"/>
      <c r="FIS59" s="136"/>
      <c r="FIT59" s="136"/>
      <c r="FIU59" s="136"/>
      <c r="FIV59" s="136"/>
      <c r="FIW59" s="136"/>
      <c r="FIX59" s="136"/>
      <c r="FIY59" s="136"/>
      <c r="FIZ59" s="136"/>
      <c r="FJA59" s="136"/>
      <c r="FJB59" s="136"/>
      <c r="FJC59" s="136"/>
      <c r="FJD59" s="136"/>
      <c r="FJE59" s="136"/>
      <c r="FJF59" s="136"/>
      <c r="FJG59" s="136"/>
      <c r="FJH59" s="136"/>
      <c r="FJI59" s="136"/>
      <c r="FJJ59" s="136"/>
      <c r="FJK59" s="136"/>
      <c r="FJL59" s="136"/>
      <c r="FJM59" s="136"/>
      <c r="FJN59" s="136"/>
      <c r="FJO59" s="136"/>
      <c r="FJP59" s="136"/>
      <c r="FJQ59" s="136"/>
      <c r="FJR59" s="136"/>
      <c r="FJS59" s="136"/>
      <c r="FJT59" s="136"/>
      <c r="FJU59" s="136"/>
      <c r="FJV59" s="136"/>
      <c r="FJW59" s="136"/>
      <c r="FJX59" s="136"/>
      <c r="FJY59" s="136"/>
      <c r="FJZ59" s="136"/>
      <c r="FKA59" s="136"/>
      <c r="FKB59" s="136"/>
      <c r="FKC59" s="136"/>
      <c r="FKD59" s="136"/>
      <c r="FKE59" s="136"/>
      <c r="FKF59" s="136"/>
      <c r="FKG59" s="136"/>
      <c r="FKH59" s="136"/>
      <c r="FKI59" s="136"/>
      <c r="FKJ59" s="136"/>
      <c r="FKK59" s="136"/>
      <c r="FKL59" s="136"/>
      <c r="FKM59" s="136"/>
      <c r="FKN59" s="136"/>
      <c r="FKO59" s="136"/>
      <c r="FKP59" s="136"/>
      <c r="FKQ59" s="136"/>
      <c r="FKR59" s="136"/>
      <c r="FKS59" s="136"/>
      <c r="FKT59" s="136"/>
      <c r="FKU59" s="136"/>
      <c r="FKV59" s="136"/>
      <c r="FKW59" s="136"/>
      <c r="FKX59" s="136"/>
      <c r="FKY59" s="136"/>
      <c r="FKZ59" s="136"/>
      <c r="FLA59" s="136"/>
      <c r="FLB59" s="136"/>
      <c r="FLC59" s="136"/>
      <c r="FLD59" s="136"/>
      <c r="FLE59" s="136"/>
      <c r="FLF59" s="136"/>
      <c r="FLG59" s="136"/>
      <c r="FLH59" s="136"/>
      <c r="FLI59" s="136"/>
      <c r="FLJ59" s="136"/>
      <c r="FLK59" s="136"/>
      <c r="FLL59" s="136"/>
      <c r="FLM59" s="136"/>
      <c r="FLN59" s="136"/>
      <c r="FLO59" s="136"/>
      <c r="FLP59" s="136"/>
      <c r="FLQ59" s="136"/>
      <c r="FLR59" s="136"/>
      <c r="FLS59" s="136"/>
      <c r="FLT59" s="136"/>
      <c r="FLU59" s="136"/>
      <c r="FLV59" s="136"/>
      <c r="FLW59" s="136"/>
      <c r="FLX59" s="136"/>
      <c r="FLY59" s="136"/>
      <c r="FLZ59" s="136"/>
      <c r="FMA59" s="136"/>
      <c r="FMB59" s="136"/>
      <c r="FMC59" s="136"/>
      <c r="FMD59" s="136"/>
      <c r="FME59" s="136"/>
      <c r="FMF59" s="136"/>
      <c r="FMG59" s="136"/>
      <c r="FMH59" s="136"/>
      <c r="FMI59" s="136"/>
      <c r="FMJ59" s="136"/>
      <c r="FMK59" s="136"/>
      <c r="FML59" s="136"/>
      <c r="FMM59" s="136"/>
      <c r="FMN59" s="136"/>
      <c r="FMO59" s="136"/>
      <c r="FMP59" s="136"/>
      <c r="FMQ59" s="136"/>
      <c r="FMR59" s="136"/>
      <c r="FMS59" s="136"/>
      <c r="FMT59" s="136"/>
      <c r="FMU59" s="136"/>
      <c r="FMV59" s="136"/>
      <c r="FMW59" s="136"/>
      <c r="FMX59" s="136"/>
      <c r="FMY59" s="136"/>
      <c r="FMZ59" s="136"/>
      <c r="FNA59" s="136"/>
      <c r="FNB59" s="136"/>
      <c r="FNC59" s="136"/>
      <c r="FND59" s="136"/>
      <c r="FNE59" s="136"/>
      <c r="FNF59" s="136"/>
      <c r="FNG59" s="136"/>
      <c r="FNH59" s="136"/>
      <c r="FNI59" s="136"/>
      <c r="FNJ59" s="136"/>
      <c r="FNK59" s="136"/>
      <c r="FNL59" s="136"/>
      <c r="FNM59" s="136"/>
      <c r="FNN59" s="136"/>
      <c r="FNO59" s="136"/>
      <c r="FNP59" s="136"/>
      <c r="FNQ59" s="136"/>
      <c r="FNR59" s="136"/>
      <c r="FNS59" s="136"/>
      <c r="FNT59" s="136"/>
      <c r="FNU59" s="136"/>
      <c r="FNV59" s="136"/>
      <c r="FNW59" s="136"/>
      <c r="FNX59" s="136"/>
      <c r="FNY59" s="136"/>
      <c r="FNZ59" s="136"/>
      <c r="FOA59" s="136"/>
      <c r="FOB59" s="136"/>
      <c r="FOC59" s="136"/>
      <c r="FOD59" s="136"/>
      <c r="FOE59" s="136"/>
      <c r="FOF59" s="136"/>
      <c r="FOG59" s="136"/>
      <c r="FOH59" s="136"/>
      <c r="FOI59" s="136"/>
      <c r="FOJ59" s="136"/>
      <c r="FOK59" s="136"/>
      <c r="FOL59" s="136"/>
      <c r="FOM59" s="136"/>
      <c r="FON59" s="136"/>
      <c r="FOO59" s="136"/>
      <c r="FOP59" s="136"/>
      <c r="FOQ59" s="136"/>
      <c r="FOR59" s="136"/>
      <c r="FOS59" s="136"/>
      <c r="FOT59" s="136"/>
      <c r="FOU59" s="136"/>
      <c r="FOV59" s="136"/>
      <c r="FOW59" s="136"/>
      <c r="FOX59" s="136"/>
      <c r="FOY59" s="136"/>
      <c r="FOZ59" s="136"/>
      <c r="FPA59" s="136"/>
      <c r="FPB59" s="136"/>
      <c r="FPC59" s="136"/>
      <c r="FPD59" s="136"/>
      <c r="FPE59" s="136"/>
      <c r="FPF59" s="136"/>
      <c r="FPG59" s="136"/>
      <c r="FPH59" s="136"/>
      <c r="FPI59" s="136"/>
      <c r="FPJ59" s="136"/>
      <c r="FPK59" s="136"/>
      <c r="FPL59" s="136"/>
      <c r="FPM59" s="136"/>
      <c r="FPN59" s="136"/>
      <c r="FPO59" s="136"/>
      <c r="FPP59" s="136"/>
      <c r="FPQ59" s="136"/>
      <c r="FPR59" s="136"/>
      <c r="FPS59" s="136"/>
      <c r="FPT59" s="136"/>
      <c r="FPU59" s="136"/>
      <c r="FPV59" s="136"/>
      <c r="FPW59" s="136"/>
      <c r="FPX59" s="136"/>
      <c r="FPY59" s="136"/>
      <c r="FPZ59" s="136"/>
      <c r="FQA59" s="136"/>
      <c r="FQB59" s="136"/>
      <c r="FQC59" s="136"/>
      <c r="FQD59" s="136"/>
      <c r="FQE59" s="136"/>
      <c r="FQF59" s="136"/>
      <c r="FQG59" s="136"/>
      <c r="FQH59" s="136"/>
      <c r="FQI59" s="136"/>
      <c r="FQJ59" s="136"/>
      <c r="FQK59" s="136"/>
      <c r="FQL59" s="136"/>
      <c r="FQM59" s="136"/>
      <c r="FQN59" s="136"/>
      <c r="FQO59" s="136"/>
      <c r="FQP59" s="136"/>
      <c r="FQQ59" s="136"/>
      <c r="FQR59" s="136"/>
      <c r="FQS59" s="136"/>
      <c r="FQT59" s="136"/>
      <c r="FQU59" s="136"/>
      <c r="FQV59" s="136"/>
      <c r="FQW59" s="136"/>
      <c r="FQX59" s="136"/>
      <c r="FQY59" s="136"/>
      <c r="FQZ59" s="136"/>
      <c r="FRA59" s="136"/>
      <c r="FRB59" s="136"/>
      <c r="FRC59" s="136"/>
      <c r="FRD59" s="136"/>
      <c r="FRE59" s="136"/>
      <c r="FRF59" s="136"/>
      <c r="FRG59" s="136"/>
      <c r="FRH59" s="136"/>
      <c r="FRI59" s="136"/>
      <c r="FRJ59" s="136"/>
      <c r="FRK59" s="136"/>
      <c r="FRL59" s="136"/>
      <c r="FRM59" s="136"/>
      <c r="FRN59" s="136"/>
      <c r="FRO59" s="136"/>
      <c r="FRP59" s="136"/>
      <c r="FRQ59" s="136"/>
      <c r="FRR59" s="136"/>
      <c r="FRS59" s="136"/>
      <c r="FRT59" s="136"/>
      <c r="FRU59" s="136"/>
      <c r="FRV59" s="136"/>
      <c r="FRW59" s="136"/>
      <c r="FRX59" s="136"/>
      <c r="FRY59" s="136"/>
      <c r="FRZ59" s="136"/>
      <c r="FSA59" s="136"/>
      <c r="FSB59" s="136"/>
      <c r="FSC59" s="136"/>
      <c r="FSD59" s="136"/>
      <c r="FSE59" s="136"/>
      <c r="FSF59" s="136"/>
      <c r="FSG59" s="136"/>
      <c r="FSH59" s="136"/>
      <c r="FSI59" s="136"/>
      <c r="FSJ59" s="136"/>
      <c r="FSK59" s="136"/>
      <c r="FSL59" s="136"/>
      <c r="FSM59" s="136"/>
      <c r="FSN59" s="136"/>
      <c r="FSO59" s="136"/>
      <c r="FSP59" s="136"/>
      <c r="FSQ59" s="136"/>
      <c r="FSR59" s="136"/>
      <c r="FSS59" s="136"/>
      <c r="FST59" s="136"/>
      <c r="FSU59" s="136"/>
      <c r="FSV59" s="136"/>
      <c r="FSW59" s="136"/>
      <c r="FSX59" s="136"/>
      <c r="FSY59" s="136"/>
      <c r="FSZ59" s="136"/>
      <c r="FTA59" s="136"/>
      <c r="FTB59" s="136"/>
      <c r="FTC59" s="136"/>
      <c r="FTD59" s="136"/>
      <c r="FTE59" s="136"/>
      <c r="FTF59" s="136"/>
      <c r="FTG59" s="136"/>
      <c r="FTH59" s="136"/>
      <c r="FTI59" s="136"/>
      <c r="FTJ59" s="136"/>
      <c r="FTK59" s="136"/>
      <c r="FTL59" s="136"/>
      <c r="FTM59" s="136"/>
      <c r="FTN59" s="136"/>
      <c r="FTO59" s="136"/>
      <c r="FTP59" s="136"/>
      <c r="FTQ59" s="136"/>
      <c r="FTR59" s="136"/>
      <c r="FTS59" s="136"/>
      <c r="FTT59" s="136"/>
      <c r="FTU59" s="136"/>
      <c r="FTV59" s="136"/>
      <c r="FTW59" s="136"/>
      <c r="FTX59" s="136"/>
      <c r="FTY59" s="136"/>
      <c r="FTZ59" s="136"/>
      <c r="FUA59" s="136"/>
      <c r="FUB59" s="136"/>
      <c r="FUC59" s="136"/>
      <c r="FUD59" s="136"/>
      <c r="FUE59" s="136"/>
      <c r="FUF59" s="136"/>
      <c r="FUG59" s="136"/>
      <c r="FUH59" s="136"/>
      <c r="FUI59" s="136"/>
      <c r="FUJ59" s="136"/>
      <c r="FUK59" s="136"/>
      <c r="FUL59" s="136"/>
      <c r="FUM59" s="136"/>
      <c r="FUN59" s="136"/>
      <c r="FUO59" s="136"/>
      <c r="FUP59" s="136"/>
      <c r="FUQ59" s="136"/>
      <c r="FUR59" s="136"/>
      <c r="FUS59" s="136"/>
      <c r="FUT59" s="136"/>
      <c r="FUU59" s="136"/>
      <c r="FUV59" s="136"/>
      <c r="FUW59" s="136"/>
      <c r="FUX59" s="136"/>
      <c r="FUY59" s="136"/>
      <c r="FUZ59" s="136"/>
      <c r="FVA59" s="136"/>
      <c r="FVB59" s="136"/>
      <c r="FVC59" s="136"/>
      <c r="FVD59" s="136"/>
      <c r="FVE59" s="136"/>
      <c r="FVF59" s="136"/>
      <c r="FVG59" s="136"/>
      <c r="FVH59" s="136"/>
      <c r="FVI59" s="136"/>
      <c r="FVJ59" s="136"/>
      <c r="FVK59" s="136"/>
      <c r="FVL59" s="136"/>
      <c r="FVM59" s="136"/>
      <c r="FVN59" s="136"/>
      <c r="FVO59" s="136"/>
      <c r="FVP59" s="136"/>
      <c r="FVQ59" s="136"/>
      <c r="FVR59" s="136"/>
      <c r="FVS59" s="136"/>
      <c r="FVT59" s="136"/>
      <c r="FVU59" s="136"/>
      <c r="FVV59" s="136"/>
      <c r="FVW59" s="136"/>
      <c r="FVX59" s="136"/>
      <c r="FVY59" s="136"/>
      <c r="FVZ59" s="136"/>
      <c r="FWA59" s="136"/>
      <c r="FWB59" s="136"/>
      <c r="FWC59" s="136"/>
      <c r="FWD59" s="136"/>
      <c r="FWE59" s="136"/>
      <c r="FWF59" s="136"/>
      <c r="FWG59" s="136"/>
      <c r="FWH59" s="136"/>
      <c r="FWI59" s="136"/>
      <c r="FWJ59" s="136"/>
      <c r="FWK59" s="136"/>
      <c r="FWL59" s="136"/>
      <c r="FWM59" s="136"/>
      <c r="FWN59" s="136"/>
      <c r="FWO59" s="136"/>
      <c r="FWP59" s="136"/>
      <c r="FWQ59" s="136"/>
      <c r="FWR59" s="136"/>
      <c r="FWS59" s="136"/>
      <c r="FWT59" s="136"/>
      <c r="FWU59" s="136"/>
      <c r="FWV59" s="136"/>
      <c r="FWW59" s="136"/>
      <c r="FWX59" s="136"/>
      <c r="FWY59" s="136"/>
      <c r="FWZ59" s="136"/>
      <c r="FXA59" s="136"/>
      <c r="FXB59" s="136"/>
      <c r="FXC59" s="136"/>
      <c r="FXD59" s="136"/>
      <c r="FXE59" s="136"/>
      <c r="FXF59" s="136"/>
      <c r="FXG59" s="136"/>
      <c r="FXH59" s="136"/>
      <c r="FXI59" s="136"/>
      <c r="FXJ59" s="136"/>
      <c r="FXK59" s="136"/>
      <c r="FXL59" s="136"/>
      <c r="FXM59" s="136"/>
      <c r="FXN59" s="136"/>
      <c r="FXO59" s="136"/>
      <c r="FXP59" s="136"/>
      <c r="FXQ59" s="136"/>
      <c r="FXR59" s="136"/>
      <c r="FXS59" s="136"/>
      <c r="FXT59" s="136"/>
      <c r="FXU59" s="136"/>
      <c r="FXV59" s="136"/>
      <c r="FXW59" s="136"/>
      <c r="FXX59" s="136"/>
      <c r="FXY59" s="136"/>
      <c r="FXZ59" s="136"/>
      <c r="FYA59" s="136"/>
      <c r="FYB59" s="136"/>
      <c r="FYC59" s="136"/>
      <c r="FYD59" s="136"/>
      <c r="FYE59" s="136"/>
      <c r="FYF59" s="136"/>
      <c r="FYG59" s="136"/>
      <c r="FYH59" s="136"/>
      <c r="FYI59" s="136"/>
      <c r="FYJ59" s="136"/>
      <c r="FYK59" s="136"/>
      <c r="FYL59" s="136"/>
      <c r="FYM59" s="136"/>
      <c r="FYN59" s="136"/>
      <c r="FYO59" s="136"/>
      <c r="FYP59" s="136"/>
      <c r="FYQ59" s="136"/>
      <c r="FYR59" s="136"/>
      <c r="FYS59" s="136"/>
      <c r="FYT59" s="136"/>
      <c r="FYU59" s="136"/>
      <c r="FYV59" s="136"/>
      <c r="FYW59" s="136"/>
      <c r="FYX59" s="136"/>
      <c r="FYY59" s="136"/>
      <c r="FYZ59" s="136"/>
      <c r="FZA59" s="136"/>
      <c r="FZB59" s="136"/>
      <c r="FZC59" s="136"/>
      <c r="FZD59" s="136"/>
      <c r="FZE59" s="136"/>
      <c r="FZF59" s="136"/>
      <c r="FZG59" s="136"/>
      <c r="FZH59" s="136"/>
      <c r="FZI59" s="136"/>
      <c r="FZJ59" s="136"/>
      <c r="FZK59" s="136"/>
      <c r="FZL59" s="136"/>
      <c r="FZM59" s="136"/>
      <c r="FZN59" s="136"/>
      <c r="FZO59" s="136"/>
      <c r="FZP59" s="136"/>
      <c r="FZQ59" s="136"/>
      <c r="FZR59" s="136"/>
      <c r="FZS59" s="136"/>
      <c r="FZT59" s="136"/>
      <c r="FZU59" s="136"/>
      <c r="FZV59" s="136"/>
      <c r="FZW59" s="136"/>
      <c r="FZX59" s="136"/>
      <c r="FZY59" s="136"/>
      <c r="FZZ59" s="136"/>
      <c r="GAA59" s="136"/>
      <c r="GAB59" s="136"/>
      <c r="GAC59" s="136"/>
      <c r="GAD59" s="136"/>
      <c r="GAE59" s="136"/>
      <c r="GAF59" s="136"/>
      <c r="GAG59" s="136"/>
      <c r="GAH59" s="136"/>
      <c r="GAI59" s="136"/>
      <c r="GAJ59" s="136"/>
      <c r="GAK59" s="136"/>
      <c r="GAL59" s="136"/>
      <c r="GAM59" s="136"/>
      <c r="GAN59" s="136"/>
      <c r="GAO59" s="136"/>
      <c r="GAP59" s="136"/>
      <c r="GAQ59" s="136"/>
      <c r="GAR59" s="136"/>
      <c r="GAS59" s="136"/>
      <c r="GAT59" s="136"/>
      <c r="GAU59" s="136"/>
      <c r="GAV59" s="136"/>
      <c r="GAW59" s="136"/>
      <c r="GAX59" s="136"/>
      <c r="GAY59" s="136"/>
      <c r="GAZ59" s="136"/>
      <c r="GBA59" s="136"/>
      <c r="GBB59" s="136"/>
      <c r="GBC59" s="136"/>
      <c r="GBD59" s="136"/>
      <c r="GBE59" s="136"/>
      <c r="GBF59" s="136"/>
      <c r="GBG59" s="136"/>
      <c r="GBH59" s="136"/>
      <c r="GBI59" s="136"/>
      <c r="GBJ59" s="136"/>
      <c r="GBK59" s="136"/>
      <c r="GBL59" s="136"/>
      <c r="GBM59" s="136"/>
      <c r="GBN59" s="136"/>
      <c r="GBO59" s="136"/>
      <c r="GBP59" s="136"/>
      <c r="GBQ59" s="136"/>
      <c r="GBR59" s="136"/>
      <c r="GBS59" s="136"/>
      <c r="GBT59" s="136"/>
      <c r="GBU59" s="136"/>
      <c r="GBV59" s="136"/>
      <c r="GBW59" s="136"/>
      <c r="GBX59" s="136"/>
      <c r="GBY59" s="136"/>
      <c r="GBZ59" s="136"/>
      <c r="GCA59" s="136"/>
      <c r="GCB59" s="136"/>
      <c r="GCC59" s="136"/>
      <c r="GCD59" s="136"/>
      <c r="GCE59" s="136"/>
      <c r="GCF59" s="136"/>
      <c r="GCG59" s="136"/>
      <c r="GCH59" s="136"/>
      <c r="GCI59" s="136"/>
      <c r="GCJ59" s="136"/>
      <c r="GCK59" s="136"/>
      <c r="GCL59" s="136"/>
      <c r="GCM59" s="136"/>
      <c r="GCN59" s="136"/>
      <c r="GCO59" s="136"/>
      <c r="GCP59" s="136"/>
      <c r="GCQ59" s="136"/>
      <c r="GCR59" s="136"/>
      <c r="GCS59" s="136"/>
      <c r="GCT59" s="136"/>
      <c r="GCU59" s="136"/>
      <c r="GCV59" s="136"/>
      <c r="GCW59" s="136"/>
      <c r="GCX59" s="136"/>
      <c r="GCY59" s="136"/>
      <c r="GCZ59" s="136"/>
      <c r="GDA59" s="136"/>
      <c r="GDB59" s="136"/>
      <c r="GDC59" s="136"/>
      <c r="GDD59" s="136"/>
      <c r="GDE59" s="136"/>
      <c r="GDF59" s="136"/>
      <c r="GDG59" s="136"/>
      <c r="GDH59" s="136"/>
      <c r="GDI59" s="136"/>
      <c r="GDJ59" s="136"/>
      <c r="GDK59" s="136"/>
      <c r="GDL59" s="136"/>
      <c r="GDM59" s="136"/>
      <c r="GDN59" s="136"/>
      <c r="GDO59" s="136"/>
      <c r="GDP59" s="136"/>
      <c r="GDQ59" s="136"/>
      <c r="GDR59" s="136"/>
      <c r="GDS59" s="136"/>
      <c r="GDT59" s="136"/>
      <c r="GDU59" s="136"/>
      <c r="GDV59" s="136"/>
      <c r="GDW59" s="136"/>
      <c r="GDX59" s="136"/>
      <c r="GDY59" s="136"/>
      <c r="GDZ59" s="136"/>
      <c r="GEA59" s="136"/>
      <c r="GEB59" s="136"/>
      <c r="GEC59" s="136"/>
      <c r="GED59" s="136"/>
      <c r="GEE59" s="136"/>
      <c r="GEF59" s="136"/>
      <c r="GEG59" s="136"/>
      <c r="GEH59" s="136"/>
      <c r="GEI59" s="136"/>
      <c r="GEJ59" s="136"/>
      <c r="GEK59" s="136"/>
      <c r="GEL59" s="136"/>
      <c r="GEM59" s="136"/>
      <c r="GEN59" s="136"/>
      <c r="GEO59" s="136"/>
      <c r="GEP59" s="136"/>
      <c r="GEQ59" s="136"/>
      <c r="GER59" s="136"/>
      <c r="GES59" s="136"/>
      <c r="GET59" s="136"/>
      <c r="GEU59" s="136"/>
      <c r="GEV59" s="136"/>
      <c r="GEW59" s="136"/>
      <c r="GEX59" s="136"/>
      <c r="GEY59" s="136"/>
      <c r="GEZ59" s="136"/>
      <c r="GFA59" s="136"/>
      <c r="GFB59" s="136"/>
      <c r="GFC59" s="136"/>
      <c r="GFD59" s="136"/>
      <c r="GFE59" s="136"/>
      <c r="GFF59" s="136"/>
      <c r="GFG59" s="136"/>
      <c r="GFH59" s="136"/>
      <c r="GFI59" s="136"/>
      <c r="GFJ59" s="136"/>
      <c r="GFK59" s="136"/>
      <c r="GFL59" s="136"/>
      <c r="GFM59" s="136"/>
      <c r="GFN59" s="136"/>
      <c r="GFO59" s="136"/>
      <c r="GFP59" s="136"/>
      <c r="GFQ59" s="136"/>
      <c r="GFR59" s="136"/>
      <c r="GFS59" s="136"/>
      <c r="GFT59" s="136"/>
      <c r="GFU59" s="136"/>
      <c r="GFV59" s="136"/>
      <c r="GFW59" s="136"/>
      <c r="GFX59" s="136"/>
      <c r="GFY59" s="136"/>
      <c r="GFZ59" s="136"/>
      <c r="GGA59" s="136"/>
      <c r="GGB59" s="136"/>
      <c r="GGC59" s="136"/>
      <c r="GGD59" s="136"/>
      <c r="GGE59" s="136"/>
      <c r="GGF59" s="136"/>
      <c r="GGG59" s="136"/>
      <c r="GGH59" s="136"/>
      <c r="GGI59" s="136"/>
      <c r="GGJ59" s="136"/>
      <c r="GGK59" s="136"/>
      <c r="GGL59" s="136"/>
      <c r="GGM59" s="136"/>
      <c r="GGN59" s="136"/>
      <c r="GGO59" s="136"/>
      <c r="GGP59" s="136"/>
      <c r="GGQ59" s="136"/>
      <c r="GGR59" s="136"/>
      <c r="GGS59" s="136"/>
      <c r="GGT59" s="136"/>
      <c r="GGU59" s="136"/>
      <c r="GGV59" s="136"/>
      <c r="GGW59" s="136"/>
      <c r="GGX59" s="136"/>
      <c r="GGY59" s="136"/>
      <c r="GGZ59" s="136"/>
      <c r="GHA59" s="136"/>
      <c r="GHB59" s="136"/>
      <c r="GHC59" s="136"/>
      <c r="GHD59" s="136"/>
      <c r="GHE59" s="136"/>
      <c r="GHF59" s="136"/>
      <c r="GHG59" s="136"/>
      <c r="GHH59" s="136"/>
      <c r="GHI59" s="136"/>
      <c r="GHJ59" s="136"/>
      <c r="GHK59" s="136"/>
      <c r="GHL59" s="136"/>
      <c r="GHM59" s="136"/>
      <c r="GHN59" s="136"/>
      <c r="GHO59" s="136"/>
      <c r="GHP59" s="136"/>
      <c r="GHQ59" s="136"/>
      <c r="GHR59" s="136"/>
      <c r="GHS59" s="136"/>
      <c r="GHT59" s="136"/>
      <c r="GHU59" s="136"/>
      <c r="GHV59" s="136"/>
      <c r="GHW59" s="136"/>
      <c r="GHX59" s="136"/>
      <c r="GHY59" s="136"/>
      <c r="GHZ59" s="136"/>
      <c r="GIA59" s="136"/>
      <c r="GIB59" s="136"/>
      <c r="GIC59" s="136"/>
      <c r="GID59" s="136"/>
      <c r="GIE59" s="136"/>
      <c r="GIF59" s="136"/>
      <c r="GIG59" s="136"/>
      <c r="GIH59" s="136"/>
      <c r="GII59" s="136"/>
      <c r="GIJ59" s="136"/>
      <c r="GIK59" s="136"/>
      <c r="GIL59" s="136"/>
      <c r="GIM59" s="136"/>
      <c r="GIN59" s="136"/>
      <c r="GIO59" s="136"/>
      <c r="GIP59" s="136"/>
      <c r="GIQ59" s="136"/>
      <c r="GIR59" s="136"/>
      <c r="GIS59" s="136"/>
      <c r="GIT59" s="136"/>
      <c r="GIU59" s="136"/>
      <c r="GIV59" s="136"/>
      <c r="GIW59" s="136"/>
      <c r="GIX59" s="136"/>
      <c r="GIY59" s="136"/>
      <c r="GIZ59" s="136"/>
      <c r="GJA59" s="136"/>
      <c r="GJB59" s="136"/>
      <c r="GJC59" s="136"/>
      <c r="GJD59" s="136"/>
      <c r="GJE59" s="136"/>
      <c r="GJF59" s="136"/>
      <c r="GJG59" s="136"/>
      <c r="GJH59" s="136"/>
      <c r="GJI59" s="136"/>
      <c r="GJJ59" s="136"/>
      <c r="GJK59" s="136"/>
      <c r="GJL59" s="136"/>
      <c r="GJM59" s="136"/>
      <c r="GJN59" s="136"/>
      <c r="GJO59" s="136"/>
      <c r="GJP59" s="136"/>
      <c r="GJQ59" s="136"/>
      <c r="GJR59" s="136"/>
      <c r="GJS59" s="136"/>
      <c r="GJT59" s="136"/>
      <c r="GJU59" s="136"/>
      <c r="GJV59" s="136"/>
      <c r="GJW59" s="136"/>
      <c r="GJX59" s="136"/>
      <c r="GJY59" s="136"/>
      <c r="GJZ59" s="136"/>
      <c r="GKA59" s="136"/>
      <c r="GKB59" s="136"/>
      <c r="GKC59" s="136"/>
      <c r="GKD59" s="136"/>
      <c r="GKE59" s="136"/>
      <c r="GKF59" s="136"/>
      <c r="GKG59" s="136"/>
      <c r="GKH59" s="136"/>
      <c r="GKI59" s="136"/>
      <c r="GKJ59" s="136"/>
      <c r="GKK59" s="136"/>
      <c r="GKL59" s="136"/>
      <c r="GKM59" s="136"/>
      <c r="GKN59" s="136"/>
      <c r="GKO59" s="136"/>
      <c r="GKP59" s="136"/>
      <c r="GKQ59" s="136"/>
      <c r="GKR59" s="136"/>
      <c r="GKS59" s="136"/>
      <c r="GKT59" s="136"/>
      <c r="GKU59" s="136"/>
      <c r="GKV59" s="136"/>
      <c r="GKW59" s="136"/>
      <c r="GKX59" s="136"/>
      <c r="GKY59" s="136"/>
      <c r="GKZ59" s="136"/>
      <c r="GLA59" s="136"/>
      <c r="GLB59" s="136"/>
      <c r="GLC59" s="136"/>
      <c r="GLD59" s="136"/>
      <c r="GLE59" s="136"/>
      <c r="GLF59" s="136"/>
      <c r="GLG59" s="136"/>
      <c r="GLH59" s="136"/>
      <c r="GLI59" s="136"/>
      <c r="GLJ59" s="136"/>
      <c r="GLK59" s="136"/>
      <c r="GLL59" s="136"/>
      <c r="GLM59" s="136"/>
      <c r="GLN59" s="136"/>
      <c r="GLO59" s="136"/>
      <c r="GLP59" s="136"/>
      <c r="GLQ59" s="136"/>
      <c r="GLR59" s="136"/>
      <c r="GLS59" s="136"/>
      <c r="GLT59" s="136"/>
      <c r="GLU59" s="136"/>
      <c r="GLV59" s="136"/>
      <c r="GLW59" s="136"/>
      <c r="GLX59" s="136"/>
      <c r="GLY59" s="136"/>
      <c r="GLZ59" s="136"/>
      <c r="GMA59" s="136"/>
      <c r="GMB59" s="136"/>
      <c r="GMC59" s="136"/>
      <c r="GMD59" s="136"/>
      <c r="GME59" s="136"/>
      <c r="GMF59" s="136"/>
      <c r="GMG59" s="136"/>
      <c r="GMH59" s="136"/>
      <c r="GMI59" s="136"/>
      <c r="GMJ59" s="136"/>
      <c r="GMK59" s="136"/>
      <c r="GML59" s="136"/>
      <c r="GMM59" s="136"/>
      <c r="GMN59" s="136"/>
      <c r="GMO59" s="136"/>
      <c r="GMP59" s="136"/>
      <c r="GMQ59" s="136"/>
      <c r="GMR59" s="136"/>
      <c r="GMS59" s="136"/>
      <c r="GMT59" s="136"/>
      <c r="GMU59" s="136"/>
      <c r="GMV59" s="136"/>
      <c r="GMW59" s="136"/>
      <c r="GMX59" s="136"/>
      <c r="GMY59" s="136"/>
      <c r="GMZ59" s="136"/>
      <c r="GNA59" s="136"/>
      <c r="GNB59" s="136"/>
      <c r="GNC59" s="136"/>
      <c r="GND59" s="136"/>
      <c r="GNE59" s="136"/>
      <c r="GNF59" s="136"/>
      <c r="GNG59" s="136"/>
      <c r="GNH59" s="136"/>
      <c r="GNI59" s="136"/>
      <c r="GNJ59" s="136"/>
      <c r="GNK59" s="136"/>
      <c r="GNL59" s="136"/>
      <c r="GNM59" s="136"/>
      <c r="GNN59" s="136"/>
      <c r="GNO59" s="136"/>
      <c r="GNP59" s="136"/>
      <c r="GNQ59" s="136"/>
      <c r="GNR59" s="136"/>
      <c r="GNS59" s="136"/>
      <c r="GNT59" s="136"/>
      <c r="GNU59" s="136"/>
      <c r="GNV59" s="136"/>
      <c r="GNW59" s="136"/>
      <c r="GNX59" s="136"/>
      <c r="GNY59" s="136"/>
      <c r="GNZ59" s="136"/>
      <c r="GOA59" s="136"/>
      <c r="GOB59" s="136"/>
      <c r="GOC59" s="136"/>
      <c r="GOD59" s="136"/>
      <c r="GOE59" s="136"/>
      <c r="GOF59" s="136"/>
      <c r="GOG59" s="136"/>
      <c r="GOH59" s="136"/>
      <c r="GOI59" s="136"/>
      <c r="GOJ59" s="136"/>
      <c r="GOK59" s="136"/>
      <c r="GOL59" s="136"/>
      <c r="GOM59" s="136"/>
      <c r="GON59" s="136"/>
      <c r="GOO59" s="136"/>
      <c r="GOP59" s="136"/>
      <c r="GOQ59" s="136"/>
      <c r="GOR59" s="136"/>
      <c r="GOS59" s="136"/>
      <c r="GOT59" s="136"/>
      <c r="GOU59" s="136"/>
      <c r="GOV59" s="136"/>
      <c r="GOW59" s="136"/>
      <c r="GOX59" s="136"/>
      <c r="GOY59" s="136"/>
      <c r="GOZ59" s="136"/>
      <c r="GPA59" s="136"/>
      <c r="GPB59" s="136"/>
      <c r="GPC59" s="136"/>
      <c r="GPD59" s="136"/>
      <c r="GPE59" s="136"/>
      <c r="GPF59" s="136"/>
      <c r="GPG59" s="136"/>
      <c r="GPH59" s="136"/>
      <c r="GPI59" s="136"/>
      <c r="GPJ59" s="136"/>
      <c r="GPK59" s="136"/>
      <c r="GPL59" s="136"/>
      <c r="GPM59" s="136"/>
      <c r="GPN59" s="136"/>
      <c r="GPO59" s="136"/>
      <c r="GPP59" s="136"/>
      <c r="GPQ59" s="136"/>
      <c r="GPR59" s="136"/>
      <c r="GPS59" s="136"/>
      <c r="GPT59" s="136"/>
      <c r="GPU59" s="136"/>
      <c r="GPV59" s="136"/>
      <c r="GPW59" s="136"/>
      <c r="GPX59" s="136"/>
      <c r="GPY59" s="136"/>
      <c r="GPZ59" s="136"/>
      <c r="GQA59" s="136"/>
      <c r="GQB59" s="136"/>
      <c r="GQC59" s="136"/>
      <c r="GQD59" s="136"/>
      <c r="GQE59" s="136"/>
      <c r="GQF59" s="136"/>
      <c r="GQG59" s="136"/>
      <c r="GQH59" s="136"/>
      <c r="GQI59" s="136"/>
      <c r="GQJ59" s="136"/>
      <c r="GQK59" s="136"/>
      <c r="GQL59" s="136"/>
      <c r="GQM59" s="136"/>
      <c r="GQN59" s="136"/>
      <c r="GQO59" s="136"/>
      <c r="GQP59" s="136"/>
      <c r="GQQ59" s="136"/>
      <c r="GQR59" s="136"/>
      <c r="GQS59" s="136"/>
      <c r="GQT59" s="136"/>
      <c r="GQU59" s="136"/>
      <c r="GQV59" s="136"/>
      <c r="GQW59" s="136"/>
      <c r="GQX59" s="136"/>
      <c r="GQY59" s="136"/>
      <c r="GQZ59" s="136"/>
      <c r="GRA59" s="136"/>
      <c r="GRB59" s="136"/>
      <c r="GRC59" s="136"/>
      <c r="GRD59" s="136"/>
      <c r="GRE59" s="136"/>
      <c r="GRF59" s="136"/>
      <c r="GRG59" s="136"/>
      <c r="GRH59" s="136"/>
      <c r="GRI59" s="136"/>
      <c r="GRJ59" s="136"/>
      <c r="GRK59" s="136"/>
      <c r="GRL59" s="136"/>
      <c r="GRM59" s="136"/>
      <c r="GRN59" s="136"/>
      <c r="GRO59" s="136"/>
      <c r="GRP59" s="136"/>
      <c r="GRQ59" s="136"/>
      <c r="GRR59" s="136"/>
      <c r="GRS59" s="136"/>
      <c r="GRT59" s="136"/>
      <c r="GRU59" s="136"/>
      <c r="GRV59" s="136"/>
      <c r="GRW59" s="136"/>
      <c r="GRX59" s="136"/>
      <c r="GRY59" s="136"/>
      <c r="GRZ59" s="136"/>
      <c r="GSA59" s="136"/>
      <c r="GSB59" s="136"/>
      <c r="GSC59" s="136"/>
      <c r="GSD59" s="136"/>
      <c r="GSE59" s="136"/>
      <c r="GSF59" s="136"/>
      <c r="GSG59" s="136"/>
      <c r="GSH59" s="136"/>
      <c r="GSI59" s="136"/>
      <c r="GSJ59" s="136"/>
      <c r="GSK59" s="136"/>
      <c r="GSL59" s="136"/>
      <c r="GSM59" s="136"/>
      <c r="GSN59" s="136"/>
      <c r="GSO59" s="136"/>
      <c r="GSP59" s="136"/>
      <c r="GSQ59" s="136"/>
      <c r="GSR59" s="136"/>
      <c r="GSS59" s="136"/>
      <c r="GST59" s="136"/>
      <c r="GSU59" s="136"/>
      <c r="GSV59" s="136"/>
      <c r="GSW59" s="136"/>
      <c r="GSX59" s="136"/>
      <c r="GSY59" s="136"/>
      <c r="GSZ59" s="136"/>
      <c r="GTA59" s="136"/>
      <c r="GTB59" s="136"/>
      <c r="GTC59" s="136"/>
      <c r="GTD59" s="136"/>
      <c r="GTE59" s="136"/>
      <c r="GTF59" s="136"/>
      <c r="GTG59" s="136"/>
      <c r="GTH59" s="136"/>
      <c r="GTI59" s="136"/>
      <c r="GTJ59" s="136"/>
      <c r="GTK59" s="136"/>
      <c r="GTL59" s="136"/>
      <c r="GTM59" s="136"/>
      <c r="GTN59" s="136"/>
      <c r="GTO59" s="136"/>
      <c r="GTP59" s="136"/>
      <c r="GTQ59" s="136"/>
      <c r="GTR59" s="136"/>
      <c r="GTS59" s="136"/>
      <c r="GTT59" s="136"/>
      <c r="GTU59" s="136"/>
      <c r="GTV59" s="136"/>
      <c r="GTW59" s="136"/>
      <c r="GTX59" s="136"/>
      <c r="GTY59" s="136"/>
      <c r="GTZ59" s="136"/>
      <c r="GUA59" s="136"/>
      <c r="GUB59" s="136"/>
      <c r="GUC59" s="136"/>
      <c r="GUD59" s="136"/>
      <c r="GUE59" s="136"/>
      <c r="GUF59" s="136"/>
      <c r="GUG59" s="136"/>
      <c r="GUH59" s="136"/>
      <c r="GUI59" s="136"/>
      <c r="GUJ59" s="136"/>
      <c r="GUK59" s="136"/>
      <c r="GUL59" s="136"/>
      <c r="GUM59" s="136"/>
      <c r="GUN59" s="136"/>
      <c r="GUO59" s="136"/>
      <c r="GUP59" s="136"/>
      <c r="GUQ59" s="136"/>
      <c r="GUR59" s="136"/>
      <c r="GUS59" s="136"/>
      <c r="GUT59" s="136"/>
      <c r="GUU59" s="136"/>
      <c r="GUV59" s="136"/>
      <c r="GUW59" s="136"/>
      <c r="GUX59" s="136"/>
      <c r="GUY59" s="136"/>
      <c r="GUZ59" s="136"/>
      <c r="GVA59" s="136"/>
      <c r="GVB59" s="136"/>
      <c r="GVC59" s="136"/>
      <c r="GVD59" s="136"/>
      <c r="GVE59" s="136"/>
      <c r="GVF59" s="136"/>
      <c r="GVG59" s="136"/>
      <c r="GVH59" s="136"/>
      <c r="GVI59" s="136"/>
      <c r="GVJ59" s="136"/>
      <c r="GVK59" s="136"/>
      <c r="GVL59" s="136"/>
      <c r="GVM59" s="136"/>
      <c r="GVN59" s="136"/>
      <c r="GVO59" s="136"/>
      <c r="GVP59" s="136"/>
      <c r="GVQ59" s="136"/>
      <c r="GVR59" s="136"/>
      <c r="GVS59" s="136"/>
      <c r="GVT59" s="136"/>
      <c r="GVU59" s="136"/>
      <c r="GVV59" s="136"/>
      <c r="GVW59" s="136"/>
      <c r="GVX59" s="136"/>
      <c r="GVY59" s="136"/>
      <c r="GVZ59" s="136"/>
      <c r="GWA59" s="136"/>
      <c r="GWB59" s="136"/>
      <c r="GWC59" s="136"/>
      <c r="GWD59" s="136"/>
      <c r="GWE59" s="136"/>
      <c r="GWF59" s="136"/>
      <c r="GWG59" s="136"/>
      <c r="GWH59" s="136"/>
      <c r="GWI59" s="136"/>
      <c r="GWJ59" s="136"/>
      <c r="GWK59" s="136"/>
      <c r="GWL59" s="136"/>
      <c r="GWM59" s="136"/>
      <c r="GWN59" s="136"/>
      <c r="GWO59" s="136"/>
      <c r="GWP59" s="136"/>
      <c r="GWQ59" s="136"/>
      <c r="GWR59" s="136"/>
      <c r="GWS59" s="136"/>
      <c r="GWT59" s="136"/>
      <c r="GWU59" s="136"/>
      <c r="GWV59" s="136"/>
      <c r="GWW59" s="136"/>
      <c r="GWX59" s="136"/>
      <c r="GWY59" s="136"/>
      <c r="GWZ59" s="136"/>
      <c r="GXA59" s="136"/>
      <c r="GXB59" s="136"/>
      <c r="GXC59" s="136"/>
      <c r="GXD59" s="136"/>
      <c r="GXE59" s="136"/>
      <c r="GXF59" s="136"/>
      <c r="GXG59" s="136"/>
      <c r="GXH59" s="136"/>
      <c r="GXI59" s="136"/>
      <c r="GXJ59" s="136"/>
      <c r="GXK59" s="136"/>
      <c r="GXL59" s="136"/>
      <c r="GXM59" s="136"/>
      <c r="GXN59" s="136"/>
      <c r="GXO59" s="136"/>
      <c r="GXP59" s="136"/>
      <c r="GXQ59" s="136"/>
      <c r="GXR59" s="136"/>
      <c r="GXS59" s="136"/>
      <c r="GXT59" s="136"/>
      <c r="GXU59" s="136"/>
      <c r="GXV59" s="136"/>
      <c r="GXW59" s="136"/>
      <c r="GXX59" s="136"/>
      <c r="GXY59" s="136"/>
      <c r="GXZ59" s="136"/>
      <c r="GYA59" s="136"/>
      <c r="GYB59" s="136"/>
      <c r="GYC59" s="136"/>
      <c r="GYD59" s="136"/>
      <c r="GYE59" s="136"/>
      <c r="GYF59" s="136"/>
      <c r="GYG59" s="136"/>
      <c r="GYH59" s="136"/>
      <c r="GYI59" s="136"/>
      <c r="GYJ59" s="136"/>
      <c r="GYK59" s="136"/>
      <c r="GYL59" s="136"/>
      <c r="GYM59" s="136"/>
      <c r="GYN59" s="136"/>
      <c r="GYO59" s="136"/>
      <c r="GYP59" s="136"/>
      <c r="GYQ59" s="136"/>
      <c r="GYR59" s="136"/>
      <c r="GYS59" s="136"/>
      <c r="GYT59" s="136"/>
      <c r="GYU59" s="136"/>
      <c r="GYV59" s="136"/>
      <c r="GYW59" s="136"/>
      <c r="GYX59" s="136"/>
      <c r="GYY59" s="136"/>
      <c r="GYZ59" s="136"/>
      <c r="GZA59" s="136"/>
      <c r="GZB59" s="136"/>
      <c r="GZC59" s="136"/>
      <c r="GZD59" s="136"/>
      <c r="GZE59" s="136"/>
      <c r="GZF59" s="136"/>
      <c r="GZG59" s="136"/>
      <c r="GZH59" s="136"/>
      <c r="GZI59" s="136"/>
      <c r="GZJ59" s="136"/>
      <c r="GZK59" s="136"/>
      <c r="GZL59" s="136"/>
      <c r="GZM59" s="136"/>
      <c r="GZN59" s="136"/>
      <c r="GZO59" s="136"/>
      <c r="GZP59" s="136"/>
      <c r="GZQ59" s="136"/>
      <c r="GZR59" s="136"/>
      <c r="GZS59" s="136"/>
      <c r="GZT59" s="136"/>
      <c r="GZU59" s="136"/>
      <c r="GZV59" s="136"/>
      <c r="GZW59" s="136"/>
      <c r="GZX59" s="136"/>
      <c r="GZY59" s="136"/>
      <c r="GZZ59" s="136"/>
      <c r="HAA59" s="136"/>
      <c r="HAB59" s="136"/>
      <c r="HAC59" s="136"/>
      <c r="HAD59" s="136"/>
      <c r="HAE59" s="136"/>
      <c r="HAF59" s="136"/>
      <c r="HAG59" s="136"/>
      <c r="HAH59" s="136"/>
      <c r="HAI59" s="136"/>
      <c r="HAJ59" s="136"/>
      <c r="HAK59" s="136"/>
      <c r="HAL59" s="136"/>
      <c r="HAM59" s="136"/>
      <c r="HAN59" s="136"/>
      <c r="HAO59" s="136"/>
      <c r="HAP59" s="136"/>
      <c r="HAQ59" s="136"/>
      <c r="HAR59" s="136"/>
      <c r="HAS59" s="136"/>
      <c r="HAT59" s="136"/>
      <c r="HAU59" s="136"/>
      <c r="HAV59" s="136"/>
      <c r="HAW59" s="136"/>
      <c r="HAX59" s="136"/>
      <c r="HAY59" s="136"/>
      <c r="HAZ59" s="136"/>
      <c r="HBA59" s="136"/>
      <c r="HBB59" s="136"/>
      <c r="HBC59" s="136"/>
      <c r="HBD59" s="136"/>
      <c r="HBE59" s="136"/>
      <c r="HBF59" s="136"/>
      <c r="HBG59" s="136"/>
      <c r="HBH59" s="136"/>
      <c r="HBI59" s="136"/>
      <c r="HBJ59" s="136"/>
      <c r="HBK59" s="136"/>
      <c r="HBL59" s="136"/>
      <c r="HBM59" s="136"/>
      <c r="HBN59" s="136"/>
      <c r="HBO59" s="136"/>
      <c r="HBP59" s="136"/>
      <c r="HBQ59" s="136"/>
      <c r="HBR59" s="136"/>
      <c r="HBS59" s="136"/>
      <c r="HBT59" s="136"/>
      <c r="HBU59" s="136"/>
      <c r="HBV59" s="136"/>
      <c r="HBW59" s="136"/>
      <c r="HBX59" s="136"/>
      <c r="HBY59" s="136"/>
      <c r="HBZ59" s="136"/>
      <c r="HCA59" s="136"/>
      <c r="HCB59" s="136"/>
      <c r="HCC59" s="136"/>
      <c r="HCD59" s="136"/>
      <c r="HCE59" s="136"/>
      <c r="HCF59" s="136"/>
      <c r="HCG59" s="136"/>
      <c r="HCH59" s="136"/>
      <c r="HCI59" s="136"/>
      <c r="HCJ59" s="136"/>
      <c r="HCK59" s="136"/>
      <c r="HCL59" s="136"/>
      <c r="HCM59" s="136"/>
      <c r="HCN59" s="136"/>
      <c r="HCO59" s="136"/>
      <c r="HCP59" s="136"/>
      <c r="HCQ59" s="136"/>
      <c r="HCR59" s="136"/>
      <c r="HCS59" s="136"/>
      <c r="HCT59" s="136"/>
      <c r="HCU59" s="136"/>
      <c r="HCV59" s="136"/>
      <c r="HCW59" s="136"/>
      <c r="HCX59" s="136"/>
      <c r="HCY59" s="136"/>
      <c r="HCZ59" s="136"/>
      <c r="HDA59" s="136"/>
      <c r="HDB59" s="136"/>
      <c r="HDC59" s="136"/>
      <c r="HDD59" s="136"/>
      <c r="HDE59" s="136"/>
      <c r="HDF59" s="136"/>
      <c r="HDG59" s="136"/>
      <c r="HDH59" s="136"/>
      <c r="HDI59" s="136"/>
      <c r="HDJ59" s="136"/>
      <c r="HDK59" s="136"/>
      <c r="HDL59" s="136"/>
      <c r="HDM59" s="136"/>
      <c r="HDN59" s="136"/>
      <c r="HDO59" s="136"/>
      <c r="HDP59" s="136"/>
      <c r="HDQ59" s="136"/>
      <c r="HDR59" s="136"/>
      <c r="HDS59" s="136"/>
      <c r="HDT59" s="136"/>
      <c r="HDU59" s="136"/>
      <c r="HDV59" s="136"/>
      <c r="HDW59" s="136"/>
      <c r="HDX59" s="136"/>
      <c r="HDY59" s="136"/>
      <c r="HDZ59" s="136"/>
      <c r="HEA59" s="136"/>
      <c r="HEB59" s="136"/>
      <c r="HEC59" s="136"/>
      <c r="HED59" s="136"/>
      <c r="HEE59" s="136"/>
      <c r="HEF59" s="136"/>
      <c r="HEG59" s="136"/>
      <c r="HEH59" s="136"/>
      <c r="HEI59" s="136"/>
      <c r="HEJ59" s="136"/>
      <c r="HEK59" s="136"/>
      <c r="HEL59" s="136"/>
      <c r="HEM59" s="136"/>
      <c r="HEN59" s="136"/>
      <c r="HEO59" s="136"/>
      <c r="HEP59" s="136"/>
      <c r="HEQ59" s="136"/>
      <c r="HER59" s="136"/>
      <c r="HES59" s="136"/>
      <c r="HET59" s="136"/>
      <c r="HEU59" s="136"/>
      <c r="HEV59" s="136"/>
      <c r="HEW59" s="136"/>
      <c r="HEX59" s="136"/>
      <c r="HEY59" s="136"/>
      <c r="HEZ59" s="136"/>
      <c r="HFA59" s="136"/>
      <c r="HFB59" s="136"/>
      <c r="HFC59" s="136"/>
      <c r="HFD59" s="136"/>
      <c r="HFE59" s="136"/>
      <c r="HFF59" s="136"/>
      <c r="HFG59" s="136"/>
      <c r="HFH59" s="136"/>
      <c r="HFI59" s="136"/>
      <c r="HFJ59" s="136"/>
      <c r="HFK59" s="136"/>
      <c r="HFL59" s="136"/>
      <c r="HFM59" s="136"/>
      <c r="HFN59" s="136"/>
      <c r="HFO59" s="136"/>
      <c r="HFP59" s="136"/>
      <c r="HFQ59" s="136"/>
      <c r="HFR59" s="136"/>
      <c r="HFS59" s="136"/>
      <c r="HFT59" s="136"/>
      <c r="HFU59" s="136"/>
      <c r="HFV59" s="136"/>
      <c r="HFW59" s="136"/>
      <c r="HFX59" s="136"/>
      <c r="HFY59" s="136"/>
      <c r="HFZ59" s="136"/>
      <c r="HGA59" s="136"/>
      <c r="HGB59" s="136"/>
      <c r="HGC59" s="136"/>
      <c r="HGD59" s="136"/>
      <c r="HGE59" s="136"/>
      <c r="HGF59" s="136"/>
      <c r="HGG59" s="136"/>
      <c r="HGH59" s="136"/>
      <c r="HGI59" s="136"/>
      <c r="HGJ59" s="136"/>
      <c r="HGK59" s="136"/>
      <c r="HGL59" s="136"/>
      <c r="HGM59" s="136"/>
      <c r="HGN59" s="136"/>
      <c r="HGO59" s="136"/>
      <c r="HGP59" s="136"/>
      <c r="HGQ59" s="136"/>
      <c r="HGR59" s="136"/>
      <c r="HGS59" s="136"/>
      <c r="HGT59" s="136"/>
      <c r="HGU59" s="136"/>
      <c r="HGV59" s="136"/>
      <c r="HGW59" s="136"/>
      <c r="HGX59" s="136"/>
      <c r="HGY59" s="136"/>
      <c r="HGZ59" s="136"/>
      <c r="HHA59" s="136"/>
      <c r="HHB59" s="136"/>
      <c r="HHC59" s="136"/>
      <c r="HHD59" s="136"/>
      <c r="HHE59" s="136"/>
      <c r="HHF59" s="136"/>
      <c r="HHG59" s="136"/>
      <c r="HHH59" s="136"/>
      <c r="HHI59" s="136"/>
      <c r="HHJ59" s="136"/>
      <c r="HHK59" s="136"/>
      <c r="HHL59" s="136"/>
      <c r="HHM59" s="136"/>
      <c r="HHN59" s="136"/>
      <c r="HHO59" s="136"/>
      <c r="HHP59" s="136"/>
      <c r="HHQ59" s="136"/>
      <c r="HHR59" s="136"/>
      <c r="HHS59" s="136"/>
      <c r="HHT59" s="136"/>
      <c r="HHU59" s="136"/>
      <c r="HHV59" s="136"/>
      <c r="HHW59" s="136"/>
      <c r="HHX59" s="136"/>
      <c r="HHY59" s="136"/>
      <c r="HHZ59" s="136"/>
      <c r="HIA59" s="136"/>
      <c r="HIB59" s="136"/>
      <c r="HIC59" s="136"/>
      <c r="HID59" s="136"/>
      <c r="HIE59" s="136"/>
      <c r="HIF59" s="136"/>
      <c r="HIG59" s="136"/>
      <c r="HIH59" s="136"/>
      <c r="HII59" s="136"/>
      <c r="HIJ59" s="136"/>
      <c r="HIK59" s="136"/>
      <c r="HIL59" s="136"/>
      <c r="HIM59" s="136"/>
      <c r="HIN59" s="136"/>
      <c r="HIO59" s="136"/>
      <c r="HIP59" s="136"/>
      <c r="HIQ59" s="136"/>
      <c r="HIR59" s="136"/>
      <c r="HIS59" s="136"/>
      <c r="HIT59" s="136"/>
      <c r="HIU59" s="136"/>
      <c r="HIV59" s="136"/>
      <c r="HIW59" s="136"/>
      <c r="HIX59" s="136"/>
      <c r="HIY59" s="136"/>
      <c r="HIZ59" s="136"/>
      <c r="HJA59" s="136"/>
      <c r="HJB59" s="136"/>
      <c r="HJC59" s="136"/>
      <c r="HJD59" s="136"/>
      <c r="HJE59" s="136"/>
      <c r="HJF59" s="136"/>
      <c r="HJG59" s="136"/>
      <c r="HJH59" s="136"/>
      <c r="HJI59" s="136"/>
      <c r="HJJ59" s="136"/>
      <c r="HJK59" s="136"/>
      <c r="HJL59" s="136"/>
      <c r="HJM59" s="136"/>
      <c r="HJN59" s="136"/>
      <c r="HJO59" s="136"/>
      <c r="HJP59" s="136"/>
      <c r="HJQ59" s="136"/>
      <c r="HJR59" s="136"/>
      <c r="HJS59" s="136"/>
      <c r="HJT59" s="136"/>
      <c r="HJU59" s="136"/>
      <c r="HJV59" s="136"/>
      <c r="HJW59" s="136"/>
      <c r="HJX59" s="136"/>
      <c r="HJY59" s="136"/>
      <c r="HJZ59" s="136"/>
      <c r="HKA59" s="136"/>
      <c r="HKB59" s="136"/>
      <c r="HKC59" s="136"/>
      <c r="HKD59" s="136"/>
      <c r="HKE59" s="136"/>
      <c r="HKF59" s="136"/>
      <c r="HKG59" s="136"/>
      <c r="HKH59" s="136"/>
      <c r="HKI59" s="136"/>
      <c r="HKJ59" s="136"/>
      <c r="HKK59" s="136"/>
      <c r="HKL59" s="136"/>
      <c r="HKM59" s="136"/>
      <c r="HKN59" s="136"/>
      <c r="HKO59" s="136"/>
      <c r="HKP59" s="136"/>
      <c r="HKQ59" s="136"/>
      <c r="HKR59" s="136"/>
      <c r="HKS59" s="136"/>
      <c r="HKT59" s="136"/>
      <c r="HKU59" s="136"/>
      <c r="HKV59" s="136"/>
      <c r="HKW59" s="136"/>
      <c r="HKX59" s="136"/>
      <c r="HKY59" s="136"/>
      <c r="HKZ59" s="136"/>
      <c r="HLA59" s="136"/>
      <c r="HLB59" s="136"/>
      <c r="HLC59" s="136"/>
      <c r="HLD59" s="136"/>
      <c r="HLE59" s="136"/>
      <c r="HLF59" s="136"/>
      <c r="HLG59" s="136"/>
      <c r="HLH59" s="136"/>
      <c r="HLI59" s="136"/>
      <c r="HLJ59" s="136"/>
      <c r="HLK59" s="136"/>
      <c r="HLL59" s="136"/>
      <c r="HLM59" s="136"/>
      <c r="HLN59" s="136"/>
      <c r="HLO59" s="136"/>
      <c r="HLP59" s="136"/>
      <c r="HLQ59" s="136"/>
      <c r="HLR59" s="136"/>
      <c r="HLS59" s="136"/>
      <c r="HLT59" s="136"/>
      <c r="HLU59" s="136"/>
      <c r="HLV59" s="136"/>
      <c r="HLW59" s="136"/>
      <c r="HLX59" s="136"/>
      <c r="HLY59" s="136"/>
      <c r="HLZ59" s="136"/>
      <c r="HMA59" s="136"/>
      <c r="HMB59" s="136"/>
      <c r="HMC59" s="136"/>
      <c r="HMD59" s="136"/>
      <c r="HME59" s="136"/>
      <c r="HMF59" s="136"/>
      <c r="HMG59" s="136"/>
      <c r="HMH59" s="136"/>
      <c r="HMI59" s="136"/>
      <c r="HMJ59" s="136"/>
      <c r="HMK59" s="136"/>
      <c r="HML59" s="136"/>
      <c r="HMM59" s="136"/>
      <c r="HMN59" s="136"/>
      <c r="HMO59" s="136"/>
      <c r="HMP59" s="136"/>
      <c r="HMQ59" s="136"/>
      <c r="HMR59" s="136"/>
      <c r="HMS59" s="136"/>
      <c r="HMT59" s="136"/>
      <c r="HMU59" s="136"/>
      <c r="HMV59" s="136"/>
      <c r="HMW59" s="136"/>
      <c r="HMX59" s="136"/>
      <c r="HMY59" s="136"/>
      <c r="HMZ59" s="136"/>
      <c r="HNA59" s="136"/>
      <c r="HNB59" s="136"/>
      <c r="HNC59" s="136"/>
      <c r="HND59" s="136"/>
      <c r="HNE59" s="136"/>
      <c r="HNF59" s="136"/>
      <c r="HNG59" s="136"/>
      <c r="HNH59" s="136"/>
      <c r="HNI59" s="136"/>
      <c r="HNJ59" s="136"/>
      <c r="HNK59" s="136"/>
      <c r="HNL59" s="136"/>
      <c r="HNM59" s="136"/>
      <c r="HNN59" s="136"/>
      <c r="HNO59" s="136"/>
      <c r="HNP59" s="136"/>
      <c r="HNQ59" s="136"/>
      <c r="HNR59" s="136"/>
      <c r="HNS59" s="136"/>
      <c r="HNT59" s="136"/>
      <c r="HNU59" s="136"/>
      <c r="HNV59" s="136"/>
      <c r="HNW59" s="136"/>
      <c r="HNX59" s="136"/>
      <c r="HNY59" s="136"/>
      <c r="HNZ59" s="136"/>
      <c r="HOA59" s="136"/>
      <c r="HOB59" s="136"/>
      <c r="HOC59" s="136"/>
      <c r="HOD59" s="136"/>
      <c r="HOE59" s="136"/>
      <c r="HOF59" s="136"/>
      <c r="HOG59" s="136"/>
      <c r="HOH59" s="136"/>
      <c r="HOI59" s="136"/>
      <c r="HOJ59" s="136"/>
      <c r="HOK59" s="136"/>
      <c r="HOL59" s="136"/>
      <c r="HOM59" s="136"/>
      <c r="HON59" s="136"/>
      <c r="HOO59" s="136"/>
      <c r="HOP59" s="136"/>
      <c r="HOQ59" s="136"/>
      <c r="HOR59" s="136"/>
      <c r="HOS59" s="136"/>
      <c r="HOT59" s="136"/>
      <c r="HOU59" s="136"/>
      <c r="HOV59" s="136"/>
      <c r="HOW59" s="136"/>
      <c r="HOX59" s="136"/>
      <c r="HOY59" s="136"/>
      <c r="HOZ59" s="136"/>
      <c r="HPA59" s="136"/>
      <c r="HPB59" s="136"/>
      <c r="HPC59" s="136"/>
      <c r="HPD59" s="136"/>
      <c r="HPE59" s="136"/>
      <c r="HPF59" s="136"/>
      <c r="HPG59" s="136"/>
      <c r="HPH59" s="136"/>
      <c r="HPI59" s="136"/>
      <c r="HPJ59" s="136"/>
      <c r="HPK59" s="136"/>
      <c r="HPL59" s="136"/>
      <c r="HPM59" s="136"/>
      <c r="HPN59" s="136"/>
      <c r="HPO59" s="136"/>
      <c r="HPP59" s="136"/>
      <c r="HPQ59" s="136"/>
      <c r="HPR59" s="136"/>
      <c r="HPS59" s="136"/>
      <c r="HPT59" s="136"/>
      <c r="HPU59" s="136"/>
      <c r="HPV59" s="136"/>
      <c r="HPW59" s="136"/>
      <c r="HPX59" s="136"/>
      <c r="HPY59" s="136"/>
      <c r="HPZ59" s="136"/>
      <c r="HQA59" s="136"/>
      <c r="HQB59" s="136"/>
      <c r="HQC59" s="136"/>
      <c r="HQD59" s="136"/>
      <c r="HQE59" s="136"/>
      <c r="HQF59" s="136"/>
      <c r="HQG59" s="136"/>
      <c r="HQH59" s="136"/>
      <c r="HQI59" s="136"/>
      <c r="HQJ59" s="136"/>
      <c r="HQK59" s="136"/>
      <c r="HQL59" s="136"/>
      <c r="HQM59" s="136"/>
      <c r="HQN59" s="136"/>
      <c r="HQO59" s="136"/>
      <c r="HQP59" s="136"/>
      <c r="HQQ59" s="136"/>
      <c r="HQR59" s="136"/>
      <c r="HQS59" s="136"/>
      <c r="HQT59" s="136"/>
      <c r="HQU59" s="136"/>
      <c r="HQV59" s="136"/>
      <c r="HQW59" s="136"/>
      <c r="HQX59" s="136"/>
      <c r="HQY59" s="136"/>
      <c r="HQZ59" s="136"/>
      <c r="HRA59" s="136"/>
      <c r="HRB59" s="136"/>
      <c r="HRC59" s="136"/>
      <c r="HRD59" s="136"/>
      <c r="HRE59" s="136"/>
      <c r="HRF59" s="136"/>
      <c r="HRG59" s="136"/>
      <c r="HRH59" s="136"/>
      <c r="HRI59" s="136"/>
      <c r="HRJ59" s="136"/>
      <c r="HRK59" s="136"/>
      <c r="HRL59" s="136"/>
      <c r="HRM59" s="136"/>
      <c r="HRN59" s="136"/>
      <c r="HRO59" s="136"/>
      <c r="HRP59" s="136"/>
      <c r="HRQ59" s="136"/>
      <c r="HRR59" s="136"/>
      <c r="HRS59" s="136"/>
      <c r="HRT59" s="136"/>
      <c r="HRU59" s="136"/>
      <c r="HRV59" s="136"/>
      <c r="HRW59" s="136"/>
      <c r="HRX59" s="136"/>
      <c r="HRY59" s="136"/>
      <c r="HRZ59" s="136"/>
      <c r="HSA59" s="136"/>
      <c r="HSB59" s="136"/>
      <c r="HSC59" s="136"/>
      <c r="HSD59" s="136"/>
      <c r="HSE59" s="136"/>
      <c r="HSF59" s="136"/>
      <c r="HSG59" s="136"/>
      <c r="HSH59" s="136"/>
      <c r="HSI59" s="136"/>
      <c r="HSJ59" s="136"/>
      <c r="HSK59" s="136"/>
      <c r="HSL59" s="136"/>
      <c r="HSM59" s="136"/>
      <c r="HSN59" s="136"/>
      <c r="HSO59" s="136"/>
      <c r="HSP59" s="136"/>
      <c r="HSQ59" s="136"/>
      <c r="HSR59" s="136"/>
      <c r="HSS59" s="136"/>
      <c r="HST59" s="136"/>
      <c r="HSU59" s="136"/>
      <c r="HSV59" s="136"/>
      <c r="HSW59" s="136"/>
      <c r="HSX59" s="136"/>
      <c r="HSY59" s="136"/>
      <c r="HSZ59" s="136"/>
      <c r="HTA59" s="136"/>
      <c r="HTB59" s="136"/>
      <c r="HTC59" s="136"/>
      <c r="HTD59" s="136"/>
      <c r="HTE59" s="136"/>
      <c r="HTF59" s="136"/>
      <c r="HTG59" s="136"/>
      <c r="HTH59" s="136"/>
      <c r="HTI59" s="136"/>
      <c r="HTJ59" s="136"/>
      <c r="HTK59" s="136"/>
      <c r="HTL59" s="136"/>
      <c r="HTM59" s="136"/>
      <c r="HTN59" s="136"/>
      <c r="HTO59" s="136"/>
      <c r="HTP59" s="136"/>
      <c r="HTQ59" s="136"/>
      <c r="HTR59" s="136"/>
      <c r="HTS59" s="136"/>
      <c r="HTT59" s="136"/>
      <c r="HTU59" s="136"/>
      <c r="HTV59" s="136"/>
      <c r="HTW59" s="136"/>
      <c r="HTX59" s="136"/>
      <c r="HTY59" s="136"/>
      <c r="HTZ59" s="136"/>
      <c r="HUA59" s="136"/>
      <c r="HUB59" s="136"/>
      <c r="HUC59" s="136"/>
      <c r="HUD59" s="136"/>
      <c r="HUE59" s="136"/>
      <c r="HUF59" s="136"/>
      <c r="HUG59" s="136"/>
      <c r="HUH59" s="136"/>
      <c r="HUI59" s="136"/>
      <c r="HUJ59" s="136"/>
      <c r="HUK59" s="136"/>
      <c r="HUL59" s="136"/>
      <c r="HUM59" s="136"/>
      <c r="HUN59" s="136"/>
      <c r="HUO59" s="136"/>
      <c r="HUP59" s="136"/>
      <c r="HUQ59" s="136"/>
      <c r="HUR59" s="136"/>
      <c r="HUS59" s="136"/>
      <c r="HUT59" s="136"/>
      <c r="HUU59" s="136"/>
      <c r="HUV59" s="136"/>
      <c r="HUW59" s="136"/>
      <c r="HUX59" s="136"/>
      <c r="HUY59" s="136"/>
      <c r="HUZ59" s="136"/>
      <c r="HVA59" s="136"/>
      <c r="HVB59" s="136"/>
      <c r="HVC59" s="136"/>
      <c r="HVD59" s="136"/>
      <c r="HVE59" s="136"/>
      <c r="HVF59" s="136"/>
      <c r="HVG59" s="136"/>
      <c r="HVH59" s="136"/>
      <c r="HVI59" s="136"/>
      <c r="HVJ59" s="136"/>
      <c r="HVK59" s="136"/>
      <c r="HVL59" s="136"/>
      <c r="HVM59" s="136"/>
      <c r="HVN59" s="136"/>
      <c r="HVO59" s="136"/>
      <c r="HVP59" s="136"/>
      <c r="HVQ59" s="136"/>
      <c r="HVR59" s="136"/>
      <c r="HVS59" s="136"/>
      <c r="HVT59" s="136"/>
      <c r="HVU59" s="136"/>
      <c r="HVV59" s="136"/>
      <c r="HVW59" s="136"/>
      <c r="HVX59" s="136"/>
      <c r="HVY59" s="136"/>
      <c r="HVZ59" s="136"/>
      <c r="HWA59" s="136"/>
      <c r="HWB59" s="136"/>
      <c r="HWC59" s="136"/>
      <c r="HWD59" s="136"/>
      <c r="HWE59" s="136"/>
      <c r="HWF59" s="136"/>
      <c r="HWG59" s="136"/>
      <c r="HWH59" s="136"/>
      <c r="HWI59" s="136"/>
      <c r="HWJ59" s="136"/>
      <c r="HWK59" s="136"/>
      <c r="HWL59" s="136"/>
      <c r="HWM59" s="136"/>
      <c r="HWN59" s="136"/>
      <c r="HWO59" s="136"/>
      <c r="HWP59" s="136"/>
      <c r="HWQ59" s="136"/>
      <c r="HWR59" s="136"/>
      <c r="HWS59" s="136"/>
      <c r="HWT59" s="136"/>
      <c r="HWU59" s="136"/>
      <c r="HWV59" s="136"/>
      <c r="HWW59" s="136"/>
      <c r="HWX59" s="136"/>
      <c r="HWY59" s="136"/>
      <c r="HWZ59" s="136"/>
      <c r="HXA59" s="136"/>
      <c r="HXB59" s="136"/>
      <c r="HXC59" s="136"/>
      <c r="HXD59" s="136"/>
      <c r="HXE59" s="136"/>
      <c r="HXF59" s="136"/>
      <c r="HXG59" s="136"/>
      <c r="HXH59" s="136"/>
      <c r="HXI59" s="136"/>
      <c r="HXJ59" s="136"/>
      <c r="HXK59" s="136"/>
      <c r="HXL59" s="136"/>
      <c r="HXM59" s="136"/>
      <c r="HXN59" s="136"/>
      <c r="HXO59" s="136"/>
      <c r="HXP59" s="136"/>
      <c r="HXQ59" s="136"/>
      <c r="HXR59" s="136"/>
      <c r="HXS59" s="136"/>
      <c r="HXT59" s="136"/>
      <c r="HXU59" s="136"/>
      <c r="HXV59" s="136"/>
      <c r="HXW59" s="136"/>
      <c r="HXX59" s="136"/>
      <c r="HXY59" s="136"/>
      <c r="HXZ59" s="136"/>
      <c r="HYA59" s="136"/>
      <c r="HYB59" s="136"/>
      <c r="HYC59" s="136"/>
      <c r="HYD59" s="136"/>
      <c r="HYE59" s="136"/>
      <c r="HYF59" s="136"/>
      <c r="HYG59" s="136"/>
      <c r="HYH59" s="136"/>
      <c r="HYI59" s="136"/>
      <c r="HYJ59" s="136"/>
      <c r="HYK59" s="136"/>
      <c r="HYL59" s="136"/>
      <c r="HYM59" s="136"/>
      <c r="HYN59" s="136"/>
      <c r="HYO59" s="136"/>
      <c r="HYP59" s="136"/>
      <c r="HYQ59" s="136"/>
      <c r="HYR59" s="136"/>
      <c r="HYS59" s="136"/>
      <c r="HYT59" s="136"/>
      <c r="HYU59" s="136"/>
      <c r="HYV59" s="136"/>
      <c r="HYW59" s="136"/>
      <c r="HYX59" s="136"/>
      <c r="HYY59" s="136"/>
      <c r="HYZ59" s="136"/>
      <c r="HZA59" s="136"/>
      <c r="HZB59" s="136"/>
      <c r="HZC59" s="136"/>
      <c r="HZD59" s="136"/>
      <c r="HZE59" s="136"/>
      <c r="HZF59" s="136"/>
      <c r="HZG59" s="136"/>
      <c r="HZH59" s="136"/>
      <c r="HZI59" s="136"/>
      <c r="HZJ59" s="136"/>
      <c r="HZK59" s="136"/>
      <c r="HZL59" s="136"/>
      <c r="HZM59" s="136"/>
      <c r="HZN59" s="136"/>
      <c r="HZO59" s="136"/>
      <c r="HZP59" s="136"/>
      <c r="HZQ59" s="136"/>
      <c r="HZR59" s="136"/>
      <c r="HZS59" s="136"/>
      <c r="HZT59" s="136"/>
      <c r="HZU59" s="136"/>
      <c r="HZV59" s="136"/>
      <c r="HZW59" s="136"/>
      <c r="HZX59" s="136"/>
      <c r="HZY59" s="136"/>
      <c r="HZZ59" s="136"/>
      <c r="IAA59" s="136"/>
      <c r="IAB59" s="136"/>
      <c r="IAC59" s="136"/>
      <c r="IAD59" s="136"/>
      <c r="IAE59" s="136"/>
      <c r="IAF59" s="136"/>
      <c r="IAG59" s="136"/>
      <c r="IAH59" s="136"/>
      <c r="IAI59" s="136"/>
      <c r="IAJ59" s="136"/>
      <c r="IAK59" s="136"/>
      <c r="IAL59" s="136"/>
      <c r="IAM59" s="136"/>
      <c r="IAN59" s="136"/>
      <c r="IAO59" s="136"/>
      <c r="IAP59" s="136"/>
      <c r="IAQ59" s="136"/>
      <c r="IAR59" s="136"/>
      <c r="IAS59" s="136"/>
      <c r="IAT59" s="136"/>
      <c r="IAU59" s="136"/>
      <c r="IAV59" s="136"/>
      <c r="IAW59" s="136"/>
      <c r="IAX59" s="136"/>
      <c r="IAY59" s="136"/>
      <c r="IAZ59" s="136"/>
      <c r="IBA59" s="136"/>
      <c r="IBB59" s="136"/>
      <c r="IBC59" s="136"/>
      <c r="IBD59" s="136"/>
      <c r="IBE59" s="136"/>
      <c r="IBF59" s="136"/>
      <c r="IBG59" s="136"/>
      <c r="IBH59" s="136"/>
      <c r="IBI59" s="136"/>
      <c r="IBJ59" s="136"/>
      <c r="IBK59" s="136"/>
      <c r="IBL59" s="136"/>
      <c r="IBM59" s="136"/>
      <c r="IBN59" s="136"/>
      <c r="IBO59" s="136"/>
      <c r="IBP59" s="136"/>
      <c r="IBQ59" s="136"/>
      <c r="IBR59" s="136"/>
      <c r="IBS59" s="136"/>
      <c r="IBT59" s="136"/>
      <c r="IBU59" s="136"/>
      <c r="IBV59" s="136"/>
      <c r="IBW59" s="136"/>
      <c r="IBX59" s="136"/>
      <c r="IBY59" s="136"/>
      <c r="IBZ59" s="136"/>
      <c r="ICA59" s="136"/>
      <c r="ICB59" s="136"/>
      <c r="ICC59" s="136"/>
      <c r="ICD59" s="136"/>
      <c r="ICE59" s="136"/>
      <c r="ICF59" s="136"/>
      <c r="ICG59" s="136"/>
      <c r="ICH59" s="136"/>
      <c r="ICI59" s="136"/>
      <c r="ICJ59" s="136"/>
      <c r="ICK59" s="136"/>
      <c r="ICL59" s="136"/>
      <c r="ICM59" s="136"/>
      <c r="ICN59" s="136"/>
      <c r="ICO59" s="136"/>
      <c r="ICP59" s="136"/>
      <c r="ICQ59" s="136"/>
      <c r="ICR59" s="136"/>
      <c r="ICS59" s="136"/>
      <c r="ICT59" s="136"/>
      <c r="ICU59" s="136"/>
      <c r="ICV59" s="136"/>
      <c r="ICW59" s="136"/>
      <c r="ICX59" s="136"/>
      <c r="ICY59" s="136"/>
      <c r="ICZ59" s="136"/>
      <c r="IDA59" s="136"/>
      <c r="IDB59" s="136"/>
      <c r="IDC59" s="136"/>
      <c r="IDD59" s="136"/>
      <c r="IDE59" s="136"/>
      <c r="IDF59" s="136"/>
      <c r="IDG59" s="136"/>
      <c r="IDH59" s="136"/>
      <c r="IDI59" s="136"/>
      <c r="IDJ59" s="136"/>
      <c r="IDK59" s="136"/>
      <c r="IDL59" s="136"/>
      <c r="IDM59" s="136"/>
      <c r="IDN59" s="136"/>
      <c r="IDO59" s="136"/>
      <c r="IDP59" s="136"/>
      <c r="IDQ59" s="136"/>
      <c r="IDR59" s="136"/>
      <c r="IDS59" s="136"/>
      <c r="IDT59" s="136"/>
      <c r="IDU59" s="136"/>
      <c r="IDV59" s="136"/>
      <c r="IDW59" s="136"/>
      <c r="IDX59" s="136"/>
      <c r="IDY59" s="136"/>
      <c r="IDZ59" s="136"/>
      <c r="IEA59" s="136"/>
      <c r="IEB59" s="136"/>
      <c r="IEC59" s="136"/>
      <c r="IED59" s="136"/>
      <c r="IEE59" s="136"/>
      <c r="IEF59" s="136"/>
      <c r="IEG59" s="136"/>
      <c r="IEH59" s="136"/>
      <c r="IEI59" s="136"/>
      <c r="IEJ59" s="136"/>
      <c r="IEK59" s="136"/>
      <c r="IEL59" s="136"/>
      <c r="IEM59" s="136"/>
      <c r="IEN59" s="136"/>
      <c r="IEO59" s="136"/>
      <c r="IEP59" s="136"/>
      <c r="IEQ59" s="136"/>
      <c r="IER59" s="136"/>
      <c r="IES59" s="136"/>
      <c r="IET59" s="136"/>
      <c r="IEU59" s="136"/>
      <c r="IEV59" s="136"/>
      <c r="IEW59" s="136"/>
      <c r="IEX59" s="136"/>
      <c r="IEY59" s="136"/>
      <c r="IEZ59" s="136"/>
      <c r="IFA59" s="136"/>
      <c r="IFB59" s="136"/>
      <c r="IFC59" s="136"/>
      <c r="IFD59" s="136"/>
      <c r="IFE59" s="136"/>
      <c r="IFF59" s="136"/>
      <c r="IFG59" s="136"/>
      <c r="IFH59" s="136"/>
      <c r="IFI59" s="136"/>
      <c r="IFJ59" s="136"/>
      <c r="IFK59" s="136"/>
      <c r="IFL59" s="136"/>
      <c r="IFM59" s="136"/>
      <c r="IFN59" s="136"/>
      <c r="IFO59" s="136"/>
      <c r="IFP59" s="136"/>
      <c r="IFQ59" s="136"/>
      <c r="IFR59" s="136"/>
      <c r="IFS59" s="136"/>
      <c r="IFT59" s="136"/>
      <c r="IFU59" s="136"/>
      <c r="IFV59" s="136"/>
      <c r="IFW59" s="136"/>
      <c r="IFX59" s="136"/>
      <c r="IFY59" s="136"/>
      <c r="IFZ59" s="136"/>
      <c r="IGA59" s="136"/>
      <c r="IGB59" s="136"/>
      <c r="IGC59" s="136"/>
      <c r="IGD59" s="136"/>
      <c r="IGE59" s="136"/>
      <c r="IGF59" s="136"/>
      <c r="IGG59" s="136"/>
      <c r="IGH59" s="136"/>
      <c r="IGI59" s="136"/>
      <c r="IGJ59" s="136"/>
      <c r="IGK59" s="136"/>
      <c r="IGL59" s="136"/>
      <c r="IGM59" s="136"/>
      <c r="IGN59" s="136"/>
      <c r="IGO59" s="136"/>
      <c r="IGP59" s="136"/>
      <c r="IGQ59" s="136"/>
      <c r="IGR59" s="136"/>
      <c r="IGS59" s="136"/>
      <c r="IGT59" s="136"/>
      <c r="IGU59" s="136"/>
      <c r="IGV59" s="136"/>
      <c r="IGW59" s="136"/>
      <c r="IGX59" s="136"/>
      <c r="IGY59" s="136"/>
      <c r="IGZ59" s="136"/>
      <c r="IHA59" s="136"/>
      <c r="IHB59" s="136"/>
      <c r="IHC59" s="136"/>
      <c r="IHD59" s="136"/>
      <c r="IHE59" s="136"/>
      <c r="IHF59" s="136"/>
      <c r="IHG59" s="136"/>
      <c r="IHH59" s="136"/>
      <c r="IHI59" s="136"/>
      <c r="IHJ59" s="136"/>
      <c r="IHK59" s="136"/>
      <c r="IHL59" s="136"/>
      <c r="IHM59" s="136"/>
      <c r="IHN59" s="136"/>
      <c r="IHO59" s="136"/>
      <c r="IHP59" s="136"/>
      <c r="IHQ59" s="136"/>
      <c r="IHR59" s="136"/>
      <c r="IHS59" s="136"/>
      <c r="IHT59" s="136"/>
      <c r="IHU59" s="136"/>
      <c r="IHV59" s="136"/>
      <c r="IHW59" s="136"/>
      <c r="IHX59" s="136"/>
      <c r="IHY59" s="136"/>
      <c r="IHZ59" s="136"/>
      <c r="IIA59" s="136"/>
      <c r="IIB59" s="136"/>
      <c r="IIC59" s="136"/>
      <c r="IID59" s="136"/>
      <c r="IIE59" s="136"/>
      <c r="IIF59" s="136"/>
      <c r="IIG59" s="136"/>
      <c r="IIH59" s="136"/>
      <c r="III59" s="136"/>
      <c r="IIJ59" s="136"/>
      <c r="IIK59" s="136"/>
      <c r="IIL59" s="136"/>
      <c r="IIM59" s="136"/>
      <c r="IIN59" s="136"/>
      <c r="IIO59" s="136"/>
      <c r="IIP59" s="136"/>
      <c r="IIQ59" s="136"/>
      <c r="IIR59" s="136"/>
      <c r="IIS59" s="136"/>
      <c r="IIT59" s="136"/>
      <c r="IIU59" s="136"/>
      <c r="IIV59" s="136"/>
      <c r="IIW59" s="136"/>
      <c r="IIX59" s="136"/>
      <c r="IIY59" s="136"/>
      <c r="IIZ59" s="136"/>
      <c r="IJA59" s="136"/>
      <c r="IJB59" s="136"/>
      <c r="IJC59" s="136"/>
      <c r="IJD59" s="136"/>
      <c r="IJE59" s="136"/>
      <c r="IJF59" s="136"/>
      <c r="IJG59" s="136"/>
      <c r="IJH59" s="136"/>
      <c r="IJI59" s="136"/>
      <c r="IJJ59" s="136"/>
      <c r="IJK59" s="136"/>
      <c r="IJL59" s="136"/>
      <c r="IJM59" s="136"/>
      <c r="IJN59" s="136"/>
      <c r="IJO59" s="136"/>
      <c r="IJP59" s="136"/>
      <c r="IJQ59" s="136"/>
      <c r="IJR59" s="136"/>
      <c r="IJS59" s="136"/>
      <c r="IJT59" s="136"/>
      <c r="IJU59" s="136"/>
      <c r="IJV59" s="136"/>
      <c r="IJW59" s="136"/>
      <c r="IJX59" s="136"/>
      <c r="IJY59" s="136"/>
      <c r="IJZ59" s="136"/>
      <c r="IKA59" s="136"/>
      <c r="IKB59" s="136"/>
      <c r="IKC59" s="136"/>
      <c r="IKD59" s="136"/>
      <c r="IKE59" s="136"/>
      <c r="IKF59" s="136"/>
      <c r="IKG59" s="136"/>
      <c r="IKH59" s="136"/>
      <c r="IKI59" s="136"/>
      <c r="IKJ59" s="136"/>
      <c r="IKK59" s="136"/>
      <c r="IKL59" s="136"/>
      <c r="IKM59" s="136"/>
      <c r="IKN59" s="136"/>
      <c r="IKO59" s="136"/>
      <c r="IKP59" s="136"/>
      <c r="IKQ59" s="136"/>
      <c r="IKR59" s="136"/>
      <c r="IKS59" s="136"/>
      <c r="IKT59" s="136"/>
      <c r="IKU59" s="136"/>
      <c r="IKV59" s="136"/>
      <c r="IKW59" s="136"/>
      <c r="IKX59" s="136"/>
      <c r="IKY59" s="136"/>
      <c r="IKZ59" s="136"/>
      <c r="ILA59" s="136"/>
      <c r="ILB59" s="136"/>
      <c r="ILC59" s="136"/>
      <c r="ILD59" s="136"/>
      <c r="ILE59" s="136"/>
      <c r="ILF59" s="136"/>
      <c r="ILG59" s="136"/>
      <c r="ILH59" s="136"/>
      <c r="ILI59" s="136"/>
      <c r="ILJ59" s="136"/>
      <c r="ILK59" s="136"/>
      <c r="ILL59" s="136"/>
      <c r="ILM59" s="136"/>
      <c r="ILN59" s="136"/>
      <c r="ILO59" s="136"/>
      <c r="ILP59" s="136"/>
      <c r="ILQ59" s="136"/>
      <c r="ILR59" s="136"/>
      <c r="ILS59" s="136"/>
      <c r="ILT59" s="136"/>
      <c r="ILU59" s="136"/>
      <c r="ILV59" s="136"/>
      <c r="ILW59" s="136"/>
      <c r="ILX59" s="136"/>
      <c r="ILY59" s="136"/>
      <c r="ILZ59" s="136"/>
      <c r="IMA59" s="136"/>
      <c r="IMB59" s="136"/>
      <c r="IMC59" s="136"/>
      <c r="IMD59" s="136"/>
      <c r="IME59" s="136"/>
      <c r="IMF59" s="136"/>
      <c r="IMG59" s="136"/>
      <c r="IMH59" s="136"/>
      <c r="IMI59" s="136"/>
      <c r="IMJ59" s="136"/>
      <c r="IMK59" s="136"/>
      <c r="IML59" s="136"/>
      <c r="IMM59" s="136"/>
      <c r="IMN59" s="136"/>
      <c r="IMO59" s="136"/>
      <c r="IMP59" s="136"/>
      <c r="IMQ59" s="136"/>
      <c r="IMR59" s="136"/>
      <c r="IMS59" s="136"/>
      <c r="IMT59" s="136"/>
      <c r="IMU59" s="136"/>
      <c r="IMV59" s="136"/>
      <c r="IMW59" s="136"/>
      <c r="IMX59" s="136"/>
      <c r="IMY59" s="136"/>
      <c r="IMZ59" s="136"/>
      <c r="INA59" s="136"/>
      <c r="INB59" s="136"/>
      <c r="INC59" s="136"/>
      <c r="IND59" s="136"/>
      <c r="INE59" s="136"/>
      <c r="INF59" s="136"/>
      <c r="ING59" s="136"/>
      <c r="INH59" s="136"/>
      <c r="INI59" s="136"/>
      <c r="INJ59" s="136"/>
      <c r="INK59" s="136"/>
      <c r="INL59" s="136"/>
      <c r="INM59" s="136"/>
      <c r="INN59" s="136"/>
      <c r="INO59" s="136"/>
      <c r="INP59" s="136"/>
      <c r="INQ59" s="136"/>
      <c r="INR59" s="136"/>
      <c r="INS59" s="136"/>
      <c r="INT59" s="136"/>
      <c r="INU59" s="136"/>
      <c r="INV59" s="136"/>
      <c r="INW59" s="136"/>
      <c r="INX59" s="136"/>
      <c r="INY59" s="136"/>
      <c r="INZ59" s="136"/>
      <c r="IOA59" s="136"/>
      <c r="IOB59" s="136"/>
      <c r="IOC59" s="136"/>
      <c r="IOD59" s="136"/>
      <c r="IOE59" s="136"/>
      <c r="IOF59" s="136"/>
      <c r="IOG59" s="136"/>
      <c r="IOH59" s="136"/>
      <c r="IOI59" s="136"/>
      <c r="IOJ59" s="136"/>
      <c r="IOK59" s="136"/>
      <c r="IOL59" s="136"/>
      <c r="IOM59" s="136"/>
      <c r="ION59" s="136"/>
      <c r="IOO59" s="136"/>
      <c r="IOP59" s="136"/>
      <c r="IOQ59" s="136"/>
      <c r="IOR59" s="136"/>
      <c r="IOS59" s="136"/>
      <c r="IOT59" s="136"/>
      <c r="IOU59" s="136"/>
      <c r="IOV59" s="136"/>
      <c r="IOW59" s="136"/>
      <c r="IOX59" s="136"/>
      <c r="IOY59" s="136"/>
      <c r="IOZ59" s="136"/>
      <c r="IPA59" s="136"/>
      <c r="IPB59" s="136"/>
      <c r="IPC59" s="136"/>
      <c r="IPD59" s="136"/>
      <c r="IPE59" s="136"/>
      <c r="IPF59" s="136"/>
      <c r="IPG59" s="136"/>
      <c r="IPH59" s="136"/>
      <c r="IPI59" s="136"/>
      <c r="IPJ59" s="136"/>
      <c r="IPK59" s="136"/>
      <c r="IPL59" s="136"/>
      <c r="IPM59" s="136"/>
      <c r="IPN59" s="136"/>
      <c r="IPO59" s="136"/>
      <c r="IPP59" s="136"/>
      <c r="IPQ59" s="136"/>
      <c r="IPR59" s="136"/>
      <c r="IPS59" s="136"/>
      <c r="IPT59" s="136"/>
      <c r="IPU59" s="136"/>
      <c r="IPV59" s="136"/>
      <c r="IPW59" s="136"/>
      <c r="IPX59" s="136"/>
      <c r="IPY59" s="136"/>
      <c r="IPZ59" s="136"/>
      <c r="IQA59" s="136"/>
      <c r="IQB59" s="136"/>
      <c r="IQC59" s="136"/>
      <c r="IQD59" s="136"/>
      <c r="IQE59" s="136"/>
      <c r="IQF59" s="136"/>
      <c r="IQG59" s="136"/>
      <c r="IQH59" s="136"/>
      <c r="IQI59" s="136"/>
      <c r="IQJ59" s="136"/>
      <c r="IQK59" s="136"/>
      <c r="IQL59" s="136"/>
      <c r="IQM59" s="136"/>
      <c r="IQN59" s="136"/>
      <c r="IQO59" s="136"/>
      <c r="IQP59" s="136"/>
      <c r="IQQ59" s="136"/>
      <c r="IQR59" s="136"/>
      <c r="IQS59" s="136"/>
      <c r="IQT59" s="136"/>
      <c r="IQU59" s="136"/>
      <c r="IQV59" s="136"/>
      <c r="IQW59" s="136"/>
      <c r="IQX59" s="136"/>
      <c r="IQY59" s="136"/>
      <c r="IQZ59" s="136"/>
      <c r="IRA59" s="136"/>
      <c r="IRB59" s="136"/>
      <c r="IRC59" s="136"/>
      <c r="IRD59" s="136"/>
      <c r="IRE59" s="136"/>
      <c r="IRF59" s="136"/>
      <c r="IRG59" s="136"/>
      <c r="IRH59" s="136"/>
      <c r="IRI59" s="136"/>
      <c r="IRJ59" s="136"/>
      <c r="IRK59" s="136"/>
      <c r="IRL59" s="136"/>
      <c r="IRM59" s="136"/>
      <c r="IRN59" s="136"/>
      <c r="IRO59" s="136"/>
      <c r="IRP59" s="136"/>
      <c r="IRQ59" s="136"/>
      <c r="IRR59" s="136"/>
      <c r="IRS59" s="136"/>
      <c r="IRT59" s="136"/>
      <c r="IRU59" s="136"/>
      <c r="IRV59" s="136"/>
      <c r="IRW59" s="136"/>
      <c r="IRX59" s="136"/>
      <c r="IRY59" s="136"/>
      <c r="IRZ59" s="136"/>
      <c r="ISA59" s="136"/>
      <c r="ISB59" s="136"/>
      <c r="ISC59" s="136"/>
      <c r="ISD59" s="136"/>
      <c r="ISE59" s="136"/>
      <c r="ISF59" s="136"/>
      <c r="ISG59" s="136"/>
      <c r="ISH59" s="136"/>
      <c r="ISI59" s="136"/>
      <c r="ISJ59" s="136"/>
      <c r="ISK59" s="136"/>
      <c r="ISL59" s="136"/>
      <c r="ISM59" s="136"/>
      <c r="ISN59" s="136"/>
      <c r="ISO59" s="136"/>
      <c r="ISP59" s="136"/>
      <c r="ISQ59" s="136"/>
      <c r="ISR59" s="136"/>
      <c r="ISS59" s="136"/>
      <c r="IST59" s="136"/>
      <c r="ISU59" s="136"/>
      <c r="ISV59" s="136"/>
      <c r="ISW59" s="136"/>
      <c r="ISX59" s="136"/>
      <c r="ISY59" s="136"/>
      <c r="ISZ59" s="136"/>
      <c r="ITA59" s="136"/>
      <c r="ITB59" s="136"/>
      <c r="ITC59" s="136"/>
      <c r="ITD59" s="136"/>
      <c r="ITE59" s="136"/>
      <c r="ITF59" s="136"/>
      <c r="ITG59" s="136"/>
      <c r="ITH59" s="136"/>
      <c r="ITI59" s="136"/>
      <c r="ITJ59" s="136"/>
      <c r="ITK59" s="136"/>
      <c r="ITL59" s="136"/>
      <c r="ITM59" s="136"/>
      <c r="ITN59" s="136"/>
      <c r="ITO59" s="136"/>
      <c r="ITP59" s="136"/>
      <c r="ITQ59" s="136"/>
      <c r="ITR59" s="136"/>
      <c r="ITS59" s="136"/>
      <c r="ITT59" s="136"/>
      <c r="ITU59" s="136"/>
      <c r="ITV59" s="136"/>
      <c r="ITW59" s="136"/>
      <c r="ITX59" s="136"/>
      <c r="ITY59" s="136"/>
      <c r="ITZ59" s="136"/>
      <c r="IUA59" s="136"/>
      <c r="IUB59" s="136"/>
      <c r="IUC59" s="136"/>
      <c r="IUD59" s="136"/>
      <c r="IUE59" s="136"/>
      <c r="IUF59" s="136"/>
      <c r="IUG59" s="136"/>
      <c r="IUH59" s="136"/>
      <c r="IUI59" s="136"/>
      <c r="IUJ59" s="136"/>
      <c r="IUK59" s="136"/>
      <c r="IUL59" s="136"/>
      <c r="IUM59" s="136"/>
      <c r="IUN59" s="136"/>
      <c r="IUO59" s="136"/>
      <c r="IUP59" s="136"/>
      <c r="IUQ59" s="136"/>
      <c r="IUR59" s="136"/>
      <c r="IUS59" s="136"/>
      <c r="IUT59" s="136"/>
      <c r="IUU59" s="136"/>
      <c r="IUV59" s="136"/>
      <c r="IUW59" s="136"/>
      <c r="IUX59" s="136"/>
      <c r="IUY59" s="136"/>
      <c r="IUZ59" s="136"/>
      <c r="IVA59" s="136"/>
      <c r="IVB59" s="136"/>
      <c r="IVC59" s="136"/>
      <c r="IVD59" s="136"/>
      <c r="IVE59" s="136"/>
      <c r="IVF59" s="136"/>
      <c r="IVG59" s="136"/>
      <c r="IVH59" s="136"/>
      <c r="IVI59" s="136"/>
      <c r="IVJ59" s="136"/>
      <c r="IVK59" s="136"/>
      <c r="IVL59" s="136"/>
      <c r="IVM59" s="136"/>
      <c r="IVN59" s="136"/>
      <c r="IVO59" s="136"/>
      <c r="IVP59" s="136"/>
      <c r="IVQ59" s="136"/>
      <c r="IVR59" s="136"/>
      <c r="IVS59" s="136"/>
      <c r="IVT59" s="136"/>
      <c r="IVU59" s="136"/>
      <c r="IVV59" s="136"/>
      <c r="IVW59" s="136"/>
      <c r="IVX59" s="136"/>
      <c r="IVY59" s="136"/>
      <c r="IVZ59" s="136"/>
      <c r="IWA59" s="136"/>
      <c r="IWB59" s="136"/>
      <c r="IWC59" s="136"/>
      <c r="IWD59" s="136"/>
      <c r="IWE59" s="136"/>
      <c r="IWF59" s="136"/>
      <c r="IWG59" s="136"/>
      <c r="IWH59" s="136"/>
      <c r="IWI59" s="136"/>
      <c r="IWJ59" s="136"/>
      <c r="IWK59" s="136"/>
      <c r="IWL59" s="136"/>
      <c r="IWM59" s="136"/>
      <c r="IWN59" s="136"/>
      <c r="IWO59" s="136"/>
      <c r="IWP59" s="136"/>
      <c r="IWQ59" s="136"/>
      <c r="IWR59" s="136"/>
      <c r="IWS59" s="136"/>
      <c r="IWT59" s="136"/>
      <c r="IWU59" s="136"/>
      <c r="IWV59" s="136"/>
      <c r="IWW59" s="136"/>
      <c r="IWX59" s="136"/>
      <c r="IWY59" s="136"/>
      <c r="IWZ59" s="136"/>
      <c r="IXA59" s="136"/>
      <c r="IXB59" s="136"/>
      <c r="IXC59" s="136"/>
      <c r="IXD59" s="136"/>
      <c r="IXE59" s="136"/>
      <c r="IXF59" s="136"/>
      <c r="IXG59" s="136"/>
      <c r="IXH59" s="136"/>
      <c r="IXI59" s="136"/>
      <c r="IXJ59" s="136"/>
      <c r="IXK59" s="136"/>
      <c r="IXL59" s="136"/>
      <c r="IXM59" s="136"/>
      <c r="IXN59" s="136"/>
      <c r="IXO59" s="136"/>
      <c r="IXP59" s="136"/>
      <c r="IXQ59" s="136"/>
      <c r="IXR59" s="136"/>
      <c r="IXS59" s="136"/>
      <c r="IXT59" s="136"/>
      <c r="IXU59" s="136"/>
      <c r="IXV59" s="136"/>
      <c r="IXW59" s="136"/>
      <c r="IXX59" s="136"/>
      <c r="IXY59" s="136"/>
      <c r="IXZ59" s="136"/>
      <c r="IYA59" s="136"/>
      <c r="IYB59" s="136"/>
      <c r="IYC59" s="136"/>
      <c r="IYD59" s="136"/>
      <c r="IYE59" s="136"/>
      <c r="IYF59" s="136"/>
      <c r="IYG59" s="136"/>
      <c r="IYH59" s="136"/>
      <c r="IYI59" s="136"/>
      <c r="IYJ59" s="136"/>
      <c r="IYK59" s="136"/>
      <c r="IYL59" s="136"/>
      <c r="IYM59" s="136"/>
      <c r="IYN59" s="136"/>
      <c r="IYO59" s="136"/>
      <c r="IYP59" s="136"/>
      <c r="IYQ59" s="136"/>
      <c r="IYR59" s="136"/>
      <c r="IYS59" s="136"/>
      <c r="IYT59" s="136"/>
      <c r="IYU59" s="136"/>
      <c r="IYV59" s="136"/>
      <c r="IYW59" s="136"/>
      <c r="IYX59" s="136"/>
      <c r="IYY59" s="136"/>
      <c r="IYZ59" s="136"/>
      <c r="IZA59" s="136"/>
      <c r="IZB59" s="136"/>
      <c r="IZC59" s="136"/>
      <c r="IZD59" s="136"/>
      <c r="IZE59" s="136"/>
      <c r="IZF59" s="136"/>
      <c r="IZG59" s="136"/>
      <c r="IZH59" s="136"/>
      <c r="IZI59" s="136"/>
      <c r="IZJ59" s="136"/>
      <c r="IZK59" s="136"/>
      <c r="IZL59" s="136"/>
      <c r="IZM59" s="136"/>
      <c r="IZN59" s="136"/>
      <c r="IZO59" s="136"/>
      <c r="IZP59" s="136"/>
      <c r="IZQ59" s="136"/>
      <c r="IZR59" s="136"/>
      <c r="IZS59" s="136"/>
      <c r="IZT59" s="136"/>
      <c r="IZU59" s="136"/>
      <c r="IZV59" s="136"/>
      <c r="IZW59" s="136"/>
      <c r="IZX59" s="136"/>
      <c r="IZY59" s="136"/>
      <c r="IZZ59" s="136"/>
      <c r="JAA59" s="136"/>
      <c r="JAB59" s="136"/>
      <c r="JAC59" s="136"/>
      <c r="JAD59" s="136"/>
      <c r="JAE59" s="136"/>
      <c r="JAF59" s="136"/>
      <c r="JAG59" s="136"/>
      <c r="JAH59" s="136"/>
      <c r="JAI59" s="136"/>
      <c r="JAJ59" s="136"/>
      <c r="JAK59" s="136"/>
      <c r="JAL59" s="136"/>
      <c r="JAM59" s="136"/>
      <c r="JAN59" s="136"/>
      <c r="JAO59" s="136"/>
      <c r="JAP59" s="136"/>
      <c r="JAQ59" s="136"/>
      <c r="JAR59" s="136"/>
      <c r="JAS59" s="136"/>
      <c r="JAT59" s="136"/>
      <c r="JAU59" s="136"/>
      <c r="JAV59" s="136"/>
      <c r="JAW59" s="136"/>
      <c r="JAX59" s="136"/>
      <c r="JAY59" s="136"/>
      <c r="JAZ59" s="136"/>
      <c r="JBA59" s="136"/>
      <c r="JBB59" s="136"/>
      <c r="JBC59" s="136"/>
      <c r="JBD59" s="136"/>
      <c r="JBE59" s="136"/>
      <c r="JBF59" s="136"/>
      <c r="JBG59" s="136"/>
      <c r="JBH59" s="136"/>
      <c r="JBI59" s="136"/>
      <c r="JBJ59" s="136"/>
      <c r="JBK59" s="136"/>
      <c r="JBL59" s="136"/>
      <c r="JBM59" s="136"/>
      <c r="JBN59" s="136"/>
      <c r="JBO59" s="136"/>
      <c r="JBP59" s="136"/>
      <c r="JBQ59" s="136"/>
      <c r="JBR59" s="136"/>
      <c r="JBS59" s="136"/>
      <c r="JBT59" s="136"/>
      <c r="JBU59" s="136"/>
      <c r="JBV59" s="136"/>
      <c r="JBW59" s="136"/>
      <c r="JBX59" s="136"/>
      <c r="JBY59" s="136"/>
      <c r="JBZ59" s="136"/>
      <c r="JCA59" s="136"/>
      <c r="JCB59" s="136"/>
      <c r="JCC59" s="136"/>
      <c r="JCD59" s="136"/>
      <c r="JCE59" s="136"/>
      <c r="JCF59" s="136"/>
      <c r="JCG59" s="136"/>
      <c r="JCH59" s="136"/>
      <c r="JCI59" s="136"/>
      <c r="JCJ59" s="136"/>
      <c r="JCK59" s="136"/>
      <c r="JCL59" s="136"/>
      <c r="JCM59" s="136"/>
      <c r="JCN59" s="136"/>
      <c r="JCO59" s="136"/>
      <c r="JCP59" s="136"/>
      <c r="JCQ59" s="136"/>
      <c r="JCR59" s="136"/>
      <c r="JCS59" s="136"/>
      <c r="JCT59" s="136"/>
      <c r="JCU59" s="136"/>
      <c r="JCV59" s="136"/>
      <c r="JCW59" s="136"/>
      <c r="JCX59" s="136"/>
      <c r="JCY59" s="136"/>
      <c r="JCZ59" s="136"/>
      <c r="JDA59" s="136"/>
      <c r="JDB59" s="136"/>
      <c r="JDC59" s="136"/>
      <c r="JDD59" s="136"/>
      <c r="JDE59" s="136"/>
      <c r="JDF59" s="136"/>
      <c r="JDG59" s="136"/>
      <c r="JDH59" s="136"/>
      <c r="JDI59" s="136"/>
      <c r="JDJ59" s="136"/>
      <c r="JDK59" s="136"/>
      <c r="JDL59" s="136"/>
      <c r="JDM59" s="136"/>
      <c r="JDN59" s="136"/>
      <c r="JDO59" s="136"/>
      <c r="JDP59" s="136"/>
      <c r="JDQ59" s="136"/>
      <c r="JDR59" s="136"/>
      <c r="JDS59" s="136"/>
      <c r="JDT59" s="136"/>
      <c r="JDU59" s="136"/>
      <c r="JDV59" s="136"/>
      <c r="JDW59" s="136"/>
      <c r="JDX59" s="136"/>
      <c r="JDY59" s="136"/>
      <c r="JDZ59" s="136"/>
      <c r="JEA59" s="136"/>
      <c r="JEB59" s="136"/>
      <c r="JEC59" s="136"/>
      <c r="JED59" s="136"/>
      <c r="JEE59" s="136"/>
      <c r="JEF59" s="136"/>
      <c r="JEG59" s="136"/>
      <c r="JEH59" s="136"/>
      <c r="JEI59" s="136"/>
      <c r="JEJ59" s="136"/>
      <c r="JEK59" s="136"/>
      <c r="JEL59" s="136"/>
      <c r="JEM59" s="136"/>
      <c r="JEN59" s="136"/>
      <c r="JEO59" s="136"/>
      <c r="JEP59" s="136"/>
      <c r="JEQ59" s="136"/>
      <c r="JER59" s="136"/>
      <c r="JES59" s="136"/>
      <c r="JET59" s="136"/>
      <c r="JEU59" s="136"/>
      <c r="JEV59" s="136"/>
      <c r="JEW59" s="136"/>
      <c r="JEX59" s="136"/>
      <c r="JEY59" s="136"/>
      <c r="JEZ59" s="136"/>
      <c r="JFA59" s="136"/>
      <c r="JFB59" s="136"/>
      <c r="JFC59" s="136"/>
      <c r="JFD59" s="136"/>
      <c r="JFE59" s="136"/>
      <c r="JFF59" s="136"/>
      <c r="JFG59" s="136"/>
      <c r="JFH59" s="136"/>
      <c r="JFI59" s="136"/>
      <c r="JFJ59" s="136"/>
      <c r="JFK59" s="136"/>
      <c r="JFL59" s="136"/>
      <c r="JFM59" s="136"/>
      <c r="JFN59" s="136"/>
      <c r="JFO59" s="136"/>
      <c r="JFP59" s="136"/>
      <c r="JFQ59" s="136"/>
      <c r="JFR59" s="136"/>
      <c r="JFS59" s="136"/>
      <c r="JFT59" s="136"/>
      <c r="JFU59" s="136"/>
      <c r="JFV59" s="136"/>
      <c r="JFW59" s="136"/>
      <c r="JFX59" s="136"/>
      <c r="JFY59" s="136"/>
      <c r="JFZ59" s="136"/>
      <c r="JGA59" s="136"/>
      <c r="JGB59" s="136"/>
      <c r="JGC59" s="136"/>
      <c r="JGD59" s="136"/>
      <c r="JGE59" s="136"/>
      <c r="JGF59" s="136"/>
      <c r="JGG59" s="136"/>
      <c r="JGH59" s="136"/>
      <c r="JGI59" s="136"/>
      <c r="JGJ59" s="136"/>
      <c r="JGK59" s="136"/>
      <c r="JGL59" s="136"/>
      <c r="JGM59" s="136"/>
      <c r="JGN59" s="136"/>
      <c r="JGO59" s="136"/>
      <c r="JGP59" s="136"/>
      <c r="JGQ59" s="136"/>
      <c r="JGR59" s="136"/>
      <c r="JGS59" s="136"/>
      <c r="JGT59" s="136"/>
      <c r="JGU59" s="136"/>
      <c r="JGV59" s="136"/>
      <c r="JGW59" s="136"/>
      <c r="JGX59" s="136"/>
      <c r="JGY59" s="136"/>
      <c r="JGZ59" s="136"/>
      <c r="JHA59" s="136"/>
      <c r="JHB59" s="136"/>
      <c r="JHC59" s="136"/>
      <c r="JHD59" s="136"/>
      <c r="JHE59" s="136"/>
      <c r="JHF59" s="136"/>
      <c r="JHG59" s="136"/>
      <c r="JHH59" s="136"/>
      <c r="JHI59" s="136"/>
      <c r="JHJ59" s="136"/>
      <c r="JHK59" s="136"/>
      <c r="JHL59" s="136"/>
      <c r="JHM59" s="136"/>
      <c r="JHN59" s="136"/>
      <c r="JHO59" s="136"/>
      <c r="JHP59" s="136"/>
      <c r="JHQ59" s="136"/>
      <c r="JHR59" s="136"/>
      <c r="JHS59" s="136"/>
      <c r="JHT59" s="136"/>
      <c r="JHU59" s="136"/>
      <c r="JHV59" s="136"/>
      <c r="JHW59" s="136"/>
      <c r="JHX59" s="136"/>
      <c r="JHY59" s="136"/>
      <c r="JHZ59" s="136"/>
      <c r="JIA59" s="136"/>
      <c r="JIB59" s="136"/>
      <c r="JIC59" s="136"/>
      <c r="JID59" s="136"/>
      <c r="JIE59" s="136"/>
      <c r="JIF59" s="136"/>
      <c r="JIG59" s="136"/>
      <c r="JIH59" s="136"/>
      <c r="JII59" s="136"/>
      <c r="JIJ59" s="136"/>
      <c r="JIK59" s="136"/>
      <c r="JIL59" s="136"/>
      <c r="JIM59" s="136"/>
      <c r="JIN59" s="136"/>
      <c r="JIO59" s="136"/>
      <c r="JIP59" s="136"/>
      <c r="JIQ59" s="136"/>
      <c r="JIR59" s="136"/>
      <c r="JIS59" s="136"/>
      <c r="JIT59" s="136"/>
      <c r="JIU59" s="136"/>
      <c r="JIV59" s="136"/>
      <c r="JIW59" s="136"/>
      <c r="JIX59" s="136"/>
      <c r="JIY59" s="136"/>
      <c r="JIZ59" s="136"/>
      <c r="JJA59" s="136"/>
      <c r="JJB59" s="136"/>
      <c r="JJC59" s="136"/>
      <c r="JJD59" s="136"/>
      <c r="JJE59" s="136"/>
      <c r="JJF59" s="136"/>
      <c r="JJG59" s="136"/>
      <c r="JJH59" s="136"/>
      <c r="JJI59" s="136"/>
      <c r="JJJ59" s="136"/>
      <c r="JJK59" s="136"/>
      <c r="JJL59" s="136"/>
      <c r="JJM59" s="136"/>
      <c r="JJN59" s="136"/>
      <c r="JJO59" s="136"/>
      <c r="JJP59" s="136"/>
      <c r="JJQ59" s="136"/>
      <c r="JJR59" s="136"/>
      <c r="JJS59" s="136"/>
      <c r="JJT59" s="136"/>
      <c r="JJU59" s="136"/>
      <c r="JJV59" s="136"/>
      <c r="JJW59" s="136"/>
      <c r="JJX59" s="136"/>
      <c r="JJY59" s="136"/>
      <c r="JJZ59" s="136"/>
      <c r="JKA59" s="136"/>
      <c r="JKB59" s="136"/>
      <c r="JKC59" s="136"/>
      <c r="JKD59" s="136"/>
      <c r="JKE59" s="136"/>
      <c r="JKF59" s="136"/>
      <c r="JKG59" s="136"/>
      <c r="JKH59" s="136"/>
      <c r="JKI59" s="136"/>
      <c r="JKJ59" s="136"/>
      <c r="JKK59" s="136"/>
      <c r="JKL59" s="136"/>
      <c r="JKM59" s="136"/>
      <c r="JKN59" s="136"/>
      <c r="JKO59" s="136"/>
      <c r="JKP59" s="136"/>
      <c r="JKQ59" s="136"/>
      <c r="JKR59" s="136"/>
      <c r="JKS59" s="136"/>
      <c r="JKT59" s="136"/>
      <c r="JKU59" s="136"/>
      <c r="JKV59" s="136"/>
      <c r="JKW59" s="136"/>
      <c r="JKX59" s="136"/>
      <c r="JKY59" s="136"/>
      <c r="JKZ59" s="136"/>
      <c r="JLA59" s="136"/>
      <c r="JLB59" s="136"/>
      <c r="JLC59" s="136"/>
      <c r="JLD59" s="136"/>
      <c r="JLE59" s="136"/>
      <c r="JLF59" s="136"/>
      <c r="JLG59" s="136"/>
      <c r="JLH59" s="136"/>
      <c r="JLI59" s="136"/>
      <c r="JLJ59" s="136"/>
      <c r="JLK59" s="136"/>
      <c r="JLL59" s="136"/>
      <c r="JLM59" s="136"/>
      <c r="JLN59" s="136"/>
      <c r="JLO59" s="136"/>
      <c r="JLP59" s="136"/>
      <c r="JLQ59" s="136"/>
      <c r="JLR59" s="136"/>
      <c r="JLS59" s="136"/>
      <c r="JLT59" s="136"/>
      <c r="JLU59" s="136"/>
      <c r="JLV59" s="136"/>
      <c r="JLW59" s="136"/>
      <c r="JLX59" s="136"/>
      <c r="JLY59" s="136"/>
      <c r="JLZ59" s="136"/>
      <c r="JMA59" s="136"/>
      <c r="JMB59" s="136"/>
      <c r="JMC59" s="136"/>
      <c r="JMD59" s="136"/>
      <c r="JME59" s="136"/>
      <c r="JMF59" s="136"/>
      <c r="JMG59" s="136"/>
      <c r="JMH59" s="136"/>
      <c r="JMI59" s="136"/>
      <c r="JMJ59" s="136"/>
      <c r="JMK59" s="136"/>
      <c r="JML59" s="136"/>
      <c r="JMM59" s="136"/>
      <c r="JMN59" s="136"/>
      <c r="JMO59" s="136"/>
      <c r="JMP59" s="136"/>
      <c r="JMQ59" s="136"/>
      <c r="JMR59" s="136"/>
      <c r="JMS59" s="136"/>
      <c r="JMT59" s="136"/>
      <c r="JMU59" s="136"/>
      <c r="JMV59" s="136"/>
      <c r="JMW59" s="136"/>
      <c r="JMX59" s="136"/>
      <c r="JMY59" s="136"/>
      <c r="JMZ59" s="136"/>
      <c r="JNA59" s="136"/>
      <c r="JNB59" s="136"/>
      <c r="JNC59" s="136"/>
      <c r="JND59" s="136"/>
      <c r="JNE59" s="136"/>
      <c r="JNF59" s="136"/>
      <c r="JNG59" s="136"/>
      <c r="JNH59" s="136"/>
      <c r="JNI59" s="136"/>
      <c r="JNJ59" s="136"/>
      <c r="JNK59" s="136"/>
      <c r="JNL59" s="136"/>
      <c r="JNM59" s="136"/>
      <c r="JNN59" s="136"/>
      <c r="JNO59" s="136"/>
      <c r="JNP59" s="136"/>
      <c r="JNQ59" s="136"/>
      <c r="JNR59" s="136"/>
      <c r="JNS59" s="136"/>
      <c r="JNT59" s="136"/>
      <c r="JNU59" s="136"/>
      <c r="JNV59" s="136"/>
      <c r="JNW59" s="136"/>
      <c r="JNX59" s="136"/>
      <c r="JNY59" s="136"/>
      <c r="JNZ59" s="136"/>
      <c r="JOA59" s="136"/>
      <c r="JOB59" s="136"/>
      <c r="JOC59" s="136"/>
      <c r="JOD59" s="136"/>
      <c r="JOE59" s="136"/>
      <c r="JOF59" s="136"/>
      <c r="JOG59" s="136"/>
      <c r="JOH59" s="136"/>
      <c r="JOI59" s="136"/>
      <c r="JOJ59" s="136"/>
      <c r="JOK59" s="136"/>
      <c r="JOL59" s="136"/>
      <c r="JOM59" s="136"/>
      <c r="JON59" s="136"/>
      <c r="JOO59" s="136"/>
      <c r="JOP59" s="136"/>
      <c r="JOQ59" s="136"/>
      <c r="JOR59" s="136"/>
      <c r="JOS59" s="136"/>
      <c r="JOT59" s="136"/>
      <c r="JOU59" s="136"/>
      <c r="JOV59" s="136"/>
      <c r="JOW59" s="136"/>
      <c r="JOX59" s="136"/>
      <c r="JOY59" s="136"/>
      <c r="JOZ59" s="136"/>
      <c r="JPA59" s="136"/>
      <c r="JPB59" s="136"/>
      <c r="JPC59" s="136"/>
      <c r="JPD59" s="136"/>
      <c r="JPE59" s="136"/>
      <c r="JPF59" s="136"/>
      <c r="JPG59" s="136"/>
      <c r="JPH59" s="136"/>
      <c r="JPI59" s="136"/>
      <c r="JPJ59" s="136"/>
      <c r="JPK59" s="136"/>
      <c r="JPL59" s="136"/>
      <c r="JPM59" s="136"/>
      <c r="JPN59" s="136"/>
      <c r="JPO59" s="136"/>
      <c r="JPP59" s="136"/>
      <c r="JPQ59" s="136"/>
      <c r="JPR59" s="136"/>
      <c r="JPS59" s="136"/>
      <c r="JPT59" s="136"/>
      <c r="JPU59" s="136"/>
      <c r="JPV59" s="136"/>
      <c r="JPW59" s="136"/>
      <c r="JPX59" s="136"/>
      <c r="JPY59" s="136"/>
      <c r="JPZ59" s="136"/>
      <c r="JQA59" s="136"/>
      <c r="JQB59" s="136"/>
      <c r="JQC59" s="136"/>
      <c r="JQD59" s="136"/>
      <c r="JQE59" s="136"/>
      <c r="JQF59" s="136"/>
      <c r="JQG59" s="136"/>
      <c r="JQH59" s="136"/>
      <c r="JQI59" s="136"/>
      <c r="JQJ59" s="136"/>
      <c r="JQK59" s="136"/>
      <c r="JQL59" s="136"/>
      <c r="JQM59" s="136"/>
      <c r="JQN59" s="136"/>
      <c r="JQO59" s="136"/>
      <c r="JQP59" s="136"/>
      <c r="JQQ59" s="136"/>
      <c r="JQR59" s="136"/>
      <c r="JQS59" s="136"/>
      <c r="JQT59" s="136"/>
      <c r="JQU59" s="136"/>
      <c r="JQV59" s="136"/>
      <c r="JQW59" s="136"/>
      <c r="JQX59" s="136"/>
      <c r="JQY59" s="136"/>
      <c r="JQZ59" s="136"/>
      <c r="JRA59" s="136"/>
      <c r="JRB59" s="136"/>
      <c r="JRC59" s="136"/>
      <c r="JRD59" s="136"/>
      <c r="JRE59" s="136"/>
      <c r="JRF59" s="136"/>
      <c r="JRG59" s="136"/>
      <c r="JRH59" s="136"/>
      <c r="JRI59" s="136"/>
      <c r="JRJ59" s="136"/>
      <c r="JRK59" s="136"/>
      <c r="JRL59" s="136"/>
      <c r="JRM59" s="136"/>
      <c r="JRN59" s="136"/>
      <c r="JRO59" s="136"/>
      <c r="JRP59" s="136"/>
      <c r="JRQ59" s="136"/>
      <c r="JRR59" s="136"/>
      <c r="JRS59" s="136"/>
      <c r="JRT59" s="136"/>
      <c r="JRU59" s="136"/>
      <c r="JRV59" s="136"/>
      <c r="JRW59" s="136"/>
      <c r="JRX59" s="136"/>
      <c r="JRY59" s="136"/>
      <c r="JRZ59" s="136"/>
      <c r="JSA59" s="136"/>
      <c r="JSB59" s="136"/>
      <c r="JSC59" s="136"/>
      <c r="JSD59" s="136"/>
      <c r="JSE59" s="136"/>
      <c r="JSF59" s="136"/>
      <c r="JSG59" s="136"/>
      <c r="JSH59" s="136"/>
      <c r="JSI59" s="136"/>
      <c r="JSJ59" s="136"/>
      <c r="JSK59" s="136"/>
      <c r="JSL59" s="136"/>
      <c r="JSM59" s="136"/>
      <c r="JSN59" s="136"/>
      <c r="JSO59" s="136"/>
      <c r="JSP59" s="136"/>
      <c r="JSQ59" s="136"/>
      <c r="JSR59" s="136"/>
      <c r="JSS59" s="136"/>
      <c r="JST59" s="136"/>
      <c r="JSU59" s="136"/>
      <c r="JSV59" s="136"/>
      <c r="JSW59" s="136"/>
      <c r="JSX59" s="136"/>
      <c r="JSY59" s="136"/>
      <c r="JSZ59" s="136"/>
      <c r="JTA59" s="136"/>
      <c r="JTB59" s="136"/>
      <c r="JTC59" s="136"/>
      <c r="JTD59" s="136"/>
      <c r="JTE59" s="136"/>
      <c r="JTF59" s="136"/>
      <c r="JTG59" s="136"/>
      <c r="JTH59" s="136"/>
      <c r="JTI59" s="136"/>
      <c r="JTJ59" s="136"/>
      <c r="JTK59" s="136"/>
      <c r="JTL59" s="136"/>
      <c r="JTM59" s="136"/>
      <c r="JTN59" s="136"/>
      <c r="JTO59" s="136"/>
      <c r="JTP59" s="136"/>
      <c r="JTQ59" s="136"/>
      <c r="JTR59" s="136"/>
      <c r="JTS59" s="136"/>
      <c r="JTT59" s="136"/>
      <c r="JTU59" s="136"/>
      <c r="JTV59" s="136"/>
      <c r="JTW59" s="136"/>
      <c r="JTX59" s="136"/>
      <c r="JTY59" s="136"/>
      <c r="JTZ59" s="136"/>
      <c r="JUA59" s="136"/>
      <c r="JUB59" s="136"/>
      <c r="JUC59" s="136"/>
      <c r="JUD59" s="136"/>
      <c r="JUE59" s="136"/>
      <c r="JUF59" s="136"/>
      <c r="JUG59" s="136"/>
      <c r="JUH59" s="136"/>
      <c r="JUI59" s="136"/>
      <c r="JUJ59" s="136"/>
      <c r="JUK59" s="136"/>
      <c r="JUL59" s="136"/>
      <c r="JUM59" s="136"/>
      <c r="JUN59" s="136"/>
      <c r="JUO59" s="136"/>
      <c r="JUP59" s="136"/>
      <c r="JUQ59" s="136"/>
      <c r="JUR59" s="136"/>
      <c r="JUS59" s="136"/>
      <c r="JUT59" s="136"/>
      <c r="JUU59" s="136"/>
      <c r="JUV59" s="136"/>
      <c r="JUW59" s="136"/>
      <c r="JUX59" s="136"/>
      <c r="JUY59" s="136"/>
      <c r="JUZ59" s="136"/>
      <c r="JVA59" s="136"/>
      <c r="JVB59" s="136"/>
      <c r="JVC59" s="136"/>
      <c r="JVD59" s="136"/>
      <c r="JVE59" s="136"/>
      <c r="JVF59" s="136"/>
      <c r="JVG59" s="136"/>
      <c r="JVH59" s="136"/>
      <c r="JVI59" s="136"/>
      <c r="JVJ59" s="136"/>
      <c r="JVK59" s="136"/>
      <c r="JVL59" s="136"/>
      <c r="JVM59" s="136"/>
      <c r="JVN59" s="136"/>
      <c r="JVO59" s="136"/>
      <c r="JVP59" s="136"/>
      <c r="JVQ59" s="136"/>
      <c r="JVR59" s="136"/>
      <c r="JVS59" s="136"/>
      <c r="JVT59" s="136"/>
      <c r="JVU59" s="136"/>
      <c r="JVV59" s="136"/>
      <c r="JVW59" s="136"/>
      <c r="JVX59" s="136"/>
      <c r="JVY59" s="136"/>
      <c r="JVZ59" s="136"/>
      <c r="JWA59" s="136"/>
      <c r="JWB59" s="136"/>
      <c r="JWC59" s="136"/>
      <c r="JWD59" s="136"/>
      <c r="JWE59" s="136"/>
      <c r="JWF59" s="136"/>
      <c r="JWG59" s="136"/>
      <c r="JWH59" s="136"/>
      <c r="JWI59" s="136"/>
      <c r="JWJ59" s="136"/>
      <c r="JWK59" s="136"/>
      <c r="JWL59" s="136"/>
      <c r="JWM59" s="136"/>
      <c r="JWN59" s="136"/>
      <c r="JWO59" s="136"/>
      <c r="JWP59" s="136"/>
      <c r="JWQ59" s="136"/>
      <c r="JWR59" s="136"/>
      <c r="JWS59" s="136"/>
      <c r="JWT59" s="136"/>
      <c r="JWU59" s="136"/>
      <c r="JWV59" s="136"/>
      <c r="JWW59" s="136"/>
      <c r="JWX59" s="136"/>
      <c r="JWY59" s="136"/>
      <c r="JWZ59" s="136"/>
      <c r="JXA59" s="136"/>
      <c r="JXB59" s="136"/>
      <c r="JXC59" s="136"/>
      <c r="JXD59" s="136"/>
      <c r="JXE59" s="136"/>
      <c r="JXF59" s="136"/>
      <c r="JXG59" s="136"/>
      <c r="JXH59" s="136"/>
      <c r="JXI59" s="136"/>
      <c r="JXJ59" s="136"/>
      <c r="JXK59" s="136"/>
      <c r="JXL59" s="136"/>
      <c r="JXM59" s="136"/>
      <c r="JXN59" s="136"/>
      <c r="JXO59" s="136"/>
      <c r="JXP59" s="136"/>
      <c r="JXQ59" s="136"/>
      <c r="JXR59" s="136"/>
      <c r="JXS59" s="136"/>
      <c r="JXT59" s="136"/>
      <c r="JXU59" s="136"/>
      <c r="JXV59" s="136"/>
      <c r="JXW59" s="136"/>
      <c r="JXX59" s="136"/>
      <c r="JXY59" s="136"/>
      <c r="JXZ59" s="136"/>
      <c r="JYA59" s="136"/>
      <c r="JYB59" s="136"/>
      <c r="JYC59" s="136"/>
      <c r="JYD59" s="136"/>
      <c r="JYE59" s="136"/>
      <c r="JYF59" s="136"/>
      <c r="JYG59" s="136"/>
      <c r="JYH59" s="136"/>
      <c r="JYI59" s="136"/>
      <c r="JYJ59" s="136"/>
      <c r="JYK59" s="136"/>
      <c r="JYL59" s="136"/>
      <c r="JYM59" s="136"/>
      <c r="JYN59" s="136"/>
      <c r="JYO59" s="136"/>
      <c r="JYP59" s="136"/>
      <c r="JYQ59" s="136"/>
      <c r="JYR59" s="136"/>
      <c r="JYS59" s="136"/>
      <c r="JYT59" s="136"/>
      <c r="JYU59" s="136"/>
      <c r="JYV59" s="136"/>
      <c r="JYW59" s="136"/>
      <c r="JYX59" s="136"/>
      <c r="JYY59" s="136"/>
      <c r="JYZ59" s="136"/>
      <c r="JZA59" s="136"/>
      <c r="JZB59" s="136"/>
      <c r="JZC59" s="136"/>
      <c r="JZD59" s="136"/>
      <c r="JZE59" s="136"/>
      <c r="JZF59" s="136"/>
      <c r="JZG59" s="136"/>
      <c r="JZH59" s="136"/>
      <c r="JZI59" s="136"/>
      <c r="JZJ59" s="136"/>
      <c r="JZK59" s="136"/>
      <c r="JZL59" s="136"/>
      <c r="JZM59" s="136"/>
      <c r="JZN59" s="136"/>
      <c r="JZO59" s="136"/>
      <c r="JZP59" s="136"/>
      <c r="JZQ59" s="136"/>
      <c r="JZR59" s="136"/>
      <c r="JZS59" s="136"/>
      <c r="JZT59" s="136"/>
      <c r="JZU59" s="136"/>
      <c r="JZV59" s="136"/>
      <c r="JZW59" s="136"/>
      <c r="JZX59" s="136"/>
      <c r="JZY59" s="136"/>
      <c r="JZZ59" s="136"/>
      <c r="KAA59" s="136"/>
      <c r="KAB59" s="136"/>
      <c r="KAC59" s="136"/>
      <c r="KAD59" s="136"/>
      <c r="KAE59" s="136"/>
      <c r="KAF59" s="136"/>
      <c r="KAG59" s="136"/>
      <c r="KAH59" s="136"/>
      <c r="KAI59" s="136"/>
      <c r="KAJ59" s="136"/>
      <c r="KAK59" s="136"/>
      <c r="KAL59" s="136"/>
      <c r="KAM59" s="136"/>
      <c r="KAN59" s="136"/>
      <c r="KAO59" s="136"/>
      <c r="KAP59" s="136"/>
      <c r="KAQ59" s="136"/>
      <c r="KAR59" s="136"/>
      <c r="KAS59" s="136"/>
      <c r="KAT59" s="136"/>
      <c r="KAU59" s="136"/>
      <c r="KAV59" s="136"/>
      <c r="KAW59" s="136"/>
      <c r="KAX59" s="136"/>
      <c r="KAY59" s="136"/>
      <c r="KAZ59" s="136"/>
      <c r="KBA59" s="136"/>
      <c r="KBB59" s="136"/>
      <c r="KBC59" s="136"/>
      <c r="KBD59" s="136"/>
      <c r="KBE59" s="136"/>
      <c r="KBF59" s="136"/>
      <c r="KBG59" s="136"/>
      <c r="KBH59" s="136"/>
      <c r="KBI59" s="136"/>
      <c r="KBJ59" s="136"/>
      <c r="KBK59" s="136"/>
      <c r="KBL59" s="136"/>
      <c r="KBM59" s="136"/>
      <c r="KBN59" s="136"/>
      <c r="KBO59" s="136"/>
      <c r="KBP59" s="136"/>
      <c r="KBQ59" s="136"/>
      <c r="KBR59" s="136"/>
      <c r="KBS59" s="136"/>
      <c r="KBT59" s="136"/>
      <c r="KBU59" s="136"/>
      <c r="KBV59" s="136"/>
      <c r="KBW59" s="136"/>
      <c r="KBX59" s="136"/>
      <c r="KBY59" s="136"/>
      <c r="KBZ59" s="136"/>
      <c r="KCA59" s="136"/>
      <c r="KCB59" s="136"/>
      <c r="KCC59" s="136"/>
      <c r="KCD59" s="136"/>
      <c r="KCE59" s="136"/>
      <c r="KCF59" s="136"/>
      <c r="KCG59" s="136"/>
      <c r="KCH59" s="136"/>
      <c r="KCI59" s="136"/>
      <c r="KCJ59" s="136"/>
      <c r="KCK59" s="136"/>
      <c r="KCL59" s="136"/>
      <c r="KCM59" s="136"/>
      <c r="KCN59" s="136"/>
      <c r="KCO59" s="136"/>
      <c r="KCP59" s="136"/>
      <c r="KCQ59" s="136"/>
      <c r="KCR59" s="136"/>
      <c r="KCS59" s="136"/>
      <c r="KCT59" s="136"/>
      <c r="KCU59" s="136"/>
      <c r="KCV59" s="136"/>
      <c r="KCW59" s="136"/>
      <c r="KCX59" s="136"/>
      <c r="KCY59" s="136"/>
      <c r="KCZ59" s="136"/>
      <c r="KDA59" s="136"/>
      <c r="KDB59" s="136"/>
      <c r="KDC59" s="136"/>
      <c r="KDD59" s="136"/>
      <c r="KDE59" s="136"/>
      <c r="KDF59" s="136"/>
      <c r="KDG59" s="136"/>
      <c r="KDH59" s="136"/>
      <c r="KDI59" s="136"/>
      <c r="KDJ59" s="136"/>
      <c r="KDK59" s="136"/>
      <c r="KDL59" s="136"/>
      <c r="KDM59" s="136"/>
      <c r="KDN59" s="136"/>
      <c r="KDO59" s="136"/>
      <c r="KDP59" s="136"/>
      <c r="KDQ59" s="136"/>
      <c r="KDR59" s="136"/>
      <c r="KDS59" s="136"/>
      <c r="KDT59" s="136"/>
      <c r="KDU59" s="136"/>
      <c r="KDV59" s="136"/>
      <c r="KDW59" s="136"/>
      <c r="KDX59" s="136"/>
      <c r="KDY59" s="136"/>
      <c r="KDZ59" s="136"/>
      <c r="KEA59" s="136"/>
      <c r="KEB59" s="136"/>
      <c r="KEC59" s="136"/>
      <c r="KED59" s="136"/>
      <c r="KEE59" s="136"/>
      <c r="KEF59" s="136"/>
      <c r="KEG59" s="136"/>
      <c r="KEH59" s="136"/>
      <c r="KEI59" s="136"/>
      <c r="KEJ59" s="136"/>
      <c r="KEK59" s="136"/>
      <c r="KEL59" s="136"/>
      <c r="KEM59" s="136"/>
      <c r="KEN59" s="136"/>
      <c r="KEO59" s="136"/>
      <c r="KEP59" s="136"/>
      <c r="KEQ59" s="136"/>
      <c r="KER59" s="136"/>
      <c r="KES59" s="136"/>
      <c r="KET59" s="136"/>
      <c r="KEU59" s="136"/>
      <c r="KEV59" s="136"/>
      <c r="KEW59" s="136"/>
      <c r="KEX59" s="136"/>
      <c r="KEY59" s="136"/>
      <c r="KEZ59" s="136"/>
      <c r="KFA59" s="136"/>
      <c r="KFB59" s="136"/>
      <c r="KFC59" s="136"/>
      <c r="KFD59" s="136"/>
      <c r="KFE59" s="136"/>
      <c r="KFF59" s="136"/>
      <c r="KFG59" s="136"/>
      <c r="KFH59" s="136"/>
      <c r="KFI59" s="136"/>
      <c r="KFJ59" s="136"/>
      <c r="KFK59" s="136"/>
      <c r="KFL59" s="136"/>
      <c r="KFM59" s="136"/>
      <c r="KFN59" s="136"/>
      <c r="KFO59" s="136"/>
      <c r="KFP59" s="136"/>
      <c r="KFQ59" s="136"/>
      <c r="KFR59" s="136"/>
      <c r="KFS59" s="136"/>
      <c r="KFT59" s="136"/>
      <c r="KFU59" s="136"/>
      <c r="KFV59" s="136"/>
      <c r="KFW59" s="136"/>
      <c r="KFX59" s="136"/>
      <c r="KFY59" s="136"/>
      <c r="KFZ59" s="136"/>
      <c r="KGA59" s="136"/>
      <c r="KGB59" s="136"/>
      <c r="KGC59" s="136"/>
      <c r="KGD59" s="136"/>
      <c r="KGE59" s="136"/>
      <c r="KGF59" s="136"/>
      <c r="KGG59" s="136"/>
      <c r="KGH59" s="136"/>
      <c r="KGI59" s="136"/>
      <c r="KGJ59" s="136"/>
      <c r="KGK59" s="136"/>
      <c r="KGL59" s="136"/>
      <c r="KGM59" s="136"/>
      <c r="KGN59" s="136"/>
      <c r="KGO59" s="136"/>
      <c r="KGP59" s="136"/>
      <c r="KGQ59" s="136"/>
      <c r="KGR59" s="136"/>
      <c r="KGS59" s="136"/>
      <c r="KGT59" s="136"/>
      <c r="KGU59" s="136"/>
      <c r="KGV59" s="136"/>
      <c r="KGW59" s="136"/>
      <c r="KGX59" s="136"/>
      <c r="KGY59" s="136"/>
      <c r="KGZ59" s="136"/>
      <c r="KHA59" s="136"/>
      <c r="KHB59" s="136"/>
      <c r="KHC59" s="136"/>
      <c r="KHD59" s="136"/>
      <c r="KHE59" s="136"/>
      <c r="KHF59" s="136"/>
      <c r="KHG59" s="136"/>
      <c r="KHH59" s="136"/>
      <c r="KHI59" s="136"/>
      <c r="KHJ59" s="136"/>
      <c r="KHK59" s="136"/>
      <c r="KHL59" s="136"/>
      <c r="KHM59" s="136"/>
      <c r="KHN59" s="136"/>
      <c r="KHO59" s="136"/>
      <c r="KHP59" s="136"/>
      <c r="KHQ59" s="136"/>
      <c r="KHR59" s="136"/>
      <c r="KHS59" s="136"/>
      <c r="KHT59" s="136"/>
      <c r="KHU59" s="136"/>
      <c r="KHV59" s="136"/>
      <c r="KHW59" s="136"/>
      <c r="KHX59" s="136"/>
      <c r="KHY59" s="136"/>
      <c r="KHZ59" s="136"/>
      <c r="KIA59" s="136"/>
      <c r="KIB59" s="136"/>
      <c r="KIC59" s="136"/>
      <c r="KID59" s="136"/>
      <c r="KIE59" s="136"/>
      <c r="KIF59" s="136"/>
      <c r="KIG59" s="136"/>
      <c r="KIH59" s="136"/>
      <c r="KII59" s="136"/>
      <c r="KIJ59" s="136"/>
      <c r="KIK59" s="136"/>
      <c r="KIL59" s="136"/>
      <c r="KIM59" s="136"/>
      <c r="KIN59" s="136"/>
      <c r="KIO59" s="136"/>
      <c r="KIP59" s="136"/>
      <c r="KIQ59" s="136"/>
      <c r="KIR59" s="136"/>
      <c r="KIS59" s="136"/>
      <c r="KIT59" s="136"/>
      <c r="KIU59" s="136"/>
      <c r="KIV59" s="136"/>
      <c r="KIW59" s="136"/>
      <c r="KIX59" s="136"/>
      <c r="KIY59" s="136"/>
      <c r="KIZ59" s="136"/>
      <c r="KJA59" s="136"/>
      <c r="KJB59" s="136"/>
      <c r="KJC59" s="136"/>
      <c r="KJD59" s="136"/>
      <c r="KJE59" s="136"/>
      <c r="KJF59" s="136"/>
      <c r="KJG59" s="136"/>
      <c r="KJH59" s="136"/>
      <c r="KJI59" s="136"/>
      <c r="KJJ59" s="136"/>
      <c r="KJK59" s="136"/>
      <c r="KJL59" s="136"/>
      <c r="KJM59" s="136"/>
      <c r="KJN59" s="136"/>
      <c r="KJO59" s="136"/>
      <c r="KJP59" s="136"/>
      <c r="KJQ59" s="136"/>
      <c r="KJR59" s="136"/>
      <c r="KJS59" s="136"/>
      <c r="KJT59" s="136"/>
      <c r="KJU59" s="136"/>
      <c r="KJV59" s="136"/>
      <c r="KJW59" s="136"/>
      <c r="KJX59" s="136"/>
      <c r="KJY59" s="136"/>
      <c r="KJZ59" s="136"/>
      <c r="KKA59" s="136"/>
      <c r="KKB59" s="136"/>
      <c r="KKC59" s="136"/>
      <c r="KKD59" s="136"/>
      <c r="KKE59" s="136"/>
      <c r="KKF59" s="136"/>
      <c r="KKG59" s="136"/>
      <c r="KKH59" s="136"/>
      <c r="KKI59" s="136"/>
      <c r="KKJ59" s="136"/>
      <c r="KKK59" s="136"/>
      <c r="KKL59" s="136"/>
      <c r="KKM59" s="136"/>
      <c r="KKN59" s="136"/>
      <c r="KKO59" s="136"/>
      <c r="KKP59" s="136"/>
      <c r="KKQ59" s="136"/>
      <c r="KKR59" s="136"/>
      <c r="KKS59" s="136"/>
      <c r="KKT59" s="136"/>
      <c r="KKU59" s="136"/>
      <c r="KKV59" s="136"/>
      <c r="KKW59" s="136"/>
      <c r="KKX59" s="136"/>
      <c r="KKY59" s="136"/>
      <c r="KKZ59" s="136"/>
      <c r="KLA59" s="136"/>
      <c r="KLB59" s="136"/>
      <c r="KLC59" s="136"/>
      <c r="KLD59" s="136"/>
      <c r="KLE59" s="136"/>
      <c r="KLF59" s="136"/>
      <c r="KLG59" s="136"/>
      <c r="KLH59" s="136"/>
      <c r="KLI59" s="136"/>
      <c r="KLJ59" s="136"/>
      <c r="KLK59" s="136"/>
      <c r="KLL59" s="136"/>
      <c r="KLM59" s="136"/>
      <c r="KLN59" s="136"/>
      <c r="KLO59" s="136"/>
      <c r="KLP59" s="136"/>
      <c r="KLQ59" s="136"/>
      <c r="KLR59" s="136"/>
      <c r="KLS59" s="136"/>
      <c r="KLT59" s="136"/>
      <c r="KLU59" s="136"/>
      <c r="KLV59" s="136"/>
      <c r="KLW59" s="136"/>
      <c r="KLX59" s="136"/>
      <c r="KLY59" s="136"/>
      <c r="KLZ59" s="136"/>
      <c r="KMA59" s="136"/>
      <c r="KMB59" s="136"/>
      <c r="KMC59" s="136"/>
      <c r="KMD59" s="136"/>
      <c r="KME59" s="136"/>
      <c r="KMF59" s="136"/>
      <c r="KMG59" s="136"/>
      <c r="KMH59" s="136"/>
      <c r="KMI59" s="136"/>
      <c r="KMJ59" s="136"/>
      <c r="KMK59" s="136"/>
      <c r="KML59" s="136"/>
      <c r="KMM59" s="136"/>
      <c r="KMN59" s="136"/>
      <c r="KMO59" s="136"/>
      <c r="KMP59" s="136"/>
      <c r="KMQ59" s="136"/>
      <c r="KMR59" s="136"/>
      <c r="KMS59" s="136"/>
      <c r="KMT59" s="136"/>
      <c r="KMU59" s="136"/>
      <c r="KMV59" s="136"/>
      <c r="KMW59" s="136"/>
      <c r="KMX59" s="136"/>
      <c r="KMY59" s="136"/>
      <c r="KMZ59" s="136"/>
      <c r="KNA59" s="136"/>
      <c r="KNB59" s="136"/>
      <c r="KNC59" s="136"/>
      <c r="KND59" s="136"/>
      <c r="KNE59" s="136"/>
      <c r="KNF59" s="136"/>
      <c r="KNG59" s="136"/>
      <c r="KNH59" s="136"/>
      <c r="KNI59" s="136"/>
      <c r="KNJ59" s="136"/>
      <c r="KNK59" s="136"/>
      <c r="KNL59" s="136"/>
      <c r="KNM59" s="136"/>
      <c r="KNN59" s="136"/>
      <c r="KNO59" s="136"/>
      <c r="KNP59" s="136"/>
      <c r="KNQ59" s="136"/>
      <c r="KNR59" s="136"/>
      <c r="KNS59" s="136"/>
      <c r="KNT59" s="136"/>
      <c r="KNU59" s="136"/>
      <c r="KNV59" s="136"/>
      <c r="KNW59" s="136"/>
      <c r="KNX59" s="136"/>
      <c r="KNY59" s="136"/>
      <c r="KNZ59" s="136"/>
      <c r="KOA59" s="136"/>
      <c r="KOB59" s="136"/>
      <c r="KOC59" s="136"/>
      <c r="KOD59" s="136"/>
      <c r="KOE59" s="136"/>
      <c r="KOF59" s="136"/>
      <c r="KOG59" s="136"/>
      <c r="KOH59" s="136"/>
      <c r="KOI59" s="136"/>
      <c r="KOJ59" s="136"/>
      <c r="KOK59" s="136"/>
      <c r="KOL59" s="136"/>
      <c r="KOM59" s="136"/>
      <c r="KON59" s="136"/>
      <c r="KOO59" s="136"/>
      <c r="KOP59" s="136"/>
      <c r="KOQ59" s="136"/>
      <c r="KOR59" s="136"/>
      <c r="KOS59" s="136"/>
      <c r="KOT59" s="136"/>
      <c r="KOU59" s="136"/>
      <c r="KOV59" s="136"/>
      <c r="KOW59" s="136"/>
      <c r="KOX59" s="136"/>
      <c r="KOY59" s="136"/>
      <c r="KOZ59" s="136"/>
      <c r="KPA59" s="136"/>
      <c r="KPB59" s="136"/>
      <c r="KPC59" s="136"/>
      <c r="KPD59" s="136"/>
      <c r="KPE59" s="136"/>
      <c r="KPF59" s="136"/>
      <c r="KPG59" s="136"/>
      <c r="KPH59" s="136"/>
      <c r="KPI59" s="136"/>
      <c r="KPJ59" s="136"/>
      <c r="KPK59" s="136"/>
      <c r="KPL59" s="136"/>
      <c r="KPM59" s="136"/>
      <c r="KPN59" s="136"/>
      <c r="KPO59" s="136"/>
      <c r="KPP59" s="136"/>
      <c r="KPQ59" s="136"/>
      <c r="KPR59" s="136"/>
      <c r="KPS59" s="136"/>
      <c r="KPT59" s="136"/>
      <c r="KPU59" s="136"/>
      <c r="KPV59" s="136"/>
      <c r="KPW59" s="136"/>
      <c r="KPX59" s="136"/>
      <c r="KPY59" s="136"/>
      <c r="KPZ59" s="136"/>
      <c r="KQA59" s="136"/>
      <c r="KQB59" s="136"/>
      <c r="KQC59" s="136"/>
      <c r="KQD59" s="136"/>
      <c r="KQE59" s="136"/>
      <c r="KQF59" s="136"/>
      <c r="KQG59" s="136"/>
      <c r="KQH59" s="136"/>
      <c r="KQI59" s="136"/>
      <c r="KQJ59" s="136"/>
      <c r="KQK59" s="136"/>
      <c r="KQL59" s="136"/>
      <c r="KQM59" s="136"/>
      <c r="KQN59" s="136"/>
      <c r="KQO59" s="136"/>
      <c r="KQP59" s="136"/>
      <c r="KQQ59" s="136"/>
      <c r="KQR59" s="136"/>
      <c r="KQS59" s="136"/>
      <c r="KQT59" s="136"/>
      <c r="KQU59" s="136"/>
      <c r="KQV59" s="136"/>
      <c r="KQW59" s="136"/>
      <c r="KQX59" s="136"/>
      <c r="KQY59" s="136"/>
      <c r="KQZ59" s="136"/>
      <c r="KRA59" s="136"/>
      <c r="KRB59" s="136"/>
      <c r="KRC59" s="136"/>
      <c r="KRD59" s="136"/>
      <c r="KRE59" s="136"/>
      <c r="KRF59" s="136"/>
      <c r="KRG59" s="136"/>
      <c r="KRH59" s="136"/>
      <c r="KRI59" s="136"/>
      <c r="KRJ59" s="136"/>
      <c r="KRK59" s="136"/>
      <c r="KRL59" s="136"/>
      <c r="KRM59" s="136"/>
      <c r="KRN59" s="136"/>
      <c r="KRO59" s="136"/>
      <c r="KRP59" s="136"/>
      <c r="KRQ59" s="136"/>
      <c r="KRR59" s="136"/>
      <c r="KRS59" s="136"/>
      <c r="KRT59" s="136"/>
      <c r="KRU59" s="136"/>
      <c r="KRV59" s="136"/>
      <c r="KRW59" s="136"/>
      <c r="KRX59" s="136"/>
      <c r="KRY59" s="136"/>
      <c r="KRZ59" s="136"/>
      <c r="KSA59" s="136"/>
      <c r="KSB59" s="136"/>
      <c r="KSC59" s="136"/>
      <c r="KSD59" s="136"/>
      <c r="KSE59" s="136"/>
      <c r="KSF59" s="136"/>
      <c r="KSG59" s="136"/>
      <c r="KSH59" s="136"/>
      <c r="KSI59" s="136"/>
      <c r="KSJ59" s="136"/>
      <c r="KSK59" s="136"/>
      <c r="KSL59" s="136"/>
      <c r="KSM59" s="136"/>
      <c r="KSN59" s="136"/>
      <c r="KSO59" s="136"/>
      <c r="KSP59" s="136"/>
      <c r="KSQ59" s="136"/>
      <c r="KSR59" s="136"/>
      <c r="KSS59" s="136"/>
      <c r="KST59" s="136"/>
      <c r="KSU59" s="136"/>
      <c r="KSV59" s="136"/>
      <c r="KSW59" s="136"/>
      <c r="KSX59" s="136"/>
      <c r="KSY59" s="136"/>
      <c r="KSZ59" s="136"/>
      <c r="KTA59" s="136"/>
      <c r="KTB59" s="136"/>
      <c r="KTC59" s="136"/>
      <c r="KTD59" s="136"/>
      <c r="KTE59" s="136"/>
      <c r="KTF59" s="136"/>
      <c r="KTG59" s="136"/>
      <c r="KTH59" s="136"/>
      <c r="KTI59" s="136"/>
      <c r="KTJ59" s="136"/>
      <c r="KTK59" s="136"/>
      <c r="KTL59" s="136"/>
      <c r="KTM59" s="136"/>
      <c r="KTN59" s="136"/>
      <c r="KTO59" s="136"/>
      <c r="KTP59" s="136"/>
      <c r="KTQ59" s="136"/>
      <c r="KTR59" s="136"/>
      <c r="KTS59" s="136"/>
      <c r="KTT59" s="136"/>
      <c r="KTU59" s="136"/>
      <c r="KTV59" s="136"/>
      <c r="KTW59" s="136"/>
      <c r="KTX59" s="136"/>
      <c r="KTY59" s="136"/>
      <c r="KTZ59" s="136"/>
      <c r="KUA59" s="136"/>
      <c r="KUB59" s="136"/>
      <c r="KUC59" s="136"/>
      <c r="KUD59" s="136"/>
      <c r="KUE59" s="136"/>
      <c r="KUF59" s="136"/>
      <c r="KUG59" s="136"/>
      <c r="KUH59" s="136"/>
      <c r="KUI59" s="136"/>
      <c r="KUJ59" s="136"/>
      <c r="KUK59" s="136"/>
      <c r="KUL59" s="136"/>
      <c r="KUM59" s="136"/>
      <c r="KUN59" s="136"/>
      <c r="KUO59" s="136"/>
      <c r="KUP59" s="136"/>
      <c r="KUQ59" s="136"/>
      <c r="KUR59" s="136"/>
      <c r="KUS59" s="136"/>
      <c r="KUT59" s="136"/>
      <c r="KUU59" s="136"/>
      <c r="KUV59" s="136"/>
      <c r="KUW59" s="136"/>
      <c r="KUX59" s="136"/>
      <c r="KUY59" s="136"/>
      <c r="KUZ59" s="136"/>
      <c r="KVA59" s="136"/>
      <c r="KVB59" s="136"/>
      <c r="KVC59" s="136"/>
      <c r="KVD59" s="136"/>
      <c r="KVE59" s="136"/>
      <c r="KVF59" s="136"/>
      <c r="KVG59" s="136"/>
      <c r="KVH59" s="136"/>
      <c r="KVI59" s="136"/>
      <c r="KVJ59" s="136"/>
      <c r="KVK59" s="136"/>
      <c r="KVL59" s="136"/>
      <c r="KVM59" s="136"/>
      <c r="KVN59" s="136"/>
      <c r="KVO59" s="136"/>
      <c r="KVP59" s="136"/>
      <c r="KVQ59" s="136"/>
      <c r="KVR59" s="136"/>
      <c r="KVS59" s="136"/>
      <c r="KVT59" s="136"/>
      <c r="KVU59" s="136"/>
      <c r="KVV59" s="136"/>
      <c r="KVW59" s="136"/>
      <c r="KVX59" s="136"/>
      <c r="KVY59" s="136"/>
      <c r="KVZ59" s="136"/>
      <c r="KWA59" s="136"/>
      <c r="KWB59" s="136"/>
      <c r="KWC59" s="136"/>
      <c r="KWD59" s="136"/>
      <c r="KWE59" s="136"/>
      <c r="KWF59" s="136"/>
      <c r="KWG59" s="136"/>
      <c r="KWH59" s="136"/>
      <c r="KWI59" s="136"/>
      <c r="KWJ59" s="136"/>
      <c r="KWK59" s="136"/>
      <c r="KWL59" s="136"/>
      <c r="KWM59" s="136"/>
      <c r="KWN59" s="136"/>
      <c r="KWO59" s="136"/>
      <c r="KWP59" s="136"/>
      <c r="KWQ59" s="136"/>
      <c r="KWR59" s="136"/>
      <c r="KWS59" s="136"/>
      <c r="KWT59" s="136"/>
      <c r="KWU59" s="136"/>
      <c r="KWV59" s="136"/>
      <c r="KWW59" s="136"/>
      <c r="KWX59" s="136"/>
      <c r="KWY59" s="136"/>
      <c r="KWZ59" s="136"/>
      <c r="KXA59" s="136"/>
      <c r="KXB59" s="136"/>
      <c r="KXC59" s="136"/>
      <c r="KXD59" s="136"/>
      <c r="KXE59" s="136"/>
      <c r="KXF59" s="136"/>
      <c r="KXG59" s="136"/>
      <c r="KXH59" s="136"/>
      <c r="KXI59" s="136"/>
      <c r="KXJ59" s="136"/>
      <c r="KXK59" s="136"/>
      <c r="KXL59" s="136"/>
      <c r="KXM59" s="136"/>
      <c r="KXN59" s="136"/>
      <c r="KXO59" s="136"/>
      <c r="KXP59" s="136"/>
      <c r="KXQ59" s="136"/>
      <c r="KXR59" s="136"/>
      <c r="KXS59" s="136"/>
      <c r="KXT59" s="136"/>
      <c r="KXU59" s="136"/>
      <c r="KXV59" s="136"/>
      <c r="KXW59" s="136"/>
      <c r="KXX59" s="136"/>
      <c r="KXY59" s="136"/>
      <c r="KXZ59" s="136"/>
      <c r="KYA59" s="136"/>
      <c r="KYB59" s="136"/>
      <c r="KYC59" s="136"/>
      <c r="KYD59" s="136"/>
      <c r="KYE59" s="136"/>
      <c r="KYF59" s="136"/>
      <c r="KYG59" s="136"/>
      <c r="KYH59" s="136"/>
      <c r="KYI59" s="136"/>
      <c r="KYJ59" s="136"/>
      <c r="KYK59" s="136"/>
      <c r="KYL59" s="136"/>
      <c r="KYM59" s="136"/>
      <c r="KYN59" s="136"/>
      <c r="KYO59" s="136"/>
      <c r="KYP59" s="136"/>
      <c r="KYQ59" s="136"/>
      <c r="KYR59" s="136"/>
      <c r="KYS59" s="136"/>
      <c r="KYT59" s="136"/>
      <c r="KYU59" s="136"/>
      <c r="KYV59" s="136"/>
      <c r="KYW59" s="136"/>
      <c r="KYX59" s="136"/>
      <c r="KYY59" s="136"/>
      <c r="KYZ59" s="136"/>
      <c r="KZA59" s="136"/>
      <c r="KZB59" s="136"/>
      <c r="KZC59" s="136"/>
      <c r="KZD59" s="136"/>
      <c r="KZE59" s="136"/>
      <c r="KZF59" s="136"/>
      <c r="KZG59" s="136"/>
      <c r="KZH59" s="136"/>
      <c r="KZI59" s="136"/>
      <c r="KZJ59" s="136"/>
      <c r="KZK59" s="136"/>
      <c r="KZL59" s="136"/>
      <c r="KZM59" s="136"/>
      <c r="KZN59" s="136"/>
      <c r="KZO59" s="136"/>
      <c r="KZP59" s="136"/>
      <c r="KZQ59" s="136"/>
      <c r="KZR59" s="136"/>
      <c r="KZS59" s="136"/>
      <c r="KZT59" s="136"/>
      <c r="KZU59" s="136"/>
      <c r="KZV59" s="136"/>
      <c r="KZW59" s="136"/>
      <c r="KZX59" s="136"/>
      <c r="KZY59" s="136"/>
      <c r="KZZ59" s="136"/>
      <c r="LAA59" s="136"/>
      <c r="LAB59" s="136"/>
      <c r="LAC59" s="136"/>
      <c r="LAD59" s="136"/>
      <c r="LAE59" s="136"/>
      <c r="LAF59" s="136"/>
      <c r="LAG59" s="136"/>
      <c r="LAH59" s="136"/>
      <c r="LAI59" s="136"/>
      <c r="LAJ59" s="136"/>
      <c r="LAK59" s="136"/>
      <c r="LAL59" s="136"/>
      <c r="LAM59" s="136"/>
      <c r="LAN59" s="136"/>
      <c r="LAO59" s="136"/>
      <c r="LAP59" s="136"/>
      <c r="LAQ59" s="136"/>
      <c r="LAR59" s="136"/>
      <c r="LAS59" s="136"/>
      <c r="LAT59" s="136"/>
      <c r="LAU59" s="136"/>
      <c r="LAV59" s="136"/>
      <c r="LAW59" s="136"/>
      <c r="LAX59" s="136"/>
      <c r="LAY59" s="136"/>
      <c r="LAZ59" s="136"/>
      <c r="LBA59" s="136"/>
      <c r="LBB59" s="136"/>
      <c r="LBC59" s="136"/>
      <c r="LBD59" s="136"/>
      <c r="LBE59" s="136"/>
      <c r="LBF59" s="136"/>
      <c r="LBG59" s="136"/>
      <c r="LBH59" s="136"/>
      <c r="LBI59" s="136"/>
      <c r="LBJ59" s="136"/>
      <c r="LBK59" s="136"/>
      <c r="LBL59" s="136"/>
      <c r="LBM59" s="136"/>
      <c r="LBN59" s="136"/>
      <c r="LBO59" s="136"/>
      <c r="LBP59" s="136"/>
      <c r="LBQ59" s="136"/>
      <c r="LBR59" s="136"/>
      <c r="LBS59" s="136"/>
      <c r="LBT59" s="136"/>
      <c r="LBU59" s="136"/>
      <c r="LBV59" s="136"/>
      <c r="LBW59" s="136"/>
      <c r="LBX59" s="136"/>
      <c r="LBY59" s="136"/>
      <c r="LBZ59" s="136"/>
      <c r="LCA59" s="136"/>
      <c r="LCB59" s="136"/>
      <c r="LCC59" s="136"/>
      <c r="LCD59" s="136"/>
      <c r="LCE59" s="136"/>
      <c r="LCF59" s="136"/>
      <c r="LCG59" s="136"/>
      <c r="LCH59" s="136"/>
      <c r="LCI59" s="136"/>
      <c r="LCJ59" s="136"/>
      <c r="LCK59" s="136"/>
      <c r="LCL59" s="136"/>
      <c r="LCM59" s="136"/>
      <c r="LCN59" s="136"/>
      <c r="LCO59" s="136"/>
      <c r="LCP59" s="136"/>
      <c r="LCQ59" s="136"/>
      <c r="LCR59" s="136"/>
      <c r="LCS59" s="136"/>
      <c r="LCT59" s="136"/>
      <c r="LCU59" s="136"/>
      <c r="LCV59" s="136"/>
      <c r="LCW59" s="136"/>
      <c r="LCX59" s="136"/>
      <c r="LCY59" s="136"/>
      <c r="LCZ59" s="136"/>
      <c r="LDA59" s="136"/>
      <c r="LDB59" s="136"/>
      <c r="LDC59" s="136"/>
      <c r="LDD59" s="136"/>
      <c r="LDE59" s="136"/>
      <c r="LDF59" s="136"/>
      <c r="LDG59" s="136"/>
      <c r="LDH59" s="136"/>
      <c r="LDI59" s="136"/>
      <c r="LDJ59" s="136"/>
      <c r="LDK59" s="136"/>
      <c r="LDL59" s="136"/>
      <c r="LDM59" s="136"/>
      <c r="LDN59" s="136"/>
      <c r="LDO59" s="136"/>
      <c r="LDP59" s="136"/>
      <c r="LDQ59" s="136"/>
      <c r="LDR59" s="136"/>
      <c r="LDS59" s="136"/>
      <c r="LDT59" s="136"/>
      <c r="LDU59" s="136"/>
      <c r="LDV59" s="136"/>
      <c r="LDW59" s="136"/>
      <c r="LDX59" s="136"/>
      <c r="LDY59" s="136"/>
      <c r="LDZ59" s="136"/>
      <c r="LEA59" s="136"/>
      <c r="LEB59" s="136"/>
      <c r="LEC59" s="136"/>
      <c r="LED59" s="136"/>
      <c r="LEE59" s="136"/>
      <c r="LEF59" s="136"/>
      <c r="LEG59" s="136"/>
      <c r="LEH59" s="136"/>
      <c r="LEI59" s="136"/>
      <c r="LEJ59" s="136"/>
      <c r="LEK59" s="136"/>
      <c r="LEL59" s="136"/>
      <c r="LEM59" s="136"/>
      <c r="LEN59" s="136"/>
      <c r="LEO59" s="136"/>
      <c r="LEP59" s="136"/>
      <c r="LEQ59" s="136"/>
      <c r="LER59" s="136"/>
      <c r="LES59" s="136"/>
      <c r="LET59" s="136"/>
      <c r="LEU59" s="136"/>
      <c r="LEV59" s="136"/>
      <c r="LEW59" s="136"/>
      <c r="LEX59" s="136"/>
      <c r="LEY59" s="136"/>
      <c r="LEZ59" s="136"/>
      <c r="LFA59" s="136"/>
      <c r="LFB59" s="136"/>
      <c r="LFC59" s="136"/>
      <c r="LFD59" s="136"/>
      <c r="LFE59" s="136"/>
      <c r="LFF59" s="136"/>
      <c r="LFG59" s="136"/>
      <c r="LFH59" s="136"/>
      <c r="LFI59" s="136"/>
      <c r="LFJ59" s="136"/>
      <c r="LFK59" s="136"/>
      <c r="LFL59" s="136"/>
      <c r="LFM59" s="136"/>
      <c r="LFN59" s="136"/>
      <c r="LFO59" s="136"/>
      <c r="LFP59" s="136"/>
      <c r="LFQ59" s="136"/>
      <c r="LFR59" s="136"/>
      <c r="LFS59" s="136"/>
      <c r="LFT59" s="136"/>
      <c r="LFU59" s="136"/>
      <c r="LFV59" s="136"/>
      <c r="LFW59" s="136"/>
      <c r="LFX59" s="136"/>
      <c r="LFY59" s="136"/>
      <c r="LFZ59" s="136"/>
      <c r="LGA59" s="136"/>
      <c r="LGB59" s="136"/>
      <c r="LGC59" s="136"/>
      <c r="LGD59" s="136"/>
      <c r="LGE59" s="136"/>
      <c r="LGF59" s="136"/>
      <c r="LGG59" s="136"/>
      <c r="LGH59" s="136"/>
      <c r="LGI59" s="136"/>
      <c r="LGJ59" s="136"/>
      <c r="LGK59" s="136"/>
      <c r="LGL59" s="136"/>
      <c r="LGM59" s="136"/>
      <c r="LGN59" s="136"/>
      <c r="LGO59" s="136"/>
      <c r="LGP59" s="136"/>
      <c r="LGQ59" s="136"/>
      <c r="LGR59" s="136"/>
      <c r="LGS59" s="136"/>
      <c r="LGT59" s="136"/>
      <c r="LGU59" s="136"/>
      <c r="LGV59" s="136"/>
      <c r="LGW59" s="136"/>
      <c r="LGX59" s="136"/>
      <c r="LGY59" s="136"/>
      <c r="LGZ59" s="136"/>
      <c r="LHA59" s="136"/>
      <c r="LHB59" s="136"/>
      <c r="LHC59" s="136"/>
      <c r="LHD59" s="136"/>
      <c r="LHE59" s="136"/>
      <c r="LHF59" s="136"/>
      <c r="LHG59" s="136"/>
      <c r="LHH59" s="136"/>
      <c r="LHI59" s="136"/>
      <c r="LHJ59" s="136"/>
      <c r="LHK59" s="136"/>
      <c r="LHL59" s="136"/>
      <c r="LHM59" s="136"/>
      <c r="LHN59" s="136"/>
      <c r="LHO59" s="136"/>
      <c r="LHP59" s="136"/>
      <c r="LHQ59" s="136"/>
      <c r="LHR59" s="136"/>
      <c r="LHS59" s="136"/>
      <c r="LHT59" s="136"/>
      <c r="LHU59" s="136"/>
      <c r="LHV59" s="136"/>
      <c r="LHW59" s="136"/>
      <c r="LHX59" s="136"/>
      <c r="LHY59" s="136"/>
      <c r="LHZ59" s="136"/>
      <c r="LIA59" s="136"/>
      <c r="LIB59" s="136"/>
      <c r="LIC59" s="136"/>
      <c r="LID59" s="136"/>
      <c r="LIE59" s="136"/>
      <c r="LIF59" s="136"/>
      <c r="LIG59" s="136"/>
      <c r="LIH59" s="136"/>
      <c r="LII59" s="136"/>
      <c r="LIJ59" s="136"/>
      <c r="LIK59" s="136"/>
      <c r="LIL59" s="136"/>
      <c r="LIM59" s="136"/>
      <c r="LIN59" s="136"/>
      <c r="LIO59" s="136"/>
      <c r="LIP59" s="136"/>
      <c r="LIQ59" s="136"/>
      <c r="LIR59" s="136"/>
      <c r="LIS59" s="136"/>
      <c r="LIT59" s="136"/>
      <c r="LIU59" s="136"/>
      <c r="LIV59" s="136"/>
      <c r="LIW59" s="136"/>
      <c r="LIX59" s="136"/>
      <c r="LIY59" s="136"/>
      <c r="LIZ59" s="136"/>
      <c r="LJA59" s="136"/>
      <c r="LJB59" s="136"/>
      <c r="LJC59" s="136"/>
      <c r="LJD59" s="136"/>
      <c r="LJE59" s="136"/>
      <c r="LJF59" s="136"/>
      <c r="LJG59" s="136"/>
      <c r="LJH59" s="136"/>
      <c r="LJI59" s="136"/>
      <c r="LJJ59" s="136"/>
      <c r="LJK59" s="136"/>
      <c r="LJL59" s="136"/>
      <c r="LJM59" s="136"/>
      <c r="LJN59" s="136"/>
      <c r="LJO59" s="136"/>
      <c r="LJP59" s="136"/>
      <c r="LJQ59" s="136"/>
      <c r="LJR59" s="136"/>
      <c r="LJS59" s="136"/>
      <c r="LJT59" s="136"/>
      <c r="LJU59" s="136"/>
      <c r="LJV59" s="136"/>
      <c r="LJW59" s="136"/>
      <c r="LJX59" s="136"/>
      <c r="LJY59" s="136"/>
      <c r="LJZ59" s="136"/>
      <c r="LKA59" s="136"/>
      <c r="LKB59" s="136"/>
      <c r="LKC59" s="136"/>
      <c r="LKD59" s="136"/>
      <c r="LKE59" s="136"/>
      <c r="LKF59" s="136"/>
      <c r="LKG59" s="136"/>
      <c r="LKH59" s="136"/>
      <c r="LKI59" s="136"/>
      <c r="LKJ59" s="136"/>
      <c r="LKK59" s="136"/>
      <c r="LKL59" s="136"/>
      <c r="LKM59" s="136"/>
      <c r="LKN59" s="136"/>
      <c r="LKO59" s="136"/>
      <c r="LKP59" s="136"/>
      <c r="LKQ59" s="136"/>
      <c r="LKR59" s="136"/>
      <c r="LKS59" s="136"/>
      <c r="LKT59" s="136"/>
      <c r="LKU59" s="136"/>
      <c r="LKV59" s="136"/>
      <c r="LKW59" s="136"/>
      <c r="LKX59" s="136"/>
      <c r="LKY59" s="136"/>
      <c r="LKZ59" s="136"/>
      <c r="LLA59" s="136"/>
      <c r="LLB59" s="136"/>
      <c r="LLC59" s="136"/>
      <c r="LLD59" s="136"/>
      <c r="LLE59" s="136"/>
      <c r="LLF59" s="136"/>
      <c r="LLG59" s="136"/>
      <c r="LLH59" s="136"/>
      <c r="LLI59" s="136"/>
      <c r="LLJ59" s="136"/>
      <c r="LLK59" s="136"/>
      <c r="LLL59" s="136"/>
      <c r="LLM59" s="136"/>
      <c r="LLN59" s="136"/>
      <c r="LLO59" s="136"/>
      <c r="LLP59" s="136"/>
      <c r="LLQ59" s="136"/>
      <c r="LLR59" s="136"/>
      <c r="LLS59" s="136"/>
      <c r="LLT59" s="136"/>
      <c r="LLU59" s="136"/>
      <c r="LLV59" s="136"/>
      <c r="LLW59" s="136"/>
      <c r="LLX59" s="136"/>
      <c r="LLY59" s="136"/>
      <c r="LLZ59" s="136"/>
      <c r="LMA59" s="136"/>
      <c r="LMB59" s="136"/>
      <c r="LMC59" s="136"/>
      <c r="LMD59" s="136"/>
      <c r="LME59" s="136"/>
      <c r="LMF59" s="136"/>
      <c r="LMG59" s="136"/>
      <c r="LMH59" s="136"/>
      <c r="LMI59" s="136"/>
      <c r="LMJ59" s="136"/>
      <c r="LMK59" s="136"/>
      <c r="LML59" s="136"/>
      <c r="LMM59" s="136"/>
      <c r="LMN59" s="136"/>
      <c r="LMO59" s="136"/>
      <c r="LMP59" s="136"/>
      <c r="LMQ59" s="136"/>
      <c r="LMR59" s="136"/>
      <c r="LMS59" s="136"/>
      <c r="LMT59" s="136"/>
      <c r="LMU59" s="136"/>
      <c r="LMV59" s="136"/>
      <c r="LMW59" s="136"/>
      <c r="LMX59" s="136"/>
      <c r="LMY59" s="136"/>
      <c r="LMZ59" s="136"/>
      <c r="LNA59" s="136"/>
      <c r="LNB59" s="136"/>
      <c r="LNC59" s="136"/>
      <c r="LND59" s="136"/>
      <c r="LNE59" s="136"/>
      <c r="LNF59" s="136"/>
      <c r="LNG59" s="136"/>
      <c r="LNH59" s="136"/>
      <c r="LNI59" s="136"/>
      <c r="LNJ59" s="136"/>
      <c r="LNK59" s="136"/>
      <c r="LNL59" s="136"/>
      <c r="LNM59" s="136"/>
      <c r="LNN59" s="136"/>
      <c r="LNO59" s="136"/>
      <c r="LNP59" s="136"/>
      <c r="LNQ59" s="136"/>
      <c r="LNR59" s="136"/>
      <c r="LNS59" s="136"/>
      <c r="LNT59" s="136"/>
      <c r="LNU59" s="136"/>
      <c r="LNV59" s="136"/>
      <c r="LNW59" s="136"/>
      <c r="LNX59" s="136"/>
      <c r="LNY59" s="136"/>
      <c r="LNZ59" s="136"/>
      <c r="LOA59" s="136"/>
      <c r="LOB59" s="136"/>
      <c r="LOC59" s="136"/>
      <c r="LOD59" s="136"/>
      <c r="LOE59" s="136"/>
      <c r="LOF59" s="136"/>
      <c r="LOG59" s="136"/>
      <c r="LOH59" s="136"/>
      <c r="LOI59" s="136"/>
      <c r="LOJ59" s="136"/>
      <c r="LOK59" s="136"/>
      <c r="LOL59" s="136"/>
      <c r="LOM59" s="136"/>
      <c r="LON59" s="136"/>
      <c r="LOO59" s="136"/>
      <c r="LOP59" s="136"/>
      <c r="LOQ59" s="136"/>
      <c r="LOR59" s="136"/>
      <c r="LOS59" s="136"/>
      <c r="LOT59" s="136"/>
      <c r="LOU59" s="136"/>
      <c r="LOV59" s="136"/>
      <c r="LOW59" s="136"/>
      <c r="LOX59" s="136"/>
      <c r="LOY59" s="136"/>
      <c r="LOZ59" s="136"/>
      <c r="LPA59" s="136"/>
      <c r="LPB59" s="136"/>
      <c r="LPC59" s="136"/>
      <c r="LPD59" s="136"/>
      <c r="LPE59" s="136"/>
      <c r="LPF59" s="136"/>
      <c r="LPG59" s="136"/>
      <c r="LPH59" s="136"/>
      <c r="LPI59" s="136"/>
      <c r="LPJ59" s="136"/>
      <c r="LPK59" s="136"/>
      <c r="LPL59" s="136"/>
      <c r="LPM59" s="136"/>
      <c r="LPN59" s="136"/>
      <c r="LPO59" s="136"/>
      <c r="LPP59" s="136"/>
      <c r="LPQ59" s="136"/>
      <c r="LPR59" s="136"/>
      <c r="LPS59" s="136"/>
      <c r="LPT59" s="136"/>
      <c r="LPU59" s="136"/>
      <c r="LPV59" s="136"/>
      <c r="LPW59" s="136"/>
      <c r="LPX59" s="136"/>
      <c r="LPY59" s="136"/>
      <c r="LPZ59" s="136"/>
      <c r="LQA59" s="136"/>
      <c r="LQB59" s="136"/>
      <c r="LQC59" s="136"/>
      <c r="LQD59" s="136"/>
      <c r="LQE59" s="136"/>
      <c r="LQF59" s="136"/>
      <c r="LQG59" s="136"/>
      <c r="LQH59" s="136"/>
      <c r="LQI59" s="136"/>
      <c r="LQJ59" s="136"/>
      <c r="LQK59" s="136"/>
      <c r="LQL59" s="136"/>
      <c r="LQM59" s="136"/>
      <c r="LQN59" s="136"/>
      <c r="LQO59" s="136"/>
      <c r="LQP59" s="136"/>
      <c r="LQQ59" s="136"/>
      <c r="LQR59" s="136"/>
      <c r="LQS59" s="136"/>
      <c r="LQT59" s="136"/>
      <c r="LQU59" s="136"/>
      <c r="LQV59" s="136"/>
      <c r="LQW59" s="136"/>
      <c r="LQX59" s="136"/>
      <c r="LQY59" s="136"/>
      <c r="LQZ59" s="136"/>
      <c r="LRA59" s="136"/>
      <c r="LRB59" s="136"/>
      <c r="LRC59" s="136"/>
      <c r="LRD59" s="136"/>
      <c r="LRE59" s="136"/>
      <c r="LRF59" s="136"/>
      <c r="LRG59" s="136"/>
      <c r="LRH59" s="136"/>
      <c r="LRI59" s="136"/>
      <c r="LRJ59" s="136"/>
      <c r="LRK59" s="136"/>
      <c r="LRL59" s="136"/>
      <c r="LRM59" s="136"/>
      <c r="LRN59" s="136"/>
      <c r="LRO59" s="136"/>
      <c r="LRP59" s="136"/>
      <c r="LRQ59" s="136"/>
      <c r="LRR59" s="136"/>
      <c r="LRS59" s="136"/>
      <c r="LRT59" s="136"/>
      <c r="LRU59" s="136"/>
      <c r="LRV59" s="136"/>
      <c r="LRW59" s="136"/>
      <c r="LRX59" s="136"/>
      <c r="LRY59" s="136"/>
      <c r="LRZ59" s="136"/>
      <c r="LSA59" s="136"/>
      <c r="LSB59" s="136"/>
      <c r="LSC59" s="136"/>
      <c r="LSD59" s="136"/>
      <c r="LSE59" s="136"/>
      <c r="LSF59" s="136"/>
      <c r="LSG59" s="136"/>
      <c r="LSH59" s="136"/>
      <c r="LSI59" s="136"/>
      <c r="LSJ59" s="136"/>
      <c r="LSK59" s="136"/>
      <c r="LSL59" s="136"/>
      <c r="LSM59" s="136"/>
      <c r="LSN59" s="136"/>
      <c r="LSO59" s="136"/>
      <c r="LSP59" s="136"/>
      <c r="LSQ59" s="136"/>
      <c r="LSR59" s="136"/>
      <c r="LSS59" s="136"/>
      <c r="LST59" s="136"/>
      <c r="LSU59" s="136"/>
      <c r="LSV59" s="136"/>
      <c r="LSW59" s="136"/>
      <c r="LSX59" s="136"/>
      <c r="LSY59" s="136"/>
      <c r="LSZ59" s="136"/>
      <c r="LTA59" s="136"/>
      <c r="LTB59" s="136"/>
      <c r="LTC59" s="136"/>
      <c r="LTD59" s="136"/>
      <c r="LTE59" s="136"/>
      <c r="LTF59" s="136"/>
      <c r="LTG59" s="136"/>
      <c r="LTH59" s="136"/>
      <c r="LTI59" s="136"/>
      <c r="LTJ59" s="136"/>
      <c r="LTK59" s="136"/>
      <c r="LTL59" s="136"/>
      <c r="LTM59" s="136"/>
      <c r="LTN59" s="136"/>
      <c r="LTO59" s="136"/>
      <c r="LTP59" s="136"/>
      <c r="LTQ59" s="136"/>
      <c r="LTR59" s="136"/>
      <c r="LTS59" s="136"/>
      <c r="LTT59" s="136"/>
      <c r="LTU59" s="136"/>
      <c r="LTV59" s="136"/>
      <c r="LTW59" s="136"/>
      <c r="LTX59" s="136"/>
      <c r="LTY59" s="136"/>
      <c r="LTZ59" s="136"/>
      <c r="LUA59" s="136"/>
      <c r="LUB59" s="136"/>
      <c r="LUC59" s="136"/>
      <c r="LUD59" s="136"/>
      <c r="LUE59" s="136"/>
      <c r="LUF59" s="136"/>
      <c r="LUG59" s="136"/>
      <c r="LUH59" s="136"/>
      <c r="LUI59" s="136"/>
      <c r="LUJ59" s="136"/>
      <c r="LUK59" s="136"/>
      <c r="LUL59" s="136"/>
      <c r="LUM59" s="136"/>
      <c r="LUN59" s="136"/>
      <c r="LUO59" s="136"/>
      <c r="LUP59" s="136"/>
      <c r="LUQ59" s="136"/>
      <c r="LUR59" s="136"/>
      <c r="LUS59" s="136"/>
      <c r="LUT59" s="136"/>
      <c r="LUU59" s="136"/>
      <c r="LUV59" s="136"/>
      <c r="LUW59" s="136"/>
      <c r="LUX59" s="136"/>
      <c r="LUY59" s="136"/>
      <c r="LUZ59" s="136"/>
      <c r="LVA59" s="136"/>
      <c r="LVB59" s="136"/>
      <c r="LVC59" s="136"/>
      <c r="LVD59" s="136"/>
      <c r="LVE59" s="136"/>
      <c r="LVF59" s="136"/>
      <c r="LVG59" s="136"/>
      <c r="LVH59" s="136"/>
      <c r="LVI59" s="136"/>
      <c r="LVJ59" s="136"/>
      <c r="LVK59" s="136"/>
      <c r="LVL59" s="136"/>
      <c r="LVM59" s="136"/>
      <c r="LVN59" s="136"/>
      <c r="LVO59" s="136"/>
      <c r="LVP59" s="136"/>
      <c r="LVQ59" s="136"/>
      <c r="LVR59" s="136"/>
      <c r="LVS59" s="136"/>
      <c r="LVT59" s="136"/>
      <c r="LVU59" s="136"/>
      <c r="LVV59" s="136"/>
      <c r="LVW59" s="136"/>
      <c r="LVX59" s="136"/>
      <c r="LVY59" s="136"/>
      <c r="LVZ59" s="136"/>
      <c r="LWA59" s="136"/>
      <c r="LWB59" s="136"/>
      <c r="LWC59" s="136"/>
      <c r="LWD59" s="136"/>
      <c r="LWE59" s="136"/>
      <c r="LWF59" s="136"/>
      <c r="LWG59" s="136"/>
      <c r="LWH59" s="136"/>
      <c r="LWI59" s="136"/>
      <c r="LWJ59" s="136"/>
      <c r="LWK59" s="136"/>
      <c r="LWL59" s="136"/>
      <c r="LWM59" s="136"/>
      <c r="LWN59" s="136"/>
      <c r="LWO59" s="136"/>
      <c r="LWP59" s="136"/>
      <c r="LWQ59" s="136"/>
      <c r="LWR59" s="136"/>
      <c r="LWS59" s="136"/>
      <c r="LWT59" s="136"/>
      <c r="LWU59" s="136"/>
      <c r="LWV59" s="136"/>
      <c r="LWW59" s="136"/>
      <c r="LWX59" s="136"/>
      <c r="LWY59" s="136"/>
      <c r="LWZ59" s="136"/>
      <c r="LXA59" s="136"/>
      <c r="LXB59" s="136"/>
      <c r="LXC59" s="136"/>
      <c r="LXD59" s="136"/>
      <c r="LXE59" s="136"/>
      <c r="LXF59" s="136"/>
      <c r="LXG59" s="136"/>
      <c r="LXH59" s="136"/>
      <c r="LXI59" s="136"/>
      <c r="LXJ59" s="136"/>
      <c r="LXK59" s="136"/>
      <c r="LXL59" s="136"/>
      <c r="LXM59" s="136"/>
      <c r="LXN59" s="136"/>
      <c r="LXO59" s="136"/>
      <c r="LXP59" s="136"/>
      <c r="LXQ59" s="136"/>
      <c r="LXR59" s="136"/>
      <c r="LXS59" s="136"/>
      <c r="LXT59" s="136"/>
      <c r="LXU59" s="136"/>
      <c r="LXV59" s="136"/>
      <c r="LXW59" s="136"/>
      <c r="LXX59" s="136"/>
      <c r="LXY59" s="136"/>
      <c r="LXZ59" s="136"/>
      <c r="LYA59" s="136"/>
      <c r="LYB59" s="136"/>
      <c r="LYC59" s="136"/>
      <c r="LYD59" s="136"/>
      <c r="LYE59" s="136"/>
      <c r="LYF59" s="136"/>
      <c r="LYG59" s="136"/>
      <c r="LYH59" s="136"/>
      <c r="LYI59" s="136"/>
      <c r="LYJ59" s="136"/>
      <c r="LYK59" s="136"/>
      <c r="LYL59" s="136"/>
      <c r="LYM59" s="136"/>
      <c r="LYN59" s="136"/>
      <c r="LYO59" s="136"/>
      <c r="LYP59" s="136"/>
      <c r="LYQ59" s="136"/>
      <c r="LYR59" s="136"/>
      <c r="LYS59" s="136"/>
      <c r="LYT59" s="136"/>
      <c r="LYU59" s="136"/>
      <c r="LYV59" s="136"/>
      <c r="LYW59" s="136"/>
      <c r="LYX59" s="136"/>
      <c r="LYY59" s="136"/>
      <c r="LYZ59" s="136"/>
      <c r="LZA59" s="136"/>
      <c r="LZB59" s="136"/>
      <c r="LZC59" s="136"/>
      <c r="LZD59" s="136"/>
      <c r="LZE59" s="136"/>
      <c r="LZF59" s="136"/>
      <c r="LZG59" s="136"/>
      <c r="LZH59" s="136"/>
      <c r="LZI59" s="136"/>
      <c r="LZJ59" s="136"/>
      <c r="LZK59" s="136"/>
      <c r="LZL59" s="136"/>
      <c r="LZM59" s="136"/>
      <c r="LZN59" s="136"/>
      <c r="LZO59" s="136"/>
      <c r="LZP59" s="136"/>
      <c r="LZQ59" s="136"/>
      <c r="LZR59" s="136"/>
      <c r="LZS59" s="136"/>
      <c r="LZT59" s="136"/>
      <c r="LZU59" s="136"/>
      <c r="LZV59" s="136"/>
      <c r="LZW59" s="136"/>
      <c r="LZX59" s="136"/>
      <c r="LZY59" s="136"/>
      <c r="LZZ59" s="136"/>
      <c r="MAA59" s="136"/>
      <c r="MAB59" s="136"/>
      <c r="MAC59" s="136"/>
      <c r="MAD59" s="136"/>
      <c r="MAE59" s="136"/>
      <c r="MAF59" s="136"/>
      <c r="MAG59" s="136"/>
      <c r="MAH59" s="136"/>
      <c r="MAI59" s="136"/>
      <c r="MAJ59" s="136"/>
      <c r="MAK59" s="136"/>
      <c r="MAL59" s="136"/>
      <c r="MAM59" s="136"/>
      <c r="MAN59" s="136"/>
      <c r="MAO59" s="136"/>
      <c r="MAP59" s="136"/>
      <c r="MAQ59" s="136"/>
      <c r="MAR59" s="136"/>
      <c r="MAS59" s="136"/>
      <c r="MAT59" s="136"/>
      <c r="MAU59" s="136"/>
      <c r="MAV59" s="136"/>
      <c r="MAW59" s="136"/>
      <c r="MAX59" s="136"/>
      <c r="MAY59" s="136"/>
      <c r="MAZ59" s="136"/>
      <c r="MBA59" s="136"/>
      <c r="MBB59" s="136"/>
      <c r="MBC59" s="136"/>
      <c r="MBD59" s="136"/>
      <c r="MBE59" s="136"/>
      <c r="MBF59" s="136"/>
      <c r="MBG59" s="136"/>
      <c r="MBH59" s="136"/>
      <c r="MBI59" s="136"/>
      <c r="MBJ59" s="136"/>
      <c r="MBK59" s="136"/>
      <c r="MBL59" s="136"/>
      <c r="MBM59" s="136"/>
      <c r="MBN59" s="136"/>
      <c r="MBO59" s="136"/>
      <c r="MBP59" s="136"/>
      <c r="MBQ59" s="136"/>
      <c r="MBR59" s="136"/>
      <c r="MBS59" s="136"/>
      <c r="MBT59" s="136"/>
      <c r="MBU59" s="136"/>
      <c r="MBV59" s="136"/>
      <c r="MBW59" s="136"/>
      <c r="MBX59" s="136"/>
      <c r="MBY59" s="136"/>
      <c r="MBZ59" s="136"/>
      <c r="MCA59" s="136"/>
      <c r="MCB59" s="136"/>
      <c r="MCC59" s="136"/>
      <c r="MCD59" s="136"/>
      <c r="MCE59" s="136"/>
      <c r="MCF59" s="136"/>
      <c r="MCG59" s="136"/>
      <c r="MCH59" s="136"/>
      <c r="MCI59" s="136"/>
      <c r="MCJ59" s="136"/>
      <c r="MCK59" s="136"/>
      <c r="MCL59" s="136"/>
      <c r="MCM59" s="136"/>
      <c r="MCN59" s="136"/>
      <c r="MCO59" s="136"/>
      <c r="MCP59" s="136"/>
      <c r="MCQ59" s="136"/>
      <c r="MCR59" s="136"/>
      <c r="MCS59" s="136"/>
      <c r="MCT59" s="136"/>
      <c r="MCU59" s="136"/>
      <c r="MCV59" s="136"/>
      <c r="MCW59" s="136"/>
      <c r="MCX59" s="136"/>
      <c r="MCY59" s="136"/>
      <c r="MCZ59" s="136"/>
      <c r="MDA59" s="136"/>
      <c r="MDB59" s="136"/>
      <c r="MDC59" s="136"/>
      <c r="MDD59" s="136"/>
      <c r="MDE59" s="136"/>
      <c r="MDF59" s="136"/>
      <c r="MDG59" s="136"/>
      <c r="MDH59" s="136"/>
      <c r="MDI59" s="136"/>
      <c r="MDJ59" s="136"/>
      <c r="MDK59" s="136"/>
      <c r="MDL59" s="136"/>
      <c r="MDM59" s="136"/>
      <c r="MDN59" s="136"/>
      <c r="MDO59" s="136"/>
      <c r="MDP59" s="136"/>
      <c r="MDQ59" s="136"/>
      <c r="MDR59" s="136"/>
      <c r="MDS59" s="136"/>
      <c r="MDT59" s="136"/>
      <c r="MDU59" s="136"/>
      <c r="MDV59" s="136"/>
      <c r="MDW59" s="136"/>
      <c r="MDX59" s="136"/>
      <c r="MDY59" s="136"/>
      <c r="MDZ59" s="136"/>
      <c r="MEA59" s="136"/>
      <c r="MEB59" s="136"/>
      <c r="MEC59" s="136"/>
      <c r="MED59" s="136"/>
      <c r="MEE59" s="136"/>
      <c r="MEF59" s="136"/>
      <c r="MEG59" s="136"/>
      <c r="MEH59" s="136"/>
      <c r="MEI59" s="136"/>
      <c r="MEJ59" s="136"/>
      <c r="MEK59" s="136"/>
      <c r="MEL59" s="136"/>
      <c r="MEM59" s="136"/>
      <c r="MEN59" s="136"/>
      <c r="MEO59" s="136"/>
      <c r="MEP59" s="136"/>
      <c r="MEQ59" s="136"/>
      <c r="MER59" s="136"/>
      <c r="MES59" s="136"/>
      <c r="MET59" s="136"/>
      <c r="MEU59" s="136"/>
      <c r="MEV59" s="136"/>
      <c r="MEW59" s="136"/>
      <c r="MEX59" s="136"/>
      <c r="MEY59" s="136"/>
      <c r="MEZ59" s="136"/>
      <c r="MFA59" s="136"/>
      <c r="MFB59" s="136"/>
      <c r="MFC59" s="136"/>
      <c r="MFD59" s="136"/>
      <c r="MFE59" s="136"/>
      <c r="MFF59" s="136"/>
      <c r="MFG59" s="136"/>
      <c r="MFH59" s="136"/>
      <c r="MFI59" s="136"/>
      <c r="MFJ59" s="136"/>
      <c r="MFK59" s="136"/>
      <c r="MFL59" s="136"/>
      <c r="MFM59" s="136"/>
      <c r="MFN59" s="136"/>
      <c r="MFO59" s="136"/>
      <c r="MFP59" s="136"/>
      <c r="MFQ59" s="136"/>
      <c r="MFR59" s="136"/>
      <c r="MFS59" s="136"/>
      <c r="MFT59" s="136"/>
      <c r="MFU59" s="136"/>
      <c r="MFV59" s="136"/>
      <c r="MFW59" s="136"/>
      <c r="MFX59" s="136"/>
      <c r="MFY59" s="136"/>
      <c r="MFZ59" s="136"/>
      <c r="MGA59" s="136"/>
      <c r="MGB59" s="136"/>
      <c r="MGC59" s="136"/>
      <c r="MGD59" s="136"/>
      <c r="MGE59" s="136"/>
      <c r="MGF59" s="136"/>
      <c r="MGG59" s="136"/>
      <c r="MGH59" s="136"/>
      <c r="MGI59" s="136"/>
      <c r="MGJ59" s="136"/>
      <c r="MGK59" s="136"/>
      <c r="MGL59" s="136"/>
      <c r="MGM59" s="136"/>
      <c r="MGN59" s="136"/>
      <c r="MGO59" s="136"/>
      <c r="MGP59" s="136"/>
      <c r="MGQ59" s="136"/>
      <c r="MGR59" s="136"/>
      <c r="MGS59" s="136"/>
      <c r="MGT59" s="136"/>
      <c r="MGU59" s="136"/>
      <c r="MGV59" s="136"/>
      <c r="MGW59" s="136"/>
      <c r="MGX59" s="136"/>
      <c r="MGY59" s="136"/>
      <c r="MGZ59" s="136"/>
      <c r="MHA59" s="136"/>
      <c r="MHB59" s="136"/>
      <c r="MHC59" s="136"/>
      <c r="MHD59" s="136"/>
      <c r="MHE59" s="136"/>
      <c r="MHF59" s="136"/>
      <c r="MHG59" s="136"/>
      <c r="MHH59" s="136"/>
      <c r="MHI59" s="136"/>
      <c r="MHJ59" s="136"/>
      <c r="MHK59" s="136"/>
      <c r="MHL59" s="136"/>
      <c r="MHM59" s="136"/>
      <c r="MHN59" s="136"/>
      <c r="MHO59" s="136"/>
      <c r="MHP59" s="136"/>
      <c r="MHQ59" s="136"/>
      <c r="MHR59" s="136"/>
      <c r="MHS59" s="136"/>
      <c r="MHT59" s="136"/>
      <c r="MHU59" s="136"/>
      <c r="MHV59" s="136"/>
      <c r="MHW59" s="136"/>
      <c r="MHX59" s="136"/>
      <c r="MHY59" s="136"/>
      <c r="MHZ59" s="136"/>
      <c r="MIA59" s="136"/>
      <c r="MIB59" s="136"/>
      <c r="MIC59" s="136"/>
      <c r="MID59" s="136"/>
      <c r="MIE59" s="136"/>
      <c r="MIF59" s="136"/>
      <c r="MIG59" s="136"/>
      <c r="MIH59" s="136"/>
      <c r="MII59" s="136"/>
      <c r="MIJ59" s="136"/>
      <c r="MIK59" s="136"/>
      <c r="MIL59" s="136"/>
      <c r="MIM59" s="136"/>
      <c r="MIN59" s="136"/>
      <c r="MIO59" s="136"/>
      <c r="MIP59" s="136"/>
      <c r="MIQ59" s="136"/>
      <c r="MIR59" s="136"/>
      <c r="MIS59" s="136"/>
      <c r="MIT59" s="136"/>
      <c r="MIU59" s="136"/>
      <c r="MIV59" s="136"/>
      <c r="MIW59" s="136"/>
      <c r="MIX59" s="136"/>
      <c r="MIY59" s="136"/>
      <c r="MIZ59" s="136"/>
      <c r="MJA59" s="136"/>
      <c r="MJB59" s="136"/>
      <c r="MJC59" s="136"/>
      <c r="MJD59" s="136"/>
      <c r="MJE59" s="136"/>
      <c r="MJF59" s="136"/>
      <c r="MJG59" s="136"/>
      <c r="MJH59" s="136"/>
      <c r="MJI59" s="136"/>
      <c r="MJJ59" s="136"/>
      <c r="MJK59" s="136"/>
      <c r="MJL59" s="136"/>
      <c r="MJM59" s="136"/>
      <c r="MJN59" s="136"/>
      <c r="MJO59" s="136"/>
      <c r="MJP59" s="136"/>
      <c r="MJQ59" s="136"/>
      <c r="MJR59" s="136"/>
      <c r="MJS59" s="136"/>
      <c r="MJT59" s="136"/>
      <c r="MJU59" s="136"/>
      <c r="MJV59" s="136"/>
      <c r="MJW59" s="136"/>
      <c r="MJX59" s="136"/>
      <c r="MJY59" s="136"/>
      <c r="MJZ59" s="136"/>
      <c r="MKA59" s="136"/>
      <c r="MKB59" s="136"/>
      <c r="MKC59" s="136"/>
      <c r="MKD59" s="136"/>
      <c r="MKE59" s="136"/>
      <c r="MKF59" s="136"/>
      <c r="MKG59" s="136"/>
      <c r="MKH59" s="136"/>
      <c r="MKI59" s="136"/>
      <c r="MKJ59" s="136"/>
      <c r="MKK59" s="136"/>
      <c r="MKL59" s="136"/>
      <c r="MKM59" s="136"/>
      <c r="MKN59" s="136"/>
      <c r="MKO59" s="136"/>
      <c r="MKP59" s="136"/>
      <c r="MKQ59" s="136"/>
      <c r="MKR59" s="136"/>
      <c r="MKS59" s="136"/>
      <c r="MKT59" s="136"/>
      <c r="MKU59" s="136"/>
      <c r="MKV59" s="136"/>
      <c r="MKW59" s="136"/>
      <c r="MKX59" s="136"/>
      <c r="MKY59" s="136"/>
      <c r="MKZ59" s="136"/>
      <c r="MLA59" s="136"/>
      <c r="MLB59" s="136"/>
      <c r="MLC59" s="136"/>
      <c r="MLD59" s="136"/>
      <c r="MLE59" s="136"/>
      <c r="MLF59" s="136"/>
      <c r="MLG59" s="136"/>
      <c r="MLH59" s="136"/>
      <c r="MLI59" s="136"/>
      <c r="MLJ59" s="136"/>
      <c r="MLK59" s="136"/>
      <c r="MLL59" s="136"/>
      <c r="MLM59" s="136"/>
      <c r="MLN59" s="136"/>
      <c r="MLO59" s="136"/>
      <c r="MLP59" s="136"/>
      <c r="MLQ59" s="136"/>
      <c r="MLR59" s="136"/>
      <c r="MLS59" s="136"/>
      <c r="MLT59" s="136"/>
      <c r="MLU59" s="136"/>
      <c r="MLV59" s="136"/>
      <c r="MLW59" s="136"/>
      <c r="MLX59" s="136"/>
      <c r="MLY59" s="136"/>
      <c r="MLZ59" s="136"/>
      <c r="MMA59" s="136"/>
      <c r="MMB59" s="136"/>
      <c r="MMC59" s="136"/>
      <c r="MMD59" s="136"/>
      <c r="MME59" s="136"/>
      <c r="MMF59" s="136"/>
      <c r="MMG59" s="136"/>
      <c r="MMH59" s="136"/>
      <c r="MMI59" s="136"/>
      <c r="MMJ59" s="136"/>
      <c r="MMK59" s="136"/>
      <c r="MML59" s="136"/>
      <c r="MMM59" s="136"/>
      <c r="MMN59" s="136"/>
      <c r="MMO59" s="136"/>
      <c r="MMP59" s="136"/>
      <c r="MMQ59" s="136"/>
      <c r="MMR59" s="136"/>
      <c r="MMS59" s="136"/>
      <c r="MMT59" s="136"/>
      <c r="MMU59" s="136"/>
      <c r="MMV59" s="136"/>
      <c r="MMW59" s="136"/>
      <c r="MMX59" s="136"/>
      <c r="MMY59" s="136"/>
      <c r="MMZ59" s="136"/>
      <c r="MNA59" s="136"/>
      <c r="MNB59" s="136"/>
      <c r="MNC59" s="136"/>
      <c r="MND59" s="136"/>
      <c r="MNE59" s="136"/>
      <c r="MNF59" s="136"/>
      <c r="MNG59" s="136"/>
      <c r="MNH59" s="136"/>
      <c r="MNI59" s="136"/>
      <c r="MNJ59" s="136"/>
      <c r="MNK59" s="136"/>
      <c r="MNL59" s="136"/>
      <c r="MNM59" s="136"/>
      <c r="MNN59" s="136"/>
      <c r="MNO59" s="136"/>
      <c r="MNP59" s="136"/>
      <c r="MNQ59" s="136"/>
      <c r="MNR59" s="136"/>
      <c r="MNS59" s="136"/>
      <c r="MNT59" s="136"/>
      <c r="MNU59" s="136"/>
      <c r="MNV59" s="136"/>
      <c r="MNW59" s="136"/>
      <c r="MNX59" s="136"/>
      <c r="MNY59" s="136"/>
      <c r="MNZ59" s="136"/>
      <c r="MOA59" s="136"/>
      <c r="MOB59" s="136"/>
      <c r="MOC59" s="136"/>
      <c r="MOD59" s="136"/>
      <c r="MOE59" s="136"/>
      <c r="MOF59" s="136"/>
      <c r="MOG59" s="136"/>
      <c r="MOH59" s="136"/>
      <c r="MOI59" s="136"/>
      <c r="MOJ59" s="136"/>
      <c r="MOK59" s="136"/>
      <c r="MOL59" s="136"/>
      <c r="MOM59" s="136"/>
      <c r="MON59" s="136"/>
      <c r="MOO59" s="136"/>
      <c r="MOP59" s="136"/>
      <c r="MOQ59" s="136"/>
      <c r="MOR59" s="136"/>
      <c r="MOS59" s="136"/>
      <c r="MOT59" s="136"/>
      <c r="MOU59" s="136"/>
      <c r="MOV59" s="136"/>
      <c r="MOW59" s="136"/>
      <c r="MOX59" s="136"/>
      <c r="MOY59" s="136"/>
      <c r="MOZ59" s="136"/>
      <c r="MPA59" s="136"/>
      <c r="MPB59" s="136"/>
      <c r="MPC59" s="136"/>
      <c r="MPD59" s="136"/>
      <c r="MPE59" s="136"/>
      <c r="MPF59" s="136"/>
      <c r="MPG59" s="136"/>
      <c r="MPH59" s="136"/>
      <c r="MPI59" s="136"/>
      <c r="MPJ59" s="136"/>
      <c r="MPK59" s="136"/>
      <c r="MPL59" s="136"/>
      <c r="MPM59" s="136"/>
      <c r="MPN59" s="136"/>
      <c r="MPO59" s="136"/>
      <c r="MPP59" s="136"/>
      <c r="MPQ59" s="136"/>
      <c r="MPR59" s="136"/>
      <c r="MPS59" s="136"/>
      <c r="MPT59" s="136"/>
      <c r="MPU59" s="136"/>
      <c r="MPV59" s="136"/>
      <c r="MPW59" s="136"/>
      <c r="MPX59" s="136"/>
      <c r="MPY59" s="136"/>
      <c r="MPZ59" s="136"/>
      <c r="MQA59" s="136"/>
      <c r="MQB59" s="136"/>
      <c r="MQC59" s="136"/>
      <c r="MQD59" s="136"/>
      <c r="MQE59" s="136"/>
      <c r="MQF59" s="136"/>
      <c r="MQG59" s="136"/>
      <c r="MQH59" s="136"/>
      <c r="MQI59" s="136"/>
      <c r="MQJ59" s="136"/>
      <c r="MQK59" s="136"/>
      <c r="MQL59" s="136"/>
      <c r="MQM59" s="136"/>
      <c r="MQN59" s="136"/>
      <c r="MQO59" s="136"/>
      <c r="MQP59" s="136"/>
      <c r="MQQ59" s="136"/>
      <c r="MQR59" s="136"/>
      <c r="MQS59" s="136"/>
      <c r="MQT59" s="136"/>
      <c r="MQU59" s="136"/>
      <c r="MQV59" s="136"/>
      <c r="MQW59" s="136"/>
      <c r="MQX59" s="136"/>
      <c r="MQY59" s="136"/>
      <c r="MQZ59" s="136"/>
      <c r="MRA59" s="136"/>
      <c r="MRB59" s="136"/>
      <c r="MRC59" s="136"/>
      <c r="MRD59" s="136"/>
      <c r="MRE59" s="136"/>
      <c r="MRF59" s="136"/>
      <c r="MRG59" s="136"/>
      <c r="MRH59" s="136"/>
      <c r="MRI59" s="136"/>
      <c r="MRJ59" s="136"/>
      <c r="MRK59" s="136"/>
      <c r="MRL59" s="136"/>
      <c r="MRM59" s="136"/>
      <c r="MRN59" s="136"/>
      <c r="MRO59" s="136"/>
      <c r="MRP59" s="136"/>
      <c r="MRQ59" s="136"/>
      <c r="MRR59" s="136"/>
      <c r="MRS59" s="136"/>
      <c r="MRT59" s="136"/>
      <c r="MRU59" s="136"/>
      <c r="MRV59" s="136"/>
      <c r="MRW59" s="136"/>
      <c r="MRX59" s="136"/>
      <c r="MRY59" s="136"/>
      <c r="MRZ59" s="136"/>
      <c r="MSA59" s="136"/>
      <c r="MSB59" s="136"/>
      <c r="MSC59" s="136"/>
      <c r="MSD59" s="136"/>
      <c r="MSE59" s="136"/>
      <c r="MSF59" s="136"/>
      <c r="MSG59" s="136"/>
      <c r="MSH59" s="136"/>
      <c r="MSI59" s="136"/>
      <c r="MSJ59" s="136"/>
      <c r="MSK59" s="136"/>
      <c r="MSL59" s="136"/>
      <c r="MSM59" s="136"/>
      <c r="MSN59" s="136"/>
      <c r="MSO59" s="136"/>
      <c r="MSP59" s="136"/>
      <c r="MSQ59" s="136"/>
      <c r="MSR59" s="136"/>
      <c r="MSS59" s="136"/>
      <c r="MST59" s="136"/>
      <c r="MSU59" s="136"/>
      <c r="MSV59" s="136"/>
      <c r="MSW59" s="136"/>
      <c r="MSX59" s="136"/>
      <c r="MSY59" s="136"/>
      <c r="MSZ59" s="136"/>
      <c r="MTA59" s="136"/>
      <c r="MTB59" s="136"/>
      <c r="MTC59" s="136"/>
      <c r="MTD59" s="136"/>
      <c r="MTE59" s="136"/>
      <c r="MTF59" s="136"/>
      <c r="MTG59" s="136"/>
      <c r="MTH59" s="136"/>
      <c r="MTI59" s="136"/>
      <c r="MTJ59" s="136"/>
      <c r="MTK59" s="136"/>
      <c r="MTL59" s="136"/>
      <c r="MTM59" s="136"/>
      <c r="MTN59" s="136"/>
      <c r="MTO59" s="136"/>
      <c r="MTP59" s="136"/>
      <c r="MTQ59" s="136"/>
      <c r="MTR59" s="136"/>
      <c r="MTS59" s="136"/>
      <c r="MTT59" s="136"/>
      <c r="MTU59" s="136"/>
      <c r="MTV59" s="136"/>
      <c r="MTW59" s="136"/>
      <c r="MTX59" s="136"/>
      <c r="MTY59" s="136"/>
      <c r="MTZ59" s="136"/>
      <c r="MUA59" s="136"/>
      <c r="MUB59" s="136"/>
      <c r="MUC59" s="136"/>
      <c r="MUD59" s="136"/>
      <c r="MUE59" s="136"/>
      <c r="MUF59" s="136"/>
      <c r="MUG59" s="136"/>
      <c r="MUH59" s="136"/>
      <c r="MUI59" s="136"/>
      <c r="MUJ59" s="136"/>
      <c r="MUK59" s="136"/>
      <c r="MUL59" s="136"/>
      <c r="MUM59" s="136"/>
      <c r="MUN59" s="136"/>
      <c r="MUO59" s="136"/>
      <c r="MUP59" s="136"/>
      <c r="MUQ59" s="136"/>
      <c r="MUR59" s="136"/>
      <c r="MUS59" s="136"/>
      <c r="MUT59" s="136"/>
      <c r="MUU59" s="136"/>
      <c r="MUV59" s="136"/>
      <c r="MUW59" s="136"/>
      <c r="MUX59" s="136"/>
      <c r="MUY59" s="136"/>
      <c r="MUZ59" s="136"/>
      <c r="MVA59" s="136"/>
      <c r="MVB59" s="136"/>
      <c r="MVC59" s="136"/>
      <c r="MVD59" s="136"/>
      <c r="MVE59" s="136"/>
      <c r="MVF59" s="136"/>
      <c r="MVG59" s="136"/>
      <c r="MVH59" s="136"/>
      <c r="MVI59" s="136"/>
      <c r="MVJ59" s="136"/>
      <c r="MVK59" s="136"/>
      <c r="MVL59" s="136"/>
      <c r="MVM59" s="136"/>
      <c r="MVN59" s="136"/>
      <c r="MVO59" s="136"/>
      <c r="MVP59" s="136"/>
      <c r="MVQ59" s="136"/>
      <c r="MVR59" s="136"/>
      <c r="MVS59" s="136"/>
      <c r="MVT59" s="136"/>
      <c r="MVU59" s="136"/>
      <c r="MVV59" s="136"/>
      <c r="MVW59" s="136"/>
      <c r="MVX59" s="136"/>
      <c r="MVY59" s="136"/>
      <c r="MVZ59" s="136"/>
      <c r="MWA59" s="136"/>
      <c r="MWB59" s="136"/>
      <c r="MWC59" s="136"/>
      <c r="MWD59" s="136"/>
      <c r="MWE59" s="136"/>
      <c r="MWF59" s="136"/>
      <c r="MWG59" s="136"/>
      <c r="MWH59" s="136"/>
      <c r="MWI59" s="136"/>
      <c r="MWJ59" s="136"/>
      <c r="MWK59" s="136"/>
      <c r="MWL59" s="136"/>
      <c r="MWM59" s="136"/>
      <c r="MWN59" s="136"/>
      <c r="MWO59" s="136"/>
      <c r="MWP59" s="136"/>
      <c r="MWQ59" s="136"/>
      <c r="MWR59" s="136"/>
      <c r="MWS59" s="136"/>
      <c r="MWT59" s="136"/>
      <c r="MWU59" s="136"/>
      <c r="MWV59" s="136"/>
      <c r="MWW59" s="136"/>
      <c r="MWX59" s="136"/>
      <c r="MWY59" s="136"/>
      <c r="MWZ59" s="136"/>
      <c r="MXA59" s="136"/>
      <c r="MXB59" s="136"/>
      <c r="MXC59" s="136"/>
      <c r="MXD59" s="136"/>
      <c r="MXE59" s="136"/>
      <c r="MXF59" s="136"/>
      <c r="MXG59" s="136"/>
      <c r="MXH59" s="136"/>
      <c r="MXI59" s="136"/>
      <c r="MXJ59" s="136"/>
      <c r="MXK59" s="136"/>
      <c r="MXL59" s="136"/>
      <c r="MXM59" s="136"/>
      <c r="MXN59" s="136"/>
      <c r="MXO59" s="136"/>
      <c r="MXP59" s="136"/>
      <c r="MXQ59" s="136"/>
      <c r="MXR59" s="136"/>
      <c r="MXS59" s="136"/>
      <c r="MXT59" s="136"/>
      <c r="MXU59" s="136"/>
      <c r="MXV59" s="136"/>
      <c r="MXW59" s="136"/>
      <c r="MXX59" s="136"/>
      <c r="MXY59" s="136"/>
      <c r="MXZ59" s="136"/>
      <c r="MYA59" s="136"/>
      <c r="MYB59" s="136"/>
      <c r="MYC59" s="136"/>
      <c r="MYD59" s="136"/>
      <c r="MYE59" s="136"/>
      <c r="MYF59" s="136"/>
      <c r="MYG59" s="136"/>
      <c r="MYH59" s="136"/>
      <c r="MYI59" s="136"/>
      <c r="MYJ59" s="136"/>
      <c r="MYK59" s="136"/>
      <c r="MYL59" s="136"/>
      <c r="MYM59" s="136"/>
      <c r="MYN59" s="136"/>
      <c r="MYO59" s="136"/>
      <c r="MYP59" s="136"/>
      <c r="MYQ59" s="136"/>
      <c r="MYR59" s="136"/>
      <c r="MYS59" s="136"/>
      <c r="MYT59" s="136"/>
      <c r="MYU59" s="136"/>
      <c r="MYV59" s="136"/>
      <c r="MYW59" s="136"/>
      <c r="MYX59" s="136"/>
      <c r="MYY59" s="136"/>
      <c r="MYZ59" s="136"/>
      <c r="MZA59" s="136"/>
      <c r="MZB59" s="136"/>
      <c r="MZC59" s="136"/>
      <c r="MZD59" s="136"/>
      <c r="MZE59" s="136"/>
      <c r="MZF59" s="136"/>
      <c r="MZG59" s="136"/>
      <c r="MZH59" s="136"/>
      <c r="MZI59" s="136"/>
      <c r="MZJ59" s="136"/>
      <c r="MZK59" s="136"/>
      <c r="MZL59" s="136"/>
      <c r="MZM59" s="136"/>
      <c r="MZN59" s="136"/>
      <c r="MZO59" s="136"/>
      <c r="MZP59" s="136"/>
      <c r="MZQ59" s="136"/>
      <c r="MZR59" s="136"/>
      <c r="MZS59" s="136"/>
      <c r="MZT59" s="136"/>
      <c r="MZU59" s="136"/>
      <c r="MZV59" s="136"/>
      <c r="MZW59" s="136"/>
      <c r="MZX59" s="136"/>
      <c r="MZY59" s="136"/>
      <c r="MZZ59" s="136"/>
      <c r="NAA59" s="136"/>
      <c r="NAB59" s="136"/>
      <c r="NAC59" s="136"/>
      <c r="NAD59" s="136"/>
      <c r="NAE59" s="136"/>
      <c r="NAF59" s="136"/>
      <c r="NAG59" s="136"/>
      <c r="NAH59" s="136"/>
      <c r="NAI59" s="136"/>
      <c r="NAJ59" s="136"/>
      <c r="NAK59" s="136"/>
      <c r="NAL59" s="136"/>
      <c r="NAM59" s="136"/>
      <c r="NAN59" s="136"/>
      <c r="NAO59" s="136"/>
      <c r="NAP59" s="136"/>
      <c r="NAQ59" s="136"/>
      <c r="NAR59" s="136"/>
      <c r="NAS59" s="136"/>
      <c r="NAT59" s="136"/>
      <c r="NAU59" s="136"/>
      <c r="NAV59" s="136"/>
      <c r="NAW59" s="136"/>
      <c r="NAX59" s="136"/>
      <c r="NAY59" s="136"/>
      <c r="NAZ59" s="136"/>
      <c r="NBA59" s="136"/>
      <c r="NBB59" s="136"/>
      <c r="NBC59" s="136"/>
      <c r="NBD59" s="136"/>
      <c r="NBE59" s="136"/>
      <c r="NBF59" s="136"/>
      <c r="NBG59" s="136"/>
      <c r="NBH59" s="136"/>
      <c r="NBI59" s="136"/>
      <c r="NBJ59" s="136"/>
      <c r="NBK59" s="136"/>
      <c r="NBL59" s="136"/>
      <c r="NBM59" s="136"/>
      <c r="NBN59" s="136"/>
      <c r="NBO59" s="136"/>
      <c r="NBP59" s="136"/>
      <c r="NBQ59" s="136"/>
      <c r="NBR59" s="136"/>
      <c r="NBS59" s="136"/>
      <c r="NBT59" s="136"/>
      <c r="NBU59" s="136"/>
      <c r="NBV59" s="136"/>
      <c r="NBW59" s="136"/>
      <c r="NBX59" s="136"/>
      <c r="NBY59" s="136"/>
      <c r="NBZ59" s="136"/>
      <c r="NCA59" s="136"/>
      <c r="NCB59" s="136"/>
      <c r="NCC59" s="136"/>
      <c r="NCD59" s="136"/>
      <c r="NCE59" s="136"/>
      <c r="NCF59" s="136"/>
      <c r="NCG59" s="136"/>
      <c r="NCH59" s="136"/>
      <c r="NCI59" s="136"/>
      <c r="NCJ59" s="136"/>
      <c r="NCK59" s="136"/>
      <c r="NCL59" s="136"/>
      <c r="NCM59" s="136"/>
      <c r="NCN59" s="136"/>
      <c r="NCO59" s="136"/>
      <c r="NCP59" s="136"/>
      <c r="NCQ59" s="136"/>
      <c r="NCR59" s="136"/>
      <c r="NCS59" s="136"/>
      <c r="NCT59" s="136"/>
      <c r="NCU59" s="136"/>
      <c r="NCV59" s="136"/>
      <c r="NCW59" s="136"/>
      <c r="NCX59" s="136"/>
      <c r="NCY59" s="136"/>
      <c r="NCZ59" s="136"/>
      <c r="NDA59" s="136"/>
      <c r="NDB59" s="136"/>
      <c r="NDC59" s="136"/>
      <c r="NDD59" s="136"/>
      <c r="NDE59" s="136"/>
      <c r="NDF59" s="136"/>
      <c r="NDG59" s="136"/>
      <c r="NDH59" s="136"/>
      <c r="NDI59" s="136"/>
      <c r="NDJ59" s="136"/>
      <c r="NDK59" s="136"/>
      <c r="NDL59" s="136"/>
      <c r="NDM59" s="136"/>
      <c r="NDN59" s="136"/>
      <c r="NDO59" s="136"/>
      <c r="NDP59" s="136"/>
      <c r="NDQ59" s="136"/>
      <c r="NDR59" s="136"/>
      <c r="NDS59" s="136"/>
      <c r="NDT59" s="136"/>
      <c r="NDU59" s="136"/>
      <c r="NDV59" s="136"/>
      <c r="NDW59" s="136"/>
      <c r="NDX59" s="136"/>
      <c r="NDY59" s="136"/>
      <c r="NDZ59" s="136"/>
      <c r="NEA59" s="136"/>
      <c r="NEB59" s="136"/>
      <c r="NEC59" s="136"/>
      <c r="NED59" s="136"/>
      <c r="NEE59" s="136"/>
      <c r="NEF59" s="136"/>
      <c r="NEG59" s="136"/>
      <c r="NEH59" s="136"/>
      <c r="NEI59" s="136"/>
      <c r="NEJ59" s="136"/>
      <c r="NEK59" s="136"/>
      <c r="NEL59" s="136"/>
      <c r="NEM59" s="136"/>
      <c r="NEN59" s="136"/>
      <c r="NEO59" s="136"/>
      <c r="NEP59" s="136"/>
      <c r="NEQ59" s="136"/>
      <c r="NER59" s="136"/>
      <c r="NES59" s="136"/>
      <c r="NET59" s="136"/>
      <c r="NEU59" s="136"/>
      <c r="NEV59" s="136"/>
      <c r="NEW59" s="136"/>
      <c r="NEX59" s="136"/>
      <c r="NEY59" s="136"/>
      <c r="NEZ59" s="136"/>
      <c r="NFA59" s="136"/>
      <c r="NFB59" s="136"/>
      <c r="NFC59" s="136"/>
      <c r="NFD59" s="136"/>
      <c r="NFE59" s="136"/>
      <c r="NFF59" s="136"/>
      <c r="NFG59" s="136"/>
      <c r="NFH59" s="136"/>
      <c r="NFI59" s="136"/>
      <c r="NFJ59" s="136"/>
      <c r="NFK59" s="136"/>
      <c r="NFL59" s="136"/>
      <c r="NFM59" s="136"/>
      <c r="NFN59" s="136"/>
      <c r="NFO59" s="136"/>
      <c r="NFP59" s="136"/>
      <c r="NFQ59" s="136"/>
      <c r="NFR59" s="136"/>
      <c r="NFS59" s="136"/>
      <c r="NFT59" s="136"/>
      <c r="NFU59" s="136"/>
      <c r="NFV59" s="136"/>
      <c r="NFW59" s="136"/>
      <c r="NFX59" s="136"/>
      <c r="NFY59" s="136"/>
      <c r="NFZ59" s="136"/>
      <c r="NGA59" s="136"/>
      <c r="NGB59" s="136"/>
      <c r="NGC59" s="136"/>
      <c r="NGD59" s="136"/>
      <c r="NGE59" s="136"/>
      <c r="NGF59" s="136"/>
      <c r="NGG59" s="136"/>
      <c r="NGH59" s="136"/>
      <c r="NGI59" s="136"/>
      <c r="NGJ59" s="136"/>
      <c r="NGK59" s="136"/>
      <c r="NGL59" s="136"/>
      <c r="NGM59" s="136"/>
      <c r="NGN59" s="136"/>
      <c r="NGO59" s="136"/>
      <c r="NGP59" s="136"/>
      <c r="NGQ59" s="136"/>
      <c r="NGR59" s="136"/>
      <c r="NGS59" s="136"/>
      <c r="NGT59" s="136"/>
      <c r="NGU59" s="136"/>
      <c r="NGV59" s="136"/>
      <c r="NGW59" s="136"/>
      <c r="NGX59" s="136"/>
      <c r="NGY59" s="136"/>
      <c r="NGZ59" s="136"/>
      <c r="NHA59" s="136"/>
      <c r="NHB59" s="136"/>
      <c r="NHC59" s="136"/>
      <c r="NHD59" s="136"/>
      <c r="NHE59" s="136"/>
      <c r="NHF59" s="136"/>
      <c r="NHG59" s="136"/>
      <c r="NHH59" s="136"/>
      <c r="NHI59" s="136"/>
      <c r="NHJ59" s="136"/>
      <c r="NHK59" s="136"/>
      <c r="NHL59" s="136"/>
      <c r="NHM59" s="136"/>
      <c r="NHN59" s="136"/>
      <c r="NHO59" s="136"/>
      <c r="NHP59" s="136"/>
      <c r="NHQ59" s="136"/>
      <c r="NHR59" s="136"/>
      <c r="NHS59" s="136"/>
      <c r="NHT59" s="136"/>
      <c r="NHU59" s="136"/>
      <c r="NHV59" s="136"/>
      <c r="NHW59" s="136"/>
      <c r="NHX59" s="136"/>
      <c r="NHY59" s="136"/>
      <c r="NHZ59" s="136"/>
      <c r="NIA59" s="136"/>
      <c r="NIB59" s="136"/>
      <c r="NIC59" s="136"/>
      <c r="NID59" s="136"/>
      <c r="NIE59" s="136"/>
      <c r="NIF59" s="136"/>
      <c r="NIG59" s="136"/>
      <c r="NIH59" s="136"/>
      <c r="NII59" s="136"/>
      <c r="NIJ59" s="136"/>
      <c r="NIK59" s="136"/>
      <c r="NIL59" s="136"/>
      <c r="NIM59" s="136"/>
      <c r="NIN59" s="136"/>
      <c r="NIO59" s="136"/>
      <c r="NIP59" s="136"/>
      <c r="NIQ59" s="136"/>
      <c r="NIR59" s="136"/>
      <c r="NIS59" s="136"/>
      <c r="NIT59" s="136"/>
      <c r="NIU59" s="136"/>
      <c r="NIV59" s="136"/>
      <c r="NIW59" s="136"/>
      <c r="NIX59" s="136"/>
      <c r="NIY59" s="136"/>
      <c r="NIZ59" s="136"/>
      <c r="NJA59" s="136"/>
      <c r="NJB59" s="136"/>
      <c r="NJC59" s="136"/>
      <c r="NJD59" s="136"/>
      <c r="NJE59" s="136"/>
      <c r="NJF59" s="136"/>
      <c r="NJG59" s="136"/>
      <c r="NJH59" s="136"/>
      <c r="NJI59" s="136"/>
      <c r="NJJ59" s="136"/>
      <c r="NJK59" s="136"/>
      <c r="NJL59" s="136"/>
      <c r="NJM59" s="136"/>
      <c r="NJN59" s="136"/>
      <c r="NJO59" s="136"/>
      <c r="NJP59" s="136"/>
      <c r="NJQ59" s="136"/>
      <c r="NJR59" s="136"/>
      <c r="NJS59" s="136"/>
      <c r="NJT59" s="136"/>
      <c r="NJU59" s="136"/>
      <c r="NJV59" s="136"/>
      <c r="NJW59" s="136"/>
      <c r="NJX59" s="136"/>
      <c r="NJY59" s="136"/>
      <c r="NJZ59" s="136"/>
      <c r="NKA59" s="136"/>
      <c r="NKB59" s="136"/>
      <c r="NKC59" s="136"/>
      <c r="NKD59" s="136"/>
      <c r="NKE59" s="136"/>
      <c r="NKF59" s="136"/>
      <c r="NKG59" s="136"/>
      <c r="NKH59" s="136"/>
      <c r="NKI59" s="136"/>
      <c r="NKJ59" s="136"/>
      <c r="NKK59" s="136"/>
      <c r="NKL59" s="136"/>
      <c r="NKM59" s="136"/>
      <c r="NKN59" s="136"/>
      <c r="NKO59" s="136"/>
      <c r="NKP59" s="136"/>
      <c r="NKQ59" s="136"/>
      <c r="NKR59" s="136"/>
      <c r="NKS59" s="136"/>
      <c r="NKT59" s="136"/>
      <c r="NKU59" s="136"/>
      <c r="NKV59" s="136"/>
      <c r="NKW59" s="136"/>
      <c r="NKX59" s="136"/>
      <c r="NKY59" s="136"/>
      <c r="NKZ59" s="136"/>
      <c r="NLA59" s="136"/>
      <c r="NLB59" s="136"/>
      <c r="NLC59" s="136"/>
      <c r="NLD59" s="136"/>
      <c r="NLE59" s="136"/>
      <c r="NLF59" s="136"/>
      <c r="NLG59" s="136"/>
      <c r="NLH59" s="136"/>
      <c r="NLI59" s="136"/>
      <c r="NLJ59" s="136"/>
      <c r="NLK59" s="136"/>
      <c r="NLL59" s="136"/>
      <c r="NLM59" s="136"/>
      <c r="NLN59" s="136"/>
      <c r="NLO59" s="136"/>
      <c r="NLP59" s="136"/>
      <c r="NLQ59" s="136"/>
      <c r="NLR59" s="136"/>
      <c r="NLS59" s="136"/>
      <c r="NLT59" s="136"/>
      <c r="NLU59" s="136"/>
      <c r="NLV59" s="136"/>
      <c r="NLW59" s="136"/>
      <c r="NLX59" s="136"/>
      <c r="NLY59" s="136"/>
      <c r="NLZ59" s="136"/>
      <c r="NMA59" s="136"/>
      <c r="NMB59" s="136"/>
      <c r="NMC59" s="136"/>
      <c r="NMD59" s="136"/>
      <c r="NME59" s="136"/>
      <c r="NMF59" s="136"/>
      <c r="NMG59" s="136"/>
      <c r="NMH59" s="136"/>
      <c r="NMI59" s="136"/>
      <c r="NMJ59" s="136"/>
      <c r="NMK59" s="136"/>
      <c r="NML59" s="136"/>
      <c r="NMM59" s="136"/>
      <c r="NMN59" s="136"/>
      <c r="NMO59" s="136"/>
      <c r="NMP59" s="136"/>
      <c r="NMQ59" s="136"/>
      <c r="NMR59" s="136"/>
      <c r="NMS59" s="136"/>
      <c r="NMT59" s="136"/>
      <c r="NMU59" s="136"/>
      <c r="NMV59" s="136"/>
      <c r="NMW59" s="136"/>
      <c r="NMX59" s="136"/>
      <c r="NMY59" s="136"/>
      <c r="NMZ59" s="136"/>
      <c r="NNA59" s="136"/>
      <c r="NNB59" s="136"/>
      <c r="NNC59" s="136"/>
      <c r="NND59" s="136"/>
      <c r="NNE59" s="136"/>
      <c r="NNF59" s="136"/>
      <c r="NNG59" s="136"/>
      <c r="NNH59" s="136"/>
      <c r="NNI59" s="136"/>
      <c r="NNJ59" s="136"/>
      <c r="NNK59" s="136"/>
      <c r="NNL59" s="136"/>
      <c r="NNM59" s="136"/>
      <c r="NNN59" s="136"/>
      <c r="NNO59" s="136"/>
      <c r="NNP59" s="136"/>
      <c r="NNQ59" s="136"/>
      <c r="NNR59" s="136"/>
      <c r="NNS59" s="136"/>
      <c r="NNT59" s="136"/>
      <c r="NNU59" s="136"/>
      <c r="NNV59" s="136"/>
      <c r="NNW59" s="136"/>
      <c r="NNX59" s="136"/>
      <c r="NNY59" s="136"/>
      <c r="NNZ59" s="136"/>
      <c r="NOA59" s="136"/>
      <c r="NOB59" s="136"/>
      <c r="NOC59" s="136"/>
      <c r="NOD59" s="136"/>
      <c r="NOE59" s="136"/>
      <c r="NOF59" s="136"/>
      <c r="NOG59" s="136"/>
      <c r="NOH59" s="136"/>
      <c r="NOI59" s="136"/>
      <c r="NOJ59" s="136"/>
      <c r="NOK59" s="136"/>
      <c r="NOL59" s="136"/>
      <c r="NOM59" s="136"/>
      <c r="NON59" s="136"/>
      <c r="NOO59" s="136"/>
      <c r="NOP59" s="136"/>
      <c r="NOQ59" s="136"/>
      <c r="NOR59" s="136"/>
      <c r="NOS59" s="136"/>
      <c r="NOT59" s="136"/>
      <c r="NOU59" s="136"/>
      <c r="NOV59" s="136"/>
      <c r="NOW59" s="136"/>
      <c r="NOX59" s="136"/>
      <c r="NOY59" s="136"/>
      <c r="NOZ59" s="136"/>
      <c r="NPA59" s="136"/>
      <c r="NPB59" s="136"/>
      <c r="NPC59" s="136"/>
      <c r="NPD59" s="136"/>
      <c r="NPE59" s="136"/>
      <c r="NPF59" s="136"/>
      <c r="NPG59" s="136"/>
      <c r="NPH59" s="136"/>
      <c r="NPI59" s="136"/>
      <c r="NPJ59" s="136"/>
      <c r="NPK59" s="136"/>
      <c r="NPL59" s="136"/>
      <c r="NPM59" s="136"/>
      <c r="NPN59" s="136"/>
      <c r="NPO59" s="136"/>
      <c r="NPP59" s="136"/>
      <c r="NPQ59" s="136"/>
      <c r="NPR59" s="136"/>
      <c r="NPS59" s="136"/>
      <c r="NPT59" s="136"/>
      <c r="NPU59" s="136"/>
      <c r="NPV59" s="136"/>
      <c r="NPW59" s="136"/>
      <c r="NPX59" s="136"/>
      <c r="NPY59" s="136"/>
      <c r="NPZ59" s="136"/>
      <c r="NQA59" s="136"/>
      <c r="NQB59" s="136"/>
      <c r="NQC59" s="136"/>
      <c r="NQD59" s="136"/>
      <c r="NQE59" s="136"/>
      <c r="NQF59" s="136"/>
      <c r="NQG59" s="136"/>
      <c r="NQH59" s="136"/>
      <c r="NQI59" s="136"/>
      <c r="NQJ59" s="136"/>
      <c r="NQK59" s="136"/>
      <c r="NQL59" s="136"/>
      <c r="NQM59" s="136"/>
      <c r="NQN59" s="136"/>
      <c r="NQO59" s="136"/>
      <c r="NQP59" s="136"/>
      <c r="NQQ59" s="136"/>
      <c r="NQR59" s="136"/>
      <c r="NQS59" s="136"/>
      <c r="NQT59" s="136"/>
      <c r="NQU59" s="136"/>
      <c r="NQV59" s="136"/>
      <c r="NQW59" s="136"/>
      <c r="NQX59" s="136"/>
      <c r="NQY59" s="136"/>
      <c r="NQZ59" s="136"/>
      <c r="NRA59" s="136"/>
      <c r="NRB59" s="136"/>
      <c r="NRC59" s="136"/>
      <c r="NRD59" s="136"/>
      <c r="NRE59" s="136"/>
      <c r="NRF59" s="136"/>
      <c r="NRG59" s="136"/>
      <c r="NRH59" s="136"/>
      <c r="NRI59" s="136"/>
      <c r="NRJ59" s="136"/>
      <c r="NRK59" s="136"/>
      <c r="NRL59" s="136"/>
      <c r="NRM59" s="136"/>
      <c r="NRN59" s="136"/>
      <c r="NRO59" s="136"/>
      <c r="NRP59" s="136"/>
      <c r="NRQ59" s="136"/>
      <c r="NRR59" s="136"/>
      <c r="NRS59" s="136"/>
      <c r="NRT59" s="136"/>
      <c r="NRU59" s="136"/>
      <c r="NRV59" s="136"/>
      <c r="NRW59" s="136"/>
      <c r="NRX59" s="136"/>
      <c r="NRY59" s="136"/>
      <c r="NRZ59" s="136"/>
      <c r="NSA59" s="136"/>
      <c r="NSB59" s="136"/>
      <c r="NSC59" s="136"/>
      <c r="NSD59" s="136"/>
      <c r="NSE59" s="136"/>
      <c r="NSF59" s="136"/>
      <c r="NSG59" s="136"/>
      <c r="NSH59" s="136"/>
      <c r="NSI59" s="136"/>
      <c r="NSJ59" s="136"/>
      <c r="NSK59" s="136"/>
      <c r="NSL59" s="136"/>
      <c r="NSM59" s="136"/>
      <c r="NSN59" s="136"/>
      <c r="NSO59" s="136"/>
      <c r="NSP59" s="136"/>
      <c r="NSQ59" s="136"/>
      <c r="NSR59" s="136"/>
      <c r="NSS59" s="136"/>
      <c r="NST59" s="136"/>
      <c r="NSU59" s="136"/>
      <c r="NSV59" s="136"/>
      <c r="NSW59" s="136"/>
      <c r="NSX59" s="136"/>
      <c r="NSY59" s="136"/>
      <c r="NSZ59" s="136"/>
      <c r="NTA59" s="136"/>
      <c r="NTB59" s="136"/>
      <c r="NTC59" s="136"/>
      <c r="NTD59" s="136"/>
      <c r="NTE59" s="136"/>
      <c r="NTF59" s="136"/>
      <c r="NTG59" s="136"/>
      <c r="NTH59" s="136"/>
      <c r="NTI59" s="136"/>
      <c r="NTJ59" s="136"/>
      <c r="NTK59" s="136"/>
      <c r="NTL59" s="136"/>
      <c r="NTM59" s="136"/>
      <c r="NTN59" s="136"/>
      <c r="NTO59" s="136"/>
      <c r="NTP59" s="136"/>
      <c r="NTQ59" s="136"/>
      <c r="NTR59" s="136"/>
      <c r="NTS59" s="136"/>
      <c r="NTT59" s="136"/>
      <c r="NTU59" s="136"/>
      <c r="NTV59" s="136"/>
      <c r="NTW59" s="136"/>
      <c r="NTX59" s="136"/>
      <c r="NTY59" s="136"/>
      <c r="NTZ59" s="136"/>
      <c r="NUA59" s="136"/>
      <c r="NUB59" s="136"/>
      <c r="NUC59" s="136"/>
      <c r="NUD59" s="136"/>
      <c r="NUE59" s="136"/>
      <c r="NUF59" s="136"/>
      <c r="NUG59" s="136"/>
      <c r="NUH59" s="136"/>
      <c r="NUI59" s="136"/>
      <c r="NUJ59" s="136"/>
      <c r="NUK59" s="136"/>
      <c r="NUL59" s="136"/>
      <c r="NUM59" s="136"/>
      <c r="NUN59" s="136"/>
      <c r="NUO59" s="136"/>
      <c r="NUP59" s="136"/>
      <c r="NUQ59" s="136"/>
      <c r="NUR59" s="136"/>
      <c r="NUS59" s="136"/>
      <c r="NUT59" s="136"/>
      <c r="NUU59" s="136"/>
      <c r="NUV59" s="136"/>
      <c r="NUW59" s="136"/>
      <c r="NUX59" s="136"/>
      <c r="NUY59" s="136"/>
      <c r="NUZ59" s="136"/>
      <c r="NVA59" s="136"/>
      <c r="NVB59" s="136"/>
      <c r="NVC59" s="136"/>
      <c r="NVD59" s="136"/>
      <c r="NVE59" s="136"/>
      <c r="NVF59" s="136"/>
      <c r="NVG59" s="136"/>
      <c r="NVH59" s="136"/>
      <c r="NVI59" s="136"/>
      <c r="NVJ59" s="136"/>
      <c r="NVK59" s="136"/>
      <c r="NVL59" s="136"/>
      <c r="NVM59" s="136"/>
      <c r="NVN59" s="136"/>
      <c r="NVO59" s="136"/>
      <c r="NVP59" s="136"/>
      <c r="NVQ59" s="136"/>
      <c r="NVR59" s="136"/>
      <c r="NVS59" s="136"/>
      <c r="NVT59" s="136"/>
      <c r="NVU59" s="136"/>
      <c r="NVV59" s="136"/>
      <c r="NVW59" s="136"/>
      <c r="NVX59" s="136"/>
      <c r="NVY59" s="136"/>
      <c r="NVZ59" s="136"/>
      <c r="NWA59" s="136"/>
      <c r="NWB59" s="136"/>
      <c r="NWC59" s="136"/>
      <c r="NWD59" s="136"/>
      <c r="NWE59" s="136"/>
      <c r="NWF59" s="136"/>
      <c r="NWG59" s="136"/>
      <c r="NWH59" s="136"/>
      <c r="NWI59" s="136"/>
      <c r="NWJ59" s="136"/>
      <c r="NWK59" s="136"/>
      <c r="NWL59" s="136"/>
      <c r="NWM59" s="136"/>
      <c r="NWN59" s="136"/>
      <c r="NWO59" s="136"/>
      <c r="NWP59" s="136"/>
      <c r="NWQ59" s="136"/>
      <c r="NWR59" s="136"/>
      <c r="NWS59" s="136"/>
      <c r="NWT59" s="136"/>
      <c r="NWU59" s="136"/>
      <c r="NWV59" s="136"/>
      <c r="NWW59" s="136"/>
      <c r="NWX59" s="136"/>
      <c r="NWY59" s="136"/>
      <c r="NWZ59" s="136"/>
      <c r="NXA59" s="136"/>
      <c r="NXB59" s="136"/>
      <c r="NXC59" s="136"/>
      <c r="NXD59" s="136"/>
      <c r="NXE59" s="136"/>
      <c r="NXF59" s="136"/>
      <c r="NXG59" s="136"/>
      <c r="NXH59" s="136"/>
      <c r="NXI59" s="136"/>
      <c r="NXJ59" s="136"/>
      <c r="NXK59" s="136"/>
      <c r="NXL59" s="136"/>
      <c r="NXM59" s="136"/>
      <c r="NXN59" s="136"/>
      <c r="NXO59" s="136"/>
      <c r="NXP59" s="136"/>
      <c r="NXQ59" s="136"/>
      <c r="NXR59" s="136"/>
      <c r="NXS59" s="136"/>
      <c r="NXT59" s="136"/>
      <c r="NXU59" s="136"/>
      <c r="NXV59" s="136"/>
      <c r="NXW59" s="136"/>
      <c r="NXX59" s="136"/>
      <c r="NXY59" s="136"/>
      <c r="NXZ59" s="136"/>
      <c r="NYA59" s="136"/>
      <c r="NYB59" s="136"/>
      <c r="NYC59" s="136"/>
      <c r="NYD59" s="136"/>
      <c r="NYE59" s="136"/>
      <c r="NYF59" s="136"/>
      <c r="NYG59" s="136"/>
      <c r="NYH59" s="136"/>
      <c r="NYI59" s="136"/>
      <c r="NYJ59" s="136"/>
      <c r="NYK59" s="136"/>
      <c r="NYL59" s="136"/>
      <c r="NYM59" s="136"/>
      <c r="NYN59" s="136"/>
      <c r="NYO59" s="136"/>
      <c r="NYP59" s="136"/>
      <c r="NYQ59" s="136"/>
      <c r="NYR59" s="136"/>
      <c r="NYS59" s="136"/>
      <c r="NYT59" s="136"/>
      <c r="NYU59" s="136"/>
      <c r="NYV59" s="136"/>
      <c r="NYW59" s="136"/>
      <c r="NYX59" s="136"/>
      <c r="NYY59" s="136"/>
      <c r="NYZ59" s="136"/>
      <c r="NZA59" s="136"/>
      <c r="NZB59" s="136"/>
      <c r="NZC59" s="136"/>
      <c r="NZD59" s="136"/>
      <c r="NZE59" s="136"/>
      <c r="NZF59" s="136"/>
      <c r="NZG59" s="136"/>
      <c r="NZH59" s="136"/>
      <c r="NZI59" s="136"/>
      <c r="NZJ59" s="136"/>
      <c r="NZK59" s="136"/>
      <c r="NZL59" s="136"/>
      <c r="NZM59" s="136"/>
      <c r="NZN59" s="136"/>
      <c r="NZO59" s="136"/>
      <c r="NZP59" s="136"/>
      <c r="NZQ59" s="136"/>
      <c r="NZR59" s="136"/>
      <c r="NZS59" s="136"/>
      <c r="NZT59" s="136"/>
      <c r="NZU59" s="136"/>
      <c r="NZV59" s="136"/>
      <c r="NZW59" s="136"/>
      <c r="NZX59" s="136"/>
      <c r="NZY59" s="136"/>
      <c r="NZZ59" s="136"/>
      <c r="OAA59" s="136"/>
      <c r="OAB59" s="136"/>
      <c r="OAC59" s="136"/>
      <c r="OAD59" s="136"/>
      <c r="OAE59" s="136"/>
      <c r="OAF59" s="136"/>
      <c r="OAG59" s="136"/>
      <c r="OAH59" s="136"/>
      <c r="OAI59" s="136"/>
      <c r="OAJ59" s="136"/>
      <c r="OAK59" s="136"/>
      <c r="OAL59" s="136"/>
      <c r="OAM59" s="136"/>
      <c r="OAN59" s="136"/>
      <c r="OAO59" s="136"/>
      <c r="OAP59" s="136"/>
      <c r="OAQ59" s="136"/>
      <c r="OAR59" s="136"/>
      <c r="OAS59" s="136"/>
      <c r="OAT59" s="136"/>
      <c r="OAU59" s="136"/>
      <c r="OAV59" s="136"/>
      <c r="OAW59" s="136"/>
      <c r="OAX59" s="136"/>
      <c r="OAY59" s="136"/>
      <c r="OAZ59" s="136"/>
      <c r="OBA59" s="136"/>
      <c r="OBB59" s="136"/>
      <c r="OBC59" s="136"/>
      <c r="OBD59" s="136"/>
      <c r="OBE59" s="136"/>
      <c r="OBF59" s="136"/>
      <c r="OBG59" s="136"/>
      <c r="OBH59" s="136"/>
      <c r="OBI59" s="136"/>
      <c r="OBJ59" s="136"/>
      <c r="OBK59" s="136"/>
      <c r="OBL59" s="136"/>
      <c r="OBM59" s="136"/>
      <c r="OBN59" s="136"/>
      <c r="OBO59" s="136"/>
      <c r="OBP59" s="136"/>
      <c r="OBQ59" s="136"/>
      <c r="OBR59" s="136"/>
      <c r="OBS59" s="136"/>
      <c r="OBT59" s="136"/>
      <c r="OBU59" s="136"/>
      <c r="OBV59" s="136"/>
      <c r="OBW59" s="136"/>
      <c r="OBX59" s="136"/>
      <c r="OBY59" s="136"/>
      <c r="OBZ59" s="136"/>
      <c r="OCA59" s="136"/>
      <c r="OCB59" s="136"/>
      <c r="OCC59" s="136"/>
      <c r="OCD59" s="136"/>
      <c r="OCE59" s="136"/>
      <c r="OCF59" s="136"/>
      <c r="OCG59" s="136"/>
      <c r="OCH59" s="136"/>
      <c r="OCI59" s="136"/>
      <c r="OCJ59" s="136"/>
      <c r="OCK59" s="136"/>
      <c r="OCL59" s="136"/>
      <c r="OCM59" s="136"/>
      <c r="OCN59" s="136"/>
      <c r="OCO59" s="136"/>
      <c r="OCP59" s="136"/>
      <c r="OCQ59" s="136"/>
      <c r="OCR59" s="136"/>
      <c r="OCS59" s="136"/>
      <c r="OCT59" s="136"/>
      <c r="OCU59" s="136"/>
      <c r="OCV59" s="136"/>
      <c r="OCW59" s="136"/>
      <c r="OCX59" s="136"/>
      <c r="OCY59" s="136"/>
      <c r="OCZ59" s="136"/>
      <c r="ODA59" s="136"/>
      <c r="ODB59" s="136"/>
      <c r="ODC59" s="136"/>
      <c r="ODD59" s="136"/>
      <c r="ODE59" s="136"/>
      <c r="ODF59" s="136"/>
      <c r="ODG59" s="136"/>
      <c r="ODH59" s="136"/>
      <c r="ODI59" s="136"/>
      <c r="ODJ59" s="136"/>
      <c r="ODK59" s="136"/>
      <c r="ODL59" s="136"/>
      <c r="ODM59" s="136"/>
      <c r="ODN59" s="136"/>
      <c r="ODO59" s="136"/>
      <c r="ODP59" s="136"/>
      <c r="ODQ59" s="136"/>
      <c r="ODR59" s="136"/>
      <c r="ODS59" s="136"/>
      <c r="ODT59" s="136"/>
      <c r="ODU59" s="136"/>
      <c r="ODV59" s="136"/>
      <c r="ODW59" s="136"/>
      <c r="ODX59" s="136"/>
      <c r="ODY59" s="136"/>
      <c r="ODZ59" s="136"/>
      <c r="OEA59" s="136"/>
      <c r="OEB59" s="136"/>
      <c r="OEC59" s="136"/>
      <c r="OED59" s="136"/>
      <c r="OEE59" s="136"/>
      <c r="OEF59" s="136"/>
      <c r="OEG59" s="136"/>
      <c r="OEH59" s="136"/>
      <c r="OEI59" s="136"/>
      <c r="OEJ59" s="136"/>
      <c r="OEK59" s="136"/>
      <c r="OEL59" s="136"/>
      <c r="OEM59" s="136"/>
      <c r="OEN59" s="136"/>
      <c r="OEO59" s="136"/>
      <c r="OEP59" s="136"/>
      <c r="OEQ59" s="136"/>
      <c r="OER59" s="136"/>
      <c r="OES59" s="136"/>
      <c r="OET59" s="136"/>
      <c r="OEU59" s="136"/>
      <c r="OEV59" s="136"/>
      <c r="OEW59" s="136"/>
      <c r="OEX59" s="136"/>
      <c r="OEY59" s="136"/>
      <c r="OEZ59" s="136"/>
      <c r="OFA59" s="136"/>
      <c r="OFB59" s="136"/>
      <c r="OFC59" s="136"/>
      <c r="OFD59" s="136"/>
      <c r="OFE59" s="136"/>
      <c r="OFF59" s="136"/>
      <c r="OFG59" s="136"/>
      <c r="OFH59" s="136"/>
      <c r="OFI59" s="136"/>
      <c r="OFJ59" s="136"/>
      <c r="OFK59" s="136"/>
      <c r="OFL59" s="136"/>
      <c r="OFM59" s="136"/>
      <c r="OFN59" s="136"/>
      <c r="OFO59" s="136"/>
      <c r="OFP59" s="136"/>
      <c r="OFQ59" s="136"/>
      <c r="OFR59" s="136"/>
      <c r="OFS59" s="136"/>
      <c r="OFT59" s="136"/>
      <c r="OFU59" s="136"/>
      <c r="OFV59" s="136"/>
      <c r="OFW59" s="136"/>
      <c r="OFX59" s="136"/>
      <c r="OFY59" s="136"/>
      <c r="OFZ59" s="136"/>
      <c r="OGA59" s="136"/>
      <c r="OGB59" s="136"/>
      <c r="OGC59" s="136"/>
      <c r="OGD59" s="136"/>
      <c r="OGE59" s="136"/>
      <c r="OGF59" s="136"/>
      <c r="OGG59" s="136"/>
      <c r="OGH59" s="136"/>
      <c r="OGI59" s="136"/>
      <c r="OGJ59" s="136"/>
      <c r="OGK59" s="136"/>
      <c r="OGL59" s="136"/>
      <c r="OGM59" s="136"/>
      <c r="OGN59" s="136"/>
      <c r="OGO59" s="136"/>
      <c r="OGP59" s="136"/>
      <c r="OGQ59" s="136"/>
      <c r="OGR59" s="136"/>
      <c r="OGS59" s="136"/>
      <c r="OGT59" s="136"/>
      <c r="OGU59" s="136"/>
      <c r="OGV59" s="136"/>
      <c r="OGW59" s="136"/>
      <c r="OGX59" s="136"/>
      <c r="OGY59" s="136"/>
      <c r="OGZ59" s="136"/>
      <c r="OHA59" s="136"/>
      <c r="OHB59" s="136"/>
      <c r="OHC59" s="136"/>
      <c r="OHD59" s="136"/>
      <c r="OHE59" s="136"/>
      <c r="OHF59" s="136"/>
      <c r="OHG59" s="136"/>
      <c r="OHH59" s="136"/>
      <c r="OHI59" s="136"/>
      <c r="OHJ59" s="136"/>
      <c r="OHK59" s="136"/>
      <c r="OHL59" s="136"/>
      <c r="OHM59" s="136"/>
      <c r="OHN59" s="136"/>
      <c r="OHO59" s="136"/>
      <c r="OHP59" s="136"/>
      <c r="OHQ59" s="136"/>
      <c r="OHR59" s="136"/>
      <c r="OHS59" s="136"/>
      <c r="OHT59" s="136"/>
      <c r="OHU59" s="136"/>
      <c r="OHV59" s="136"/>
      <c r="OHW59" s="136"/>
      <c r="OHX59" s="136"/>
      <c r="OHY59" s="136"/>
      <c r="OHZ59" s="136"/>
      <c r="OIA59" s="136"/>
      <c r="OIB59" s="136"/>
      <c r="OIC59" s="136"/>
      <c r="OID59" s="136"/>
      <c r="OIE59" s="136"/>
      <c r="OIF59" s="136"/>
      <c r="OIG59" s="136"/>
      <c r="OIH59" s="136"/>
      <c r="OII59" s="136"/>
      <c r="OIJ59" s="136"/>
      <c r="OIK59" s="136"/>
      <c r="OIL59" s="136"/>
      <c r="OIM59" s="136"/>
      <c r="OIN59" s="136"/>
      <c r="OIO59" s="136"/>
      <c r="OIP59" s="136"/>
      <c r="OIQ59" s="136"/>
      <c r="OIR59" s="136"/>
      <c r="OIS59" s="136"/>
      <c r="OIT59" s="136"/>
      <c r="OIU59" s="136"/>
      <c r="OIV59" s="136"/>
      <c r="OIW59" s="136"/>
      <c r="OIX59" s="136"/>
      <c r="OIY59" s="136"/>
      <c r="OIZ59" s="136"/>
      <c r="OJA59" s="136"/>
      <c r="OJB59" s="136"/>
      <c r="OJC59" s="136"/>
      <c r="OJD59" s="136"/>
      <c r="OJE59" s="136"/>
      <c r="OJF59" s="136"/>
      <c r="OJG59" s="136"/>
      <c r="OJH59" s="136"/>
      <c r="OJI59" s="136"/>
      <c r="OJJ59" s="136"/>
      <c r="OJK59" s="136"/>
      <c r="OJL59" s="136"/>
      <c r="OJM59" s="136"/>
      <c r="OJN59" s="136"/>
      <c r="OJO59" s="136"/>
      <c r="OJP59" s="136"/>
      <c r="OJQ59" s="136"/>
      <c r="OJR59" s="136"/>
      <c r="OJS59" s="136"/>
      <c r="OJT59" s="136"/>
      <c r="OJU59" s="136"/>
      <c r="OJV59" s="136"/>
      <c r="OJW59" s="136"/>
      <c r="OJX59" s="136"/>
      <c r="OJY59" s="136"/>
      <c r="OJZ59" s="136"/>
      <c r="OKA59" s="136"/>
      <c r="OKB59" s="136"/>
      <c r="OKC59" s="136"/>
      <c r="OKD59" s="136"/>
      <c r="OKE59" s="136"/>
      <c r="OKF59" s="136"/>
      <c r="OKG59" s="136"/>
      <c r="OKH59" s="136"/>
      <c r="OKI59" s="136"/>
      <c r="OKJ59" s="136"/>
      <c r="OKK59" s="136"/>
      <c r="OKL59" s="136"/>
      <c r="OKM59" s="136"/>
      <c r="OKN59" s="136"/>
      <c r="OKO59" s="136"/>
      <c r="OKP59" s="136"/>
      <c r="OKQ59" s="136"/>
      <c r="OKR59" s="136"/>
      <c r="OKS59" s="136"/>
      <c r="OKT59" s="136"/>
      <c r="OKU59" s="136"/>
      <c r="OKV59" s="136"/>
      <c r="OKW59" s="136"/>
      <c r="OKX59" s="136"/>
      <c r="OKY59" s="136"/>
      <c r="OKZ59" s="136"/>
      <c r="OLA59" s="136"/>
      <c r="OLB59" s="136"/>
      <c r="OLC59" s="136"/>
      <c r="OLD59" s="136"/>
      <c r="OLE59" s="136"/>
      <c r="OLF59" s="136"/>
      <c r="OLG59" s="136"/>
      <c r="OLH59" s="136"/>
      <c r="OLI59" s="136"/>
      <c r="OLJ59" s="136"/>
      <c r="OLK59" s="136"/>
      <c r="OLL59" s="136"/>
      <c r="OLM59" s="136"/>
      <c r="OLN59" s="136"/>
      <c r="OLO59" s="136"/>
      <c r="OLP59" s="136"/>
      <c r="OLQ59" s="136"/>
      <c r="OLR59" s="136"/>
      <c r="OLS59" s="136"/>
      <c r="OLT59" s="136"/>
      <c r="OLU59" s="136"/>
      <c r="OLV59" s="136"/>
      <c r="OLW59" s="136"/>
      <c r="OLX59" s="136"/>
      <c r="OLY59" s="136"/>
      <c r="OLZ59" s="136"/>
      <c r="OMA59" s="136"/>
      <c r="OMB59" s="136"/>
      <c r="OMC59" s="136"/>
      <c r="OMD59" s="136"/>
      <c r="OME59" s="136"/>
      <c r="OMF59" s="136"/>
      <c r="OMG59" s="136"/>
      <c r="OMH59" s="136"/>
      <c r="OMI59" s="136"/>
      <c r="OMJ59" s="136"/>
      <c r="OMK59" s="136"/>
      <c r="OML59" s="136"/>
      <c r="OMM59" s="136"/>
      <c r="OMN59" s="136"/>
      <c r="OMO59" s="136"/>
      <c r="OMP59" s="136"/>
      <c r="OMQ59" s="136"/>
      <c r="OMR59" s="136"/>
      <c r="OMS59" s="136"/>
      <c r="OMT59" s="136"/>
      <c r="OMU59" s="136"/>
      <c r="OMV59" s="136"/>
      <c r="OMW59" s="136"/>
      <c r="OMX59" s="136"/>
      <c r="OMY59" s="136"/>
      <c r="OMZ59" s="136"/>
      <c r="ONA59" s="136"/>
      <c r="ONB59" s="136"/>
      <c r="ONC59" s="136"/>
      <c r="OND59" s="136"/>
      <c r="ONE59" s="136"/>
      <c r="ONF59" s="136"/>
      <c r="ONG59" s="136"/>
      <c r="ONH59" s="136"/>
      <c r="ONI59" s="136"/>
      <c r="ONJ59" s="136"/>
      <c r="ONK59" s="136"/>
      <c r="ONL59" s="136"/>
      <c r="ONM59" s="136"/>
      <c r="ONN59" s="136"/>
      <c r="ONO59" s="136"/>
      <c r="ONP59" s="136"/>
      <c r="ONQ59" s="136"/>
      <c r="ONR59" s="136"/>
      <c r="ONS59" s="136"/>
      <c r="ONT59" s="136"/>
      <c r="ONU59" s="136"/>
      <c r="ONV59" s="136"/>
      <c r="ONW59" s="136"/>
      <c r="ONX59" s="136"/>
      <c r="ONY59" s="136"/>
      <c r="ONZ59" s="136"/>
      <c r="OOA59" s="136"/>
      <c r="OOB59" s="136"/>
      <c r="OOC59" s="136"/>
      <c r="OOD59" s="136"/>
      <c r="OOE59" s="136"/>
      <c r="OOF59" s="136"/>
      <c r="OOG59" s="136"/>
      <c r="OOH59" s="136"/>
      <c r="OOI59" s="136"/>
      <c r="OOJ59" s="136"/>
      <c r="OOK59" s="136"/>
      <c r="OOL59" s="136"/>
      <c r="OOM59" s="136"/>
      <c r="OON59" s="136"/>
      <c r="OOO59" s="136"/>
      <c r="OOP59" s="136"/>
      <c r="OOQ59" s="136"/>
      <c r="OOR59" s="136"/>
      <c r="OOS59" s="136"/>
      <c r="OOT59" s="136"/>
      <c r="OOU59" s="136"/>
      <c r="OOV59" s="136"/>
      <c r="OOW59" s="136"/>
      <c r="OOX59" s="136"/>
      <c r="OOY59" s="136"/>
      <c r="OOZ59" s="136"/>
      <c r="OPA59" s="136"/>
      <c r="OPB59" s="136"/>
      <c r="OPC59" s="136"/>
      <c r="OPD59" s="136"/>
      <c r="OPE59" s="136"/>
      <c r="OPF59" s="136"/>
      <c r="OPG59" s="136"/>
      <c r="OPH59" s="136"/>
      <c r="OPI59" s="136"/>
      <c r="OPJ59" s="136"/>
      <c r="OPK59" s="136"/>
      <c r="OPL59" s="136"/>
      <c r="OPM59" s="136"/>
      <c r="OPN59" s="136"/>
      <c r="OPO59" s="136"/>
      <c r="OPP59" s="136"/>
      <c r="OPQ59" s="136"/>
      <c r="OPR59" s="136"/>
      <c r="OPS59" s="136"/>
      <c r="OPT59" s="136"/>
      <c r="OPU59" s="136"/>
      <c r="OPV59" s="136"/>
      <c r="OPW59" s="136"/>
      <c r="OPX59" s="136"/>
      <c r="OPY59" s="136"/>
      <c r="OPZ59" s="136"/>
      <c r="OQA59" s="136"/>
      <c r="OQB59" s="136"/>
      <c r="OQC59" s="136"/>
      <c r="OQD59" s="136"/>
      <c r="OQE59" s="136"/>
      <c r="OQF59" s="136"/>
      <c r="OQG59" s="136"/>
      <c r="OQH59" s="136"/>
      <c r="OQI59" s="136"/>
      <c r="OQJ59" s="136"/>
      <c r="OQK59" s="136"/>
      <c r="OQL59" s="136"/>
      <c r="OQM59" s="136"/>
      <c r="OQN59" s="136"/>
      <c r="OQO59" s="136"/>
      <c r="OQP59" s="136"/>
      <c r="OQQ59" s="136"/>
      <c r="OQR59" s="136"/>
      <c r="OQS59" s="136"/>
      <c r="OQT59" s="136"/>
      <c r="OQU59" s="136"/>
      <c r="OQV59" s="136"/>
      <c r="OQW59" s="136"/>
      <c r="OQX59" s="136"/>
      <c r="OQY59" s="136"/>
      <c r="OQZ59" s="136"/>
      <c r="ORA59" s="136"/>
      <c r="ORB59" s="136"/>
      <c r="ORC59" s="136"/>
      <c r="ORD59" s="136"/>
      <c r="ORE59" s="136"/>
      <c r="ORF59" s="136"/>
      <c r="ORG59" s="136"/>
      <c r="ORH59" s="136"/>
      <c r="ORI59" s="136"/>
      <c r="ORJ59" s="136"/>
      <c r="ORK59" s="136"/>
      <c r="ORL59" s="136"/>
      <c r="ORM59" s="136"/>
      <c r="ORN59" s="136"/>
      <c r="ORO59" s="136"/>
      <c r="ORP59" s="136"/>
      <c r="ORQ59" s="136"/>
      <c r="ORR59" s="136"/>
      <c r="ORS59" s="136"/>
      <c r="ORT59" s="136"/>
      <c r="ORU59" s="136"/>
      <c r="ORV59" s="136"/>
      <c r="ORW59" s="136"/>
      <c r="ORX59" s="136"/>
      <c r="ORY59" s="136"/>
      <c r="ORZ59" s="136"/>
      <c r="OSA59" s="136"/>
      <c r="OSB59" s="136"/>
      <c r="OSC59" s="136"/>
      <c r="OSD59" s="136"/>
      <c r="OSE59" s="136"/>
      <c r="OSF59" s="136"/>
      <c r="OSG59" s="136"/>
      <c r="OSH59" s="136"/>
      <c r="OSI59" s="136"/>
      <c r="OSJ59" s="136"/>
      <c r="OSK59" s="136"/>
      <c r="OSL59" s="136"/>
      <c r="OSM59" s="136"/>
      <c r="OSN59" s="136"/>
      <c r="OSO59" s="136"/>
      <c r="OSP59" s="136"/>
      <c r="OSQ59" s="136"/>
      <c r="OSR59" s="136"/>
      <c r="OSS59" s="136"/>
      <c r="OST59" s="136"/>
      <c r="OSU59" s="136"/>
      <c r="OSV59" s="136"/>
      <c r="OSW59" s="136"/>
      <c r="OSX59" s="136"/>
      <c r="OSY59" s="136"/>
      <c r="OSZ59" s="136"/>
      <c r="OTA59" s="136"/>
      <c r="OTB59" s="136"/>
      <c r="OTC59" s="136"/>
      <c r="OTD59" s="136"/>
      <c r="OTE59" s="136"/>
      <c r="OTF59" s="136"/>
      <c r="OTG59" s="136"/>
      <c r="OTH59" s="136"/>
      <c r="OTI59" s="136"/>
      <c r="OTJ59" s="136"/>
      <c r="OTK59" s="136"/>
      <c r="OTL59" s="136"/>
      <c r="OTM59" s="136"/>
      <c r="OTN59" s="136"/>
      <c r="OTO59" s="136"/>
      <c r="OTP59" s="136"/>
      <c r="OTQ59" s="136"/>
      <c r="OTR59" s="136"/>
      <c r="OTS59" s="136"/>
      <c r="OTT59" s="136"/>
      <c r="OTU59" s="136"/>
      <c r="OTV59" s="136"/>
      <c r="OTW59" s="136"/>
      <c r="OTX59" s="136"/>
      <c r="OTY59" s="136"/>
      <c r="OTZ59" s="136"/>
      <c r="OUA59" s="136"/>
      <c r="OUB59" s="136"/>
      <c r="OUC59" s="136"/>
      <c r="OUD59" s="136"/>
      <c r="OUE59" s="136"/>
      <c r="OUF59" s="136"/>
      <c r="OUG59" s="136"/>
      <c r="OUH59" s="136"/>
      <c r="OUI59" s="136"/>
      <c r="OUJ59" s="136"/>
      <c r="OUK59" s="136"/>
      <c r="OUL59" s="136"/>
      <c r="OUM59" s="136"/>
      <c r="OUN59" s="136"/>
      <c r="OUO59" s="136"/>
      <c r="OUP59" s="136"/>
      <c r="OUQ59" s="136"/>
      <c r="OUR59" s="136"/>
      <c r="OUS59" s="136"/>
      <c r="OUT59" s="136"/>
      <c r="OUU59" s="136"/>
      <c r="OUV59" s="136"/>
      <c r="OUW59" s="136"/>
      <c r="OUX59" s="136"/>
      <c r="OUY59" s="136"/>
      <c r="OUZ59" s="136"/>
      <c r="OVA59" s="136"/>
      <c r="OVB59" s="136"/>
      <c r="OVC59" s="136"/>
      <c r="OVD59" s="136"/>
      <c r="OVE59" s="136"/>
      <c r="OVF59" s="136"/>
      <c r="OVG59" s="136"/>
      <c r="OVH59" s="136"/>
      <c r="OVI59" s="136"/>
      <c r="OVJ59" s="136"/>
      <c r="OVK59" s="136"/>
      <c r="OVL59" s="136"/>
      <c r="OVM59" s="136"/>
      <c r="OVN59" s="136"/>
      <c r="OVO59" s="136"/>
      <c r="OVP59" s="136"/>
      <c r="OVQ59" s="136"/>
      <c r="OVR59" s="136"/>
      <c r="OVS59" s="136"/>
      <c r="OVT59" s="136"/>
      <c r="OVU59" s="136"/>
      <c r="OVV59" s="136"/>
      <c r="OVW59" s="136"/>
      <c r="OVX59" s="136"/>
      <c r="OVY59" s="136"/>
      <c r="OVZ59" s="136"/>
      <c r="OWA59" s="136"/>
      <c r="OWB59" s="136"/>
      <c r="OWC59" s="136"/>
      <c r="OWD59" s="136"/>
      <c r="OWE59" s="136"/>
      <c r="OWF59" s="136"/>
      <c r="OWG59" s="136"/>
      <c r="OWH59" s="136"/>
      <c r="OWI59" s="136"/>
      <c r="OWJ59" s="136"/>
      <c r="OWK59" s="136"/>
      <c r="OWL59" s="136"/>
      <c r="OWM59" s="136"/>
      <c r="OWN59" s="136"/>
      <c r="OWO59" s="136"/>
      <c r="OWP59" s="136"/>
      <c r="OWQ59" s="136"/>
      <c r="OWR59" s="136"/>
      <c r="OWS59" s="136"/>
      <c r="OWT59" s="136"/>
      <c r="OWU59" s="136"/>
      <c r="OWV59" s="136"/>
      <c r="OWW59" s="136"/>
      <c r="OWX59" s="136"/>
      <c r="OWY59" s="136"/>
      <c r="OWZ59" s="136"/>
      <c r="OXA59" s="136"/>
      <c r="OXB59" s="136"/>
      <c r="OXC59" s="136"/>
      <c r="OXD59" s="136"/>
      <c r="OXE59" s="136"/>
      <c r="OXF59" s="136"/>
      <c r="OXG59" s="136"/>
      <c r="OXH59" s="136"/>
      <c r="OXI59" s="136"/>
      <c r="OXJ59" s="136"/>
      <c r="OXK59" s="136"/>
      <c r="OXL59" s="136"/>
      <c r="OXM59" s="136"/>
      <c r="OXN59" s="136"/>
      <c r="OXO59" s="136"/>
      <c r="OXP59" s="136"/>
      <c r="OXQ59" s="136"/>
      <c r="OXR59" s="136"/>
      <c r="OXS59" s="136"/>
      <c r="OXT59" s="136"/>
      <c r="OXU59" s="136"/>
      <c r="OXV59" s="136"/>
      <c r="OXW59" s="136"/>
      <c r="OXX59" s="136"/>
      <c r="OXY59" s="136"/>
      <c r="OXZ59" s="136"/>
      <c r="OYA59" s="136"/>
      <c r="OYB59" s="136"/>
      <c r="OYC59" s="136"/>
      <c r="OYD59" s="136"/>
      <c r="OYE59" s="136"/>
      <c r="OYF59" s="136"/>
      <c r="OYG59" s="136"/>
      <c r="OYH59" s="136"/>
      <c r="OYI59" s="136"/>
      <c r="OYJ59" s="136"/>
      <c r="OYK59" s="136"/>
      <c r="OYL59" s="136"/>
      <c r="OYM59" s="136"/>
      <c r="OYN59" s="136"/>
      <c r="OYO59" s="136"/>
      <c r="OYP59" s="136"/>
      <c r="OYQ59" s="136"/>
      <c r="OYR59" s="136"/>
      <c r="OYS59" s="136"/>
      <c r="OYT59" s="136"/>
      <c r="OYU59" s="136"/>
      <c r="OYV59" s="136"/>
      <c r="OYW59" s="136"/>
      <c r="OYX59" s="136"/>
      <c r="OYY59" s="136"/>
      <c r="OYZ59" s="136"/>
      <c r="OZA59" s="136"/>
      <c r="OZB59" s="136"/>
      <c r="OZC59" s="136"/>
      <c r="OZD59" s="136"/>
      <c r="OZE59" s="136"/>
      <c r="OZF59" s="136"/>
      <c r="OZG59" s="136"/>
      <c r="OZH59" s="136"/>
      <c r="OZI59" s="136"/>
      <c r="OZJ59" s="136"/>
      <c r="OZK59" s="136"/>
      <c r="OZL59" s="136"/>
      <c r="OZM59" s="136"/>
      <c r="OZN59" s="136"/>
      <c r="OZO59" s="136"/>
      <c r="OZP59" s="136"/>
      <c r="OZQ59" s="136"/>
      <c r="OZR59" s="136"/>
      <c r="OZS59" s="136"/>
      <c r="OZT59" s="136"/>
      <c r="OZU59" s="136"/>
      <c r="OZV59" s="136"/>
      <c r="OZW59" s="136"/>
      <c r="OZX59" s="136"/>
      <c r="OZY59" s="136"/>
      <c r="OZZ59" s="136"/>
      <c r="PAA59" s="136"/>
      <c r="PAB59" s="136"/>
      <c r="PAC59" s="136"/>
      <c r="PAD59" s="136"/>
      <c r="PAE59" s="136"/>
      <c r="PAF59" s="136"/>
      <c r="PAG59" s="136"/>
      <c r="PAH59" s="136"/>
      <c r="PAI59" s="136"/>
      <c r="PAJ59" s="136"/>
      <c r="PAK59" s="136"/>
      <c r="PAL59" s="136"/>
      <c r="PAM59" s="136"/>
      <c r="PAN59" s="136"/>
      <c r="PAO59" s="136"/>
      <c r="PAP59" s="136"/>
      <c r="PAQ59" s="136"/>
      <c r="PAR59" s="136"/>
      <c r="PAS59" s="136"/>
      <c r="PAT59" s="136"/>
      <c r="PAU59" s="136"/>
      <c r="PAV59" s="136"/>
      <c r="PAW59" s="136"/>
      <c r="PAX59" s="136"/>
      <c r="PAY59" s="136"/>
      <c r="PAZ59" s="136"/>
      <c r="PBA59" s="136"/>
      <c r="PBB59" s="136"/>
      <c r="PBC59" s="136"/>
      <c r="PBD59" s="136"/>
      <c r="PBE59" s="136"/>
      <c r="PBF59" s="136"/>
      <c r="PBG59" s="136"/>
      <c r="PBH59" s="136"/>
      <c r="PBI59" s="136"/>
      <c r="PBJ59" s="136"/>
      <c r="PBK59" s="136"/>
      <c r="PBL59" s="136"/>
      <c r="PBM59" s="136"/>
      <c r="PBN59" s="136"/>
      <c r="PBO59" s="136"/>
      <c r="PBP59" s="136"/>
      <c r="PBQ59" s="136"/>
      <c r="PBR59" s="136"/>
      <c r="PBS59" s="136"/>
      <c r="PBT59" s="136"/>
      <c r="PBU59" s="136"/>
      <c r="PBV59" s="136"/>
      <c r="PBW59" s="136"/>
      <c r="PBX59" s="136"/>
      <c r="PBY59" s="136"/>
      <c r="PBZ59" s="136"/>
      <c r="PCA59" s="136"/>
      <c r="PCB59" s="136"/>
      <c r="PCC59" s="136"/>
      <c r="PCD59" s="136"/>
      <c r="PCE59" s="136"/>
      <c r="PCF59" s="136"/>
      <c r="PCG59" s="136"/>
      <c r="PCH59" s="136"/>
      <c r="PCI59" s="136"/>
      <c r="PCJ59" s="136"/>
      <c r="PCK59" s="136"/>
      <c r="PCL59" s="136"/>
      <c r="PCM59" s="136"/>
      <c r="PCN59" s="136"/>
      <c r="PCO59" s="136"/>
      <c r="PCP59" s="136"/>
      <c r="PCQ59" s="136"/>
      <c r="PCR59" s="136"/>
      <c r="PCS59" s="136"/>
      <c r="PCT59" s="136"/>
      <c r="PCU59" s="136"/>
      <c r="PCV59" s="136"/>
      <c r="PCW59" s="136"/>
      <c r="PCX59" s="136"/>
      <c r="PCY59" s="136"/>
      <c r="PCZ59" s="136"/>
      <c r="PDA59" s="136"/>
      <c r="PDB59" s="136"/>
      <c r="PDC59" s="136"/>
      <c r="PDD59" s="136"/>
      <c r="PDE59" s="136"/>
      <c r="PDF59" s="136"/>
      <c r="PDG59" s="136"/>
      <c r="PDH59" s="136"/>
      <c r="PDI59" s="136"/>
      <c r="PDJ59" s="136"/>
      <c r="PDK59" s="136"/>
      <c r="PDL59" s="136"/>
      <c r="PDM59" s="136"/>
      <c r="PDN59" s="136"/>
      <c r="PDO59" s="136"/>
      <c r="PDP59" s="136"/>
      <c r="PDQ59" s="136"/>
      <c r="PDR59" s="136"/>
      <c r="PDS59" s="136"/>
      <c r="PDT59" s="136"/>
      <c r="PDU59" s="136"/>
      <c r="PDV59" s="136"/>
      <c r="PDW59" s="136"/>
      <c r="PDX59" s="136"/>
      <c r="PDY59" s="136"/>
      <c r="PDZ59" s="136"/>
      <c r="PEA59" s="136"/>
      <c r="PEB59" s="136"/>
      <c r="PEC59" s="136"/>
      <c r="PED59" s="136"/>
      <c r="PEE59" s="136"/>
      <c r="PEF59" s="136"/>
      <c r="PEG59" s="136"/>
      <c r="PEH59" s="136"/>
      <c r="PEI59" s="136"/>
      <c r="PEJ59" s="136"/>
      <c r="PEK59" s="136"/>
      <c r="PEL59" s="136"/>
      <c r="PEM59" s="136"/>
      <c r="PEN59" s="136"/>
      <c r="PEO59" s="136"/>
      <c r="PEP59" s="136"/>
      <c r="PEQ59" s="136"/>
      <c r="PER59" s="136"/>
      <c r="PES59" s="136"/>
      <c r="PET59" s="136"/>
      <c r="PEU59" s="136"/>
      <c r="PEV59" s="136"/>
      <c r="PEW59" s="136"/>
      <c r="PEX59" s="136"/>
      <c r="PEY59" s="136"/>
      <c r="PEZ59" s="136"/>
      <c r="PFA59" s="136"/>
      <c r="PFB59" s="136"/>
      <c r="PFC59" s="136"/>
      <c r="PFD59" s="136"/>
      <c r="PFE59" s="136"/>
      <c r="PFF59" s="136"/>
      <c r="PFG59" s="136"/>
      <c r="PFH59" s="136"/>
      <c r="PFI59" s="136"/>
      <c r="PFJ59" s="136"/>
      <c r="PFK59" s="136"/>
      <c r="PFL59" s="136"/>
      <c r="PFM59" s="136"/>
      <c r="PFN59" s="136"/>
      <c r="PFO59" s="136"/>
      <c r="PFP59" s="136"/>
      <c r="PFQ59" s="136"/>
      <c r="PFR59" s="136"/>
      <c r="PFS59" s="136"/>
      <c r="PFT59" s="136"/>
      <c r="PFU59" s="136"/>
      <c r="PFV59" s="136"/>
      <c r="PFW59" s="136"/>
      <c r="PFX59" s="136"/>
      <c r="PFY59" s="136"/>
      <c r="PFZ59" s="136"/>
      <c r="PGA59" s="136"/>
      <c r="PGB59" s="136"/>
      <c r="PGC59" s="136"/>
      <c r="PGD59" s="136"/>
      <c r="PGE59" s="136"/>
      <c r="PGF59" s="136"/>
      <c r="PGG59" s="136"/>
      <c r="PGH59" s="136"/>
      <c r="PGI59" s="136"/>
      <c r="PGJ59" s="136"/>
      <c r="PGK59" s="136"/>
      <c r="PGL59" s="136"/>
      <c r="PGM59" s="136"/>
      <c r="PGN59" s="136"/>
      <c r="PGO59" s="136"/>
      <c r="PGP59" s="136"/>
      <c r="PGQ59" s="136"/>
      <c r="PGR59" s="136"/>
      <c r="PGS59" s="136"/>
      <c r="PGT59" s="136"/>
      <c r="PGU59" s="136"/>
      <c r="PGV59" s="136"/>
      <c r="PGW59" s="136"/>
      <c r="PGX59" s="136"/>
      <c r="PGY59" s="136"/>
      <c r="PGZ59" s="136"/>
      <c r="PHA59" s="136"/>
      <c r="PHB59" s="136"/>
      <c r="PHC59" s="136"/>
      <c r="PHD59" s="136"/>
      <c r="PHE59" s="136"/>
      <c r="PHF59" s="136"/>
      <c r="PHG59" s="136"/>
      <c r="PHH59" s="136"/>
      <c r="PHI59" s="136"/>
      <c r="PHJ59" s="136"/>
      <c r="PHK59" s="136"/>
      <c r="PHL59" s="136"/>
      <c r="PHM59" s="136"/>
      <c r="PHN59" s="136"/>
      <c r="PHO59" s="136"/>
      <c r="PHP59" s="136"/>
      <c r="PHQ59" s="136"/>
      <c r="PHR59" s="136"/>
      <c r="PHS59" s="136"/>
      <c r="PHT59" s="136"/>
      <c r="PHU59" s="136"/>
      <c r="PHV59" s="136"/>
      <c r="PHW59" s="136"/>
      <c r="PHX59" s="136"/>
      <c r="PHY59" s="136"/>
      <c r="PHZ59" s="136"/>
      <c r="PIA59" s="136"/>
      <c r="PIB59" s="136"/>
      <c r="PIC59" s="136"/>
      <c r="PID59" s="136"/>
      <c r="PIE59" s="136"/>
      <c r="PIF59" s="136"/>
      <c r="PIG59" s="136"/>
      <c r="PIH59" s="136"/>
      <c r="PII59" s="136"/>
      <c r="PIJ59" s="136"/>
      <c r="PIK59" s="136"/>
      <c r="PIL59" s="136"/>
      <c r="PIM59" s="136"/>
      <c r="PIN59" s="136"/>
      <c r="PIO59" s="136"/>
      <c r="PIP59" s="136"/>
      <c r="PIQ59" s="136"/>
      <c r="PIR59" s="136"/>
      <c r="PIS59" s="136"/>
      <c r="PIT59" s="136"/>
      <c r="PIU59" s="136"/>
      <c r="PIV59" s="136"/>
      <c r="PIW59" s="136"/>
      <c r="PIX59" s="136"/>
      <c r="PIY59" s="136"/>
      <c r="PIZ59" s="136"/>
      <c r="PJA59" s="136"/>
      <c r="PJB59" s="136"/>
      <c r="PJC59" s="136"/>
      <c r="PJD59" s="136"/>
      <c r="PJE59" s="136"/>
      <c r="PJF59" s="136"/>
      <c r="PJG59" s="136"/>
      <c r="PJH59" s="136"/>
      <c r="PJI59" s="136"/>
      <c r="PJJ59" s="136"/>
      <c r="PJK59" s="136"/>
      <c r="PJL59" s="136"/>
      <c r="PJM59" s="136"/>
      <c r="PJN59" s="136"/>
      <c r="PJO59" s="136"/>
      <c r="PJP59" s="136"/>
      <c r="PJQ59" s="136"/>
      <c r="PJR59" s="136"/>
      <c r="PJS59" s="136"/>
      <c r="PJT59" s="136"/>
      <c r="PJU59" s="136"/>
      <c r="PJV59" s="136"/>
      <c r="PJW59" s="136"/>
      <c r="PJX59" s="136"/>
      <c r="PJY59" s="136"/>
      <c r="PJZ59" s="136"/>
      <c r="PKA59" s="136"/>
      <c r="PKB59" s="136"/>
      <c r="PKC59" s="136"/>
      <c r="PKD59" s="136"/>
      <c r="PKE59" s="136"/>
      <c r="PKF59" s="136"/>
      <c r="PKG59" s="136"/>
      <c r="PKH59" s="136"/>
      <c r="PKI59" s="136"/>
      <c r="PKJ59" s="136"/>
      <c r="PKK59" s="136"/>
      <c r="PKL59" s="136"/>
      <c r="PKM59" s="136"/>
      <c r="PKN59" s="136"/>
      <c r="PKO59" s="136"/>
      <c r="PKP59" s="136"/>
      <c r="PKQ59" s="136"/>
      <c r="PKR59" s="136"/>
      <c r="PKS59" s="136"/>
      <c r="PKT59" s="136"/>
      <c r="PKU59" s="136"/>
      <c r="PKV59" s="136"/>
      <c r="PKW59" s="136"/>
      <c r="PKX59" s="136"/>
      <c r="PKY59" s="136"/>
      <c r="PKZ59" s="136"/>
      <c r="PLA59" s="136"/>
      <c r="PLB59" s="136"/>
      <c r="PLC59" s="136"/>
      <c r="PLD59" s="136"/>
      <c r="PLE59" s="136"/>
      <c r="PLF59" s="136"/>
      <c r="PLG59" s="136"/>
      <c r="PLH59" s="136"/>
      <c r="PLI59" s="136"/>
      <c r="PLJ59" s="136"/>
      <c r="PLK59" s="136"/>
      <c r="PLL59" s="136"/>
      <c r="PLM59" s="136"/>
      <c r="PLN59" s="136"/>
      <c r="PLO59" s="136"/>
      <c r="PLP59" s="136"/>
      <c r="PLQ59" s="136"/>
      <c r="PLR59" s="136"/>
      <c r="PLS59" s="136"/>
      <c r="PLT59" s="136"/>
      <c r="PLU59" s="136"/>
      <c r="PLV59" s="136"/>
      <c r="PLW59" s="136"/>
      <c r="PLX59" s="136"/>
      <c r="PLY59" s="136"/>
      <c r="PLZ59" s="136"/>
      <c r="PMA59" s="136"/>
      <c r="PMB59" s="136"/>
      <c r="PMC59" s="136"/>
      <c r="PMD59" s="136"/>
      <c r="PME59" s="136"/>
      <c r="PMF59" s="136"/>
      <c r="PMG59" s="136"/>
      <c r="PMH59" s="136"/>
      <c r="PMI59" s="136"/>
      <c r="PMJ59" s="136"/>
      <c r="PMK59" s="136"/>
      <c r="PML59" s="136"/>
      <c r="PMM59" s="136"/>
      <c r="PMN59" s="136"/>
      <c r="PMO59" s="136"/>
      <c r="PMP59" s="136"/>
      <c r="PMQ59" s="136"/>
      <c r="PMR59" s="136"/>
      <c r="PMS59" s="136"/>
      <c r="PMT59" s="136"/>
      <c r="PMU59" s="136"/>
      <c r="PMV59" s="136"/>
      <c r="PMW59" s="136"/>
      <c r="PMX59" s="136"/>
      <c r="PMY59" s="136"/>
      <c r="PMZ59" s="136"/>
      <c r="PNA59" s="136"/>
      <c r="PNB59" s="136"/>
      <c r="PNC59" s="136"/>
      <c r="PND59" s="136"/>
      <c r="PNE59" s="136"/>
      <c r="PNF59" s="136"/>
      <c r="PNG59" s="136"/>
      <c r="PNH59" s="136"/>
      <c r="PNI59" s="136"/>
      <c r="PNJ59" s="136"/>
      <c r="PNK59" s="136"/>
      <c r="PNL59" s="136"/>
      <c r="PNM59" s="136"/>
      <c r="PNN59" s="136"/>
      <c r="PNO59" s="136"/>
      <c r="PNP59" s="136"/>
      <c r="PNQ59" s="136"/>
      <c r="PNR59" s="136"/>
      <c r="PNS59" s="136"/>
      <c r="PNT59" s="136"/>
      <c r="PNU59" s="136"/>
      <c r="PNV59" s="136"/>
      <c r="PNW59" s="136"/>
      <c r="PNX59" s="136"/>
      <c r="PNY59" s="136"/>
      <c r="PNZ59" s="136"/>
      <c r="POA59" s="136"/>
      <c r="POB59" s="136"/>
      <c r="POC59" s="136"/>
      <c r="POD59" s="136"/>
      <c r="POE59" s="136"/>
      <c r="POF59" s="136"/>
      <c r="POG59" s="136"/>
      <c r="POH59" s="136"/>
      <c r="POI59" s="136"/>
      <c r="POJ59" s="136"/>
      <c r="POK59" s="136"/>
      <c r="POL59" s="136"/>
      <c r="POM59" s="136"/>
      <c r="PON59" s="136"/>
      <c r="POO59" s="136"/>
      <c r="POP59" s="136"/>
      <c r="POQ59" s="136"/>
      <c r="POR59" s="136"/>
      <c r="POS59" s="136"/>
      <c r="POT59" s="136"/>
      <c r="POU59" s="136"/>
      <c r="POV59" s="136"/>
      <c r="POW59" s="136"/>
      <c r="POX59" s="136"/>
      <c r="POY59" s="136"/>
      <c r="POZ59" s="136"/>
      <c r="PPA59" s="136"/>
      <c r="PPB59" s="136"/>
      <c r="PPC59" s="136"/>
      <c r="PPD59" s="136"/>
      <c r="PPE59" s="136"/>
      <c r="PPF59" s="136"/>
      <c r="PPG59" s="136"/>
      <c r="PPH59" s="136"/>
      <c r="PPI59" s="136"/>
      <c r="PPJ59" s="136"/>
      <c r="PPK59" s="136"/>
      <c r="PPL59" s="136"/>
      <c r="PPM59" s="136"/>
      <c r="PPN59" s="136"/>
      <c r="PPO59" s="136"/>
      <c r="PPP59" s="136"/>
      <c r="PPQ59" s="136"/>
      <c r="PPR59" s="136"/>
      <c r="PPS59" s="136"/>
      <c r="PPT59" s="136"/>
      <c r="PPU59" s="136"/>
      <c r="PPV59" s="136"/>
      <c r="PPW59" s="136"/>
      <c r="PPX59" s="136"/>
      <c r="PPY59" s="136"/>
      <c r="PPZ59" s="136"/>
      <c r="PQA59" s="136"/>
      <c r="PQB59" s="136"/>
      <c r="PQC59" s="136"/>
      <c r="PQD59" s="136"/>
      <c r="PQE59" s="136"/>
      <c r="PQF59" s="136"/>
      <c r="PQG59" s="136"/>
      <c r="PQH59" s="136"/>
      <c r="PQI59" s="136"/>
      <c r="PQJ59" s="136"/>
      <c r="PQK59" s="136"/>
      <c r="PQL59" s="136"/>
      <c r="PQM59" s="136"/>
      <c r="PQN59" s="136"/>
      <c r="PQO59" s="136"/>
      <c r="PQP59" s="136"/>
      <c r="PQQ59" s="136"/>
      <c r="PQR59" s="136"/>
      <c r="PQS59" s="136"/>
      <c r="PQT59" s="136"/>
      <c r="PQU59" s="136"/>
      <c r="PQV59" s="136"/>
      <c r="PQW59" s="136"/>
      <c r="PQX59" s="136"/>
      <c r="PQY59" s="136"/>
      <c r="PQZ59" s="136"/>
      <c r="PRA59" s="136"/>
      <c r="PRB59" s="136"/>
      <c r="PRC59" s="136"/>
      <c r="PRD59" s="136"/>
      <c r="PRE59" s="136"/>
      <c r="PRF59" s="136"/>
      <c r="PRG59" s="136"/>
      <c r="PRH59" s="136"/>
      <c r="PRI59" s="136"/>
      <c r="PRJ59" s="136"/>
      <c r="PRK59" s="136"/>
      <c r="PRL59" s="136"/>
      <c r="PRM59" s="136"/>
      <c r="PRN59" s="136"/>
      <c r="PRO59" s="136"/>
      <c r="PRP59" s="136"/>
      <c r="PRQ59" s="136"/>
      <c r="PRR59" s="136"/>
      <c r="PRS59" s="136"/>
      <c r="PRT59" s="136"/>
      <c r="PRU59" s="136"/>
      <c r="PRV59" s="136"/>
      <c r="PRW59" s="136"/>
      <c r="PRX59" s="136"/>
      <c r="PRY59" s="136"/>
      <c r="PRZ59" s="136"/>
      <c r="PSA59" s="136"/>
      <c r="PSB59" s="136"/>
      <c r="PSC59" s="136"/>
      <c r="PSD59" s="136"/>
      <c r="PSE59" s="136"/>
      <c r="PSF59" s="136"/>
      <c r="PSG59" s="136"/>
      <c r="PSH59" s="136"/>
      <c r="PSI59" s="136"/>
      <c r="PSJ59" s="136"/>
      <c r="PSK59" s="136"/>
      <c r="PSL59" s="136"/>
      <c r="PSM59" s="136"/>
      <c r="PSN59" s="136"/>
      <c r="PSO59" s="136"/>
      <c r="PSP59" s="136"/>
      <c r="PSQ59" s="136"/>
      <c r="PSR59" s="136"/>
      <c r="PSS59" s="136"/>
      <c r="PST59" s="136"/>
      <c r="PSU59" s="136"/>
      <c r="PSV59" s="136"/>
      <c r="PSW59" s="136"/>
      <c r="PSX59" s="136"/>
      <c r="PSY59" s="136"/>
      <c r="PSZ59" s="136"/>
      <c r="PTA59" s="136"/>
      <c r="PTB59" s="136"/>
      <c r="PTC59" s="136"/>
      <c r="PTD59" s="136"/>
      <c r="PTE59" s="136"/>
      <c r="PTF59" s="136"/>
      <c r="PTG59" s="136"/>
      <c r="PTH59" s="136"/>
      <c r="PTI59" s="136"/>
      <c r="PTJ59" s="136"/>
      <c r="PTK59" s="136"/>
      <c r="PTL59" s="136"/>
      <c r="PTM59" s="136"/>
      <c r="PTN59" s="136"/>
      <c r="PTO59" s="136"/>
      <c r="PTP59" s="136"/>
      <c r="PTQ59" s="136"/>
      <c r="PTR59" s="136"/>
      <c r="PTS59" s="136"/>
      <c r="PTT59" s="136"/>
      <c r="PTU59" s="136"/>
      <c r="PTV59" s="136"/>
      <c r="PTW59" s="136"/>
      <c r="PTX59" s="136"/>
      <c r="PTY59" s="136"/>
      <c r="PTZ59" s="136"/>
      <c r="PUA59" s="136"/>
      <c r="PUB59" s="136"/>
      <c r="PUC59" s="136"/>
      <c r="PUD59" s="136"/>
      <c r="PUE59" s="136"/>
      <c r="PUF59" s="136"/>
      <c r="PUG59" s="136"/>
      <c r="PUH59" s="136"/>
      <c r="PUI59" s="136"/>
      <c r="PUJ59" s="136"/>
      <c r="PUK59" s="136"/>
      <c r="PUL59" s="136"/>
      <c r="PUM59" s="136"/>
      <c r="PUN59" s="136"/>
      <c r="PUO59" s="136"/>
      <c r="PUP59" s="136"/>
      <c r="PUQ59" s="136"/>
      <c r="PUR59" s="136"/>
      <c r="PUS59" s="136"/>
      <c r="PUT59" s="136"/>
      <c r="PUU59" s="136"/>
      <c r="PUV59" s="136"/>
      <c r="PUW59" s="136"/>
      <c r="PUX59" s="136"/>
      <c r="PUY59" s="136"/>
      <c r="PUZ59" s="136"/>
      <c r="PVA59" s="136"/>
      <c r="PVB59" s="136"/>
      <c r="PVC59" s="136"/>
      <c r="PVD59" s="136"/>
      <c r="PVE59" s="136"/>
      <c r="PVF59" s="136"/>
      <c r="PVG59" s="136"/>
      <c r="PVH59" s="136"/>
      <c r="PVI59" s="136"/>
      <c r="PVJ59" s="136"/>
      <c r="PVK59" s="136"/>
      <c r="PVL59" s="136"/>
      <c r="PVM59" s="136"/>
      <c r="PVN59" s="136"/>
      <c r="PVO59" s="136"/>
      <c r="PVP59" s="136"/>
      <c r="PVQ59" s="136"/>
      <c r="PVR59" s="136"/>
      <c r="PVS59" s="136"/>
      <c r="PVT59" s="136"/>
      <c r="PVU59" s="136"/>
      <c r="PVV59" s="136"/>
      <c r="PVW59" s="136"/>
      <c r="PVX59" s="136"/>
      <c r="PVY59" s="136"/>
      <c r="PVZ59" s="136"/>
      <c r="PWA59" s="136"/>
      <c r="PWB59" s="136"/>
      <c r="PWC59" s="136"/>
      <c r="PWD59" s="136"/>
      <c r="PWE59" s="136"/>
      <c r="PWF59" s="136"/>
      <c r="PWG59" s="136"/>
      <c r="PWH59" s="136"/>
      <c r="PWI59" s="136"/>
      <c r="PWJ59" s="136"/>
      <c r="PWK59" s="136"/>
      <c r="PWL59" s="136"/>
      <c r="PWM59" s="136"/>
      <c r="PWN59" s="136"/>
      <c r="PWO59" s="136"/>
      <c r="PWP59" s="136"/>
      <c r="PWQ59" s="136"/>
      <c r="PWR59" s="136"/>
      <c r="PWS59" s="136"/>
      <c r="PWT59" s="136"/>
      <c r="PWU59" s="136"/>
      <c r="PWV59" s="136"/>
      <c r="PWW59" s="136"/>
      <c r="PWX59" s="136"/>
      <c r="PWY59" s="136"/>
      <c r="PWZ59" s="136"/>
      <c r="PXA59" s="136"/>
      <c r="PXB59" s="136"/>
      <c r="PXC59" s="136"/>
      <c r="PXD59" s="136"/>
      <c r="PXE59" s="136"/>
      <c r="PXF59" s="136"/>
      <c r="PXG59" s="136"/>
      <c r="PXH59" s="136"/>
      <c r="PXI59" s="136"/>
      <c r="PXJ59" s="136"/>
      <c r="PXK59" s="136"/>
      <c r="PXL59" s="136"/>
      <c r="PXM59" s="136"/>
      <c r="PXN59" s="136"/>
      <c r="PXO59" s="136"/>
      <c r="PXP59" s="136"/>
      <c r="PXQ59" s="136"/>
      <c r="PXR59" s="136"/>
      <c r="PXS59" s="136"/>
      <c r="PXT59" s="136"/>
      <c r="PXU59" s="136"/>
      <c r="PXV59" s="136"/>
      <c r="PXW59" s="136"/>
      <c r="PXX59" s="136"/>
      <c r="PXY59" s="136"/>
      <c r="PXZ59" s="136"/>
      <c r="PYA59" s="136"/>
      <c r="PYB59" s="136"/>
      <c r="PYC59" s="136"/>
      <c r="PYD59" s="136"/>
      <c r="PYE59" s="136"/>
      <c r="PYF59" s="136"/>
      <c r="PYG59" s="136"/>
      <c r="PYH59" s="136"/>
      <c r="PYI59" s="136"/>
      <c r="PYJ59" s="136"/>
      <c r="PYK59" s="136"/>
      <c r="PYL59" s="136"/>
      <c r="PYM59" s="136"/>
      <c r="PYN59" s="136"/>
      <c r="PYO59" s="136"/>
      <c r="PYP59" s="136"/>
      <c r="PYQ59" s="136"/>
      <c r="PYR59" s="136"/>
      <c r="PYS59" s="136"/>
      <c r="PYT59" s="136"/>
      <c r="PYU59" s="136"/>
      <c r="PYV59" s="136"/>
      <c r="PYW59" s="136"/>
      <c r="PYX59" s="136"/>
      <c r="PYY59" s="136"/>
      <c r="PYZ59" s="136"/>
      <c r="PZA59" s="136"/>
      <c r="PZB59" s="136"/>
      <c r="PZC59" s="136"/>
      <c r="PZD59" s="136"/>
      <c r="PZE59" s="136"/>
      <c r="PZF59" s="136"/>
      <c r="PZG59" s="136"/>
      <c r="PZH59" s="136"/>
      <c r="PZI59" s="136"/>
      <c r="PZJ59" s="136"/>
      <c r="PZK59" s="136"/>
      <c r="PZL59" s="136"/>
      <c r="PZM59" s="136"/>
      <c r="PZN59" s="136"/>
      <c r="PZO59" s="136"/>
      <c r="PZP59" s="136"/>
      <c r="PZQ59" s="136"/>
      <c r="PZR59" s="136"/>
      <c r="PZS59" s="136"/>
      <c r="PZT59" s="136"/>
      <c r="PZU59" s="136"/>
      <c r="PZV59" s="136"/>
      <c r="PZW59" s="136"/>
      <c r="PZX59" s="136"/>
      <c r="PZY59" s="136"/>
      <c r="PZZ59" s="136"/>
      <c r="QAA59" s="136"/>
      <c r="QAB59" s="136"/>
      <c r="QAC59" s="136"/>
      <c r="QAD59" s="136"/>
      <c r="QAE59" s="136"/>
      <c r="QAF59" s="136"/>
      <c r="QAG59" s="136"/>
      <c r="QAH59" s="136"/>
      <c r="QAI59" s="136"/>
      <c r="QAJ59" s="136"/>
      <c r="QAK59" s="136"/>
      <c r="QAL59" s="136"/>
      <c r="QAM59" s="136"/>
      <c r="QAN59" s="136"/>
      <c r="QAO59" s="136"/>
      <c r="QAP59" s="136"/>
      <c r="QAQ59" s="136"/>
      <c r="QAR59" s="136"/>
      <c r="QAS59" s="136"/>
      <c r="QAT59" s="136"/>
      <c r="QAU59" s="136"/>
      <c r="QAV59" s="136"/>
      <c r="QAW59" s="136"/>
      <c r="QAX59" s="136"/>
      <c r="QAY59" s="136"/>
      <c r="QAZ59" s="136"/>
      <c r="QBA59" s="136"/>
      <c r="QBB59" s="136"/>
      <c r="QBC59" s="136"/>
      <c r="QBD59" s="136"/>
      <c r="QBE59" s="136"/>
      <c r="QBF59" s="136"/>
      <c r="QBG59" s="136"/>
      <c r="QBH59" s="136"/>
      <c r="QBI59" s="136"/>
      <c r="QBJ59" s="136"/>
      <c r="QBK59" s="136"/>
      <c r="QBL59" s="136"/>
      <c r="QBM59" s="136"/>
      <c r="QBN59" s="136"/>
      <c r="QBO59" s="136"/>
      <c r="QBP59" s="136"/>
      <c r="QBQ59" s="136"/>
      <c r="QBR59" s="136"/>
      <c r="QBS59" s="136"/>
      <c r="QBT59" s="136"/>
      <c r="QBU59" s="136"/>
      <c r="QBV59" s="136"/>
      <c r="QBW59" s="136"/>
      <c r="QBX59" s="136"/>
      <c r="QBY59" s="136"/>
      <c r="QBZ59" s="136"/>
      <c r="QCA59" s="136"/>
      <c r="QCB59" s="136"/>
      <c r="QCC59" s="136"/>
      <c r="QCD59" s="136"/>
      <c r="QCE59" s="136"/>
      <c r="QCF59" s="136"/>
      <c r="QCG59" s="136"/>
      <c r="QCH59" s="136"/>
      <c r="QCI59" s="136"/>
      <c r="QCJ59" s="136"/>
      <c r="QCK59" s="136"/>
      <c r="QCL59" s="136"/>
      <c r="QCM59" s="136"/>
      <c r="QCN59" s="136"/>
      <c r="QCO59" s="136"/>
      <c r="QCP59" s="136"/>
      <c r="QCQ59" s="136"/>
      <c r="QCR59" s="136"/>
      <c r="QCS59" s="136"/>
      <c r="QCT59" s="136"/>
      <c r="QCU59" s="136"/>
      <c r="QCV59" s="136"/>
      <c r="QCW59" s="136"/>
      <c r="QCX59" s="136"/>
      <c r="QCY59" s="136"/>
      <c r="QCZ59" s="136"/>
      <c r="QDA59" s="136"/>
      <c r="QDB59" s="136"/>
      <c r="QDC59" s="136"/>
      <c r="QDD59" s="136"/>
      <c r="QDE59" s="136"/>
      <c r="QDF59" s="136"/>
      <c r="QDG59" s="136"/>
      <c r="QDH59" s="136"/>
      <c r="QDI59" s="136"/>
      <c r="QDJ59" s="136"/>
      <c r="QDK59" s="136"/>
      <c r="QDL59" s="136"/>
      <c r="QDM59" s="136"/>
      <c r="QDN59" s="136"/>
      <c r="QDO59" s="136"/>
      <c r="QDP59" s="136"/>
      <c r="QDQ59" s="136"/>
      <c r="QDR59" s="136"/>
      <c r="QDS59" s="136"/>
      <c r="QDT59" s="136"/>
      <c r="QDU59" s="136"/>
      <c r="QDV59" s="136"/>
      <c r="QDW59" s="136"/>
      <c r="QDX59" s="136"/>
      <c r="QDY59" s="136"/>
      <c r="QDZ59" s="136"/>
      <c r="QEA59" s="136"/>
      <c r="QEB59" s="136"/>
      <c r="QEC59" s="136"/>
      <c r="QED59" s="136"/>
      <c r="QEE59" s="136"/>
      <c r="QEF59" s="136"/>
      <c r="QEG59" s="136"/>
      <c r="QEH59" s="136"/>
      <c r="QEI59" s="136"/>
      <c r="QEJ59" s="136"/>
      <c r="QEK59" s="136"/>
      <c r="QEL59" s="136"/>
      <c r="QEM59" s="136"/>
      <c r="QEN59" s="136"/>
      <c r="QEO59" s="136"/>
      <c r="QEP59" s="136"/>
      <c r="QEQ59" s="136"/>
      <c r="QER59" s="136"/>
      <c r="QES59" s="136"/>
      <c r="QET59" s="136"/>
      <c r="QEU59" s="136"/>
      <c r="QEV59" s="136"/>
      <c r="QEW59" s="136"/>
      <c r="QEX59" s="136"/>
      <c r="QEY59" s="136"/>
      <c r="QEZ59" s="136"/>
      <c r="QFA59" s="136"/>
      <c r="QFB59" s="136"/>
      <c r="QFC59" s="136"/>
      <c r="QFD59" s="136"/>
      <c r="QFE59" s="136"/>
      <c r="QFF59" s="136"/>
      <c r="QFG59" s="136"/>
      <c r="QFH59" s="136"/>
      <c r="QFI59" s="136"/>
      <c r="QFJ59" s="136"/>
      <c r="QFK59" s="136"/>
      <c r="QFL59" s="136"/>
      <c r="QFM59" s="136"/>
      <c r="QFN59" s="136"/>
      <c r="QFO59" s="136"/>
      <c r="QFP59" s="136"/>
      <c r="QFQ59" s="136"/>
      <c r="QFR59" s="136"/>
      <c r="QFS59" s="136"/>
      <c r="QFT59" s="136"/>
      <c r="QFU59" s="136"/>
      <c r="QFV59" s="136"/>
      <c r="QFW59" s="136"/>
      <c r="QFX59" s="136"/>
      <c r="QFY59" s="136"/>
      <c r="QFZ59" s="136"/>
      <c r="QGA59" s="136"/>
      <c r="QGB59" s="136"/>
      <c r="QGC59" s="136"/>
      <c r="QGD59" s="136"/>
      <c r="QGE59" s="136"/>
      <c r="QGF59" s="136"/>
      <c r="QGG59" s="136"/>
      <c r="QGH59" s="136"/>
      <c r="QGI59" s="136"/>
      <c r="QGJ59" s="136"/>
      <c r="QGK59" s="136"/>
      <c r="QGL59" s="136"/>
      <c r="QGM59" s="136"/>
      <c r="QGN59" s="136"/>
      <c r="QGO59" s="136"/>
      <c r="QGP59" s="136"/>
      <c r="QGQ59" s="136"/>
      <c r="QGR59" s="136"/>
      <c r="QGS59" s="136"/>
      <c r="QGT59" s="136"/>
      <c r="QGU59" s="136"/>
      <c r="QGV59" s="136"/>
      <c r="QGW59" s="136"/>
      <c r="QGX59" s="136"/>
      <c r="QGY59" s="136"/>
      <c r="QGZ59" s="136"/>
      <c r="QHA59" s="136"/>
      <c r="QHB59" s="136"/>
      <c r="QHC59" s="136"/>
      <c r="QHD59" s="136"/>
      <c r="QHE59" s="136"/>
      <c r="QHF59" s="136"/>
      <c r="QHG59" s="136"/>
      <c r="QHH59" s="136"/>
      <c r="QHI59" s="136"/>
      <c r="QHJ59" s="136"/>
      <c r="QHK59" s="136"/>
      <c r="QHL59" s="136"/>
      <c r="QHM59" s="136"/>
      <c r="QHN59" s="136"/>
      <c r="QHO59" s="136"/>
      <c r="QHP59" s="136"/>
      <c r="QHQ59" s="136"/>
      <c r="QHR59" s="136"/>
      <c r="QHS59" s="136"/>
      <c r="QHT59" s="136"/>
      <c r="QHU59" s="136"/>
      <c r="QHV59" s="136"/>
      <c r="QHW59" s="136"/>
      <c r="QHX59" s="136"/>
      <c r="QHY59" s="136"/>
      <c r="QHZ59" s="136"/>
      <c r="QIA59" s="136"/>
      <c r="QIB59" s="136"/>
      <c r="QIC59" s="136"/>
      <c r="QID59" s="136"/>
      <c r="QIE59" s="136"/>
      <c r="QIF59" s="136"/>
      <c r="QIG59" s="136"/>
      <c r="QIH59" s="136"/>
      <c r="QII59" s="136"/>
      <c r="QIJ59" s="136"/>
      <c r="QIK59" s="136"/>
      <c r="QIL59" s="136"/>
      <c r="QIM59" s="136"/>
      <c r="QIN59" s="136"/>
      <c r="QIO59" s="136"/>
      <c r="QIP59" s="136"/>
      <c r="QIQ59" s="136"/>
      <c r="QIR59" s="136"/>
      <c r="QIS59" s="136"/>
      <c r="QIT59" s="136"/>
      <c r="QIU59" s="136"/>
      <c r="QIV59" s="136"/>
      <c r="QIW59" s="136"/>
      <c r="QIX59" s="136"/>
      <c r="QIY59" s="136"/>
      <c r="QIZ59" s="136"/>
      <c r="QJA59" s="136"/>
      <c r="QJB59" s="136"/>
      <c r="QJC59" s="136"/>
      <c r="QJD59" s="136"/>
      <c r="QJE59" s="136"/>
      <c r="QJF59" s="136"/>
      <c r="QJG59" s="136"/>
      <c r="QJH59" s="136"/>
      <c r="QJI59" s="136"/>
      <c r="QJJ59" s="136"/>
      <c r="QJK59" s="136"/>
      <c r="QJL59" s="136"/>
      <c r="QJM59" s="136"/>
      <c r="QJN59" s="136"/>
      <c r="QJO59" s="136"/>
      <c r="QJP59" s="136"/>
      <c r="QJQ59" s="136"/>
      <c r="QJR59" s="136"/>
      <c r="QJS59" s="136"/>
      <c r="QJT59" s="136"/>
      <c r="QJU59" s="136"/>
      <c r="QJV59" s="136"/>
      <c r="QJW59" s="136"/>
      <c r="QJX59" s="136"/>
      <c r="QJY59" s="136"/>
      <c r="QJZ59" s="136"/>
      <c r="QKA59" s="136"/>
      <c r="QKB59" s="136"/>
      <c r="QKC59" s="136"/>
      <c r="QKD59" s="136"/>
      <c r="QKE59" s="136"/>
      <c r="QKF59" s="136"/>
      <c r="QKG59" s="136"/>
      <c r="QKH59" s="136"/>
      <c r="QKI59" s="136"/>
      <c r="QKJ59" s="136"/>
      <c r="QKK59" s="136"/>
      <c r="QKL59" s="136"/>
      <c r="QKM59" s="136"/>
      <c r="QKN59" s="136"/>
      <c r="QKO59" s="136"/>
      <c r="QKP59" s="136"/>
      <c r="QKQ59" s="136"/>
      <c r="QKR59" s="136"/>
      <c r="QKS59" s="136"/>
      <c r="QKT59" s="136"/>
      <c r="QKU59" s="136"/>
      <c r="QKV59" s="136"/>
      <c r="QKW59" s="136"/>
      <c r="QKX59" s="136"/>
      <c r="QKY59" s="136"/>
      <c r="QKZ59" s="136"/>
      <c r="QLA59" s="136"/>
      <c r="QLB59" s="136"/>
      <c r="QLC59" s="136"/>
      <c r="QLD59" s="136"/>
      <c r="QLE59" s="136"/>
      <c r="QLF59" s="136"/>
      <c r="QLG59" s="136"/>
      <c r="QLH59" s="136"/>
      <c r="QLI59" s="136"/>
      <c r="QLJ59" s="136"/>
      <c r="QLK59" s="136"/>
      <c r="QLL59" s="136"/>
      <c r="QLM59" s="136"/>
      <c r="QLN59" s="136"/>
      <c r="QLO59" s="136"/>
      <c r="QLP59" s="136"/>
      <c r="QLQ59" s="136"/>
      <c r="QLR59" s="136"/>
      <c r="QLS59" s="136"/>
      <c r="QLT59" s="136"/>
      <c r="QLU59" s="136"/>
      <c r="QLV59" s="136"/>
      <c r="QLW59" s="136"/>
      <c r="QLX59" s="136"/>
      <c r="QLY59" s="136"/>
      <c r="QLZ59" s="136"/>
      <c r="QMA59" s="136"/>
      <c r="QMB59" s="136"/>
      <c r="QMC59" s="136"/>
      <c r="QMD59" s="136"/>
      <c r="QME59" s="136"/>
      <c r="QMF59" s="136"/>
      <c r="QMG59" s="136"/>
      <c r="QMH59" s="136"/>
      <c r="QMI59" s="136"/>
      <c r="QMJ59" s="136"/>
      <c r="QMK59" s="136"/>
      <c r="QML59" s="136"/>
      <c r="QMM59" s="136"/>
      <c r="QMN59" s="136"/>
      <c r="QMO59" s="136"/>
      <c r="QMP59" s="136"/>
      <c r="QMQ59" s="136"/>
      <c r="QMR59" s="136"/>
      <c r="QMS59" s="136"/>
      <c r="QMT59" s="136"/>
      <c r="QMU59" s="136"/>
      <c r="QMV59" s="136"/>
      <c r="QMW59" s="136"/>
      <c r="QMX59" s="136"/>
      <c r="QMY59" s="136"/>
      <c r="QMZ59" s="136"/>
      <c r="QNA59" s="136"/>
      <c r="QNB59" s="136"/>
      <c r="QNC59" s="136"/>
      <c r="QND59" s="136"/>
      <c r="QNE59" s="136"/>
      <c r="QNF59" s="136"/>
      <c r="QNG59" s="136"/>
      <c r="QNH59" s="136"/>
      <c r="QNI59" s="136"/>
      <c r="QNJ59" s="136"/>
      <c r="QNK59" s="136"/>
      <c r="QNL59" s="136"/>
      <c r="QNM59" s="136"/>
      <c r="QNN59" s="136"/>
      <c r="QNO59" s="136"/>
      <c r="QNP59" s="136"/>
      <c r="QNQ59" s="136"/>
      <c r="QNR59" s="136"/>
      <c r="QNS59" s="136"/>
      <c r="QNT59" s="136"/>
      <c r="QNU59" s="136"/>
      <c r="QNV59" s="136"/>
      <c r="QNW59" s="136"/>
      <c r="QNX59" s="136"/>
      <c r="QNY59" s="136"/>
      <c r="QNZ59" s="136"/>
      <c r="QOA59" s="136"/>
      <c r="QOB59" s="136"/>
      <c r="QOC59" s="136"/>
      <c r="QOD59" s="136"/>
      <c r="QOE59" s="136"/>
      <c r="QOF59" s="136"/>
      <c r="QOG59" s="136"/>
      <c r="QOH59" s="136"/>
      <c r="QOI59" s="136"/>
      <c r="QOJ59" s="136"/>
      <c r="QOK59" s="136"/>
      <c r="QOL59" s="136"/>
      <c r="QOM59" s="136"/>
      <c r="QON59" s="136"/>
      <c r="QOO59" s="136"/>
      <c r="QOP59" s="136"/>
      <c r="QOQ59" s="136"/>
      <c r="QOR59" s="136"/>
      <c r="QOS59" s="136"/>
      <c r="QOT59" s="136"/>
      <c r="QOU59" s="136"/>
      <c r="QOV59" s="136"/>
      <c r="QOW59" s="136"/>
      <c r="QOX59" s="136"/>
      <c r="QOY59" s="136"/>
      <c r="QOZ59" s="136"/>
      <c r="QPA59" s="136"/>
      <c r="QPB59" s="136"/>
      <c r="QPC59" s="136"/>
      <c r="QPD59" s="136"/>
      <c r="QPE59" s="136"/>
      <c r="QPF59" s="136"/>
      <c r="QPG59" s="136"/>
      <c r="QPH59" s="136"/>
      <c r="QPI59" s="136"/>
      <c r="QPJ59" s="136"/>
      <c r="QPK59" s="136"/>
      <c r="QPL59" s="136"/>
      <c r="QPM59" s="136"/>
      <c r="QPN59" s="136"/>
      <c r="QPO59" s="136"/>
      <c r="QPP59" s="136"/>
      <c r="QPQ59" s="136"/>
      <c r="QPR59" s="136"/>
      <c r="QPS59" s="136"/>
      <c r="QPT59" s="136"/>
      <c r="QPU59" s="136"/>
      <c r="QPV59" s="136"/>
      <c r="QPW59" s="136"/>
      <c r="QPX59" s="136"/>
      <c r="QPY59" s="136"/>
      <c r="QPZ59" s="136"/>
      <c r="QQA59" s="136"/>
      <c r="QQB59" s="136"/>
      <c r="QQC59" s="136"/>
      <c r="QQD59" s="136"/>
      <c r="QQE59" s="136"/>
      <c r="QQF59" s="136"/>
      <c r="QQG59" s="136"/>
      <c r="QQH59" s="136"/>
      <c r="QQI59" s="136"/>
      <c r="QQJ59" s="136"/>
      <c r="QQK59" s="136"/>
      <c r="QQL59" s="136"/>
      <c r="QQM59" s="136"/>
      <c r="QQN59" s="136"/>
      <c r="QQO59" s="136"/>
      <c r="QQP59" s="136"/>
      <c r="QQQ59" s="136"/>
      <c r="QQR59" s="136"/>
      <c r="QQS59" s="136"/>
      <c r="QQT59" s="136"/>
      <c r="QQU59" s="136"/>
      <c r="QQV59" s="136"/>
      <c r="QQW59" s="136"/>
      <c r="QQX59" s="136"/>
      <c r="QQY59" s="136"/>
      <c r="QQZ59" s="136"/>
      <c r="QRA59" s="136"/>
      <c r="QRB59" s="136"/>
      <c r="QRC59" s="136"/>
      <c r="QRD59" s="136"/>
      <c r="QRE59" s="136"/>
      <c r="QRF59" s="136"/>
      <c r="QRG59" s="136"/>
      <c r="QRH59" s="136"/>
      <c r="QRI59" s="136"/>
      <c r="QRJ59" s="136"/>
      <c r="QRK59" s="136"/>
      <c r="QRL59" s="136"/>
      <c r="QRM59" s="136"/>
      <c r="QRN59" s="136"/>
      <c r="QRO59" s="136"/>
      <c r="QRP59" s="136"/>
      <c r="QRQ59" s="136"/>
      <c r="QRR59" s="136"/>
      <c r="QRS59" s="136"/>
      <c r="QRT59" s="136"/>
      <c r="QRU59" s="136"/>
      <c r="QRV59" s="136"/>
      <c r="QRW59" s="136"/>
      <c r="QRX59" s="136"/>
      <c r="QRY59" s="136"/>
      <c r="QRZ59" s="136"/>
      <c r="QSA59" s="136"/>
      <c r="QSB59" s="136"/>
      <c r="QSC59" s="136"/>
      <c r="QSD59" s="136"/>
      <c r="QSE59" s="136"/>
      <c r="QSF59" s="136"/>
      <c r="QSG59" s="136"/>
      <c r="QSH59" s="136"/>
      <c r="QSI59" s="136"/>
      <c r="QSJ59" s="136"/>
      <c r="QSK59" s="136"/>
      <c r="QSL59" s="136"/>
      <c r="QSM59" s="136"/>
      <c r="QSN59" s="136"/>
      <c r="QSO59" s="136"/>
      <c r="QSP59" s="136"/>
      <c r="QSQ59" s="136"/>
      <c r="QSR59" s="136"/>
      <c r="QSS59" s="136"/>
      <c r="QST59" s="136"/>
      <c r="QSU59" s="136"/>
      <c r="QSV59" s="136"/>
      <c r="QSW59" s="136"/>
      <c r="QSX59" s="136"/>
      <c r="QSY59" s="136"/>
      <c r="QSZ59" s="136"/>
      <c r="QTA59" s="136"/>
      <c r="QTB59" s="136"/>
      <c r="QTC59" s="136"/>
      <c r="QTD59" s="136"/>
      <c r="QTE59" s="136"/>
      <c r="QTF59" s="136"/>
      <c r="QTG59" s="136"/>
      <c r="QTH59" s="136"/>
      <c r="QTI59" s="136"/>
      <c r="QTJ59" s="136"/>
      <c r="QTK59" s="136"/>
      <c r="QTL59" s="136"/>
      <c r="QTM59" s="136"/>
      <c r="QTN59" s="136"/>
      <c r="QTO59" s="136"/>
      <c r="QTP59" s="136"/>
      <c r="QTQ59" s="136"/>
      <c r="QTR59" s="136"/>
      <c r="QTS59" s="136"/>
      <c r="QTT59" s="136"/>
      <c r="QTU59" s="136"/>
      <c r="QTV59" s="136"/>
      <c r="QTW59" s="136"/>
      <c r="QTX59" s="136"/>
      <c r="QTY59" s="136"/>
      <c r="QTZ59" s="136"/>
      <c r="QUA59" s="136"/>
      <c r="QUB59" s="136"/>
      <c r="QUC59" s="136"/>
      <c r="QUD59" s="136"/>
      <c r="QUE59" s="136"/>
      <c r="QUF59" s="136"/>
      <c r="QUG59" s="136"/>
      <c r="QUH59" s="136"/>
      <c r="QUI59" s="136"/>
      <c r="QUJ59" s="136"/>
      <c r="QUK59" s="136"/>
      <c r="QUL59" s="136"/>
      <c r="QUM59" s="136"/>
      <c r="QUN59" s="136"/>
      <c r="QUO59" s="136"/>
      <c r="QUP59" s="136"/>
      <c r="QUQ59" s="136"/>
      <c r="QUR59" s="136"/>
      <c r="QUS59" s="136"/>
      <c r="QUT59" s="136"/>
      <c r="QUU59" s="136"/>
      <c r="QUV59" s="136"/>
      <c r="QUW59" s="136"/>
      <c r="QUX59" s="136"/>
      <c r="QUY59" s="136"/>
      <c r="QUZ59" s="136"/>
      <c r="QVA59" s="136"/>
      <c r="QVB59" s="136"/>
      <c r="QVC59" s="136"/>
      <c r="QVD59" s="136"/>
      <c r="QVE59" s="136"/>
      <c r="QVF59" s="136"/>
      <c r="QVG59" s="136"/>
      <c r="QVH59" s="136"/>
      <c r="QVI59" s="136"/>
      <c r="QVJ59" s="136"/>
      <c r="QVK59" s="136"/>
      <c r="QVL59" s="136"/>
      <c r="QVM59" s="136"/>
      <c r="QVN59" s="136"/>
      <c r="QVO59" s="136"/>
      <c r="QVP59" s="136"/>
      <c r="QVQ59" s="136"/>
      <c r="QVR59" s="136"/>
      <c r="QVS59" s="136"/>
      <c r="QVT59" s="136"/>
      <c r="QVU59" s="136"/>
      <c r="QVV59" s="136"/>
      <c r="QVW59" s="136"/>
      <c r="QVX59" s="136"/>
      <c r="QVY59" s="136"/>
      <c r="QVZ59" s="136"/>
      <c r="QWA59" s="136"/>
      <c r="QWB59" s="136"/>
      <c r="QWC59" s="136"/>
      <c r="QWD59" s="136"/>
      <c r="QWE59" s="136"/>
      <c r="QWF59" s="136"/>
      <c r="QWG59" s="136"/>
      <c r="QWH59" s="136"/>
      <c r="QWI59" s="136"/>
      <c r="QWJ59" s="136"/>
      <c r="QWK59" s="136"/>
      <c r="QWL59" s="136"/>
      <c r="QWM59" s="136"/>
      <c r="QWN59" s="136"/>
      <c r="QWO59" s="136"/>
      <c r="QWP59" s="136"/>
      <c r="QWQ59" s="136"/>
      <c r="QWR59" s="136"/>
      <c r="QWS59" s="136"/>
      <c r="QWT59" s="136"/>
      <c r="QWU59" s="136"/>
      <c r="QWV59" s="136"/>
      <c r="QWW59" s="136"/>
      <c r="QWX59" s="136"/>
      <c r="QWY59" s="136"/>
      <c r="QWZ59" s="136"/>
      <c r="QXA59" s="136"/>
      <c r="QXB59" s="136"/>
      <c r="QXC59" s="136"/>
      <c r="QXD59" s="136"/>
      <c r="QXE59" s="136"/>
      <c r="QXF59" s="136"/>
      <c r="QXG59" s="136"/>
      <c r="QXH59" s="136"/>
      <c r="QXI59" s="136"/>
      <c r="QXJ59" s="136"/>
      <c r="QXK59" s="136"/>
      <c r="QXL59" s="136"/>
      <c r="QXM59" s="136"/>
      <c r="QXN59" s="136"/>
      <c r="QXO59" s="136"/>
      <c r="QXP59" s="136"/>
      <c r="QXQ59" s="136"/>
      <c r="QXR59" s="136"/>
      <c r="QXS59" s="136"/>
      <c r="QXT59" s="136"/>
      <c r="QXU59" s="136"/>
      <c r="QXV59" s="136"/>
      <c r="QXW59" s="136"/>
      <c r="QXX59" s="136"/>
      <c r="QXY59" s="136"/>
      <c r="QXZ59" s="136"/>
      <c r="QYA59" s="136"/>
      <c r="QYB59" s="136"/>
      <c r="QYC59" s="136"/>
      <c r="QYD59" s="136"/>
      <c r="QYE59" s="136"/>
      <c r="QYF59" s="136"/>
      <c r="QYG59" s="136"/>
      <c r="QYH59" s="136"/>
      <c r="QYI59" s="136"/>
      <c r="QYJ59" s="136"/>
      <c r="QYK59" s="136"/>
      <c r="QYL59" s="136"/>
      <c r="QYM59" s="136"/>
      <c r="QYN59" s="136"/>
      <c r="QYO59" s="136"/>
      <c r="QYP59" s="136"/>
      <c r="QYQ59" s="136"/>
      <c r="QYR59" s="136"/>
      <c r="QYS59" s="136"/>
      <c r="QYT59" s="136"/>
      <c r="QYU59" s="136"/>
      <c r="QYV59" s="136"/>
      <c r="QYW59" s="136"/>
      <c r="QYX59" s="136"/>
      <c r="QYY59" s="136"/>
      <c r="QYZ59" s="136"/>
      <c r="QZA59" s="136"/>
      <c r="QZB59" s="136"/>
      <c r="QZC59" s="136"/>
      <c r="QZD59" s="136"/>
      <c r="QZE59" s="136"/>
      <c r="QZF59" s="136"/>
      <c r="QZG59" s="136"/>
      <c r="QZH59" s="136"/>
      <c r="QZI59" s="136"/>
      <c r="QZJ59" s="136"/>
      <c r="QZK59" s="136"/>
      <c r="QZL59" s="136"/>
      <c r="QZM59" s="136"/>
      <c r="QZN59" s="136"/>
      <c r="QZO59" s="136"/>
      <c r="QZP59" s="136"/>
      <c r="QZQ59" s="136"/>
      <c r="QZR59" s="136"/>
      <c r="QZS59" s="136"/>
      <c r="QZT59" s="136"/>
      <c r="QZU59" s="136"/>
      <c r="QZV59" s="136"/>
      <c r="QZW59" s="136"/>
      <c r="QZX59" s="136"/>
      <c r="QZY59" s="136"/>
      <c r="QZZ59" s="136"/>
      <c r="RAA59" s="136"/>
      <c r="RAB59" s="136"/>
      <c r="RAC59" s="136"/>
      <c r="RAD59" s="136"/>
      <c r="RAE59" s="136"/>
      <c r="RAF59" s="136"/>
      <c r="RAG59" s="136"/>
      <c r="RAH59" s="136"/>
      <c r="RAI59" s="136"/>
      <c r="RAJ59" s="136"/>
      <c r="RAK59" s="136"/>
      <c r="RAL59" s="136"/>
      <c r="RAM59" s="136"/>
      <c r="RAN59" s="136"/>
      <c r="RAO59" s="136"/>
      <c r="RAP59" s="136"/>
      <c r="RAQ59" s="136"/>
      <c r="RAR59" s="136"/>
      <c r="RAS59" s="136"/>
      <c r="RAT59" s="136"/>
      <c r="RAU59" s="136"/>
      <c r="RAV59" s="136"/>
      <c r="RAW59" s="136"/>
      <c r="RAX59" s="136"/>
      <c r="RAY59" s="136"/>
      <c r="RAZ59" s="136"/>
      <c r="RBA59" s="136"/>
      <c r="RBB59" s="136"/>
      <c r="RBC59" s="136"/>
      <c r="RBD59" s="136"/>
      <c r="RBE59" s="136"/>
      <c r="RBF59" s="136"/>
      <c r="RBG59" s="136"/>
      <c r="RBH59" s="136"/>
      <c r="RBI59" s="136"/>
      <c r="RBJ59" s="136"/>
      <c r="RBK59" s="136"/>
      <c r="RBL59" s="136"/>
      <c r="RBM59" s="136"/>
      <c r="RBN59" s="136"/>
      <c r="RBO59" s="136"/>
      <c r="RBP59" s="136"/>
      <c r="RBQ59" s="136"/>
      <c r="RBR59" s="136"/>
      <c r="RBS59" s="136"/>
      <c r="RBT59" s="136"/>
      <c r="RBU59" s="136"/>
      <c r="RBV59" s="136"/>
      <c r="RBW59" s="136"/>
      <c r="RBX59" s="136"/>
      <c r="RBY59" s="136"/>
      <c r="RBZ59" s="136"/>
      <c r="RCA59" s="136"/>
      <c r="RCB59" s="136"/>
      <c r="RCC59" s="136"/>
      <c r="RCD59" s="136"/>
      <c r="RCE59" s="136"/>
      <c r="RCF59" s="136"/>
      <c r="RCG59" s="136"/>
      <c r="RCH59" s="136"/>
      <c r="RCI59" s="136"/>
      <c r="RCJ59" s="136"/>
      <c r="RCK59" s="136"/>
      <c r="RCL59" s="136"/>
      <c r="RCM59" s="136"/>
      <c r="RCN59" s="136"/>
      <c r="RCO59" s="136"/>
      <c r="RCP59" s="136"/>
      <c r="RCQ59" s="136"/>
      <c r="RCR59" s="136"/>
      <c r="RCS59" s="136"/>
      <c r="RCT59" s="136"/>
      <c r="RCU59" s="136"/>
      <c r="RCV59" s="136"/>
      <c r="RCW59" s="136"/>
      <c r="RCX59" s="136"/>
      <c r="RCY59" s="136"/>
      <c r="RCZ59" s="136"/>
      <c r="RDA59" s="136"/>
      <c r="RDB59" s="136"/>
      <c r="RDC59" s="136"/>
      <c r="RDD59" s="136"/>
      <c r="RDE59" s="136"/>
      <c r="RDF59" s="136"/>
      <c r="RDG59" s="136"/>
      <c r="RDH59" s="136"/>
      <c r="RDI59" s="136"/>
      <c r="RDJ59" s="136"/>
      <c r="RDK59" s="136"/>
      <c r="RDL59" s="136"/>
      <c r="RDM59" s="136"/>
      <c r="RDN59" s="136"/>
      <c r="RDO59" s="136"/>
      <c r="RDP59" s="136"/>
      <c r="RDQ59" s="136"/>
      <c r="RDR59" s="136"/>
      <c r="RDS59" s="136"/>
      <c r="RDT59" s="136"/>
      <c r="RDU59" s="136"/>
      <c r="RDV59" s="136"/>
      <c r="RDW59" s="136"/>
      <c r="RDX59" s="136"/>
      <c r="RDY59" s="136"/>
      <c r="RDZ59" s="136"/>
      <c r="REA59" s="136"/>
      <c r="REB59" s="136"/>
      <c r="REC59" s="136"/>
      <c r="RED59" s="136"/>
      <c r="REE59" s="136"/>
      <c r="REF59" s="136"/>
      <c r="REG59" s="136"/>
      <c r="REH59" s="136"/>
      <c r="REI59" s="136"/>
      <c r="REJ59" s="136"/>
      <c r="REK59" s="136"/>
      <c r="REL59" s="136"/>
      <c r="REM59" s="136"/>
      <c r="REN59" s="136"/>
      <c r="REO59" s="136"/>
      <c r="REP59" s="136"/>
      <c r="REQ59" s="136"/>
      <c r="RER59" s="136"/>
      <c r="RES59" s="136"/>
      <c r="RET59" s="136"/>
      <c r="REU59" s="136"/>
      <c r="REV59" s="136"/>
      <c r="REW59" s="136"/>
      <c r="REX59" s="136"/>
      <c r="REY59" s="136"/>
      <c r="REZ59" s="136"/>
      <c r="RFA59" s="136"/>
      <c r="RFB59" s="136"/>
      <c r="RFC59" s="136"/>
      <c r="RFD59" s="136"/>
      <c r="RFE59" s="136"/>
      <c r="RFF59" s="136"/>
      <c r="RFG59" s="136"/>
      <c r="RFH59" s="136"/>
      <c r="RFI59" s="136"/>
      <c r="RFJ59" s="136"/>
      <c r="RFK59" s="136"/>
      <c r="RFL59" s="136"/>
      <c r="RFM59" s="136"/>
      <c r="RFN59" s="136"/>
      <c r="RFO59" s="136"/>
      <c r="RFP59" s="136"/>
      <c r="RFQ59" s="136"/>
      <c r="RFR59" s="136"/>
      <c r="RFS59" s="136"/>
      <c r="RFT59" s="136"/>
      <c r="RFU59" s="136"/>
      <c r="RFV59" s="136"/>
      <c r="RFW59" s="136"/>
      <c r="RFX59" s="136"/>
      <c r="RFY59" s="136"/>
      <c r="RFZ59" s="136"/>
      <c r="RGA59" s="136"/>
      <c r="RGB59" s="136"/>
      <c r="RGC59" s="136"/>
      <c r="RGD59" s="136"/>
      <c r="RGE59" s="136"/>
      <c r="RGF59" s="136"/>
      <c r="RGG59" s="136"/>
      <c r="RGH59" s="136"/>
      <c r="RGI59" s="136"/>
      <c r="RGJ59" s="136"/>
      <c r="RGK59" s="136"/>
      <c r="RGL59" s="136"/>
      <c r="RGM59" s="136"/>
      <c r="RGN59" s="136"/>
      <c r="RGO59" s="136"/>
      <c r="RGP59" s="136"/>
      <c r="RGQ59" s="136"/>
      <c r="RGR59" s="136"/>
      <c r="RGS59" s="136"/>
      <c r="RGT59" s="136"/>
      <c r="RGU59" s="136"/>
      <c r="RGV59" s="136"/>
      <c r="RGW59" s="136"/>
      <c r="RGX59" s="136"/>
      <c r="RGY59" s="136"/>
      <c r="RGZ59" s="136"/>
      <c r="RHA59" s="136"/>
      <c r="RHB59" s="136"/>
      <c r="RHC59" s="136"/>
      <c r="RHD59" s="136"/>
      <c r="RHE59" s="136"/>
      <c r="RHF59" s="136"/>
      <c r="RHG59" s="136"/>
      <c r="RHH59" s="136"/>
      <c r="RHI59" s="136"/>
      <c r="RHJ59" s="136"/>
      <c r="RHK59" s="136"/>
      <c r="RHL59" s="136"/>
      <c r="RHM59" s="136"/>
      <c r="RHN59" s="136"/>
      <c r="RHO59" s="136"/>
      <c r="RHP59" s="136"/>
      <c r="RHQ59" s="136"/>
      <c r="RHR59" s="136"/>
      <c r="RHS59" s="136"/>
      <c r="RHT59" s="136"/>
      <c r="RHU59" s="136"/>
      <c r="RHV59" s="136"/>
      <c r="RHW59" s="136"/>
      <c r="RHX59" s="136"/>
      <c r="RHY59" s="136"/>
      <c r="RHZ59" s="136"/>
      <c r="RIA59" s="136"/>
      <c r="RIB59" s="136"/>
      <c r="RIC59" s="136"/>
      <c r="RID59" s="136"/>
      <c r="RIE59" s="136"/>
      <c r="RIF59" s="136"/>
      <c r="RIG59" s="136"/>
      <c r="RIH59" s="136"/>
      <c r="RII59" s="136"/>
      <c r="RIJ59" s="136"/>
      <c r="RIK59" s="136"/>
      <c r="RIL59" s="136"/>
      <c r="RIM59" s="136"/>
      <c r="RIN59" s="136"/>
      <c r="RIO59" s="136"/>
      <c r="RIP59" s="136"/>
      <c r="RIQ59" s="136"/>
      <c r="RIR59" s="136"/>
      <c r="RIS59" s="136"/>
      <c r="RIT59" s="136"/>
      <c r="RIU59" s="136"/>
      <c r="RIV59" s="136"/>
      <c r="RIW59" s="136"/>
      <c r="RIX59" s="136"/>
      <c r="RIY59" s="136"/>
      <c r="RIZ59" s="136"/>
      <c r="RJA59" s="136"/>
      <c r="RJB59" s="136"/>
      <c r="RJC59" s="136"/>
      <c r="RJD59" s="136"/>
      <c r="RJE59" s="136"/>
      <c r="RJF59" s="136"/>
      <c r="RJG59" s="136"/>
      <c r="RJH59" s="136"/>
      <c r="RJI59" s="136"/>
      <c r="RJJ59" s="136"/>
      <c r="RJK59" s="136"/>
      <c r="RJL59" s="136"/>
      <c r="RJM59" s="136"/>
      <c r="RJN59" s="136"/>
      <c r="RJO59" s="136"/>
      <c r="RJP59" s="136"/>
      <c r="RJQ59" s="136"/>
      <c r="RJR59" s="136"/>
      <c r="RJS59" s="136"/>
      <c r="RJT59" s="136"/>
      <c r="RJU59" s="136"/>
      <c r="RJV59" s="136"/>
      <c r="RJW59" s="136"/>
      <c r="RJX59" s="136"/>
      <c r="RJY59" s="136"/>
      <c r="RJZ59" s="136"/>
      <c r="RKA59" s="136"/>
      <c r="RKB59" s="136"/>
      <c r="RKC59" s="136"/>
      <c r="RKD59" s="136"/>
      <c r="RKE59" s="136"/>
      <c r="RKF59" s="136"/>
      <c r="RKG59" s="136"/>
      <c r="RKH59" s="136"/>
      <c r="RKI59" s="136"/>
      <c r="RKJ59" s="136"/>
      <c r="RKK59" s="136"/>
      <c r="RKL59" s="136"/>
      <c r="RKM59" s="136"/>
      <c r="RKN59" s="136"/>
      <c r="RKO59" s="136"/>
      <c r="RKP59" s="136"/>
      <c r="RKQ59" s="136"/>
      <c r="RKR59" s="136"/>
      <c r="RKS59" s="136"/>
      <c r="RKT59" s="136"/>
      <c r="RKU59" s="136"/>
      <c r="RKV59" s="136"/>
      <c r="RKW59" s="136"/>
      <c r="RKX59" s="136"/>
      <c r="RKY59" s="136"/>
      <c r="RKZ59" s="136"/>
      <c r="RLA59" s="136"/>
      <c r="RLB59" s="136"/>
      <c r="RLC59" s="136"/>
      <c r="RLD59" s="136"/>
      <c r="RLE59" s="136"/>
      <c r="RLF59" s="136"/>
      <c r="RLG59" s="136"/>
      <c r="RLH59" s="136"/>
      <c r="RLI59" s="136"/>
      <c r="RLJ59" s="136"/>
      <c r="RLK59" s="136"/>
      <c r="RLL59" s="136"/>
      <c r="RLM59" s="136"/>
      <c r="RLN59" s="136"/>
      <c r="RLO59" s="136"/>
      <c r="RLP59" s="136"/>
      <c r="RLQ59" s="136"/>
      <c r="RLR59" s="136"/>
      <c r="RLS59" s="136"/>
      <c r="RLT59" s="136"/>
      <c r="RLU59" s="136"/>
      <c r="RLV59" s="136"/>
      <c r="RLW59" s="136"/>
      <c r="RLX59" s="136"/>
      <c r="RLY59" s="136"/>
      <c r="RLZ59" s="136"/>
      <c r="RMA59" s="136"/>
      <c r="RMB59" s="136"/>
      <c r="RMC59" s="136"/>
      <c r="RMD59" s="136"/>
      <c r="RME59" s="136"/>
      <c r="RMF59" s="136"/>
      <c r="RMG59" s="136"/>
      <c r="RMH59" s="136"/>
      <c r="RMI59" s="136"/>
      <c r="RMJ59" s="136"/>
      <c r="RMK59" s="136"/>
      <c r="RML59" s="136"/>
      <c r="RMM59" s="136"/>
      <c r="RMN59" s="136"/>
      <c r="RMO59" s="136"/>
      <c r="RMP59" s="136"/>
      <c r="RMQ59" s="136"/>
      <c r="RMR59" s="136"/>
      <c r="RMS59" s="136"/>
      <c r="RMT59" s="136"/>
      <c r="RMU59" s="136"/>
      <c r="RMV59" s="136"/>
      <c r="RMW59" s="136"/>
      <c r="RMX59" s="136"/>
      <c r="RMY59" s="136"/>
      <c r="RMZ59" s="136"/>
      <c r="RNA59" s="136"/>
      <c r="RNB59" s="136"/>
      <c r="RNC59" s="136"/>
      <c r="RND59" s="136"/>
      <c r="RNE59" s="136"/>
      <c r="RNF59" s="136"/>
      <c r="RNG59" s="136"/>
      <c r="RNH59" s="136"/>
      <c r="RNI59" s="136"/>
      <c r="RNJ59" s="136"/>
      <c r="RNK59" s="136"/>
      <c r="RNL59" s="136"/>
      <c r="RNM59" s="136"/>
      <c r="RNN59" s="136"/>
      <c r="RNO59" s="136"/>
      <c r="RNP59" s="136"/>
      <c r="RNQ59" s="136"/>
      <c r="RNR59" s="136"/>
      <c r="RNS59" s="136"/>
      <c r="RNT59" s="136"/>
      <c r="RNU59" s="136"/>
      <c r="RNV59" s="136"/>
      <c r="RNW59" s="136"/>
      <c r="RNX59" s="136"/>
      <c r="RNY59" s="136"/>
      <c r="RNZ59" s="136"/>
      <c r="ROA59" s="136"/>
      <c r="ROB59" s="136"/>
      <c r="ROC59" s="136"/>
      <c r="ROD59" s="136"/>
      <c r="ROE59" s="136"/>
      <c r="ROF59" s="136"/>
      <c r="ROG59" s="136"/>
      <c r="ROH59" s="136"/>
      <c r="ROI59" s="136"/>
      <c r="ROJ59" s="136"/>
      <c r="ROK59" s="136"/>
      <c r="ROL59" s="136"/>
      <c r="ROM59" s="136"/>
      <c r="RON59" s="136"/>
      <c r="ROO59" s="136"/>
      <c r="ROP59" s="136"/>
      <c r="ROQ59" s="136"/>
      <c r="ROR59" s="136"/>
      <c r="ROS59" s="136"/>
      <c r="ROT59" s="136"/>
      <c r="ROU59" s="136"/>
      <c r="ROV59" s="136"/>
      <c r="ROW59" s="136"/>
      <c r="ROX59" s="136"/>
      <c r="ROY59" s="136"/>
      <c r="ROZ59" s="136"/>
      <c r="RPA59" s="136"/>
      <c r="RPB59" s="136"/>
      <c r="RPC59" s="136"/>
      <c r="RPD59" s="136"/>
      <c r="RPE59" s="136"/>
      <c r="RPF59" s="136"/>
      <c r="RPG59" s="136"/>
      <c r="RPH59" s="136"/>
      <c r="RPI59" s="136"/>
      <c r="RPJ59" s="136"/>
      <c r="RPK59" s="136"/>
      <c r="RPL59" s="136"/>
      <c r="RPM59" s="136"/>
      <c r="RPN59" s="136"/>
      <c r="RPO59" s="136"/>
      <c r="RPP59" s="136"/>
      <c r="RPQ59" s="136"/>
      <c r="RPR59" s="136"/>
      <c r="RPS59" s="136"/>
      <c r="RPT59" s="136"/>
      <c r="RPU59" s="136"/>
      <c r="RPV59" s="136"/>
      <c r="RPW59" s="136"/>
      <c r="RPX59" s="136"/>
      <c r="RPY59" s="136"/>
      <c r="RPZ59" s="136"/>
      <c r="RQA59" s="136"/>
      <c r="RQB59" s="136"/>
      <c r="RQC59" s="136"/>
      <c r="RQD59" s="136"/>
      <c r="RQE59" s="136"/>
      <c r="RQF59" s="136"/>
      <c r="RQG59" s="136"/>
      <c r="RQH59" s="136"/>
      <c r="RQI59" s="136"/>
      <c r="RQJ59" s="136"/>
      <c r="RQK59" s="136"/>
      <c r="RQL59" s="136"/>
      <c r="RQM59" s="136"/>
      <c r="RQN59" s="136"/>
      <c r="RQO59" s="136"/>
      <c r="RQP59" s="136"/>
      <c r="RQQ59" s="136"/>
      <c r="RQR59" s="136"/>
      <c r="RQS59" s="136"/>
      <c r="RQT59" s="136"/>
      <c r="RQU59" s="136"/>
      <c r="RQV59" s="136"/>
      <c r="RQW59" s="136"/>
      <c r="RQX59" s="136"/>
      <c r="RQY59" s="136"/>
      <c r="RQZ59" s="136"/>
      <c r="RRA59" s="136"/>
      <c r="RRB59" s="136"/>
      <c r="RRC59" s="136"/>
      <c r="RRD59" s="136"/>
      <c r="RRE59" s="136"/>
      <c r="RRF59" s="136"/>
      <c r="RRG59" s="136"/>
      <c r="RRH59" s="136"/>
      <c r="RRI59" s="136"/>
      <c r="RRJ59" s="136"/>
      <c r="RRK59" s="136"/>
      <c r="RRL59" s="136"/>
      <c r="RRM59" s="136"/>
      <c r="RRN59" s="136"/>
      <c r="RRO59" s="136"/>
      <c r="RRP59" s="136"/>
      <c r="RRQ59" s="136"/>
      <c r="RRR59" s="136"/>
      <c r="RRS59" s="136"/>
      <c r="RRT59" s="136"/>
      <c r="RRU59" s="136"/>
      <c r="RRV59" s="136"/>
      <c r="RRW59" s="136"/>
      <c r="RRX59" s="136"/>
      <c r="RRY59" s="136"/>
      <c r="RRZ59" s="136"/>
      <c r="RSA59" s="136"/>
      <c r="RSB59" s="136"/>
      <c r="RSC59" s="136"/>
      <c r="RSD59" s="136"/>
      <c r="RSE59" s="136"/>
      <c r="RSF59" s="136"/>
      <c r="RSG59" s="136"/>
      <c r="RSH59" s="136"/>
      <c r="RSI59" s="136"/>
      <c r="RSJ59" s="136"/>
      <c r="RSK59" s="136"/>
      <c r="RSL59" s="136"/>
      <c r="RSM59" s="136"/>
      <c r="RSN59" s="136"/>
      <c r="RSO59" s="136"/>
      <c r="RSP59" s="136"/>
      <c r="RSQ59" s="136"/>
      <c r="RSR59" s="136"/>
      <c r="RSS59" s="136"/>
      <c r="RST59" s="136"/>
      <c r="RSU59" s="136"/>
      <c r="RSV59" s="136"/>
      <c r="RSW59" s="136"/>
      <c r="RSX59" s="136"/>
      <c r="RSY59" s="136"/>
      <c r="RSZ59" s="136"/>
      <c r="RTA59" s="136"/>
      <c r="RTB59" s="136"/>
      <c r="RTC59" s="136"/>
      <c r="RTD59" s="136"/>
      <c r="RTE59" s="136"/>
      <c r="RTF59" s="136"/>
      <c r="RTG59" s="136"/>
      <c r="RTH59" s="136"/>
      <c r="RTI59" s="136"/>
      <c r="RTJ59" s="136"/>
      <c r="RTK59" s="136"/>
      <c r="RTL59" s="136"/>
      <c r="RTM59" s="136"/>
      <c r="RTN59" s="136"/>
      <c r="RTO59" s="136"/>
      <c r="RTP59" s="136"/>
      <c r="RTQ59" s="136"/>
      <c r="RTR59" s="136"/>
      <c r="RTS59" s="136"/>
      <c r="RTT59" s="136"/>
      <c r="RTU59" s="136"/>
      <c r="RTV59" s="136"/>
      <c r="RTW59" s="136"/>
      <c r="RTX59" s="136"/>
      <c r="RTY59" s="136"/>
      <c r="RTZ59" s="136"/>
      <c r="RUA59" s="136"/>
      <c r="RUB59" s="136"/>
      <c r="RUC59" s="136"/>
      <c r="RUD59" s="136"/>
      <c r="RUE59" s="136"/>
      <c r="RUF59" s="136"/>
      <c r="RUG59" s="136"/>
      <c r="RUH59" s="136"/>
      <c r="RUI59" s="136"/>
      <c r="RUJ59" s="136"/>
      <c r="RUK59" s="136"/>
      <c r="RUL59" s="136"/>
      <c r="RUM59" s="136"/>
      <c r="RUN59" s="136"/>
      <c r="RUO59" s="136"/>
      <c r="RUP59" s="136"/>
      <c r="RUQ59" s="136"/>
      <c r="RUR59" s="136"/>
      <c r="RUS59" s="136"/>
      <c r="RUT59" s="136"/>
      <c r="RUU59" s="136"/>
      <c r="RUV59" s="136"/>
      <c r="RUW59" s="136"/>
      <c r="RUX59" s="136"/>
      <c r="RUY59" s="136"/>
      <c r="RUZ59" s="136"/>
      <c r="RVA59" s="136"/>
      <c r="RVB59" s="136"/>
      <c r="RVC59" s="136"/>
      <c r="RVD59" s="136"/>
      <c r="RVE59" s="136"/>
      <c r="RVF59" s="136"/>
      <c r="RVG59" s="136"/>
      <c r="RVH59" s="136"/>
      <c r="RVI59" s="136"/>
      <c r="RVJ59" s="136"/>
      <c r="RVK59" s="136"/>
      <c r="RVL59" s="136"/>
      <c r="RVM59" s="136"/>
      <c r="RVN59" s="136"/>
      <c r="RVO59" s="136"/>
      <c r="RVP59" s="136"/>
      <c r="RVQ59" s="136"/>
      <c r="RVR59" s="136"/>
      <c r="RVS59" s="136"/>
      <c r="RVT59" s="136"/>
      <c r="RVU59" s="136"/>
      <c r="RVV59" s="136"/>
      <c r="RVW59" s="136"/>
      <c r="RVX59" s="136"/>
      <c r="RVY59" s="136"/>
      <c r="RVZ59" s="136"/>
      <c r="RWA59" s="136"/>
      <c r="RWB59" s="136"/>
      <c r="RWC59" s="136"/>
      <c r="RWD59" s="136"/>
      <c r="RWE59" s="136"/>
      <c r="RWF59" s="136"/>
      <c r="RWG59" s="136"/>
      <c r="RWH59" s="136"/>
      <c r="RWI59" s="136"/>
      <c r="RWJ59" s="136"/>
      <c r="RWK59" s="136"/>
      <c r="RWL59" s="136"/>
      <c r="RWM59" s="136"/>
      <c r="RWN59" s="136"/>
      <c r="RWO59" s="136"/>
      <c r="RWP59" s="136"/>
      <c r="RWQ59" s="136"/>
      <c r="RWR59" s="136"/>
      <c r="RWS59" s="136"/>
      <c r="RWT59" s="136"/>
      <c r="RWU59" s="136"/>
      <c r="RWV59" s="136"/>
      <c r="RWW59" s="136"/>
      <c r="RWX59" s="136"/>
      <c r="RWY59" s="136"/>
      <c r="RWZ59" s="136"/>
      <c r="RXA59" s="136"/>
      <c r="RXB59" s="136"/>
      <c r="RXC59" s="136"/>
      <c r="RXD59" s="136"/>
      <c r="RXE59" s="136"/>
      <c r="RXF59" s="136"/>
      <c r="RXG59" s="136"/>
      <c r="RXH59" s="136"/>
      <c r="RXI59" s="136"/>
      <c r="RXJ59" s="136"/>
      <c r="RXK59" s="136"/>
      <c r="RXL59" s="136"/>
      <c r="RXM59" s="136"/>
      <c r="RXN59" s="136"/>
      <c r="RXO59" s="136"/>
      <c r="RXP59" s="136"/>
      <c r="RXQ59" s="136"/>
      <c r="RXR59" s="136"/>
      <c r="RXS59" s="136"/>
      <c r="RXT59" s="136"/>
      <c r="RXU59" s="136"/>
      <c r="RXV59" s="136"/>
      <c r="RXW59" s="136"/>
      <c r="RXX59" s="136"/>
      <c r="RXY59" s="136"/>
      <c r="RXZ59" s="136"/>
      <c r="RYA59" s="136"/>
      <c r="RYB59" s="136"/>
      <c r="RYC59" s="136"/>
      <c r="RYD59" s="136"/>
      <c r="RYE59" s="136"/>
      <c r="RYF59" s="136"/>
      <c r="RYG59" s="136"/>
      <c r="RYH59" s="136"/>
      <c r="RYI59" s="136"/>
      <c r="RYJ59" s="136"/>
      <c r="RYK59" s="136"/>
      <c r="RYL59" s="136"/>
      <c r="RYM59" s="136"/>
      <c r="RYN59" s="136"/>
      <c r="RYO59" s="136"/>
      <c r="RYP59" s="136"/>
      <c r="RYQ59" s="136"/>
      <c r="RYR59" s="136"/>
      <c r="RYS59" s="136"/>
      <c r="RYT59" s="136"/>
      <c r="RYU59" s="136"/>
      <c r="RYV59" s="136"/>
      <c r="RYW59" s="136"/>
      <c r="RYX59" s="136"/>
      <c r="RYY59" s="136"/>
      <c r="RYZ59" s="136"/>
      <c r="RZA59" s="136"/>
      <c r="RZB59" s="136"/>
      <c r="RZC59" s="136"/>
      <c r="RZD59" s="136"/>
      <c r="RZE59" s="136"/>
      <c r="RZF59" s="136"/>
      <c r="RZG59" s="136"/>
      <c r="RZH59" s="136"/>
      <c r="RZI59" s="136"/>
      <c r="RZJ59" s="136"/>
      <c r="RZK59" s="136"/>
      <c r="RZL59" s="136"/>
      <c r="RZM59" s="136"/>
      <c r="RZN59" s="136"/>
      <c r="RZO59" s="136"/>
      <c r="RZP59" s="136"/>
      <c r="RZQ59" s="136"/>
      <c r="RZR59" s="136"/>
      <c r="RZS59" s="136"/>
      <c r="RZT59" s="136"/>
      <c r="RZU59" s="136"/>
      <c r="RZV59" s="136"/>
      <c r="RZW59" s="136"/>
      <c r="RZX59" s="136"/>
      <c r="RZY59" s="136"/>
      <c r="RZZ59" s="136"/>
      <c r="SAA59" s="136"/>
      <c r="SAB59" s="136"/>
      <c r="SAC59" s="136"/>
      <c r="SAD59" s="136"/>
      <c r="SAE59" s="136"/>
      <c r="SAF59" s="136"/>
      <c r="SAG59" s="136"/>
      <c r="SAH59" s="136"/>
      <c r="SAI59" s="136"/>
      <c r="SAJ59" s="136"/>
      <c r="SAK59" s="136"/>
      <c r="SAL59" s="136"/>
      <c r="SAM59" s="136"/>
      <c r="SAN59" s="136"/>
      <c r="SAO59" s="136"/>
      <c r="SAP59" s="136"/>
      <c r="SAQ59" s="136"/>
      <c r="SAR59" s="136"/>
      <c r="SAS59" s="136"/>
      <c r="SAT59" s="136"/>
      <c r="SAU59" s="136"/>
      <c r="SAV59" s="136"/>
      <c r="SAW59" s="136"/>
      <c r="SAX59" s="136"/>
      <c r="SAY59" s="136"/>
      <c r="SAZ59" s="136"/>
      <c r="SBA59" s="136"/>
      <c r="SBB59" s="136"/>
      <c r="SBC59" s="136"/>
      <c r="SBD59" s="136"/>
      <c r="SBE59" s="136"/>
      <c r="SBF59" s="136"/>
      <c r="SBG59" s="136"/>
      <c r="SBH59" s="136"/>
      <c r="SBI59" s="136"/>
      <c r="SBJ59" s="136"/>
      <c r="SBK59" s="136"/>
      <c r="SBL59" s="136"/>
      <c r="SBM59" s="136"/>
      <c r="SBN59" s="136"/>
      <c r="SBO59" s="136"/>
      <c r="SBP59" s="136"/>
      <c r="SBQ59" s="136"/>
      <c r="SBR59" s="136"/>
      <c r="SBS59" s="136"/>
      <c r="SBT59" s="136"/>
      <c r="SBU59" s="136"/>
      <c r="SBV59" s="136"/>
      <c r="SBW59" s="136"/>
      <c r="SBX59" s="136"/>
      <c r="SBY59" s="136"/>
      <c r="SBZ59" s="136"/>
      <c r="SCA59" s="136"/>
      <c r="SCB59" s="136"/>
      <c r="SCC59" s="136"/>
      <c r="SCD59" s="136"/>
      <c r="SCE59" s="136"/>
      <c r="SCF59" s="136"/>
      <c r="SCG59" s="136"/>
      <c r="SCH59" s="136"/>
      <c r="SCI59" s="136"/>
      <c r="SCJ59" s="136"/>
      <c r="SCK59" s="136"/>
      <c r="SCL59" s="136"/>
      <c r="SCM59" s="136"/>
      <c r="SCN59" s="136"/>
      <c r="SCO59" s="136"/>
      <c r="SCP59" s="136"/>
      <c r="SCQ59" s="136"/>
      <c r="SCR59" s="136"/>
      <c r="SCS59" s="136"/>
      <c r="SCT59" s="136"/>
      <c r="SCU59" s="136"/>
      <c r="SCV59" s="136"/>
      <c r="SCW59" s="136"/>
      <c r="SCX59" s="136"/>
      <c r="SCY59" s="136"/>
      <c r="SCZ59" s="136"/>
      <c r="SDA59" s="136"/>
      <c r="SDB59" s="136"/>
      <c r="SDC59" s="136"/>
      <c r="SDD59" s="136"/>
      <c r="SDE59" s="136"/>
      <c r="SDF59" s="136"/>
      <c r="SDG59" s="136"/>
      <c r="SDH59" s="136"/>
      <c r="SDI59" s="136"/>
      <c r="SDJ59" s="136"/>
      <c r="SDK59" s="136"/>
      <c r="SDL59" s="136"/>
      <c r="SDM59" s="136"/>
      <c r="SDN59" s="136"/>
      <c r="SDO59" s="136"/>
      <c r="SDP59" s="136"/>
      <c r="SDQ59" s="136"/>
      <c r="SDR59" s="136"/>
      <c r="SDS59" s="136"/>
      <c r="SDT59" s="136"/>
      <c r="SDU59" s="136"/>
      <c r="SDV59" s="136"/>
      <c r="SDW59" s="136"/>
      <c r="SDX59" s="136"/>
      <c r="SDY59" s="136"/>
      <c r="SDZ59" s="136"/>
      <c r="SEA59" s="136"/>
      <c r="SEB59" s="136"/>
      <c r="SEC59" s="136"/>
      <c r="SED59" s="136"/>
      <c r="SEE59" s="136"/>
      <c r="SEF59" s="136"/>
      <c r="SEG59" s="136"/>
      <c r="SEH59" s="136"/>
      <c r="SEI59" s="136"/>
      <c r="SEJ59" s="136"/>
      <c r="SEK59" s="136"/>
      <c r="SEL59" s="136"/>
      <c r="SEM59" s="136"/>
      <c r="SEN59" s="136"/>
      <c r="SEO59" s="136"/>
      <c r="SEP59" s="136"/>
      <c r="SEQ59" s="136"/>
      <c r="SER59" s="136"/>
      <c r="SES59" s="136"/>
      <c r="SET59" s="136"/>
      <c r="SEU59" s="136"/>
      <c r="SEV59" s="136"/>
      <c r="SEW59" s="136"/>
      <c r="SEX59" s="136"/>
      <c r="SEY59" s="136"/>
      <c r="SEZ59" s="136"/>
      <c r="SFA59" s="136"/>
      <c r="SFB59" s="136"/>
      <c r="SFC59" s="136"/>
      <c r="SFD59" s="136"/>
      <c r="SFE59" s="136"/>
      <c r="SFF59" s="136"/>
      <c r="SFG59" s="136"/>
      <c r="SFH59" s="136"/>
      <c r="SFI59" s="136"/>
      <c r="SFJ59" s="136"/>
      <c r="SFK59" s="136"/>
      <c r="SFL59" s="136"/>
      <c r="SFM59" s="136"/>
      <c r="SFN59" s="136"/>
      <c r="SFO59" s="136"/>
      <c r="SFP59" s="136"/>
      <c r="SFQ59" s="136"/>
      <c r="SFR59" s="136"/>
      <c r="SFS59" s="136"/>
      <c r="SFT59" s="136"/>
      <c r="SFU59" s="136"/>
      <c r="SFV59" s="136"/>
      <c r="SFW59" s="136"/>
      <c r="SFX59" s="136"/>
      <c r="SFY59" s="136"/>
      <c r="SFZ59" s="136"/>
      <c r="SGA59" s="136"/>
      <c r="SGB59" s="136"/>
      <c r="SGC59" s="136"/>
      <c r="SGD59" s="136"/>
      <c r="SGE59" s="136"/>
      <c r="SGF59" s="136"/>
      <c r="SGG59" s="136"/>
      <c r="SGH59" s="136"/>
      <c r="SGI59" s="136"/>
      <c r="SGJ59" s="136"/>
      <c r="SGK59" s="136"/>
      <c r="SGL59" s="136"/>
      <c r="SGM59" s="136"/>
      <c r="SGN59" s="136"/>
      <c r="SGO59" s="136"/>
      <c r="SGP59" s="136"/>
      <c r="SGQ59" s="136"/>
      <c r="SGR59" s="136"/>
      <c r="SGS59" s="136"/>
      <c r="SGT59" s="136"/>
      <c r="SGU59" s="136"/>
      <c r="SGV59" s="136"/>
      <c r="SGW59" s="136"/>
      <c r="SGX59" s="136"/>
      <c r="SGY59" s="136"/>
      <c r="SGZ59" s="136"/>
      <c r="SHA59" s="136"/>
      <c r="SHB59" s="136"/>
      <c r="SHC59" s="136"/>
      <c r="SHD59" s="136"/>
      <c r="SHE59" s="136"/>
      <c r="SHF59" s="136"/>
      <c r="SHG59" s="136"/>
      <c r="SHH59" s="136"/>
      <c r="SHI59" s="136"/>
      <c r="SHJ59" s="136"/>
      <c r="SHK59" s="136"/>
      <c r="SHL59" s="136"/>
      <c r="SHM59" s="136"/>
      <c r="SHN59" s="136"/>
      <c r="SHO59" s="136"/>
      <c r="SHP59" s="136"/>
      <c r="SHQ59" s="136"/>
      <c r="SHR59" s="136"/>
      <c r="SHS59" s="136"/>
      <c r="SHT59" s="136"/>
      <c r="SHU59" s="136"/>
      <c r="SHV59" s="136"/>
      <c r="SHW59" s="136"/>
      <c r="SHX59" s="136"/>
      <c r="SHY59" s="136"/>
      <c r="SHZ59" s="136"/>
      <c r="SIA59" s="136"/>
      <c r="SIB59" s="136"/>
      <c r="SIC59" s="136"/>
      <c r="SID59" s="136"/>
      <c r="SIE59" s="136"/>
      <c r="SIF59" s="136"/>
      <c r="SIG59" s="136"/>
      <c r="SIH59" s="136"/>
      <c r="SII59" s="136"/>
      <c r="SIJ59" s="136"/>
      <c r="SIK59" s="136"/>
      <c r="SIL59" s="136"/>
      <c r="SIM59" s="136"/>
      <c r="SIN59" s="136"/>
      <c r="SIO59" s="136"/>
      <c r="SIP59" s="136"/>
      <c r="SIQ59" s="136"/>
      <c r="SIR59" s="136"/>
      <c r="SIS59" s="136"/>
      <c r="SIT59" s="136"/>
      <c r="SIU59" s="136"/>
      <c r="SIV59" s="136"/>
      <c r="SIW59" s="136"/>
      <c r="SIX59" s="136"/>
      <c r="SIY59" s="136"/>
      <c r="SIZ59" s="136"/>
      <c r="SJA59" s="136"/>
      <c r="SJB59" s="136"/>
      <c r="SJC59" s="136"/>
      <c r="SJD59" s="136"/>
      <c r="SJE59" s="136"/>
      <c r="SJF59" s="136"/>
      <c r="SJG59" s="136"/>
      <c r="SJH59" s="136"/>
      <c r="SJI59" s="136"/>
      <c r="SJJ59" s="136"/>
      <c r="SJK59" s="136"/>
      <c r="SJL59" s="136"/>
      <c r="SJM59" s="136"/>
      <c r="SJN59" s="136"/>
      <c r="SJO59" s="136"/>
      <c r="SJP59" s="136"/>
      <c r="SJQ59" s="136"/>
      <c r="SJR59" s="136"/>
      <c r="SJS59" s="136"/>
      <c r="SJT59" s="136"/>
      <c r="SJU59" s="136"/>
      <c r="SJV59" s="136"/>
      <c r="SJW59" s="136"/>
      <c r="SJX59" s="136"/>
      <c r="SJY59" s="136"/>
      <c r="SJZ59" s="136"/>
      <c r="SKA59" s="136"/>
      <c r="SKB59" s="136"/>
      <c r="SKC59" s="136"/>
      <c r="SKD59" s="136"/>
      <c r="SKE59" s="136"/>
      <c r="SKF59" s="136"/>
      <c r="SKG59" s="136"/>
      <c r="SKH59" s="136"/>
      <c r="SKI59" s="136"/>
      <c r="SKJ59" s="136"/>
      <c r="SKK59" s="136"/>
      <c r="SKL59" s="136"/>
      <c r="SKM59" s="136"/>
      <c r="SKN59" s="136"/>
      <c r="SKO59" s="136"/>
      <c r="SKP59" s="136"/>
      <c r="SKQ59" s="136"/>
      <c r="SKR59" s="136"/>
      <c r="SKS59" s="136"/>
      <c r="SKT59" s="136"/>
      <c r="SKU59" s="136"/>
      <c r="SKV59" s="136"/>
      <c r="SKW59" s="136"/>
      <c r="SKX59" s="136"/>
      <c r="SKY59" s="136"/>
      <c r="SKZ59" s="136"/>
      <c r="SLA59" s="136"/>
      <c r="SLB59" s="136"/>
      <c r="SLC59" s="136"/>
      <c r="SLD59" s="136"/>
      <c r="SLE59" s="136"/>
      <c r="SLF59" s="136"/>
      <c r="SLG59" s="136"/>
      <c r="SLH59" s="136"/>
      <c r="SLI59" s="136"/>
      <c r="SLJ59" s="136"/>
      <c r="SLK59" s="136"/>
      <c r="SLL59" s="136"/>
      <c r="SLM59" s="136"/>
      <c r="SLN59" s="136"/>
      <c r="SLO59" s="136"/>
      <c r="SLP59" s="136"/>
      <c r="SLQ59" s="136"/>
      <c r="SLR59" s="136"/>
      <c r="SLS59" s="136"/>
      <c r="SLT59" s="136"/>
      <c r="SLU59" s="136"/>
      <c r="SLV59" s="136"/>
      <c r="SLW59" s="136"/>
      <c r="SLX59" s="136"/>
      <c r="SLY59" s="136"/>
      <c r="SLZ59" s="136"/>
      <c r="SMA59" s="136"/>
      <c r="SMB59" s="136"/>
      <c r="SMC59" s="136"/>
      <c r="SMD59" s="136"/>
      <c r="SME59" s="136"/>
      <c r="SMF59" s="136"/>
      <c r="SMG59" s="136"/>
      <c r="SMH59" s="136"/>
      <c r="SMI59" s="136"/>
      <c r="SMJ59" s="136"/>
      <c r="SMK59" s="136"/>
      <c r="SML59" s="136"/>
      <c r="SMM59" s="136"/>
      <c r="SMN59" s="136"/>
      <c r="SMO59" s="136"/>
      <c r="SMP59" s="136"/>
      <c r="SMQ59" s="136"/>
      <c r="SMR59" s="136"/>
      <c r="SMS59" s="136"/>
      <c r="SMT59" s="136"/>
      <c r="SMU59" s="136"/>
      <c r="SMV59" s="136"/>
      <c r="SMW59" s="136"/>
      <c r="SMX59" s="136"/>
      <c r="SMY59" s="136"/>
      <c r="SMZ59" s="136"/>
      <c r="SNA59" s="136"/>
      <c r="SNB59" s="136"/>
      <c r="SNC59" s="136"/>
      <c r="SND59" s="136"/>
      <c r="SNE59" s="136"/>
      <c r="SNF59" s="136"/>
      <c r="SNG59" s="136"/>
      <c r="SNH59" s="136"/>
      <c r="SNI59" s="136"/>
      <c r="SNJ59" s="136"/>
      <c r="SNK59" s="136"/>
      <c r="SNL59" s="136"/>
      <c r="SNM59" s="136"/>
      <c r="SNN59" s="136"/>
      <c r="SNO59" s="136"/>
      <c r="SNP59" s="136"/>
      <c r="SNQ59" s="136"/>
      <c r="SNR59" s="136"/>
      <c r="SNS59" s="136"/>
      <c r="SNT59" s="136"/>
      <c r="SNU59" s="136"/>
      <c r="SNV59" s="136"/>
      <c r="SNW59" s="136"/>
      <c r="SNX59" s="136"/>
      <c r="SNY59" s="136"/>
      <c r="SNZ59" s="136"/>
      <c r="SOA59" s="136"/>
      <c r="SOB59" s="136"/>
      <c r="SOC59" s="136"/>
      <c r="SOD59" s="136"/>
      <c r="SOE59" s="136"/>
      <c r="SOF59" s="136"/>
      <c r="SOG59" s="136"/>
      <c r="SOH59" s="136"/>
      <c r="SOI59" s="136"/>
      <c r="SOJ59" s="136"/>
      <c r="SOK59" s="136"/>
      <c r="SOL59" s="136"/>
      <c r="SOM59" s="136"/>
      <c r="SON59" s="136"/>
      <c r="SOO59" s="136"/>
      <c r="SOP59" s="136"/>
      <c r="SOQ59" s="136"/>
      <c r="SOR59" s="136"/>
      <c r="SOS59" s="136"/>
      <c r="SOT59" s="136"/>
      <c r="SOU59" s="136"/>
      <c r="SOV59" s="136"/>
      <c r="SOW59" s="136"/>
      <c r="SOX59" s="136"/>
      <c r="SOY59" s="136"/>
      <c r="SOZ59" s="136"/>
      <c r="SPA59" s="136"/>
      <c r="SPB59" s="136"/>
      <c r="SPC59" s="136"/>
      <c r="SPD59" s="136"/>
      <c r="SPE59" s="136"/>
      <c r="SPF59" s="136"/>
      <c r="SPG59" s="136"/>
      <c r="SPH59" s="136"/>
      <c r="SPI59" s="136"/>
      <c r="SPJ59" s="136"/>
      <c r="SPK59" s="136"/>
      <c r="SPL59" s="136"/>
      <c r="SPM59" s="136"/>
      <c r="SPN59" s="136"/>
      <c r="SPO59" s="136"/>
      <c r="SPP59" s="136"/>
      <c r="SPQ59" s="136"/>
      <c r="SPR59" s="136"/>
      <c r="SPS59" s="136"/>
      <c r="SPT59" s="136"/>
      <c r="SPU59" s="136"/>
      <c r="SPV59" s="136"/>
      <c r="SPW59" s="136"/>
      <c r="SPX59" s="136"/>
      <c r="SPY59" s="136"/>
      <c r="SPZ59" s="136"/>
      <c r="SQA59" s="136"/>
      <c r="SQB59" s="136"/>
      <c r="SQC59" s="136"/>
      <c r="SQD59" s="136"/>
      <c r="SQE59" s="136"/>
      <c r="SQF59" s="136"/>
      <c r="SQG59" s="136"/>
      <c r="SQH59" s="136"/>
      <c r="SQI59" s="136"/>
      <c r="SQJ59" s="136"/>
      <c r="SQK59" s="136"/>
      <c r="SQL59" s="136"/>
      <c r="SQM59" s="136"/>
      <c r="SQN59" s="136"/>
      <c r="SQO59" s="136"/>
      <c r="SQP59" s="136"/>
      <c r="SQQ59" s="136"/>
      <c r="SQR59" s="136"/>
      <c r="SQS59" s="136"/>
      <c r="SQT59" s="136"/>
      <c r="SQU59" s="136"/>
      <c r="SQV59" s="136"/>
      <c r="SQW59" s="136"/>
      <c r="SQX59" s="136"/>
      <c r="SQY59" s="136"/>
      <c r="SQZ59" s="136"/>
      <c r="SRA59" s="136"/>
      <c r="SRB59" s="136"/>
      <c r="SRC59" s="136"/>
      <c r="SRD59" s="136"/>
      <c r="SRE59" s="136"/>
      <c r="SRF59" s="136"/>
      <c r="SRG59" s="136"/>
      <c r="SRH59" s="136"/>
      <c r="SRI59" s="136"/>
      <c r="SRJ59" s="136"/>
      <c r="SRK59" s="136"/>
      <c r="SRL59" s="136"/>
      <c r="SRM59" s="136"/>
      <c r="SRN59" s="136"/>
      <c r="SRO59" s="136"/>
      <c r="SRP59" s="136"/>
      <c r="SRQ59" s="136"/>
      <c r="SRR59" s="136"/>
      <c r="SRS59" s="136"/>
      <c r="SRT59" s="136"/>
      <c r="SRU59" s="136"/>
      <c r="SRV59" s="136"/>
      <c r="SRW59" s="136"/>
      <c r="SRX59" s="136"/>
      <c r="SRY59" s="136"/>
      <c r="SRZ59" s="136"/>
      <c r="SSA59" s="136"/>
      <c r="SSB59" s="136"/>
      <c r="SSC59" s="136"/>
      <c r="SSD59" s="136"/>
      <c r="SSE59" s="136"/>
      <c r="SSF59" s="136"/>
      <c r="SSG59" s="136"/>
      <c r="SSH59" s="136"/>
      <c r="SSI59" s="136"/>
      <c r="SSJ59" s="136"/>
      <c r="SSK59" s="136"/>
      <c r="SSL59" s="136"/>
      <c r="SSM59" s="136"/>
      <c r="SSN59" s="136"/>
      <c r="SSO59" s="136"/>
      <c r="SSP59" s="136"/>
      <c r="SSQ59" s="136"/>
      <c r="SSR59" s="136"/>
      <c r="SSS59" s="136"/>
      <c r="SST59" s="136"/>
      <c r="SSU59" s="136"/>
      <c r="SSV59" s="136"/>
      <c r="SSW59" s="136"/>
      <c r="SSX59" s="136"/>
      <c r="SSY59" s="136"/>
      <c r="SSZ59" s="136"/>
      <c r="STA59" s="136"/>
      <c r="STB59" s="136"/>
      <c r="STC59" s="136"/>
      <c r="STD59" s="136"/>
      <c r="STE59" s="136"/>
      <c r="STF59" s="136"/>
      <c r="STG59" s="136"/>
      <c r="STH59" s="136"/>
      <c r="STI59" s="136"/>
      <c r="STJ59" s="136"/>
      <c r="STK59" s="136"/>
      <c r="STL59" s="136"/>
      <c r="STM59" s="136"/>
      <c r="STN59" s="136"/>
      <c r="STO59" s="136"/>
      <c r="STP59" s="136"/>
      <c r="STQ59" s="136"/>
      <c r="STR59" s="136"/>
      <c r="STS59" s="136"/>
      <c r="STT59" s="136"/>
      <c r="STU59" s="136"/>
      <c r="STV59" s="136"/>
      <c r="STW59" s="136"/>
      <c r="STX59" s="136"/>
      <c r="STY59" s="136"/>
      <c r="STZ59" s="136"/>
      <c r="SUA59" s="136"/>
      <c r="SUB59" s="136"/>
      <c r="SUC59" s="136"/>
      <c r="SUD59" s="136"/>
      <c r="SUE59" s="136"/>
      <c r="SUF59" s="136"/>
      <c r="SUG59" s="136"/>
      <c r="SUH59" s="136"/>
      <c r="SUI59" s="136"/>
      <c r="SUJ59" s="136"/>
      <c r="SUK59" s="136"/>
      <c r="SUL59" s="136"/>
      <c r="SUM59" s="136"/>
      <c r="SUN59" s="136"/>
      <c r="SUO59" s="136"/>
      <c r="SUP59" s="136"/>
      <c r="SUQ59" s="136"/>
      <c r="SUR59" s="136"/>
      <c r="SUS59" s="136"/>
      <c r="SUT59" s="136"/>
      <c r="SUU59" s="136"/>
      <c r="SUV59" s="136"/>
      <c r="SUW59" s="136"/>
      <c r="SUX59" s="136"/>
      <c r="SUY59" s="136"/>
      <c r="SUZ59" s="136"/>
      <c r="SVA59" s="136"/>
      <c r="SVB59" s="136"/>
      <c r="SVC59" s="136"/>
      <c r="SVD59" s="136"/>
      <c r="SVE59" s="136"/>
      <c r="SVF59" s="136"/>
      <c r="SVG59" s="136"/>
      <c r="SVH59" s="136"/>
      <c r="SVI59" s="136"/>
      <c r="SVJ59" s="136"/>
      <c r="SVK59" s="136"/>
      <c r="SVL59" s="136"/>
      <c r="SVM59" s="136"/>
      <c r="SVN59" s="136"/>
      <c r="SVO59" s="136"/>
      <c r="SVP59" s="136"/>
      <c r="SVQ59" s="136"/>
      <c r="SVR59" s="136"/>
      <c r="SVS59" s="136"/>
      <c r="SVT59" s="136"/>
      <c r="SVU59" s="136"/>
      <c r="SVV59" s="136"/>
      <c r="SVW59" s="136"/>
      <c r="SVX59" s="136"/>
      <c r="SVY59" s="136"/>
      <c r="SVZ59" s="136"/>
      <c r="SWA59" s="136"/>
      <c r="SWB59" s="136"/>
      <c r="SWC59" s="136"/>
      <c r="SWD59" s="136"/>
      <c r="SWE59" s="136"/>
      <c r="SWF59" s="136"/>
      <c r="SWG59" s="136"/>
      <c r="SWH59" s="136"/>
      <c r="SWI59" s="136"/>
      <c r="SWJ59" s="136"/>
      <c r="SWK59" s="136"/>
      <c r="SWL59" s="136"/>
      <c r="SWM59" s="136"/>
      <c r="SWN59" s="136"/>
      <c r="SWO59" s="136"/>
      <c r="SWP59" s="136"/>
      <c r="SWQ59" s="136"/>
      <c r="SWR59" s="136"/>
      <c r="SWS59" s="136"/>
      <c r="SWT59" s="136"/>
      <c r="SWU59" s="136"/>
      <c r="SWV59" s="136"/>
      <c r="SWW59" s="136"/>
      <c r="SWX59" s="136"/>
      <c r="SWY59" s="136"/>
      <c r="SWZ59" s="136"/>
      <c r="SXA59" s="136"/>
      <c r="SXB59" s="136"/>
      <c r="SXC59" s="136"/>
      <c r="SXD59" s="136"/>
      <c r="SXE59" s="136"/>
      <c r="SXF59" s="136"/>
      <c r="SXG59" s="136"/>
      <c r="SXH59" s="136"/>
      <c r="SXI59" s="136"/>
      <c r="SXJ59" s="136"/>
      <c r="SXK59" s="136"/>
      <c r="SXL59" s="136"/>
      <c r="SXM59" s="136"/>
      <c r="SXN59" s="136"/>
      <c r="SXO59" s="136"/>
      <c r="SXP59" s="136"/>
      <c r="SXQ59" s="136"/>
      <c r="SXR59" s="136"/>
      <c r="SXS59" s="136"/>
      <c r="SXT59" s="136"/>
      <c r="SXU59" s="136"/>
      <c r="SXV59" s="136"/>
      <c r="SXW59" s="136"/>
      <c r="SXX59" s="136"/>
      <c r="SXY59" s="136"/>
      <c r="SXZ59" s="136"/>
      <c r="SYA59" s="136"/>
      <c r="SYB59" s="136"/>
      <c r="SYC59" s="136"/>
      <c r="SYD59" s="136"/>
      <c r="SYE59" s="136"/>
      <c r="SYF59" s="136"/>
      <c r="SYG59" s="136"/>
      <c r="SYH59" s="136"/>
      <c r="SYI59" s="136"/>
      <c r="SYJ59" s="136"/>
      <c r="SYK59" s="136"/>
      <c r="SYL59" s="136"/>
      <c r="SYM59" s="136"/>
      <c r="SYN59" s="136"/>
      <c r="SYO59" s="136"/>
      <c r="SYP59" s="136"/>
      <c r="SYQ59" s="136"/>
      <c r="SYR59" s="136"/>
      <c r="SYS59" s="136"/>
      <c r="SYT59" s="136"/>
      <c r="SYU59" s="136"/>
      <c r="SYV59" s="136"/>
      <c r="SYW59" s="136"/>
      <c r="SYX59" s="136"/>
      <c r="SYY59" s="136"/>
      <c r="SYZ59" s="136"/>
      <c r="SZA59" s="136"/>
      <c r="SZB59" s="136"/>
      <c r="SZC59" s="136"/>
      <c r="SZD59" s="136"/>
      <c r="SZE59" s="136"/>
      <c r="SZF59" s="136"/>
      <c r="SZG59" s="136"/>
      <c r="SZH59" s="136"/>
      <c r="SZI59" s="136"/>
      <c r="SZJ59" s="136"/>
      <c r="SZK59" s="136"/>
      <c r="SZL59" s="136"/>
      <c r="SZM59" s="136"/>
      <c r="SZN59" s="136"/>
      <c r="SZO59" s="136"/>
      <c r="SZP59" s="136"/>
      <c r="SZQ59" s="136"/>
      <c r="SZR59" s="136"/>
      <c r="SZS59" s="136"/>
      <c r="SZT59" s="136"/>
      <c r="SZU59" s="136"/>
      <c r="SZV59" s="136"/>
      <c r="SZW59" s="136"/>
      <c r="SZX59" s="136"/>
      <c r="SZY59" s="136"/>
      <c r="SZZ59" s="136"/>
      <c r="TAA59" s="136"/>
      <c r="TAB59" s="136"/>
      <c r="TAC59" s="136"/>
      <c r="TAD59" s="136"/>
      <c r="TAE59" s="136"/>
      <c r="TAF59" s="136"/>
      <c r="TAG59" s="136"/>
      <c r="TAH59" s="136"/>
      <c r="TAI59" s="136"/>
      <c r="TAJ59" s="136"/>
      <c r="TAK59" s="136"/>
      <c r="TAL59" s="136"/>
      <c r="TAM59" s="136"/>
      <c r="TAN59" s="136"/>
      <c r="TAO59" s="136"/>
      <c r="TAP59" s="136"/>
      <c r="TAQ59" s="136"/>
      <c r="TAR59" s="136"/>
      <c r="TAS59" s="136"/>
      <c r="TAT59" s="136"/>
      <c r="TAU59" s="136"/>
      <c r="TAV59" s="136"/>
      <c r="TAW59" s="136"/>
      <c r="TAX59" s="136"/>
      <c r="TAY59" s="136"/>
      <c r="TAZ59" s="136"/>
      <c r="TBA59" s="136"/>
      <c r="TBB59" s="136"/>
      <c r="TBC59" s="136"/>
      <c r="TBD59" s="136"/>
      <c r="TBE59" s="136"/>
      <c r="TBF59" s="136"/>
      <c r="TBG59" s="136"/>
      <c r="TBH59" s="136"/>
      <c r="TBI59" s="136"/>
      <c r="TBJ59" s="136"/>
      <c r="TBK59" s="136"/>
      <c r="TBL59" s="136"/>
      <c r="TBM59" s="136"/>
      <c r="TBN59" s="136"/>
      <c r="TBO59" s="136"/>
      <c r="TBP59" s="136"/>
      <c r="TBQ59" s="136"/>
      <c r="TBR59" s="136"/>
      <c r="TBS59" s="136"/>
      <c r="TBT59" s="136"/>
      <c r="TBU59" s="136"/>
      <c r="TBV59" s="136"/>
      <c r="TBW59" s="136"/>
      <c r="TBX59" s="136"/>
      <c r="TBY59" s="136"/>
      <c r="TBZ59" s="136"/>
      <c r="TCA59" s="136"/>
      <c r="TCB59" s="136"/>
      <c r="TCC59" s="136"/>
      <c r="TCD59" s="136"/>
      <c r="TCE59" s="136"/>
      <c r="TCF59" s="136"/>
      <c r="TCG59" s="136"/>
      <c r="TCH59" s="136"/>
      <c r="TCI59" s="136"/>
      <c r="TCJ59" s="136"/>
      <c r="TCK59" s="136"/>
      <c r="TCL59" s="136"/>
      <c r="TCM59" s="136"/>
      <c r="TCN59" s="136"/>
      <c r="TCO59" s="136"/>
      <c r="TCP59" s="136"/>
      <c r="TCQ59" s="136"/>
      <c r="TCR59" s="136"/>
      <c r="TCS59" s="136"/>
      <c r="TCT59" s="136"/>
      <c r="TCU59" s="136"/>
      <c r="TCV59" s="136"/>
      <c r="TCW59" s="136"/>
      <c r="TCX59" s="136"/>
      <c r="TCY59" s="136"/>
      <c r="TCZ59" s="136"/>
      <c r="TDA59" s="136"/>
      <c r="TDB59" s="136"/>
      <c r="TDC59" s="136"/>
      <c r="TDD59" s="136"/>
      <c r="TDE59" s="136"/>
      <c r="TDF59" s="136"/>
      <c r="TDG59" s="136"/>
      <c r="TDH59" s="136"/>
      <c r="TDI59" s="136"/>
      <c r="TDJ59" s="136"/>
      <c r="TDK59" s="136"/>
      <c r="TDL59" s="136"/>
      <c r="TDM59" s="136"/>
      <c r="TDN59" s="136"/>
      <c r="TDO59" s="136"/>
      <c r="TDP59" s="136"/>
      <c r="TDQ59" s="136"/>
      <c r="TDR59" s="136"/>
      <c r="TDS59" s="136"/>
      <c r="TDT59" s="136"/>
      <c r="TDU59" s="136"/>
      <c r="TDV59" s="136"/>
      <c r="TDW59" s="136"/>
      <c r="TDX59" s="136"/>
      <c r="TDY59" s="136"/>
      <c r="TDZ59" s="136"/>
      <c r="TEA59" s="136"/>
      <c r="TEB59" s="136"/>
      <c r="TEC59" s="136"/>
      <c r="TED59" s="136"/>
      <c r="TEE59" s="136"/>
      <c r="TEF59" s="136"/>
      <c r="TEG59" s="136"/>
      <c r="TEH59" s="136"/>
      <c r="TEI59" s="136"/>
      <c r="TEJ59" s="136"/>
      <c r="TEK59" s="136"/>
      <c r="TEL59" s="136"/>
      <c r="TEM59" s="136"/>
      <c r="TEN59" s="136"/>
      <c r="TEO59" s="136"/>
      <c r="TEP59" s="136"/>
      <c r="TEQ59" s="136"/>
      <c r="TER59" s="136"/>
      <c r="TES59" s="136"/>
      <c r="TET59" s="136"/>
      <c r="TEU59" s="136"/>
      <c r="TEV59" s="136"/>
      <c r="TEW59" s="136"/>
      <c r="TEX59" s="136"/>
      <c r="TEY59" s="136"/>
      <c r="TEZ59" s="136"/>
      <c r="TFA59" s="136"/>
      <c r="TFB59" s="136"/>
      <c r="TFC59" s="136"/>
      <c r="TFD59" s="136"/>
      <c r="TFE59" s="136"/>
      <c r="TFF59" s="136"/>
      <c r="TFG59" s="136"/>
      <c r="TFH59" s="136"/>
      <c r="TFI59" s="136"/>
      <c r="TFJ59" s="136"/>
      <c r="TFK59" s="136"/>
      <c r="TFL59" s="136"/>
      <c r="TFM59" s="136"/>
      <c r="TFN59" s="136"/>
      <c r="TFO59" s="136"/>
      <c r="TFP59" s="136"/>
      <c r="TFQ59" s="136"/>
      <c r="TFR59" s="136"/>
      <c r="TFS59" s="136"/>
      <c r="TFT59" s="136"/>
      <c r="TFU59" s="136"/>
      <c r="TFV59" s="136"/>
      <c r="TFW59" s="136"/>
      <c r="TFX59" s="136"/>
      <c r="TFY59" s="136"/>
      <c r="TFZ59" s="136"/>
      <c r="TGA59" s="136"/>
      <c r="TGB59" s="136"/>
      <c r="TGC59" s="136"/>
      <c r="TGD59" s="136"/>
      <c r="TGE59" s="136"/>
      <c r="TGF59" s="136"/>
      <c r="TGG59" s="136"/>
      <c r="TGH59" s="136"/>
      <c r="TGI59" s="136"/>
      <c r="TGJ59" s="136"/>
      <c r="TGK59" s="136"/>
      <c r="TGL59" s="136"/>
      <c r="TGM59" s="136"/>
      <c r="TGN59" s="136"/>
      <c r="TGO59" s="136"/>
      <c r="TGP59" s="136"/>
      <c r="TGQ59" s="136"/>
      <c r="TGR59" s="136"/>
      <c r="TGS59" s="136"/>
      <c r="TGT59" s="136"/>
      <c r="TGU59" s="136"/>
      <c r="TGV59" s="136"/>
      <c r="TGW59" s="136"/>
      <c r="TGX59" s="136"/>
      <c r="TGY59" s="136"/>
      <c r="TGZ59" s="136"/>
      <c r="THA59" s="136"/>
      <c r="THB59" s="136"/>
      <c r="THC59" s="136"/>
      <c r="THD59" s="136"/>
      <c r="THE59" s="136"/>
      <c r="THF59" s="136"/>
      <c r="THG59" s="136"/>
      <c r="THH59" s="136"/>
      <c r="THI59" s="136"/>
      <c r="THJ59" s="136"/>
      <c r="THK59" s="136"/>
      <c r="THL59" s="136"/>
      <c r="THM59" s="136"/>
      <c r="THN59" s="136"/>
      <c r="THO59" s="136"/>
      <c r="THP59" s="136"/>
      <c r="THQ59" s="136"/>
      <c r="THR59" s="136"/>
      <c r="THS59" s="136"/>
      <c r="THT59" s="136"/>
      <c r="THU59" s="136"/>
      <c r="THV59" s="136"/>
      <c r="THW59" s="136"/>
      <c r="THX59" s="136"/>
      <c r="THY59" s="136"/>
      <c r="THZ59" s="136"/>
      <c r="TIA59" s="136"/>
      <c r="TIB59" s="136"/>
      <c r="TIC59" s="136"/>
      <c r="TID59" s="136"/>
      <c r="TIE59" s="136"/>
      <c r="TIF59" s="136"/>
      <c r="TIG59" s="136"/>
      <c r="TIH59" s="136"/>
      <c r="TII59" s="136"/>
      <c r="TIJ59" s="136"/>
      <c r="TIK59" s="136"/>
      <c r="TIL59" s="136"/>
      <c r="TIM59" s="136"/>
      <c r="TIN59" s="136"/>
      <c r="TIO59" s="136"/>
      <c r="TIP59" s="136"/>
      <c r="TIQ59" s="136"/>
      <c r="TIR59" s="136"/>
      <c r="TIS59" s="136"/>
      <c r="TIT59" s="136"/>
      <c r="TIU59" s="136"/>
      <c r="TIV59" s="136"/>
      <c r="TIW59" s="136"/>
      <c r="TIX59" s="136"/>
      <c r="TIY59" s="136"/>
      <c r="TIZ59" s="136"/>
      <c r="TJA59" s="136"/>
      <c r="TJB59" s="136"/>
      <c r="TJC59" s="136"/>
      <c r="TJD59" s="136"/>
      <c r="TJE59" s="136"/>
      <c r="TJF59" s="136"/>
      <c r="TJG59" s="136"/>
      <c r="TJH59" s="136"/>
      <c r="TJI59" s="136"/>
      <c r="TJJ59" s="136"/>
      <c r="TJK59" s="136"/>
      <c r="TJL59" s="136"/>
      <c r="TJM59" s="136"/>
      <c r="TJN59" s="136"/>
      <c r="TJO59" s="136"/>
      <c r="TJP59" s="136"/>
      <c r="TJQ59" s="136"/>
      <c r="TJR59" s="136"/>
      <c r="TJS59" s="136"/>
      <c r="TJT59" s="136"/>
      <c r="TJU59" s="136"/>
      <c r="TJV59" s="136"/>
      <c r="TJW59" s="136"/>
      <c r="TJX59" s="136"/>
      <c r="TJY59" s="136"/>
      <c r="TJZ59" s="136"/>
      <c r="TKA59" s="136"/>
      <c r="TKB59" s="136"/>
      <c r="TKC59" s="136"/>
      <c r="TKD59" s="136"/>
      <c r="TKE59" s="136"/>
      <c r="TKF59" s="136"/>
      <c r="TKG59" s="136"/>
      <c r="TKH59" s="136"/>
      <c r="TKI59" s="136"/>
      <c r="TKJ59" s="136"/>
      <c r="TKK59" s="136"/>
      <c r="TKL59" s="136"/>
      <c r="TKM59" s="136"/>
      <c r="TKN59" s="136"/>
      <c r="TKO59" s="136"/>
      <c r="TKP59" s="136"/>
      <c r="TKQ59" s="136"/>
      <c r="TKR59" s="136"/>
      <c r="TKS59" s="136"/>
      <c r="TKT59" s="136"/>
      <c r="TKU59" s="136"/>
      <c r="TKV59" s="136"/>
      <c r="TKW59" s="136"/>
      <c r="TKX59" s="136"/>
      <c r="TKY59" s="136"/>
      <c r="TKZ59" s="136"/>
      <c r="TLA59" s="136"/>
      <c r="TLB59" s="136"/>
      <c r="TLC59" s="136"/>
      <c r="TLD59" s="136"/>
      <c r="TLE59" s="136"/>
      <c r="TLF59" s="136"/>
      <c r="TLG59" s="136"/>
      <c r="TLH59" s="136"/>
      <c r="TLI59" s="136"/>
      <c r="TLJ59" s="136"/>
      <c r="TLK59" s="136"/>
      <c r="TLL59" s="136"/>
      <c r="TLM59" s="136"/>
      <c r="TLN59" s="136"/>
      <c r="TLO59" s="136"/>
      <c r="TLP59" s="136"/>
      <c r="TLQ59" s="136"/>
      <c r="TLR59" s="136"/>
      <c r="TLS59" s="136"/>
      <c r="TLT59" s="136"/>
      <c r="TLU59" s="136"/>
      <c r="TLV59" s="136"/>
      <c r="TLW59" s="136"/>
      <c r="TLX59" s="136"/>
      <c r="TLY59" s="136"/>
      <c r="TLZ59" s="136"/>
      <c r="TMA59" s="136"/>
      <c r="TMB59" s="136"/>
      <c r="TMC59" s="136"/>
      <c r="TMD59" s="136"/>
      <c r="TME59" s="136"/>
      <c r="TMF59" s="136"/>
      <c r="TMG59" s="136"/>
      <c r="TMH59" s="136"/>
      <c r="TMI59" s="136"/>
      <c r="TMJ59" s="136"/>
      <c r="TMK59" s="136"/>
      <c r="TML59" s="136"/>
      <c r="TMM59" s="136"/>
      <c r="TMN59" s="136"/>
      <c r="TMO59" s="136"/>
      <c r="TMP59" s="136"/>
      <c r="TMQ59" s="136"/>
      <c r="TMR59" s="136"/>
      <c r="TMS59" s="136"/>
      <c r="TMT59" s="136"/>
      <c r="TMU59" s="136"/>
      <c r="TMV59" s="136"/>
      <c r="TMW59" s="136"/>
      <c r="TMX59" s="136"/>
      <c r="TMY59" s="136"/>
      <c r="TMZ59" s="136"/>
      <c r="TNA59" s="136"/>
      <c r="TNB59" s="136"/>
      <c r="TNC59" s="136"/>
      <c r="TND59" s="136"/>
      <c r="TNE59" s="136"/>
      <c r="TNF59" s="136"/>
      <c r="TNG59" s="136"/>
      <c r="TNH59" s="136"/>
      <c r="TNI59" s="136"/>
      <c r="TNJ59" s="136"/>
      <c r="TNK59" s="136"/>
      <c r="TNL59" s="136"/>
      <c r="TNM59" s="136"/>
      <c r="TNN59" s="136"/>
      <c r="TNO59" s="136"/>
      <c r="TNP59" s="136"/>
      <c r="TNQ59" s="136"/>
      <c r="TNR59" s="136"/>
      <c r="TNS59" s="136"/>
      <c r="TNT59" s="136"/>
      <c r="TNU59" s="136"/>
      <c r="TNV59" s="136"/>
      <c r="TNW59" s="136"/>
      <c r="TNX59" s="136"/>
      <c r="TNY59" s="136"/>
      <c r="TNZ59" s="136"/>
      <c r="TOA59" s="136"/>
      <c r="TOB59" s="136"/>
      <c r="TOC59" s="136"/>
      <c r="TOD59" s="136"/>
      <c r="TOE59" s="136"/>
      <c r="TOF59" s="136"/>
      <c r="TOG59" s="136"/>
      <c r="TOH59" s="136"/>
      <c r="TOI59" s="136"/>
      <c r="TOJ59" s="136"/>
      <c r="TOK59" s="136"/>
      <c r="TOL59" s="136"/>
      <c r="TOM59" s="136"/>
      <c r="TON59" s="136"/>
      <c r="TOO59" s="136"/>
      <c r="TOP59" s="136"/>
      <c r="TOQ59" s="136"/>
      <c r="TOR59" s="136"/>
      <c r="TOS59" s="136"/>
      <c r="TOT59" s="136"/>
      <c r="TOU59" s="136"/>
      <c r="TOV59" s="136"/>
      <c r="TOW59" s="136"/>
      <c r="TOX59" s="136"/>
      <c r="TOY59" s="136"/>
      <c r="TOZ59" s="136"/>
      <c r="TPA59" s="136"/>
      <c r="TPB59" s="136"/>
      <c r="TPC59" s="136"/>
      <c r="TPD59" s="136"/>
      <c r="TPE59" s="136"/>
      <c r="TPF59" s="136"/>
      <c r="TPG59" s="136"/>
      <c r="TPH59" s="136"/>
      <c r="TPI59" s="136"/>
      <c r="TPJ59" s="136"/>
      <c r="TPK59" s="136"/>
      <c r="TPL59" s="136"/>
      <c r="TPM59" s="136"/>
      <c r="TPN59" s="136"/>
      <c r="TPO59" s="136"/>
      <c r="TPP59" s="136"/>
      <c r="TPQ59" s="136"/>
      <c r="TPR59" s="136"/>
      <c r="TPS59" s="136"/>
      <c r="TPT59" s="136"/>
      <c r="TPU59" s="136"/>
      <c r="TPV59" s="136"/>
      <c r="TPW59" s="136"/>
      <c r="TPX59" s="136"/>
      <c r="TPY59" s="136"/>
      <c r="TPZ59" s="136"/>
      <c r="TQA59" s="136"/>
      <c r="TQB59" s="136"/>
      <c r="TQC59" s="136"/>
      <c r="TQD59" s="136"/>
      <c r="TQE59" s="136"/>
      <c r="TQF59" s="136"/>
      <c r="TQG59" s="136"/>
      <c r="TQH59" s="136"/>
      <c r="TQI59" s="136"/>
      <c r="TQJ59" s="136"/>
      <c r="TQK59" s="136"/>
      <c r="TQL59" s="136"/>
      <c r="TQM59" s="136"/>
      <c r="TQN59" s="136"/>
      <c r="TQO59" s="136"/>
      <c r="TQP59" s="136"/>
      <c r="TQQ59" s="136"/>
      <c r="TQR59" s="136"/>
      <c r="TQS59" s="136"/>
      <c r="TQT59" s="136"/>
      <c r="TQU59" s="136"/>
      <c r="TQV59" s="136"/>
      <c r="TQW59" s="136"/>
      <c r="TQX59" s="136"/>
      <c r="TQY59" s="136"/>
      <c r="TQZ59" s="136"/>
      <c r="TRA59" s="136"/>
      <c r="TRB59" s="136"/>
      <c r="TRC59" s="136"/>
      <c r="TRD59" s="136"/>
      <c r="TRE59" s="136"/>
      <c r="TRF59" s="136"/>
      <c r="TRG59" s="136"/>
      <c r="TRH59" s="136"/>
      <c r="TRI59" s="136"/>
      <c r="TRJ59" s="136"/>
      <c r="TRK59" s="136"/>
      <c r="TRL59" s="136"/>
      <c r="TRM59" s="136"/>
      <c r="TRN59" s="136"/>
      <c r="TRO59" s="136"/>
      <c r="TRP59" s="136"/>
      <c r="TRQ59" s="136"/>
      <c r="TRR59" s="136"/>
      <c r="TRS59" s="136"/>
      <c r="TRT59" s="136"/>
      <c r="TRU59" s="136"/>
      <c r="TRV59" s="136"/>
      <c r="TRW59" s="136"/>
      <c r="TRX59" s="136"/>
      <c r="TRY59" s="136"/>
      <c r="TRZ59" s="136"/>
      <c r="TSA59" s="136"/>
      <c r="TSB59" s="136"/>
      <c r="TSC59" s="136"/>
      <c r="TSD59" s="136"/>
      <c r="TSE59" s="136"/>
      <c r="TSF59" s="136"/>
      <c r="TSG59" s="136"/>
      <c r="TSH59" s="136"/>
      <c r="TSI59" s="136"/>
      <c r="TSJ59" s="136"/>
      <c r="TSK59" s="136"/>
      <c r="TSL59" s="136"/>
      <c r="TSM59" s="136"/>
      <c r="TSN59" s="136"/>
      <c r="TSO59" s="136"/>
      <c r="TSP59" s="136"/>
      <c r="TSQ59" s="136"/>
      <c r="TSR59" s="136"/>
      <c r="TSS59" s="136"/>
      <c r="TST59" s="136"/>
      <c r="TSU59" s="136"/>
      <c r="TSV59" s="136"/>
      <c r="TSW59" s="136"/>
      <c r="TSX59" s="136"/>
      <c r="TSY59" s="136"/>
      <c r="TSZ59" s="136"/>
      <c r="TTA59" s="136"/>
      <c r="TTB59" s="136"/>
      <c r="TTC59" s="136"/>
      <c r="TTD59" s="136"/>
      <c r="TTE59" s="136"/>
      <c r="TTF59" s="136"/>
      <c r="TTG59" s="136"/>
      <c r="TTH59" s="136"/>
      <c r="TTI59" s="136"/>
      <c r="TTJ59" s="136"/>
      <c r="TTK59" s="136"/>
      <c r="TTL59" s="136"/>
      <c r="TTM59" s="136"/>
      <c r="TTN59" s="136"/>
      <c r="TTO59" s="136"/>
      <c r="TTP59" s="136"/>
      <c r="TTQ59" s="136"/>
      <c r="TTR59" s="136"/>
      <c r="TTS59" s="136"/>
      <c r="TTT59" s="136"/>
      <c r="TTU59" s="136"/>
      <c r="TTV59" s="136"/>
      <c r="TTW59" s="136"/>
      <c r="TTX59" s="136"/>
      <c r="TTY59" s="136"/>
      <c r="TTZ59" s="136"/>
      <c r="TUA59" s="136"/>
      <c r="TUB59" s="136"/>
      <c r="TUC59" s="136"/>
      <c r="TUD59" s="136"/>
      <c r="TUE59" s="136"/>
      <c r="TUF59" s="136"/>
      <c r="TUG59" s="136"/>
      <c r="TUH59" s="136"/>
      <c r="TUI59" s="136"/>
      <c r="TUJ59" s="136"/>
      <c r="TUK59" s="136"/>
      <c r="TUL59" s="136"/>
      <c r="TUM59" s="136"/>
      <c r="TUN59" s="136"/>
      <c r="TUO59" s="136"/>
      <c r="TUP59" s="136"/>
      <c r="TUQ59" s="136"/>
      <c r="TUR59" s="136"/>
      <c r="TUS59" s="136"/>
      <c r="TUT59" s="136"/>
      <c r="TUU59" s="136"/>
      <c r="TUV59" s="136"/>
      <c r="TUW59" s="136"/>
      <c r="TUX59" s="136"/>
      <c r="TUY59" s="136"/>
      <c r="TUZ59" s="136"/>
      <c r="TVA59" s="136"/>
      <c r="TVB59" s="136"/>
      <c r="TVC59" s="136"/>
      <c r="TVD59" s="136"/>
      <c r="TVE59" s="136"/>
      <c r="TVF59" s="136"/>
      <c r="TVG59" s="136"/>
      <c r="TVH59" s="136"/>
      <c r="TVI59" s="136"/>
      <c r="TVJ59" s="136"/>
      <c r="TVK59" s="136"/>
      <c r="TVL59" s="136"/>
      <c r="TVM59" s="136"/>
      <c r="TVN59" s="136"/>
      <c r="TVO59" s="136"/>
      <c r="TVP59" s="136"/>
      <c r="TVQ59" s="136"/>
      <c r="TVR59" s="136"/>
      <c r="TVS59" s="136"/>
      <c r="TVT59" s="136"/>
      <c r="TVU59" s="136"/>
      <c r="TVV59" s="136"/>
      <c r="TVW59" s="136"/>
      <c r="TVX59" s="136"/>
      <c r="TVY59" s="136"/>
      <c r="TVZ59" s="136"/>
      <c r="TWA59" s="136"/>
      <c r="TWB59" s="136"/>
      <c r="TWC59" s="136"/>
      <c r="TWD59" s="136"/>
      <c r="TWE59" s="136"/>
      <c r="TWF59" s="136"/>
      <c r="TWG59" s="136"/>
      <c r="TWH59" s="136"/>
      <c r="TWI59" s="136"/>
      <c r="TWJ59" s="136"/>
      <c r="TWK59" s="136"/>
      <c r="TWL59" s="136"/>
      <c r="TWM59" s="136"/>
      <c r="TWN59" s="136"/>
      <c r="TWO59" s="136"/>
      <c r="TWP59" s="136"/>
      <c r="TWQ59" s="136"/>
      <c r="TWR59" s="136"/>
      <c r="TWS59" s="136"/>
      <c r="TWT59" s="136"/>
      <c r="TWU59" s="136"/>
      <c r="TWV59" s="136"/>
      <c r="TWW59" s="136"/>
      <c r="TWX59" s="136"/>
      <c r="TWY59" s="136"/>
      <c r="TWZ59" s="136"/>
      <c r="TXA59" s="136"/>
      <c r="TXB59" s="136"/>
      <c r="TXC59" s="136"/>
      <c r="TXD59" s="136"/>
      <c r="TXE59" s="136"/>
      <c r="TXF59" s="136"/>
      <c r="TXG59" s="136"/>
      <c r="TXH59" s="136"/>
      <c r="TXI59" s="136"/>
      <c r="TXJ59" s="136"/>
      <c r="TXK59" s="136"/>
      <c r="TXL59" s="136"/>
      <c r="TXM59" s="136"/>
      <c r="TXN59" s="136"/>
      <c r="TXO59" s="136"/>
      <c r="TXP59" s="136"/>
      <c r="TXQ59" s="136"/>
      <c r="TXR59" s="136"/>
      <c r="TXS59" s="136"/>
      <c r="TXT59" s="136"/>
      <c r="TXU59" s="136"/>
      <c r="TXV59" s="136"/>
      <c r="TXW59" s="136"/>
      <c r="TXX59" s="136"/>
      <c r="TXY59" s="136"/>
      <c r="TXZ59" s="136"/>
      <c r="TYA59" s="136"/>
      <c r="TYB59" s="136"/>
      <c r="TYC59" s="136"/>
      <c r="TYD59" s="136"/>
      <c r="TYE59" s="136"/>
      <c r="TYF59" s="136"/>
      <c r="TYG59" s="136"/>
      <c r="TYH59" s="136"/>
      <c r="TYI59" s="136"/>
      <c r="TYJ59" s="136"/>
      <c r="TYK59" s="136"/>
      <c r="TYL59" s="136"/>
      <c r="TYM59" s="136"/>
      <c r="TYN59" s="136"/>
      <c r="TYO59" s="136"/>
      <c r="TYP59" s="136"/>
      <c r="TYQ59" s="136"/>
      <c r="TYR59" s="136"/>
      <c r="TYS59" s="136"/>
      <c r="TYT59" s="136"/>
      <c r="TYU59" s="136"/>
      <c r="TYV59" s="136"/>
      <c r="TYW59" s="136"/>
      <c r="TYX59" s="136"/>
      <c r="TYY59" s="136"/>
      <c r="TYZ59" s="136"/>
      <c r="TZA59" s="136"/>
      <c r="TZB59" s="136"/>
      <c r="TZC59" s="136"/>
      <c r="TZD59" s="136"/>
      <c r="TZE59" s="136"/>
      <c r="TZF59" s="136"/>
      <c r="TZG59" s="136"/>
      <c r="TZH59" s="136"/>
      <c r="TZI59" s="136"/>
      <c r="TZJ59" s="136"/>
      <c r="TZK59" s="136"/>
      <c r="TZL59" s="136"/>
      <c r="TZM59" s="136"/>
      <c r="TZN59" s="136"/>
      <c r="TZO59" s="136"/>
      <c r="TZP59" s="136"/>
      <c r="TZQ59" s="136"/>
      <c r="TZR59" s="136"/>
      <c r="TZS59" s="136"/>
      <c r="TZT59" s="136"/>
      <c r="TZU59" s="136"/>
      <c r="TZV59" s="136"/>
      <c r="TZW59" s="136"/>
      <c r="TZX59" s="136"/>
      <c r="TZY59" s="136"/>
      <c r="TZZ59" s="136"/>
      <c r="UAA59" s="136"/>
      <c r="UAB59" s="136"/>
      <c r="UAC59" s="136"/>
      <c r="UAD59" s="136"/>
      <c r="UAE59" s="136"/>
      <c r="UAF59" s="136"/>
      <c r="UAG59" s="136"/>
      <c r="UAH59" s="136"/>
      <c r="UAI59" s="136"/>
      <c r="UAJ59" s="136"/>
      <c r="UAK59" s="136"/>
      <c r="UAL59" s="136"/>
      <c r="UAM59" s="136"/>
      <c r="UAN59" s="136"/>
      <c r="UAO59" s="136"/>
      <c r="UAP59" s="136"/>
      <c r="UAQ59" s="136"/>
      <c r="UAR59" s="136"/>
      <c r="UAS59" s="136"/>
      <c r="UAT59" s="136"/>
      <c r="UAU59" s="136"/>
      <c r="UAV59" s="136"/>
      <c r="UAW59" s="136"/>
      <c r="UAX59" s="136"/>
      <c r="UAY59" s="136"/>
      <c r="UAZ59" s="136"/>
      <c r="UBA59" s="136"/>
      <c r="UBB59" s="136"/>
      <c r="UBC59" s="136"/>
      <c r="UBD59" s="136"/>
      <c r="UBE59" s="136"/>
      <c r="UBF59" s="136"/>
      <c r="UBG59" s="136"/>
      <c r="UBH59" s="136"/>
      <c r="UBI59" s="136"/>
      <c r="UBJ59" s="136"/>
      <c r="UBK59" s="136"/>
      <c r="UBL59" s="136"/>
      <c r="UBM59" s="136"/>
      <c r="UBN59" s="136"/>
      <c r="UBO59" s="136"/>
      <c r="UBP59" s="136"/>
      <c r="UBQ59" s="136"/>
      <c r="UBR59" s="136"/>
      <c r="UBS59" s="136"/>
      <c r="UBT59" s="136"/>
      <c r="UBU59" s="136"/>
      <c r="UBV59" s="136"/>
      <c r="UBW59" s="136"/>
      <c r="UBX59" s="136"/>
      <c r="UBY59" s="136"/>
      <c r="UBZ59" s="136"/>
      <c r="UCA59" s="136"/>
      <c r="UCB59" s="136"/>
      <c r="UCC59" s="136"/>
      <c r="UCD59" s="136"/>
      <c r="UCE59" s="136"/>
      <c r="UCF59" s="136"/>
      <c r="UCG59" s="136"/>
      <c r="UCH59" s="136"/>
      <c r="UCI59" s="136"/>
      <c r="UCJ59" s="136"/>
      <c r="UCK59" s="136"/>
      <c r="UCL59" s="136"/>
      <c r="UCM59" s="136"/>
      <c r="UCN59" s="136"/>
      <c r="UCO59" s="136"/>
      <c r="UCP59" s="136"/>
      <c r="UCQ59" s="136"/>
      <c r="UCR59" s="136"/>
      <c r="UCS59" s="136"/>
      <c r="UCT59" s="136"/>
      <c r="UCU59" s="136"/>
      <c r="UCV59" s="136"/>
      <c r="UCW59" s="136"/>
      <c r="UCX59" s="136"/>
      <c r="UCY59" s="136"/>
      <c r="UCZ59" s="136"/>
      <c r="UDA59" s="136"/>
      <c r="UDB59" s="136"/>
      <c r="UDC59" s="136"/>
      <c r="UDD59" s="136"/>
      <c r="UDE59" s="136"/>
      <c r="UDF59" s="136"/>
      <c r="UDG59" s="136"/>
      <c r="UDH59" s="136"/>
      <c r="UDI59" s="136"/>
      <c r="UDJ59" s="136"/>
      <c r="UDK59" s="136"/>
      <c r="UDL59" s="136"/>
      <c r="UDM59" s="136"/>
      <c r="UDN59" s="136"/>
      <c r="UDO59" s="136"/>
      <c r="UDP59" s="136"/>
      <c r="UDQ59" s="136"/>
      <c r="UDR59" s="136"/>
      <c r="UDS59" s="136"/>
      <c r="UDT59" s="136"/>
      <c r="UDU59" s="136"/>
      <c r="UDV59" s="136"/>
      <c r="UDW59" s="136"/>
      <c r="UDX59" s="136"/>
      <c r="UDY59" s="136"/>
      <c r="UDZ59" s="136"/>
      <c r="UEA59" s="136"/>
      <c r="UEB59" s="136"/>
      <c r="UEC59" s="136"/>
      <c r="UED59" s="136"/>
      <c r="UEE59" s="136"/>
      <c r="UEF59" s="136"/>
      <c r="UEG59" s="136"/>
      <c r="UEH59" s="136"/>
      <c r="UEI59" s="136"/>
      <c r="UEJ59" s="136"/>
      <c r="UEK59" s="136"/>
      <c r="UEL59" s="136"/>
      <c r="UEM59" s="136"/>
      <c r="UEN59" s="136"/>
      <c r="UEO59" s="136"/>
      <c r="UEP59" s="136"/>
      <c r="UEQ59" s="136"/>
      <c r="UER59" s="136"/>
      <c r="UES59" s="136"/>
      <c r="UET59" s="136"/>
      <c r="UEU59" s="136"/>
      <c r="UEV59" s="136"/>
      <c r="UEW59" s="136"/>
      <c r="UEX59" s="136"/>
      <c r="UEY59" s="136"/>
      <c r="UEZ59" s="136"/>
      <c r="UFA59" s="136"/>
      <c r="UFB59" s="136"/>
      <c r="UFC59" s="136"/>
      <c r="UFD59" s="136"/>
      <c r="UFE59" s="136"/>
      <c r="UFF59" s="136"/>
      <c r="UFG59" s="136"/>
      <c r="UFH59" s="136"/>
      <c r="UFI59" s="136"/>
      <c r="UFJ59" s="136"/>
      <c r="UFK59" s="136"/>
      <c r="UFL59" s="136"/>
      <c r="UFM59" s="136"/>
      <c r="UFN59" s="136"/>
      <c r="UFO59" s="136"/>
      <c r="UFP59" s="136"/>
      <c r="UFQ59" s="136"/>
      <c r="UFR59" s="136"/>
      <c r="UFS59" s="136"/>
      <c r="UFT59" s="136"/>
      <c r="UFU59" s="136"/>
      <c r="UFV59" s="136"/>
      <c r="UFW59" s="136"/>
      <c r="UFX59" s="136"/>
      <c r="UFY59" s="136"/>
      <c r="UFZ59" s="136"/>
      <c r="UGA59" s="136"/>
      <c r="UGB59" s="136"/>
      <c r="UGC59" s="136"/>
      <c r="UGD59" s="136"/>
      <c r="UGE59" s="136"/>
      <c r="UGF59" s="136"/>
      <c r="UGG59" s="136"/>
      <c r="UGH59" s="136"/>
      <c r="UGI59" s="136"/>
      <c r="UGJ59" s="136"/>
      <c r="UGK59" s="136"/>
      <c r="UGL59" s="136"/>
      <c r="UGM59" s="136"/>
      <c r="UGN59" s="136"/>
      <c r="UGO59" s="136"/>
      <c r="UGP59" s="136"/>
      <c r="UGQ59" s="136"/>
      <c r="UGR59" s="136"/>
      <c r="UGS59" s="136"/>
      <c r="UGT59" s="136"/>
      <c r="UGU59" s="136"/>
      <c r="UGV59" s="136"/>
      <c r="UGW59" s="136"/>
      <c r="UGX59" s="136"/>
      <c r="UGY59" s="136"/>
      <c r="UGZ59" s="136"/>
      <c r="UHA59" s="136"/>
      <c r="UHB59" s="136"/>
      <c r="UHC59" s="136"/>
      <c r="UHD59" s="136"/>
      <c r="UHE59" s="136"/>
      <c r="UHF59" s="136"/>
      <c r="UHG59" s="136"/>
      <c r="UHH59" s="136"/>
      <c r="UHI59" s="136"/>
      <c r="UHJ59" s="136"/>
      <c r="UHK59" s="136"/>
      <c r="UHL59" s="136"/>
      <c r="UHM59" s="136"/>
      <c r="UHN59" s="136"/>
      <c r="UHO59" s="136"/>
      <c r="UHP59" s="136"/>
      <c r="UHQ59" s="136"/>
      <c r="UHR59" s="136"/>
      <c r="UHS59" s="136"/>
      <c r="UHT59" s="136"/>
      <c r="UHU59" s="136"/>
      <c r="UHV59" s="136"/>
      <c r="UHW59" s="136"/>
      <c r="UHX59" s="136"/>
      <c r="UHY59" s="136"/>
      <c r="UHZ59" s="136"/>
      <c r="UIA59" s="136"/>
      <c r="UIB59" s="136"/>
      <c r="UIC59" s="136"/>
      <c r="UID59" s="136"/>
      <c r="UIE59" s="136"/>
      <c r="UIF59" s="136"/>
      <c r="UIG59" s="136"/>
      <c r="UIH59" s="136"/>
      <c r="UII59" s="136"/>
      <c r="UIJ59" s="136"/>
      <c r="UIK59" s="136"/>
      <c r="UIL59" s="136"/>
      <c r="UIM59" s="136"/>
      <c r="UIN59" s="136"/>
      <c r="UIO59" s="136"/>
      <c r="UIP59" s="136"/>
      <c r="UIQ59" s="136"/>
      <c r="UIR59" s="136"/>
      <c r="UIS59" s="136"/>
      <c r="UIT59" s="136"/>
      <c r="UIU59" s="136"/>
      <c r="UIV59" s="136"/>
      <c r="UIW59" s="136"/>
      <c r="UIX59" s="136"/>
      <c r="UIY59" s="136"/>
      <c r="UIZ59" s="136"/>
      <c r="UJA59" s="136"/>
      <c r="UJB59" s="136"/>
      <c r="UJC59" s="136"/>
      <c r="UJD59" s="136"/>
      <c r="UJE59" s="136"/>
      <c r="UJF59" s="136"/>
      <c r="UJG59" s="136"/>
      <c r="UJH59" s="136"/>
      <c r="UJI59" s="136"/>
      <c r="UJJ59" s="136"/>
      <c r="UJK59" s="136"/>
      <c r="UJL59" s="136"/>
      <c r="UJM59" s="136"/>
      <c r="UJN59" s="136"/>
      <c r="UJO59" s="136"/>
      <c r="UJP59" s="136"/>
      <c r="UJQ59" s="136"/>
      <c r="UJR59" s="136"/>
      <c r="UJS59" s="136"/>
      <c r="UJT59" s="136"/>
      <c r="UJU59" s="136"/>
      <c r="UJV59" s="136"/>
      <c r="UJW59" s="136"/>
      <c r="UJX59" s="136"/>
      <c r="UJY59" s="136"/>
      <c r="UJZ59" s="136"/>
      <c r="UKA59" s="136"/>
      <c r="UKB59" s="136"/>
      <c r="UKC59" s="136"/>
      <c r="UKD59" s="136"/>
      <c r="UKE59" s="136"/>
      <c r="UKF59" s="136"/>
      <c r="UKG59" s="136"/>
      <c r="UKH59" s="136"/>
      <c r="UKI59" s="136"/>
      <c r="UKJ59" s="136"/>
      <c r="UKK59" s="136"/>
      <c r="UKL59" s="136"/>
      <c r="UKM59" s="136"/>
      <c r="UKN59" s="136"/>
      <c r="UKO59" s="136"/>
      <c r="UKP59" s="136"/>
      <c r="UKQ59" s="136"/>
      <c r="UKR59" s="136"/>
      <c r="UKS59" s="136"/>
      <c r="UKT59" s="136"/>
      <c r="UKU59" s="136"/>
      <c r="UKV59" s="136"/>
      <c r="UKW59" s="136"/>
      <c r="UKX59" s="136"/>
      <c r="UKY59" s="136"/>
      <c r="UKZ59" s="136"/>
      <c r="ULA59" s="136"/>
      <c r="ULB59" s="136"/>
      <c r="ULC59" s="136"/>
      <c r="ULD59" s="136"/>
      <c r="ULE59" s="136"/>
      <c r="ULF59" s="136"/>
      <c r="ULG59" s="136"/>
      <c r="ULH59" s="136"/>
      <c r="ULI59" s="136"/>
      <c r="ULJ59" s="136"/>
      <c r="ULK59" s="136"/>
      <c r="ULL59" s="136"/>
      <c r="ULM59" s="136"/>
      <c r="ULN59" s="136"/>
      <c r="ULO59" s="136"/>
      <c r="ULP59" s="136"/>
      <c r="ULQ59" s="136"/>
      <c r="ULR59" s="136"/>
      <c r="ULS59" s="136"/>
      <c r="ULT59" s="136"/>
      <c r="ULU59" s="136"/>
      <c r="ULV59" s="136"/>
      <c r="ULW59" s="136"/>
      <c r="ULX59" s="136"/>
      <c r="ULY59" s="136"/>
      <c r="ULZ59" s="136"/>
      <c r="UMA59" s="136"/>
      <c r="UMB59" s="136"/>
      <c r="UMC59" s="136"/>
      <c r="UMD59" s="136"/>
      <c r="UME59" s="136"/>
      <c r="UMF59" s="136"/>
      <c r="UMG59" s="136"/>
      <c r="UMH59" s="136"/>
      <c r="UMI59" s="136"/>
      <c r="UMJ59" s="136"/>
      <c r="UMK59" s="136"/>
      <c r="UML59" s="136"/>
      <c r="UMM59" s="136"/>
      <c r="UMN59" s="136"/>
      <c r="UMO59" s="136"/>
      <c r="UMP59" s="136"/>
      <c r="UMQ59" s="136"/>
      <c r="UMR59" s="136"/>
      <c r="UMS59" s="136"/>
      <c r="UMT59" s="136"/>
      <c r="UMU59" s="136"/>
      <c r="UMV59" s="136"/>
      <c r="UMW59" s="136"/>
      <c r="UMX59" s="136"/>
      <c r="UMY59" s="136"/>
      <c r="UMZ59" s="136"/>
      <c r="UNA59" s="136"/>
      <c r="UNB59" s="136"/>
      <c r="UNC59" s="136"/>
      <c r="UND59" s="136"/>
      <c r="UNE59" s="136"/>
      <c r="UNF59" s="136"/>
      <c r="UNG59" s="136"/>
      <c r="UNH59" s="136"/>
      <c r="UNI59" s="136"/>
      <c r="UNJ59" s="136"/>
      <c r="UNK59" s="136"/>
      <c r="UNL59" s="136"/>
      <c r="UNM59" s="136"/>
      <c r="UNN59" s="136"/>
      <c r="UNO59" s="136"/>
      <c r="UNP59" s="136"/>
      <c r="UNQ59" s="136"/>
      <c r="UNR59" s="136"/>
      <c r="UNS59" s="136"/>
      <c r="UNT59" s="136"/>
      <c r="UNU59" s="136"/>
      <c r="UNV59" s="136"/>
      <c r="UNW59" s="136"/>
      <c r="UNX59" s="136"/>
      <c r="UNY59" s="136"/>
      <c r="UNZ59" s="136"/>
      <c r="UOA59" s="136"/>
      <c r="UOB59" s="136"/>
      <c r="UOC59" s="136"/>
      <c r="UOD59" s="136"/>
      <c r="UOE59" s="136"/>
      <c r="UOF59" s="136"/>
      <c r="UOG59" s="136"/>
      <c r="UOH59" s="136"/>
      <c r="UOI59" s="136"/>
      <c r="UOJ59" s="136"/>
      <c r="UOK59" s="136"/>
      <c r="UOL59" s="136"/>
      <c r="UOM59" s="136"/>
      <c r="UON59" s="136"/>
      <c r="UOO59" s="136"/>
      <c r="UOP59" s="136"/>
      <c r="UOQ59" s="136"/>
      <c r="UOR59" s="136"/>
      <c r="UOS59" s="136"/>
      <c r="UOT59" s="136"/>
      <c r="UOU59" s="136"/>
      <c r="UOV59" s="136"/>
      <c r="UOW59" s="136"/>
      <c r="UOX59" s="136"/>
      <c r="UOY59" s="136"/>
      <c r="UOZ59" s="136"/>
      <c r="UPA59" s="136"/>
      <c r="UPB59" s="136"/>
      <c r="UPC59" s="136"/>
      <c r="UPD59" s="136"/>
      <c r="UPE59" s="136"/>
      <c r="UPF59" s="136"/>
      <c r="UPG59" s="136"/>
      <c r="UPH59" s="136"/>
      <c r="UPI59" s="136"/>
      <c r="UPJ59" s="136"/>
      <c r="UPK59" s="136"/>
      <c r="UPL59" s="136"/>
      <c r="UPM59" s="136"/>
      <c r="UPN59" s="136"/>
      <c r="UPO59" s="136"/>
      <c r="UPP59" s="136"/>
      <c r="UPQ59" s="136"/>
      <c r="UPR59" s="136"/>
      <c r="UPS59" s="136"/>
      <c r="UPT59" s="136"/>
      <c r="UPU59" s="136"/>
      <c r="UPV59" s="136"/>
      <c r="UPW59" s="136"/>
      <c r="UPX59" s="136"/>
      <c r="UPY59" s="136"/>
      <c r="UPZ59" s="136"/>
      <c r="UQA59" s="136"/>
      <c r="UQB59" s="136"/>
      <c r="UQC59" s="136"/>
      <c r="UQD59" s="136"/>
      <c r="UQE59" s="136"/>
      <c r="UQF59" s="136"/>
      <c r="UQG59" s="136"/>
      <c r="UQH59" s="136"/>
      <c r="UQI59" s="136"/>
      <c r="UQJ59" s="136"/>
      <c r="UQK59" s="136"/>
      <c r="UQL59" s="136"/>
      <c r="UQM59" s="136"/>
      <c r="UQN59" s="136"/>
      <c r="UQO59" s="136"/>
      <c r="UQP59" s="136"/>
      <c r="UQQ59" s="136"/>
      <c r="UQR59" s="136"/>
      <c r="UQS59" s="136"/>
      <c r="UQT59" s="136"/>
      <c r="UQU59" s="136"/>
      <c r="UQV59" s="136"/>
      <c r="UQW59" s="136"/>
      <c r="UQX59" s="136"/>
      <c r="UQY59" s="136"/>
      <c r="UQZ59" s="136"/>
      <c r="URA59" s="136"/>
      <c r="URB59" s="136"/>
      <c r="URC59" s="136"/>
      <c r="URD59" s="136"/>
      <c r="URE59" s="136"/>
      <c r="URF59" s="136"/>
      <c r="URG59" s="136"/>
      <c r="URH59" s="136"/>
      <c r="URI59" s="136"/>
      <c r="URJ59" s="136"/>
      <c r="URK59" s="136"/>
      <c r="URL59" s="136"/>
      <c r="URM59" s="136"/>
      <c r="URN59" s="136"/>
      <c r="URO59" s="136"/>
      <c r="URP59" s="136"/>
      <c r="URQ59" s="136"/>
      <c r="URR59" s="136"/>
      <c r="URS59" s="136"/>
      <c r="URT59" s="136"/>
      <c r="URU59" s="136"/>
      <c r="URV59" s="136"/>
      <c r="URW59" s="136"/>
      <c r="URX59" s="136"/>
      <c r="URY59" s="136"/>
      <c r="URZ59" s="136"/>
      <c r="USA59" s="136"/>
      <c r="USB59" s="136"/>
      <c r="USC59" s="136"/>
      <c r="USD59" s="136"/>
      <c r="USE59" s="136"/>
      <c r="USF59" s="136"/>
      <c r="USG59" s="136"/>
      <c r="USH59" s="136"/>
      <c r="USI59" s="136"/>
      <c r="USJ59" s="136"/>
      <c r="USK59" s="136"/>
      <c r="USL59" s="136"/>
      <c r="USM59" s="136"/>
      <c r="USN59" s="136"/>
      <c r="USO59" s="136"/>
      <c r="USP59" s="136"/>
      <c r="USQ59" s="136"/>
      <c r="USR59" s="136"/>
      <c r="USS59" s="136"/>
      <c r="UST59" s="136"/>
      <c r="USU59" s="136"/>
      <c r="USV59" s="136"/>
      <c r="USW59" s="136"/>
      <c r="USX59" s="136"/>
      <c r="USY59" s="136"/>
      <c r="USZ59" s="136"/>
      <c r="UTA59" s="136"/>
      <c r="UTB59" s="136"/>
      <c r="UTC59" s="136"/>
      <c r="UTD59" s="136"/>
      <c r="UTE59" s="136"/>
      <c r="UTF59" s="136"/>
      <c r="UTG59" s="136"/>
      <c r="UTH59" s="136"/>
      <c r="UTI59" s="136"/>
      <c r="UTJ59" s="136"/>
      <c r="UTK59" s="136"/>
      <c r="UTL59" s="136"/>
      <c r="UTM59" s="136"/>
      <c r="UTN59" s="136"/>
      <c r="UTO59" s="136"/>
      <c r="UTP59" s="136"/>
      <c r="UTQ59" s="136"/>
      <c r="UTR59" s="136"/>
      <c r="UTS59" s="136"/>
      <c r="UTT59" s="136"/>
      <c r="UTU59" s="136"/>
      <c r="UTV59" s="136"/>
      <c r="UTW59" s="136"/>
      <c r="UTX59" s="136"/>
      <c r="UTY59" s="136"/>
      <c r="UTZ59" s="136"/>
      <c r="UUA59" s="136"/>
      <c r="UUB59" s="136"/>
      <c r="UUC59" s="136"/>
      <c r="UUD59" s="136"/>
      <c r="UUE59" s="136"/>
      <c r="UUF59" s="136"/>
      <c r="UUG59" s="136"/>
      <c r="UUH59" s="136"/>
      <c r="UUI59" s="136"/>
      <c r="UUJ59" s="136"/>
      <c r="UUK59" s="136"/>
      <c r="UUL59" s="136"/>
      <c r="UUM59" s="136"/>
      <c r="UUN59" s="136"/>
      <c r="UUO59" s="136"/>
      <c r="UUP59" s="136"/>
      <c r="UUQ59" s="136"/>
      <c r="UUR59" s="136"/>
      <c r="UUS59" s="136"/>
      <c r="UUT59" s="136"/>
      <c r="UUU59" s="136"/>
      <c r="UUV59" s="136"/>
      <c r="UUW59" s="136"/>
      <c r="UUX59" s="136"/>
      <c r="UUY59" s="136"/>
      <c r="UUZ59" s="136"/>
      <c r="UVA59" s="136"/>
      <c r="UVB59" s="136"/>
      <c r="UVC59" s="136"/>
      <c r="UVD59" s="136"/>
      <c r="UVE59" s="136"/>
      <c r="UVF59" s="136"/>
      <c r="UVG59" s="136"/>
      <c r="UVH59" s="136"/>
      <c r="UVI59" s="136"/>
      <c r="UVJ59" s="136"/>
      <c r="UVK59" s="136"/>
      <c r="UVL59" s="136"/>
      <c r="UVM59" s="136"/>
      <c r="UVN59" s="136"/>
      <c r="UVO59" s="136"/>
      <c r="UVP59" s="136"/>
      <c r="UVQ59" s="136"/>
      <c r="UVR59" s="136"/>
      <c r="UVS59" s="136"/>
      <c r="UVT59" s="136"/>
      <c r="UVU59" s="136"/>
      <c r="UVV59" s="136"/>
      <c r="UVW59" s="136"/>
      <c r="UVX59" s="136"/>
      <c r="UVY59" s="136"/>
      <c r="UVZ59" s="136"/>
      <c r="UWA59" s="136"/>
      <c r="UWB59" s="136"/>
      <c r="UWC59" s="136"/>
      <c r="UWD59" s="136"/>
      <c r="UWE59" s="136"/>
      <c r="UWF59" s="136"/>
      <c r="UWG59" s="136"/>
      <c r="UWH59" s="136"/>
      <c r="UWI59" s="136"/>
      <c r="UWJ59" s="136"/>
      <c r="UWK59" s="136"/>
      <c r="UWL59" s="136"/>
      <c r="UWM59" s="136"/>
      <c r="UWN59" s="136"/>
      <c r="UWO59" s="136"/>
      <c r="UWP59" s="136"/>
      <c r="UWQ59" s="136"/>
      <c r="UWR59" s="136"/>
      <c r="UWS59" s="136"/>
      <c r="UWT59" s="136"/>
      <c r="UWU59" s="136"/>
      <c r="UWV59" s="136"/>
      <c r="UWW59" s="136"/>
      <c r="UWX59" s="136"/>
      <c r="UWY59" s="136"/>
      <c r="UWZ59" s="136"/>
      <c r="UXA59" s="136"/>
      <c r="UXB59" s="136"/>
      <c r="UXC59" s="136"/>
      <c r="UXD59" s="136"/>
      <c r="UXE59" s="136"/>
      <c r="UXF59" s="136"/>
      <c r="UXG59" s="136"/>
      <c r="UXH59" s="136"/>
      <c r="UXI59" s="136"/>
      <c r="UXJ59" s="136"/>
      <c r="UXK59" s="136"/>
      <c r="UXL59" s="136"/>
      <c r="UXM59" s="136"/>
      <c r="UXN59" s="136"/>
      <c r="UXO59" s="136"/>
      <c r="UXP59" s="136"/>
      <c r="UXQ59" s="136"/>
      <c r="UXR59" s="136"/>
      <c r="UXS59" s="136"/>
      <c r="UXT59" s="136"/>
      <c r="UXU59" s="136"/>
      <c r="UXV59" s="136"/>
      <c r="UXW59" s="136"/>
      <c r="UXX59" s="136"/>
      <c r="UXY59" s="136"/>
      <c r="UXZ59" s="136"/>
      <c r="UYA59" s="136"/>
      <c r="UYB59" s="136"/>
      <c r="UYC59" s="136"/>
      <c r="UYD59" s="136"/>
      <c r="UYE59" s="136"/>
      <c r="UYF59" s="136"/>
      <c r="UYG59" s="136"/>
      <c r="UYH59" s="136"/>
      <c r="UYI59" s="136"/>
      <c r="UYJ59" s="136"/>
      <c r="UYK59" s="136"/>
      <c r="UYL59" s="136"/>
      <c r="UYM59" s="136"/>
      <c r="UYN59" s="136"/>
      <c r="UYO59" s="136"/>
      <c r="UYP59" s="136"/>
      <c r="UYQ59" s="136"/>
      <c r="UYR59" s="136"/>
      <c r="UYS59" s="136"/>
      <c r="UYT59" s="136"/>
      <c r="UYU59" s="136"/>
      <c r="UYV59" s="136"/>
      <c r="UYW59" s="136"/>
      <c r="UYX59" s="136"/>
      <c r="UYY59" s="136"/>
      <c r="UYZ59" s="136"/>
      <c r="UZA59" s="136"/>
      <c r="UZB59" s="136"/>
      <c r="UZC59" s="136"/>
      <c r="UZD59" s="136"/>
      <c r="UZE59" s="136"/>
      <c r="UZF59" s="136"/>
      <c r="UZG59" s="136"/>
      <c r="UZH59" s="136"/>
      <c r="UZI59" s="136"/>
      <c r="UZJ59" s="136"/>
      <c r="UZK59" s="136"/>
      <c r="UZL59" s="136"/>
      <c r="UZM59" s="136"/>
      <c r="UZN59" s="136"/>
      <c r="UZO59" s="136"/>
      <c r="UZP59" s="136"/>
      <c r="UZQ59" s="136"/>
      <c r="UZR59" s="136"/>
      <c r="UZS59" s="136"/>
      <c r="UZT59" s="136"/>
      <c r="UZU59" s="136"/>
      <c r="UZV59" s="136"/>
      <c r="UZW59" s="136"/>
      <c r="UZX59" s="136"/>
      <c r="UZY59" s="136"/>
      <c r="UZZ59" s="136"/>
      <c r="VAA59" s="136"/>
      <c r="VAB59" s="136"/>
      <c r="VAC59" s="136"/>
      <c r="VAD59" s="136"/>
      <c r="VAE59" s="136"/>
      <c r="VAF59" s="136"/>
      <c r="VAG59" s="136"/>
      <c r="VAH59" s="136"/>
      <c r="VAI59" s="136"/>
      <c r="VAJ59" s="136"/>
      <c r="VAK59" s="136"/>
      <c r="VAL59" s="136"/>
      <c r="VAM59" s="136"/>
      <c r="VAN59" s="136"/>
      <c r="VAO59" s="136"/>
      <c r="VAP59" s="136"/>
      <c r="VAQ59" s="136"/>
      <c r="VAR59" s="136"/>
      <c r="VAS59" s="136"/>
      <c r="VAT59" s="136"/>
      <c r="VAU59" s="136"/>
      <c r="VAV59" s="136"/>
      <c r="VAW59" s="136"/>
      <c r="VAX59" s="136"/>
      <c r="VAY59" s="136"/>
      <c r="VAZ59" s="136"/>
      <c r="VBA59" s="136"/>
      <c r="VBB59" s="136"/>
      <c r="VBC59" s="136"/>
      <c r="VBD59" s="136"/>
      <c r="VBE59" s="136"/>
      <c r="VBF59" s="136"/>
      <c r="VBG59" s="136"/>
      <c r="VBH59" s="136"/>
      <c r="VBI59" s="136"/>
      <c r="VBJ59" s="136"/>
      <c r="VBK59" s="136"/>
      <c r="VBL59" s="136"/>
      <c r="VBM59" s="136"/>
      <c r="VBN59" s="136"/>
      <c r="VBO59" s="136"/>
      <c r="VBP59" s="136"/>
      <c r="VBQ59" s="136"/>
      <c r="VBR59" s="136"/>
      <c r="VBS59" s="136"/>
      <c r="VBT59" s="136"/>
      <c r="VBU59" s="136"/>
      <c r="VBV59" s="136"/>
      <c r="VBW59" s="136"/>
      <c r="VBX59" s="136"/>
      <c r="VBY59" s="136"/>
      <c r="VBZ59" s="136"/>
      <c r="VCA59" s="136"/>
      <c r="VCB59" s="136"/>
      <c r="VCC59" s="136"/>
      <c r="VCD59" s="136"/>
      <c r="VCE59" s="136"/>
      <c r="VCF59" s="136"/>
      <c r="VCG59" s="136"/>
      <c r="VCH59" s="136"/>
      <c r="VCI59" s="136"/>
      <c r="VCJ59" s="136"/>
      <c r="VCK59" s="136"/>
      <c r="VCL59" s="136"/>
      <c r="VCM59" s="136"/>
      <c r="VCN59" s="136"/>
      <c r="VCO59" s="136"/>
      <c r="VCP59" s="136"/>
      <c r="VCQ59" s="136"/>
      <c r="VCR59" s="136"/>
      <c r="VCS59" s="136"/>
      <c r="VCT59" s="136"/>
      <c r="VCU59" s="136"/>
      <c r="VCV59" s="136"/>
      <c r="VCW59" s="136"/>
      <c r="VCX59" s="136"/>
      <c r="VCY59" s="136"/>
      <c r="VCZ59" s="136"/>
      <c r="VDA59" s="136"/>
      <c r="VDB59" s="136"/>
      <c r="VDC59" s="136"/>
      <c r="VDD59" s="136"/>
      <c r="VDE59" s="136"/>
      <c r="VDF59" s="136"/>
      <c r="VDG59" s="136"/>
      <c r="VDH59" s="136"/>
      <c r="VDI59" s="136"/>
      <c r="VDJ59" s="136"/>
      <c r="VDK59" s="136"/>
      <c r="VDL59" s="136"/>
      <c r="VDM59" s="136"/>
      <c r="VDN59" s="136"/>
      <c r="VDO59" s="136"/>
      <c r="VDP59" s="136"/>
      <c r="VDQ59" s="136"/>
      <c r="VDR59" s="136"/>
      <c r="VDS59" s="136"/>
      <c r="VDT59" s="136"/>
      <c r="VDU59" s="136"/>
      <c r="VDV59" s="136"/>
      <c r="VDW59" s="136"/>
      <c r="VDX59" s="136"/>
      <c r="VDY59" s="136"/>
      <c r="VDZ59" s="136"/>
      <c r="VEA59" s="136"/>
      <c r="VEB59" s="136"/>
      <c r="VEC59" s="136"/>
      <c r="VED59" s="136"/>
      <c r="VEE59" s="136"/>
      <c r="VEF59" s="136"/>
      <c r="VEG59" s="136"/>
      <c r="VEH59" s="136"/>
      <c r="VEI59" s="136"/>
      <c r="VEJ59" s="136"/>
      <c r="VEK59" s="136"/>
      <c r="VEL59" s="136"/>
      <c r="VEM59" s="136"/>
      <c r="VEN59" s="136"/>
      <c r="VEO59" s="136"/>
      <c r="VEP59" s="136"/>
      <c r="VEQ59" s="136"/>
      <c r="VER59" s="136"/>
      <c r="VES59" s="136"/>
      <c r="VET59" s="136"/>
      <c r="VEU59" s="136"/>
      <c r="VEV59" s="136"/>
      <c r="VEW59" s="136"/>
      <c r="VEX59" s="136"/>
      <c r="VEY59" s="136"/>
      <c r="VEZ59" s="136"/>
      <c r="VFA59" s="136"/>
      <c r="VFB59" s="136"/>
      <c r="VFC59" s="136"/>
      <c r="VFD59" s="136"/>
      <c r="VFE59" s="136"/>
      <c r="VFF59" s="136"/>
      <c r="VFG59" s="136"/>
      <c r="VFH59" s="136"/>
      <c r="VFI59" s="136"/>
      <c r="VFJ59" s="136"/>
      <c r="VFK59" s="136"/>
      <c r="VFL59" s="136"/>
      <c r="VFM59" s="136"/>
      <c r="VFN59" s="136"/>
      <c r="VFO59" s="136"/>
      <c r="VFP59" s="136"/>
      <c r="VFQ59" s="136"/>
      <c r="VFR59" s="136"/>
      <c r="VFS59" s="136"/>
      <c r="VFT59" s="136"/>
      <c r="VFU59" s="136"/>
      <c r="VFV59" s="136"/>
      <c r="VFW59" s="136"/>
      <c r="VFX59" s="136"/>
      <c r="VFY59" s="136"/>
      <c r="VFZ59" s="136"/>
      <c r="VGA59" s="136"/>
      <c r="VGB59" s="136"/>
      <c r="VGC59" s="136"/>
      <c r="VGD59" s="136"/>
      <c r="VGE59" s="136"/>
      <c r="VGF59" s="136"/>
      <c r="VGG59" s="136"/>
      <c r="VGH59" s="136"/>
      <c r="VGI59" s="136"/>
      <c r="VGJ59" s="136"/>
      <c r="VGK59" s="136"/>
      <c r="VGL59" s="136"/>
      <c r="VGM59" s="136"/>
      <c r="VGN59" s="136"/>
      <c r="VGO59" s="136"/>
      <c r="VGP59" s="136"/>
      <c r="VGQ59" s="136"/>
      <c r="VGR59" s="136"/>
      <c r="VGS59" s="136"/>
      <c r="VGT59" s="136"/>
      <c r="VGU59" s="136"/>
      <c r="VGV59" s="136"/>
      <c r="VGW59" s="136"/>
      <c r="VGX59" s="136"/>
      <c r="VGY59" s="136"/>
      <c r="VGZ59" s="136"/>
      <c r="VHA59" s="136"/>
      <c r="VHB59" s="136"/>
      <c r="VHC59" s="136"/>
      <c r="VHD59" s="136"/>
      <c r="VHE59" s="136"/>
      <c r="VHF59" s="136"/>
      <c r="VHG59" s="136"/>
      <c r="VHH59" s="136"/>
      <c r="VHI59" s="136"/>
      <c r="VHJ59" s="136"/>
      <c r="VHK59" s="136"/>
      <c r="VHL59" s="136"/>
      <c r="VHM59" s="136"/>
      <c r="VHN59" s="136"/>
      <c r="VHO59" s="136"/>
      <c r="VHP59" s="136"/>
      <c r="VHQ59" s="136"/>
      <c r="VHR59" s="136"/>
      <c r="VHS59" s="136"/>
      <c r="VHT59" s="136"/>
      <c r="VHU59" s="136"/>
      <c r="VHV59" s="136"/>
      <c r="VHW59" s="136"/>
      <c r="VHX59" s="136"/>
      <c r="VHY59" s="136"/>
      <c r="VHZ59" s="136"/>
      <c r="VIA59" s="136"/>
      <c r="VIB59" s="136"/>
      <c r="VIC59" s="136"/>
      <c r="VID59" s="136"/>
      <c r="VIE59" s="136"/>
      <c r="VIF59" s="136"/>
      <c r="VIG59" s="136"/>
      <c r="VIH59" s="136"/>
      <c r="VII59" s="136"/>
      <c r="VIJ59" s="136"/>
      <c r="VIK59" s="136"/>
      <c r="VIL59" s="136"/>
      <c r="VIM59" s="136"/>
      <c r="VIN59" s="136"/>
      <c r="VIO59" s="136"/>
      <c r="VIP59" s="136"/>
      <c r="VIQ59" s="136"/>
      <c r="VIR59" s="136"/>
      <c r="VIS59" s="136"/>
      <c r="VIT59" s="136"/>
      <c r="VIU59" s="136"/>
      <c r="VIV59" s="136"/>
      <c r="VIW59" s="136"/>
      <c r="VIX59" s="136"/>
      <c r="VIY59" s="136"/>
      <c r="VIZ59" s="136"/>
      <c r="VJA59" s="136"/>
      <c r="VJB59" s="136"/>
      <c r="VJC59" s="136"/>
      <c r="VJD59" s="136"/>
      <c r="VJE59" s="136"/>
      <c r="VJF59" s="136"/>
      <c r="VJG59" s="136"/>
      <c r="VJH59" s="136"/>
      <c r="VJI59" s="136"/>
      <c r="VJJ59" s="136"/>
      <c r="VJK59" s="136"/>
      <c r="VJL59" s="136"/>
      <c r="VJM59" s="136"/>
      <c r="VJN59" s="136"/>
      <c r="VJO59" s="136"/>
      <c r="VJP59" s="136"/>
      <c r="VJQ59" s="136"/>
      <c r="VJR59" s="136"/>
      <c r="VJS59" s="136"/>
      <c r="VJT59" s="136"/>
      <c r="VJU59" s="136"/>
      <c r="VJV59" s="136"/>
      <c r="VJW59" s="136"/>
      <c r="VJX59" s="136"/>
      <c r="VJY59" s="136"/>
      <c r="VJZ59" s="136"/>
      <c r="VKA59" s="136"/>
      <c r="VKB59" s="136"/>
      <c r="VKC59" s="136"/>
      <c r="VKD59" s="136"/>
      <c r="VKE59" s="136"/>
      <c r="VKF59" s="136"/>
      <c r="VKG59" s="136"/>
      <c r="VKH59" s="136"/>
      <c r="VKI59" s="136"/>
      <c r="VKJ59" s="136"/>
      <c r="VKK59" s="136"/>
      <c r="VKL59" s="136"/>
      <c r="VKM59" s="136"/>
      <c r="VKN59" s="136"/>
      <c r="VKO59" s="136"/>
      <c r="VKP59" s="136"/>
      <c r="VKQ59" s="136"/>
      <c r="VKR59" s="136"/>
      <c r="VKS59" s="136"/>
      <c r="VKT59" s="136"/>
      <c r="VKU59" s="136"/>
      <c r="VKV59" s="136"/>
      <c r="VKW59" s="136"/>
      <c r="VKX59" s="136"/>
      <c r="VKY59" s="136"/>
      <c r="VKZ59" s="136"/>
      <c r="VLA59" s="136"/>
      <c r="VLB59" s="136"/>
      <c r="VLC59" s="136"/>
      <c r="VLD59" s="136"/>
      <c r="VLE59" s="136"/>
      <c r="VLF59" s="136"/>
      <c r="VLG59" s="136"/>
      <c r="VLH59" s="136"/>
      <c r="VLI59" s="136"/>
      <c r="VLJ59" s="136"/>
      <c r="VLK59" s="136"/>
      <c r="VLL59" s="136"/>
      <c r="VLM59" s="136"/>
      <c r="VLN59" s="136"/>
      <c r="VLO59" s="136"/>
      <c r="VLP59" s="136"/>
      <c r="VLQ59" s="136"/>
      <c r="VLR59" s="136"/>
      <c r="VLS59" s="136"/>
      <c r="VLT59" s="136"/>
      <c r="VLU59" s="136"/>
      <c r="VLV59" s="136"/>
      <c r="VLW59" s="136"/>
      <c r="VLX59" s="136"/>
      <c r="VLY59" s="136"/>
      <c r="VLZ59" s="136"/>
      <c r="VMA59" s="136"/>
      <c r="VMB59" s="136"/>
      <c r="VMC59" s="136"/>
      <c r="VMD59" s="136"/>
      <c r="VME59" s="136"/>
      <c r="VMF59" s="136"/>
      <c r="VMG59" s="136"/>
      <c r="VMH59" s="136"/>
      <c r="VMI59" s="136"/>
      <c r="VMJ59" s="136"/>
      <c r="VMK59" s="136"/>
      <c r="VML59" s="136"/>
      <c r="VMM59" s="136"/>
      <c r="VMN59" s="136"/>
      <c r="VMO59" s="136"/>
      <c r="VMP59" s="136"/>
      <c r="VMQ59" s="136"/>
      <c r="VMR59" s="136"/>
      <c r="VMS59" s="136"/>
      <c r="VMT59" s="136"/>
      <c r="VMU59" s="136"/>
      <c r="VMV59" s="136"/>
      <c r="VMW59" s="136"/>
      <c r="VMX59" s="136"/>
      <c r="VMY59" s="136"/>
      <c r="VMZ59" s="136"/>
      <c r="VNA59" s="136"/>
      <c r="VNB59" s="136"/>
      <c r="VNC59" s="136"/>
      <c r="VND59" s="136"/>
      <c r="VNE59" s="136"/>
      <c r="VNF59" s="136"/>
      <c r="VNG59" s="136"/>
      <c r="VNH59" s="136"/>
      <c r="VNI59" s="136"/>
      <c r="VNJ59" s="136"/>
      <c r="VNK59" s="136"/>
      <c r="VNL59" s="136"/>
      <c r="VNM59" s="136"/>
      <c r="VNN59" s="136"/>
      <c r="VNO59" s="136"/>
      <c r="VNP59" s="136"/>
      <c r="VNQ59" s="136"/>
      <c r="VNR59" s="136"/>
      <c r="VNS59" s="136"/>
      <c r="VNT59" s="136"/>
      <c r="VNU59" s="136"/>
      <c r="VNV59" s="136"/>
      <c r="VNW59" s="136"/>
      <c r="VNX59" s="136"/>
      <c r="VNY59" s="136"/>
      <c r="VNZ59" s="136"/>
      <c r="VOA59" s="136"/>
      <c r="VOB59" s="136"/>
      <c r="VOC59" s="136"/>
      <c r="VOD59" s="136"/>
      <c r="VOE59" s="136"/>
      <c r="VOF59" s="136"/>
      <c r="VOG59" s="136"/>
      <c r="VOH59" s="136"/>
      <c r="VOI59" s="136"/>
      <c r="VOJ59" s="136"/>
      <c r="VOK59" s="136"/>
      <c r="VOL59" s="136"/>
      <c r="VOM59" s="136"/>
      <c r="VON59" s="136"/>
      <c r="VOO59" s="136"/>
      <c r="VOP59" s="136"/>
      <c r="VOQ59" s="136"/>
      <c r="VOR59" s="136"/>
      <c r="VOS59" s="136"/>
      <c r="VOT59" s="136"/>
      <c r="VOU59" s="136"/>
      <c r="VOV59" s="136"/>
      <c r="VOW59" s="136"/>
      <c r="VOX59" s="136"/>
      <c r="VOY59" s="136"/>
      <c r="VOZ59" s="136"/>
      <c r="VPA59" s="136"/>
      <c r="VPB59" s="136"/>
      <c r="VPC59" s="136"/>
      <c r="VPD59" s="136"/>
      <c r="VPE59" s="136"/>
      <c r="VPF59" s="136"/>
      <c r="VPG59" s="136"/>
      <c r="VPH59" s="136"/>
      <c r="VPI59" s="136"/>
      <c r="VPJ59" s="136"/>
      <c r="VPK59" s="136"/>
      <c r="VPL59" s="136"/>
      <c r="VPM59" s="136"/>
      <c r="VPN59" s="136"/>
      <c r="VPO59" s="136"/>
      <c r="VPP59" s="136"/>
      <c r="VPQ59" s="136"/>
      <c r="VPR59" s="136"/>
      <c r="VPS59" s="136"/>
      <c r="VPT59" s="136"/>
      <c r="VPU59" s="136"/>
      <c r="VPV59" s="136"/>
      <c r="VPW59" s="136"/>
      <c r="VPX59" s="136"/>
      <c r="VPY59" s="136"/>
      <c r="VPZ59" s="136"/>
      <c r="VQA59" s="136"/>
      <c r="VQB59" s="136"/>
      <c r="VQC59" s="136"/>
      <c r="VQD59" s="136"/>
      <c r="VQE59" s="136"/>
      <c r="VQF59" s="136"/>
      <c r="VQG59" s="136"/>
      <c r="VQH59" s="136"/>
      <c r="VQI59" s="136"/>
      <c r="VQJ59" s="136"/>
      <c r="VQK59" s="136"/>
      <c r="VQL59" s="136"/>
      <c r="VQM59" s="136"/>
      <c r="VQN59" s="136"/>
      <c r="VQO59" s="136"/>
      <c r="VQP59" s="136"/>
      <c r="VQQ59" s="136"/>
      <c r="VQR59" s="136"/>
      <c r="VQS59" s="136"/>
      <c r="VQT59" s="136"/>
      <c r="VQU59" s="136"/>
      <c r="VQV59" s="136"/>
      <c r="VQW59" s="136"/>
      <c r="VQX59" s="136"/>
      <c r="VQY59" s="136"/>
      <c r="VQZ59" s="136"/>
      <c r="VRA59" s="136"/>
      <c r="VRB59" s="136"/>
      <c r="VRC59" s="136"/>
      <c r="VRD59" s="136"/>
      <c r="VRE59" s="136"/>
      <c r="VRF59" s="136"/>
      <c r="VRG59" s="136"/>
      <c r="VRH59" s="136"/>
      <c r="VRI59" s="136"/>
      <c r="VRJ59" s="136"/>
      <c r="VRK59" s="136"/>
      <c r="VRL59" s="136"/>
      <c r="VRM59" s="136"/>
      <c r="VRN59" s="136"/>
      <c r="VRO59" s="136"/>
      <c r="VRP59" s="136"/>
      <c r="VRQ59" s="136"/>
      <c r="VRR59" s="136"/>
      <c r="VRS59" s="136"/>
      <c r="VRT59" s="136"/>
      <c r="VRU59" s="136"/>
      <c r="VRV59" s="136"/>
      <c r="VRW59" s="136"/>
      <c r="VRX59" s="136"/>
      <c r="VRY59" s="136"/>
      <c r="VRZ59" s="136"/>
      <c r="VSA59" s="136"/>
      <c r="VSB59" s="136"/>
      <c r="VSC59" s="136"/>
      <c r="VSD59" s="136"/>
      <c r="VSE59" s="136"/>
      <c r="VSF59" s="136"/>
      <c r="VSG59" s="136"/>
      <c r="VSH59" s="136"/>
      <c r="VSI59" s="136"/>
      <c r="VSJ59" s="136"/>
      <c r="VSK59" s="136"/>
      <c r="VSL59" s="136"/>
      <c r="VSM59" s="136"/>
      <c r="VSN59" s="136"/>
      <c r="VSO59" s="136"/>
      <c r="VSP59" s="136"/>
      <c r="VSQ59" s="136"/>
      <c r="VSR59" s="136"/>
      <c r="VSS59" s="136"/>
      <c r="VST59" s="136"/>
      <c r="VSU59" s="136"/>
      <c r="VSV59" s="136"/>
      <c r="VSW59" s="136"/>
      <c r="VSX59" s="136"/>
      <c r="VSY59" s="136"/>
      <c r="VSZ59" s="136"/>
      <c r="VTA59" s="136"/>
      <c r="VTB59" s="136"/>
      <c r="VTC59" s="136"/>
      <c r="VTD59" s="136"/>
      <c r="VTE59" s="136"/>
      <c r="VTF59" s="136"/>
      <c r="VTG59" s="136"/>
      <c r="VTH59" s="136"/>
      <c r="VTI59" s="136"/>
      <c r="VTJ59" s="136"/>
      <c r="VTK59" s="136"/>
      <c r="VTL59" s="136"/>
      <c r="VTM59" s="136"/>
      <c r="VTN59" s="136"/>
      <c r="VTO59" s="136"/>
      <c r="VTP59" s="136"/>
      <c r="VTQ59" s="136"/>
      <c r="VTR59" s="136"/>
      <c r="VTS59" s="136"/>
      <c r="VTT59" s="136"/>
      <c r="VTU59" s="136"/>
      <c r="VTV59" s="136"/>
      <c r="VTW59" s="136"/>
      <c r="VTX59" s="136"/>
      <c r="VTY59" s="136"/>
      <c r="VTZ59" s="136"/>
      <c r="VUA59" s="136"/>
      <c r="VUB59" s="136"/>
      <c r="VUC59" s="136"/>
      <c r="VUD59" s="136"/>
      <c r="VUE59" s="136"/>
      <c r="VUF59" s="136"/>
      <c r="VUG59" s="136"/>
      <c r="VUH59" s="136"/>
      <c r="VUI59" s="136"/>
      <c r="VUJ59" s="136"/>
      <c r="VUK59" s="136"/>
      <c r="VUL59" s="136"/>
      <c r="VUM59" s="136"/>
      <c r="VUN59" s="136"/>
      <c r="VUO59" s="136"/>
      <c r="VUP59" s="136"/>
      <c r="VUQ59" s="136"/>
      <c r="VUR59" s="136"/>
      <c r="VUS59" s="136"/>
      <c r="VUT59" s="136"/>
      <c r="VUU59" s="136"/>
      <c r="VUV59" s="136"/>
      <c r="VUW59" s="136"/>
      <c r="VUX59" s="136"/>
      <c r="VUY59" s="136"/>
      <c r="VUZ59" s="136"/>
      <c r="VVA59" s="136"/>
      <c r="VVB59" s="136"/>
      <c r="VVC59" s="136"/>
      <c r="VVD59" s="136"/>
      <c r="VVE59" s="136"/>
      <c r="VVF59" s="136"/>
      <c r="VVG59" s="136"/>
      <c r="VVH59" s="136"/>
      <c r="VVI59" s="136"/>
      <c r="VVJ59" s="136"/>
      <c r="VVK59" s="136"/>
      <c r="VVL59" s="136"/>
      <c r="VVM59" s="136"/>
      <c r="VVN59" s="136"/>
      <c r="VVO59" s="136"/>
      <c r="VVP59" s="136"/>
      <c r="VVQ59" s="136"/>
      <c r="VVR59" s="136"/>
      <c r="VVS59" s="136"/>
      <c r="VVT59" s="136"/>
      <c r="VVU59" s="136"/>
      <c r="VVV59" s="136"/>
      <c r="VVW59" s="136"/>
      <c r="VVX59" s="136"/>
      <c r="VVY59" s="136"/>
      <c r="VVZ59" s="136"/>
      <c r="VWA59" s="136"/>
      <c r="VWB59" s="136"/>
      <c r="VWC59" s="136"/>
      <c r="VWD59" s="136"/>
      <c r="VWE59" s="136"/>
      <c r="VWF59" s="136"/>
      <c r="VWG59" s="136"/>
      <c r="VWH59" s="136"/>
      <c r="VWI59" s="136"/>
      <c r="VWJ59" s="136"/>
      <c r="VWK59" s="136"/>
      <c r="VWL59" s="136"/>
      <c r="VWM59" s="136"/>
      <c r="VWN59" s="136"/>
      <c r="VWO59" s="136"/>
      <c r="VWP59" s="136"/>
      <c r="VWQ59" s="136"/>
      <c r="VWR59" s="136"/>
      <c r="VWS59" s="136"/>
      <c r="VWT59" s="136"/>
      <c r="VWU59" s="136"/>
      <c r="VWV59" s="136"/>
      <c r="VWW59" s="136"/>
      <c r="VWX59" s="136"/>
      <c r="VWY59" s="136"/>
      <c r="VWZ59" s="136"/>
      <c r="VXA59" s="136"/>
      <c r="VXB59" s="136"/>
      <c r="VXC59" s="136"/>
      <c r="VXD59" s="136"/>
      <c r="VXE59" s="136"/>
      <c r="VXF59" s="136"/>
      <c r="VXG59" s="136"/>
      <c r="VXH59" s="136"/>
      <c r="VXI59" s="136"/>
      <c r="VXJ59" s="136"/>
      <c r="VXK59" s="136"/>
      <c r="VXL59" s="136"/>
      <c r="VXM59" s="136"/>
      <c r="VXN59" s="136"/>
      <c r="VXO59" s="136"/>
      <c r="VXP59" s="136"/>
      <c r="VXQ59" s="136"/>
      <c r="VXR59" s="136"/>
      <c r="VXS59" s="136"/>
      <c r="VXT59" s="136"/>
      <c r="VXU59" s="136"/>
      <c r="VXV59" s="136"/>
      <c r="VXW59" s="136"/>
      <c r="VXX59" s="136"/>
      <c r="VXY59" s="136"/>
      <c r="VXZ59" s="136"/>
      <c r="VYA59" s="136"/>
      <c r="VYB59" s="136"/>
      <c r="VYC59" s="136"/>
      <c r="VYD59" s="136"/>
      <c r="VYE59" s="136"/>
      <c r="VYF59" s="136"/>
      <c r="VYG59" s="136"/>
      <c r="VYH59" s="136"/>
      <c r="VYI59" s="136"/>
      <c r="VYJ59" s="136"/>
      <c r="VYK59" s="136"/>
      <c r="VYL59" s="136"/>
      <c r="VYM59" s="136"/>
      <c r="VYN59" s="136"/>
      <c r="VYO59" s="136"/>
      <c r="VYP59" s="136"/>
      <c r="VYQ59" s="136"/>
      <c r="VYR59" s="136"/>
      <c r="VYS59" s="136"/>
      <c r="VYT59" s="136"/>
      <c r="VYU59" s="136"/>
      <c r="VYV59" s="136"/>
      <c r="VYW59" s="136"/>
      <c r="VYX59" s="136"/>
      <c r="VYY59" s="136"/>
      <c r="VYZ59" s="136"/>
      <c r="VZA59" s="136"/>
      <c r="VZB59" s="136"/>
      <c r="VZC59" s="136"/>
      <c r="VZD59" s="136"/>
      <c r="VZE59" s="136"/>
      <c r="VZF59" s="136"/>
      <c r="VZG59" s="136"/>
      <c r="VZH59" s="136"/>
      <c r="VZI59" s="136"/>
      <c r="VZJ59" s="136"/>
      <c r="VZK59" s="136"/>
      <c r="VZL59" s="136"/>
      <c r="VZM59" s="136"/>
      <c r="VZN59" s="136"/>
      <c r="VZO59" s="136"/>
      <c r="VZP59" s="136"/>
      <c r="VZQ59" s="136"/>
      <c r="VZR59" s="136"/>
      <c r="VZS59" s="136"/>
      <c r="VZT59" s="136"/>
      <c r="VZU59" s="136"/>
      <c r="VZV59" s="136"/>
      <c r="VZW59" s="136"/>
      <c r="VZX59" s="136"/>
      <c r="VZY59" s="136"/>
      <c r="VZZ59" s="136"/>
      <c r="WAA59" s="136"/>
      <c r="WAB59" s="136"/>
      <c r="WAC59" s="136"/>
      <c r="WAD59" s="136"/>
      <c r="WAE59" s="136"/>
      <c r="WAF59" s="136"/>
      <c r="WAG59" s="136"/>
      <c r="WAH59" s="136"/>
      <c r="WAI59" s="136"/>
      <c r="WAJ59" s="136"/>
      <c r="WAK59" s="136"/>
      <c r="WAL59" s="136"/>
      <c r="WAM59" s="136"/>
      <c r="WAN59" s="136"/>
      <c r="WAO59" s="136"/>
      <c r="WAP59" s="136"/>
      <c r="WAQ59" s="136"/>
      <c r="WAR59" s="136"/>
      <c r="WAS59" s="136"/>
      <c r="WAT59" s="136"/>
      <c r="WAU59" s="136"/>
      <c r="WAV59" s="136"/>
      <c r="WAW59" s="136"/>
      <c r="WAX59" s="136"/>
      <c r="WAY59" s="136"/>
      <c r="WAZ59" s="136"/>
      <c r="WBA59" s="136"/>
      <c r="WBB59" s="136"/>
      <c r="WBC59" s="136"/>
      <c r="WBD59" s="136"/>
      <c r="WBE59" s="136"/>
      <c r="WBF59" s="136"/>
      <c r="WBG59" s="136"/>
      <c r="WBH59" s="136"/>
      <c r="WBI59" s="136"/>
      <c r="WBJ59" s="136"/>
      <c r="WBK59" s="136"/>
      <c r="WBL59" s="136"/>
      <c r="WBM59" s="136"/>
      <c r="WBN59" s="136"/>
      <c r="WBO59" s="136"/>
      <c r="WBP59" s="136"/>
      <c r="WBQ59" s="136"/>
      <c r="WBR59" s="136"/>
      <c r="WBS59" s="136"/>
      <c r="WBT59" s="136"/>
      <c r="WBU59" s="136"/>
      <c r="WBV59" s="136"/>
      <c r="WBW59" s="136"/>
      <c r="WBX59" s="136"/>
      <c r="WBY59" s="136"/>
      <c r="WBZ59" s="136"/>
      <c r="WCA59" s="136"/>
      <c r="WCB59" s="136"/>
      <c r="WCC59" s="136"/>
      <c r="WCD59" s="136"/>
      <c r="WCE59" s="136"/>
      <c r="WCF59" s="136"/>
      <c r="WCG59" s="136"/>
      <c r="WCH59" s="136"/>
      <c r="WCI59" s="136"/>
      <c r="WCJ59" s="136"/>
      <c r="WCK59" s="136"/>
      <c r="WCL59" s="136"/>
      <c r="WCM59" s="136"/>
      <c r="WCN59" s="136"/>
      <c r="WCO59" s="136"/>
      <c r="WCP59" s="136"/>
      <c r="WCQ59" s="136"/>
      <c r="WCR59" s="136"/>
      <c r="WCS59" s="136"/>
      <c r="WCT59" s="136"/>
      <c r="WCU59" s="136"/>
      <c r="WCV59" s="136"/>
      <c r="WCW59" s="136"/>
      <c r="WCX59" s="136"/>
      <c r="WCY59" s="136"/>
      <c r="WCZ59" s="136"/>
      <c r="WDA59" s="136"/>
      <c r="WDB59" s="136"/>
      <c r="WDC59" s="136"/>
      <c r="WDD59" s="136"/>
      <c r="WDE59" s="136"/>
      <c r="WDF59" s="136"/>
      <c r="WDG59" s="136"/>
      <c r="WDH59" s="136"/>
      <c r="WDI59" s="136"/>
      <c r="WDJ59" s="136"/>
      <c r="WDK59" s="136"/>
      <c r="WDL59" s="136"/>
      <c r="WDM59" s="136"/>
      <c r="WDN59" s="136"/>
      <c r="WDO59" s="136"/>
      <c r="WDP59" s="136"/>
      <c r="WDQ59" s="136"/>
      <c r="WDR59" s="136"/>
      <c r="WDS59" s="136"/>
      <c r="WDT59" s="136"/>
      <c r="WDU59" s="136"/>
      <c r="WDV59" s="136"/>
      <c r="WDW59" s="136"/>
      <c r="WDX59" s="136"/>
      <c r="WDY59" s="136"/>
      <c r="WDZ59" s="136"/>
      <c r="WEA59" s="136"/>
      <c r="WEB59" s="136"/>
      <c r="WEC59" s="136"/>
      <c r="WED59" s="136"/>
      <c r="WEE59" s="136"/>
      <c r="WEF59" s="136"/>
      <c r="WEG59" s="136"/>
      <c r="WEH59" s="136"/>
      <c r="WEI59" s="136"/>
      <c r="WEJ59" s="136"/>
      <c r="WEK59" s="136"/>
      <c r="WEL59" s="136"/>
      <c r="WEM59" s="136"/>
      <c r="WEN59" s="136"/>
      <c r="WEO59" s="136"/>
      <c r="WEP59" s="136"/>
      <c r="WEQ59" s="136"/>
      <c r="WER59" s="136"/>
      <c r="WES59" s="136"/>
      <c r="WET59" s="136"/>
      <c r="WEU59" s="136"/>
      <c r="WEV59" s="136"/>
      <c r="WEW59" s="136"/>
      <c r="WEX59" s="136"/>
      <c r="WEY59" s="136"/>
      <c r="WEZ59" s="136"/>
      <c r="WFA59" s="136"/>
      <c r="WFB59" s="136"/>
      <c r="WFC59" s="136"/>
      <c r="WFD59" s="136"/>
      <c r="WFE59" s="136"/>
      <c r="WFF59" s="136"/>
      <c r="WFG59" s="136"/>
      <c r="WFH59" s="136"/>
      <c r="WFI59" s="136"/>
      <c r="WFJ59" s="136"/>
      <c r="WFK59" s="136"/>
      <c r="WFL59" s="136"/>
      <c r="WFM59" s="136"/>
      <c r="WFN59" s="136"/>
      <c r="WFO59" s="136"/>
      <c r="WFP59" s="136"/>
      <c r="WFQ59" s="136"/>
      <c r="WFR59" s="136"/>
      <c r="WFS59" s="136"/>
      <c r="WFT59" s="136"/>
      <c r="WFU59" s="136"/>
      <c r="WFV59" s="136"/>
      <c r="WFW59" s="136"/>
      <c r="WFX59" s="136"/>
      <c r="WFY59" s="136"/>
      <c r="WFZ59" s="136"/>
      <c r="WGA59" s="136"/>
      <c r="WGB59" s="136"/>
      <c r="WGC59" s="136"/>
      <c r="WGD59" s="136"/>
      <c r="WGE59" s="136"/>
      <c r="WGF59" s="136"/>
      <c r="WGG59" s="136"/>
      <c r="WGH59" s="136"/>
      <c r="WGI59" s="136"/>
      <c r="WGJ59" s="136"/>
      <c r="WGK59" s="136"/>
      <c r="WGL59" s="136"/>
      <c r="WGM59" s="136"/>
      <c r="WGN59" s="136"/>
      <c r="WGO59" s="136"/>
      <c r="WGP59" s="136"/>
      <c r="WGQ59" s="136"/>
      <c r="WGR59" s="136"/>
      <c r="WGS59" s="136"/>
      <c r="WGT59" s="136"/>
      <c r="WGU59" s="136"/>
      <c r="WGV59" s="136"/>
      <c r="WGW59" s="136"/>
      <c r="WGX59" s="136"/>
      <c r="WGY59" s="136"/>
      <c r="WGZ59" s="136"/>
      <c r="WHA59" s="136"/>
      <c r="WHB59" s="136"/>
      <c r="WHC59" s="136"/>
      <c r="WHD59" s="136"/>
      <c r="WHE59" s="136"/>
      <c r="WHF59" s="136"/>
      <c r="WHG59" s="136"/>
      <c r="WHH59" s="136"/>
      <c r="WHI59" s="136"/>
      <c r="WHJ59" s="136"/>
      <c r="WHK59" s="136"/>
      <c r="WHL59" s="136"/>
      <c r="WHM59" s="136"/>
      <c r="WHN59" s="136"/>
      <c r="WHO59" s="136"/>
      <c r="WHP59" s="136"/>
      <c r="WHQ59" s="136"/>
      <c r="WHR59" s="136"/>
      <c r="WHS59" s="136"/>
      <c r="WHT59" s="136"/>
      <c r="WHU59" s="136"/>
      <c r="WHV59" s="136"/>
      <c r="WHW59" s="136"/>
      <c r="WHX59" s="136"/>
      <c r="WHY59" s="136"/>
      <c r="WHZ59" s="136"/>
      <c r="WIA59" s="136"/>
      <c r="WIB59" s="136"/>
      <c r="WIC59" s="136"/>
      <c r="WID59" s="136"/>
      <c r="WIE59" s="136"/>
      <c r="WIF59" s="136"/>
      <c r="WIG59" s="136"/>
      <c r="WIH59" s="136"/>
      <c r="WII59" s="136"/>
      <c r="WIJ59" s="136"/>
      <c r="WIK59" s="136"/>
      <c r="WIL59" s="136"/>
      <c r="WIM59" s="136"/>
      <c r="WIN59" s="136"/>
      <c r="WIO59" s="136"/>
      <c r="WIP59" s="136"/>
      <c r="WIQ59" s="136"/>
      <c r="WIR59" s="136"/>
      <c r="WIS59" s="136"/>
      <c r="WIT59" s="136"/>
      <c r="WIU59" s="136"/>
      <c r="WIV59" s="136"/>
      <c r="WIW59" s="136"/>
      <c r="WIX59" s="136"/>
      <c r="WIY59" s="136"/>
      <c r="WIZ59" s="136"/>
      <c r="WJA59" s="136"/>
      <c r="WJB59" s="136"/>
      <c r="WJC59" s="136"/>
      <c r="WJD59" s="136"/>
      <c r="WJE59" s="136"/>
      <c r="WJF59" s="136"/>
      <c r="WJG59" s="136"/>
      <c r="WJH59" s="136"/>
      <c r="WJI59" s="136"/>
      <c r="WJJ59" s="136"/>
      <c r="WJK59" s="136"/>
      <c r="WJL59" s="136"/>
      <c r="WJM59" s="136"/>
      <c r="WJN59" s="136"/>
      <c r="WJO59" s="136"/>
      <c r="WJP59" s="136"/>
      <c r="WJQ59" s="136"/>
      <c r="WJR59" s="136"/>
      <c r="WJS59" s="136"/>
      <c r="WJT59" s="136"/>
      <c r="WJU59" s="136"/>
      <c r="WJV59" s="136"/>
      <c r="WJW59" s="136"/>
      <c r="WJX59" s="136"/>
      <c r="WJY59" s="136"/>
      <c r="WJZ59" s="136"/>
      <c r="WKA59" s="136"/>
      <c r="WKB59" s="136"/>
      <c r="WKC59" s="136"/>
      <c r="WKD59" s="136"/>
      <c r="WKE59" s="136"/>
      <c r="WKF59" s="136"/>
      <c r="WKG59" s="136"/>
      <c r="WKH59" s="136"/>
      <c r="WKI59" s="136"/>
      <c r="WKJ59" s="136"/>
      <c r="WKK59" s="136"/>
      <c r="WKL59" s="136"/>
      <c r="WKM59" s="136"/>
      <c r="WKN59" s="136"/>
      <c r="WKO59" s="136"/>
      <c r="WKP59" s="136"/>
      <c r="WKQ59" s="136"/>
      <c r="WKR59" s="136"/>
      <c r="WKS59" s="136"/>
      <c r="WKT59" s="136"/>
      <c r="WKU59" s="136"/>
      <c r="WKV59" s="136"/>
      <c r="WKW59" s="136"/>
      <c r="WKX59" s="136"/>
      <c r="WKY59" s="136"/>
      <c r="WKZ59" s="136"/>
      <c r="WLA59" s="136"/>
      <c r="WLB59" s="136"/>
      <c r="WLC59" s="136"/>
      <c r="WLD59" s="136"/>
      <c r="WLE59" s="136"/>
      <c r="WLF59" s="136"/>
      <c r="WLG59" s="136"/>
      <c r="WLH59" s="136"/>
      <c r="WLI59" s="136"/>
      <c r="WLJ59" s="136"/>
      <c r="WLK59" s="136"/>
      <c r="WLL59" s="136"/>
      <c r="WLM59" s="136"/>
      <c r="WLN59" s="136"/>
      <c r="WLO59" s="136"/>
      <c r="WLP59" s="136"/>
      <c r="WLQ59" s="136"/>
      <c r="WLR59" s="136"/>
      <c r="WLS59" s="136"/>
      <c r="WLT59" s="136"/>
      <c r="WLU59" s="136"/>
      <c r="WLV59" s="136"/>
      <c r="WLW59" s="136"/>
      <c r="WLX59" s="136"/>
      <c r="WLY59" s="136"/>
      <c r="WLZ59" s="136"/>
      <c r="WMA59" s="136"/>
      <c r="WMB59" s="136"/>
      <c r="WMC59" s="136"/>
      <c r="WMD59" s="136"/>
      <c r="WME59" s="136"/>
      <c r="WMF59" s="136"/>
      <c r="WMG59" s="136"/>
      <c r="WMH59" s="136"/>
      <c r="WMI59" s="136"/>
      <c r="WMJ59" s="136"/>
      <c r="WMK59" s="136"/>
      <c r="WML59" s="136"/>
      <c r="WMM59" s="136"/>
      <c r="WMN59" s="136"/>
      <c r="WMO59" s="136"/>
      <c r="WMP59" s="136"/>
      <c r="WMQ59" s="136"/>
      <c r="WMR59" s="136"/>
      <c r="WMS59" s="136"/>
      <c r="WMT59" s="136"/>
      <c r="WMU59" s="136"/>
      <c r="WMV59" s="136"/>
      <c r="WMW59" s="136"/>
      <c r="WMX59" s="136"/>
      <c r="WMY59" s="136"/>
      <c r="WMZ59" s="136"/>
      <c r="WNA59" s="136"/>
      <c r="WNB59" s="136"/>
      <c r="WNC59" s="136"/>
      <c r="WND59" s="136"/>
      <c r="WNE59" s="136"/>
      <c r="WNF59" s="136"/>
      <c r="WNG59" s="136"/>
      <c r="WNH59" s="136"/>
      <c r="WNI59" s="136"/>
      <c r="WNJ59" s="136"/>
      <c r="WNK59" s="136"/>
      <c r="WNL59" s="136"/>
      <c r="WNM59" s="136"/>
      <c r="WNN59" s="136"/>
      <c r="WNO59" s="136"/>
      <c r="WNP59" s="136"/>
      <c r="WNQ59" s="136"/>
      <c r="WNR59" s="136"/>
      <c r="WNS59" s="136"/>
      <c r="WNT59" s="136"/>
      <c r="WNU59" s="136"/>
      <c r="WNV59" s="136"/>
      <c r="WNW59" s="136"/>
      <c r="WNX59" s="136"/>
      <c r="WNY59" s="136"/>
      <c r="WNZ59" s="136"/>
      <c r="WOA59" s="136"/>
      <c r="WOB59" s="136"/>
      <c r="WOC59" s="136"/>
      <c r="WOD59" s="136"/>
      <c r="WOE59" s="136"/>
      <c r="WOF59" s="136"/>
      <c r="WOG59" s="136"/>
      <c r="WOH59" s="136"/>
      <c r="WOI59" s="136"/>
      <c r="WOJ59" s="136"/>
      <c r="WOK59" s="136"/>
      <c r="WOL59" s="136"/>
      <c r="WOM59" s="136"/>
      <c r="WON59" s="136"/>
      <c r="WOO59" s="136"/>
      <c r="WOP59" s="136"/>
      <c r="WOQ59" s="136"/>
      <c r="WOR59" s="136"/>
      <c r="WOS59" s="136"/>
      <c r="WOT59" s="136"/>
      <c r="WOU59" s="136"/>
      <c r="WOV59" s="136"/>
      <c r="WOW59" s="136"/>
      <c r="WOX59" s="136"/>
      <c r="WOY59" s="136"/>
      <c r="WOZ59" s="136"/>
      <c r="WPA59" s="136"/>
      <c r="WPB59" s="136"/>
      <c r="WPC59" s="136"/>
      <c r="WPD59" s="136"/>
      <c r="WPE59" s="136"/>
      <c r="WPF59" s="136"/>
      <c r="WPG59" s="136"/>
      <c r="WPH59" s="136"/>
      <c r="WPI59" s="136"/>
      <c r="WPJ59" s="136"/>
      <c r="WPK59" s="136"/>
      <c r="WPL59" s="136"/>
      <c r="WPM59" s="136"/>
      <c r="WPN59" s="136"/>
      <c r="WPO59" s="136"/>
      <c r="WPP59" s="136"/>
      <c r="WPQ59" s="136"/>
      <c r="WPR59" s="136"/>
      <c r="WPS59" s="136"/>
      <c r="WPT59" s="136"/>
      <c r="WPU59" s="136"/>
      <c r="WPV59" s="136"/>
      <c r="WPW59" s="136"/>
      <c r="WPX59" s="136"/>
      <c r="WPY59" s="136"/>
      <c r="WPZ59" s="136"/>
      <c r="WQA59" s="136"/>
      <c r="WQB59" s="136"/>
      <c r="WQC59" s="136"/>
      <c r="WQD59" s="136"/>
      <c r="WQE59" s="136"/>
      <c r="WQF59" s="136"/>
      <c r="WQG59" s="136"/>
      <c r="WQH59" s="136"/>
      <c r="WQI59" s="136"/>
      <c r="WQJ59" s="136"/>
      <c r="WQK59" s="136"/>
      <c r="WQL59" s="136"/>
      <c r="WQM59" s="136"/>
      <c r="WQN59" s="136"/>
      <c r="WQO59" s="136"/>
      <c r="WQP59" s="136"/>
      <c r="WQQ59" s="136"/>
      <c r="WQR59" s="136"/>
      <c r="WQS59" s="136"/>
      <c r="WQT59" s="136"/>
      <c r="WQU59" s="136"/>
      <c r="WQV59" s="136"/>
      <c r="WQW59" s="136"/>
      <c r="WQX59" s="136"/>
      <c r="WQY59" s="136"/>
      <c r="WQZ59" s="136"/>
      <c r="WRA59" s="136"/>
      <c r="WRB59" s="136"/>
      <c r="WRC59" s="136"/>
      <c r="WRD59" s="136"/>
      <c r="WRE59" s="136"/>
      <c r="WRF59" s="136"/>
      <c r="WRG59" s="136"/>
      <c r="WRH59" s="136"/>
      <c r="WRI59" s="136"/>
      <c r="WRJ59" s="136"/>
      <c r="WRK59" s="136"/>
      <c r="WRL59" s="136"/>
      <c r="WRM59" s="136"/>
      <c r="WRN59" s="136"/>
      <c r="WRO59" s="136"/>
      <c r="WRP59" s="136"/>
      <c r="WRQ59" s="136"/>
      <c r="WRR59" s="136"/>
      <c r="WRS59" s="136"/>
      <c r="WRT59" s="136"/>
      <c r="WRU59" s="136"/>
      <c r="WRV59" s="136"/>
      <c r="WRW59" s="136"/>
      <c r="WRX59" s="136"/>
      <c r="WRY59" s="136"/>
      <c r="WRZ59" s="136"/>
      <c r="WSA59" s="136"/>
      <c r="WSB59" s="136"/>
      <c r="WSC59" s="136"/>
      <c r="WSD59" s="136"/>
      <c r="WSE59" s="136"/>
      <c r="WSF59" s="136"/>
      <c r="WSG59" s="136"/>
      <c r="WSH59" s="136"/>
      <c r="WSI59" s="136"/>
      <c r="WSJ59" s="136"/>
      <c r="WSK59" s="136"/>
      <c r="WSL59" s="136"/>
      <c r="WSM59" s="136"/>
      <c r="WSN59" s="136"/>
      <c r="WSO59" s="136"/>
      <c r="WSP59" s="136"/>
      <c r="WSQ59" s="136"/>
      <c r="WSR59" s="136"/>
      <c r="WSS59" s="136"/>
      <c r="WST59" s="136"/>
      <c r="WSU59" s="136"/>
      <c r="WSV59" s="136"/>
      <c r="WSW59" s="136"/>
      <c r="WSX59" s="136"/>
      <c r="WSY59" s="136"/>
      <c r="WSZ59" s="136"/>
      <c r="WTA59" s="136"/>
      <c r="WTB59" s="136"/>
      <c r="WTC59" s="136"/>
      <c r="WTD59" s="136"/>
      <c r="WTE59" s="136"/>
      <c r="WTF59" s="136"/>
      <c r="WTG59" s="136"/>
      <c r="WTH59" s="136"/>
      <c r="WTI59" s="136"/>
      <c r="WTJ59" s="136"/>
      <c r="WTK59" s="136"/>
      <c r="WTL59" s="136"/>
      <c r="WTM59" s="136"/>
      <c r="WTN59" s="136"/>
      <c r="WTO59" s="136"/>
      <c r="WTP59" s="136"/>
      <c r="WTQ59" s="136"/>
      <c r="WTR59" s="136"/>
      <c r="WTS59" s="136"/>
      <c r="WTT59" s="136"/>
      <c r="WTU59" s="136"/>
      <c r="WTV59" s="136"/>
      <c r="WTW59" s="136"/>
      <c r="WTX59" s="136"/>
      <c r="WTY59" s="136"/>
      <c r="WTZ59" s="136"/>
      <c r="WUA59" s="136"/>
      <c r="WUB59" s="136"/>
      <c r="WUC59" s="136"/>
      <c r="WUD59" s="136"/>
      <c r="WUE59" s="136"/>
      <c r="WUF59" s="136"/>
      <c r="WUG59" s="136"/>
      <c r="WUH59" s="136"/>
      <c r="WUI59" s="136"/>
      <c r="WUJ59" s="136"/>
      <c r="WUK59" s="136"/>
      <c r="WUL59" s="136"/>
      <c r="WUM59" s="136"/>
      <c r="WUN59" s="136"/>
      <c r="WUO59" s="136"/>
      <c r="WUP59" s="136"/>
      <c r="WUQ59" s="136"/>
      <c r="WUR59" s="136"/>
      <c r="WUS59" s="136"/>
      <c r="WUT59" s="136"/>
      <c r="WUU59" s="136"/>
      <c r="WUV59" s="136"/>
      <c r="WUW59" s="136"/>
      <c r="WUX59" s="136"/>
      <c r="WUY59" s="136"/>
      <c r="WUZ59" s="136"/>
      <c r="WVA59" s="136"/>
      <c r="WVB59" s="136"/>
      <c r="WVC59" s="136"/>
      <c r="WVD59" s="136"/>
      <c r="WVE59" s="136"/>
      <c r="WVF59" s="136"/>
      <c r="WVG59" s="136"/>
      <c r="WVH59" s="136"/>
      <c r="WVI59" s="136"/>
      <c r="WVJ59" s="136"/>
      <c r="WVK59" s="136"/>
      <c r="WVL59" s="136"/>
      <c r="WVM59" s="136"/>
      <c r="WVN59" s="136"/>
      <c r="WVO59" s="136"/>
      <c r="WVP59" s="136"/>
      <c r="WVQ59" s="136"/>
      <c r="WVR59" s="136"/>
      <c r="WVS59" s="136"/>
      <c r="WVT59" s="136"/>
      <c r="WVU59" s="136"/>
      <c r="WVV59" s="136"/>
      <c r="WVW59" s="136"/>
      <c r="WVX59" s="136"/>
      <c r="WVY59" s="136"/>
      <c r="WVZ59" s="136"/>
      <c r="WWA59" s="136"/>
      <c r="WWB59" s="136"/>
      <c r="WWC59" s="136"/>
      <c r="WWD59" s="136"/>
      <c r="WWE59" s="136"/>
      <c r="WWF59" s="136"/>
      <c r="WWG59" s="136"/>
      <c r="WWH59" s="136"/>
      <c r="WWI59" s="136"/>
      <c r="WWJ59" s="136"/>
      <c r="WWK59" s="136"/>
      <c r="WWL59" s="136"/>
      <c r="WWM59" s="136"/>
      <c r="WWN59" s="136"/>
      <c r="WWO59" s="136"/>
      <c r="WWP59" s="136"/>
      <c r="WWQ59" s="136"/>
      <c r="WWR59" s="136"/>
      <c r="WWS59" s="136"/>
      <c r="WWT59" s="136"/>
      <c r="WWU59" s="136"/>
      <c r="WWV59" s="136"/>
      <c r="WWW59" s="136"/>
      <c r="WWX59" s="136"/>
      <c r="WWY59" s="136"/>
      <c r="WWZ59" s="136"/>
      <c r="WXA59" s="136"/>
      <c r="WXB59" s="136"/>
      <c r="WXC59" s="136"/>
      <c r="WXD59" s="136"/>
      <c r="WXE59" s="136"/>
      <c r="WXF59" s="136"/>
      <c r="WXG59" s="136"/>
      <c r="WXH59" s="136"/>
      <c r="WXI59" s="136"/>
      <c r="WXJ59" s="136"/>
      <c r="WXK59" s="136"/>
      <c r="WXL59" s="136"/>
      <c r="WXM59" s="136"/>
      <c r="WXN59" s="136"/>
      <c r="WXO59" s="136"/>
      <c r="WXP59" s="136"/>
      <c r="WXQ59" s="136"/>
      <c r="WXR59" s="136"/>
      <c r="WXS59" s="136"/>
      <c r="WXT59" s="136"/>
      <c r="WXU59" s="136"/>
      <c r="WXV59" s="136"/>
      <c r="WXW59" s="136"/>
      <c r="WXX59" s="136"/>
      <c r="WXY59" s="136"/>
      <c r="WXZ59" s="136"/>
      <c r="WYA59" s="136"/>
      <c r="WYB59" s="136"/>
      <c r="WYC59" s="136"/>
      <c r="WYD59" s="136"/>
      <c r="WYE59" s="136"/>
      <c r="WYF59" s="136"/>
      <c r="WYG59" s="136"/>
      <c r="WYH59" s="136"/>
      <c r="WYI59" s="136"/>
      <c r="WYJ59" s="136"/>
      <c r="WYK59" s="136"/>
      <c r="WYL59" s="136"/>
      <c r="WYM59" s="136"/>
      <c r="WYN59" s="136"/>
      <c r="WYO59" s="136"/>
      <c r="WYP59" s="136"/>
      <c r="WYQ59" s="136"/>
      <c r="WYR59" s="136"/>
      <c r="WYS59" s="136"/>
      <c r="WYT59" s="136"/>
      <c r="WYU59" s="136"/>
      <c r="WYV59" s="136"/>
      <c r="WYW59" s="136"/>
      <c r="WYX59" s="136"/>
      <c r="WYY59" s="136"/>
      <c r="WYZ59" s="136"/>
      <c r="WZA59" s="136"/>
      <c r="WZB59" s="136"/>
      <c r="WZC59" s="136"/>
      <c r="WZD59" s="136"/>
      <c r="WZE59" s="136"/>
      <c r="WZF59" s="136"/>
      <c r="WZG59" s="136"/>
      <c r="WZH59" s="136"/>
      <c r="WZI59" s="136"/>
      <c r="WZJ59" s="136"/>
      <c r="WZK59" s="136"/>
      <c r="WZL59" s="136"/>
      <c r="WZM59" s="136"/>
      <c r="WZN59" s="136"/>
      <c r="WZO59" s="136"/>
      <c r="WZP59" s="136"/>
      <c r="WZQ59" s="136"/>
      <c r="WZR59" s="136"/>
      <c r="WZS59" s="136"/>
      <c r="WZT59" s="136"/>
      <c r="WZU59" s="136"/>
      <c r="WZV59" s="136"/>
      <c r="WZW59" s="136"/>
      <c r="WZX59" s="136"/>
      <c r="WZY59" s="136"/>
      <c r="WZZ59" s="136"/>
      <c r="XAA59" s="136"/>
      <c r="XAB59" s="136"/>
      <c r="XAC59" s="136"/>
      <c r="XAD59" s="136"/>
      <c r="XAE59" s="136"/>
      <c r="XAF59" s="136"/>
      <c r="XAG59" s="136"/>
      <c r="XAH59" s="136"/>
      <c r="XAI59" s="136"/>
      <c r="XAJ59" s="136"/>
      <c r="XAK59" s="136"/>
      <c r="XAL59" s="136"/>
      <c r="XAM59" s="136"/>
      <c r="XAN59" s="136"/>
      <c r="XAO59" s="136"/>
      <c r="XAP59" s="136"/>
      <c r="XAQ59" s="136"/>
      <c r="XAR59" s="136"/>
      <c r="XAS59" s="136"/>
      <c r="XAT59" s="136"/>
      <c r="XAU59" s="136"/>
      <c r="XAV59" s="136"/>
      <c r="XAW59" s="136"/>
      <c r="XAX59" s="136"/>
      <c r="XAY59" s="136"/>
      <c r="XAZ59" s="136"/>
      <c r="XBA59" s="136"/>
      <c r="XBB59" s="136"/>
      <c r="XBC59" s="136"/>
      <c r="XBD59" s="136"/>
      <c r="XBE59" s="136"/>
      <c r="XBF59" s="136"/>
      <c r="XBG59" s="136"/>
      <c r="XBH59" s="136"/>
      <c r="XBI59" s="136"/>
      <c r="XBJ59" s="136"/>
      <c r="XBK59" s="136"/>
      <c r="XBL59" s="136"/>
      <c r="XBM59" s="136"/>
      <c r="XBN59" s="136"/>
      <c r="XBO59" s="136"/>
      <c r="XBP59" s="136"/>
      <c r="XBQ59" s="136"/>
      <c r="XBR59" s="136"/>
      <c r="XBS59" s="136"/>
      <c r="XBT59" s="136"/>
      <c r="XBU59" s="136"/>
      <c r="XBV59" s="136"/>
      <c r="XBW59" s="136"/>
      <c r="XBX59" s="136"/>
      <c r="XBY59" s="136"/>
      <c r="XBZ59" s="136"/>
      <c r="XCA59" s="136"/>
      <c r="XCB59" s="136"/>
      <c r="XCC59" s="136"/>
      <c r="XCD59" s="136"/>
      <c r="XCE59" s="136"/>
      <c r="XCF59" s="136"/>
      <c r="XCG59" s="136"/>
      <c r="XCH59" s="136"/>
      <c r="XCI59" s="136"/>
      <c r="XCJ59" s="136"/>
      <c r="XCK59" s="136"/>
      <c r="XCL59" s="136"/>
      <c r="XCM59" s="136"/>
      <c r="XCN59" s="136"/>
      <c r="XCO59" s="136"/>
      <c r="XCP59" s="136"/>
      <c r="XCQ59" s="136"/>
      <c r="XCR59" s="136"/>
      <c r="XCS59" s="136"/>
      <c r="XCT59" s="136"/>
      <c r="XCU59" s="136"/>
      <c r="XCV59" s="136"/>
      <c r="XCW59" s="136"/>
      <c r="XCX59" s="136"/>
      <c r="XCY59" s="136"/>
      <c r="XCZ59" s="136"/>
      <c r="XDA59" s="136"/>
      <c r="XDB59" s="136"/>
      <c r="XDC59" s="136"/>
      <c r="XDD59" s="136"/>
      <c r="XDE59" s="136"/>
      <c r="XDF59" s="136"/>
      <c r="XDG59" s="136"/>
      <c r="XDH59" s="136"/>
      <c r="XDI59" s="136"/>
      <c r="XDJ59" s="136"/>
      <c r="XDK59" s="136"/>
      <c r="XDL59" s="136"/>
      <c r="XDM59" s="136"/>
      <c r="XDN59" s="136"/>
      <c r="XDO59" s="136"/>
      <c r="XDP59" s="136"/>
      <c r="XDQ59" s="136"/>
      <c r="XDR59" s="136"/>
      <c r="XDS59" s="136"/>
      <c r="XDT59" s="136"/>
      <c r="XDU59" s="136"/>
      <c r="XDV59" s="136"/>
      <c r="XDW59" s="136"/>
      <c r="XDX59" s="136"/>
      <c r="XDY59" s="136"/>
      <c r="XDZ59" s="136"/>
      <c r="XEA59" s="136"/>
      <c r="XEB59" s="136"/>
      <c r="XEC59" s="136"/>
      <c r="XED59" s="136"/>
      <c r="XEE59" s="136"/>
      <c r="XEF59" s="136"/>
      <c r="XEG59" s="136"/>
      <c r="XEH59" s="136"/>
      <c r="XEI59" s="136"/>
      <c r="XEJ59" s="136"/>
      <c r="XEK59" s="136"/>
      <c r="XEL59" s="136"/>
      <c r="XEM59" s="136"/>
      <c r="XEN59" s="136"/>
      <c r="XEO59" s="136"/>
      <c r="XEP59" s="136"/>
      <c r="XEQ59" s="136"/>
      <c r="XER59" s="136"/>
      <c r="XES59" s="136"/>
      <c r="XET59" s="136"/>
      <c r="XEU59" s="136"/>
      <c r="XEV59" s="136"/>
      <c r="XEW59" s="136"/>
      <c r="XEX59" s="136"/>
      <c r="XEY59" s="136"/>
      <c r="XEZ59" s="136"/>
      <c r="XFA59" s="136"/>
      <c r="XFB59" s="136"/>
      <c r="XFC59" s="136"/>
      <c r="XFD59" s="136"/>
    </row>
    <row r="60" spans="1:16384" s="139" customFormat="1">
      <c r="A60" s="139" t="s">
        <v>296</v>
      </c>
      <c r="B60" s="114" t="s">
        <v>337</v>
      </c>
      <c r="E60" s="136">
        <f>(SUM($E$53:E53)-SUM($E$62:E62))*'Capital Structure'!$D$16/12</f>
        <v>0</v>
      </c>
      <c r="F60" s="136">
        <f>(SUM($E$53:F53)-SUM($E$62:F62))*'Capital Structure'!$D$16/12</f>
        <v>0</v>
      </c>
      <c r="G60" s="136">
        <f>(SUM($E$53:G53)-SUM($E$62:G62))*'Capital Structure'!$D$16/12</f>
        <v>0</v>
      </c>
      <c r="H60" s="136">
        <f>(SUM($E$53:H53)-SUM($E$62:H62))*'Capital Structure'!$D$16/12</f>
        <v>0</v>
      </c>
      <c r="I60" s="136">
        <f>(SUM($E$53:I53)-SUM($E$62:I62))*'Capital Structure'!$D$16/12</f>
        <v>0</v>
      </c>
      <c r="J60" s="136">
        <f>(SUM($E$53:J53)-SUM($E$62:J62))*'Capital Structure'!$D$16/12</f>
        <v>0</v>
      </c>
      <c r="K60" s="136">
        <f>(SUM($E$53:K53)-SUM($E$62:K62))*'Capital Structure'!$D$16/12</f>
        <v>0</v>
      </c>
      <c r="L60" s="136">
        <f>(SUM($E$53:L53)-SUM($E$62:L62))*'Capital Structure'!$D$16/12</f>
        <v>0</v>
      </c>
      <c r="M60" s="136">
        <f>(SUM($E$53:M53)-SUM($E$62:M62))*'Capital Structure'!$D$16/12</f>
        <v>0</v>
      </c>
      <c r="N60" s="136">
        <f>(SUM($E$53:N53)-SUM($E$62:N62))*'Capital Structure'!$D$16/12</f>
        <v>0</v>
      </c>
      <c r="O60" s="136">
        <f>(SUM($E$53:O53)-SUM($E$62:O62))*'Capital Structure'!$D$16/12</f>
        <v>0</v>
      </c>
      <c r="P60" s="136">
        <f>(SUM($E$53:P53)-SUM($E$62:P62))*'Capital Structure'!$D$16/12</f>
        <v>0</v>
      </c>
      <c r="Q60" s="136">
        <f>(SUM($E$53:Q53)-SUM($E$62:Q62))*'Capital Structure'!$D$16/12</f>
        <v>0</v>
      </c>
      <c r="R60" s="136">
        <f>(SUM($E$53:R53)-SUM($E$62:R62))*'Capital Structure'!$D$16/12</f>
        <v>0</v>
      </c>
      <c r="S60" s="136">
        <f>(SUM($E$53:S53)-SUM($E$62:S62))*'Capital Structure'!$D$16/12</f>
        <v>0</v>
      </c>
      <c r="T60" s="136">
        <f>(SUM($E$53:T53)-SUM($E$62:T62))*'Capital Structure'!$D$16/12</f>
        <v>0</v>
      </c>
      <c r="U60" s="136">
        <f>(SUM($E$53:U53)-SUM($E$62:U62))*'Capital Structure'!$D$16/12</f>
        <v>0</v>
      </c>
      <c r="V60" s="136">
        <f>(SUM($E$53:V53)-SUM($E$62:V62))*'Capital Structure'!$D$16/12</f>
        <v>0</v>
      </c>
      <c r="W60" s="136">
        <f>(SUM($E$53:W53)-SUM($E$62:W62))*'Capital Structure'!$D$16/12</f>
        <v>0</v>
      </c>
      <c r="X60" s="136">
        <f>(SUM($E$53:X53)-SUM($E$62:X62))*'Capital Structure'!$D$16/12</f>
        <v>0</v>
      </c>
      <c r="Y60" s="136">
        <f>(SUM($E$53:Y53)-SUM($E$62:Y62))*'Capital Structure'!$D$16/12</f>
        <v>0</v>
      </c>
      <c r="Z60" s="136">
        <f>(SUM($E$53:Z53)-SUM($E$62:Z62))*'Capital Structure'!$D$16/12</f>
        <v>0</v>
      </c>
      <c r="AA60" s="136">
        <f>(SUM($E$53:AA53)-SUM($E$62:AA62))*'Capital Structure'!$D$16/12</f>
        <v>0</v>
      </c>
      <c r="AB60" s="136">
        <f>(SUM($E$53:AB53)-SUM($E$62:AB62))*'Capital Structure'!$D$16/12</f>
        <v>0</v>
      </c>
      <c r="AC60" s="136">
        <f>(SUM($E$53:AC53)-SUM($E$62:AC62))*'Capital Structure'!$D$16/12</f>
        <v>0</v>
      </c>
      <c r="AD60" s="136">
        <f>(SUM($E$53:AD53)-SUM($E$62:AD62))*'Capital Structure'!$D$16/12</f>
        <v>0</v>
      </c>
      <c r="AE60" s="136">
        <f>(SUM($E$53:AE53)-SUM($E$62:AE62))*'Capital Structure'!$D$16/12</f>
        <v>0</v>
      </c>
      <c r="AF60" s="136">
        <f>(SUM($E$53:AF53)-SUM($E$62:AF62))*'Capital Structure'!$D$16/12</f>
        <v>0</v>
      </c>
      <c r="AG60" s="136">
        <f>(SUM($E$53:AG53)-SUM($E$62:AG62))*'Capital Structure'!$D$16/12</f>
        <v>0</v>
      </c>
      <c r="AH60" s="136">
        <f>(SUM($E$53:AH53)-SUM($E$62:AH62))*'Capital Structure'!$D$16/12</f>
        <v>0</v>
      </c>
      <c r="AI60" s="136">
        <f>(SUM($E$53:AI53)-SUM($E$62:AI62))*'Capital Structure'!$D$16/12</f>
        <v>0</v>
      </c>
      <c r="AJ60" s="136">
        <f>(SUM($E$53:AJ53)-SUM($E$62:AJ62))*'Capital Structure'!$D$16/12</f>
        <v>0</v>
      </c>
      <c r="AK60" s="136">
        <f>(SUM($E$53:AK53)-SUM($E$62:AK62))*'Capital Structure'!$D$16/12</f>
        <v>0</v>
      </c>
      <c r="AL60" s="136">
        <f>(SUM($E$53:AL53)-SUM($E$62:AL62))*'Capital Structure'!$D$16/12</f>
        <v>0</v>
      </c>
      <c r="AM60" s="136">
        <f>(SUM($E$53:AM53)-SUM($E$62:AM62))*'Capital Structure'!$D$16/12</f>
        <v>0</v>
      </c>
      <c r="AN60" s="136">
        <f>(SUM($E$53:AN53)-SUM($E$62:AN62))*'Capital Structure'!$D$16/12</f>
        <v>0</v>
      </c>
      <c r="AO60" s="136">
        <f>(SUM($E$53:AO53)-SUM($E$62:AO62))*'Capital Structure'!$D$16/12</f>
        <v>0</v>
      </c>
      <c r="AP60" s="136">
        <f>(SUM($E$53:AP53)-SUM($E$62:AP62))*'Capital Structure'!$D$16/12</f>
        <v>0</v>
      </c>
      <c r="AQ60" s="136">
        <f>(SUM($E$53:AQ53)-SUM($E$62:AQ62))*'Capital Structure'!$D$16/12</f>
        <v>0</v>
      </c>
      <c r="AR60" s="136">
        <f>(SUM($E$53:AR53)-SUM($E$62:AR62))*'Capital Structure'!$D$16/12</f>
        <v>0</v>
      </c>
      <c r="AS60" s="136">
        <f>(SUM($E$53:AS53)-SUM($E$62:AS62))*'Capital Structure'!$D$16/12</f>
        <v>254166.66666666666</v>
      </c>
      <c r="AT60" s="136">
        <f>(SUM($E$53:AT53)-SUM($E$62:AT62))*'Capital Structure'!$D$16/12</f>
        <v>254166.66666666666</v>
      </c>
      <c r="AU60" s="136">
        <f>(SUM($E$53:AU53)-SUM($E$62:AU62))*'Capital Structure'!$D$16/12</f>
        <v>254166.66666666666</v>
      </c>
      <c r="AV60" s="136">
        <f>(SUM($E$53:AV53)-SUM($E$62:AV62))*'Capital Structure'!$D$16/12</f>
        <v>254166.66666666666</v>
      </c>
      <c r="AW60" s="136">
        <f>(SUM($E$53:AW53)-SUM($E$62:AW62))*'Capital Structure'!$D$16/12</f>
        <v>254166.66666666666</v>
      </c>
      <c r="AX60" s="136">
        <f>(SUM($E$53:AX53)-SUM($E$62:AX62))*'Capital Structure'!$D$16/12</f>
        <v>254166.66666666666</v>
      </c>
      <c r="AY60" s="136">
        <f>(SUM($E$53:AY53)-SUM($E$62:AY62))*'Capital Structure'!$D$16/12</f>
        <v>254166.66666666666</v>
      </c>
      <c r="AZ60" s="136">
        <f>(SUM($E$53:AZ53)-SUM($E$62:AZ62))*'Capital Structure'!$D$16/12</f>
        <v>254166.66666666666</v>
      </c>
      <c r="BA60" s="136">
        <f>(SUM($E$53:BA53)-SUM($E$62:BA62))*'Capital Structure'!$D$16/12</f>
        <v>254166.66666666666</v>
      </c>
      <c r="BB60" s="136">
        <f>(SUM($E$53:BB53)-SUM($E$62:BB62))*'Capital Structure'!$D$16/12</f>
        <v>254166.66666666666</v>
      </c>
      <c r="BC60" s="136">
        <f>(SUM($E$53:BC53)-SUM($E$62:BC62))*'Capital Structure'!$D$16/12</f>
        <v>254166.66666666666</v>
      </c>
      <c r="BD60" s="136">
        <f>(SUM($E$53:BD53)-SUM($E$62:BD62))*'Capital Structure'!$D$16/12</f>
        <v>254166.66666666666</v>
      </c>
      <c r="BE60" s="136">
        <f>(SUM($E$53:BE53)-SUM($E$62:BE62))*'Capital Structure'!$D$16/12</f>
        <v>254166.66666666666</v>
      </c>
      <c r="BF60" s="136">
        <f>(SUM($E$53:BF53)-SUM($E$62:BF62))*'Capital Structure'!$D$16/12</f>
        <v>254166.66666666666</v>
      </c>
      <c r="BG60" s="136">
        <f>(SUM($E$53:BG53)-SUM($E$62:BG62))*'Capital Structure'!$D$16/12</f>
        <v>254166.66666666666</v>
      </c>
      <c r="BH60" s="136">
        <f>(SUM($E$53:BH53)-SUM($E$62:BH62))*'Capital Structure'!$D$16/12</f>
        <v>254166.66666666666</v>
      </c>
      <c r="BI60" s="136">
        <f>(SUM($E$53:BI53)-SUM($E$62:BI62))*'Capital Structure'!$D$16/12</f>
        <v>254166.66666666666</v>
      </c>
      <c r="BJ60" s="136">
        <f>(SUM($E$53:BJ53)-SUM($E$62:BJ62))*'Capital Structure'!$D$16/12</f>
        <v>254166.66666666666</v>
      </c>
      <c r="BK60" s="136">
        <f>(SUM($E$53:BK53)-SUM($E$62:BK62))*'Capital Structure'!$D$16/12</f>
        <v>254166.66666666666</v>
      </c>
      <c r="BL60" s="136">
        <f>(SUM($E$53:BL53)-SUM($E$62:BL62))*'Capital Structure'!$D$16/12</f>
        <v>254166.66666666666</v>
      </c>
      <c r="BM60" s="136">
        <f>(SUM($E$53:BM53)-SUM($E$62:BM62))*'Capital Structure'!$D$16/12</f>
        <v>254166.66666666666</v>
      </c>
      <c r="BN60" s="136">
        <f>(SUM($E$53:BN53)-SUM($E$62:BN62))*'Capital Structure'!$D$16/12</f>
        <v>254166.66666666666</v>
      </c>
      <c r="BO60" s="136">
        <f>(SUM($E$53:BO53)-SUM($E$62:BO62))*'Capital Structure'!$D$16/12</f>
        <v>254166.66666666666</v>
      </c>
      <c r="BP60" s="136">
        <f>(SUM($E$53:BP53)-SUM($E$62:BP62))*'Capital Structure'!$D$16/12</f>
        <v>254166.66666666666</v>
      </c>
      <c r="BQ60" s="136">
        <f>(SUM($E$53:BQ53)-SUM($E$62:BQ62))*'Capital Structure'!$D$16/12</f>
        <v>254166.66666666666</v>
      </c>
      <c r="BR60" s="136">
        <f>(SUM($E$53:BR53)-SUM($E$62:BR62))*'Capital Structure'!$D$16/12</f>
        <v>254166.66666666666</v>
      </c>
      <c r="BS60" s="136">
        <f>(SUM($E$53:BS53)-SUM($E$62:BS62))*'Capital Structure'!$D$16/12</f>
        <v>254166.66666666666</v>
      </c>
      <c r="BT60" s="136">
        <f>(SUM($E$53:BT53)-SUM($E$62:BT62))*'Capital Structure'!$D$16/12</f>
        <v>254166.66666666666</v>
      </c>
      <c r="BU60" s="136">
        <f>(SUM($E$53:BU53)-SUM($E$62:BU62))*'Capital Structure'!$D$16/12</f>
        <v>254166.66666666666</v>
      </c>
      <c r="BV60" s="136">
        <f>(SUM($E$53:BV53)-SUM($E$62:BV62))*'Capital Structure'!$D$16/12</f>
        <v>254166.66666666666</v>
      </c>
      <c r="BW60" s="136">
        <f>(SUM($E$53:BW53)-SUM($E$62:BW62))*'Capital Structure'!$D$16/12</f>
        <v>254166.66666666666</v>
      </c>
      <c r="BX60" s="136">
        <f>(SUM($E$53:BX53)-SUM($E$62:BX62))*'Capital Structure'!$D$16/12</f>
        <v>254166.66666666666</v>
      </c>
      <c r="BY60" s="136">
        <f>(SUM($E$53:BY53)-SUM($E$62:BY62))*'Capital Structure'!$D$16/12</f>
        <v>254166.66666666666</v>
      </c>
      <c r="BZ60" s="136">
        <f>(SUM($E$53:BZ53)-SUM($E$62:BZ62))*'Capital Structure'!$D$16/12</f>
        <v>0</v>
      </c>
      <c r="CA60" s="136">
        <f>(SUM($E$53:CA53)-SUM($E$62:CA62))*'Capital Structure'!$D$16/12</f>
        <v>0</v>
      </c>
      <c r="CB60" s="136">
        <f>(SUM($E$53:CB53)-SUM($E$62:CB62))*'Capital Structure'!$D$16/12</f>
        <v>0</v>
      </c>
      <c r="CC60" s="136">
        <f>(SUM($E$53:CC53)-SUM($E$62:CC62))*'Capital Structure'!$D$16/12</f>
        <v>0</v>
      </c>
      <c r="CD60" s="136">
        <f>(SUM($E$53:CD53)-SUM($E$62:CD62))*'Capital Structure'!$D$16/12</f>
        <v>0</v>
      </c>
      <c r="CE60" s="136">
        <f>(SUM($E$53:CE53)-SUM($E$62:CE62))*'Capital Structure'!$D$16/12</f>
        <v>0</v>
      </c>
      <c r="CF60" s="136">
        <f>(SUM($E$53:CF53)-SUM($E$62:CF62))*'Capital Structure'!$D$16/12</f>
        <v>0</v>
      </c>
      <c r="CG60" s="136">
        <f>(SUM($E$53:CG53)-SUM($E$62:CG62))*'Capital Structure'!$D$16/12</f>
        <v>0</v>
      </c>
      <c r="CH60" s="136">
        <f>(SUM($E$53:CH53)-SUM($E$62:CH62))*'Capital Structure'!$D$16/12</f>
        <v>0</v>
      </c>
      <c r="CI60" s="136">
        <f>(SUM($E$53:CI53)-SUM($E$62:CI62))*'Capital Structure'!$D$16/12</f>
        <v>0</v>
      </c>
      <c r="CJ60" s="136">
        <f>(SUM($E$53:CJ53)-SUM($E$62:CJ62))*'Capital Structure'!$D$16/12</f>
        <v>0</v>
      </c>
      <c r="CK60" s="136">
        <f>(SUM($E$53:CK53)-SUM($E$62:CK62))*'Capital Structure'!$D$16/12</f>
        <v>0</v>
      </c>
      <c r="CL60" s="136">
        <f>(SUM($E$53:CL53)-SUM($E$62:CL62))*'Capital Structure'!$D$16/12</f>
        <v>0</v>
      </c>
      <c r="CM60" s="136">
        <f>(SUM($E$53:CM53)-SUM($E$62:CM62))*'Capital Structure'!$D$16/12</f>
        <v>0</v>
      </c>
      <c r="CN60" s="136">
        <f>(SUM($E$53:CN53)-SUM($E$62:CN62))*'Capital Structure'!$D$16/12</f>
        <v>0</v>
      </c>
      <c r="CO60" s="136">
        <f>(SUM($E$53:CO53)-SUM($E$62:CO62))*'Capital Structure'!$D$16/12</f>
        <v>0</v>
      </c>
      <c r="CP60" s="136">
        <f>(SUM($E$53:CP53)-SUM($E$62:CP62))*'Capital Structure'!$D$16/12</f>
        <v>0</v>
      </c>
      <c r="CQ60" s="136">
        <f>(SUM($E$53:CQ53)-SUM($E$62:CQ62))*'Capital Structure'!$D$16/12</f>
        <v>0</v>
      </c>
      <c r="CR60" s="136">
        <f>(SUM($E$53:CR53)-SUM($E$62:CR62))*'Capital Structure'!$D$16/12</f>
        <v>0</v>
      </c>
      <c r="CS60" s="136">
        <f>(SUM($E$53:CS53)-SUM($E$62:CS62))*'Capital Structure'!$D$16/12</f>
        <v>0</v>
      </c>
      <c r="CT60" s="136">
        <f>(SUM($E$53:CT53)-SUM($E$62:CT62))*'Capital Structure'!$D$16/12</f>
        <v>0</v>
      </c>
      <c r="CU60" s="136">
        <f>(SUM($E$53:CU53)-SUM($E$62:CU62))*'Capital Structure'!$D$16/12</f>
        <v>0</v>
      </c>
      <c r="CV60" s="136">
        <f>(SUM($E$53:CV53)-SUM($E$62:CV62))*'Capital Structure'!$D$16/12</f>
        <v>0</v>
      </c>
      <c r="CW60" s="136">
        <f>(SUM($E$53:CW53)-SUM($E$62:CW62))*'Capital Structure'!$D$16/12</f>
        <v>0</v>
      </c>
      <c r="CX60" s="136">
        <f>(SUM($E$53:CX53)-SUM($E$62:CX62))*'Capital Structure'!$D$16/12</f>
        <v>0</v>
      </c>
      <c r="CY60" s="136">
        <f>(SUM($E$53:CY53)-SUM($E$62:CY62))*'Capital Structure'!$D$16/12</f>
        <v>0</v>
      </c>
      <c r="CZ60" s="136">
        <f>(SUM($E$53:CZ53)-SUM($E$62:CZ62))*'Capital Structure'!$D$16/12</f>
        <v>0</v>
      </c>
      <c r="DA60" s="136">
        <f>(SUM($E$53:DA53)-SUM($E$62:DA62))*'Capital Structure'!$D$16/12</f>
        <v>0</v>
      </c>
      <c r="DB60" s="136">
        <f>(SUM($E$53:DB53)-SUM($E$62:DB62))*'Capital Structure'!$D$16/12</f>
        <v>0</v>
      </c>
      <c r="DC60" s="136">
        <f>(SUM($E$53:DC53)-SUM($E$62:DC62))*'Capital Structure'!$D$16/12</f>
        <v>0</v>
      </c>
      <c r="DD60" s="136">
        <f>(SUM($E$53:DD53)-SUM($E$62:DD62))*'Capital Structure'!$D$16/12</f>
        <v>0</v>
      </c>
      <c r="DE60" s="136">
        <f>(SUM($E$53:DE53)-SUM($E$62:DE62))*'Capital Structure'!$D$16/12</f>
        <v>0</v>
      </c>
      <c r="DF60" s="136">
        <f>(SUM($E$53:DF53)-SUM($E$62:DF62))*'Capital Structure'!$D$16/12</f>
        <v>0</v>
      </c>
      <c r="DG60" s="136">
        <f>(SUM($E$53:DG53)-SUM($E$62:DG62))*'Capital Structure'!$D$16/12</f>
        <v>0</v>
      </c>
      <c r="DH60" s="136">
        <f>(SUM($E$53:DH53)-SUM($E$62:DH62))*'Capital Structure'!$D$16/12</f>
        <v>0</v>
      </c>
      <c r="DI60" s="136">
        <f>(SUM($E$53:DI53)-SUM($E$62:DI62))*'Capital Structure'!$D$16/12</f>
        <v>0</v>
      </c>
      <c r="DJ60" s="136">
        <f>(SUM($E$53:DJ53)-SUM($E$62:DJ62))*'Capital Structure'!$D$16/12</f>
        <v>0</v>
      </c>
      <c r="DK60" s="136">
        <f>(SUM($E$53:DK53)-SUM($E$62:DK62))*'Capital Structure'!$D$16/12</f>
        <v>0</v>
      </c>
      <c r="DL60" s="136">
        <f>(SUM($E$53:DL53)-SUM($E$62:DL62))*'Capital Structure'!$D$16/12</f>
        <v>0</v>
      </c>
      <c r="DM60" s="136">
        <f>(SUM($E$53:DM53)-SUM($E$62:DM62))*'Capital Structure'!$D$16/12</f>
        <v>0</v>
      </c>
      <c r="DN60" s="136">
        <f>(SUM($E$53:DN53)-SUM($E$62:DN62))*'Capital Structure'!$D$16/12</f>
        <v>0</v>
      </c>
      <c r="DO60" s="136">
        <f>(SUM($E$53:DO53)-SUM($E$62:DO62))*'Capital Structure'!$D$16/12</f>
        <v>0</v>
      </c>
      <c r="DP60" s="136">
        <f>(SUM($E$53:DP53)-SUM($E$62:DP62))*'Capital Structure'!$D$16/12</f>
        <v>0</v>
      </c>
      <c r="DQ60" s="136">
        <f>(SUM($E$53:DQ53)-SUM($E$62:DQ62))*'Capital Structure'!$D$16/12</f>
        <v>0</v>
      </c>
      <c r="DR60" s="136">
        <f>(SUM($E$53:DR53)-SUM($E$62:DR62))*'Capital Structure'!$D$16/12</f>
        <v>0</v>
      </c>
      <c r="DS60" s="136">
        <f>(SUM($E$53:DS53)-SUM($E$62:DS62))*'Capital Structure'!$D$16/12</f>
        <v>0</v>
      </c>
      <c r="DT60" s="136">
        <f>(SUM($E$53:DT53)-SUM($E$62:DT62))*'Capital Structure'!$D$16/12</f>
        <v>0</v>
      </c>
      <c r="DU60" s="136">
        <f>(SUM($E$53:DU53)-SUM($E$62:DU62))*'Capital Structure'!$D$16/12</f>
        <v>0</v>
      </c>
      <c r="DV60" s="136">
        <f>(SUM($E$53:DV53)-SUM($E$62:DV62))*'Capital Structure'!$D$16/12</f>
        <v>0</v>
      </c>
      <c r="DW60" s="136">
        <f>(SUM($E$53:DW53)-SUM($E$62:DW62))*'Capital Structure'!$D$16/12</f>
        <v>0</v>
      </c>
      <c r="DX60" s="136">
        <f>(SUM($E$53:DX53)-SUM($E$62:DX62))*'Capital Structure'!$D$16/12</f>
        <v>0</v>
      </c>
      <c r="DY60" s="136">
        <f>(SUM($E$53:DY53)-SUM($E$62:DY62))*'Capital Structure'!$D$16/12</f>
        <v>0</v>
      </c>
    </row>
    <row r="61" spans="1:16384" s="139" customFormat="1">
      <c r="B61" s="114" t="s">
        <v>339</v>
      </c>
      <c r="E61" s="136">
        <f>SUM($E$53:E53)-SUM($D$62:D62)</f>
        <v>0</v>
      </c>
      <c r="F61" s="136">
        <f>SUM($E$53:F53)-SUM($D$62:E62)</f>
        <v>0</v>
      </c>
      <c r="G61" s="136">
        <f>SUM($E$53:G53)-SUM($D$62:F62)</f>
        <v>0</v>
      </c>
      <c r="H61" s="136">
        <f>SUM($E$53:H53)-SUM($D$62:G62)</f>
        <v>0</v>
      </c>
      <c r="I61" s="136">
        <f>SUM($E$53:I53)-SUM($D$62:H62)</f>
        <v>0</v>
      </c>
      <c r="J61" s="136">
        <f>SUM($E$53:J53)-SUM($D$62:I62)</f>
        <v>0</v>
      </c>
      <c r="K61" s="136">
        <f>SUM($E$53:K53)-SUM($D$62:J62)</f>
        <v>0</v>
      </c>
      <c r="L61" s="136">
        <f>SUM($E$53:L53)-SUM($D$62:K62)</f>
        <v>0</v>
      </c>
      <c r="M61" s="136">
        <f>SUM($E$53:M53)-SUM($D$62:L62)</f>
        <v>0</v>
      </c>
      <c r="N61" s="136">
        <f>SUM($E$53:N53)-SUM($D$62:M62)</f>
        <v>0</v>
      </c>
      <c r="O61" s="136">
        <f>SUM($E$53:O53)-SUM($D$62:N62)</f>
        <v>0</v>
      </c>
      <c r="P61" s="136">
        <f>SUM($E$53:P53)-SUM($D$62:O62)</f>
        <v>0</v>
      </c>
      <c r="Q61" s="136">
        <f>SUM($E$53:Q53)-SUM($D$62:P62)</f>
        <v>0</v>
      </c>
      <c r="R61" s="136">
        <f>SUM($E$53:R53)-SUM($D$62:Q62)</f>
        <v>0</v>
      </c>
      <c r="S61" s="136">
        <f>SUM($E$53:S53)-SUM($D$62:R62)</f>
        <v>0</v>
      </c>
      <c r="T61" s="136">
        <f>SUM($E$53:T53)-SUM($D$62:S62)</f>
        <v>0</v>
      </c>
      <c r="U61" s="136">
        <f>SUM($E$53:U53)-SUM($D$62:T62)</f>
        <v>0</v>
      </c>
      <c r="V61" s="136">
        <f>SUM($E$53:V53)-SUM($D$62:U62)</f>
        <v>0</v>
      </c>
      <c r="W61" s="136">
        <f>SUM($E$53:W53)-SUM($D$62:V62)</f>
        <v>0</v>
      </c>
      <c r="X61" s="136">
        <f>SUM($E$53:X53)-SUM($D$62:W62)</f>
        <v>0</v>
      </c>
      <c r="Y61" s="136">
        <f>SUM($E$53:Y53)-SUM($D$62:X62)</f>
        <v>0</v>
      </c>
      <c r="Z61" s="136">
        <f>SUM($E$53:Z53)-SUM($D$62:Y62)</f>
        <v>0</v>
      </c>
      <c r="AA61" s="136">
        <f>SUM($E$53:AA53)-SUM($D$62:Z62)</f>
        <v>0</v>
      </c>
      <c r="AB61" s="136">
        <f>SUM($E$53:AB53)-SUM($D$62:AA62)</f>
        <v>0</v>
      </c>
      <c r="AC61" s="136">
        <f>SUM($E$53:AC53)-SUM($D$62:AB62)</f>
        <v>0</v>
      </c>
      <c r="AD61" s="136">
        <f>SUM($E$53:AD53)-SUM($D$62:AC62)</f>
        <v>0</v>
      </c>
      <c r="AE61" s="136">
        <f>SUM($E$53:AE53)-SUM($D$62:AD62)</f>
        <v>0</v>
      </c>
      <c r="AF61" s="136">
        <f>SUM($E$53:AF53)-SUM($D$62:AE62)</f>
        <v>0</v>
      </c>
      <c r="AG61" s="136">
        <f>SUM($E$53:AG53)-SUM($D$62:AF62)</f>
        <v>0</v>
      </c>
      <c r="AH61" s="136">
        <f>SUM($E$53:AH53)-SUM($D$62:AG62)</f>
        <v>0</v>
      </c>
      <c r="AI61" s="136">
        <f>SUM($E$53:AI53)-SUM($D$62:AH62)</f>
        <v>0</v>
      </c>
      <c r="AJ61" s="136">
        <f>SUM($E$53:AJ53)-SUM($D$62:AI62)</f>
        <v>0</v>
      </c>
      <c r="AK61" s="136">
        <f>SUM($E$53:AK53)-SUM($D$62:AJ62)</f>
        <v>0</v>
      </c>
      <c r="AL61" s="136">
        <f>SUM($E$53:AL53)-SUM($D$62:AK62)</f>
        <v>0</v>
      </c>
      <c r="AM61" s="136">
        <f>SUM($E$53:AM53)-SUM($D$62:AL62)</f>
        <v>0</v>
      </c>
      <c r="AN61" s="136">
        <f>SUM($E$53:AN53)-SUM($D$62:AM62)</f>
        <v>0</v>
      </c>
      <c r="AO61" s="136">
        <f>SUM($E$53:AO53)-SUM($D$62:AN62)</f>
        <v>0</v>
      </c>
      <c r="AP61" s="136">
        <f>SUM($E$53:AP53)-SUM($D$62:AO62)</f>
        <v>0</v>
      </c>
      <c r="AQ61" s="136">
        <f>SUM($E$53:AQ53)-SUM($D$62:AP62)</f>
        <v>0</v>
      </c>
      <c r="AR61" s="136">
        <f>SUM($E$53:AR53)-SUM($D$62:AQ62)</f>
        <v>0</v>
      </c>
      <c r="AS61" s="136">
        <f>SUM($E$53:AS53)-SUM($D$62:AR62)</f>
        <v>61000000</v>
      </c>
      <c r="AT61" s="136">
        <f>SUM($E$53:AT53)-SUM($D$62:AS62)</f>
        <v>61000000</v>
      </c>
      <c r="AU61" s="136">
        <f>SUM($E$53:AU53)-SUM($D$62:AT62)</f>
        <v>61000000</v>
      </c>
      <c r="AV61" s="136">
        <f>SUM($E$53:AV53)-SUM($D$62:AU62)</f>
        <v>61000000</v>
      </c>
      <c r="AW61" s="136">
        <f>SUM($E$53:AW53)-SUM($D$62:AV62)</f>
        <v>61000000</v>
      </c>
      <c r="AX61" s="136">
        <f>SUM($E$53:AX53)-SUM($D$62:AW62)</f>
        <v>61000000</v>
      </c>
      <c r="AY61" s="136">
        <f>SUM($E$53:AY53)-SUM($D$62:AX62)</f>
        <v>61000000</v>
      </c>
      <c r="AZ61" s="136">
        <f>SUM($E$53:AZ53)-SUM($D$62:AY62)</f>
        <v>61000000</v>
      </c>
      <c r="BA61" s="136">
        <f>SUM($E$53:BA53)-SUM($D$62:AZ62)</f>
        <v>61000000</v>
      </c>
      <c r="BB61" s="136">
        <f>SUM($E$53:BB53)-SUM($D$62:BA62)</f>
        <v>61000000</v>
      </c>
      <c r="BC61" s="136">
        <f>SUM($E$53:BC53)-SUM($D$62:BB62)</f>
        <v>61000000</v>
      </c>
      <c r="BD61" s="136">
        <f>SUM($E$53:BD53)-SUM($D$62:BC62)</f>
        <v>61000000</v>
      </c>
      <c r="BE61" s="136">
        <f>SUM($E$53:BE53)-SUM($D$62:BD62)</f>
        <v>61000000</v>
      </c>
      <c r="BF61" s="136">
        <f>SUM($E$53:BF53)-SUM($D$62:BE62)</f>
        <v>61000000</v>
      </c>
      <c r="BG61" s="136">
        <f>SUM($E$53:BG53)-SUM($D$62:BF62)</f>
        <v>61000000</v>
      </c>
      <c r="BH61" s="136">
        <f>SUM($E$53:BH53)-SUM($D$62:BG62)</f>
        <v>61000000</v>
      </c>
      <c r="BI61" s="136">
        <f>SUM($E$53:BI53)-SUM($D$62:BH62)</f>
        <v>61000000</v>
      </c>
      <c r="BJ61" s="136">
        <f>SUM($E$53:BJ53)-SUM($D$62:BI62)</f>
        <v>61000000</v>
      </c>
      <c r="BK61" s="136">
        <f>SUM($E$53:BK53)-SUM($D$62:BJ62)</f>
        <v>61000000</v>
      </c>
      <c r="BL61" s="136">
        <f>SUM($E$53:BL53)-SUM($D$62:BK62)</f>
        <v>61000000</v>
      </c>
      <c r="BM61" s="136">
        <f>SUM($E$53:BM53)-SUM($D$62:BL62)</f>
        <v>61000000</v>
      </c>
      <c r="BN61" s="136">
        <f>SUM($E$53:BN53)-SUM($D$62:BM62)</f>
        <v>61000000</v>
      </c>
      <c r="BO61" s="136">
        <f>SUM($E$53:BO53)-SUM($D$62:BN62)</f>
        <v>61000000</v>
      </c>
      <c r="BP61" s="136">
        <f>SUM($E$53:BP53)-SUM($D$62:BO62)</f>
        <v>61000000</v>
      </c>
      <c r="BQ61" s="136">
        <f>SUM($E$53:BQ53)-SUM($D$62:BP62)</f>
        <v>61000000</v>
      </c>
      <c r="BR61" s="136">
        <f>SUM($E$53:BR53)-SUM($D$62:BQ62)</f>
        <v>61000000</v>
      </c>
      <c r="BS61" s="136">
        <f>SUM($E$53:BS53)-SUM($D$62:BR62)</f>
        <v>61000000</v>
      </c>
      <c r="BT61" s="136">
        <f>SUM($E$53:BT53)-SUM($D$62:BS62)</f>
        <v>61000000</v>
      </c>
      <c r="BU61" s="136">
        <f>SUM($E$53:BU53)-SUM($D$62:BT62)</f>
        <v>61000000</v>
      </c>
      <c r="BV61" s="136">
        <f>SUM($E$53:BV53)-SUM($D$62:BU62)</f>
        <v>61000000</v>
      </c>
      <c r="BW61" s="136">
        <f>SUM($E$53:BW53)-SUM($D$62:BV62)</f>
        <v>61000000</v>
      </c>
      <c r="BX61" s="136">
        <f>SUM($E$53:BX53)-SUM($D$62:BW62)</f>
        <v>61000000</v>
      </c>
      <c r="BY61" s="136">
        <f>SUM($E$53:BY53)-SUM($D$62:BX62)</f>
        <v>61000000</v>
      </c>
      <c r="BZ61" s="136">
        <f>SUM($E$53:BZ53)-SUM($D$62:BY62)</f>
        <v>61000000</v>
      </c>
      <c r="CA61" s="136">
        <f>SUM($E$53:CA53)-SUM($D$62:BZ62)</f>
        <v>0</v>
      </c>
      <c r="CB61" s="136">
        <f>SUM($E$53:CB53)-SUM($D$62:CA62)</f>
        <v>0</v>
      </c>
      <c r="CC61" s="136">
        <f>SUM($E$53:CC53)-SUM($D$62:CB62)</f>
        <v>0</v>
      </c>
      <c r="CD61" s="136">
        <f>SUM($E$53:CD53)-SUM($D$62:CC62)</f>
        <v>0</v>
      </c>
      <c r="CE61" s="136">
        <f>SUM($E$53:CE53)-SUM($D$62:CD62)</f>
        <v>0</v>
      </c>
      <c r="CF61" s="136">
        <f>SUM($E$53:CF53)-SUM($D$62:CE62)</f>
        <v>0</v>
      </c>
      <c r="CG61" s="136">
        <f>SUM($E$53:CG53)-SUM($D$62:CF62)</f>
        <v>0</v>
      </c>
      <c r="CH61" s="136">
        <f>SUM($E$53:CH53)-SUM($D$62:CG62)</f>
        <v>0</v>
      </c>
      <c r="CI61" s="136">
        <f>SUM($E$53:CI53)-SUM($D$62:CH62)</f>
        <v>0</v>
      </c>
      <c r="CJ61" s="136">
        <f>SUM($E$53:CJ53)-SUM($D$62:CI62)</f>
        <v>0</v>
      </c>
      <c r="CK61" s="136">
        <f>SUM($E$53:CK53)-SUM($D$62:CJ62)</f>
        <v>0</v>
      </c>
      <c r="CL61" s="136">
        <f>SUM($E$53:CL53)-SUM($D$62:CK62)</f>
        <v>0</v>
      </c>
      <c r="CM61" s="136">
        <f>SUM($E$53:CM53)-SUM($D$62:CL62)</f>
        <v>0</v>
      </c>
      <c r="CN61" s="136">
        <f>SUM($E$53:CN53)-SUM($D$62:CM62)</f>
        <v>0</v>
      </c>
      <c r="CO61" s="136">
        <f>SUM($E$53:CO53)-SUM($D$62:CN62)</f>
        <v>0</v>
      </c>
      <c r="CP61" s="136">
        <f>SUM($E$53:CP53)-SUM($D$62:CO62)</f>
        <v>0</v>
      </c>
      <c r="CQ61" s="136">
        <f>SUM($E$53:CQ53)-SUM($D$62:CP62)</f>
        <v>0</v>
      </c>
      <c r="CR61" s="136">
        <f>SUM($E$53:CR53)-SUM($D$62:CQ62)</f>
        <v>0</v>
      </c>
      <c r="CS61" s="136">
        <f>SUM($E$53:CS53)-SUM($D$62:CR62)</f>
        <v>0</v>
      </c>
      <c r="CT61" s="136">
        <f>SUM($E$53:CT53)-SUM($D$62:CS62)</f>
        <v>0</v>
      </c>
      <c r="CU61" s="136">
        <f>SUM($E$53:CU53)-SUM($D$62:CT62)</f>
        <v>0</v>
      </c>
      <c r="CV61" s="136">
        <f>SUM($E$53:CV53)-SUM($D$62:CU62)</f>
        <v>0</v>
      </c>
      <c r="CW61" s="136">
        <f>SUM($E$53:CW53)-SUM($D$62:CV62)</f>
        <v>0</v>
      </c>
      <c r="CX61" s="136">
        <f>SUM($E$53:CX53)-SUM($D$62:CW62)</f>
        <v>0</v>
      </c>
      <c r="CY61" s="136">
        <f>SUM($E$53:CY53)-SUM($D$62:CX62)</f>
        <v>0</v>
      </c>
      <c r="CZ61" s="136">
        <f>SUM($E$53:CZ53)-SUM($D$62:CY62)</f>
        <v>0</v>
      </c>
      <c r="DA61" s="136">
        <f>SUM($E$53:DA53)-SUM($D$62:CZ62)</f>
        <v>0</v>
      </c>
      <c r="DB61" s="136">
        <f>SUM($E$53:DB53)-SUM($D$62:DA62)</f>
        <v>0</v>
      </c>
      <c r="DC61" s="136">
        <f>SUM($E$53:DC53)-SUM($D$62:DB62)</f>
        <v>0</v>
      </c>
      <c r="DD61" s="136">
        <f>SUM($E$53:DD53)-SUM($D$62:DC62)</f>
        <v>0</v>
      </c>
      <c r="DE61" s="136">
        <f>SUM($E$53:DE53)-SUM($D$62:DD62)</f>
        <v>0</v>
      </c>
      <c r="DF61" s="136">
        <f>SUM($E$53:DF53)-SUM($D$62:DE62)</f>
        <v>0</v>
      </c>
      <c r="DG61" s="136">
        <f>SUM($E$53:DG53)-SUM($D$62:DF62)</f>
        <v>0</v>
      </c>
      <c r="DH61" s="136">
        <f>SUM($E$53:DH53)-SUM($D$62:DG62)</f>
        <v>0</v>
      </c>
      <c r="DI61" s="136">
        <f>SUM($E$53:DI53)-SUM($D$62:DH62)</f>
        <v>0</v>
      </c>
      <c r="DJ61" s="136">
        <f>SUM($E$53:DJ53)-SUM($D$62:DI62)</f>
        <v>0</v>
      </c>
      <c r="DK61" s="136">
        <f>SUM($E$53:DK53)-SUM($D$62:DJ62)</f>
        <v>0</v>
      </c>
      <c r="DL61" s="136">
        <f>SUM($E$53:DL53)-SUM($D$62:DK62)</f>
        <v>0</v>
      </c>
      <c r="DM61" s="136">
        <f>SUM($E$53:DM53)-SUM($D$62:DL62)</f>
        <v>0</v>
      </c>
      <c r="DN61" s="136">
        <f>SUM($E$53:DN53)-SUM($D$62:DM62)</f>
        <v>0</v>
      </c>
      <c r="DO61" s="136">
        <f>SUM($E$53:DO53)-SUM($D$62:DN62)</f>
        <v>0</v>
      </c>
      <c r="DP61" s="136">
        <f>SUM($E$53:DP53)-SUM($D$62:DO62)</f>
        <v>0</v>
      </c>
      <c r="DQ61" s="136">
        <f>SUM($E$53:DQ53)-SUM($D$62:DP62)</f>
        <v>0</v>
      </c>
      <c r="DR61" s="136">
        <f>SUM($E$53:DR53)-SUM($D$62:DQ62)</f>
        <v>0</v>
      </c>
      <c r="DS61" s="136">
        <f>SUM($E$53:DS53)-SUM($D$62:DR62)</f>
        <v>0</v>
      </c>
      <c r="DT61" s="136">
        <f>SUM($E$53:DT53)-SUM($D$62:DS62)</f>
        <v>0</v>
      </c>
      <c r="DU61" s="136">
        <f>SUM($E$53:DU53)-SUM($D$62:DT62)</f>
        <v>0</v>
      </c>
      <c r="DV61" s="136">
        <f>SUM($E$53:DV53)-SUM($D$62:DU62)</f>
        <v>0</v>
      </c>
      <c r="DW61" s="136">
        <f>SUM($E$53:DW53)-SUM($D$62:DV62)</f>
        <v>0</v>
      </c>
      <c r="DX61" s="136">
        <f>SUM($E$53:DX53)-SUM($D$62:DW62)</f>
        <v>0</v>
      </c>
      <c r="DY61" s="136">
        <f>SUM($E$53:DY53)-SUM($D$62:DX62)</f>
        <v>0</v>
      </c>
    </row>
    <row r="62" spans="1:16384" s="139" customFormat="1">
      <c r="B62" s="114" t="s">
        <v>342</v>
      </c>
      <c r="E62" s="139">
        <f>IF(E$51='Capital Structure'!$E$7,SUM($E$53:E53),0)</f>
        <v>0</v>
      </c>
      <c r="F62" s="139">
        <f>IF(F$51='Capital Structure'!$E$7,SUM($E$53:F53),0)</f>
        <v>0</v>
      </c>
      <c r="G62" s="139">
        <f>IF(G$51='Capital Structure'!$E$7,SUM($E$53:G53),0)</f>
        <v>0</v>
      </c>
      <c r="H62" s="139">
        <f>IF(H$51='Capital Structure'!$E$7,SUM($E$53:H53),0)</f>
        <v>0</v>
      </c>
      <c r="I62" s="139">
        <f>IF(I$51='Capital Structure'!$E$7,SUM($E$53:I53),0)</f>
        <v>0</v>
      </c>
      <c r="J62" s="139">
        <f>IF(J$51='Capital Structure'!$E$7,SUM($E$53:J53),0)</f>
        <v>0</v>
      </c>
      <c r="K62" s="139">
        <f>IF(K$51='Capital Structure'!$E$7,SUM($E$53:K53),0)</f>
        <v>0</v>
      </c>
      <c r="L62" s="139">
        <f>IF(L$51='Capital Structure'!$E$7,SUM($E$53:L53),0)</f>
        <v>0</v>
      </c>
      <c r="M62" s="139">
        <f>IF(M$51='Capital Structure'!$E$7,SUM($E$53:M53),0)</f>
        <v>0</v>
      </c>
      <c r="N62" s="139">
        <f>IF(N$51='Capital Structure'!$E$7,SUM($E$53:N53),0)</f>
        <v>0</v>
      </c>
      <c r="O62" s="139">
        <f>IF(O$51='Capital Structure'!$E$7,SUM($E$53:O53),0)</f>
        <v>0</v>
      </c>
      <c r="P62" s="139">
        <f>IF(P$51='Capital Structure'!$E$7,SUM($E$53:P53),0)</f>
        <v>0</v>
      </c>
      <c r="Q62" s="139">
        <f>IF(Q$51='Capital Structure'!$E$7,SUM($E$53:Q53),0)</f>
        <v>0</v>
      </c>
      <c r="R62" s="139">
        <f>IF(R$51='Capital Structure'!$E$7,SUM($E$53:R53),0)</f>
        <v>0</v>
      </c>
      <c r="S62" s="139">
        <f>IF(S$51='Capital Structure'!$E$7,SUM($E$53:S53),0)</f>
        <v>0</v>
      </c>
      <c r="T62" s="139">
        <f>IF(T$51='Capital Structure'!$E$7,SUM($E$53:T53),0)</f>
        <v>0</v>
      </c>
      <c r="U62" s="139">
        <f>IF(U$51='Capital Structure'!$E$7,SUM($E$53:U53),0)</f>
        <v>0</v>
      </c>
      <c r="V62" s="139">
        <f>IF(V$51='Capital Structure'!$E$7,SUM($E$53:V53),0)</f>
        <v>0</v>
      </c>
      <c r="W62" s="139">
        <f>IF(W$51='Capital Structure'!$E$7,SUM($E$53:W53),0)</f>
        <v>0</v>
      </c>
      <c r="X62" s="139">
        <f>IF(X$51='Capital Structure'!$E$7,SUM($E$53:X53),0)</f>
        <v>0</v>
      </c>
      <c r="Y62" s="139">
        <f>IF(Y$51='Capital Structure'!$E$7,SUM($E$53:Y53),0)</f>
        <v>0</v>
      </c>
      <c r="Z62" s="139">
        <f>IF(Z$51='Capital Structure'!$E$7,SUM($E$53:Z53),0)</f>
        <v>0</v>
      </c>
      <c r="AA62" s="139">
        <f>IF(AA$51='Capital Structure'!$E$7,SUM($E$53:AA53),0)</f>
        <v>0</v>
      </c>
      <c r="AB62" s="139">
        <f>IF(AB$51='Capital Structure'!$E$7,SUM($E$53:AB53),0)</f>
        <v>0</v>
      </c>
      <c r="AC62" s="139">
        <f>IF(AC$51='Capital Structure'!$E$7,SUM($E$53:AC53),0)</f>
        <v>0</v>
      </c>
      <c r="AD62" s="139">
        <f>IF(AD$51='Capital Structure'!$E$7,SUM($E$53:AD53),0)</f>
        <v>0</v>
      </c>
      <c r="AE62" s="139">
        <f>IF(AE$51='Capital Structure'!$E$7,SUM($E$53:AE53),0)</f>
        <v>0</v>
      </c>
      <c r="AF62" s="139">
        <f>IF(AF$51='Capital Structure'!$E$7,SUM($E$53:AF53),0)</f>
        <v>0</v>
      </c>
      <c r="AG62" s="139">
        <f>IF(AG$51='Capital Structure'!$E$7,SUM($E$53:AG53),0)</f>
        <v>0</v>
      </c>
      <c r="AH62" s="139">
        <f>IF(AH$51='Capital Structure'!$E$7,SUM($E$53:AH53),0)</f>
        <v>0</v>
      </c>
      <c r="AI62" s="139">
        <f>IF(AI$51='Capital Structure'!$E$7,SUM($E$53:AI53),0)</f>
        <v>0</v>
      </c>
      <c r="AJ62" s="139">
        <f>IF(AJ$51='Capital Structure'!$E$7,SUM($E$53:AJ53),0)</f>
        <v>0</v>
      </c>
      <c r="AK62" s="139">
        <f>IF(AK$51='Capital Structure'!$E$7,SUM($E$53:AK53),0)</f>
        <v>0</v>
      </c>
      <c r="AL62" s="139">
        <f>IF(AL$51='Capital Structure'!$E$7,SUM($E$53:AL53),0)</f>
        <v>0</v>
      </c>
      <c r="AM62" s="139">
        <f>IF(AM$51='Capital Structure'!$E$7,SUM($E$53:AM53),0)</f>
        <v>0</v>
      </c>
      <c r="AN62" s="139">
        <f>IF(AN$51='Capital Structure'!$E$7,SUM($E$53:AN53),0)</f>
        <v>0</v>
      </c>
      <c r="AO62" s="139">
        <f>IF(AO$51='Capital Structure'!$E$7,SUM($E$53:AO53),0)</f>
        <v>0</v>
      </c>
      <c r="AP62" s="139">
        <f>IF(AP$51='Capital Structure'!$E$7,SUM($E$53:AP53),0)</f>
        <v>0</v>
      </c>
      <c r="AQ62" s="139">
        <f>IF(AQ$51='Capital Structure'!$E$7,SUM($E$53:AQ53),0)</f>
        <v>0</v>
      </c>
      <c r="AR62" s="139">
        <f>IF(AR$51='Capital Structure'!$E$7,SUM($E$53:AR53),0)</f>
        <v>0</v>
      </c>
      <c r="AS62" s="139">
        <f>IF(AS$51='Capital Structure'!$E$7,SUM($E$53:AS53),0)</f>
        <v>0</v>
      </c>
      <c r="AT62" s="139">
        <f>IF(AT$51='Capital Structure'!$E$7,SUM($E$53:AT53),0)</f>
        <v>0</v>
      </c>
      <c r="AU62" s="139">
        <f>IF(AU$51='Capital Structure'!$E$7,SUM($E$53:AU53),0)</f>
        <v>0</v>
      </c>
      <c r="AV62" s="139">
        <f>IF(AV$51='Capital Structure'!$E$7,SUM($E$53:AV53),0)</f>
        <v>0</v>
      </c>
      <c r="AW62" s="139">
        <f>IF(AW$51='Capital Structure'!$E$7,SUM($E$53:AW53),0)</f>
        <v>0</v>
      </c>
      <c r="AX62" s="139">
        <f>IF(AX$51='Capital Structure'!$E$7,SUM($E$53:AX53),0)</f>
        <v>0</v>
      </c>
      <c r="AY62" s="139">
        <f>IF(AY$51='Capital Structure'!$E$7,SUM($E$53:AY53),0)</f>
        <v>0</v>
      </c>
      <c r="AZ62" s="139">
        <f>IF(AZ$51='Capital Structure'!$E$7,SUM($E$53:AZ53),0)</f>
        <v>0</v>
      </c>
      <c r="BA62" s="139">
        <f>IF(BA$51='Capital Structure'!$E$7,SUM($E$53:BA53),0)</f>
        <v>0</v>
      </c>
      <c r="BB62" s="139">
        <f>IF(BB$51='Capital Structure'!$E$7,SUM($E$53:BB53),0)</f>
        <v>0</v>
      </c>
      <c r="BC62" s="139">
        <f>IF(BC$51='Capital Structure'!$E$7,SUM($E$53:BC53),0)</f>
        <v>0</v>
      </c>
      <c r="BD62" s="139">
        <f>IF(BD$51='Capital Structure'!$E$7,SUM($E$53:BD53),0)</f>
        <v>0</v>
      </c>
      <c r="BE62" s="139">
        <f>IF(BE$51='Capital Structure'!$E$7,SUM($E$53:BE53),0)</f>
        <v>0</v>
      </c>
      <c r="BF62" s="139">
        <f>IF(BF$51='Capital Structure'!$E$7,SUM($E$53:BF53),0)</f>
        <v>0</v>
      </c>
      <c r="BG62" s="139">
        <f>IF(BG$51='Capital Structure'!$E$7,SUM($E$53:BG53),0)</f>
        <v>0</v>
      </c>
      <c r="BH62" s="139">
        <f>IF(BH$51='Capital Structure'!$E$7,SUM($E$53:BH53),0)</f>
        <v>0</v>
      </c>
      <c r="BI62" s="139">
        <f>IF(BI$51='Capital Structure'!$E$7,SUM($E$53:BI53),0)</f>
        <v>0</v>
      </c>
      <c r="BJ62" s="139">
        <f>IF(BJ$51='Capital Structure'!$E$7,SUM($E$53:BJ53),0)</f>
        <v>0</v>
      </c>
      <c r="BK62" s="139">
        <f>IF(BK$51='Capital Structure'!$E$7,SUM($E$53:BK53),0)</f>
        <v>0</v>
      </c>
      <c r="BL62" s="139">
        <f>IF(BL$51='Capital Structure'!$E$7,SUM($E$53:BL53),0)</f>
        <v>0</v>
      </c>
      <c r="BM62" s="139">
        <f>IF(BM$51='Capital Structure'!$E$7,SUM($E$53:BM53),0)</f>
        <v>0</v>
      </c>
      <c r="BN62" s="139">
        <f>IF(BN$51='Capital Structure'!$E$7,SUM($E$53:BN53),0)</f>
        <v>0</v>
      </c>
      <c r="BO62" s="139">
        <f>IF(BO$51='Capital Structure'!$E$7,SUM($E$53:BO53),0)</f>
        <v>0</v>
      </c>
      <c r="BP62" s="139">
        <f>IF(BP$51='Capital Structure'!$E$7,SUM($E$53:BP53),0)</f>
        <v>0</v>
      </c>
      <c r="BQ62" s="139">
        <f>IF(BQ$51='Capital Structure'!$E$7,SUM($E$53:BQ53),0)</f>
        <v>0</v>
      </c>
      <c r="BR62" s="139">
        <f>IF(BR$51='Capital Structure'!$E$7,SUM($E$53:BR53),0)</f>
        <v>0</v>
      </c>
      <c r="BS62" s="139">
        <f>IF(BS$51='Capital Structure'!$E$7,SUM($E$53:BS53),0)</f>
        <v>0</v>
      </c>
      <c r="BT62" s="139">
        <f>IF(BT$51='Capital Structure'!$E$7,SUM($E$53:BT53),0)</f>
        <v>0</v>
      </c>
      <c r="BU62" s="139">
        <f>IF(BU$51='Capital Structure'!$E$7,SUM($E$53:BU53),0)</f>
        <v>0</v>
      </c>
      <c r="BV62" s="139">
        <f>IF(BV$51='Capital Structure'!$E$7,SUM($E$53:BV53),0)</f>
        <v>0</v>
      </c>
      <c r="BW62" s="139">
        <f>IF(BW$51='Capital Structure'!$E$7,SUM($E$53:BW53),0)</f>
        <v>0</v>
      </c>
      <c r="BX62" s="139">
        <f>IF(BX$51='Capital Structure'!$E$7,SUM($E$53:BX53),0)</f>
        <v>0</v>
      </c>
      <c r="BY62" s="139">
        <f>IF(BY$51='Capital Structure'!$E$7,SUM($E$53:BY53),0)</f>
        <v>0</v>
      </c>
      <c r="BZ62" s="139">
        <f>IF(BZ$51='Capital Structure'!$E$7,SUM($E$53:BZ53),0)</f>
        <v>61000000</v>
      </c>
      <c r="CA62" s="139">
        <f>IF(CA$51='Capital Structure'!$E$7,SUM($E$53:CA53),0)</f>
        <v>0</v>
      </c>
      <c r="CB62" s="139">
        <f>IF(CB$51='Capital Structure'!$E$7,SUM($E$53:CB53),0)</f>
        <v>0</v>
      </c>
      <c r="CC62" s="139">
        <f>IF(CC$51='Capital Structure'!$E$7,SUM($E$53:CC53),0)</f>
        <v>0</v>
      </c>
      <c r="CD62" s="139">
        <f>IF(CD$51='Capital Structure'!$E$7,SUM($E$53:CD53),0)</f>
        <v>0</v>
      </c>
      <c r="CE62" s="139">
        <f>IF(CE$51='Capital Structure'!$E$7,SUM($E$53:CE53),0)</f>
        <v>0</v>
      </c>
      <c r="CF62" s="139">
        <f>IF(CF$51='Capital Structure'!$E$7,SUM($E$53:CF53),0)</f>
        <v>0</v>
      </c>
      <c r="CG62" s="139">
        <f>IF(CG$51='Capital Structure'!$E$7,SUM($E$53:CG53),0)</f>
        <v>0</v>
      </c>
      <c r="CH62" s="139">
        <f>IF(CH$51='Capital Structure'!$E$7,SUM($E$53:CH53),0)</f>
        <v>0</v>
      </c>
      <c r="CI62" s="139">
        <f>IF(CI$51='Capital Structure'!$E$7,SUM($E$53:CI53),0)</f>
        <v>0</v>
      </c>
      <c r="CJ62" s="139">
        <f>IF(CJ$51='Capital Structure'!$E$7,SUM($E$53:CJ53),0)</f>
        <v>0</v>
      </c>
      <c r="CK62" s="139">
        <f>IF(CK$51='Capital Structure'!$E$7,SUM($E$53:CK53),0)</f>
        <v>0</v>
      </c>
      <c r="CL62" s="139">
        <f>IF(CL$51='Capital Structure'!$E$7,SUM($E$53:CL53),0)</f>
        <v>0</v>
      </c>
      <c r="CM62" s="139">
        <f>IF(CM$51='Capital Structure'!$E$7,SUM($E$53:CM53),0)</f>
        <v>0</v>
      </c>
      <c r="CN62" s="139">
        <f>IF(CN$51='Capital Structure'!$E$7,SUM($E$53:CN53),0)</f>
        <v>0</v>
      </c>
      <c r="CO62" s="139">
        <f>IF(CO$51='Capital Structure'!$E$7,SUM($E$53:CO53),0)</f>
        <v>0</v>
      </c>
      <c r="CP62" s="139">
        <f>IF(CP$51='Capital Structure'!$E$7,SUM($E$53:CP53),0)</f>
        <v>0</v>
      </c>
      <c r="CQ62" s="139">
        <f>IF(CQ$51='Capital Structure'!$E$7,SUM($E$53:CQ53),0)</f>
        <v>0</v>
      </c>
      <c r="CR62" s="139">
        <f>IF(CR$51='Capital Structure'!$E$7,SUM($E$53:CR53),0)</f>
        <v>0</v>
      </c>
      <c r="CS62" s="139">
        <f>IF(CS$51='Capital Structure'!$E$7,SUM($E$53:CS53),0)</f>
        <v>0</v>
      </c>
      <c r="CT62" s="139">
        <f>IF(CT$51='Capital Structure'!$E$7,SUM($E$53:CT53),0)</f>
        <v>0</v>
      </c>
      <c r="CU62" s="139">
        <f>IF(CU$51='Capital Structure'!$E$7,SUM($E$53:CU53),0)</f>
        <v>0</v>
      </c>
      <c r="CV62" s="139">
        <f>IF(CV$51='Capital Structure'!$E$7,SUM($E$53:CV53),0)</f>
        <v>0</v>
      </c>
      <c r="CW62" s="139">
        <f>IF(CW$51='Capital Structure'!$E$7,SUM($E$53:CW53),0)</f>
        <v>0</v>
      </c>
      <c r="CX62" s="139">
        <f>IF(CX$51='Capital Structure'!$E$7,SUM($E$53:CX53),0)</f>
        <v>0</v>
      </c>
      <c r="CY62" s="139">
        <f>IF(CY$51='Capital Structure'!$E$7,SUM($E$53:CY53),0)</f>
        <v>0</v>
      </c>
      <c r="CZ62" s="139">
        <f>IF(CZ$51='Capital Structure'!$E$7,SUM($E$53:CZ53),0)</f>
        <v>0</v>
      </c>
      <c r="DA62" s="139">
        <f>IF(DA$51='Capital Structure'!$E$7,SUM($E$53:DA53),0)</f>
        <v>0</v>
      </c>
      <c r="DB62" s="139">
        <f>IF(DB$51='Capital Structure'!$E$7,SUM($E$53:DB53),0)</f>
        <v>0</v>
      </c>
      <c r="DC62" s="139">
        <f>IF(DC$51='Capital Structure'!$E$7,SUM($E$53:DC53),0)</f>
        <v>0</v>
      </c>
      <c r="DD62" s="139">
        <f>IF(DD$51='Capital Structure'!$E$7,SUM($E$53:DD53),0)</f>
        <v>0</v>
      </c>
      <c r="DE62" s="139">
        <f>IF(DE$51='Capital Structure'!$E$7,SUM($E$53:DE53),0)</f>
        <v>0</v>
      </c>
      <c r="DF62" s="139">
        <f>IF(DF$51='Capital Structure'!$E$7,SUM($E$53:DF53),0)</f>
        <v>0</v>
      </c>
      <c r="DG62" s="139">
        <f>IF(DG$51='Capital Structure'!$E$7,SUM($E$53:DG53),0)</f>
        <v>0</v>
      </c>
      <c r="DH62" s="139">
        <f>IF(DH$51='Capital Structure'!$E$7,SUM($E$53:DH53),0)</f>
        <v>0</v>
      </c>
      <c r="DI62" s="139">
        <f>IF(DI$51='Capital Structure'!$E$7,SUM($E$53:DI53),0)</f>
        <v>0</v>
      </c>
      <c r="DJ62" s="139">
        <f>IF(DJ$51='Capital Structure'!$E$7,SUM($E$53:DJ53),0)</f>
        <v>0</v>
      </c>
      <c r="DK62" s="139">
        <f>IF(DK$51='Capital Structure'!$E$7,SUM($E$53:DK53),0)</f>
        <v>0</v>
      </c>
      <c r="DL62" s="139">
        <f>IF(DL$51='Capital Structure'!$E$7,SUM($E$53:DL53),0)</f>
        <v>0</v>
      </c>
      <c r="DM62" s="139">
        <f>IF(DM$51='Capital Structure'!$E$7,SUM($E$53:DM53),0)</f>
        <v>0</v>
      </c>
      <c r="DN62" s="139">
        <f>IF(DN$51='Capital Structure'!$E$7,SUM($E$53:DN53),0)</f>
        <v>0</v>
      </c>
      <c r="DO62" s="139">
        <f>IF(DO$51='Capital Structure'!$E$7,SUM($E$53:DO53),0)</f>
        <v>0</v>
      </c>
      <c r="DP62" s="139">
        <f>IF(DP$51='Capital Structure'!$E$7,SUM($E$53:DP53),0)</f>
        <v>0</v>
      </c>
      <c r="DQ62" s="139">
        <f>IF(DQ$51='Capital Structure'!$E$7,SUM($E$53:DQ53),0)</f>
        <v>0</v>
      </c>
      <c r="DR62" s="139">
        <f>IF(DR$51='Capital Structure'!$E$7,SUM($E$53:DR53),0)</f>
        <v>0</v>
      </c>
      <c r="DS62" s="139">
        <f>IF(DS$51='Capital Structure'!$E$7,SUM($E$53:DS53),0)</f>
        <v>0</v>
      </c>
      <c r="DT62" s="139">
        <f>IF(DT$51='Capital Structure'!$E$7,SUM($E$53:DT53),0)</f>
        <v>0</v>
      </c>
      <c r="DU62" s="139">
        <f>IF(DU$51='Capital Structure'!$E$7,SUM($E$53:DU53),0)</f>
        <v>0</v>
      </c>
      <c r="DV62" s="139">
        <f>IF(DV$51='Capital Structure'!$E$7,SUM($E$53:DV53),0)</f>
        <v>0</v>
      </c>
      <c r="DW62" s="139">
        <f>IF(DW$51='Capital Structure'!$E$7,SUM($E$53:DW53),0)</f>
        <v>0</v>
      </c>
      <c r="DX62" s="139">
        <f>IF(DX$51='Capital Structure'!$E$7,SUM($E$53:DX53),0)</f>
        <v>0</v>
      </c>
      <c r="DY62" s="139">
        <f>IF(DY$51='Capital Structure'!$E$7,SUM($E$53:DY53),0)</f>
        <v>0</v>
      </c>
    </row>
    <row r="63" spans="1:16384" s="139" customFormat="1">
      <c r="B63" s="114"/>
    </row>
    <row r="64" spans="1:16384" s="139" customFormat="1">
      <c r="A64" s="140"/>
      <c r="B64" s="118" t="s">
        <v>343</v>
      </c>
      <c r="C64" s="140"/>
      <c r="D64" s="140"/>
      <c r="E64" s="139">
        <f>E53</f>
        <v>0</v>
      </c>
      <c r="F64" s="139">
        <f t="shared" ref="F64:BQ64" si="27">F53</f>
        <v>0</v>
      </c>
      <c r="G64" s="139">
        <f t="shared" si="27"/>
        <v>0</v>
      </c>
      <c r="H64" s="139">
        <f t="shared" si="27"/>
        <v>0</v>
      </c>
      <c r="I64" s="139">
        <f t="shared" si="27"/>
        <v>0</v>
      </c>
      <c r="J64" s="139">
        <f t="shared" si="27"/>
        <v>0</v>
      </c>
      <c r="K64" s="139">
        <f t="shared" si="27"/>
        <v>0</v>
      </c>
      <c r="L64" s="139">
        <f t="shared" si="27"/>
        <v>0</v>
      </c>
      <c r="M64" s="139">
        <f t="shared" si="27"/>
        <v>0</v>
      </c>
      <c r="N64" s="139">
        <f t="shared" si="27"/>
        <v>0</v>
      </c>
      <c r="O64" s="139">
        <f t="shared" si="27"/>
        <v>0</v>
      </c>
      <c r="P64" s="139">
        <f t="shared" si="27"/>
        <v>0</v>
      </c>
      <c r="Q64" s="139">
        <f t="shared" si="27"/>
        <v>0</v>
      </c>
      <c r="R64" s="139">
        <f t="shared" si="27"/>
        <v>0</v>
      </c>
      <c r="S64" s="139">
        <f t="shared" si="27"/>
        <v>0</v>
      </c>
      <c r="T64" s="139">
        <f t="shared" si="27"/>
        <v>0</v>
      </c>
      <c r="U64" s="139">
        <f t="shared" si="27"/>
        <v>0</v>
      </c>
      <c r="V64" s="139">
        <f t="shared" si="27"/>
        <v>0</v>
      </c>
      <c r="W64" s="139">
        <f t="shared" si="27"/>
        <v>0</v>
      </c>
      <c r="X64" s="139">
        <f t="shared" si="27"/>
        <v>0</v>
      </c>
      <c r="Y64" s="139">
        <f t="shared" si="27"/>
        <v>0</v>
      </c>
      <c r="Z64" s="139">
        <f t="shared" si="27"/>
        <v>0</v>
      </c>
      <c r="AA64" s="139">
        <f t="shared" si="27"/>
        <v>0</v>
      </c>
      <c r="AB64" s="139">
        <f t="shared" si="27"/>
        <v>0</v>
      </c>
      <c r="AC64" s="139">
        <f t="shared" si="27"/>
        <v>0</v>
      </c>
      <c r="AD64" s="139">
        <f t="shared" si="27"/>
        <v>0</v>
      </c>
      <c r="AE64" s="139">
        <f t="shared" si="27"/>
        <v>0</v>
      </c>
      <c r="AF64" s="139">
        <f t="shared" si="27"/>
        <v>0</v>
      </c>
      <c r="AG64" s="139">
        <f t="shared" si="27"/>
        <v>0</v>
      </c>
      <c r="AH64" s="139">
        <f t="shared" si="27"/>
        <v>0</v>
      </c>
      <c r="AI64" s="139">
        <f t="shared" si="27"/>
        <v>0</v>
      </c>
      <c r="AJ64" s="139">
        <f t="shared" si="27"/>
        <v>0</v>
      </c>
      <c r="AK64" s="139">
        <f t="shared" si="27"/>
        <v>0</v>
      </c>
      <c r="AL64" s="139">
        <f t="shared" si="27"/>
        <v>0</v>
      </c>
      <c r="AM64" s="139">
        <f t="shared" si="27"/>
        <v>0</v>
      </c>
      <c r="AN64" s="139">
        <f t="shared" si="27"/>
        <v>0</v>
      </c>
      <c r="AO64" s="139">
        <f t="shared" si="27"/>
        <v>0</v>
      </c>
      <c r="AP64" s="139">
        <f t="shared" si="27"/>
        <v>0</v>
      </c>
      <c r="AQ64" s="139">
        <f t="shared" si="27"/>
        <v>0</v>
      </c>
      <c r="AR64" s="139">
        <f t="shared" si="27"/>
        <v>0</v>
      </c>
      <c r="AS64" s="139">
        <f t="shared" si="27"/>
        <v>61000000</v>
      </c>
      <c r="AT64" s="139">
        <f t="shared" si="27"/>
        <v>0</v>
      </c>
      <c r="AU64" s="139">
        <f t="shared" si="27"/>
        <v>0</v>
      </c>
      <c r="AV64" s="139">
        <f t="shared" si="27"/>
        <v>0</v>
      </c>
      <c r="AW64" s="139">
        <f t="shared" si="27"/>
        <v>0</v>
      </c>
      <c r="AX64" s="139">
        <f t="shared" si="27"/>
        <v>0</v>
      </c>
      <c r="AY64" s="139">
        <f t="shared" si="27"/>
        <v>0</v>
      </c>
      <c r="AZ64" s="139">
        <f t="shared" si="27"/>
        <v>0</v>
      </c>
      <c r="BA64" s="139">
        <f t="shared" si="27"/>
        <v>0</v>
      </c>
      <c r="BB64" s="139">
        <f t="shared" si="27"/>
        <v>0</v>
      </c>
      <c r="BC64" s="139">
        <f t="shared" si="27"/>
        <v>0</v>
      </c>
      <c r="BD64" s="139">
        <f t="shared" si="27"/>
        <v>0</v>
      </c>
      <c r="BE64" s="139">
        <f t="shared" si="27"/>
        <v>0</v>
      </c>
      <c r="BF64" s="139">
        <f t="shared" si="27"/>
        <v>0</v>
      </c>
      <c r="BG64" s="139">
        <f t="shared" si="27"/>
        <v>0</v>
      </c>
      <c r="BH64" s="139">
        <f t="shared" si="27"/>
        <v>0</v>
      </c>
      <c r="BI64" s="139">
        <f t="shared" si="27"/>
        <v>0</v>
      </c>
      <c r="BJ64" s="139">
        <f t="shared" si="27"/>
        <v>0</v>
      </c>
      <c r="BK64" s="139">
        <f t="shared" si="27"/>
        <v>0</v>
      </c>
      <c r="BL64" s="139">
        <f t="shared" si="27"/>
        <v>0</v>
      </c>
      <c r="BM64" s="139">
        <f t="shared" si="27"/>
        <v>0</v>
      </c>
      <c r="BN64" s="139">
        <f t="shared" si="27"/>
        <v>0</v>
      </c>
      <c r="BO64" s="139">
        <f t="shared" si="27"/>
        <v>0</v>
      </c>
      <c r="BP64" s="139">
        <f t="shared" si="27"/>
        <v>0</v>
      </c>
      <c r="BQ64" s="139">
        <f t="shared" si="27"/>
        <v>0</v>
      </c>
      <c r="BR64" s="139">
        <f t="shared" ref="BR64:DY64" si="28">BR53</f>
        <v>0</v>
      </c>
      <c r="BS64" s="139">
        <f t="shared" si="28"/>
        <v>0</v>
      </c>
      <c r="BT64" s="139">
        <f t="shared" si="28"/>
        <v>0</v>
      </c>
      <c r="BU64" s="139">
        <f t="shared" si="28"/>
        <v>0</v>
      </c>
      <c r="BV64" s="139">
        <f t="shared" si="28"/>
        <v>0</v>
      </c>
      <c r="BW64" s="139">
        <f t="shared" si="28"/>
        <v>0</v>
      </c>
      <c r="BX64" s="139">
        <f t="shared" si="28"/>
        <v>0</v>
      </c>
      <c r="BY64" s="139">
        <f t="shared" si="28"/>
        <v>0</v>
      </c>
      <c r="BZ64" s="139">
        <f t="shared" si="28"/>
        <v>0</v>
      </c>
      <c r="CA64" s="139">
        <f t="shared" si="28"/>
        <v>0</v>
      </c>
      <c r="CB64" s="139">
        <f t="shared" si="28"/>
        <v>0</v>
      </c>
      <c r="CC64" s="139">
        <f t="shared" si="28"/>
        <v>0</v>
      </c>
      <c r="CD64" s="139">
        <f t="shared" si="28"/>
        <v>0</v>
      </c>
      <c r="CE64" s="139">
        <f t="shared" si="28"/>
        <v>0</v>
      </c>
      <c r="CF64" s="139">
        <f t="shared" si="28"/>
        <v>0</v>
      </c>
      <c r="CG64" s="139">
        <f t="shared" si="28"/>
        <v>0</v>
      </c>
      <c r="CH64" s="139">
        <f t="shared" si="28"/>
        <v>0</v>
      </c>
      <c r="CI64" s="139">
        <f t="shared" si="28"/>
        <v>0</v>
      </c>
      <c r="CJ64" s="139">
        <f t="shared" si="28"/>
        <v>0</v>
      </c>
      <c r="CK64" s="139">
        <f t="shared" si="28"/>
        <v>0</v>
      </c>
      <c r="CL64" s="139">
        <f t="shared" si="28"/>
        <v>0</v>
      </c>
      <c r="CM64" s="139">
        <f t="shared" si="28"/>
        <v>0</v>
      </c>
      <c r="CN64" s="139">
        <f t="shared" si="28"/>
        <v>0</v>
      </c>
      <c r="CO64" s="139">
        <f t="shared" si="28"/>
        <v>0</v>
      </c>
      <c r="CP64" s="139">
        <f t="shared" si="28"/>
        <v>0</v>
      </c>
      <c r="CQ64" s="139">
        <f t="shared" si="28"/>
        <v>0</v>
      </c>
      <c r="CR64" s="139">
        <f t="shared" si="28"/>
        <v>0</v>
      </c>
      <c r="CS64" s="139">
        <f t="shared" si="28"/>
        <v>0</v>
      </c>
      <c r="CT64" s="139">
        <f t="shared" si="28"/>
        <v>0</v>
      </c>
      <c r="CU64" s="139">
        <f t="shared" si="28"/>
        <v>0</v>
      </c>
      <c r="CV64" s="139">
        <f t="shared" si="28"/>
        <v>0</v>
      </c>
      <c r="CW64" s="139">
        <f t="shared" si="28"/>
        <v>0</v>
      </c>
      <c r="CX64" s="139">
        <f t="shared" si="28"/>
        <v>0</v>
      </c>
      <c r="CY64" s="139">
        <f t="shared" si="28"/>
        <v>0</v>
      </c>
      <c r="CZ64" s="139">
        <f t="shared" si="28"/>
        <v>0</v>
      </c>
      <c r="DA64" s="139">
        <f t="shared" si="28"/>
        <v>0</v>
      </c>
      <c r="DB64" s="139">
        <f t="shared" si="28"/>
        <v>0</v>
      </c>
      <c r="DC64" s="139">
        <f t="shared" si="28"/>
        <v>0</v>
      </c>
      <c r="DD64" s="139">
        <f t="shared" si="28"/>
        <v>0</v>
      </c>
      <c r="DE64" s="139">
        <f t="shared" si="28"/>
        <v>0</v>
      </c>
      <c r="DF64" s="139">
        <f t="shared" si="28"/>
        <v>0</v>
      </c>
      <c r="DG64" s="139">
        <f t="shared" si="28"/>
        <v>0</v>
      </c>
      <c r="DH64" s="139">
        <f t="shared" si="28"/>
        <v>0</v>
      </c>
      <c r="DI64" s="139">
        <f t="shared" si="28"/>
        <v>0</v>
      </c>
      <c r="DJ64" s="139">
        <f t="shared" si="28"/>
        <v>0</v>
      </c>
      <c r="DK64" s="139">
        <f t="shared" si="28"/>
        <v>0</v>
      </c>
      <c r="DL64" s="139">
        <f t="shared" si="28"/>
        <v>0</v>
      </c>
      <c r="DM64" s="139">
        <f t="shared" si="28"/>
        <v>0</v>
      </c>
      <c r="DN64" s="139">
        <f t="shared" si="28"/>
        <v>0</v>
      </c>
      <c r="DO64" s="139">
        <f t="shared" si="28"/>
        <v>0</v>
      </c>
      <c r="DP64" s="139">
        <f t="shared" si="28"/>
        <v>0</v>
      </c>
      <c r="DQ64" s="139">
        <f t="shared" si="28"/>
        <v>0</v>
      </c>
      <c r="DR64" s="139">
        <f t="shared" si="28"/>
        <v>0</v>
      </c>
      <c r="DS64" s="139">
        <f t="shared" si="28"/>
        <v>0</v>
      </c>
      <c r="DT64" s="139">
        <f t="shared" si="28"/>
        <v>0</v>
      </c>
      <c r="DU64" s="139">
        <f t="shared" si="28"/>
        <v>0</v>
      </c>
      <c r="DV64" s="139">
        <f t="shared" si="28"/>
        <v>0</v>
      </c>
      <c r="DW64" s="139">
        <f t="shared" si="28"/>
        <v>0</v>
      </c>
      <c r="DX64" s="139">
        <f t="shared" si="28"/>
        <v>0</v>
      </c>
      <c r="DY64" s="139">
        <f t="shared" si="28"/>
        <v>0</v>
      </c>
      <c r="DZ64" s="140"/>
      <c r="EA64" s="140"/>
      <c r="EB64" s="140"/>
      <c r="EC64" s="140"/>
      <c r="ED64" s="140"/>
      <c r="EE64" s="140"/>
      <c r="EF64" s="140"/>
      <c r="EG64" s="140"/>
      <c r="EH64" s="140"/>
      <c r="EI64" s="140"/>
      <c r="EJ64" s="140"/>
      <c r="EK64" s="140"/>
      <c r="EL64" s="140"/>
      <c r="EM64" s="140"/>
      <c r="EN64" s="140"/>
      <c r="EO64" s="140"/>
      <c r="EP64" s="140"/>
      <c r="EQ64" s="140"/>
      <c r="ER64" s="140"/>
      <c r="ES64" s="140"/>
      <c r="ET64" s="140"/>
      <c r="EU64" s="140"/>
      <c r="EV64" s="140"/>
      <c r="EW64" s="140"/>
      <c r="EX64" s="140"/>
      <c r="EY64" s="140"/>
      <c r="EZ64" s="140"/>
      <c r="FA64" s="140"/>
      <c r="FB64" s="140"/>
      <c r="FC64" s="140"/>
      <c r="FD64" s="140"/>
      <c r="FE64" s="140"/>
      <c r="FF64" s="140"/>
      <c r="FG64" s="140"/>
      <c r="FH64" s="140"/>
      <c r="FI64" s="140"/>
      <c r="FJ64" s="140"/>
      <c r="FK64" s="140"/>
      <c r="FL64" s="140"/>
      <c r="FM64" s="140"/>
      <c r="FN64" s="140"/>
      <c r="FO64" s="140"/>
      <c r="FP64" s="140"/>
      <c r="FQ64" s="140"/>
      <c r="FR64" s="140"/>
      <c r="FS64" s="140"/>
      <c r="FT64" s="140"/>
      <c r="FU64" s="140"/>
      <c r="FV64" s="140"/>
      <c r="FW64" s="140"/>
      <c r="FX64" s="140"/>
      <c r="FY64" s="140"/>
      <c r="FZ64" s="140"/>
      <c r="GA64" s="140"/>
      <c r="GB64" s="140"/>
      <c r="GC64" s="140"/>
      <c r="GD64" s="140"/>
      <c r="GE64" s="140"/>
      <c r="GF64" s="140"/>
      <c r="GG64" s="140"/>
      <c r="GH64" s="140"/>
      <c r="GI64" s="140"/>
      <c r="GJ64" s="140"/>
      <c r="GK64" s="140"/>
      <c r="GL64" s="140"/>
      <c r="GM64" s="140"/>
      <c r="GN64" s="140"/>
      <c r="GO64" s="140"/>
      <c r="GP64" s="140"/>
      <c r="GQ64" s="140"/>
      <c r="GR64" s="140"/>
      <c r="GS64" s="140"/>
      <c r="GT64" s="140"/>
      <c r="GU64" s="140"/>
      <c r="GV64" s="140"/>
      <c r="GW64" s="140"/>
      <c r="GX64" s="140"/>
      <c r="GY64" s="140"/>
      <c r="GZ64" s="140"/>
      <c r="HA64" s="140"/>
      <c r="HB64" s="140"/>
      <c r="HC64" s="140"/>
      <c r="HD64" s="140"/>
      <c r="HE64" s="140"/>
      <c r="HF64" s="140"/>
      <c r="HG64" s="140"/>
      <c r="HH64" s="140"/>
      <c r="HI64" s="140"/>
      <c r="HJ64" s="140"/>
      <c r="HK64" s="140"/>
      <c r="HL64" s="140"/>
      <c r="HM64" s="140"/>
      <c r="HN64" s="140"/>
      <c r="HO64" s="140"/>
      <c r="HP64" s="140"/>
      <c r="HQ64" s="140"/>
      <c r="HR64" s="140"/>
      <c r="HS64" s="140"/>
      <c r="HT64" s="140"/>
      <c r="HU64" s="140"/>
      <c r="HV64" s="140"/>
      <c r="HW64" s="140"/>
      <c r="HX64" s="140"/>
      <c r="HY64" s="140"/>
      <c r="HZ64" s="140"/>
      <c r="IA64" s="140"/>
      <c r="IB64" s="140"/>
      <c r="IC64" s="140"/>
      <c r="ID64" s="140"/>
      <c r="IE64" s="140"/>
      <c r="IF64" s="140"/>
      <c r="IG64" s="140"/>
      <c r="IH64" s="140"/>
      <c r="II64" s="140"/>
      <c r="IJ64" s="140"/>
      <c r="IK64" s="140"/>
      <c r="IL64" s="140"/>
      <c r="IM64" s="140"/>
      <c r="IN64" s="140"/>
      <c r="IO64" s="140"/>
      <c r="IP64" s="140"/>
      <c r="IQ64" s="140"/>
      <c r="IR64" s="140"/>
      <c r="IS64" s="140"/>
      <c r="IT64" s="140"/>
      <c r="IU64" s="140"/>
      <c r="IV64" s="140"/>
      <c r="IW64" s="140"/>
      <c r="IX64" s="140"/>
      <c r="IY64" s="140"/>
      <c r="IZ64" s="140"/>
      <c r="JA64" s="140"/>
      <c r="JB64" s="140"/>
      <c r="JC64" s="140"/>
      <c r="JD64" s="140"/>
      <c r="JE64" s="140"/>
      <c r="JF64" s="140"/>
      <c r="JG64" s="140"/>
      <c r="JH64" s="140"/>
      <c r="JI64" s="140"/>
      <c r="JJ64" s="140"/>
      <c r="JK64" s="140"/>
      <c r="JL64" s="140"/>
      <c r="JM64" s="140"/>
      <c r="JN64" s="140"/>
      <c r="JO64" s="140"/>
      <c r="JP64" s="140"/>
      <c r="JQ64" s="140"/>
      <c r="JR64" s="140"/>
      <c r="JS64" s="140"/>
      <c r="JT64" s="140"/>
      <c r="JU64" s="140"/>
      <c r="JV64" s="140"/>
      <c r="JW64" s="140"/>
      <c r="JX64" s="140"/>
      <c r="JY64" s="140"/>
      <c r="JZ64" s="140"/>
      <c r="KA64" s="140"/>
      <c r="KB64" s="140"/>
      <c r="KC64" s="140"/>
      <c r="KD64" s="140"/>
      <c r="KE64" s="140"/>
      <c r="KF64" s="140"/>
      <c r="KG64" s="140"/>
      <c r="KH64" s="140"/>
      <c r="KI64" s="140"/>
      <c r="KJ64" s="140"/>
      <c r="KK64" s="140"/>
      <c r="KL64" s="140"/>
      <c r="KM64" s="140"/>
      <c r="KN64" s="140"/>
      <c r="KO64" s="140"/>
      <c r="KP64" s="140"/>
      <c r="KQ64" s="140"/>
      <c r="KR64" s="140"/>
      <c r="KS64" s="140"/>
      <c r="KT64" s="140"/>
      <c r="KU64" s="140"/>
      <c r="KV64" s="140"/>
      <c r="KW64" s="140"/>
      <c r="KX64" s="140"/>
      <c r="KY64" s="140"/>
      <c r="KZ64" s="140"/>
      <c r="LA64" s="140"/>
      <c r="LB64" s="140"/>
      <c r="LC64" s="140"/>
      <c r="LD64" s="140"/>
      <c r="LE64" s="140"/>
      <c r="LF64" s="140"/>
      <c r="LG64" s="140"/>
      <c r="LH64" s="140"/>
      <c r="LI64" s="140"/>
      <c r="LJ64" s="140"/>
      <c r="LK64" s="140"/>
      <c r="LL64" s="140"/>
      <c r="LM64" s="140"/>
      <c r="LN64" s="140"/>
      <c r="LO64" s="140"/>
      <c r="LP64" s="140"/>
      <c r="LQ64" s="140"/>
      <c r="LR64" s="140"/>
      <c r="LS64" s="140"/>
      <c r="LT64" s="140"/>
      <c r="LU64" s="140"/>
      <c r="LV64" s="140"/>
      <c r="LW64" s="140"/>
      <c r="LX64" s="140"/>
      <c r="LY64" s="140"/>
      <c r="LZ64" s="140"/>
      <c r="MA64" s="140"/>
      <c r="MB64" s="140"/>
      <c r="MC64" s="140"/>
      <c r="MD64" s="140"/>
      <c r="ME64" s="140"/>
      <c r="MF64" s="140"/>
      <c r="MG64" s="140"/>
      <c r="MH64" s="140"/>
      <c r="MI64" s="140"/>
      <c r="MJ64" s="140"/>
      <c r="MK64" s="140"/>
      <c r="ML64" s="140"/>
      <c r="MM64" s="140"/>
      <c r="MN64" s="140"/>
      <c r="MO64" s="140"/>
      <c r="MP64" s="140"/>
      <c r="MQ64" s="140"/>
      <c r="MR64" s="140"/>
      <c r="MS64" s="140"/>
      <c r="MT64" s="140"/>
      <c r="MU64" s="140"/>
      <c r="MV64" s="140"/>
      <c r="MW64" s="140"/>
      <c r="MX64" s="140"/>
      <c r="MY64" s="140"/>
      <c r="MZ64" s="140"/>
      <c r="NA64" s="140"/>
      <c r="NB64" s="140"/>
      <c r="NC64" s="140"/>
      <c r="ND64" s="140"/>
      <c r="NE64" s="140"/>
      <c r="NF64" s="140"/>
      <c r="NG64" s="140"/>
      <c r="NH64" s="140"/>
      <c r="NI64" s="140"/>
      <c r="NJ64" s="140"/>
      <c r="NK64" s="140"/>
      <c r="NL64" s="140"/>
      <c r="NM64" s="140"/>
      <c r="NN64" s="140"/>
      <c r="NO64" s="140"/>
      <c r="NP64" s="140"/>
      <c r="NQ64" s="140"/>
      <c r="NR64" s="140"/>
      <c r="NS64" s="140"/>
      <c r="NT64" s="140"/>
      <c r="NU64" s="140"/>
      <c r="NV64" s="140"/>
      <c r="NW64" s="140"/>
      <c r="NX64" s="140"/>
      <c r="NY64" s="140"/>
      <c r="NZ64" s="140"/>
      <c r="OA64" s="140"/>
      <c r="OB64" s="140"/>
      <c r="OC64" s="140"/>
      <c r="OD64" s="140"/>
      <c r="OE64" s="140"/>
      <c r="OF64" s="140"/>
      <c r="OG64" s="140"/>
      <c r="OH64" s="140"/>
      <c r="OI64" s="140"/>
      <c r="OJ64" s="140"/>
      <c r="OK64" s="140"/>
      <c r="OL64" s="140"/>
      <c r="OM64" s="140"/>
      <c r="ON64" s="140"/>
      <c r="OO64" s="140"/>
      <c r="OP64" s="140"/>
      <c r="OQ64" s="140"/>
      <c r="OR64" s="140"/>
      <c r="OS64" s="140"/>
      <c r="OT64" s="140"/>
      <c r="OU64" s="140"/>
      <c r="OV64" s="140"/>
      <c r="OW64" s="140"/>
      <c r="OX64" s="140"/>
      <c r="OY64" s="140"/>
      <c r="OZ64" s="140"/>
      <c r="PA64" s="140"/>
      <c r="PB64" s="140"/>
      <c r="PC64" s="140"/>
      <c r="PD64" s="140"/>
      <c r="PE64" s="140"/>
      <c r="PF64" s="140"/>
      <c r="PG64" s="140"/>
      <c r="PH64" s="140"/>
      <c r="PI64" s="140"/>
      <c r="PJ64" s="140"/>
      <c r="PK64" s="140"/>
      <c r="PL64" s="140"/>
      <c r="PM64" s="140"/>
      <c r="PN64" s="140"/>
      <c r="PO64" s="140"/>
      <c r="PP64" s="140"/>
      <c r="PQ64" s="140"/>
      <c r="PR64" s="140"/>
      <c r="PS64" s="140"/>
      <c r="PT64" s="140"/>
      <c r="PU64" s="140"/>
      <c r="PV64" s="140"/>
      <c r="PW64" s="140"/>
      <c r="PX64" s="140"/>
      <c r="PY64" s="140"/>
      <c r="PZ64" s="140"/>
      <c r="QA64" s="140"/>
      <c r="QB64" s="140"/>
      <c r="QC64" s="140"/>
      <c r="QD64" s="140"/>
      <c r="QE64" s="140"/>
      <c r="QF64" s="140"/>
      <c r="QG64" s="140"/>
      <c r="QH64" s="140"/>
      <c r="QI64" s="140"/>
      <c r="QJ64" s="140"/>
      <c r="QK64" s="140"/>
      <c r="QL64" s="140"/>
      <c r="QM64" s="140"/>
      <c r="QN64" s="140"/>
      <c r="QO64" s="140"/>
      <c r="QP64" s="140"/>
      <c r="QQ64" s="140"/>
      <c r="QR64" s="140"/>
      <c r="QS64" s="140"/>
      <c r="QT64" s="140"/>
      <c r="QU64" s="140"/>
      <c r="QV64" s="140"/>
      <c r="QW64" s="140"/>
      <c r="QX64" s="140"/>
      <c r="QY64" s="140"/>
      <c r="QZ64" s="140"/>
      <c r="RA64" s="140"/>
      <c r="RB64" s="140"/>
      <c r="RC64" s="140"/>
      <c r="RD64" s="140"/>
      <c r="RE64" s="140"/>
      <c r="RF64" s="140"/>
      <c r="RG64" s="140"/>
      <c r="RH64" s="140"/>
      <c r="RI64" s="140"/>
      <c r="RJ64" s="140"/>
      <c r="RK64" s="140"/>
      <c r="RL64" s="140"/>
      <c r="RM64" s="140"/>
      <c r="RN64" s="140"/>
      <c r="RO64" s="140"/>
      <c r="RP64" s="140"/>
      <c r="RQ64" s="140"/>
      <c r="RR64" s="140"/>
      <c r="RS64" s="140"/>
      <c r="RT64" s="140"/>
      <c r="RU64" s="140"/>
      <c r="RV64" s="140"/>
      <c r="RW64" s="140"/>
      <c r="RX64" s="140"/>
      <c r="RY64" s="140"/>
      <c r="RZ64" s="140"/>
      <c r="SA64" s="140"/>
      <c r="SB64" s="140"/>
      <c r="SC64" s="140"/>
      <c r="SD64" s="140"/>
      <c r="SE64" s="140"/>
      <c r="SF64" s="140"/>
      <c r="SG64" s="140"/>
      <c r="SH64" s="140"/>
      <c r="SI64" s="140"/>
      <c r="SJ64" s="140"/>
      <c r="SK64" s="140"/>
      <c r="SL64" s="140"/>
      <c r="SM64" s="140"/>
      <c r="SN64" s="140"/>
      <c r="SO64" s="140"/>
      <c r="SP64" s="140"/>
      <c r="SQ64" s="140"/>
      <c r="SR64" s="140"/>
      <c r="SS64" s="140"/>
      <c r="ST64" s="140"/>
      <c r="SU64" s="140"/>
      <c r="SV64" s="140"/>
      <c r="SW64" s="140"/>
      <c r="SX64" s="140"/>
      <c r="SY64" s="140"/>
      <c r="SZ64" s="140"/>
      <c r="TA64" s="140"/>
      <c r="TB64" s="140"/>
      <c r="TC64" s="140"/>
      <c r="TD64" s="140"/>
      <c r="TE64" s="140"/>
      <c r="TF64" s="140"/>
      <c r="TG64" s="140"/>
      <c r="TH64" s="140"/>
      <c r="TI64" s="140"/>
      <c r="TJ64" s="140"/>
      <c r="TK64" s="140"/>
      <c r="TL64" s="140"/>
      <c r="TM64" s="140"/>
      <c r="TN64" s="140"/>
      <c r="TO64" s="140"/>
      <c r="TP64" s="140"/>
      <c r="TQ64" s="140"/>
      <c r="TR64" s="140"/>
      <c r="TS64" s="140"/>
      <c r="TT64" s="140"/>
      <c r="TU64" s="140"/>
      <c r="TV64" s="140"/>
      <c r="TW64" s="140"/>
      <c r="TX64" s="140"/>
      <c r="TY64" s="140"/>
      <c r="TZ64" s="140"/>
      <c r="UA64" s="140"/>
      <c r="UB64" s="140"/>
      <c r="UC64" s="140"/>
      <c r="UD64" s="140"/>
      <c r="UE64" s="140"/>
      <c r="UF64" s="140"/>
      <c r="UG64" s="140"/>
      <c r="UH64" s="140"/>
      <c r="UI64" s="140"/>
      <c r="UJ64" s="140"/>
      <c r="UK64" s="140"/>
      <c r="UL64" s="140"/>
      <c r="UM64" s="140"/>
      <c r="UN64" s="140"/>
      <c r="UO64" s="140"/>
      <c r="UP64" s="140"/>
      <c r="UQ64" s="140"/>
      <c r="UR64" s="140"/>
      <c r="US64" s="140"/>
      <c r="UT64" s="140"/>
      <c r="UU64" s="140"/>
      <c r="UV64" s="140"/>
      <c r="UW64" s="140"/>
      <c r="UX64" s="140"/>
      <c r="UY64" s="140"/>
      <c r="UZ64" s="140"/>
      <c r="VA64" s="140"/>
      <c r="VB64" s="140"/>
      <c r="VC64" s="140"/>
      <c r="VD64" s="140"/>
      <c r="VE64" s="140"/>
      <c r="VF64" s="140"/>
      <c r="VG64" s="140"/>
      <c r="VH64" s="140"/>
      <c r="VI64" s="140"/>
      <c r="VJ64" s="140"/>
      <c r="VK64" s="140"/>
      <c r="VL64" s="140"/>
      <c r="VM64" s="140"/>
      <c r="VN64" s="140"/>
      <c r="VO64" s="140"/>
      <c r="VP64" s="140"/>
      <c r="VQ64" s="140"/>
      <c r="VR64" s="140"/>
      <c r="VS64" s="140"/>
      <c r="VT64" s="140"/>
      <c r="VU64" s="140"/>
      <c r="VV64" s="140"/>
      <c r="VW64" s="140"/>
      <c r="VX64" s="140"/>
      <c r="VY64" s="140"/>
      <c r="VZ64" s="140"/>
      <c r="WA64" s="140"/>
      <c r="WB64" s="140"/>
      <c r="WC64" s="140"/>
      <c r="WD64" s="140"/>
      <c r="WE64" s="140"/>
      <c r="WF64" s="140"/>
      <c r="WG64" s="140"/>
      <c r="WH64" s="140"/>
      <c r="WI64" s="140"/>
      <c r="WJ64" s="140"/>
      <c r="WK64" s="140"/>
      <c r="WL64" s="140"/>
      <c r="WM64" s="140"/>
      <c r="WN64" s="140"/>
      <c r="WO64" s="140"/>
      <c r="WP64" s="140"/>
      <c r="WQ64" s="140"/>
      <c r="WR64" s="140"/>
      <c r="WS64" s="140"/>
      <c r="WT64" s="140"/>
      <c r="WU64" s="140"/>
      <c r="WV64" s="140"/>
      <c r="WW64" s="140"/>
      <c r="WX64" s="140"/>
      <c r="WY64" s="140"/>
      <c r="WZ64" s="140"/>
      <c r="XA64" s="140"/>
      <c r="XB64" s="140"/>
      <c r="XC64" s="140"/>
      <c r="XD64" s="140"/>
      <c r="XE64" s="140"/>
      <c r="XF64" s="140"/>
      <c r="XG64" s="140"/>
      <c r="XH64" s="140"/>
      <c r="XI64" s="140"/>
      <c r="XJ64" s="140"/>
      <c r="XK64" s="140"/>
      <c r="XL64" s="140"/>
      <c r="XM64" s="140"/>
      <c r="XN64" s="140"/>
      <c r="XO64" s="140"/>
      <c r="XP64" s="140"/>
      <c r="XQ64" s="140"/>
      <c r="XR64" s="140"/>
      <c r="XS64" s="140"/>
      <c r="XT64" s="140"/>
      <c r="XU64" s="140"/>
      <c r="XV64" s="140"/>
      <c r="XW64" s="140"/>
      <c r="XX64" s="140"/>
      <c r="XY64" s="140"/>
      <c r="XZ64" s="140"/>
      <c r="YA64" s="140"/>
      <c r="YB64" s="140"/>
      <c r="YC64" s="140"/>
      <c r="YD64" s="140"/>
      <c r="YE64" s="140"/>
      <c r="YF64" s="140"/>
      <c r="YG64" s="140"/>
      <c r="YH64" s="140"/>
      <c r="YI64" s="140"/>
      <c r="YJ64" s="140"/>
      <c r="YK64" s="140"/>
      <c r="YL64" s="140"/>
      <c r="YM64" s="140"/>
      <c r="YN64" s="140"/>
      <c r="YO64" s="140"/>
      <c r="YP64" s="140"/>
      <c r="YQ64" s="140"/>
      <c r="YR64" s="140"/>
      <c r="YS64" s="140"/>
      <c r="YT64" s="140"/>
      <c r="YU64" s="140"/>
      <c r="YV64" s="140"/>
      <c r="YW64" s="140"/>
      <c r="YX64" s="140"/>
      <c r="YY64" s="140"/>
      <c r="YZ64" s="140"/>
      <c r="ZA64" s="140"/>
      <c r="ZB64" s="140"/>
      <c r="ZC64" s="140"/>
      <c r="ZD64" s="140"/>
      <c r="ZE64" s="140"/>
      <c r="ZF64" s="140"/>
      <c r="ZG64" s="140"/>
      <c r="ZH64" s="140"/>
      <c r="ZI64" s="140"/>
      <c r="ZJ64" s="140"/>
      <c r="ZK64" s="140"/>
      <c r="ZL64" s="140"/>
      <c r="ZM64" s="140"/>
      <c r="ZN64" s="140"/>
      <c r="ZO64" s="140"/>
      <c r="ZP64" s="140"/>
      <c r="ZQ64" s="140"/>
      <c r="ZR64" s="140"/>
      <c r="ZS64" s="140"/>
      <c r="ZT64" s="140"/>
      <c r="ZU64" s="140"/>
      <c r="ZV64" s="140"/>
      <c r="ZW64" s="140"/>
      <c r="ZX64" s="140"/>
      <c r="ZY64" s="140"/>
      <c r="ZZ64" s="140"/>
      <c r="AAA64" s="140"/>
      <c r="AAB64" s="140"/>
      <c r="AAC64" s="140"/>
      <c r="AAD64" s="140"/>
      <c r="AAE64" s="140"/>
      <c r="AAF64" s="140"/>
      <c r="AAG64" s="140"/>
      <c r="AAH64" s="140"/>
      <c r="AAI64" s="140"/>
      <c r="AAJ64" s="140"/>
      <c r="AAK64" s="140"/>
      <c r="AAL64" s="140"/>
      <c r="AAM64" s="140"/>
      <c r="AAN64" s="140"/>
      <c r="AAO64" s="140"/>
      <c r="AAP64" s="140"/>
      <c r="AAQ64" s="140"/>
      <c r="AAR64" s="140"/>
      <c r="AAS64" s="140"/>
      <c r="AAT64" s="140"/>
      <c r="AAU64" s="140"/>
      <c r="AAV64" s="140"/>
      <c r="AAW64" s="140"/>
      <c r="AAX64" s="140"/>
      <c r="AAY64" s="140"/>
      <c r="AAZ64" s="140"/>
      <c r="ABA64" s="140"/>
      <c r="ABB64" s="140"/>
      <c r="ABC64" s="140"/>
      <c r="ABD64" s="140"/>
      <c r="ABE64" s="140"/>
      <c r="ABF64" s="140"/>
      <c r="ABG64" s="140"/>
      <c r="ABH64" s="140"/>
      <c r="ABI64" s="140"/>
      <c r="ABJ64" s="140"/>
      <c r="ABK64" s="140"/>
      <c r="ABL64" s="140"/>
      <c r="ABM64" s="140"/>
      <c r="ABN64" s="140"/>
      <c r="ABO64" s="140"/>
      <c r="ABP64" s="140"/>
      <c r="ABQ64" s="140"/>
      <c r="ABR64" s="140"/>
      <c r="ABS64" s="140"/>
      <c r="ABT64" s="140"/>
      <c r="ABU64" s="140"/>
      <c r="ABV64" s="140"/>
      <c r="ABW64" s="140"/>
      <c r="ABX64" s="140"/>
      <c r="ABY64" s="140"/>
      <c r="ABZ64" s="140"/>
      <c r="ACA64" s="140"/>
      <c r="ACB64" s="140"/>
      <c r="ACC64" s="140"/>
      <c r="ACD64" s="140"/>
      <c r="ACE64" s="140"/>
      <c r="ACF64" s="140"/>
      <c r="ACG64" s="140"/>
      <c r="ACH64" s="140"/>
      <c r="ACI64" s="140"/>
      <c r="ACJ64" s="140"/>
      <c r="ACK64" s="140"/>
      <c r="ACL64" s="140"/>
      <c r="ACM64" s="140"/>
      <c r="ACN64" s="140"/>
      <c r="ACO64" s="140"/>
      <c r="ACP64" s="140"/>
      <c r="ACQ64" s="140"/>
      <c r="ACR64" s="140"/>
      <c r="ACS64" s="140"/>
      <c r="ACT64" s="140"/>
      <c r="ACU64" s="140"/>
      <c r="ACV64" s="140"/>
      <c r="ACW64" s="140"/>
      <c r="ACX64" s="140"/>
      <c r="ACY64" s="140"/>
      <c r="ACZ64" s="140"/>
      <c r="ADA64" s="140"/>
      <c r="ADB64" s="140"/>
      <c r="ADC64" s="140"/>
      <c r="ADD64" s="140"/>
      <c r="ADE64" s="140"/>
      <c r="ADF64" s="140"/>
      <c r="ADG64" s="140"/>
      <c r="ADH64" s="140"/>
      <c r="ADI64" s="140"/>
      <c r="ADJ64" s="140"/>
      <c r="ADK64" s="140"/>
      <c r="ADL64" s="140"/>
      <c r="ADM64" s="140"/>
      <c r="ADN64" s="140"/>
      <c r="ADO64" s="140"/>
      <c r="ADP64" s="140"/>
      <c r="ADQ64" s="140"/>
      <c r="ADR64" s="140"/>
      <c r="ADS64" s="140"/>
      <c r="ADT64" s="140"/>
      <c r="ADU64" s="140"/>
      <c r="ADV64" s="140"/>
      <c r="ADW64" s="140"/>
      <c r="ADX64" s="140"/>
      <c r="ADY64" s="140"/>
      <c r="ADZ64" s="140"/>
      <c r="AEA64" s="140"/>
      <c r="AEB64" s="140"/>
      <c r="AEC64" s="140"/>
      <c r="AED64" s="140"/>
      <c r="AEE64" s="140"/>
      <c r="AEF64" s="140"/>
      <c r="AEG64" s="140"/>
      <c r="AEH64" s="140"/>
      <c r="AEI64" s="140"/>
      <c r="AEJ64" s="140"/>
      <c r="AEK64" s="140"/>
      <c r="AEL64" s="140"/>
      <c r="AEM64" s="140"/>
      <c r="AEN64" s="140"/>
      <c r="AEO64" s="140"/>
      <c r="AEP64" s="140"/>
      <c r="AEQ64" s="140"/>
      <c r="AER64" s="140"/>
      <c r="AES64" s="140"/>
      <c r="AET64" s="140"/>
      <c r="AEU64" s="140"/>
      <c r="AEV64" s="140"/>
      <c r="AEW64" s="140"/>
      <c r="AEX64" s="140"/>
      <c r="AEY64" s="140"/>
      <c r="AEZ64" s="140"/>
      <c r="AFA64" s="140"/>
      <c r="AFB64" s="140"/>
      <c r="AFC64" s="140"/>
      <c r="AFD64" s="140"/>
      <c r="AFE64" s="140"/>
      <c r="AFF64" s="140"/>
      <c r="AFG64" s="140"/>
      <c r="AFH64" s="140"/>
      <c r="AFI64" s="140"/>
      <c r="AFJ64" s="140"/>
      <c r="AFK64" s="140"/>
      <c r="AFL64" s="140"/>
      <c r="AFM64" s="140"/>
      <c r="AFN64" s="140"/>
      <c r="AFO64" s="140"/>
      <c r="AFP64" s="140"/>
      <c r="AFQ64" s="140"/>
      <c r="AFR64" s="140"/>
      <c r="AFS64" s="140"/>
      <c r="AFT64" s="140"/>
      <c r="AFU64" s="140"/>
      <c r="AFV64" s="140"/>
      <c r="AFW64" s="140"/>
      <c r="AFX64" s="140"/>
      <c r="AFY64" s="140"/>
      <c r="AFZ64" s="140"/>
      <c r="AGA64" s="140"/>
      <c r="AGB64" s="140"/>
      <c r="AGC64" s="140"/>
      <c r="AGD64" s="140"/>
      <c r="AGE64" s="140"/>
      <c r="AGF64" s="140"/>
      <c r="AGG64" s="140"/>
      <c r="AGH64" s="140"/>
      <c r="AGI64" s="140"/>
      <c r="AGJ64" s="140"/>
      <c r="AGK64" s="140"/>
      <c r="AGL64" s="140"/>
      <c r="AGM64" s="140"/>
      <c r="AGN64" s="140"/>
      <c r="AGO64" s="140"/>
      <c r="AGP64" s="140"/>
      <c r="AGQ64" s="140"/>
      <c r="AGR64" s="140"/>
      <c r="AGS64" s="140"/>
      <c r="AGT64" s="140"/>
      <c r="AGU64" s="140"/>
      <c r="AGV64" s="140"/>
      <c r="AGW64" s="140"/>
      <c r="AGX64" s="140"/>
      <c r="AGY64" s="140"/>
      <c r="AGZ64" s="140"/>
      <c r="AHA64" s="140"/>
      <c r="AHB64" s="140"/>
      <c r="AHC64" s="140"/>
      <c r="AHD64" s="140"/>
      <c r="AHE64" s="140"/>
      <c r="AHF64" s="140"/>
      <c r="AHG64" s="140"/>
      <c r="AHH64" s="140"/>
      <c r="AHI64" s="140"/>
      <c r="AHJ64" s="140"/>
      <c r="AHK64" s="140"/>
      <c r="AHL64" s="140"/>
      <c r="AHM64" s="140"/>
      <c r="AHN64" s="140"/>
      <c r="AHO64" s="140"/>
      <c r="AHP64" s="140"/>
      <c r="AHQ64" s="140"/>
      <c r="AHR64" s="140"/>
      <c r="AHS64" s="140"/>
      <c r="AHT64" s="140"/>
      <c r="AHU64" s="140"/>
      <c r="AHV64" s="140"/>
      <c r="AHW64" s="140"/>
      <c r="AHX64" s="140"/>
      <c r="AHY64" s="140"/>
      <c r="AHZ64" s="140"/>
      <c r="AIA64" s="140"/>
      <c r="AIB64" s="140"/>
      <c r="AIC64" s="140"/>
      <c r="AID64" s="140"/>
      <c r="AIE64" s="140"/>
      <c r="AIF64" s="140"/>
      <c r="AIG64" s="140"/>
      <c r="AIH64" s="140"/>
      <c r="AII64" s="140"/>
      <c r="AIJ64" s="140"/>
      <c r="AIK64" s="140"/>
      <c r="AIL64" s="140"/>
      <c r="AIM64" s="140"/>
      <c r="AIN64" s="140"/>
      <c r="AIO64" s="140"/>
      <c r="AIP64" s="140"/>
      <c r="AIQ64" s="140"/>
      <c r="AIR64" s="140"/>
      <c r="AIS64" s="140"/>
      <c r="AIT64" s="140"/>
      <c r="AIU64" s="140"/>
      <c r="AIV64" s="140"/>
      <c r="AIW64" s="140"/>
      <c r="AIX64" s="140"/>
      <c r="AIY64" s="140"/>
      <c r="AIZ64" s="140"/>
      <c r="AJA64" s="140"/>
      <c r="AJB64" s="140"/>
      <c r="AJC64" s="140"/>
      <c r="AJD64" s="140"/>
      <c r="AJE64" s="140"/>
      <c r="AJF64" s="140"/>
      <c r="AJG64" s="140"/>
      <c r="AJH64" s="140"/>
      <c r="AJI64" s="140"/>
      <c r="AJJ64" s="140"/>
      <c r="AJK64" s="140"/>
      <c r="AJL64" s="140"/>
      <c r="AJM64" s="140"/>
      <c r="AJN64" s="140"/>
      <c r="AJO64" s="140"/>
      <c r="AJP64" s="140"/>
      <c r="AJQ64" s="140"/>
      <c r="AJR64" s="140"/>
      <c r="AJS64" s="140"/>
      <c r="AJT64" s="140"/>
      <c r="AJU64" s="140"/>
      <c r="AJV64" s="140"/>
      <c r="AJW64" s="140"/>
      <c r="AJX64" s="140"/>
      <c r="AJY64" s="140"/>
      <c r="AJZ64" s="140"/>
      <c r="AKA64" s="140"/>
      <c r="AKB64" s="140"/>
      <c r="AKC64" s="140"/>
      <c r="AKD64" s="140"/>
      <c r="AKE64" s="140"/>
      <c r="AKF64" s="140"/>
      <c r="AKG64" s="140"/>
      <c r="AKH64" s="140"/>
      <c r="AKI64" s="140"/>
      <c r="AKJ64" s="140"/>
      <c r="AKK64" s="140"/>
      <c r="AKL64" s="140"/>
      <c r="AKM64" s="140"/>
      <c r="AKN64" s="140"/>
      <c r="AKO64" s="140"/>
      <c r="AKP64" s="140"/>
      <c r="AKQ64" s="140"/>
      <c r="AKR64" s="140"/>
      <c r="AKS64" s="140"/>
      <c r="AKT64" s="140"/>
      <c r="AKU64" s="140"/>
      <c r="AKV64" s="140"/>
      <c r="AKW64" s="140"/>
      <c r="AKX64" s="140"/>
      <c r="AKY64" s="140"/>
      <c r="AKZ64" s="140"/>
      <c r="ALA64" s="140"/>
      <c r="ALB64" s="140"/>
      <c r="ALC64" s="140"/>
      <c r="ALD64" s="140"/>
      <c r="ALE64" s="140"/>
      <c r="ALF64" s="140"/>
      <c r="ALG64" s="140"/>
      <c r="ALH64" s="140"/>
      <c r="ALI64" s="140"/>
      <c r="ALJ64" s="140"/>
      <c r="ALK64" s="140"/>
      <c r="ALL64" s="140"/>
      <c r="ALM64" s="140"/>
      <c r="ALN64" s="140"/>
      <c r="ALO64" s="140"/>
      <c r="ALP64" s="140"/>
      <c r="ALQ64" s="140"/>
      <c r="ALR64" s="140"/>
      <c r="ALS64" s="140"/>
      <c r="ALT64" s="140"/>
      <c r="ALU64" s="140"/>
      <c r="ALV64" s="140"/>
      <c r="ALW64" s="140"/>
      <c r="ALX64" s="140"/>
      <c r="ALY64" s="140"/>
      <c r="ALZ64" s="140"/>
      <c r="AMA64" s="140"/>
      <c r="AMB64" s="140"/>
      <c r="AMC64" s="140"/>
      <c r="AMD64" s="140"/>
      <c r="AME64" s="140"/>
      <c r="AMF64" s="140"/>
      <c r="AMG64" s="140"/>
      <c r="AMH64" s="140"/>
      <c r="AMI64" s="140"/>
      <c r="AMJ64" s="140"/>
      <c r="AMK64" s="140"/>
      <c r="AML64" s="140"/>
      <c r="AMM64" s="140"/>
      <c r="AMN64" s="140"/>
      <c r="AMO64" s="140"/>
      <c r="AMP64" s="140"/>
      <c r="AMQ64" s="140"/>
      <c r="AMR64" s="140"/>
      <c r="AMS64" s="140"/>
      <c r="AMT64" s="140"/>
      <c r="AMU64" s="140"/>
      <c r="AMV64" s="140"/>
      <c r="AMW64" s="140"/>
      <c r="AMX64" s="140"/>
      <c r="AMY64" s="140"/>
      <c r="AMZ64" s="140"/>
      <c r="ANA64" s="140"/>
      <c r="ANB64" s="140"/>
      <c r="ANC64" s="140"/>
      <c r="AND64" s="140"/>
      <c r="ANE64" s="140"/>
      <c r="ANF64" s="140"/>
      <c r="ANG64" s="140"/>
      <c r="ANH64" s="140"/>
      <c r="ANI64" s="140"/>
      <c r="ANJ64" s="140"/>
      <c r="ANK64" s="140"/>
      <c r="ANL64" s="140"/>
      <c r="ANM64" s="140"/>
      <c r="ANN64" s="140"/>
      <c r="ANO64" s="140"/>
      <c r="ANP64" s="140"/>
      <c r="ANQ64" s="140"/>
      <c r="ANR64" s="140"/>
      <c r="ANS64" s="140"/>
      <c r="ANT64" s="140"/>
      <c r="ANU64" s="140"/>
      <c r="ANV64" s="140"/>
      <c r="ANW64" s="140"/>
      <c r="ANX64" s="140"/>
      <c r="ANY64" s="140"/>
      <c r="ANZ64" s="140"/>
      <c r="AOA64" s="140"/>
      <c r="AOB64" s="140"/>
      <c r="AOC64" s="140"/>
      <c r="AOD64" s="140"/>
      <c r="AOE64" s="140"/>
      <c r="AOF64" s="140"/>
      <c r="AOG64" s="140"/>
      <c r="AOH64" s="140"/>
      <c r="AOI64" s="140"/>
      <c r="AOJ64" s="140"/>
      <c r="AOK64" s="140"/>
      <c r="AOL64" s="140"/>
      <c r="AOM64" s="140"/>
      <c r="AON64" s="140"/>
      <c r="AOO64" s="140"/>
      <c r="AOP64" s="140"/>
      <c r="AOQ64" s="140"/>
      <c r="AOR64" s="140"/>
      <c r="AOS64" s="140"/>
      <c r="AOT64" s="140"/>
      <c r="AOU64" s="140"/>
      <c r="AOV64" s="140"/>
      <c r="AOW64" s="140"/>
      <c r="AOX64" s="140"/>
      <c r="AOY64" s="140"/>
      <c r="AOZ64" s="140"/>
      <c r="APA64" s="140"/>
      <c r="APB64" s="140"/>
      <c r="APC64" s="140"/>
      <c r="APD64" s="140"/>
      <c r="APE64" s="140"/>
      <c r="APF64" s="140"/>
      <c r="APG64" s="140"/>
      <c r="APH64" s="140"/>
      <c r="API64" s="140"/>
      <c r="APJ64" s="140"/>
      <c r="APK64" s="140"/>
      <c r="APL64" s="140"/>
      <c r="APM64" s="140"/>
      <c r="APN64" s="140"/>
      <c r="APO64" s="140"/>
      <c r="APP64" s="140"/>
      <c r="APQ64" s="140"/>
      <c r="APR64" s="140"/>
      <c r="APS64" s="140"/>
      <c r="APT64" s="140"/>
      <c r="APU64" s="140"/>
      <c r="APV64" s="140"/>
      <c r="APW64" s="140"/>
      <c r="APX64" s="140"/>
      <c r="APY64" s="140"/>
      <c r="APZ64" s="140"/>
      <c r="AQA64" s="140"/>
      <c r="AQB64" s="140"/>
      <c r="AQC64" s="140"/>
      <c r="AQD64" s="140"/>
      <c r="AQE64" s="140"/>
      <c r="AQF64" s="140"/>
      <c r="AQG64" s="140"/>
      <c r="AQH64" s="140"/>
      <c r="AQI64" s="140"/>
      <c r="AQJ64" s="140"/>
      <c r="AQK64" s="140"/>
      <c r="AQL64" s="140"/>
      <c r="AQM64" s="140"/>
      <c r="AQN64" s="140"/>
      <c r="AQO64" s="140"/>
      <c r="AQP64" s="140"/>
      <c r="AQQ64" s="140"/>
      <c r="AQR64" s="140"/>
      <c r="AQS64" s="140"/>
      <c r="AQT64" s="140"/>
      <c r="AQU64" s="140"/>
      <c r="AQV64" s="140"/>
      <c r="AQW64" s="140"/>
      <c r="AQX64" s="140"/>
      <c r="AQY64" s="140"/>
      <c r="AQZ64" s="140"/>
      <c r="ARA64" s="140"/>
      <c r="ARB64" s="140"/>
      <c r="ARC64" s="140"/>
      <c r="ARD64" s="140"/>
      <c r="ARE64" s="140"/>
      <c r="ARF64" s="140"/>
      <c r="ARG64" s="140"/>
      <c r="ARH64" s="140"/>
      <c r="ARI64" s="140"/>
      <c r="ARJ64" s="140"/>
      <c r="ARK64" s="140"/>
      <c r="ARL64" s="140"/>
      <c r="ARM64" s="140"/>
      <c r="ARN64" s="140"/>
      <c r="ARO64" s="140"/>
      <c r="ARP64" s="140"/>
      <c r="ARQ64" s="140"/>
      <c r="ARR64" s="140"/>
      <c r="ARS64" s="140"/>
      <c r="ART64" s="140"/>
      <c r="ARU64" s="140"/>
      <c r="ARV64" s="140"/>
      <c r="ARW64" s="140"/>
      <c r="ARX64" s="140"/>
      <c r="ARY64" s="140"/>
      <c r="ARZ64" s="140"/>
      <c r="ASA64" s="140"/>
      <c r="ASB64" s="140"/>
      <c r="ASC64" s="140"/>
      <c r="ASD64" s="140"/>
      <c r="ASE64" s="140"/>
      <c r="ASF64" s="140"/>
      <c r="ASG64" s="140"/>
      <c r="ASH64" s="140"/>
      <c r="ASI64" s="140"/>
      <c r="ASJ64" s="140"/>
      <c r="ASK64" s="140"/>
      <c r="ASL64" s="140"/>
      <c r="ASM64" s="140"/>
      <c r="ASN64" s="140"/>
      <c r="ASO64" s="140"/>
      <c r="ASP64" s="140"/>
      <c r="ASQ64" s="140"/>
      <c r="ASR64" s="140"/>
      <c r="ASS64" s="140"/>
      <c r="AST64" s="140"/>
      <c r="ASU64" s="140"/>
      <c r="ASV64" s="140"/>
      <c r="ASW64" s="140"/>
      <c r="ASX64" s="140"/>
      <c r="ASY64" s="140"/>
      <c r="ASZ64" s="140"/>
      <c r="ATA64" s="140"/>
      <c r="ATB64" s="140"/>
      <c r="ATC64" s="140"/>
      <c r="ATD64" s="140"/>
      <c r="ATE64" s="140"/>
      <c r="ATF64" s="140"/>
      <c r="ATG64" s="140"/>
      <c r="ATH64" s="140"/>
      <c r="ATI64" s="140"/>
      <c r="ATJ64" s="140"/>
      <c r="ATK64" s="140"/>
      <c r="ATL64" s="140"/>
      <c r="ATM64" s="140"/>
      <c r="ATN64" s="140"/>
      <c r="ATO64" s="140"/>
      <c r="ATP64" s="140"/>
      <c r="ATQ64" s="140"/>
      <c r="ATR64" s="140"/>
      <c r="ATS64" s="140"/>
      <c r="ATT64" s="140"/>
      <c r="ATU64" s="140"/>
      <c r="ATV64" s="140"/>
      <c r="ATW64" s="140"/>
      <c r="ATX64" s="140"/>
      <c r="ATY64" s="140"/>
      <c r="ATZ64" s="140"/>
      <c r="AUA64" s="140"/>
      <c r="AUB64" s="140"/>
      <c r="AUC64" s="140"/>
      <c r="AUD64" s="140"/>
      <c r="AUE64" s="140"/>
      <c r="AUF64" s="140"/>
      <c r="AUG64" s="140"/>
      <c r="AUH64" s="140"/>
      <c r="AUI64" s="140"/>
      <c r="AUJ64" s="140"/>
      <c r="AUK64" s="140"/>
      <c r="AUL64" s="140"/>
      <c r="AUM64" s="140"/>
      <c r="AUN64" s="140"/>
      <c r="AUO64" s="140"/>
      <c r="AUP64" s="140"/>
      <c r="AUQ64" s="140"/>
      <c r="AUR64" s="140"/>
      <c r="AUS64" s="140"/>
      <c r="AUT64" s="140"/>
      <c r="AUU64" s="140"/>
      <c r="AUV64" s="140"/>
      <c r="AUW64" s="140"/>
      <c r="AUX64" s="140"/>
      <c r="AUY64" s="140"/>
      <c r="AUZ64" s="140"/>
      <c r="AVA64" s="140"/>
      <c r="AVB64" s="140"/>
      <c r="AVC64" s="140"/>
      <c r="AVD64" s="140"/>
      <c r="AVE64" s="140"/>
      <c r="AVF64" s="140"/>
      <c r="AVG64" s="140"/>
      <c r="AVH64" s="140"/>
      <c r="AVI64" s="140"/>
      <c r="AVJ64" s="140"/>
      <c r="AVK64" s="140"/>
      <c r="AVL64" s="140"/>
      <c r="AVM64" s="140"/>
      <c r="AVN64" s="140"/>
      <c r="AVO64" s="140"/>
      <c r="AVP64" s="140"/>
      <c r="AVQ64" s="140"/>
      <c r="AVR64" s="140"/>
      <c r="AVS64" s="140"/>
      <c r="AVT64" s="140"/>
      <c r="AVU64" s="140"/>
      <c r="AVV64" s="140"/>
      <c r="AVW64" s="140"/>
      <c r="AVX64" s="140"/>
      <c r="AVY64" s="140"/>
      <c r="AVZ64" s="140"/>
      <c r="AWA64" s="140"/>
      <c r="AWB64" s="140"/>
      <c r="AWC64" s="140"/>
      <c r="AWD64" s="140"/>
      <c r="AWE64" s="140"/>
      <c r="AWF64" s="140"/>
      <c r="AWG64" s="140"/>
      <c r="AWH64" s="140"/>
      <c r="AWI64" s="140"/>
      <c r="AWJ64" s="140"/>
      <c r="AWK64" s="140"/>
      <c r="AWL64" s="140"/>
      <c r="AWM64" s="140"/>
      <c r="AWN64" s="140"/>
      <c r="AWO64" s="140"/>
      <c r="AWP64" s="140"/>
      <c r="AWQ64" s="140"/>
      <c r="AWR64" s="140"/>
      <c r="AWS64" s="140"/>
      <c r="AWT64" s="140"/>
      <c r="AWU64" s="140"/>
      <c r="AWV64" s="140"/>
      <c r="AWW64" s="140"/>
      <c r="AWX64" s="140"/>
      <c r="AWY64" s="140"/>
      <c r="AWZ64" s="140"/>
      <c r="AXA64" s="140"/>
      <c r="AXB64" s="140"/>
      <c r="AXC64" s="140"/>
      <c r="AXD64" s="140"/>
      <c r="AXE64" s="140"/>
      <c r="AXF64" s="140"/>
      <c r="AXG64" s="140"/>
      <c r="AXH64" s="140"/>
      <c r="AXI64" s="140"/>
      <c r="AXJ64" s="140"/>
      <c r="AXK64" s="140"/>
      <c r="AXL64" s="140"/>
      <c r="AXM64" s="140"/>
      <c r="AXN64" s="140"/>
      <c r="AXO64" s="140"/>
      <c r="AXP64" s="140"/>
      <c r="AXQ64" s="140"/>
      <c r="AXR64" s="140"/>
      <c r="AXS64" s="140"/>
      <c r="AXT64" s="140"/>
      <c r="AXU64" s="140"/>
      <c r="AXV64" s="140"/>
      <c r="AXW64" s="140"/>
      <c r="AXX64" s="140"/>
      <c r="AXY64" s="140"/>
      <c r="AXZ64" s="140"/>
      <c r="AYA64" s="140"/>
      <c r="AYB64" s="140"/>
      <c r="AYC64" s="140"/>
      <c r="AYD64" s="140"/>
      <c r="AYE64" s="140"/>
      <c r="AYF64" s="140"/>
      <c r="AYG64" s="140"/>
      <c r="AYH64" s="140"/>
      <c r="AYI64" s="140"/>
      <c r="AYJ64" s="140"/>
      <c r="AYK64" s="140"/>
      <c r="AYL64" s="140"/>
      <c r="AYM64" s="140"/>
      <c r="AYN64" s="140"/>
      <c r="AYO64" s="140"/>
      <c r="AYP64" s="140"/>
      <c r="AYQ64" s="140"/>
      <c r="AYR64" s="140"/>
      <c r="AYS64" s="140"/>
      <c r="AYT64" s="140"/>
      <c r="AYU64" s="140"/>
      <c r="AYV64" s="140"/>
      <c r="AYW64" s="140"/>
      <c r="AYX64" s="140"/>
      <c r="AYY64" s="140"/>
      <c r="AYZ64" s="140"/>
      <c r="AZA64" s="140"/>
      <c r="AZB64" s="140"/>
      <c r="AZC64" s="140"/>
      <c r="AZD64" s="140"/>
      <c r="AZE64" s="140"/>
      <c r="AZF64" s="140"/>
      <c r="AZG64" s="140"/>
      <c r="AZH64" s="140"/>
      <c r="AZI64" s="140"/>
      <c r="AZJ64" s="140"/>
      <c r="AZK64" s="140"/>
      <c r="AZL64" s="140"/>
      <c r="AZM64" s="140"/>
      <c r="AZN64" s="140"/>
      <c r="AZO64" s="140"/>
      <c r="AZP64" s="140"/>
      <c r="AZQ64" s="140"/>
      <c r="AZR64" s="140"/>
      <c r="AZS64" s="140"/>
      <c r="AZT64" s="140"/>
      <c r="AZU64" s="140"/>
      <c r="AZV64" s="140"/>
      <c r="AZW64" s="140"/>
      <c r="AZX64" s="140"/>
      <c r="AZY64" s="140"/>
      <c r="AZZ64" s="140"/>
      <c r="BAA64" s="140"/>
      <c r="BAB64" s="140"/>
      <c r="BAC64" s="140"/>
      <c r="BAD64" s="140"/>
      <c r="BAE64" s="140"/>
      <c r="BAF64" s="140"/>
      <c r="BAG64" s="140"/>
      <c r="BAH64" s="140"/>
      <c r="BAI64" s="140"/>
      <c r="BAJ64" s="140"/>
      <c r="BAK64" s="140"/>
      <c r="BAL64" s="140"/>
      <c r="BAM64" s="140"/>
      <c r="BAN64" s="140"/>
      <c r="BAO64" s="140"/>
      <c r="BAP64" s="140"/>
      <c r="BAQ64" s="140"/>
      <c r="BAR64" s="140"/>
      <c r="BAS64" s="140"/>
      <c r="BAT64" s="140"/>
      <c r="BAU64" s="140"/>
      <c r="BAV64" s="140"/>
      <c r="BAW64" s="140"/>
      <c r="BAX64" s="140"/>
      <c r="BAY64" s="140"/>
      <c r="BAZ64" s="140"/>
      <c r="BBA64" s="140"/>
      <c r="BBB64" s="140"/>
      <c r="BBC64" s="140"/>
      <c r="BBD64" s="140"/>
      <c r="BBE64" s="140"/>
      <c r="BBF64" s="140"/>
      <c r="BBG64" s="140"/>
      <c r="BBH64" s="140"/>
      <c r="BBI64" s="140"/>
      <c r="BBJ64" s="140"/>
      <c r="BBK64" s="140"/>
      <c r="BBL64" s="140"/>
      <c r="BBM64" s="140"/>
      <c r="BBN64" s="140"/>
      <c r="BBO64" s="140"/>
      <c r="BBP64" s="140"/>
      <c r="BBQ64" s="140"/>
      <c r="BBR64" s="140"/>
      <c r="BBS64" s="140"/>
      <c r="BBT64" s="140"/>
      <c r="BBU64" s="140"/>
      <c r="BBV64" s="140"/>
      <c r="BBW64" s="140"/>
      <c r="BBX64" s="140"/>
      <c r="BBY64" s="140"/>
      <c r="BBZ64" s="140"/>
      <c r="BCA64" s="140"/>
      <c r="BCB64" s="140"/>
      <c r="BCC64" s="140"/>
      <c r="BCD64" s="140"/>
      <c r="BCE64" s="140"/>
      <c r="BCF64" s="140"/>
      <c r="BCG64" s="140"/>
      <c r="BCH64" s="140"/>
      <c r="BCI64" s="140"/>
      <c r="BCJ64" s="140"/>
      <c r="BCK64" s="140"/>
      <c r="BCL64" s="140"/>
      <c r="BCM64" s="140"/>
      <c r="BCN64" s="140"/>
      <c r="BCO64" s="140"/>
      <c r="BCP64" s="140"/>
      <c r="BCQ64" s="140"/>
      <c r="BCR64" s="140"/>
      <c r="BCS64" s="140"/>
      <c r="BCT64" s="140"/>
      <c r="BCU64" s="140"/>
      <c r="BCV64" s="140"/>
      <c r="BCW64" s="140"/>
      <c r="BCX64" s="140"/>
      <c r="BCY64" s="140"/>
      <c r="BCZ64" s="140"/>
      <c r="BDA64" s="140"/>
      <c r="BDB64" s="140"/>
      <c r="BDC64" s="140"/>
      <c r="BDD64" s="140"/>
      <c r="BDE64" s="140"/>
      <c r="BDF64" s="140"/>
      <c r="BDG64" s="140"/>
      <c r="BDH64" s="140"/>
      <c r="BDI64" s="140"/>
      <c r="BDJ64" s="140"/>
      <c r="BDK64" s="140"/>
      <c r="BDL64" s="140"/>
      <c r="BDM64" s="140"/>
      <c r="BDN64" s="140"/>
      <c r="BDO64" s="140"/>
      <c r="BDP64" s="140"/>
      <c r="BDQ64" s="140"/>
      <c r="BDR64" s="140"/>
      <c r="BDS64" s="140"/>
      <c r="BDT64" s="140"/>
      <c r="BDU64" s="140"/>
      <c r="BDV64" s="140"/>
      <c r="BDW64" s="140"/>
      <c r="BDX64" s="140"/>
      <c r="BDY64" s="140"/>
      <c r="BDZ64" s="140"/>
      <c r="BEA64" s="140"/>
      <c r="BEB64" s="140"/>
      <c r="BEC64" s="140"/>
      <c r="BED64" s="140"/>
      <c r="BEE64" s="140"/>
      <c r="BEF64" s="140"/>
      <c r="BEG64" s="140"/>
      <c r="BEH64" s="140"/>
      <c r="BEI64" s="140"/>
      <c r="BEJ64" s="140"/>
      <c r="BEK64" s="140"/>
      <c r="BEL64" s="140"/>
      <c r="BEM64" s="140"/>
      <c r="BEN64" s="140"/>
      <c r="BEO64" s="140"/>
      <c r="BEP64" s="140"/>
      <c r="BEQ64" s="140"/>
      <c r="BER64" s="140"/>
      <c r="BES64" s="140"/>
      <c r="BET64" s="140"/>
      <c r="BEU64" s="140"/>
      <c r="BEV64" s="140"/>
      <c r="BEW64" s="140"/>
      <c r="BEX64" s="140"/>
      <c r="BEY64" s="140"/>
      <c r="BEZ64" s="140"/>
      <c r="BFA64" s="140"/>
      <c r="BFB64" s="140"/>
      <c r="BFC64" s="140"/>
      <c r="BFD64" s="140"/>
      <c r="BFE64" s="140"/>
      <c r="BFF64" s="140"/>
      <c r="BFG64" s="140"/>
      <c r="BFH64" s="140"/>
      <c r="BFI64" s="140"/>
      <c r="BFJ64" s="140"/>
      <c r="BFK64" s="140"/>
      <c r="BFL64" s="140"/>
      <c r="BFM64" s="140"/>
      <c r="BFN64" s="140"/>
      <c r="BFO64" s="140"/>
      <c r="BFP64" s="140"/>
      <c r="BFQ64" s="140"/>
      <c r="BFR64" s="140"/>
      <c r="BFS64" s="140"/>
      <c r="BFT64" s="140"/>
      <c r="BFU64" s="140"/>
      <c r="BFV64" s="140"/>
      <c r="BFW64" s="140"/>
      <c r="BFX64" s="140"/>
      <c r="BFY64" s="140"/>
      <c r="BFZ64" s="140"/>
      <c r="BGA64" s="140"/>
      <c r="BGB64" s="140"/>
      <c r="BGC64" s="140"/>
      <c r="BGD64" s="140"/>
      <c r="BGE64" s="140"/>
      <c r="BGF64" s="140"/>
      <c r="BGG64" s="140"/>
      <c r="BGH64" s="140"/>
      <c r="BGI64" s="140"/>
      <c r="BGJ64" s="140"/>
      <c r="BGK64" s="140"/>
      <c r="BGL64" s="140"/>
      <c r="BGM64" s="140"/>
      <c r="BGN64" s="140"/>
      <c r="BGO64" s="140"/>
      <c r="BGP64" s="140"/>
      <c r="BGQ64" s="140"/>
      <c r="BGR64" s="140"/>
      <c r="BGS64" s="140"/>
      <c r="BGT64" s="140"/>
      <c r="BGU64" s="140"/>
      <c r="BGV64" s="140"/>
      <c r="BGW64" s="140"/>
      <c r="BGX64" s="140"/>
      <c r="BGY64" s="140"/>
      <c r="BGZ64" s="140"/>
      <c r="BHA64" s="140"/>
      <c r="BHB64" s="140"/>
      <c r="BHC64" s="140"/>
      <c r="BHD64" s="140"/>
      <c r="BHE64" s="140"/>
      <c r="BHF64" s="140"/>
      <c r="BHG64" s="140"/>
      <c r="BHH64" s="140"/>
      <c r="BHI64" s="140"/>
      <c r="BHJ64" s="140"/>
      <c r="BHK64" s="140"/>
      <c r="BHL64" s="140"/>
      <c r="BHM64" s="140"/>
      <c r="BHN64" s="140"/>
      <c r="BHO64" s="140"/>
      <c r="BHP64" s="140"/>
      <c r="BHQ64" s="140"/>
      <c r="BHR64" s="140"/>
      <c r="BHS64" s="140"/>
      <c r="BHT64" s="140"/>
      <c r="BHU64" s="140"/>
      <c r="BHV64" s="140"/>
      <c r="BHW64" s="140"/>
      <c r="BHX64" s="140"/>
      <c r="BHY64" s="140"/>
      <c r="BHZ64" s="140"/>
      <c r="BIA64" s="140"/>
      <c r="BIB64" s="140"/>
      <c r="BIC64" s="140"/>
      <c r="BID64" s="140"/>
      <c r="BIE64" s="140"/>
      <c r="BIF64" s="140"/>
      <c r="BIG64" s="140"/>
      <c r="BIH64" s="140"/>
      <c r="BII64" s="140"/>
      <c r="BIJ64" s="140"/>
      <c r="BIK64" s="140"/>
      <c r="BIL64" s="140"/>
      <c r="BIM64" s="140"/>
      <c r="BIN64" s="140"/>
      <c r="BIO64" s="140"/>
      <c r="BIP64" s="140"/>
      <c r="BIQ64" s="140"/>
      <c r="BIR64" s="140"/>
      <c r="BIS64" s="140"/>
      <c r="BIT64" s="140"/>
      <c r="BIU64" s="140"/>
      <c r="BIV64" s="140"/>
      <c r="BIW64" s="140"/>
      <c r="BIX64" s="140"/>
      <c r="BIY64" s="140"/>
      <c r="BIZ64" s="140"/>
      <c r="BJA64" s="140"/>
      <c r="BJB64" s="140"/>
      <c r="BJC64" s="140"/>
      <c r="BJD64" s="140"/>
      <c r="BJE64" s="140"/>
      <c r="BJF64" s="140"/>
      <c r="BJG64" s="140"/>
      <c r="BJH64" s="140"/>
      <c r="BJI64" s="140"/>
      <c r="BJJ64" s="140"/>
      <c r="BJK64" s="140"/>
      <c r="BJL64" s="140"/>
      <c r="BJM64" s="140"/>
      <c r="BJN64" s="140"/>
      <c r="BJO64" s="140"/>
      <c r="BJP64" s="140"/>
      <c r="BJQ64" s="140"/>
      <c r="BJR64" s="140"/>
      <c r="BJS64" s="140"/>
      <c r="BJT64" s="140"/>
      <c r="BJU64" s="140"/>
      <c r="BJV64" s="140"/>
      <c r="BJW64" s="140"/>
      <c r="BJX64" s="140"/>
      <c r="BJY64" s="140"/>
      <c r="BJZ64" s="140"/>
      <c r="BKA64" s="140"/>
      <c r="BKB64" s="140"/>
      <c r="BKC64" s="140"/>
      <c r="BKD64" s="140"/>
      <c r="BKE64" s="140"/>
      <c r="BKF64" s="140"/>
      <c r="BKG64" s="140"/>
      <c r="BKH64" s="140"/>
      <c r="BKI64" s="140"/>
      <c r="BKJ64" s="140"/>
      <c r="BKK64" s="140"/>
      <c r="BKL64" s="140"/>
      <c r="BKM64" s="140"/>
      <c r="BKN64" s="140"/>
      <c r="BKO64" s="140"/>
      <c r="BKP64" s="140"/>
      <c r="BKQ64" s="140"/>
      <c r="BKR64" s="140"/>
      <c r="BKS64" s="140"/>
      <c r="BKT64" s="140"/>
      <c r="BKU64" s="140"/>
      <c r="BKV64" s="140"/>
      <c r="BKW64" s="140"/>
      <c r="BKX64" s="140"/>
      <c r="BKY64" s="140"/>
      <c r="BKZ64" s="140"/>
      <c r="BLA64" s="140"/>
      <c r="BLB64" s="140"/>
      <c r="BLC64" s="140"/>
      <c r="BLD64" s="140"/>
      <c r="BLE64" s="140"/>
      <c r="BLF64" s="140"/>
      <c r="BLG64" s="140"/>
      <c r="BLH64" s="140"/>
      <c r="BLI64" s="140"/>
      <c r="BLJ64" s="140"/>
      <c r="BLK64" s="140"/>
      <c r="BLL64" s="140"/>
      <c r="BLM64" s="140"/>
      <c r="BLN64" s="140"/>
      <c r="BLO64" s="140"/>
      <c r="BLP64" s="140"/>
      <c r="BLQ64" s="140"/>
      <c r="BLR64" s="140"/>
      <c r="BLS64" s="140"/>
      <c r="BLT64" s="140"/>
      <c r="BLU64" s="140"/>
      <c r="BLV64" s="140"/>
      <c r="BLW64" s="140"/>
      <c r="BLX64" s="140"/>
      <c r="BLY64" s="140"/>
      <c r="BLZ64" s="140"/>
      <c r="BMA64" s="140"/>
      <c r="BMB64" s="140"/>
      <c r="BMC64" s="140"/>
      <c r="BMD64" s="140"/>
      <c r="BME64" s="140"/>
      <c r="BMF64" s="140"/>
      <c r="BMG64" s="140"/>
      <c r="BMH64" s="140"/>
      <c r="BMI64" s="140"/>
      <c r="BMJ64" s="140"/>
      <c r="BMK64" s="140"/>
      <c r="BML64" s="140"/>
      <c r="BMM64" s="140"/>
      <c r="BMN64" s="140"/>
      <c r="BMO64" s="140"/>
      <c r="BMP64" s="140"/>
      <c r="BMQ64" s="140"/>
      <c r="BMR64" s="140"/>
      <c r="BMS64" s="140"/>
      <c r="BMT64" s="140"/>
      <c r="BMU64" s="140"/>
      <c r="BMV64" s="140"/>
      <c r="BMW64" s="140"/>
      <c r="BMX64" s="140"/>
      <c r="BMY64" s="140"/>
      <c r="BMZ64" s="140"/>
      <c r="BNA64" s="140"/>
      <c r="BNB64" s="140"/>
      <c r="BNC64" s="140"/>
      <c r="BND64" s="140"/>
      <c r="BNE64" s="140"/>
      <c r="BNF64" s="140"/>
      <c r="BNG64" s="140"/>
      <c r="BNH64" s="140"/>
      <c r="BNI64" s="140"/>
      <c r="BNJ64" s="140"/>
      <c r="BNK64" s="140"/>
      <c r="BNL64" s="140"/>
      <c r="BNM64" s="140"/>
      <c r="BNN64" s="140"/>
      <c r="BNO64" s="140"/>
      <c r="BNP64" s="140"/>
      <c r="BNQ64" s="140"/>
      <c r="BNR64" s="140"/>
      <c r="BNS64" s="140"/>
      <c r="BNT64" s="140"/>
      <c r="BNU64" s="140"/>
      <c r="BNV64" s="140"/>
      <c r="BNW64" s="140"/>
      <c r="BNX64" s="140"/>
      <c r="BNY64" s="140"/>
      <c r="BNZ64" s="140"/>
      <c r="BOA64" s="140"/>
      <c r="BOB64" s="140"/>
      <c r="BOC64" s="140"/>
      <c r="BOD64" s="140"/>
      <c r="BOE64" s="140"/>
      <c r="BOF64" s="140"/>
      <c r="BOG64" s="140"/>
      <c r="BOH64" s="140"/>
      <c r="BOI64" s="140"/>
      <c r="BOJ64" s="140"/>
      <c r="BOK64" s="140"/>
      <c r="BOL64" s="140"/>
      <c r="BOM64" s="140"/>
      <c r="BON64" s="140"/>
      <c r="BOO64" s="140"/>
      <c r="BOP64" s="140"/>
      <c r="BOQ64" s="140"/>
      <c r="BOR64" s="140"/>
      <c r="BOS64" s="140"/>
      <c r="BOT64" s="140"/>
      <c r="BOU64" s="140"/>
      <c r="BOV64" s="140"/>
      <c r="BOW64" s="140"/>
      <c r="BOX64" s="140"/>
      <c r="BOY64" s="140"/>
      <c r="BOZ64" s="140"/>
      <c r="BPA64" s="140"/>
      <c r="BPB64" s="140"/>
      <c r="BPC64" s="140"/>
      <c r="BPD64" s="140"/>
      <c r="BPE64" s="140"/>
      <c r="BPF64" s="140"/>
      <c r="BPG64" s="140"/>
      <c r="BPH64" s="140"/>
      <c r="BPI64" s="140"/>
      <c r="BPJ64" s="140"/>
      <c r="BPK64" s="140"/>
      <c r="BPL64" s="140"/>
      <c r="BPM64" s="140"/>
      <c r="BPN64" s="140"/>
      <c r="BPO64" s="140"/>
      <c r="BPP64" s="140"/>
      <c r="BPQ64" s="140"/>
      <c r="BPR64" s="140"/>
      <c r="BPS64" s="140"/>
      <c r="BPT64" s="140"/>
      <c r="BPU64" s="140"/>
      <c r="BPV64" s="140"/>
      <c r="BPW64" s="140"/>
      <c r="BPX64" s="140"/>
      <c r="BPY64" s="140"/>
      <c r="BPZ64" s="140"/>
      <c r="BQA64" s="140"/>
      <c r="BQB64" s="140"/>
      <c r="BQC64" s="140"/>
      <c r="BQD64" s="140"/>
      <c r="BQE64" s="140"/>
      <c r="BQF64" s="140"/>
      <c r="BQG64" s="140"/>
      <c r="BQH64" s="140"/>
      <c r="BQI64" s="140"/>
      <c r="BQJ64" s="140"/>
      <c r="BQK64" s="140"/>
      <c r="BQL64" s="140"/>
      <c r="BQM64" s="140"/>
      <c r="BQN64" s="140"/>
      <c r="BQO64" s="140"/>
      <c r="BQP64" s="140"/>
      <c r="BQQ64" s="140"/>
      <c r="BQR64" s="140"/>
      <c r="BQS64" s="140"/>
      <c r="BQT64" s="140"/>
      <c r="BQU64" s="140"/>
      <c r="BQV64" s="140"/>
      <c r="BQW64" s="140"/>
      <c r="BQX64" s="140"/>
      <c r="BQY64" s="140"/>
      <c r="BQZ64" s="140"/>
      <c r="BRA64" s="140"/>
      <c r="BRB64" s="140"/>
      <c r="BRC64" s="140"/>
      <c r="BRD64" s="140"/>
      <c r="BRE64" s="140"/>
      <c r="BRF64" s="140"/>
      <c r="BRG64" s="140"/>
      <c r="BRH64" s="140"/>
      <c r="BRI64" s="140"/>
      <c r="BRJ64" s="140"/>
      <c r="BRK64" s="140"/>
      <c r="BRL64" s="140"/>
      <c r="BRM64" s="140"/>
      <c r="BRN64" s="140"/>
      <c r="BRO64" s="140"/>
      <c r="BRP64" s="140"/>
      <c r="BRQ64" s="140"/>
      <c r="BRR64" s="140"/>
      <c r="BRS64" s="140"/>
      <c r="BRT64" s="140"/>
      <c r="BRU64" s="140"/>
      <c r="BRV64" s="140"/>
      <c r="BRW64" s="140"/>
      <c r="BRX64" s="140"/>
      <c r="BRY64" s="140"/>
      <c r="BRZ64" s="140"/>
      <c r="BSA64" s="140"/>
      <c r="BSB64" s="140"/>
      <c r="BSC64" s="140"/>
      <c r="BSD64" s="140"/>
      <c r="BSE64" s="140"/>
      <c r="BSF64" s="140"/>
      <c r="BSG64" s="140"/>
      <c r="BSH64" s="140"/>
      <c r="BSI64" s="140"/>
      <c r="BSJ64" s="140"/>
      <c r="BSK64" s="140"/>
      <c r="BSL64" s="140"/>
      <c r="BSM64" s="140"/>
      <c r="BSN64" s="140"/>
      <c r="BSO64" s="140"/>
      <c r="BSP64" s="140"/>
      <c r="BSQ64" s="140"/>
      <c r="BSR64" s="140"/>
      <c r="BSS64" s="140"/>
      <c r="BST64" s="140"/>
      <c r="BSU64" s="140"/>
      <c r="BSV64" s="140"/>
      <c r="BSW64" s="140"/>
      <c r="BSX64" s="140"/>
      <c r="BSY64" s="140"/>
      <c r="BSZ64" s="140"/>
      <c r="BTA64" s="140"/>
      <c r="BTB64" s="140"/>
      <c r="BTC64" s="140"/>
      <c r="BTD64" s="140"/>
      <c r="BTE64" s="140"/>
      <c r="BTF64" s="140"/>
      <c r="BTG64" s="140"/>
      <c r="BTH64" s="140"/>
      <c r="BTI64" s="140"/>
      <c r="BTJ64" s="140"/>
      <c r="BTK64" s="140"/>
      <c r="BTL64" s="140"/>
      <c r="BTM64" s="140"/>
      <c r="BTN64" s="140"/>
      <c r="BTO64" s="140"/>
      <c r="BTP64" s="140"/>
      <c r="BTQ64" s="140"/>
      <c r="BTR64" s="140"/>
      <c r="BTS64" s="140"/>
      <c r="BTT64" s="140"/>
      <c r="BTU64" s="140"/>
      <c r="BTV64" s="140"/>
      <c r="BTW64" s="140"/>
      <c r="BTX64" s="140"/>
      <c r="BTY64" s="140"/>
      <c r="BTZ64" s="140"/>
      <c r="BUA64" s="140"/>
      <c r="BUB64" s="140"/>
      <c r="BUC64" s="140"/>
      <c r="BUD64" s="140"/>
      <c r="BUE64" s="140"/>
      <c r="BUF64" s="140"/>
      <c r="BUG64" s="140"/>
      <c r="BUH64" s="140"/>
      <c r="BUI64" s="140"/>
      <c r="BUJ64" s="140"/>
      <c r="BUK64" s="140"/>
      <c r="BUL64" s="140"/>
      <c r="BUM64" s="140"/>
      <c r="BUN64" s="140"/>
      <c r="BUO64" s="140"/>
      <c r="BUP64" s="140"/>
      <c r="BUQ64" s="140"/>
      <c r="BUR64" s="140"/>
      <c r="BUS64" s="140"/>
      <c r="BUT64" s="140"/>
      <c r="BUU64" s="140"/>
      <c r="BUV64" s="140"/>
      <c r="BUW64" s="140"/>
      <c r="BUX64" s="140"/>
      <c r="BUY64" s="140"/>
      <c r="BUZ64" s="140"/>
      <c r="BVA64" s="140"/>
      <c r="BVB64" s="140"/>
      <c r="BVC64" s="140"/>
      <c r="BVD64" s="140"/>
      <c r="BVE64" s="140"/>
      <c r="BVF64" s="140"/>
      <c r="BVG64" s="140"/>
      <c r="BVH64" s="140"/>
      <c r="BVI64" s="140"/>
      <c r="BVJ64" s="140"/>
      <c r="BVK64" s="140"/>
      <c r="BVL64" s="140"/>
      <c r="BVM64" s="140"/>
      <c r="BVN64" s="140"/>
      <c r="BVO64" s="140"/>
      <c r="BVP64" s="140"/>
      <c r="BVQ64" s="140"/>
      <c r="BVR64" s="140"/>
      <c r="BVS64" s="140"/>
      <c r="BVT64" s="140"/>
      <c r="BVU64" s="140"/>
      <c r="BVV64" s="140"/>
      <c r="BVW64" s="140"/>
      <c r="BVX64" s="140"/>
      <c r="BVY64" s="140"/>
      <c r="BVZ64" s="140"/>
      <c r="BWA64" s="140"/>
      <c r="BWB64" s="140"/>
      <c r="BWC64" s="140"/>
      <c r="BWD64" s="140"/>
      <c r="BWE64" s="140"/>
      <c r="BWF64" s="140"/>
      <c r="BWG64" s="140"/>
      <c r="BWH64" s="140"/>
      <c r="BWI64" s="140"/>
      <c r="BWJ64" s="140"/>
      <c r="BWK64" s="140"/>
      <c r="BWL64" s="140"/>
      <c r="BWM64" s="140"/>
      <c r="BWN64" s="140"/>
      <c r="BWO64" s="140"/>
      <c r="BWP64" s="140"/>
      <c r="BWQ64" s="140"/>
      <c r="BWR64" s="140"/>
      <c r="BWS64" s="140"/>
      <c r="BWT64" s="140"/>
      <c r="BWU64" s="140"/>
      <c r="BWV64" s="140"/>
      <c r="BWW64" s="140"/>
      <c r="BWX64" s="140"/>
      <c r="BWY64" s="140"/>
      <c r="BWZ64" s="140"/>
      <c r="BXA64" s="140"/>
      <c r="BXB64" s="140"/>
      <c r="BXC64" s="140"/>
      <c r="BXD64" s="140"/>
      <c r="BXE64" s="140"/>
      <c r="BXF64" s="140"/>
      <c r="BXG64" s="140"/>
      <c r="BXH64" s="140"/>
      <c r="BXI64" s="140"/>
      <c r="BXJ64" s="140"/>
      <c r="BXK64" s="140"/>
      <c r="BXL64" s="140"/>
      <c r="BXM64" s="140"/>
      <c r="BXN64" s="140"/>
      <c r="BXO64" s="140"/>
      <c r="BXP64" s="140"/>
      <c r="BXQ64" s="140"/>
      <c r="BXR64" s="140"/>
      <c r="BXS64" s="140"/>
      <c r="BXT64" s="140"/>
      <c r="BXU64" s="140"/>
      <c r="BXV64" s="140"/>
      <c r="BXW64" s="140"/>
      <c r="BXX64" s="140"/>
      <c r="BXY64" s="140"/>
      <c r="BXZ64" s="140"/>
      <c r="BYA64" s="140"/>
      <c r="BYB64" s="140"/>
      <c r="BYC64" s="140"/>
      <c r="BYD64" s="140"/>
      <c r="BYE64" s="140"/>
      <c r="BYF64" s="140"/>
      <c r="BYG64" s="140"/>
      <c r="BYH64" s="140"/>
      <c r="BYI64" s="140"/>
      <c r="BYJ64" s="140"/>
      <c r="BYK64" s="140"/>
      <c r="BYL64" s="140"/>
      <c r="BYM64" s="140"/>
      <c r="BYN64" s="140"/>
      <c r="BYO64" s="140"/>
      <c r="BYP64" s="140"/>
      <c r="BYQ64" s="140"/>
      <c r="BYR64" s="140"/>
      <c r="BYS64" s="140"/>
      <c r="BYT64" s="140"/>
      <c r="BYU64" s="140"/>
      <c r="BYV64" s="140"/>
      <c r="BYW64" s="140"/>
      <c r="BYX64" s="140"/>
      <c r="BYY64" s="140"/>
      <c r="BYZ64" s="140"/>
      <c r="BZA64" s="140"/>
      <c r="BZB64" s="140"/>
      <c r="BZC64" s="140"/>
      <c r="BZD64" s="140"/>
      <c r="BZE64" s="140"/>
      <c r="BZF64" s="140"/>
      <c r="BZG64" s="140"/>
      <c r="BZH64" s="140"/>
      <c r="BZI64" s="140"/>
      <c r="BZJ64" s="140"/>
      <c r="BZK64" s="140"/>
      <c r="BZL64" s="140"/>
      <c r="BZM64" s="140"/>
      <c r="BZN64" s="140"/>
      <c r="BZO64" s="140"/>
      <c r="BZP64" s="140"/>
      <c r="BZQ64" s="140"/>
      <c r="BZR64" s="140"/>
      <c r="BZS64" s="140"/>
      <c r="BZT64" s="140"/>
      <c r="BZU64" s="140"/>
      <c r="BZV64" s="140"/>
      <c r="BZW64" s="140"/>
      <c r="BZX64" s="140"/>
      <c r="BZY64" s="140"/>
      <c r="BZZ64" s="140"/>
      <c r="CAA64" s="140"/>
      <c r="CAB64" s="140"/>
      <c r="CAC64" s="140"/>
      <c r="CAD64" s="140"/>
      <c r="CAE64" s="140"/>
      <c r="CAF64" s="140"/>
      <c r="CAG64" s="140"/>
      <c r="CAH64" s="140"/>
      <c r="CAI64" s="140"/>
      <c r="CAJ64" s="140"/>
      <c r="CAK64" s="140"/>
      <c r="CAL64" s="140"/>
      <c r="CAM64" s="140"/>
      <c r="CAN64" s="140"/>
      <c r="CAO64" s="140"/>
      <c r="CAP64" s="140"/>
      <c r="CAQ64" s="140"/>
      <c r="CAR64" s="140"/>
      <c r="CAS64" s="140"/>
      <c r="CAT64" s="140"/>
      <c r="CAU64" s="140"/>
      <c r="CAV64" s="140"/>
      <c r="CAW64" s="140"/>
      <c r="CAX64" s="140"/>
      <c r="CAY64" s="140"/>
      <c r="CAZ64" s="140"/>
      <c r="CBA64" s="140"/>
      <c r="CBB64" s="140"/>
      <c r="CBC64" s="140"/>
      <c r="CBD64" s="140"/>
      <c r="CBE64" s="140"/>
      <c r="CBF64" s="140"/>
      <c r="CBG64" s="140"/>
      <c r="CBH64" s="140"/>
      <c r="CBI64" s="140"/>
      <c r="CBJ64" s="140"/>
      <c r="CBK64" s="140"/>
      <c r="CBL64" s="140"/>
      <c r="CBM64" s="140"/>
      <c r="CBN64" s="140"/>
      <c r="CBO64" s="140"/>
      <c r="CBP64" s="140"/>
      <c r="CBQ64" s="140"/>
      <c r="CBR64" s="140"/>
      <c r="CBS64" s="140"/>
      <c r="CBT64" s="140"/>
      <c r="CBU64" s="140"/>
      <c r="CBV64" s="140"/>
      <c r="CBW64" s="140"/>
      <c r="CBX64" s="140"/>
      <c r="CBY64" s="140"/>
      <c r="CBZ64" s="140"/>
      <c r="CCA64" s="140"/>
      <c r="CCB64" s="140"/>
      <c r="CCC64" s="140"/>
      <c r="CCD64" s="140"/>
      <c r="CCE64" s="140"/>
      <c r="CCF64" s="140"/>
      <c r="CCG64" s="140"/>
      <c r="CCH64" s="140"/>
      <c r="CCI64" s="140"/>
      <c r="CCJ64" s="140"/>
      <c r="CCK64" s="140"/>
      <c r="CCL64" s="140"/>
      <c r="CCM64" s="140"/>
      <c r="CCN64" s="140"/>
      <c r="CCO64" s="140"/>
      <c r="CCP64" s="140"/>
      <c r="CCQ64" s="140"/>
      <c r="CCR64" s="140"/>
      <c r="CCS64" s="140"/>
      <c r="CCT64" s="140"/>
      <c r="CCU64" s="140"/>
      <c r="CCV64" s="140"/>
      <c r="CCW64" s="140"/>
      <c r="CCX64" s="140"/>
      <c r="CCY64" s="140"/>
      <c r="CCZ64" s="140"/>
      <c r="CDA64" s="140"/>
      <c r="CDB64" s="140"/>
      <c r="CDC64" s="140"/>
      <c r="CDD64" s="140"/>
      <c r="CDE64" s="140"/>
      <c r="CDF64" s="140"/>
      <c r="CDG64" s="140"/>
      <c r="CDH64" s="140"/>
      <c r="CDI64" s="140"/>
      <c r="CDJ64" s="140"/>
      <c r="CDK64" s="140"/>
      <c r="CDL64" s="140"/>
      <c r="CDM64" s="140"/>
      <c r="CDN64" s="140"/>
      <c r="CDO64" s="140"/>
      <c r="CDP64" s="140"/>
      <c r="CDQ64" s="140"/>
      <c r="CDR64" s="140"/>
      <c r="CDS64" s="140"/>
      <c r="CDT64" s="140"/>
      <c r="CDU64" s="140"/>
      <c r="CDV64" s="140"/>
      <c r="CDW64" s="140"/>
      <c r="CDX64" s="140"/>
      <c r="CDY64" s="140"/>
      <c r="CDZ64" s="140"/>
      <c r="CEA64" s="140"/>
      <c r="CEB64" s="140"/>
      <c r="CEC64" s="140"/>
      <c r="CED64" s="140"/>
      <c r="CEE64" s="140"/>
      <c r="CEF64" s="140"/>
      <c r="CEG64" s="140"/>
      <c r="CEH64" s="140"/>
      <c r="CEI64" s="140"/>
      <c r="CEJ64" s="140"/>
      <c r="CEK64" s="140"/>
      <c r="CEL64" s="140"/>
      <c r="CEM64" s="140"/>
      <c r="CEN64" s="140"/>
      <c r="CEO64" s="140"/>
      <c r="CEP64" s="140"/>
      <c r="CEQ64" s="140"/>
      <c r="CER64" s="140"/>
      <c r="CES64" s="140"/>
      <c r="CET64" s="140"/>
      <c r="CEU64" s="140"/>
      <c r="CEV64" s="140"/>
      <c r="CEW64" s="140"/>
      <c r="CEX64" s="140"/>
      <c r="CEY64" s="140"/>
      <c r="CEZ64" s="140"/>
      <c r="CFA64" s="140"/>
      <c r="CFB64" s="140"/>
      <c r="CFC64" s="140"/>
      <c r="CFD64" s="140"/>
      <c r="CFE64" s="140"/>
      <c r="CFF64" s="140"/>
      <c r="CFG64" s="140"/>
      <c r="CFH64" s="140"/>
      <c r="CFI64" s="140"/>
      <c r="CFJ64" s="140"/>
      <c r="CFK64" s="140"/>
      <c r="CFL64" s="140"/>
      <c r="CFM64" s="140"/>
      <c r="CFN64" s="140"/>
      <c r="CFO64" s="140"/>
      <c r="CFP64" s="140"/>
      <c r="CFQ64" s="140"/>
      <c r="CFR64" s="140"/>
      <c r="CFS64" s="140"/>
      <c r="CFT64" s="140"/>
      <c r="CFU64" s="140"/>
      <c r="CFV64" s="140"/>
      <c r="CFW64" s="140"/>
      <c r="CFX64" s="140"/>
      <c r="CFY64" s="140"/>
      <c r="CFZ64" s="140"/>
      <c r="CGA64" s="140"/>
      <c r="CGB64" s="140"/>
      <c r="CGC64" s="140"/>
      <c r="CGD64" s="140"/>
      <c r="CGE64" s="140"/>
      <c r="CGF64" s="140"/>
      <c r="CGG64" s="140"/>
      <c r="CGH64" s="140"/>
      <c r="CGI64" s="140"/>
      <c r="CGJ64" s="140"/>
      <c r="CGK64" s="140"/>
      <c r="CGL64" s="140"/>
      <c r="CGM64" s="140"/>
      <c r="CGN64" s="140"/>
      <c r="CGO64" s="140"/>
      <c r="CGP64" s="140"/>
      <c r="CGQ64" s="140"/>
      <c r="CGR64" s="140"/>
      <c r="CGS64" s="140"/>
      <c r="CGT64" s="140"/>
      <c r="CGU64" s="140"/>
      <c r="CGV64" s="140"/>
      <c r="CGW64" s="140"/>
      <c r="CGX64" s="140"/>
      <c r="CGY64" s="140"/>
      <c r="CGZ64" s="140"/>
      <c r="CHA64" s="140"/>
      <c r="CHB64" s="140"/>
      <c r="CHC64" s="140"/>
      <c r="CHD64" s="140"/>
      <c r="CHE64" s="140"/>
      <c r="CHF64" s="140"/>
      <c r="CHG64" s="140"/>
      <c r="CHH64" s="140"/>
      <c r="CHI64" s="140"/>
      <c r="CHJ64" s="140"/>
      <c r="CHK64" s="140"/>
      <c r="CHL64" s="140"/>
      <c r="CHM64" s="140"/>
      <c r="CHN64" s="140"/>
      <c r="CHO64" s="140"/>
      <c r="CHP64" s="140"/>
      <c r="CHQ64" s="140"/>
      <c r="CHR64" s="140"/>
      <c r="CHS64" s="140"/>
      <c r="CHT64" s="140"/>
      <c r="CHU64" s="140"/>
      <c r="CHV64" s="140"/>
      <c r="CHW64" s="140"/>
      <c r="CHX64" s="140"/>
      <c r="CHY64" s="140"/>
      <c r="CHZ64" s="140"/>
      <c r="CIA64" s="140"/>
      <c r="CIB64" s="140"/>
      <c r="CIC64" s="140"/>
      <c r="CID64" s="140"/>
      <c r="CIE64" s="140"/>
      <c r="CIF64" s="140"/>
      <c r="CIG64" s="140"/>
      <c r="CIH64" s="140"/>
      <c r="CII64" s="140"/>
      <c r="CIJ64" s="140"/>
      <c r="CIK64" s="140"/>
      <c r="CIL64" s="140"/>
      <c r="CIM64" s="140"/>
      <c r="CIN64" s="140"/>
      <c r="CIO64" s="140"/>
      <c r="CIP64" s="140"/>
      <c r="CIQ64" s="140"/>
      <c r="CIR64" s="140"/>
      <c r="CIS64" s="140"/>
      <c r="CIT64" s="140"/>
      <c r="CIU64" s="140"/>
      <c r="CIV64" s="140"/>
      <c r="CIW64" s="140"/>
      <c r="CIX64" s="140"/>
      <c r="CIY64" s="140"/>
      <c r="CIZ64" s="140"/>
      <c r="CJA64" s="140"/>
      <c r="CJB64" s="140"/>
      <c r="CJC64" s="140"/>
      <c r="CJD64" s="140"/>
      <c r="CJE64" s="140"/>
      <c r="CJF64" s="140"/>
      <c r="CJG64" s="140"/>
      <c r="CJH64" s="140"/>
      <c r="CJI64" s="140"/>
      <c r="CJJ64" s="140"/>
      <c r="CJK64" s="140"/>
      <c r="CJL64" s="140"/>
      <c r="CJM64" s="140"/>
      <c r="CJN64" s="140"/>
      <c r="CJO64" s="140"/>
      <c r="CJP64" s="140"/>
      <c r="CJQ64" s="140"/>
      <c r="CJR64" s="140"/>
      <c r="CJS64" s="140"/>
      <c r="CJT64" s="140"/>
      <c r="CJU64" s="140"/>
      <c r="CJV64" s="140"/>
      <c r="CJW64" s="140"/>
      <c r="CJX64" s="140"/>
      <c r="CJY64" s="140"/>
      <c r="CJZ64" s="140"/>
      <c r="CKA64" s="140"/>
      <c r="CKB64" s="140"/>
      <c r="CKC64" s="140"/>
      <c r="CKD64" s="140"/>
      <c r="CKE64" s="140"/>
      <c r="CKF64" s="140"/>
      <c r="CKG64" s="140"/>
      <c r="CKH64" s="140"/>
      <c r="CKI64" s="140"/>
      <c r="CKJ64" s="140"/>
      <c r="CKK64" s="140"/>
      <c r="CKL64" s="140"/>
      <c r="CKM64" s="140"/>
      <c r="CKN64" s="140"/>
      <c r="CKO64" s="140"/>
      <c r="CKP64" s="140"/>
      <c r="CKQ64" s="140"/>
      <c r="CKR64" s="140"/>
      <c r="CKS64" s="140"/>
      <c r="CKT64" s="140"/>
      <c r="CKU64" s="140"/>
      <c r="CKV64" s="140"/>
      <c r="CKW64" s="140"/>
      <c r="CKX64" s="140"/>
      <c r="CKY64" s="140"/>
      <c r="CKZ64" s="140"/>
      <c r="CLA64" s="140"/>
      <c r="CLB64" s="140"/>
      <c r="CLC64" s="140"/>
      <c r="CLD64" s="140"/>
      <c r="CLE64" s="140"/>
      <c r="CLF64" s="140"/>
      <c r="CLG64" s="140"/>
      <c r="CLH64" s="140"/>
      <c r="CLI64" s="140"/>
      <c r="CLJ64" s="140"/>
      <c r="CLK64" s="140"/>
      <c r="CLL64" s="140"/>
      <c r="CLM64" s="140"/>
      <c r="CLN64" s="140"/>
      <c r="CLO64" s="140"/>
      <c r="CLP64" s="140"/>
      <c r="CLQ64" s="140"/>
      <c r="CLR64" s="140"/>
      <c r="CLS64" s="140"/>
      <c r="CLT64" s="140"/>
      <c r="CLU64" s="140"/>
      <c r="CLV64" s="140"/>
      <c r="CLW64" s="140"/>
      <c r="CLX64" s="140"/>
      <c r="CLY64" s="140"/>
      <c r="CLZ64" s="140"/>
      <c r="CMA64" s="140"/>
      <c r="CMB64" s="140"/>
      <c r="CMC64" s="140"/>
      <c r="CMD64" s="140"/>
      <c r="CME64" s="140"/>
      <c r="CMF64" s="140"/>
      <c r="CMG64" s="140"/>
      <c r="CMH64" s="140"/>
      <c r="CMI64" s="140"/>
      <c r="CMJ64" s="140"/>
      <c r="CMK64" s="140"/>
      <c r="CML64" s="140"/>
      <c r="CMM64" s="140"/>
      <c r="CMN64" s="140"/>
      <c r="CMO64" s="140"/>
      <c r="CMP64" s="140"/>
      <c r="CMQ64" s="140"/>
      <c r="CMR64" s="140"/>
      <c r="CMS64" s="140"/>
      <c r="CMT64" s="140"/>
      <c r="CMU64" s="140"/>
      <c r="CMV64" s="140"/>
      <c r="CMW64" s="140"/>
      <c r="CMX64" s="140"/>
      <c r="CMY64" s="140"/>
      <c r="CMZ64" s="140"/>
      <c r="CNA64" s="140"/>
      <c r="CNB64" s="140"/>
      <c r="CNC64" s="140"/>
      <c r="CND64" s="140"/>
      <c r="CNE64" s="140"/>
      <c r="CNF64" s="140"/>
      <c r="CNG64" s="140"/>
      <c r="CNH64" s="140"/>
      <c r="CNI64" s="140"/>
      <c r="CNJ64" s="140"/>
      <c r="CNK64" s="140"/>
      <c r="CNL64" s="140"/>
      <c r="CNM64" s="140"/>
      <c r="CNN64" s="140"/>
      <c r="CNO64" s="140"/>
      <c r="CNP64" s="140"/>
      <c r="CNQ64" s="140"/>
      <c r="CNR64" s="140"/>
      <c r="CNS64" s="140"/>
      <c r="CNT64" s="140"/>
      <c r="CNU64" s="140"/>
      <c r="CNV64" s="140"/>
      <c r="CNW64" s="140"/>
      <c r="CNX64" s="140"/>
      <c r="CNY64" s="140"/>
      <c r="CNZ64" s="140"/>
      <c r="COA64" s="140"/>
      <c r="COB64" s="140"/>
      <c r="COC64" s="140"/>
      <c r="COD64" s="140"/>
      <c r="COE64" s="140"/>
      <c r="COF64" s="140"/>
      <c r="COG64" s="140"/>
      <c r="COH64" s="140"/>
      <c r="COI64" s="140"/>
      <c r="COJ64" s="140"/>
      <c r="COK64" s="140"/>
      <c r="COL64" s="140"/>
      <c r="COM64" s="140"/>
      <c r="CON64" s="140"/>
      <c r="COO64" s="140"/>
      <c r="COP64" s="140"/>
      <c r="COQ64" s="140"/>
      <c r="COR64" s="140"/>
      <c r="COS64" s="140"/>
      <c r="COT64" s="140"/>
      <c r="COU64" s="140"/>
      <c r="COV64" s="140"/>
      <c r="COW64" s="140"/>
      <c r="COX64" s="140"/>
      <c r="COY64" s="140"/>
      <c r="COZ64" s="140"/>
      <c r="CPA64" s="140"/>
      <c r="CPB64" s="140"/>
      <c r="CPC64" s="140"/>
      <c r="CPD64" s="140"/>
      <c r="CPE64" s="140"/>
      <c r="CPF64" s="140"/>
      <c r="CPG64" s="140"/>
      <c r="CPH64" s="140"/>
      <c r="CPI64" s="140"/>
      <c r="CPJ64" s="140"/>
      <c r="CPK64" s="140"/>
      <c r="CPL64" s="140"/>
      <c r="CPM64" s="140"/>
      <c r="CPN64" s="140"/>
      <c r="CPO64" s="140"/>
      <c r="CPP64" s="140"/>
      <c r="CPQ64" s="140"/>
      <c r="CPR64" s="140"/>
      <c r="CPS64" s="140"/>
      <c r="CPT64" s="140"/>
      <c r="CPU64" s="140"/>
      <c r="CPV64" s="140"/>
      <c r="CPW64" s="140"/>
      <c r="CPX64" s="140"/>
      <c r="CPY64" s="140"/>
      <c r="CPZ64" s="140"/>
      <c r="CQA64" s="140"/>
      <c r="CQB64" s="140"/>
      <c r="CQC64" s="140"/>
      <c r="CQD64" s="140"/>
      <c r="CQE64" s="140"/>
      <c r="CQF64" s="140"/>
      <c r="CQG64" s="140"/>
      <c r="CQH64" s="140"/>
      <c r="CQI64" s="140"/>
      <c r="CQJ64" s="140"/>
      <c r="CQK64" s="140"/>
      <c r="CQL64" s="140"/>
      <c r="CQM64" s="140"/>
      <c r="CQN64" s="140"/>
      <c r="CQO64" s="140"/>
      <c r="CQP64" s="140"/>
      <c r="CQQ64" s="140"/>
      <c r="CQR64" s="140"/>
      <c r="CQS64" s="140"/>
      <c r="CQT64" s="140"/>
      <c r="CQU64" s="140"/>
      <c r="CQV64" s="140"/>
      <c r="CQW64" s="140"/>
      <c r="CQX64" s="140"/>
      <c r="CQY64" s="140"/>
      <c r="CQZ64" s="140"/>
      <c r="CRA64" s="140"/>
      <c r="CRB64" s="140"/>
      <c r="CRC64" s="140"/>
      <c r="CRD64" s="140"/>
      <c r="CRE64" s="140"/>
      <c r="CRF64" s="140"/>
      <c r="CRG64" s="140"/>
      <c r="CRH64" s="140"/>
      <c r="CRI64" s="140"/>
      <c r="CRJ64" s="140"/>
      <c r="CRK64" s="140"/>
      <c r="CRL64" s="140"/>
      <c r="CRM64" s="140"/>
      <c r="CRN64" s="140"/>
      <c r="CRO64" s="140"/>
      <c r="CRP64" s="140"/>
      <c r="CRQ64" s="140"/>
      <c r="CRR64" s="140"/>
      <c r="CRS64" s="140"/>
      <c r="CRT64" s="140"/>
      <c r="CRU64" s="140"/>
      <c r="CRV64" s="140"/>
      <c r="CRW64" s="140"/>
      <c r="CRX64" s="140"/>
      <c r="CRY64" s="140"/>
      <c r="CRZ64" s="140"/>
      <c r="CSA64" s="140"/>
      <c r="CSB64" s="140"/>
      <c r="CSC64" s="140"/>
      <c r="CSD64" s="140"/>
      <c r="CSE64" s="140"/>
      <c r="CSF64" s="140"/>
      <c r="CSG64" s="140"/>
      <c r="CSH64" s="140"/>
      <c r="CSI64" s="140"/>
      <c r="CSJ64" s="140"/>
      <c r="CSK64" s="140"/>
      <c r="CSL64" s="140"/>
      <c r="CSM64" s="140"/>
      <c r="CSN64" s="140"/>
      <c r="CSO64" s="140"/>
      <c r="CSP64" s="140"/>
      <c r="CSQ64" s="140"/>
      <c r="CSR64" s="140"/>
      <c r="CSS64" s="140"/>
      <c r="CST64" s="140"/>
      <c r="CSU64" s="140"/>
      <c r="CSV64" s="140"/>
      <c r="CSW64" s="140"/>
      <c r="CSX64" s="140"/>
      <c r="CSY64" s="140"/>
      <c r="CSZ64" s="140"/>
      <c r="CTA64" s="140"/>
      <c r="CTB64" s="140"/>
      <c r="CTC64" s="140"/>
      <c r="CTD64" s="140"/>
      <c r="CTE64" s="140"/>
      <c r="CTF64" s="140"/>
      <c r="CTG64" s="140"/>
      <c r="CTH64" s="140"/>
      <c r="CTI64" s="140"/>
      <c r="CTJ64" s="140"/>
      <c r="CTK64" s="140"/>
      <c r="CTL64" s="140"/>
      <c r="CTM64" s="140"/>
      <c r="CTN64" s="140"/>
      <c r="CTO64" s="140"/>
      <c r="CTP64" s="140"/>
      <c r="CTQ64" s="140"/>
      <c r="CTR64" s="140"/>
      <c r="CTS64" s="140"/>
      <c r="CTT64" s="140"/>
      <c r="CTU64" s="140"/>
      <c r="CTV64" s="140"/>
      <c r="CTW64" s="140"/>
      <c r="CTX64" s="140"/>
      <c r="CTY64" s="140"/>
      <c r="CTZ64" s="140"/>
      <c r="CUA64" s="140"/>
      <c r="CUB64" s="140"/>
      <c r="CUC64" s="140"/>
      <c r="CUD64" s="140"/>
      <c r="CUE64" s="140"/>
      <c r="CUF64" s="140"/>
      <c r="CUG64" s="140"/>
      <c r="CUH64" s="140"/>
      <c r="CUI64" s="140"/>
      <c r="CUJ64" s="140"/>
      <c r="CUK64" s="140"/>
      <c r="CUL64" s="140"/>
      <c r="CUM64" s="140"/>
      <c r="CUN64" s="140"/>
      <c r="CUO64" s="140"/>
      <c r="CUP64" s="140"/>
      <c r="CUQ64" s="140"/>
      <c r="CUR64" s="140"/>
      <c r="CUS64" s="140"/>
      <c r="CUT64" s="140"/>
      <c r="CUU64" s="140"/>
      <c r="CUV64" s="140"/>
      <c r="CUW64" s="140"/>
      <c r="CUX64" s="140"/>
      <c r="CUY64" s="140"/>
      <c r="CUZ64" s="140"/>
      <c r="CVA64" s="140"/>
      <c r="CVB64" s="140"/>
      <c r="CVC64" s="140"/>
      <c r="CVD64" s="140"/>
      <c r="CVE64" s="140"/>
      <c r="CVF64" s="140"/>
      <c r="CVG64" s="140"/>
      <c r="CVH64" s="140"/>
      <c r="CVI64" s="140"/>
      <c r="CVJ64" s="140"/>
      <c r="CVK64" s="140"/>
      <c r="CVL64" s="140"/>
      <c r="CVM64" s="140"/>
      <c r="CVN64" s="140"/>
      <c r="CVO64" s="140"/>
      <c r="CVP64" s="140"/>
      <c r="CVQ64" s="140"/>
      <c r="CVR64" s="140"/>
      <c r="CVS64" s="140"/>
      <c r="CVT64" s="140"/>
      <c r="CVU64" s="140"/>
      <c r="CVV64" s="140"/>
      <c r="CVW64" s="140"/>
      <c r="CVX64" s="140"/>
      <c r="CVY64" s="140"/>
      <c r="CVZ64" s="140"/>
      <c r="CWA64" s="140"/>
      <c r="CWB64" s="140"/>
      <c r="CWC64" s="140"/>
      <c r="CWD64" s="140"/>
      <c r="CWE64" s="140"/>
      <c r="CWF64" s="140"/>
      <c r="CWG64" s="140"/>
      <c r="CWH64" s="140"/>
      <c r="CWI64" s="140"/>
      <c r="CWJ64" s="140"/>
      <c r="CWK64" s="140"/>
      <c r="CWL64" s="140"/>
      <c r="CWM64" s="140"/>
      <c r="CWN64" s="140"/>
      <c r="CWO64" s="140"/>
      <c r="CWP64" s="140"/>
      <c r="CWQ64" s="140"/>
      <c r="CWR64" s="140"/>
      <c r="CWS64" s="140"/>
      <c r="CWT64" s="140"/>
      <c r="CWU64" s="140"/>
      <c r="CWV64" s="140"/>
      <c r="CWW64" s="140"/>
      <c r="CWX64" s="140"/>
      <c r="CWY64" s="140"/>
      <c r="CWZ64" s="140"/>
      <c r="CXA64" s="140"/>
      <c r="CXB64" s="140"/>
      <c r="CXC64" s="140"/>
      <c r="CXD64" s="140"/>
      <c r="CXE64" s="140"/>
      <c r="CXF64" s="140"/>
      <c r="CXG64" s="140"/>
      <c r="CXH64" s="140"/>
      <c r="CXI64" s="140"/>
      <c r="CXJ64" s="140"/>
      <c r="CXK64" s="140"/>
      <c r="CXL64" s="140"/>
      <c r="CXM64" s="140"/>
      <c r="CXN64" s="140"/>
      <c r="CXO64" s="140"/>
      <c r="CXP64" s="140"/>
      <c r="CXQ64" s="140"/>
      <c r="CXR64" s="140"/>
      <c r="CXS64" s="140"/>
      <c r="CXT64" s="140"/>
      <c r="CXU64" s="140"/>
      <c r="CXV64" s="140"/>
      <c r="CXW64" s="140"/>
      <c r="CXX64" s="140"/>
      <c r="CXY64" s="140"/>
      <c r="CXZ64" s="140"/>
      <c r="CYA64" s="140"/>
      <c r="CYB64" s="140"/>
      <c r="CYC64" s="140"/>
      <c r="CYD64" s="140"/>
      <c r="CYE64" s="140"/>
      <c r="CYF64" s="140"/>
      <c r="CYG64" s="140"/>
      <c r="CYH64" s="140"/>
      <c r="CYI64" s="140"/>
      <c r="CYJ64" s="140"/>
      <c r="CYK64" s="140"/>
      <c r="CYL64" s="140"/>
      <c r="CYM64" s="140"/>
      <c r="CYN64" s="140"/>
      <c r="CYO64" s="140"/>
      <c r="CYP64" s="140"/>
      <c r="CYQ64" s="140"/>
      <c r="CYR64" s="140"/>
      <c r="CYS64" s="140"/>
      <c r="CYT64" s="140"/>
      <c r="CYU64" s="140"/>
      <c r="CYV64" s="140"/>
      <c r="CYW64" s="140"/>
      <c r="CYX64" s="140"/>
      <c r="CYY64" s="140"/>
      <c r="CYZ64" s="140"/>
      <c r="CZA64" s="140"/>
      <c r="CZB64" s="140"/>
      <c r="CZC64" s="140"/>
      <c r="CZD64" s="140"/>
      <c r="CZE64" s="140"/>
      <c r="CZF64" s="140"/>
      <c r="CZG64" s="140"/>
      <c r="CZH64" s="140"/>
      <c r="CZI64" s="140"/>
      <c r="CZJ64" s="140"/>
      <c r="CZK64" s="140"/>
      <c r="CZL64" s="140"/>
      <c r="CZM64" s="140"/>
      <c r="CZN64" s="140"/>
      <c r="CZO64" s="140"/>
      <c r="CZP64" s="140"/>
      <c r="CZQ64" s="140"/>
      <c r="CZR64" s="140"/>
      <c r="CZS64" s="140"/>
      <c r="CZT64" s="140"/>
      <c r="CZU64" s="140"/>
      <c r="CZV64" s="140"/>
      <c r="CZW64" s="140"/>
      <c r="CZX64" s="140"/>
      <c r="CZY64" s="140"/>
      <c r="CZZ64" s="140"/>
      <c r="DAA64" s="140"/>
      <c r="DAB64" s="140"/>
      <c r="DAC64" s="140"/>
      <c r="DAD64" s="140"/>
      <c r="DAE64" s="140"/>
      <c r="DAF64" s="140"/>
      <c r="DAG64" s="140"/>
      <c r="DAH64" s="140"/>
      <c r="DAI64" s="140"/>
      <c r="DAJ64" s="140"/>
      <c r="DAK64" s="140"/>
      <c r="DAL64" s="140"/>
      <c r="DAM64" s="140"/>
      <c r="DAN64" s="140"/>
      <c r="DAO64" s="140"/>
      <c r="DAP64" s="140"/>
      <c r="DAQ64" s="140"/>
      <c r="DAR64" s="140"/>
      <c r="DAS64" s="140"/>
      <c r="DAT64" s="140"/>
      <c r="DAU64" s="140"/>
      <c r="DAV64" s="140"/>
      <c r="DAW64" s="140"/>
      <c r="DAX64" s="140"/>
      <c r="DAY64" s="140"/>
      <c r="DAZ64" s="140"/>
      <c r="DBA64" s="140"/>
      <c r="DBB64" s="140"/>
      <c r="DBC64" s="140"/>
      <c r="DBD64" s="140"/>
      <c r="DBE64" s="140"/>
      <c r="DBF64" s="140"/>
      <c r="DBG64" s="140"/>
      <c r="DBH64" s="140"/>
      <c r="DBI64" s="140"/>
      <c r="DBJ64" s="140"/>
      <c r="DBK64" s="140"/>
      <c r="DBL64" s="140"/>
      <c r="DBM64" s="140"/>
      <c r="DBN64" s="140"/>
      <c r="DBO64" s="140"/>
      <c r="DBP64" s="140"/>
      <c r="DBQ64" s="140"/>
      <c r="DBR64" s="140"/>
      <c r="DBS64" s="140"/>
      <c r="DBT64" s="140"/>
      <c r="DBU64" s="140"/>
      <c r="DBV64" s="140"/>
      <c r="DBW64" s="140"/>
      <c r="DBX64" s="140"/>
      <c r="DBY64" s="140"/>
      <c r="DBZ64" s="140"/>
      <c r="DCA64" s="140"/>
      <c r="DCB64" s="140"/>
      <c r="DCC64" s="140"/>
      <c r="DCD64" s="140"/>
      <c r="DCE64" s="140"/>
      <c r="DCF64" s="140"/>
      <c r="DCG64" s="140"/>
      <c r="DCH64" s="140"/>
      <c r="DCI64" s="140"/>
      <c r="DCJ64" s="140"/>
      <c r="DCK64" s="140"/>
      <c r="DCL64" s="140"/>
      <c r="DCM64" s="140"/>
      <c r="DCN64" s="140"/>
      <c r="DCO64" s="140"/>
      <c r="DCP64" s="140"/>
      <c r="DCQ64" s="140"/>
      <c r="DCR64" s="140"/>
      <c r="DCS64" s="140"/>
      <c r="DCT64" s="140"/>
      <c r="DCU64" s="140"/>
      <c r="DCV64" s="140"/>
      <c r="DCW64" s="140"/>
      <c r="DCX64" s="140"/>
      <c r="DCY64" s="140"/>
      <c r="DCZ64" s="140"/>
      <c r="DDA64" s="140"/>
      <c r="DDB64" s="140"/>
      <c r="DDC64" s="140"/>
      <c r="DDD64" s="140"/>
      <c r="DDE64" s="140"/>
      <c r="DDF64" s="140"/>
      <c r="DDG64" s="140"/>
      <c r="DDH64" s="140"/>
      <c r="DDI64" s="140"/>
      <c r="DDJ64" s="140"/>
      <c r="DDK64" s="140"/>
      <c r="DDL64" s="140"/>
      <c r="DDM64" s="140"/>
      <c r="DDN64" s="140"/>
      <c r="DDO64" s="140"/>
      <c r="DDP64" s="140"/>
      <c r="DDQ64" s="140"/>
      <c r="DDR64" s="140"/>
      <c r="DDS64" s="140"/>
      <c r="DDT64" s="140"/>
      <c r="DDU64" s="140"/>
      <c r="DDV64" s="140"/>
      <c r="DDW64" s="140"/>
      <c r="DDX64" s="140"/>
      <c r="DDY64" s="140"/>
      <c r="DDZ64" s="140"/>
      <c r="DEA64" s="140"/>
      <c r="DEB64" s="140"/>
      <c r="DEC64" s="140"/>
      <c r="DED64" s="140"/>
      <c r="DEE64" s="140"/>
      <c r="DEF64" s="140"/>
      <c r="DEG64" s="140"/>
      <c r="DEH64" s="140"/>
      <c r="DEI64" s="140"/>
      <c r="DEJ64" s="140"/>
      <c r="DEK64" s="140"/>
      <c r="DEL64" s="140"/>
      <c r="DEM64" s="140"/>
      <c r="DEN64" s="140"/>
      <c r="DEO64" s="140"/>
      <c r="DEP64" s="140"/>
      <c r="DEQ64" s="140"/>
      <c r="DER64" s="140"/>
      <c r="DES64" s="140"/>
      <c r="DET64" s="140"/>
      <c r="DEU64" s="140"/>
      <c r="DEV64" s="140"/>
      <c r="DEW64" s="140"/>
      <c r="DEX64" s="140"/>
      <c r="DEY64" s="140"/>
      <c r="DEZ64" s="140"/>
      <c r="DFA64" s="140"/>
      <c r="DFB64" s="140"/>
      <c r="DFC64" s="140"/>
      <c r="DFD64" s="140"/>
      <c r="DFE64" s="140"/>
      <c r="DFF64" s="140"/>
      <c r="DFG64" s="140"/>
      <c r="DFH64" s="140"/>
      <c r="DFI64" s="140"/>
      <c r="DFJ64" s="140"/>
      <c r="DFK64" s="140"/>
      <c r="DFL64" s="140"/>
      <c r="DFM64" s="140"/>
      <c r="DFN64" s="140"/>
      <c r="DFO64" s="140"/>
      <c r="DFP64" s="140"/>
      <c r="DFQ64" s="140"/>
      <c r="DFR64" s="140"/>
      <c r="DFS64" s="140"/>
      <c r="DFT64" s="140"/>
      <c r="DFU64" s="140"/>
      <c r="DFV64" s="140"/>
      <c r="DFW64" s="140"/>
      <c r="DFX64" s="140"/>
      <c r="DFY64" s="140"/>
      <c r="DFZ64" s="140"/>
      <c r="DGA64" s="140"/>
      <c r="DGB64" s="140"/>
      <c r="DGC64" s="140"/>
      <c r="DGD64" s="140"/>
      <c r="DGE64" s="140"/>
      <c r="DGF64" s="140"/>
      <c r="DGG64" s="140"/>
      <c r="DGH64" s="140"/>
      <c r="DGI64" s="140"/>
      <c r="DGJ64" s="140"/>
      <c r="DGK64" s="140"/>
      <c r="DGL64" s="140"/>
      <c r="DGM64" s="140"/>
      <c r="DGN64" s="140"/>
      <c r="DGO64" s="140"/>
      <c r="DGP64" s="140"/>
      <c r="DGQ64" s="140"/>
      <c r="DGR64" s="140"/>
      <c r="DGS64" s="140"/>
      <c r="DGT64" s="140"/>
      <c r="DGU64" s="140"/>
      <c r="DGV64" s="140"/>
      <c r="DGW64" s="140"/>
      <c r="DGX64" s="140"/>
      <c r="DGY64" s="140"/>
      <c r="DGZ64" s="140"/>
      <c r="DHA64" s="140"/>
      <c r="DHB64" s="140"/>
      <c r="DHC64" s="140"/>
      <c r="DHD64" s="140"/>
      <c r="DHE64" s="140"/>
      <c r="DHF64" s="140"/>
      <c r="DHG64" s="140"/>
      <c r="DHH64" s="140"/>
      <c r="DHI64" s="140"/>
      <c r="DHJ64" s="140"/>
      <c r="DHK64" s="140"/>
      <c r="DHL64" s="140"/>
      <c r="DHM64" s="140"/>
      <c r="DHN64" s="140"/>
      <c r="DHO64" s="140"/>
      <c r="DHP64" s="140"/>
      <c r="DHQ64" s="140"/>
      <c r="DHR64" s="140"/>
      <c r="DHS64" s="140"/>
      <c r="DHT64" s="140"/>
      <c r="DHU64" s="140"/>
      <c r="DHV64" s="140"/>
      <c r="DHW64" s="140"/>
      <c r="DHX64" s="140"/>
      <c r="DHY64" s="140"/>
      <c r="DHZ64" s="140"/>
      <c r="DIA64" s="140"/>
      <c r="DIB64" s="140"/>
      <c r="DIC64" s="140"/>
      <c r="DID64" s="140"/>
      <c r="DIE64" s="140"/>
      <c r="DIF64" s="140"/>
      <c r="DIG64" s="140"/>
      <c r="DIH64" s="140"/>
      <c r="DII64" s="140"/>
      <c r="DIJ64" s="140"/>
      <c r="DIK64" s="140"/>
      <c r="DIL64" s="140"/>
      <c r="DIM64" s="140"/>
      <c r="DIN64" s="140"/>
      <c r="DIO64" s="140"/>
      <c r="DIP64" s="140"/>
      <c r="DIQ64" s="140"/>
      <c r="DIR64" s="140"/>
      <c r="DIS64" s="140"/>
      <c r="DIT64" s="140"/>
      <c r="DIU64" s="140"/>
      <c r="DIV64" s="140"/>
      <c r="DIW64" s="140"/>
      <c r="DIX64" s="140"/>
      <c r="DIY64" s="140"/>
      <c r="DIZ64" s="140"/>
      <c r="DJA64" s="140"/>
      <c r="DJB64" s="140"/>
      <c r="DJC64" s="140"/>
      <c r="DJD64" s="140"/>
      <c r="DJE64" s="140"/>
      <c r="DJF64" s="140"/>
      <c r="DJG64" s="140"/>
      <c r="DJH64" s="140"/>
      <c r="DJI64" s="140"/>
      <c r="DJJ64" s="140"/>
      <c r="DJK64" s="140"/>
      <c r="DJL64" s="140"/>
      <c r="DJM64" s="140"/>
      <c r="DJN64" s="140"/>
      <c r="DJO64" s="140"/>
      <c r="DJP64" s="140"/>
      <c r="DJQ64" s="140"/>
      <c r="DJR64" s="140"/>
      <c r="DJS64" s="140"/>
      <c r="DJT64" s="140"/>
      <c r="DJU64" s="140"/>
      <c r="DJV64" s="140"/>
      <c r="DJW64" s="140"/>
      <c r="DJX64" s="140"/>
      <c r="DJY64" s="140"/>
      <c r="DJZ64" s="140"/>
      <c r="DKA64" s="140"/>
      <c r="DKB64" s="140"/>
      <c r="DKC64" s="140"/>
      <c r="DKD64" s="140"/>
      <c r="DKE64" s="140"/>
      <c r="DKF64" s="140"/>
      <c r="DKG64" s="140"/>
      <c r="DKH64" s="140"/>
      <c r="DKI64" s="140"/>
      <c r="DKJ64" s="140"/>
      <c r="DKK64" s="140"/>
      <c r="DKL64" s="140"/>
      <c r="DKM64" s="140"/>
      <c r="DKN64" s="140"/>
      <c r="DKO64" s="140"/>
      <c r="DKP64" s="140"/>
      <c r="DKQ64" s="140"/>
      <c r="DKR64" s="140"/>
      <c r="DKS64" s="140"/>
      <c r="DKT64" s="140"/>
      <c r="DKU64" s="140"/>
      <c r="DKV64" s="140"/>
      <c r="DKW64" s="140"/>
      <c r="DKX64" s="140"/>
      <c r="DKY64" s="140"/>
      <c r="DKZ64" s="140"/>
      <c r="DLA64" s="140"/>
      <c r="DLB64" s="140"/>
      <c r="DLC64" s="140"/>
      <c r="DLD64" s="140"/>
      <c r="DLE64" s="140"/>
      <c r="DLF64" s="140"/>
      <c r="DLG64" s="140"/>
      <c r="DLH64" s="140"/>
      <c r="DLI64" s="140"/>
      <c r="DLJ64" s="140"/>
      <c r="DLK64" s="140"/>
      <c r="DLL64" s="140"/>
      <c r="DLM64" s="140"/>
      <c r="DLN64" s="140"/>
      <c r="DLO64" s="140"/>
      <c r="DLP64" s="140"/>
      <c r="DLQ64" s="140"/>
      <c r="DLR64" s="140"/>
      <c r="DLS64" s="140"/>
      <c r="DLT64" s="140"/>
      <c r="DLU64" s="140"/>
      <c r="DLV64" s="140"/>
      <c r="DLW64" s="140"/>
      <c r="DLX64" s="140"/>
      <c r="DLY64" s="140"/>
      <c r="DLZ64" s="140"/>
      <c r="DMA64" s="140"/>
      <c r="DMB64" s="140"/>
      <c r="DMC64" s="140"/>
      <c r="DMD64" s="140"/>
      <c r="DME64" s="140"/>
      <c r="DMF64" s="140"/>
      <c r="DMG64" s="140"/>
      <c r="DMH64" s="140"/>
      <c r="DMI64" s="140"/>
      <c r="DMJ64" s="140"/>
      <c r="DMK64" s="140"/>
      <c r="DML64" s="140"/>
      <c r="DMM64" s="140"/>
      <c r="DMN64" s="140"/>
      <c r="DMO64" s="140"/>
      <c r="DMP64" s="140"/>
      <c r="DMQ64" s="140"/>
      <c r="DMR64" s="140"/>
      <c r="DMS64" s="140"/>
      <c r="DMT64" s="140"/>
      <c r="DMU64" s="140"/>
      <c r="DMV64" s="140"/>
      <c r="DMW64" s="140"/>
      <c r="DMX64" s="140"/>
      <c r="DMY64" s="140"/>
      <c r="DMZ64" s="140"/>
      <c r="DNA64" s="140"/>
      <c r="DNB64" s="140"/>
      <c r="DNC64" s="140"/>
      <c r="DND64" s="140"/>
      <c r="DNE64" s="140"/>
      <c r="DNF64" s="140"/>
      <c r="DNG64" s="140"/>
      <c r="DNH64" s="140"/>
      <c r="DNI64" s="140"/>
      <c r="DNJ64" s="140"/>
      <c r="DNK64" s="140"/>
      <c r="DNL64" s="140"/>
      <c r="DNM64" s="140"/>
      <c r="DNN64" s="140"/>
      <c r="DNO64" s="140"/>
      <c r="DNP64" s="140"/>
      <c r="DNQ64" s="140"/>
      <c r="DNR64" s="140"/>
      <c r="DNS64" s="140"/>
      <c r="DNT64" s="140"/>
      <c r="DNU64" s="140"/>
      <c r="DNV64" s="140"/>
      <c r="DNW64" s="140"/>
      <c r="DNX64" s="140"/>
      <c r="DNY64" s="140"/>
      <c r="DNZ64" s="140"/>
      <c r="DOA64" s="140"/>
      <c r="DOB64" s="140"/>
      <c r="DOC64" s="140"/>
      <c r="DOD64" s="140"/>
      <c r="DOE64" s="140"/>
      <c r="DOF64" s="140"/>
      <c r="DOG64" s="140"/>
      <c r="DOH64" s="140"/>
      <c r="DOI64" s="140"/>
      <c r="DOJ64" s="140"/>
      <c r="DOK64" s="140"/>
      <c r="DOL64" s="140"/>
      <c r="DOM64" s="140"/>
      <c r="DON64" s="140"/>
      <c r="DOO64" s="140"/>
      <c r="DOP64" s="140"/>
      <c r="DOQ64" s="140"/>
      <c r="DOR64" s="140"/>
      <c r="DOS64" s="140"/>
      <c r="DOT64" s="140"/>
      <c r="DOU64" s="140"/>
      <c r="DOV64" s="140"/>
      <c r="DOW64" s="140"/>
      <c r="DOX64" s="140"/>
      <c r="DOY64" s="140"/>
      <c r="DOZ64" s="140"/>
      <c r="DPA64" s="140"/>
      <c r="DPB64" s="140"/>
      <c r="DPC64" s="140"/>
      <c r="DPD64" s="140"/>
      <c r="DPE64" s="140"/>
      <c r="DPF64" s="140"/>
      <c r="DPG64" s="140"/>
      <c r="DPH64" s="140"/>
      <c r="DPI64" s="140"/>
      <c r="DPJ64" s="140"/>
      <c r="DPK64" s="140"/>
      <c r="DPL64" s="140"/>
      <c r="DPM64" s="140"/>
      <c r="DPN64" s="140"/>
      <c r="DPO64" s="140"/>
      <c r="DPP64" s="140"/>
      <c r="DPQ64" s="140"/>
      <c r="DPR64" s="140"/>
      <c r="DPS64" s="140"/>
      <c r="DPT64" s="140"/>
      <c r="DPU64" s="140"/>
      <c r="DPV64" s="140"/>
      <c r="DPW64" s="140"/>
      <c r="DPX64" s="140"/>
      <c r="DPY64" s="140"/>
      <c r="DPZ64" s="140"/>
      <c r="DQA64" s="140"/>
      <c r="DQB64" s="140"/>
      <c r="DQC64" s="140"/>
      <c r="DQD64" s="140"/>
      <c r="DQE64" s="140"/>
      <c r="DQF64" s="140"/>
      <c r="DQG64" s="140"/>
      <c r="DQH64" s="140"/>
      <c r="DQI64" s="140"/>
      <c r="DQJ64" s="140"/>
      <c r="DQK64" s="140"/>
      <c r="DQL64" s="140"/>
      <c r="DQM64" s="140"/>
      <c r="DQN64" s="140"/>
      <c r="DQO64" s="140"/>
      <c r="DQP64" s="140"/>
      <c r="DQQ64" s="140"/>
      <c r="DQR64" s="140"/>
      <c r="DQS64" s="140"/>
      <c r="DQT64" s="140"/>
      <c r="DQU64" s="140"/>
      <c r="DQV64" s="140"/>
      <c r="DQW64" s="140"/>
      <c r="DQX64" s="140"/>
      <c r="DQY64" s="140"/>
      <c r="DQZ64" s="140"/>
      <c r="DRA64" s="140"/>
      <c r="DRB64" s="140"/>
      <c r="DRC64" s="140"/>
      <c r="DRD64" s="140"/>
      <c r="DRE64" s="140"/>
      <c r="DRF64" s="140"/>
      <c r="DRG64" s="140"/>
      <c r="DRH64" s="140"/>
      <c r="DRI64" s="140"/>
      <c r="DRJ64" s="140"/>
      <c r="DRK64" s="140"/>
      <c r="DRL64" s="140"/>
      <c r="DRM64" s="140"/>
      <c r="DRN64" s="140"/>
      <c r="DRO64" s="140"/>
      <c r="DRP64" s="140"/>
      <c r="DRQ64" s="140"/>
      <c r="DRR64" s="140"/>
      <c r="DRS64" s="140"/>
      <c r="DRT64" s="140"/>
      <c r="DRU64" s="140"/>
      <c r="DRV64" s="140"/>
      <c r="DRW64" s="140"/>
      <c r="DRX64" s="140"/>
      <c r="DRY64" s="140"/>
      <c r="DRZ64" s="140"/>
      <c r="DSA64" s="140"/>
      <c r="DSB64" s="140"/>
      <c r="DSC64" s="140"/>
      <c r="DSD64" s="140"/>
      <c r="DSE64" s="140"/>
      <c r="DSF64" s="140"/>
      <c r="DSG64" s="140"/>
      <c r="DSH64" s="140"/>
      <c r="DSI64" s="140"/>
      <c r="DSJ64" s="140"/>
      <c r="DSK64" s="140"/>
      <c r="DSL64" s="140"/>
      <c r="DSM64" s="140"/>
      <c r="DSN64" s="140"/>
      <c r="DSO64" s="140"/>
      <c r="DSP64" s="140"/>
      <c r="DSQ64" s="140"/>
      <c r="DSR64" s="140"/>
      <c r="DSS64" s="140"/>
      <c r="DST64" s="140"/>
      <c r="DSU64" s="140"/>
      <c r="DSV64" s="140"/>
      <c r="DSW64" s="140"/>
      <c r="DSX64" s="140"/>
      <c r="DSY64" s="140"/>
      <c r="DSZ64" s="140"/>
      <c r="DTA64" s="140"/>
      <c r="DTB64" s="140"/>
      <c r="DTC64" s="140"/>
      <c r="DTD64" s="140"/>
      <c r="DTE64" s="140"/>
      <c r="DTF64" s="140"/>
      <c r="DTG64" s="140"/>
      <c r="DTH64" s="140"/>
      <c r="DTI64" s="140"/>
      <c r="DTJ64" s="140"/>
      <c r="DTK64" s="140"/>
      <c r="DTL64" s="140"/>
      <c r="DTM64" s="140"/>
      <c r="DTN64" s="140"/>
      <c r="DTO64" s="140"/>
      <c r="DTP64" s="140"/>
      <c r="DTQ64" s="140"/>
      <c r="DTR64" s="140"/>
      <c r="DTS64" s="140"/>
      <c r="DTT64" s="140"/>
      <c r="DTU64" s="140"/>
      <c r="DTV64" s="140"/>
      <c r="DTW64" s="140"/>
      <c r="DTX64" s="140"/>
      <c r="DTY64" s="140"/>
      <c r="DTZ64" s="140"/>
      <c r="DUA64" s="140"/>
      <c r="DUB64" s="140"/>
      <c r="DUC64" s="140"/>
      <c r="DUD64" s="140"/>
      <c r="DUE64" s="140"/>
      <c r="DUF64" s="140"/>
      <c r="DUG64" s="140"/>
      <c r="DUH64" s="140"/>
      <c r="DUI64" s="140"/>
      <c r="DUJ64" s="140"/>
      <c r="DUK64" s="140"/>
      <c r="DUL64" s="140"/>
      <c r="DUM64" s="140"/>
      <c r="DUN64" s="140"/>
      <c r="DUO64" s="140"/>
      <c r="DUP64" s="140"/>
      <c r="DUQ64" s="140"/>
      <c r="DUR64" s="140"/>
      <c r="DUS64" s="140"/>
      <c r="DUT64" s="140"/>
      <c r="DUU64" s="140"/>
      <c r="DUV64" s="140"/>
      <c r="DUW64" s="140"/>
      <c r="DUX64" s="140"/>
      <c r="DUY64" s="140"/>
      <c r="DUZ64" s="140"/>
      <c r="DVA64" s="140"/>
      <c r="DVB64" s="140"/>
      <c r="DVC64" s="140"/>
      <c r="DVD64" s="140"/>
      <c r="DVE64" s="140"/>
      <c r="DVF64" s="140"/>
      <c r="DVG64" s="140"/>
      <c r="DVH64" s="140"/>
      <c r="DVI64" s="140"/>
      <c r="DVJ64" s="140"/>
      <c r="DVK64" s="140"/>
      <c r="DVL64" s="140"/>
      <c r="DVM64" s="140"/>
      <c r="DVN64" s="140"/>
      <c r="DVO64" s="140"/>
      <c r="DVP64" s="140"/>
      <c r="DVQ64" s="140"/>
      <c r="DVR64" s="140"/>
      <c r="DVS64" s="140"/>
      <c r="DVT64" s="140"/>
      <c r="DVU64" s="140"/>
      <c r="DVV64" s="140"/>
      <c r="DVW64" s="140"/>
      <c r="DVX64" s="140"/>
      <c r="DVY64" s="140"/>
      <c r="DVZ64" s="140"/>
      <c r="DWA64" s="140"/>
      <c r="DWB64" s="140"/>
      <c r="DWC64" s="140"/>
      <c r="DWD64" s="140"/>
      <c r="DWE64" s="140"/>
      <c r="DWF64" s="140"/>
      <c r="DWG64" s="140"/>
      <c r="DWH64" s="140"/>
      <c r="DWI64" s="140"/>
      <c r="DWJ64" s="140"/>
      <c r="DWK64" s="140"/>
      <c r="DWL64" s="140"/>
      <c r="DWM64" s="140"/>
      <c r="DWN64" s="140"/>
      <c r="DWO64" s="140"/>
      <c r="DWP64" s="140"/>
      <c r="DWQ64" s="140"/>
      <c r="DWR64" s="140"/>
      <c r="DWS64" s="140"/>
      <c r="DWT64" s="140"/>
      <c r="DWU64" s="140"/>
      <c r="DWV64" s="140"/>
      <c r="DWW64" s="140"/>
      <c r="DWX64" s="140"/>
      <c r="DWY64" s="140"/>
      <c r="DWZ64" s="140"/>
      <c r="DXA64" s="140"/>
      <c r="DXB64" s="140"/>
      <c r="DXC64" s="140"/>
      <c r="DXD64" s="140"/>
      <c r="DXE64" s="140"/>
      <c r="DXF64" s="140"/>
      <c r="DXG64" s="140"/>
      <c r="DXH64" s="140"/>
      <c r="DXI64" s="140"/>
      <c r="DXJ64" s="140"/>
      <c r="DXK64" s="140"/>
      <c r="DXL64" s="140"/>
      <c r="DXM64" s="140"/>
      <c r="DXN64" s="140"/>
      <c r="DXO64" s="140"/>
      <c r="DXP64" s="140"/>
      <c r="DXQ64" s="140"/>
      <c r="DXR64" s="140"/>
      <c r="DXS64" s="140"/>
      <c r="DXT64" s="140"/>
      <c r="DXU64" s="140"/>
      <c r="DXV64" s="140"/>
      <c r="DXW64" s="140"/>
      <c r="DXX64" s="140"/>
      <c r="DXY64" s="140"/>
      <c r="DXZ64" s="140"/>
      <c r="DYA64" s="140"/>
      <c r="DYB64" s="140"/>
      <c r="DYC64" s="140"/>
      <c r="DYD64" s="140"/>
      <c r="DYE64" s="140"/>
      <c r="DYF64" s="140"/>
      <c r="DYG64" s="140"/>
      <c r="DYH64" s="140"/>
      <c r="DYI64" s="140"/>
      <c r="DYJ64" s="140"/>
      <c r="DYK64" s="140"/>
      <c r="DYL64" s="140"/>
      <c r="DYM64" s="140"/>
      <c r="DYN64" s="140"/>
      <c r="DYO64" s="140"/>
      <c r="DYP64" s="140"/>
      <c r="DYQ64" s="140"/>
      <c r="DYR64" s="140"/>
      <c r="DYS64" s="140"/>
      <c r="DYT64" s="140"/>
      <c r="DYU64" s="140"/>
      <c r="DYV64" s="140"/>
      <c r="DYW64" s="140"/>
      <c r="DYX64" s="140"/>
      <c r="DYY64" s="140"/>
      <c r="DYZ64" s="140"/>
      <c r="DZA64" s="140"/>
      <c r="DZB64" s="140"/>
      <c r="DZC64" s="140"/>
      <c r="DZD64" s="140"/>
      <c r="DZE64" s="140"/>
      <c r="DZF64" s="140"/>
      <c r="DZG64" s="140"/>
      <c r="DZH64" s="140"/>
      <c r="DZI64" s="140"/>
      <c r="DZJ64" s="140"/>
      <c r="DZK64" s="140"/>
      <c r="DZL64" s="140"/>
      <c r="DZM64" s="140"/>
      <c r="DZN64" s="140"/>
      <c r="DZO64" s="140"/>
      <c r="DZP64" s="140"/>
      <c r="DZQ64" s="140"/>
      <c r="DZR64" s="140"/>
      <c r="DZS64" s="140"/>
      <c r="DZT64" s="140"/>
      <c r="DZU64" s="140"/>
      <c r="DZV64" s="140"/>
      <c r="DZW64" s="140"/>
      <c r="DZX64" s="140"/>
      <c r="DZY64" s="140"/>
      <c r="DZZ64" s="140"/>
      <c r="EAA64" s="140"/>
      <c r="EAB64" s="140"/>
      <c r="EAC64" s="140"/>
      <c r="EAD64" s="140"/>
      <c r="EAE64" s="140"/>
      <c r="EAF64" s="140"/>
      <c r="EAG64" s="140"/>
      <c r="EAH64" s="140"/>
      <c r="EAI64" s="140"/>
      <c r="EAJ64" s="140"/>
      <c r="EAK64" s="140"/>
      <c r="EAL64" s="140"/>
      <c r="EAM64" s="140"/>
      <c r="EAN64" s="140"/>
      <c r="EAO64" s="140"/>
      <c r="EAP64" s="140"/>
      <c r="EAQ64" s="140"/>
      <c r="EAR64" s="140"/>
      <c r="EAS64" s="140"/>
      <c r="EAT64" s="140"/>
      <c r="EAU64" s="140"/>
      <c r="EAV64" s="140"/>
      <c r="EAW64" s="140"/>
      <c r="EAX64" s="140"/>
      <c r="EAY64" s="140"/>
      <c r="EAZ64" s="140"/>
      <c r="EBA64" s="140"/>
      <c r="EBB64" s="140"/>
      <c r="EBC64" s="140"/>
      <c r="EBD64" s="140"/>
      <c r="EBE64" s="140"/>
      <c r="EBF64" s="140"/>
      <c r="EBG64" s="140"/>
      <c r="EBH64" s="140"/>
      <c r="EBI64" s="140"/>
      <c r="EBJ64" s="140"/>
      <c r="EBK64" s="140"/>
      <c r="EBL64" s="140"/>
      <c r="EBM64" s="140"/>
      <c r="EBN64" s="140"/>
      <c r="EBO64" s="140"/>
      <c r="EBP64" s="140"/>
      <c r="EBQ64" s="140"/>
      <c r="EBR64" s="140"/>
      <c r="EBS64" s="140"/>
      <c r="EBT64" s="140"/>
      <c r="EBU64" s="140"/>
      <c r="EBV64" s="140"/>
      <c r="EBW64" s="140"/>
      <c r="EBX64" s="140"/>
      <c r="EBY64" s="140"/>
      <c r="EBZ64" s="140"/>
      <c r="ECA64" s="140"/>
      <c r="ECB64" s="140"/>
      <c r="ECC64" s="140"/>
      <c r="ECD64" s="140"/>
      <c r="ECE64" s="140"/>
      <c r="ECF64" s="140"/>
      <c r="ECG64" s="140"/>
      <c r="ECH64" s="140"/>
      <c r="ECI64" s="140"/>
      <c r="ECJ64" s="140"/>
      <c r="ECK64" s="140"/>
      <c r="ECL64" s="140"/>
      <c r="ECM64" s="140"/>
      <c r="ECN64" s="140"/>
      <c r="ECO64" s="140"/>
      <c r="ECP64" s="140"/>
      <c r="ECQ64" s="140"/>
      <c r="ECR64" s="140"/>
      <c r="ECS64" s="140"/>
      <c r="ECT64" s="140"/>
      <c r="ECU64" s="140"/>
      <c r="ECV64" s="140"/>
      <c r="ECW64" s="140"/>
      <c r="ECX64" s="140"/>
      <c r="ECY64" s="140"/>
      <c r="ECZ64" s="140"/>
      <c r="EDA64" s="140"/>
      <c r="EDB64" s="140"/>
      <c r="EDC64" s="140"/>
      <c r="EDD64" s="140"/>
      <c r="EDE64" s="140"/>
      <c r="EDF64" s="140"/>
      <c r="EDG64" s="140"/>
      <c r="EDH64" s="140"/>
      <c r="EDI64" s="140"/>
      <c r="EDJ64" s="140"/>
      <c r="EDK64" s="140"/>
      <c r="EDL64" s="140"/>
      <c r="EDM64" s="140"/>
      <c r="EDN64" s="140"/>
      <c r="EDO64" s="140"/>
      <c r="EDP64" s="140"/>
      <c r="EDQ64" s="140"/>
      <c r="EDR64" s="140"/>
      <c r="EDS64" s="140"/>
      <c r="EDT64" s="140"/>
      <c r="EDU64" s="140"/>
      <c r="EDV64" s="140"/>
      <c r="EDW64" s="140"/>
      <c r="EDX64" s="140"/>
      <c r="EDY64" s="140"/>
      <c r="EDZ64" s="140"/>
      <c r="EEA64" s="140"/>
      <c r="EEB64" s="140"/>
      <c r="EEC64" s="140"/>
      <c r="EED64" s="140"/>
      <c r="EEE64" s="140"/>
      <c r="EEF64" s="140"/>
      <c r="EEG64" s="140"/>
      <c r="EEH64" s="140"/>
      <c r="EEI64" s="140"/>
      <c r="EEJ64" s="140"/>
      <c r="EEK64" s="140"/>
      <c r="EEL64" s="140"/>
      <c r="EEM64" s="140"/>
      <c r="EEN64" s="140"/>
      <c r="EEO64" s="140"/>
      <c r="EEP64" s="140"/>
      <c r="EEQ64" s="140"/>
      <c r="EER64" s="140"/>
      <c r="EES64" s="140"/>
      <c r="EET64" s="140"/>
      <c r="EEU64" s="140"/>
      <c r="EEV64" s="140"/>
      <c r="EEW64" s="140"/>
      <c r="EEX64" s="140"/>
      <c r="EEY64" s="140"/>
      <c r="EEZ64" s="140"/>
      <c r="EFA64" s="140"/>
      <c r="EFB64" s="140"/>
      <c r="EFC64" s="140"/>
      <c r="EFD64" s="140"/>
      <c r="EFE64" s="140"/>
      <c r="EFF64" s="140"/>
      <c r="EFG64" s="140"/>
      <c r="EFH64" s="140"/>
      <c r="EFI64" s="140"/>
      <c r="EFJ64" s="140"/>
      <c r="EFK64" s="140"/>
      <c r="EFL64" s="140"/>
      <c r="EFM64" s="140"/>
      <c r="EFN64" s="140"/>
      <c r="EFO64" s="140"/>
      <c r="EFP64" s="140"/>
      <c r="EFQ64" s="140"/>
      <c r="EFR64" s="140"/>
      <c r="EFS64" s="140"/>
      <c r="EFT64" s="140"/>
      <c r="EFU64" s="140"/>
      <c r="EFV64" s="140"/>
      <c r="EFW64" s="140"/>
      <c r="EFX64" s="140"/>
      <c r="EFY64" s="140"/>
      <c r="EFZ64" s="140"/>
      <c r="EGA64" s="140"/>
      <c r="EGB64" s="140"/>
      <c r="EGC64" s="140"/>
      <c r="EGD64" s="140"/>
      <c r="EGE64" s="140"/>
      <c r="EGF64" s="140"/>
      <c r="EGG64" s="140"/>
      <c r="EGH64" s="140"/>
      <c r="EGI64" s="140"/>
      <c r="EGJ64" s="140"/>
      <c r="EGK64" s="140"/>
      <c r="EGL64" s="140"/>
      <c r="EGM64" s="140"/>
      <c r="EGN64" s="140"/>
      <c r="EGO64" s="140"/>
      <c r="EGP64" s="140"/>
      <c r="EGQ64" s="140"/>
      <c r="EGR64" s="140"/>
      <c r="EGS64" s="140"/>
      <c r="EGT64" s="140"/>
      <c r="EGU64" s="140"/>
      <c r="EGV64" s="140"/>
      <c r="EGW64" s="140"/>
      <c r="EGX64" s="140"/>
      <c r="EGY64" s="140"/>
      <c r="EGZ64" s="140"/>
      <c r="EHA64" s="140"/>
      <c r="EHB64" s="140"/>
      <c r="EHC64" s="140"/>
      <c r="EHD64" s="140"/>
      <c r="EHE64" s="140"/>
      <c r="EHF64" s="140"/>
      <c r="EHG64" s="140"/>
      <c r="EHH64" s="140"/>
      <c r="EHI64" s="140"/>
      <c r="EHJ64" s="140"/>
      <c r="EHK64" s="140"/>
      <c r="EHL64" s="140"/>
      <c r="EHM64" s="140"/>
      <c r="EHN64" s="140"/>
      <c r="EHO64" s="140"/>
      <c r="EHP64" s="140"/>
      <c r="EHQ64" s="140"/>
      <c r="EHR64" s="140"/>
      <c r="EHS64" s="140"/>
      <c r="EHT64" s="140"/>
      <c r="EHU64" s="140"/>
      <c r="EHV64" s="140"/>
      <c r="EHW64" s="140"/>
      <c r="EHX64" s="140"/>
      <c r="EHY64" s="140"/>
      <c r="EHZ64" s="140"/>
      <c r="EIA64" s="140"/>
      <c r="EIB64" s="140"/>
      <c r="EIC64" s="140"/>
      <c r="EID64" s="140"/>
      <c r="EIE64" s="140"/>
      <c r="EIF64" s="140"/>
      <c r="EIG64" s="140"/>
      <c r="EIH64" s="140"/>
      <c r="EII64" s="140"/>
      <c r="EIJ64" s="140"/>
      <c r="EIK64" s="140"/>
      <c r="EIL64" s="140"/>
      <c r="EIM64" s="140"/>
      <c r="EIN64" s="140"/>
      <c r="EIO64" s="140"/>
      <c r="EIP64" s="140"/>
      <c r="EIQ64" s="140"/>
      <c r="EIR64" s="140"/>
      <c r="EIS64" s="140"/>
      <c r="EIT64" s="140"/>
      <c r="EIU64" s="140"/>
      <c r="EIV64" s="140"/>
      <c r="EIW64" s="140"/>
      <c r="EIX64" s="140"/>
      <c r="EIY64" s="140"/>
      <c r="EIZ64" s="140"/>
      <c r="EJA64" s="140"/>
      <c r="EJB64" s="140"/>
      <c r="EJC64" s="140"/>
      <c r="EJD64" s="140"/>
      <c r="EJE64" s="140"/>
      <c r="EJF64" s="140"/>
      <c r="EJG64" s="140"/>
      <c r="EJH64" s="140"/>
      <c r="EJI64" s="140"/>
      <c r="EJJ64" s="140"/>
      <c r="EJK64" s="140"/>
      <c r="EJL64" s="140"/>
      <c r="EJM64" s="140"/>
      <c r="EJN64" s="140"/>
      <c r="EJO64" s="140"/>
      <c r="EJP64" s="140"/>
      <c r="EJQ64" s="140"/>
      <c r="EJR64" s="140"/>
      <c r="EJS64" s="140"/>
      <c r="EJT64" s="140"/>
      <c r="EJU64" s="140"/>
      <c r="EJV64" s="140"/>
      <c r="EJW64" s="140"/>
      <c r="EJX64" s="140"/>
      <c r="EJY64" s="140"/>
      <c r="EJZ64" s="140"/>
      <c r="EKA64" s="140"/>
      <c r="EKB64" s="140"/>
      <c r="EKC64" s="140"/>
      <c r="EKD64" s="140"/>
      <c r="EKE64" s="140"/>
      <c r="EKF64" s="140"/>
      <c r="EKG64" s="140"/>
      <c r="EKH64" s="140"/>
      <c r="EKI64" s="140"/>
      <c r="EKJ64" s="140"/>
      <c r="EKK64" s="140"/>
      <c r="EKL64" s="140"/>
      <c r="EKM64" s="140"/>
      <c r="EKN64" s="140"/>
      <c r="EKO64" s="140"/>
      <c r="EKP64" s="140"/>
      <c r="EKQ64" s="140"/>
      <c r="EKR64" s="140"/>
      <c r="EKS64" s="140"/>
      <c r="EKT64" s="140"/>
      <c r="EKU64" s="140"/>
      <c r="EKV64" s="140"/>
      <c r="EKW64" s="140"/>
      <c r="EKX64" s="140"/>
      <c r="EKY64" s="140"/>
      <c r="EKZ64" s="140"/>
      <c r="ELA64" s="140"/>
      <c r="ELB64" s="140"/>
      <c r="ELC64" s="140"/>
      <c r="ELD64" s="140"/>
      <c r="ELE64" s="140"/>
      <c r="ELF64" s="140"/>
      <c r="ELG64" s="140"/>
      <c r="ELH64" s="140"/>
      <c r="ELI64" s="140"/>
      <c r="ELJ64" s="140"/>
      <c r="ELK64" s="140"/>
      <c r="ELL64" s="140"/>
      <c r="ELM64" s="140"/>
      <c r="ELN64" s="140"/>
      <c r="ELO64" s="140"/>
      <c r="ELP64" s="140"/>
      <c r="ELQ64" s="140"/>
      <c r="ELR64" s="140"/>
      <c r="ELS64" s="140"/>
      <c r="ELT64" s="140"/>
      <c r="ELU64" s="140"/>
      <c r="ELV64" s="140"/>
      <c r="ELW64" s="140"/>
      <c r="ELX64" s="140"/>
      <c r="ELY64" s="140"/>
      <c r="ELZ64" s="140"/>
      <c r="EMA64" s="140"/>
      <c r="EMB64" s="140"/>
      <c r="EMC64" s="140"/>
      <c r="EMD64" s="140"/>
      <c r="EME64" s="140"/>
      <c r="EMF64" s="140"/>
      <c r="EMG64" s="140"/>
      <c r="EMH64" s="140"/>
      <c r="EMI64" s="140"/>
      <c r="EMJ64" s="140"/>
      <c r="EMK64" s="140"/>
      <c r="EML64" s="140"/>
      <c r="EMM64" s="140"/>
      <c r="EMN64" s="140"/>
      <c r="EMO64" s="140"/>
      <c r="EMP64" s="140"/>
      <c r="EMQ64" s="140"/>
      <c r="EMR64" s="140"/>
      <c r="EMS64" s="140"/>
      <c r="EMT64" s="140"/>
      <c r="EMU64" s="140"/>
      <c r="EMV64" s="140"/>
      <c r="EMW64" s="140"/>
      <c r="EMX64" s="140"/>
      <c r="EMY64" s="140"/>
      <c r="EMZ64" s="140"/>
      <c r="ENA64" s="140"/>
      <c r="ENB64" s="140"/>
      <c r="ENC64" s="140"/>
      <c r="END64" s="140"/>
      <c r="ENE64" s="140"/>
      <c r="ENF64" s="140"/>
      <c r="ENG64" s="140"/>
      <c r="ENH64" s="140"/>
      <c r="ENI64" s="140"/>
      <c r="ENJ64" s="140"/>
      <c r="ENK64" s="140"/>
      <c r="ENL64" s="140"/>
      <c r="ENM64" s="140"/>
      <c r="ENN64" s="140"/>
      <c r="ENO64" s="140"/>
      <c r="ENP64" s="140"/>
      <c r="ENQ64" s="140"/>
      <c r="ENR64" s="140"/>
      <c r="ENS64" s="140"/>
      <c r="ENT64" s="140"/>
      <c r="ENU64" s="140"/>
      <c r="ENV64" s="140"/>
      <c r="ENW64" s="140"/>
      <c r="ENX64" s="140"/>
      <c r="ENY64" s="140"/>
      <c r="ENZ64" s="140"/>
      <c r="EOA64" s="140"/>
      <c r="EOB64" s="140"/>
      <c r="EOC64" s="140"/>
      <c r="EOD64" s="140"/>
      <c r="EOE64" s="140"/>
      <c r="EOF64" s="140"/>
      <c r="EOG64" s="140"/>
      <c r="EOH64" s="140"/>
      <c r="EOI64" s="140"/>
      <c r="EOJ64" s="140"/>
      <c r="EOK64" s="140"/>
      <c r="EOL64" s="140"/>
      <c r="EOM64" s="140"/>
      <c r="EON64" s="140"/>
      <c r="EOO64" s="140"/>
      <c r="EOP64" s="140"/>
      <c r="EOQ64" s="140"/>
      <c r="EOR64" s="140"/>
      <c r="EOS64" s="140"/>
      <c r="EOT64" s="140"/>
      <c r="EOU64" s="140"/>
      <c r="EOV64" s="140"/>
      <c r="EOW64" s="140"/>
      <c r="EOX64" s="140"/>
      <c r="EOY64" s="140"/>
      <c r="EOZ64" s="140"/>
      <c r="EPA64" s="140"/>
      <c r="EPB64" s="140"/>
      <c r="EPC64" s="140"/>
      <c r="EPD64" s="140"/>
      <c r="EPE64" s="140"/>
      <c r="EPF64" s="140"/>
      <c r="EPG64" s="140"/>
      <c r="EPH64" s="140"/>
      <c r="EPI64" s="140"/>
      <c r="EPJ64" s="140"/>
      <c r="EPK64" s="140"/>
      <c r="EPL64" s="140"/>
      <c r="EPM64" s="140"/>
      <c r="EPN64" s="140"/>
      <c r="EPO64" s="140"/>
      <c r="EPP64" s="140"/>
      <c r="EPQ64" s="140"/>
      <c r="EPR64" s="140"/>
      <c r="EPS64" s="140"/>
      <c r="EPT64" s="140"/>
      <c r="EPU64" s="140"/>
      <c r="EPV64" s="140"/>
      <c r="EPW64" s="140"/>
      <c r="EPX64" s="140"/>
      <c r="EPY64" s="140"/>
      <c r="EPZ64" s="140"/>
      <c r="EQA64" s="140"/>
      <c r="EQB64" s="140"/>
      <c r="EQC64" s="140"/>
      <c r="EQD64" s="140"/>
      <c r="EQE64" s="140"/>
      <c r="EQF64" s="140"/>
      <c r="EQG64" s="140"/>
      <c r="EQH64" s="140"/>
      <c r="EQI64" s="140"/>
      <c r="EQJ64" s="140"/>
      <c r="EQK64" s="140"/>
      <c r="EQL64" s="140"/>
      <c r="EQM64" s="140"/>
      <c r="EQN64" s="140"/>
      <c r="EQO64" s="140"/>
      <c r="EQP64" s="140"/>
      <c r="EQQ64" s="140"/>
      <c r="EQR64" s="140"/>
      <c r="EQS64" s="140"/>
      <c r="EQT64" s="140"/>
      <c r="EQU64" s="140"/>
      <c r="EQV64" s="140"/>
      <c r="EQW64" s="140"/>
      <c r="EQX64" s="140"/>
      <c r="EQY64" s="140"/>
      <c r="EQZ64" s="140"/>
      <c r="ERA64" s="140"/>
      <c r="ERB64" s="140"/>
      <c r="ERC64" s="140"/>
      <c r="ERD64" s="140"/>
      <c r="ERE64" s="140"/>
      <c r="ERF64" s="140"/>
      <c r="ERG64" s="140"/>
      <c r="ERH64" s="140"/>
      <c r="ERI64" s="140"/>
      <c r="ERJ64" s="140"/>
      <c r="ERK64" s="140"/>
      <c r="ERL64" s="140"/>
      <c r="ERM64" s="140"/>
      <c r="ERN64" s="140"/>
      <c r="ERO64" s="140"/>
      <c r="ERP64" s="140"/>
      <c r="ERQ64" s="140"/>
      <c r="ERR64" s="140"/>
      <c r="ERS64" s="140"/>
      <c r="ERT64" s="140"/>
      <c r="ERU64" s="140"/>
      <c r="ERV64" s="140"/>
      <c r="ERW64" s="140"/>
      <c r="ERX64" s="140"/>
      <c r="ERY64" s="140"/>
      <c r="ERZ64" s="140"/>
      <c r="ESA64" s="140"/>
      <c r="ESB64" s="140"/>
      <c r="ESC64" s="140"/>
      <c r="ESD64" s="140"/>
      <c r="ESE64" s="140"/>
      <c r="ESF64" s="140"/>
      <c r="ESG64" s="140"/>
      <c r="ESH64" s="140"/>
      <c r="ESI64" s="140"/>
      <c r="ESJ64" s="140"/>
      <c r="ESK64" s="140"/>
      <c r="ESL64" s="140"/>
      <c r="ESM64" s="140"/>
      <c r="ESN64" s="140"/>
      <c r="ESO64" s="140"/>
      <c r="ESP64" s="140"/>
      <c r="ESQ64" s="140"/>
      <c r="ESR64" s="140"/>
      <c r="ESS64" s="140"/>
      <c r="EST64" s="140"/>
      <c r="ESU64" s="140"/>
      <c r="ESV64" s="140"/>
      <c r="ESW64" s="140"/>
      <c r="ESX64" s="140"/>
      <c r="ESY64" s="140"/>
      <c r="ESZ64" s="140"/>
      <c r="ETA64" s="140"/>
      <c r="ETB64" s="140"/>
      <c r="ETC64" s="140"/>
      <c r="ETD64" s="140"/>
      <c r="ETE64" s="140"/>
      <c r="ETF64" s="140"/>
      <c r="ETG64" s="140"/>
      <c r="ETH64" s="140"/>
      <c r="ETI64" s="140"/>
      <c r="ETJ64" s="140"/>
      <c r="ETK64" s="140"/>
      <c r="ETL64" s="140"/>
      <c r="ETM64" s="140"/>
      <c r="ETN64" s="140"/>
      <c r="ETO64" s="140"/>
      <c r="ETP64" s="140"/>
      <c r="ETQ64" s="140"/>
      <c r="ETR64" s="140"/>
      <c r="ETS64" s="140"/>
      <c r="ETT64" s="140"/>
      <c r="ETU64" s="140"/>
      <c r="ETV64" s="140"/>
      <c r="ETW64" s="140"/>
      <c r="ETX64" s="140"/>
      <c r="ETY64" s="140"/>
      <c r="ETZ64" s="140"/>
      <c r="EUA64" s="140"/>
      <c r="EUB64" s="140"/>
      <c r="EUC64" s="140"/>
      <c r="EUD64" s="140"/>
      <c r="EUE64" s="140"/>
      <c r="EUF64" s="140"/>
      <c r="EUG64" s="140"/>
      <c r="EUH64" s="140"/>
      <c r="EUI64" s="140"/>
      <c r="EUJ64" s="140"/>
      <c r="EUK64" s="140"/>
      <c r="EUL64" s="140"/>
      <c r="EUM64" s="140"/>
      <c r="EUN64" s="140"/>
      <c r="EUO64" s="140"/>
      <c r="EUP64" s="140"/>
      <c r="EUQ64" s="140"/>
      <c r="EUR64" s="140"/>
      <c r="EUS64" s="140"/>
      <c r="EUT64" s="140"/>
      <c r="EUU64" s="140"/>
      <c r="EUV64" s="140"/>
      <c r="EUW64" s="140"/>
      <c r="EUX64" s="140"/>
      <c r="EUY64" s="140"/>
      <c r="EUZ64" s="140"/>
      <c r="EVA64" s="140"/>
      <c r="EVB64" s="140"/>
      <c r="EVC64" s="140"/>
      <c r="EVD64" s="140"/>
      <c r="EVE64" s="140"/>
      <c r="EVF64" s="140"/>
      <c r="EVG64" s="140"/>
      <c r="EVH64" s="140"/>
      <c r="EVI64" s="140"/>
      <c r="EVJ64" s="140"/>
      <c r="EVK64" s="140"/>
      <c r="EVL64" s="140"/>
      <c r="EVM64" s="140"/>
      <c r="EVN64" s="140"/>
      <c r="EVO64" s="140"/>
      <c r="EVP64" s="140"/>
      <c r="EVQ64" s="140"/>
      <c r="EVR64" s="140"/>
      <c r="EVS64" s="140"/>
      <c r="EVT64" s="140"/>
      <c r="EVU64" s="140"/>
      <c r="EVV64" s="140"/>
      <c r="EVW64" s="140"/>
      <c r="EVX64" s="140"/>
      <c r="EVY64" s="140"/>
      <c r="EVZ64" s="140"/>
      <c r="EWA64" s="140"/>
      <c r="EWB64" s="140"/>
      <c r="EWC64" s="140"/>
      <c r="EWD64" s="140"/>
      <c r="EWE64" s="140"/>
      <c r="EWF64" s="140"/>
      <c r="EWG64" s="140"/>
      <c r="EWH64" s="140"/>
      <c r="EWI64" s="140"/>
      <c r="EWJ64" s="140"/>
      <c r="EWK64" s="140"/>
      <c r="EWL64" s="140"/>
      <c r="EWM64" s="140"/>
      <c r="EWN64" s="140"/>
      <c r="EWO64" s="140"/>
      <c r="EWP64" s="140"/>
      <c r="EWQ64" s="140"/>
      <c r="EWR64" s="140"/>
      <c r="EWS64" s="140"/>
      <c r="EWT64" s="140"/>
      <c r="EWU64" s="140"/>
      <c r="EWV64" s="140"/>
      <c r="EWW64" s="140"/>
      <c r="EWX64" s="140"/>
      <c r="EWY64" s="140"/>
      <c r="EWZ64" s="140"/>
      <c r="EXA64" s="140"/>
      <c r="EXB64" s="140"/>
      <c r="EXC64" s="140"/>
      <c r="EXD64" s="140"/>
      <c r="EXE64" s="140"/>
      <c r="EXF64" s="140"/>
      <c r="EXG64" s="140"/>
      <c r="EXH64" s="140"/>
      <c r="EXI64" s="140"/>
      <c r="EXJ64" s="140"/>
      <c r="EXK64" s="140"/>
      <c r="EXL64" s="140"/>
      <c r="EXM64" s="140"/>
      <c r="EXN64" s="140"/>
      <c r="EXO64" s="140"/>
      <c r="EXP64" s="140"/>
      <c r="EXQ64" s="140"/>
      <c r="EXR64" s="140"/>
      <c r="EXS64" s="140"/>
      <c r="EXT64" s="140"/>
      <c r="EXU64" s="140"/>
      <c r="EXV64" s="140"/>
      <c r="EXW64" s="140"/>
      <c r="EXX64" s="140"/>
      <c r="EXY64" s="140"/>
      <c r="EXZ64" s="140"/>
      <c r="EYA64" s="140"/>
      <c r="EYB64" s="140"/>
      <c r="EYC64" s="140"/>
      <c r="EYD64" s="140"/>
      <c r="EYE64" s="140"/>
      <c r="EYF64" s="140"/>
      <c r="EYG64" s="140"/>
      <c r="EYH64" s="140"/>
      <c r="EYI64" s="140"/>
      <c r="EYJ64" s="140"/>
      <c r="EYK64" s="140"/>
      <c r="EYL64" s="140"/>
      <c r="EYM64" s="140"/>
      <c r="EYN64" s="140"/>
      <c r="EYO64" s="140"/>
      <c r="EYP64" s="140"/>
      <c r="EYQ64" s="140"/>
      <c r="EYR64" s="140"/>
      <c r="EYS64" s="140"/>
      <c r="EYT64" s="140"/>
      <c r="EYU64" s="140"/>
      <c r="EYV64" s="140"/>
      <c r="EYW64" s="140"/>
      <c r="EYX64" s="140"/>
      <c r="EYY64" s="140"/>
      <c r="EYZ64" s="140"/>
      <c r="EZA64" s="140"/>
      <c r="EZB64" s="140"/>
      <c r="EZC64" s="140"/>
      <c r="EZD64" s="140"/>
      <c r="EZE64" s="140"/>
      <c r="EZF64" s="140"/>
      <c r="EZG64" s="140"/>
      <c r="EZH64" s="140"/>
      <c r="EZI64" s="140"/>
      <c r="EZJ64" s="140"/>
      <c r="EZK64" s="140"/>
      <c r="EZL64" s="140"/>
      <c r="EZM64" s="140"/>
      <c r="EZN64" s="140"/>
      <c r="EZO64" s="140"/>
      <c r="EZP64" s="140"/>
      <c r="EZQ64" s="140"/>
      <c r="EZR64" s="140"/>
      <c r="EZS64" s="140"/>
      <c r="EZT64" s="140"/>
      <c r="EZU64" s="140"/>
      <c r="EZV64" s="140"/>
      <c r="EZW64" s="140"/>
      <c r="EZX64" s="140"/>
      <c r="EZY64" s="140"/>
      <c r="EZZ64" s="140"/>
      <c r="FAA64" s="140"/>
      <c r="FAB64" s="140"/>
      <c r="FAC64" s="140"/>
      <c r="FAD64" s="140"/>
      <c r="FAE64" s="140"/>
      <c r="FAF64" s="140"/>
      <c r="FAG64" s="140"/>
      <c r="FAH64" s="140"/>
      <c r="FAI64" s="140"/>
      <c r="FAJ64" s="140"/>
      <c r="FAK64" s="140"/>
      <c r="FAL64" s="140"/>
      <c r="FAM64" s="140"/>
      <c r="FAN64" s="140"/>
      <c r="FAO64" s="140"/>
      <c r="FAP64" s="140"/>
      <c r="FAQ64" s="140"/>
      <c r="FAR64" s="140"/>
      <c r="FAS64" s="140"/>
      <c r="FAT64" s="140"/>
      <c r="FAU64" s="140"/>
      <c r="FAV64" s="140"/>
      <c r="FAW64" s="140"/>
      <c r="FAX64" s="140"/>
      <c r="FAY64" s="140"/>
      <c r="FAZ64" s="140"/>
      <c r="FBA64" s="140"/>
      <c r="FBB64" s="140"/>
      <c r="FBC64" s="140"/>
      <c r="FBD64" s="140"/>
      <c r="FBE64" s="140"/>
      <c r="FBF64" s="140"/>
      <c r="FBG64" s="140"/>
      <c r="FBH64" s="140"/>
      <c r="FBI64" s="140"/>
      <c r="FBJ64" s="140"/>
      <c r="FBK64" s="140"/>
      <c r="FBL64" s="140"/>
      <c r="FBM64" s="140"/>
      <c r="FBN64" s="140"/>
      <c r="FBO64" s="140"/>
      <c r="FBP64" s="140"/>
      <c r="FBQ64" s="140"/>
      <c r="FBR64" s="140"/>
      <c r="FBS64" s="140"/>
      <c r="FBT64" s="140"/>
      <c r="FBU64" s="140"/>
      <c r="FBV64" s="140"/>
      <c r="FBW64" s="140"/>
      <c r="FBX64" s="140"/>
      <c r="FBY64" s="140"/>
      <c r="FBZ64" s="140"/>
      <c r="FCA64" s="140"/>
      <c r="FCB64" s="140"/>
      <c r="FCC64" s="140"/>
      <c r="FCD64" s="140"/>
      <c r="FCE64" s="140"/>
      <c r="FCF64" s="140"/>
      <c r="FCG64" s="140"/>
      <c r="FCH64" s="140"/>
      <c r="FCI64" s="140"/>
      <c r="FCJ64" s="140"/>
      <c r="FCK64" s="140"/>
      <c r="FCL64" s="140"/>
      <c r="FCM64" s="140"/>
      <c r="FCN64" s="140"/>
      <c r="FCO64" s="140"/>
      <c r="FCP64" s="140"/>
      <c r="FCQ64" s="140"/>
      <c r="FCR64" s="140"/>
      <c r="FCS64" s="140"/>
      <c r="FCT64" s="140"/>
      <c r="FCU64" s="140"/>
      <c r="FCV64" s="140"/>
      <c r="FCW64" s="140"/>
      <c r="FCX64" s="140"/>
      <c r="FCY64" s="140"/>
      <c r="FCZ64" s="140"/>
      <c r="FDA64" s="140"/>
      <c r="FDB64" s="140"/>
      <c r="FDC64" s="140"/>
      <c r="FDD64" s="140"/>
      <c r="FDE64" s="140"/>
      <c r="FDF64" s="140"/>
      <c r="FDG64" s="140"/>
      <c r="FDH64" s="140"/>
      <c r="FDI64" s="140"/>
      <c r="FDJ64" s="140"/>
      <c r="FDK64" s="140"/>
      <c r="FDL64" s="140"/>
      <c r="FDM64" s="140"/>
      <c r="FDN64" s="140"/>
      <c r="FDO64" s="140"/>
      <c r="FDP64" s="140"/>
      <c r="FDQ64" s="140"/>
      <c r="FDR64" s="140"/>
      <c r="FDS64" s="140"/>
      <c r="FDT64" s="140"/>
      <c r="FDU64" s="140"/>
      <c r="FDV64" s="140"/>
      <c r="FDW64" s="140"/>
      <c r="FDX64" s="140"/>
      <c r="FDY64" s="140"/>
      <c r="FDZ64" s="140"/>
      <c r="FEA64" s="140"/>
      <c r="FEB64" s="140"/>
      <c r="FEC64" s="140"/>
      <c r="FED64" s="140"/>
      <c r="FEE64" s="140"/>
      <c r="FEF64" s="140"/>
      <c r="FEG64" s="140"/>
      <c r="FEH64" s="140"/>
      <c r="FEI64" s="140"/>
      <c r="FEJ64" s="140"/>
      <c r="FEK64" s="140"/>
      <c r="FEL64" s="140"/>
      <c r="FEM64" s="140"/>
      <c r="FEN64" s="140"/>
      <c r="FEO64" s="140"/>
      <c r="FEP64" s="140"/>
      <c r="FEQ64" s="140"/>
      <c r="FER64" s="140"/>
      <c r="FES64" s="140"/>
      <c r="FET64" s="140"/>
      <c r="FEU64" s="140"/>
      <c r="FEV64" s="140"/>
      <c r="FEW64" s="140"/>
      <c r="FEX64" s="140"/>
      <c r="FEY64" s="140"/>
      <c r="FEZ64" s="140"/>
      <c r="FFA64" s="140"/>
      <c r="FFB64" s="140"/>
      <c r="FFC64" s="140"/>
      <c r="FFD64" s="140"/>
      <c r="FFE64" s="140"/>
      <c r="FFF64" s="140"/>
      <c r="FFG64" s="140"/>
      <c r="FFH64" s="140"/>
      <c r="FFI64" s="140"/>
      <c r="FFJ64" s="140"/>
      <c r="FFK64" s="140"/>
      <c r="FFL64" s="140"/>
      <c r="FFM64" s="140"/>
      <c r="FFN64" s="140"/>
      <c r="FFO64" s="140"/>
      <c r="FFP64" s="140"/>
      <c r="FFQ64" s="140"/>
      <c r="FFR64" s="140"/>
      <c r="FFS64" s="140"/>
      <c r="FFT64" s="140"/>
      <c r="FFU64" s="140"/>
      <c r="FFV64" s="140"/>
      <c r="FFW64" s="140"/>
      <c r="FFX64" s="140"/>
      <c r="FFY64" s="140"/>
      <c r="FFZ64" s="140"/>
      <c r="FGA64" s="140"/>
      <c r="FGB64" s="140"/>
      <c r="FGC64" s="140"/>
      <c r="FGD64" s="140"/>
      <c r="FGE64" s="140"/>
      <c r="FGF64" s="140"/>
      <c r="FGG64" s="140"/>
      <c r="FGH64" s="140"/>
      <c r="FGI64" s="140"/>
      <c r="FGJ64" s="140"/>
      <c r="FGK64" s="140"/>
      <c r="FGL64" s="140"/>
      <c r="FGM64" s="140"/>
      <c r="FGN64" s="140"/>
      <c r="FGO64" s="140"/>
      <c r="FGP64" s="140"/>
      <c r="FGQ64" s="140"/>
      <c r="FGR64" s="140"/>
      <c r="FGS64" s="140"/>
      <c r="FGT64" s="140"/>
      <c r="FGU64" s="140"/>
      <c r="FGV64" s="140"/>
      <c r="FGW64" s="140"/>
      <c r="FGX64" s="140"/>
      <c r="FGY64" s="140"/>
      <c r="FGZ64" s="140"/>
      <c r="FHA64" s="140"/>
      <c r="FHB64" s="140"/>
      <c r="FHC64" s="140"/>
      <c r="FHD64" s="140"/>
      <c r="FHE64" s="140"/>
      <c r="FHF64" s="140"/>
      <c r="FHG64" s="140"/>
      <c r="FHH64" s="140"/>
      <c r="FHI64" s="140"/>
      <c r="FHJ64" s="140"/>
      <c r="FHK64" s="140"/>
      <c r="FHL64" s="140"/>
      <c r="FHM64" s="140"/>
      <c r="FHN64" s="140"/>
      <c r="FHO64" s="140"/>
      <c r="FHP64" s="140"/>
      <c r="FHQ64" s="140"/>
      <c r="FHR64" s="140"/>
      <c r="FHS64" s="140"/>
      <c r="FHT64" s="140"/>
      <c r="FHU64" s="140"/>
      <c r="FHV64" s="140"/>
      <c r="FHW64" s="140"/>
      <c r="FHX64" s="140"/>
      <c r="FHY64" s="140"/>
      <c r="FHZ64" s="140"/>
      <c r="FIA64" s="140"/>
      <c r="FIB64" s="140"/>
      <c r="FIC64" s="140"/>
      <c r="FID64" s="140"/>
      <c r="FIE64" s="140"/>
      <c r="FIF64" s="140"/>
      <c r="FIG64" s="140"/>
      <c r="FIH64" s="140"/>
      <c r="FII64" s="140"/>
      <c r="FIJ64" s="140"/>
      <c r="FIK64" s="140"/>
      <c r="FIL64" s="140"/>
      <c r="FIM64" s="140"/>
      <c r="FIN64" s="140"/>
      <c r="FIO64" s="140"/>
      <c r="FIP64" s="140"/>
      <c r="FIQ64" s="140"/>
      <c r="FIR64" s="140"/>
      <c r="FIS64" s="140"/>
      <c r="FIT64" s="140"/>
      <c r="FIU64" s="140"/>
      <c r="FIV64" s="140"/>
      <c r="FIW64" s="140"/>
      <c r="FIX64" s="140"/>
      <c r="FIY64" s="140"/>
      <c r="FIZ64" s="140"/>
      <c r="FJA64" s="140"/>
      <c r="FJB64" s="140"/>
      <c r="FJC64" s="140"/>
      <c r="FJD64" s="140"/>
      <c r="FJE64" s="140"/>
      <c r="FJF64" s="140"/>
      <c r="FJG64" s="140"/>
      <c r="FJH64" s="140"/>
      <c r="FJI64" s="140"/>
      <c r="FJJ64" s="140"/>
      <c r="FJK64" s="140"/>
      <c r="FJL64" s="140"/>
      <c r="FJM64" s="140"/>
      <c r="FJN64" s="140"/>
      <c r="FJO64" s="140"/>
      <c r="FJP64" s="140"/>
      <c r="FJQ64" s="140"/>
      <c r="FJR64" s="140"/>
      <c r="FJS64" s="140"/>
      <c r="FJT64" s="140"/>
      <c r="FJU64" s="140"/>
      <c r="FJV64" s="140"/>
      <c r="FJW64" s="140"/>
      <c r="FJX64" s="140"/>
      <c r="FJY64" s="140"/>
      <c r="FJZ64" s="140"/>
      <c r="FKA64" s="140"/>
      <c r="FKB64" s="140"/>
      <c r="FKC64" s="140"/>
      <c r="FKD64" s="140"/>
      <c r="FKE64" s="140"/>
      <c r="FKF64" s="140"/>
      <c r="FKG64" s="140"/>
      <c r="FKH64" s="140"/>
      <c r="FKI64" s="140"/>
      <c r="FKJ64" s="140"/>
      <c r="FKK64" s="140"/>
      <c r="FKL64" s="140"/>
      <c r="FKM64" s="140"/>
      <c r="FKN64" s="140"/>
      <c r="FKO64" s="140"/>
      <c r="FKP64" s="140"/>
      <c r="FKQ64" s="140"/>
      <c r="FKR64" s="140"/>
      <c r="FKS64" s="140"/>
      <c r="FKT64" s="140"/>
      <c r="FKU64" s="140"/>
      <c r="FKV64" s="140"/>
      <c r="FKW64" s="140"/>
      <c r="FKX64" s="140"/>
      <c r="FKY64" s="140"/>
      <c r="FKZ64" s="140"/>
      <c r="FLA64" s="140"/>
      <c r="FLB64" s="140"/>
      <c r="FLC64" s="140"/>
      <c r="FLD64" s="140"/>
      <c r="FLE64" s="140"/>
      <c r="FLF64" s="140"/>
      <c r="FLG64" s="140"/>
      <c r="FLH64" s="140"/>
      <c r="FLI64" s="140"/>
      <c r="FLJ64" s="140"/>
      <c r="FLK64" s="140"/>
      <c r="FLL64" s="140"/>
      <c r="FLM64" s="140"/>
      <c r="FLN64" s="140"/>
      <c r="FLO64" s="140"/>
      <c r="FLP64" s="140"/>
      <c r="FLQ64" s="140"/>
      <c r="FLR64" s="140"/>
      <c r="FLS64" s="140"/>
      <c r="FLT64" s="140"/>
      <c r="FLU64" s="140"/>
      <c r="FLV64" s="140"/>
      <c r="FLW64" s="140"/>
      <c r="FLX64" s="140"/>
      <c r="FLY64" s="140"/>
      <c r="FLZ64" s="140"/>
      <c r="FMA64" s="140"/>
      <c r="FMB64" s="140"/>
      <c r="FMC64" s="140"/>
      <c r="FMD64" s="140"/>
      <c r="FME64" s="140"/>
      <c r="FMF64" s="140"/>
      <c r="FMG64" s="140"/>
      <c r="FMH64" s="140"/>
      <c r="FMI64" s="140"/>
      <c r="FMJ64" s="140"/>
      <c r="FMK64" s="140"/>
      <c r="FML64" s="140"/>
      <c r="FMM64" s="140"/>
      <c r="FMN64" s="140"/>
      <c r="FMO64" s="140"/>
      <c r="FMP64" s="140"/>
      <c r="FMQ64" s="140"/>
      <c r="FMR64" s="140"/>
      <c r="FMS64" s="140"/>
      <c r="FMT64" s="140"/>
      <c r="FMU64" s="140"/>
      <c r="FMV64" s="140"/>
      <c r="FMW64" s="140"/>
      <c r="FMX64" s="140"/>
      <c r="FMY64" s="140"/>
      <c r="FMZ64" s="140"/>
      <c r="FNA64" s="140"/>
      <c r="FNB64" s="140"/>
      <c r="FNC64" s="140"/>
      <c r="FND64" s="140"/>
      <c r="FNE64" s="140"/>
      <c r="FNF64" s="140"/>
      <c r="FNG64" s="140"/>
      <c r="FNH64" s="140"/>
      <c r="FNI64" s="140"/>
      <c r="FNJ64" s="140"/>
      <c r="FNK64" s="140"/>
      <c r="FNL64" s="140"/>
      <c r="FNM64" s="140"/>
      <c r="FNN64" s="140"/>
      <c r="FNO64" s="140"/>
      <c r="FNP64" s="140"/>
      <c r="FNQ64" s="140"/>
      <c r="FNR64" s="140"/>
      <c r="FNS64" s="140"/>
      <c r="FNT64" s="140"/>
      <c r="FNU64" s="140"/>
      <c r="FNV64" s="140"/>
      <c r="FNW64" s="140"/>
      <c r="FNX64" s="140"/>
      <c r="FNY64" s="140"/>
      <c r="FNZ64" s="140"/>
      <c r="FOA64" s="140"/>
      <c r="FOB64" s="140"/>
      <c r="FOC64" s="140"/>
      <c r="FOD64" s="140"/>
      <c r="FOE64" s="140"/>
      <c r="FOF64" s="140"/>
      <c r="FOG64" s="140"/>
      <c r="FOH64" s="140"/>
      <c r="FOI64" s="140"/>
      <c r="FOJ64" s="140"/>
      <c r="FOK64" s="140"/>
      <c r="FOL64" s="140"/>
      <c r="FOM64" s="140"/>
      <c r="FON64" s="140"/>
      <c r="FOO64" s="140"/>
      <c r="FOP64" s="140"/>
      <c r="FOQ64" s="140"/>
      <c r="FOR64" s="140"/>
      <c r="FOS64" s="140"/>
      <c r="FOT64" s="140"/>
      <c r="FOU64" s="140"/>
      <c r="FOV64" s="140"/>
      <c r="FOW64" s="140"/>
      <c r="FOX64" s="140"/>
      <c r="FOY64" s="140"/>
      <c r="FOZ64" s="140"/>
      <c r="FPA64" s="140"/>
      <c r="FPB64" s="140"/>
      <c r="FPC64" s="140"/>
      <c r="FPD64" s="140"/>
      <c r="FPE64" s="140"/>
      <c r="FPF64" s="140"/>
      <c r="FPG64" s="140"/>
      <c r="FPH64" s="140"/>
      <c r="FPI64" s="140"/>
      <c r="FPJ64" s="140"/>
      <c r="FPK64" s="140"/>
      <c r="FPL64" s="140"/>
      <c r="FPM64" s="140"/>
      <c r="FPN64" s="140"/>
      <c r="FPO64" s="140"/>
      <c r="FPP64" s="140"/>
      <c r="FPQ64" s="140"/>
      <c r="FPR64" s="140"/>
      <c r="FPS64" s="140"/>
      <c r="FPT64" s="140"/>
      <c r="FPU64" s="140"/>
      <c r="FPV64" s="140"/>
      <c r="FPW64" s="140"/>
      <c r="FPX64" s="140"/>
      <c r="FPY64" s="140"/>
      <c r="FPZ64" s="140"/>
      <c r="FQA64" s="140"/>
      <c r="FQB64" s="140"/>
      <c r="FQC64" s="140"/>
      <c r="FQD64" s="140"/>
      <c r="FQE64" s="140"/>
      <c r="FQF64" s="140"/>
      <c r="FQG64" s="140"/>
      <c r="FQH64" s="140"/>
      <c r="FQI64" s="140"/>
      <c r="FQJ64" s="140"/>
      <c r="FQK64" s="140"/>
      <c r="FQL64" s="140"/>
      <c r="FQM64" s="140"/>
      <c r="FQN64" s="140"/>
      <c r="FQO64" s="140"/>
      <c r="FQP64" s="140"/>
      <c r="FQQ64" s="140"/>
      <c r="FQR64" s="140"/>
      <c r="FQS64" s="140"/>
      <c r="FQT64" s="140"/>
      <c r="FQU64" s="140"/>
      <c r="FQV64" s="140"/>
      <c r="FQW64" s="140"/>
      <c r="FQX64" s="140"/>
      <c r="FQY64" s="140"/>
      <c r="FQZ64" s="140"/>
      <c r="FRA64" s="140"/>
      <c r="FRB64" s="140"/>
      <c r="FRC64" s="140"/>
      <c r="FRD64" s="140"/>
      <c r="FRE64" s="140"/>
      <c r="FRF64" s="140"/>
      <c r="FRG64" s="140"/>
      <c r="FRH64" s="140"/>
      <c r="FRI64" s="140"/>
      <c r="FRJ64" s="140"/>
      <c r="FRK64" s="140"/>
      <c r="FRL64" s="140"/>
      <c r="FRM64" s="140"/>
      <c r="FRN64" s="140"/>
      <c r="FRO64" s="140"/>
      <c r="FRP64" s="140"/>
      <c r="FRQ64" s="140"/>
      <c r="FRR64" s="140"/>
      <c r="FRS64" s="140"/>
      <c r="FRT64" s="140"/>
      <c r="FRU64" s="140"/>
      <c r="FRV64" s="140"/>
      <c r="FRW64" s="140"/>
      <c r="FRX64" s="140"/>
      <c r="FRY64" s="140"/>
      <c r="FRZ64" s="140"/>
      <c r="FSA64" s="140"/>
      <c r="FSB64" s="140"/>
      <c r="FSC64" s="140"/>
      <c r="FSD64" s="140"/>
      <c r="FSE64" s="140"/>
      <c r="FSF64" s="140"/>
      <c r="FSG64" s="140"/>
      <c r="FSH64" s="140"/>
      <c r="FSI64" s="140"/>
      <c r="FSJ64" s="140"/>
      <c r="FSK64" s="140"/>
      <c r="FSL64" s="140"/>
      <c r="FSM64" s="140"/>
      <c r="FSN64" s="140"/>
      <c r="FSO64" s="140"/>
      <c r="FSP64" s="140"/>
      <c r="FSQ64" s="140"/>
      <c r="FSR64" s="140"/>
      <c r="FSS64" s="140"/>
      <c r="FST64" s="140"/>
      <c r="FSU64" s="140"/>
      <c r="FSV64" s="140"/>
      <c r="FSW64" s="140"/>
      <c r="FSX64" s="140"/>
      <c r="FSY64" s="140"/>
      <c r="FSZ64" s="140"/>
      <c r="FTA64" s="140"/>
      <c r="FTB64" s="140"/>
      <c r="FTC64" s="140"/>
      <c r="FTD64" s="140"/>
      <c r="FTE64" s="140"/>
      <c r="FTF64" s="140"/>
      <c r="FTG64" s="140"/>
      <c r="FTH64" s="140"/>
      <c r="FTI64" s="140"/>
      <c r="FTJ64" s="140"/>
      <c r="FTK64" s="140"/>
      <c r="FTL64" s="140"/>
      <c r="FTM64" s="140"/>
      <c r="FTN64" s="140"/>
      <c r="FTO64" s="140"/>
      <c r="FTP64" s="140"/>
      <c r="FTQ64" s="140"/>
      <c r="FTR64" s="140"/>
      <c r="FTS64" s="140"/>
      <c r="FTT64" s="140"/>
      <c r="FTU64" s="140"/>
      <c r="FTV64" s="140"/>
      <c r="FTW64" s="140"/>
      <c r="FTX64" s="140"/>
      <c r="FTY64" s="140"/>
      <c r="FTZ64" s="140"/>
      <c r="FUA64" s="140"/>
      <c r="FUB64" s="140"/>
      <c r="FUC64" s="140"/>
      <c r="FUD64" s="140"/>
      <c r="FUE64" s="140"/>
      <c r="FUF64" s="140"/>
      <c r="FUG64" s="140"/>
      <c r="FUH64" s="140"/>
      <c r="FUI64" s="140"/>
      <c r="FUJ64" s="140"/>
      <c r="FUK64" s="140"/>
      <c r="FUL64" s="140"/>
      <c r="FUM64" s="140"/>
      <c r="FUN64" s="140"/>
      <c r="FUO64" s="140"/>
      <c r="FUP64" s="140"/>
      <c r="FUQ64" s="140"/>
      <c r="FUR64" s="140"/>
      <c r="FUS64" s="140"/>
      <c r="FUT64" s="140"/>
      <c r="FUU64" s="140"/>
      <c r="FUV64" s="140"/>
      <c r="FUW64" s="140"/>
      <c r="FUX64" s="140"/>
      <c r="FUY64" s="140"/>
      <c r="FUZ64" s="140"/>
      <c r="FVA64" s="140"/>
      <c r="FVB64" s="140"/>
      <c r="FVC64" s="140"/>
      <c r="FVD64" s="140"/>
      <c r="FVE64" s="140"/>
      <c r="FVF64" s="140"/>
      <c r="FVG64" s="140"/>
      <c r="FVH64" s="140"/>
      <c r="FVI64" s="140"/>
      <c r="FVJ64" s="140"/>
      <c r="FVK64" s="140"/>
      <c r="FVL64" s="140"/>
      <c r="FVM64" s="140"/>
      <c r="FVN64" s="140"/>
      <c r="FVO64" s="140"/>
      <c r="FVP64" s="140"/>
      <c r="FVQ64" s="140"/>
      <c r="FVR64" s="140"/>
      <c r="FVS64" s="140"/>
      <c r="FVT64" s="140"/>
      <c r="FVU64" s="140"/>
      <c r="FVV64" s="140"/>
      <c r="FVW64" s="140"/>
      <c r="FVX64" s="140"/>
      <c r="FVY64" s="140"/>
      <c r="FVZ64" s="140"/>
      <c r="FWA64" s="140"/>
      <c r="FWB64" s="140"/>
      <c r="FWC64" s="140"/>
      <c r="FWD64" s="140"/>
      <c r="FWE64" s="140"/>
      <c r="FWF64" s="140"/>
      <c r="FWG64" s="140"/>
      <c r="FWH64" s="140"/>
      <c r="FWI64" s="140"/>
      <c r="FWJ64" s="140"/>
      <c r="FWK64" s="140"/>
      <c r="FWL64" s="140"/>
      <c r="FWM64" s="140"/>
      <c r="FWN64" s="140"/>
      <c r="FWO64" s="140"/>
      <c r="FWP64" s="140"/>
      <c r="FWQ64" s="140"/>
      <c r="FWR64" s="140"/>
      <c r="FWS64" s="140"/>
      <c r="FWT64" s="140"/>
      <c r="FWU64" s="140"/>
      <c r="FWV64" s="140"/>
      <c r="FWW64" s="140"/>
      <c r="FWX64" s="140"/>
      <c r="FWY64" s="140"/>
      <c r="FWZ64" s="140"/>
      <c r="FXA64" s="140"/>
      <c r="FXB64" s="140"/>
      <c r="FXC64" s="140"/>
      <c r="FXD64" s="140"/>
      <c r="FXE64" s="140"/>
      <c r="FXF64" s="140"/>
      <c r="FXG64" s="140"/>
      <c r="FXH64" s="140"/>
      <c r="FXI64" s="140"/>
      <c r="FXJ64" s="140"/>
      <c r="FXK64" s="140"/>
      <c r="FXL64" s="140"/>
      <c r="FXM64" s="140"/>
      <c r="FXN64" s="140"/>
      <c r="FXO64" s="140"/>
      <c r="FXP64" s="140"/>
      <c r="FXQ64" s="140"/>
      <c r="FXR64" s="140"/>
      <c r="FXS64" s="140"/>
      <c r="FXT64" s="140"/>
      <c r="FXU64" s="140"/>
      <c r="FXV64" s="140"/>
      <c r="FXW64" s="140"/>
      <c r="FXX64" s="140"/>
      <c r="FXY64" s="140"/>
      <c r="FXZ64" s="140"/>
      <c r="FYA64" s="140"/>
      <c r="FYB64" s="140"/>
      <c r="FYC64" s="140"/>
      <c r="FYD64" s="140"/>
      <c r="FYE64" s="140"/>
      <c r="FYF64" s="140"/>
      <c r="FYG64" s="140"/>
      <c r="FYH64" s="140"/>
      <c r="FYI64" s="140"/>
      <c r="FYJ64" s="140"/>
      <c r="FYK64" s="140"/>
      <c r="FYL64" s="140"/>
      <c r="FYM64" s="140"/>
      <c r="FYN64" s="140"/>
      <c r="FYO64" s="140"/>
      <c r="FYP64" s="140"/>
      <c r="FYQ64" s="140"/>
      <c r="FYR64" s="140"/>
      <c r="FYS64" s="140"/>
      <c r="FYT64" s="140"/>
      <c r="FYU64" s="140"/>
      <c r="FYV64" s="140"/>
      <c r="FYW64" s="140"/>
      <c r="FYX64" s="140"/>
      <c r="FYY64" s="140"/>
      <c r="FYZ64" s="140"/>
      <c r="FZA64" s="140"/>
      <c r="FZB64" s="140"/>
      <c r="FZC64" s="140"/>
      <c r="FZD64" s="140"/>
      <c r="FZE64" s="140"/>
      <c r="FZF64" s="140"/>
      <c r="FZG64" s="140"/>
      <c r="FZH64" s="140"/>
      <c r="FZI64" s="140"/>
      <c r="FZJ64" s="140"/>
      <c r="FZK64" s="140"/>
      <c r="FZL64" s="140"/>
      <c r="FZM64" s="140"/>
      <c r="FZN64" s="140"/>
      <c r="FZO64" s="140"/>
      <c r="FZP64" s="140"/>
      <c r="FZQ64" s="140"/>
      <c r="FZR64" s="140"/>
      <c r="FZS64" s="140"/>
      <c r="FZT64" s="140"/>
      <c r="FZU64" s="140"/>
      <c r="FZV64" s="140"/>
      <c r="FZW64" s="140"/>
      <c r="FZX64" s="140"/>
      <c r="FZY64" s="140"/>
      <c r="FZZ64" s="140"/>
      <c r="GAA64" s="140"/>
      <c r="GAB64" s="140"/>
      <c r="GAC64" s="140"/>
      <c r="GAD64" s="140"/>
      <c r="GAE64" s="140"/>
      <c r="GAF64" s="140"/>
      <c r="GAG64" s="140"/>
      <c r="GAH64" s="140"/>
      <c r="GAI64" s="140"/>
      <c r="GAJ64" s="140"/>
      <c r="GAK64" s="140"/>
      <c r="GAL64" s="140"/>
      <c r="GAM64" s="140"/>
      <c r="GAN64" s="140"/>
      <c r="GAO64" s="140"/>
      <c r="GAP64" s="140"/>
      <c r="GAQ64" s="140"/>
      <c r="GAR64" s="140"/>
      <c r="GAS64" s="140"/>
      <c r="GAT64" s="140"/>
      <c r="GAU64" s="140"/>
      <c r="GAV64" s="140"/>
      <c r="GAW64" s="140"/>
      <c r="GAX64" s="140"/>
      <c r="GAY64" s="140"/>
      <c r="GAZ64" s="140"/>
      <c r="GBA64" s="140"/>
      <c r="GBB64" s="140"/>
      <c r="GBC64" s="140"/>
      <c r="GBD64" s="140"/>
      <c r="GBE64" s="140"/>
      <c r="GBF64" s="140"/>
      <c r="GBG64" s="140"/>
      <c r="GBH64" s="140"/>
      <c r="GBI64" s="140"/>
      <c r="GBJ64" s="140"/>
      <c r="GBK64" s="140"/>
      <c r="GBL64" s="140"/>
      <c r="GBM64" s="140"/>
      <c r="GBN64" s="140"/>
      <c r="GBO64" s="140"/>
      <c r="GBP64" s="140"/>
      <c r="GBQ64" s="140"/>
      <c r="GBR64" s="140"/>
      <c r="GBS64" s="140"/>
      <c r="GBT64" s="140"/>
      <c r="GBU64" s="140"/>
      <c r="GBV64" s="140"/>
      <c r="GBW64" s="140"/>
      <c r="GBX64" s="140"/>
      <c r="GBY64" s="140"/>
      <c r="GBZ64" s="140"/>
      <c r="GCA64" s="140"/>
      <c r="GCB64" s="140"/>
      <c r="GCC64" s="140"/>
      <c r="GCD64" s="140"/>
      <c r="GCE64" s="140"/>
      <c r="GCF64" s="140"/>
      <c r="GCG64" s="140"/>
      <c r="GCH64" s="140"/>
      <c r="GCI64" s="140"/>
      <c r="GCJ64" s="140"/>
      <c r="GCK64" s="140"/>
      <c r="GCL64" s="140"/>
      <c r="GCM64" s="140"/>
      <c r="GCN64" s="140"/>
      <c r="GCO64" s="140"/>
      <c r="GCP64" s="140"/>
      <c r="GCQ64" s="140"/>
      <c r="GCR64" s="140"/>
      <c r="GCS64" s="140"/>
      <c r="GCT64" s="140"/>
      <c r="GCU64" s="140"/>
      <c r="GCV64" s="140"/>
      <c r="GCW64" s="140"/>
      <c r="GCX64" s="140"/>
      <c r="GCY64" s="140"/>
      <c r="GCZ64" s="140"/>
      <c r="GDA64" s="140"/>
      <c r="GDB64" s="140"/>
      <c r="GDC64" s="140"/>
      <c r="GDD64" s="140"/>
      <c r="GDE64" s="140"/>
      <c r="GDF64" s="140"/>
      <c r="GDG64" s="140"/>
      <c r="GDH64" s="140"/>
      <c r="GDI64" s="140"/>
      <c r="GDJ64" s="140"/>
      <c r="GDK64" s="140"/>
      <c r="GDL64" s="140"/>
      <c r="GDM64" s="140"/>
      <c r="GDN64" s="140"/>
      <c r="GDO64" s="140"/>
      <c r="GDP64" s="140"/>
      <c r="GDQ64" s="140"/>
      <c r="GDR64" s="140"/>
      <c r="GDS64" s="140"/>
      <c r="GDT64" s="140"/>
      <c r="GDU64" s="140"/>
      <c r="GDV64" s="140"/>
      <c r="GDW64" s="140"/>
      <c r="GDX64" s="140"/>
      <c r="GDY64" s="140"/>
      <c r="GDZ64" s="140"/>
      <c r="GEA64" s="140"/>
      <c r="GEB64" s="140"/>
      <c r="GEC64" s="140"/>
      <c r="GED64" s="140"/>
      <c r="GEE64" s="140"/>
      <c r="GEF64" s="140"/>
      <c r="GEG64" s="140"/>
      <c r="GEH64" s="140"/>
      <c r="GEI64" s="140"/>
      <c r="GEJ64" s="140"/>
      <c r="GEK64" s="140"/>
      <c r="GEL64" s="140"/>
      <c r="GEM64" s="140"/>
      <c r="GEN64" s="140"/>
      <c r="GEO64" s="140"/>
      <c r="GEP64" s="140"/>
      <c r="GEQ64" s="140"/>
      <c r="GER64" s="140"/>
      <c r="GES64" s="140"/>
      <c r="GET64" s="140"/>
      <c r="GEU64" s="140"/>
      <c r="GEV64" s="140"/>
      <c r="GEW64" s="140"/>
      <c r="GEX64" s="140"/>
      <c r="GEY64" s="140"/>
      <c r="GEZ64" s="140"/>
      <c r="GFA64" s="140"/>
      <c r="GFB64" s="140"/>
      <c r="GFC64" s="140"/>
      <c r="GFD64" s="140"/>
      <c r="GFE64" s="140"/>
      <c r="GFF64" s="140"/>
      <c r="GFG64" s="140"/>
      <c r="GFH64" s="140"/>
      <c r="GFI64" s="140"/>
      <c r="GFJ64" s="140"/>
      <c r="GFK64" s="140"/>
      <c r="GFL64" s="140"/>
      <c r="GFM64" s="140"/>
      <c r="GFN64" s="140"/>
      <c r="GFO64" s="140"/>
      <c r="GFP64" s="140"/>
      <c r="GFQ64" s="140"/>
      <c r="GFR64" s="140"/>
      <c r="GFS64" s="140"/>
      <c r="GFT64" s="140"/>
      <c r="GFU64" s="140"/>
      <c r="GFV64" s="140"/>
      <c r="GFW64" s="140"/>
      <c r="GFX64" s="140"/>
      <c r="GFY64" s="140"/>
      <c r="GFZ64" s="140"/>
      <c r="GGA64" s="140"/>
      <c r="GGB64" s="140"/>
      <c r="GGC64" s="140"/>
      <c r="GGD64" s="140"/>
      <c r="GGE64" s="140"/>
      <c r="GGF64" s="140"/>
      <c r="GGG64" s="140"/>
      <c r="GGH64" s="140"/>
      <c r="GGI64" s="140"/>
      <c r="GGJ64" s="140"/>
      <c r="GGK64" s="140"/>
      <c r="GGL64" s="140"/>
      <c r="GGM64" s="140"/>
      <c r="GGN64" s="140"/>
      <c r="GGO64" s="140"/>
      <c r="GGP64" s="140"/>
      <c r="GGQ64" s="140"/>
      <c r="GGR64" s="140"/>
      <c r="GGS64" s="140"/>
      <c r="GGT64" s="140"/>
      <c r="GGU64" s="140"/>
      <c r="GGV64" s="140"/>
      <c r="GGW64" s="140"/>
      <c r="GGX64" s="140"/>
      <c r="GGY64" s="140"/>
      <c r="GGZ64" s="140"/>
      <c r="GHA64" s="140"/>
      <c r="GHB64" s="140"/>
      <c r="GHC64" s="140"/>
      <c r="GHD64" s="140"/>
      <c r="GHE64" s="140"/>
      <c r="GHF64" s="140"/>
      <c r="GHG64" s="140"/>
      <c r="GHH64" s="140"/>
      <c r="GHI64" s="140"/>
      <c r="GHJ64" s="140"/>
      <c r="GHK64" s="140"/>
      <c r="GHL64" s="140"/>
      <c r="GHM64" s="140"/>
      <c r="GHN64" s="140"/>
      <c r="GHO64" s="140"/>
      <c r="GHP64" s="140"/>
      <c r="GHQ64" s="140"/>
      <c r="GHR64" s="140"/>
      <c r="GHS64" s="140"/>
      <c r="GHT64" s="140"/>
      <c r="GHU64" s="140"/>
      <c r="GHV64" s="140"/>
      <c r="GHW64" s="140"/>
      <c r="GHX64" s="140"/>
      <c r="GHY64" s="140"/>
      <c r="GHZ64" s="140"/>
      <c r="GIA64" s="140"/>
      <c r="GIB64" s="140"/>
      <c r="GIC64" s="140"/>
      <c r="GID64" s="140"/>
      <c r="GIE64" s="140"/>
      <c r="GIF64" s="140"/>
      <c r="GIG64" s="140"/>
      <c r="GIH64" s="140"/>
      <c r="GII64" s="140"/>
      <c r="GIJ64" s="140"/>
      <c r="GIK64" s="140"/>
      <c r="GIL64" s="140"/>
      <c r="GIM64" s="140"/>
      <c r="GIN64" s="140"/>
      <c r="GIO64" s="140"/>
      <c r="GIP64" s="140"/>
      <c r="GIQ64" s="140"/>
      <c r="GIR64" s="140"/>
      <c r="GIS64" s="140"/>
      <c r="GIT64" s="140"/>
      <c r="GIU64" s="140"/>
      <c r="GIV64" s="140"/>
      <c r="GIW64" s="140"/>
      <c r="GIX64" s="140"/>
      <c r="GIY64" s="140"/>
      <c r="GIZ64" s="140"/>
      <c r="GJA64" s="140"/>
      <c r="GJB64" s="140"/>
      <c r="GJC64" s="140"/>
      <c r="GJD64" s="140"/>
      <c r="GJE64" s="140"/>
      <c r="GJF64" s="140"/>
      <c r="GJG64" s="140"/>
      <c r="GJH64" s="140"/>
      <c r="GJI64" s="140"/>
      <c r="GJJ64" s="140"/>
      <c r="GJK64" s="140"/>
      <c r="GJL64" s="140"/>
      <c r="GJM64" s="140"/>
      <c r="GJN64" s="140"/>
      <c r="GJO64" s="140"/>
      <c r="GJP64" s="140"/>
      <c r="GJQ64" s="140"/>
      <c r="GJR64" s="140"/>
      <c r="GJS64" s="140"/>
      <c r="GJT64" s="140"/>
      <c r="GJU64" s="140"/>
      <c r="GJV64" s="140"/>
      <c r="GJW64" s="140"/>
      <c r="GJX64" s="140"/>
      <c r="GJY64" s="140"/>
      <c r="GJZ64" s="140"/>
      <c r="GKA64" s="140"/>
      <c r="GKB64" s="140"/>
      <c r="GKC64" s="140"/>
      <c r="GKD64" s="140"/>
      <c r="GKE64" s="140"/>
      <c r="GKF64" s="140"/>
      <c r="GKG64" s="140"/>
      <c r="GKH64" s="140"/>
      <c r="GKI64" s="140"/>
      <c r="GKJ64" s="140"/>
      <c r="GKK64" s="140"/>
      <c r="GKL64" s="140"/>
      <c r="GKM64" s="140"/>
      <c r="GKN64" s="140"/>
      <c r="GKO64" s="140"/>
      <c r="GKP64" s="140"/>
      <c r="GKQ64" s="140"/>
      <c r="GKR64" s="140"/>
      <c r="GKS64" s="140"/>
      <c r="GKT64" s="140"/>
      <c r="GKU64" s="140"/>
      <c r="GKV64" s="140"/>
      <c r="GKW64" s="140"/>
      <c r="GKX64" s="140"/>
      <c r="GKY64" s="140"/>
      <c r="GKZ64" s="140"/>
      <c r="GLA64" s="140"/>
      <c r="GLB64" s="140"/>
      <c r="GLC64" s="140"/>
      <c r="GLD64" s="140"/>
      <c r="GLE64" s="140"/>
      <c r="GLF64" s="140"/>
      <c r="GLG64" s="140"/>
      <c r="GLH64" s="140"/>
      <c r="GLI64" s="140"/>
      <c r="GLJ64" s="140"/>
      <c r="GLK64" s="140"/>
      <c r="GLL64" s="140"/>
      <c r="GLM64" s="140"/>
      <c r="GLN64" s="140"/>
      <c r="GLO64" s="140"/>
      <c r="GLP64" s="140"/>
      <c r="GLQ64" s="140"/>
      <c r="GLR64" s="140"/>
      <c r="GLS64" s="140"/>
      <c r="GLT64" s="140"/>
      <c r="GLU64" s="140"/>
      <c r="GLV64" s="140"/>
      <c r="GLW64" s="140"/>
      <c r="GLX64" s="140"/>
      <c r="GLY64" s="140"/>
      <c r="GLZ64" s="140"/>
      <c r="GMA64" s="140"/>
      <c r="GMB64" s="140"/>
      <c r="GMC64" s="140"/>
      <c r="GMD64" s="140"/>
      <c r="GME64" s="140"/>
      <c r="GMF64" s="140"/>
      <c r="GMG64" s="140"/>
      <c r="GMH64" s="140"/>
      <c r="GMI64" s="140"/>
      <c r="GMJ64" s="140"/>
      <c r="GMK64" s="140"/>
      <c r="GML64" s="140"/>
      <c r="GMM64" s="140"/>
      <c r="GMN64" s="140"/>
      <c r="GMO64" s="140"/>
      <c r="GMP64" s="140"/>
      <c r="GMQ64" s="140"/>
      <c r="GMR64" s="140"/>
      <c r="GMS64" s="140"/>
      <c r="GMT64" s="140"/>
      <c r="GMU64" s="140"/>
      <c r="GMV64" s="140"/>
      <c r="GMW64" s="140"/>
      <c r="GMX64" s="140"/>
      <c r="GMY64" s="140"/>
      <c r="GMZ64" s="140"/>
      <c r="GNA64" s="140"/>
      <c r="GNB64" s="140"/>
      <c r="GNC64" s="140"/>
      <c r="GND64" s="140"/>
      <c r="GNE64" s="140"/>
      <c r="GNF64" s="140"/>
      <c r="GNG64" s="140"/>
      <c r="GNH64" s="140"/>
      <c r="GNI64" s="140"/>
      <c r="GNJ64" s="140"/>
      <c r="GNK64" s="140"/>
      <c r="GNL64" s="140"/>
      <c r="GNM64" s="140"/>
      <c r="GNN64" s="140"/>
      <c r="GNO64" s="140"/>
      <c r="GNP64" s="140"/>
      <c r="GNQ64" s="140"/>
      <c r="GNR64" s="140"/>
      <c r="GNS64" s="140"/>
      <c r="GNT64" s="140"/>
      <c r="GNU64" s="140"/>
      <c r="GNV64" s="140"/>
      <c r="GNW64" s="140"/>
      <c r="GNX64" s="140"/>
      <c r="GNY64" s="140"/>
      <c r="GNZ64" s="140"/>
      <c r="GOA64" s="140"/>
      <c r="GOB64" s="140"/>
      <c r="GOC64" s="140"/>
      <c r="GOD64" s="140"/>
      <c r="GOE64" s="140"/>
      <c r="GOF64" s="140"/>
      <c r="GOG64" s="140"/>
      <c r="GOH64" s="140"/>
      <c r="GOI64" s="140"/>
      <c r="GOJ64" s="140"/>
      <c r="GOK64" s="140"/>
      <c r="GOL64" s="140"/>
      <c r="GOM64" s="140"/>
      <c r="GON64" s="140"/>
      <c r="GOO64" s="140"/>
      <c r="GOP64" s="140"/>
      <c r="GOQ64" s="140"/>
      <c r="GOR64" s="140"/>
      <c r="GOS64" s="140"/>
      <c r="GOT64" s="140"/>
      <c r="GOU64" s="140"/>
      <c r="GOV64" s="140"/>
      <c r="GOW64" s="140"/>
      <c r="GOX64" s="140"/>
      <c r="GOY64" s="140"/>
      <c r="GOZ64" s="140"/>
      <c r="GPA64" s="140"/>
      <c r="GPB64" s="140"/>
      <c r="GPC64" s="140"/>
      <c r="GPD64" s="140"/>
      <c r="GPE64" s="140"/>
      <c r="GPF64" s="140"/>
      <c r="GPG64" s="140"/>
      <c r="GPH64" s="140"/>
      <c r="GPI64" s="140"/>
      <c r="GPJ64" s="140"/>
      <c r="GPK64" s="140"/>
      <c r="GPL64" s="140"/>
      <c r="GPM64" s="140"/>
      <c r="GPN64" s="140"/>
      <c r="GPO64" s="140"/>
      <c r="GPP64" s="140"/>
      <c r="GPQ64" s="140"/>
      <c r="GPR64" s="140"/>
      <c r="GPS64" s="140"/>
      <c r="GPT64" s="140"/>
      <c r="GPU64" s="140"/>
      <c r="GPV64" s="140"/>
      <c r="GPW64" s="140"/>
      <c r="GPX64" s="140"/>
      <c r="GPY64" s="140"/>
      <c r="GPZ64" s="140"/>
      <c r="GQA64" s="140"/>
      <c r="GQB64" s="140"/>
      <c r="GQC64" s="140"/>
      <c r="GQD64" s="140"/>
      <c r="GQE64" s="140"/>
      <c r="GQF64" s="140"/>
      <c r="GQG64" s="140"/>
      <c r="GQH64" s="140"/>
      <c r="GQI64" s="140"/>
      <c r="GQJ64" s="140"/>
      <c r="GQK64" s="140"/>
      <c r="GQL64" s="140"/>
      <c r="GQM64" s="140"/>
      <c r="GQN64" s="140"/>
      <c r="GQO64" s="140"/>
      <c r="GQP64" s="140"/>
      <c r="GQQ64" s="140"/>
      <c r="GQR64" s="140"/>
      <c r="GQS64" s="140"/>
      <c r="GQT64" s="140"/>
      <c r="GQU64" s="140"/>
      <c r="GQV64" s="140"/>
      <c r="GQW64" s="140"/>
      <c r="GQX64" s="140"/>
      <c r="GQY64" s="140"/>
      <c r="GQZ64" s="140"/>
      <c r="GRA64" s="140"/>
      <c r="GRB64" s="140"/>
      <c r="GRC64" s="140"/>
      <c r="GRD64" s="140"/>
      <c r="GRE64" s="140"/>
      <c r="GRF64" s="140"/>
      <c r="GRG64" s="140"/>
      <c r="GRH64" s="140"/>
      <c r="GRI64" s="140"/>
      <c r="GRJ64" s="140"/>
      <c r="GRK64" s="140"/>
      <c r="GRL64" s="140"/>
      <c r="GRM64" s="140"/>
      <c r="GRN64" s="140"/>
      <c r="GRO64" s="140"/>
      <c r="GRP64" s="140"/>
      <c r="GRQ64" s="140"/>
      <c r="GRR64" s="140"/>
      <c r="GRS64" s="140"/>
      <c r="GRT64" s="140"/>
      <c r="GRU64" s="140"/>
      <c r="GRV64" s="140"/>
      <c r="GRW64" s="140"/>
      <c r="GRX64" s="140"/>
      <c r="GRY64" s="140"/>
      <c r="GRZ64" s="140"/>
      <c r="GSA64" s="140"/>
      <c r="GSB64" s="140"/>
      <c r="GSC64" s="140"/>
      <c r="GSD64" s="140"/>
      <c r="GSE64" s="140"/>
      <c r="GSF64" s="140"/>
      <c r="GSG64" s="140"/>
      <c r="GSH64" s="140"/>
      <c r="GSI64" s="140"/>
      <c r="GSJ64" s="140"/>
      <c r="GSK64" s="140"/>
      <c r="GSL64" s="140"/>
      <c r="GSM64" s="140"/>
      <c r="GSN64" s="140"/>
      <c r="GSO64" s="140"/>
      <c r="GSP64" s="140"/>
      <c r="GSQ64" s="140"/>
      <c r="GSR64" s="140"/>
      <c r="GSS64" s="140"/>
      <c r="GST64" s="140"/>
      <c r="GSU64" s="140"/>
      <c r="GSV64" s="140"/>
      <c r="GSW64" s="140"/>
      <c r="GSX64" s="140"/>
      <c r="GSY64" s="140"/>
      <c r="GSZ64" s="140"/>
      <c r="GTA64" s="140"/>
      <c r="GTB64" s="140"/>
      <c r="GTC64" s="140"/>
      <c r="GTD64" s="140"/>
      <c r="GTE64" s="140"/>
      <c r="GTF64" s="140"/>
      <c r="GTG64" s="140"/>
      <c r="GTH64" s="140"/>
      <c r="GTI64" s="140"/>
      <c r="GTJ64" s="140"/>
      <c r="GTK64" s="140"/>
      <c r="GTL64" s="140"/>
      <c r="GTM64" s="140"/>
      <c r="GTN64" s="140"/>
      <c r="GTO64" s="140"/>
      <c r="GTP64" s="140"/>
      <c r="GTQ64" s="140"/>
      <c r="GTR64" s="140"/>
      <c r="GTS64" s="140"/>
      <c r="GTT64" s="140"/>
      <c r="GTU64" s="140"/>
      <c r="GTV64" s="140"/>
      <c r="GTW64" s="140"/>
      <c r="GTX64" s="140"/>
      <c r="GTY64" s="140"/>
      <c r="GTZ64" s="140"/>
      <c r="GUA64" s="140"/>
      <c r="GUB64" s="140"/>
      <c r="GUC64" s="140"/>
      <c r="GUD64" s="140"/>
      <c r="GUE64" s="140"/>
      <c r="GUF64" s="140"/>
      <c r="GUG64" s="140"/>
      <c r="GUH64" s="140"/>
      <c r="GUI64" s="140"/>
      <c r="GUJ64" s="140"/>
      <c r="GUK64" s="140"/>
      <c r="GUL64" s="140"/>
      <c r="GUM64" s="140"/>
      <c r="GUN64" s="140"/>
      <c r="GUO64" s="140"/>
      <c r="GUP64" s="140"/>
      <c r="GUQ64" s="140"/>
      <c r="GUR64" s="140"/>
      <c r="GUS64" s="140"/>
      <c r="GUT64" s="140"/>
      <c r="GUU64" s="140"/>
      <c r="GUV64" s="140"/>
      <c r="GUW64" s="140"/>
      <c r="GUX64" s="140"/>
      <c r="GUY64" s="140"/>
      <c r="GUZ64" s="140"/>
      <c r="GVA64" s="140"/>
      <c r="GVB64" s="140"/>
      <c r="GVC64" s="140"/>
      <c r="GVD64" s="140"/>
      <c r="GVE64" s="140"/>
      <c r="GVF64" s="140"/>
      <c r="GVG64" s="140"/>
      <c r="GVH64" s="140"/>
      <c r="GVI64" s="140"/>
      <c r="GVJ64" s="140"/>
      <c r="GVK64" s="140"/>
      <c r="GVL64" s="140"/>
      <c r="GVM64" s="140"/>
      <c r="GVN64" s="140"/>
      <c r="GVO64" s="140"/>
      <c r="GVP64" s="140"/>
      <c r="GVQ64" s="140"/>
      <c r="GVR64" s="140"/>
      <c r="GVS64" s="140"/>
      <c r="GVT64" s="140"/>
      <c r="GVU64" s="140"/>
      <c r="GVV64" s="140"/>
      <c r="GVW64" s="140"/>
      <c r="GVX64" s="140"/>
      <c r="GVY64" s="140"/>
      <c r="GVZ64" s="140"/>
      <c r="GWA64" s="140"/>
      <c r="GWB64" s="140"/>
      <c r="GWC64" s="140"/>
      <c r="GWD64" s="140"/>
      <c r="GWE64" s="140"/>
      <c r="GWF64" s="140"/>
      <c r="GWG64" s="140"/>
      <c r="GWH64" s="140"/>
      <c r="GWI64" s="140"/>
      <c r="GWJ64" s="140"/>
      <c r="GWK64" s="140"/>
      <c r="GWL64" s="140"/>
      <c r="GWM64" s="140"/>
      <c r="GWN64" s="140"/>
      <c r="GWO64" s="140"/>
      <c r="GWP64" s="140"/>
      <c r="GWQ64" s="140"/>
      <c r="GWR64" s="140"/>
      <c r="GWS64" s="140"/>
      <c r="GWT64" s="140"/>
      <c r="GWU64" s="140"/>
      <c r="GWV64" s="140"/>
      <c r="GWW64" s="140"/>
      <c r="GWX64" s="140"/>
      <c r="GWY64" s="140"/>
      <c r="GWZ64" s="140"/>
      <c r="GXA64" s="140"/>
      <c r="GXB64" s="140"/>
      <c r="GXC64" s="140"/>
      <c r="GXD64" s="140"/>
      <c r="GXE64" s="140"/>
      <c r="GXF64" s="140"/>
      <c r="GXG64" s="140"/>
      <c r="GXH64" s="140"/>
      <c r="GXI64" s="140"/>
      <c r="GXJ64" s="140"/>
      <c r="GXK64" s="140"/>
      <c r="GXL64" s="140"/>
      <c r="GXM64" s="140"/>
      <c r="GXN64" s="140"/>
      <c r="GXO64" s="140"/>
      <c r="GXP64" s="140"/>
      <c r="GXQ64" s="140"/>
      <c r="GXR64" s="140"/>
      <c r="GXS64" s="140"/>
      <c r="GXT64" s="140"/>
      <c r="GXU64" s="140"/>
      <c r="GXV64" s="140"/>
      <c r="GXW64" s="140"/>
      <c r="GXX64" s="140"/>
      <c r="GXY64" s="140"/>
      <c r="GXZ64" s="140"/>
      <c r="GYA64" s="140"/>
      <c r="GYB64" s="140"/>
      <c r="GYC64" s="140"/>
      <c r="GYD64" s="140"/>
      <c r="GYE64" s="140"/>
      <c r="GYF64" s="140"/>
      <c r="GYG64" s="140"/>
      <c r="GYH64" s="140"/>
      <c r="GYI64" s="140"/>
      <c r="GYJ64" s="140"/>
      <c r="GYK64" s="140"/>
      <c r="GYL64" s="140"/>
      <c r="GYM64" s="140"/>
      <c r="GYN64" s="140"/>
      <c r="GYO64" s="140"/>
      <c r="GYP64" s="140"/>
      <c r="GYQ64" s="140"/>
      <c r="GYR64" s="140"/>
      <c r="GYS64" s="140"/>
      <c r="GYT64" s="140"/>
      <c r="GYU64" s="140"/>
      <c r="GYV64" s="140"/>
      <c r="GYW64" s="140"/>
      <c r="GYX64" s="140"/>
      <c r="GYY64" s="140"/>
      <c r="GYZ64" s="140"/>
      <c r="GZA64" s="140"/>
      <c r="GZB64" s="140"/>
      <c r="GZC64" s="140"/>
      <c r="GZD64" s="140"/>
      <c r="GZE64" s="140"/>
      <c r="GZF64" s="140"/>
      <c r="GZG64" s="140"/>
      <c r="GZH64" s="140"/>
      <c r="GZI64" s="140"/>
      <c r="GZJ64" s="140"/>
      <c r="GZK64" s="140"/>
      <c r="GZL64" s="140"/>
      <c r="GZM64" s="140"/>
      <c r="GZN64" s="140"/>
      <c r="GZO64" s="140"/>
      <c r="GZP64" s="140"/>
      <c r="GZQ64" s="140"/>
      <c r="GZR64" s="140"/>
      <c r="GZS64" s="140"/>
      <c r="GZT64" s="140"/>
      <c r="GZU64" s="140"/>
      <c r="GZV64" s="140"/>
      <c r="GZW64" s="140"/>
      <c r="GZX64" s="140"/>
      <c r="GZY64" s="140"/>
      <c r="GZZ64" s="140"/>
      <c r="HAA64" s="140"/>
      <c r="HAB64" s="140"/>
      <c r="HAC64" s="140"/>
      <c r="HAD64" s="140"/>
      <c r="HAE64" s="140"/>
      <c r="HAF64" s="140"/>
      <c r="HAG64" s="140"/>
      <c r="HAH64" s="140"/>
      <c r="HAI64" s="140"/>
      <c r="HAJ64" s="140"/>
      <c r="HAK64" s="140"/>
      <c r="HAL64" s="140"/>
      <c r="HAM64" s="140"/>
      <c r="HAN64" s="140"/>
      <c r="HAO64" s="140"/>
      <c r="HAP64" s="140"/>
      <c r="HAQ64" s="140"/>
      <c r="HAR64" s="140"/>
      <c r="HAS64" s="140"/>
      <c r="HAT64" s="140"/>
      <c r="HAU64" s="140"/>
      <c r="HAV64" s="140"/>
      <c r="HAW64" s="140"/>
      <c r="HAX64" s="140"/>
      <c r="HAY64" s="140"/>
      <c r="HAZ64" s="140"/>
      <c r="HBA64" s="140"/>
      <c r="HBB64" s="140"/>
      <c r="HBC64" s="140"/>
      <c r="HBD64" s="140"/>
      <c r="HBE64" s="140"/>
      <c r="HBF64" s="140"/>
      <c r="HBG64" s="140"/>
      <c r="HBH64" s="140"/>
      <c r="HBI64" s="140"/>
      <c r="HBJ64" s="140"/>
      <c r="HBK64" s="140"/>
      <c r="HBL64" s="140"/>
      <c r="HBM64" s="140"/>
      <c r="HBN64" s="140"/>
      <c r="HBO64" s="140"/>
      <c r="HBP64" s="140"/>
      <c r="HBQ64" s="140"/>
      <c r="HBR64" s="140"/>
      <c r="HBS64" s="140"/>
      <c r="HBT64" s="140"/>
      <c r="HBU64" s="140"/>
      <c r="HBV64" s="140"/>
      <c r="HBW64" s="140"/>
      <c r="HBX64" s="140"/>
      <c r="HBY64" s="140"/>
      <c r="HBZ64" s="140"/>
      <c r="HCA64" s="140"/>
      <c r="HCB64" s="140"/>
      <c r="HCC64" s="140"/>
      <c r="HCD64" s="140"/>
      <c r="HCE64" s="140"/>
      <c r="HCF64" s="140"/>
      <c r="HCG64" s="140"/>
      <c r="HCH64" s="140"/>
      <c r="HCI64" s="140"/>
      <c r="HCJ64" s="140"/>
      <c r="HCK64" s="140"/>
      <c r="HCL64" s="140"/>
      <c r="HCM64" s="140"/>
      <c r="HCN64" s="140"/>
      <c r="HCO64" s="140"/>
      <c r="HCP64" s="140"/>
      <c r="HCQ64" s="140"/>
      <c r="HCR64" s="140"/>
      <c r="HCS64" s="140"/>
      <c r="HCT64" s="140"/>
      <c r="HCU64" s="140"/>
      <c r="HCV64" s="140"/>
      <c r="HCW64" s="140"/>
      <c r="HCX64" s="140"/>
      <c r="HCY64" s="140"/>
      <c r="HCZ64" s="140"/>
      <c r="HDA64" s="140"/>
      <c r="HDB64" s="140"/>
      <c r="HDC64" s="140"/>
      <c r="HDD64" s="140"/>
      <c r="HDE64" s="140"/>
      <c r="HDF64" s="140"/>
      <c r="HDG64" s="140"/>
      <c r="HDH64" s="140"/>
      <c r="HDI64" s="140"/>
      <c r="HDJ64" s="140"/>
      <c r="HDK64" s="140"/>
      <c r="HDL64" s="140"/>
      <c r="HDM64" s="140"/>
      <c r="HDN64" s="140"/>
      <c r="HDO64" s="140"/>
      <c r="HDP64" s="140"/>
      <c r="HDQ64" s="140"/>
      <c r="HDR64" s="140"/>
      <c r="HDS64" s="140"/>
      <c r="HDT64" s="140"/>
      <c r="HDU64" s="140"/>
      <c r="HDV64" s="140"/>
      <c r="HDW64" s="140"/>
      <c r="HDX64" s="140"/>
      <c r="HDY64" s="140"/>
      <c r="HDZ64" s="140"/>
      <c r="HEA64" s="140"/>
      <c r="HEB64" s="140"/>
      <c r="HEC64" s="140"/>
      <c r="HED64" s="140"/>
      <c r="HEE64" s="140"/>
      <c r="HEF64" s="140"/>
      <c r="HEG64" s="140"/>
      <c r="HEH64" s="140"/>
      <c r="HEI64" s="140"/>
      <c r="HEJ64" s="140"/>
      <c r="HEK64" s="140"/>
      <c r="HEL64" s="140"/>
      <c r="HEM64" s="140"/>
      <c r="HEN64" s="140"/>
      <c r="HEO64" s="140"/>
      <c r="HEP64" s="140"/>
      <c r="HEQ64" s="140"/>
      <c r="HER64" s="140"/>
      <c r="HES64" s="140"/>
      <c r="HET64" s="140"/>
      <c r="HEU64" s="140"/>
      <c r="HEV64" s="140"/>
      <c r="HEW64" s="140"/>
      <c r="HEX64" s="140"/>
      <c r="HEY64" s="140"/>
      <c r="HEZ64" s="140"/>
      <c r="HFA64" s="140"/>
      <c r="HFB64" s="140"/>
      <c r="HFC64" s="140"/>
      <c r="HFD64" s="140"/>
      <c r="HFE64" s="140"/>
      <c r="HFF64" s="140"/>
      <c r="HFG64" s="140"/>
      <c r="HFH64" s="140"/>
      <c r="HFI64" s="140"/>
      <c r="HFJ64" s="140"/>
      <c r="HFK64" s="140"/>
      <c r="HFL64" s="140"/>
      <c r="HFM64" s="140"/>
      <c r="HFN64" s="140"/>
      <c r="HFO64" s="140"/>
      <c r="HFP64" s="140"/>
      <c r="HFQ64" s="140"/>
      <c r="HFR64" s="140"/>
      <c r="HFS64" s="140"/>
      <c r="HFT64" s="140"/>
      <c r="HFU64" s="140"/>
      <c r="HFV64" s="140"/>
      <c r="HFW64" s="140"/>
      <c r="HFX64" s="140"/>
      <c r="HFY64" s="140"/>
      <c r="HFZ64" s="140"/>
      <c r="HGA64" s="140"/>
      <c r="HGB64" s="140"/>
      <c r="HGC64" s="140"/>
      <c r="HGD64" s="140"/>
      <c r="HGE64" s="140"/>
      <c r="HGF64" s="140"/>
      <c r="HGG64" s="140"/>
      <c r="HGH64" s="140"/>
      <c r="HGI64" s="140"/>
      <c r="HGJ64" s="140"/>
      <c r="HGK64" s="140"/>
      <c r="HGL64" s="140"/>
      <c r="HGM64" s="140"/>
      <c r="HGN64" s="140"/>
      <c r="HGO64" s="140"/>
      <c r="HGP64" s="140"/>
      <c r="HGQ64" s="140"/>
      <c r="HGR64" s="140"/>
      <c r="HGS64" s="140"/>
      <c r="HGT64" s="140"/>
      <c r="HGU64" s="140"/>
      <c r="HGV64" s="140"/>
      <c r="HGW64" s="140"/>
      <c r="HGX64" s="140"/>
      <c r="HGY64" s="140"/>
      <c r="HGZ64" s="140"/>
      <c r="HHA64" s="140"/>
      <c r="HHB64" s="140"/>
      <c r="HHC64" s="140"/>
      <c r="HHD64" s="140"/>
      <c r="HHE64" s="140"/>
      <c r="HHF64" s="140"/>
      <c r="HHG64" s="140"/>
      <c r="HHH64" s="140"/>
      <c r="HHI64" s="140"/>
      <c r="HHJ64" s="140"/>
      <c r="HHK64" s="140"/>
      <c r="HHL64" s="140"/>
      <c r="HHM64" s="140"/>
      <c r="HHN64" s="140"/>
      <c r="HHO64" s="140"/>
      <c r="HHP64" s="140"/>
      <c r="HHQ64" s="140"/>
      <c r="HHR64" s="140"/>
      <c r="HHS64" s="140"/>
      <c r="HHT64" s="140"/>
      <c r="HHU64" s="140"/>
      <c r="HHV64" s="140"/>
      <c r="HHW64" s="140"/>
      <c r="HHX64" s="140"/>
      <c r="HHY64" s="140"/>
      <c r="HHZ64" s="140"/>
      <c r="HIA64" s="140"/>
      <c r="HIB64" s="140"/>
      <c r="HIC64" s="140"/>
      <c r="HID64" s="140"/>
      <c r="HIE64" s="140"/>
      <c r="HIF64" s="140"/>
      <c r="HIG64" s="140"/>
      <c r="HIH64" s="140"/>
      <c r="HII64" s="140"/>
      <c r="HIJ64" s="140"/>
      <c r="HIK64" s="140"/>
      <c r="HIL64" s="140"/>
      <c r="HIM64" s="140"/>
      <c r="HIN64" s="140"/>
      <c r="HIO64" s="140"/>
      <c r="HIP64" s="140"/>
      <c r="HIQ64" s="140"/>
      <c r="HIR64" s="140"/>
      <c r="HIS64" s="140"/>
      <c r="HIT64" s="140"/>
      <c r="HIU64" s="140"/>
      <c r="HIV64" s="140"/>
      <c r="HIW64" s="140"/>
      <c r="HIX64" s="140"/>
      <c r="HIY64" s="140"/>
      <c r="HIZ64" s="140"/>
      <c r="HJA64" s="140"/>
      <c r="HJB64" s="140"/>
      <c r="HJC64" s="140"/>
      <c r="HJD64" s="140"/>
      <c r="HJE64" s="140"/>
      <c r="HJF64" s="140"/>
      <c r="HJG64" s="140"/>
      <c r="HJH64" s="140"/>
      <c r="HJI64" s="140"/>
      <c r="HJJ64" s="140"/>
      <c r="HJK64" s="140"/>
      <c r="HJL64" s="140"/>
      <c r="HJM64" s="140"/>
      <c r="HJN64" s="140"/>
      <c r="HJO64" s="140"/>
      <c r="HJP64" s="140"/>
      <c r="HJQ64" s="140"/>
      <c r="HJR64" s="140"/>
      <c r="HJS64" s="140"/>
      <c r="HJT64" s="140"/>
      <c r="HJU64" s="140"/>
      <c r="HJV64" s="140"/>
      <c r="HJW64" s="140"/>
      <c r="HJX64" s="140"/>
      <c r="HJY64" s="140"/>
      <c r="HJZ64" s="140"/>
      <c r="HKA64" s="140"/>
      <c r="HKB64" s="140"/>
      <c r="HKC64" s="140"/>
      <c r="HKD64" s="140"/>
      <c r="HKE64" s="140"/>
      <c r="HKF64" s="140"/>
      <c r="HKG64" s="140"/>
      <c r="HKH64" s="140"/>
      <c r="HKI64" s="140"/>
      <c r="HKJ64" s="140"/>
      <c r="HKK64" s="140"/>
      <c r="HKL64" s="140"/>
      <c r="HKM64" s="140"/>
      <c r="HKN64" s="140"/>
      <c r="HKO64" s="140"/>
      <c r="HKP64" s="140"/>
      <c r="HKQ64" s="140"/>
      <c r="HKR64" s="140"/>
      <c r="HKS64" s="140"/>
      <c r="HKT64" s="140"/>
      <c r="HKU64" s="140"/>
      <c r="HKV64" s="140"/>
      <c r="HKW64" s="140"/>
      <c r="HKX64" s="140"/>
      <c r="HKY64" s="140"/>
      <c r="HKZ64" s="140"/>
      <c r="HLA64" s="140"/>
      <c r="HLB64" s="140"/>
      <c r="HLC64" s="140"/>
      <c r="HLD64" s="140"/>
      <c r="HLE64" s="140"/>
      <c r="HLF64" s="140"/>
      <c r="HLG64" s="140"/>
      <c r="HLH64" s="140"/>
      <c r="HLI64" s="140"/>
      <c r="HLJ64" s="140"/>
      <c r="HLK64" s="140"/>
      <c r="HLL64" s="140"/>
      <c r="HLM64" s="140"/>
      <c r="HLN64" s="140"/>
      <c r="HLO64" s="140"/>
      <c r="HLP64" s="140"/>
      <c r="HLQ64" s="140"/>
      <c r="HLR64" s="140"/>
      <c r="HLS64" s="140"/>
      <c r="HLT64" s="140"/>
      <c r="HLU64" s="140"/>
      <c r="HLV64" s="140"/>
      <c r="HLW64" s="140"/>
      <c r="HLX64" s="140"/>
      <c r="HLY64" s="140"/>
      <c r="HLZ64" s="140"/>
      <c r="HMA64" s="140"/>
      <c r="HMB64" s="140"/>
      <c r="HMC64" s="140"/>
      <c r="HMD64" s="140"/>
      <c r="HME64" s="140"/>
      <c r="HMF64" s="140"/>
      <c r="HMG64" s="140"/>
      <c r="HMH64" s="140"/>
      <c r="HMI64" s="140"/>
      <c r="HMJ64" s="140"/>
      <c r="HMK64" s="140"/>
      <c r="HML64" s="140"/>
      <c r="HMM64" s="140"/>
      <c r="HMN64" s="140"/>
      <c r="HMO64" s="140"/>
      <c r="HMP64" s="140"/>
      <c r="HMQ64" s="140"/>
      <c r="HMR64" s="140"/>
      <c r="HMS64" s="140"/>
      <c r="HMT64" s="140"/>
      <c r="HMU64" s="140"/>
      <c r="HMV64" s="140"/>
      <c r="HMW64" s="140"/>
      <c r="HMX64" s="140"/>
      <c r="HMY64" s="140"/>
      <c r="HMZ64" s="140"/>
      <c r="HNA64" s="140"/>
      <c r="HNB64" s="140"/>
      <c r="HNC64" s="140"/>
      <c r="HND64" s="140"/>
      <c r="HNE64" s="140"/>
      <c r="HNF64" s="140"/>
      <c r="HNG64" s="140"/>
      <c r="HNH64" s="140"/>
      <c r="HNI64" s="140"/>
      <c r="HNJ64" s="140"/>
      <c r="HNK64" s="140"/>
      <c r="HNL64" s="140"/>
      <c r="HNM64" s="140"/>
      <c r="HNN64" s="140"/>
      <c r="HNO64" s="140"/>
      <c r="HNP64" s="140"/>
      <c r="HNQ64" s="140"/>
      <c r="HNR64" s="140"/>
      <c r="HNS64" s="140"/>
      <c r="HNT64" s="140"/>
      <c r="HNU64" s="140"/>
      <c r="HNV64" s="140"/>
      <c r="HNW64" s="140"/>
      <c r="HNX64" s="140"/>
      <c r="HNY64" s="140"/>
      <c r="HNZ64" s="140"/>
      <c r="HOA64" s="140"/>
      <c r="HOB64" s="140"/>
      <c r="HOC64" s="140"/>
      <c r="HOD64" s="140"/>
      <c r="HOE64" s="140"/>
      <c r="HOF64" s="140"/>
      <c r="HOG64" s="140"/>
      <c r="HOH64" s="140"/>
      <c r="HOI64" s="140"/>
      <c r="HOJ64" s="140"/>
      <c r="HOK64" s="140"/>
      <c r="HOL64" s="140"/>
      <c r="HOM64" s="140"/>
      <c r="HON64" s="140"/>
      <c r="HOO64" s="140"/>
      <c r="HOP64" s="140"/>
      <c r="HOQ64" s="140"/>
      <c r="HOR64" s="140"/>
      <c r="HOS64" s="140"/>
      <c r="HOT64" s="140"/>
      <c r="HOU64" s="140"/>
      <c r="HOV64" s="140"/>
      <c r="HOW64" s="140"/>
      <c r="HOX64" s="140"/>
      <c r="HOY64" s="140"/>
      <c r="HOZ64" s="140"/>
      <c r="HPA64" s="140"/>
      <c r="HPB64" s="140"/>
      <c r="HPC64" s="140"/>
      <c r="HPD64" s="140"/>
      <c r="HPE64" s="140"/>
      <c r="HPF64" s="140"/>
      <c r="HPG64" s="140"/>
      <c r="HPH64" s="140"/>
      <c r="HPI64" s="140"/>
      <c r="HPJ64" s="140"/>
      <c r="HPK64" s="140"/>
      <c r="HPL64" s="140"/>
      <c r="HPM64" s="140"/>
      <c r="HPN64" s="140"/>
      <c r="HPO64" s="140"/>
      <c r="HPP64" s="140"/>
      <c r="HPQ64" s="140"/>
      <c r="HPR64" s="140"/>
      <c r="HPS64" s="140"/>
      <c r="HPT64" s="140"/>
      <c r="HPU64" s="140"/>
      <c r="HPV64" s="140"/>
      <c r="HPW64" s="140"/>
      <c r="HPX64" s="140"/>
      <c r="HPY64" s="140"/>
      <c r="HPZ64" s="140"/>
      <c r="HQA64" s="140"/>
      <c r="HQB64" s="140"/>
      <c r="HQC64" s="140"/>
      <c r="HQD64" s="140"/>
      <c r="HQE64" s="140"/>
      <c r="HQF64" s="140"/>
      <c r="HQG64" s="140"/>
      <c r="HQH64" s="140"/>
      <c r="HQI64" s="140"/>
      <c r="HQJ64" s="140"/>
      <c r="HQK64" s="140"/>
      <c r="HQL64" s="140"/>
      <c r="HQM64" s="140"/>
      <c r="HQN64" s="140"/>
      <c r="HQO64" s="140"/>
      <c r="HQP64" s="140"/>
      <c r="HQQ64" s="140"/>
      <c r="HQR64" s="140"/>
      <c r="HQS64" s="140"/>
      <c r="HQT64" s="140"/>
      <c r="HQU64" s="140"/>
      <c r="HQV64" s="140"/>
      <c r="HQW64" s="140"/>
      <c r="HQX64" s="140"/>
      <c r="HQY64" s="140"/>
      <c r="HQZ64" s="140"/>
      <c r="HRA64" s="140"/>
      <c r="HRB64" s="140"/>
      <c r="HRC64" s="140"/>
      <c r="HRD64" s="140"/>
      <c r="HRE64" s="140"/>
      <c r="HRF64" s="140"/>
      <c r="HRG64" s="140"/>
      <c r="HRH64" s="140"/>
      <c r="HRI64" s="140"/>
      <c r="HRJ64" s="140"/>
      <c r="HRK64" s="140"/>
      <c r="HRL64" s="140"/>
      <c r="HRM64" s="140"/>
      <c r="HRN64" s="140"/>
      <c r="HRO64" s="140"/>
      <c r="HRP64" s="140"/>
      <c r="HRQ64" s="140"/>
      <c r="HRR64" s="140"/>
      <c r="HRS64" s="140"/>
      <c r="HRT64" s="140"/>
      <c r="HRU64" s="140"/>
      <c r="HRV64" s="140"/>
      <c r="HRW64" s="140"/>
      <c r="HRX64" s="140"/>
      <c r="HRY64" s="140"/>
      <c r="HRZ64" s="140"/>
      <c r="HSA64" s="140"/>
      <c r="HSB64" s="140"/>
      <c r="HSC64" s="140"/>
      <c r="HSD64" s="140"/>
      <c r="HSE64" s="140"/>
      <c r="HSF64" s="140"/>
      <c r="HSG64" s="140"/>
      <c r="HSH64" s="140"/>
      <c r="HSI64" s="140"/>
      <c r="HSJ64" s="140"/>
      <c r="HSK64" s="140"/>
      <c r="HSL64" s="140"/>
      <c r="HSM64" s="140"/>
      <c r="HSN64" s="140"/>
      <c r="HSO64" s="140"/>
      <c r="HSP64" s="140"/>
      <c r="HSQ64" s="140"/>
      <c r="HSR64" s="140"/>
      <c r="HSS64" s="140"/>
      <c r="HST64" s="140"/>
      <c r="HSU64" s="140"/>
      <c r="HSV64" s="140"/>
      <c r="HSW64" s="140"/>
      <c r="HSX64" s="140"/>
      <c r="HSY64" s="140"/>
      <c r="HSZ64" s="140"/>
      <c r="HTA64" s="140"/>
      <c r="HTB64" s="140"/>
      <c r="HTC64" s="140"/>
      <c r="HTD64" s="140"/>
      <c r="HTE64" s="140"/>
      <c r="HTF64" s="140"/>
      <c r="HTG64" s="140"/>
      <c r="HTH64" s="140"/>
      <c r="HTI64" s="140"/>
      <c r="HTJ64" s="140"/>
      <c r="HTK64" s="140"/>
      <c r="HTL64" s="140"/>
      <c r="HTM64" s="140"/>
      <c r="HTN64" s="140"/>
      <c r="HTO64" s="140"/>
      <c r="HTP64" s="140"/>
      <c r="HTQ64" s="140"/>
      <c r="HTR64" s="140"/>
      <c r="HTS64" s="140"/>
      <c r="HTT64" s="140"/>
      <c r="HTU64" s="140"/>
      <c r="HTV64" s="140"/>
      <c r="HTW64" s="140"/>
      <c r="HTX64" s="140"/>
      <c r="HTY64" s="140"/>
      <c r="HTZ64" s="140"/>
      <c r="HUA64" s="140"/>
      <c r="HUB64" s="140"/>
      <c r="HUC64" s="140"/>
      <c r="HUD64" s="140"/>
      <c r="HUE64" s="140"/>
      <c r="HUF64" s="140"/>
      <c r="HUG64" s="140"/>
      <c r="HUH64" s="140"/>
      <c r="HUI64" s="140"/>
      <c r="HUJ64" s="140"/>
      <c r="HUK64" s="140"/>
      <c r="HUL64" s="140"/>
      <c r="HUM64" s="140"/>
      <c r="HUN64" s="140"/>
      <c r="HUO64" s="140"/>
      <c r="HUP64" s="140"/>
      <c r="HUQ64" s="140"/>
      <c r="HUR64" s="140"/>
      <c r="HUS64" s="140"/>
      <c r="HUT64" s="140"/>
      <c r="HUU64" s="140"/>
      <c r="HUV64" s="140"/>
      <c r="HUW64" s="140"/>
      <c r="HUX64" s="140"/>
      <c r="HUY64" s="140"/>
      <c r="HUZ64" s="140"/>
      <c r="HVA64" s="140"/>
      <c r="HVB64" s="140"/>
      <c r="HVC64" s="140"/>
      <c r="HVD64" s="140"/>
      <c r="HVE64" s="140"/>
      <c r="HVF64" s="140"/>
      <c r="HVG64" s="140"/>
      <c r="HVH64" s="140"/>
      <c r="HVI64" s="140"/>
      <c r="HVJ64" s="140"/>
      <c r="HVK64" s="140"/>
      <c r="HVL64" s="140"/>
      <c r="HVM64" s="140"/>
      <c r="HVN64" s="140"/>
      <c r="HVO64" s="140"/>
      <c r="HVP64" s="140"/>
      <c r="HVQ64" s="140"/>
      <c r="HVR64" s="140"/>
      <c r="HVS64" s="140"/>
      <c r="HVT64" s="140"/>
      <c r="HVU64" s="140"/>
      <c r="HVV64" s="140"/>
      <c r="HVW64" s="140"/>
      <c r="HVX64" s="140"/>
      <c r="HVY64" s="140"/>
      <c r="HVZ64" s="140"/>
      <c r="HWA64" s="140"/>
      <c r="HWB64" s="140"/>
      <c r="HWC64" s="140"/>
      <c r="HWD64" s="140"/>
      <c r="HWE64" s="140"/>
      <c r="HWF64" s="140"/>
      <c r="HWG64" s="140"/>
      <c r="HWH64" s="140"/>
      <c r="HWI64" s="140"/>
      <c r="HWJ64" s="140"/>
      <c r="HWK64" s="140"/>
      <c r="HWL64" s="140"/>
      <c r="HWM64" s="140"/>
      <c r="HWN64" s="140"/>
      <c r="HWO64" s="140"/>
      <c r="HWP64" s="140"/>
      <c r="HWQ64" s="140"/>
      <c r="HWR64" s="140"/>
      <c r="HWS64" s="140"/>
      <c r="HWT64" s="140"/>
      <c r="HWU64" s="140"/>
      <c r="HWV64" s="140"/>
      <c r="HWW64" s="140"/>
      <c r="HWX64" s="140"/>
      <c r="HWY64" s="140"/>
      <c r="HWZ64" s="140"/>
      <c r="HXA64" s="140"/>
      <c r="HXB64" s="140"/>
      <c r="HXC64" s="140"/>
      <c r="HXD64" s="140"/>
      <c r="HXE64" s="140"/>
      <c r="HXF64" s="140"/>
      <c r="HXG64" s="140"/>
      <c r="HXH64" s="140"/>
      <c r="HXI64" s="140"/>
      <c r="HXJ64" s="140"/>
      <c r="HXK64" s="140"/>
      <c r="HXL64" s="140"/>
      <c r="HXM64" s="140"/>
      <c r="HXN64" s="140"/>
      <c r="HXO64" s="140"/>
      <c r="HXP64" s="140"/>
      <c r="HXQ64" s="140"/>
      <c r="HXR64" s="140"/>
      <c r="HXS64" s="140"/>
      <c r="HXT64" s="140"/>
      <c r="HXU64" s="140"/>
      <c r="HXV64" s="140"/>
      <c r="HXW64" s="140"/>
      <c r="HXX64" s="140"/>
      <c r="HXY64" s="140"/>
      <c r="HXZ64" s="140"/>
      <c r="HYA64" s="140"/>
      <c r="HYB64" s="140"/>
      <c r="HYC64" s="140"/>
      <c r="HYD64" s="140"/>
      <c r="HYE64" s="140"/>
      <c r="HYF64" s="140"/>
      <c r="HYG64" s="140"/>
      <c r="HYH64" s="140"/>
      <c r="HYI64" s="140"/>
      <c r="HYJ64" s="140"/>
      <c r="HYK64" s="140"/>
      <c r="HYL64" s="140"/>
      <c r="HYM64" s="140"/>
      <c r="HYN64" s="140"/>
      <c r="HYO64" s="140"/>
      <c r="HYP64" s="140"/>
      <c r="HYQ64" s="140"/>
      <c r="HYR64" s="140"/>
      <c r="HYS64" s="140"/>
      <c r="HYT64" s="140"/>
      <c r="HYU64" s="140"/>
      <c r="HYV64" s="140"/>
      <c r="HYW64" s="140"/>
      <c r="HYX64" s="140"/>
      <c r="HYY64" s="140"/>
      <c r="HYZ64" s="140"/>
      <c r="HZA64" s="140"/>
      <c r="HZB64" s="140"/>
      <c r="HZC64" s="140"/>
      <c r="HZD64" s="140"/>
      <c r="HZE64" s="140"/>
      <c r="HZF64" s="140"/>
      <c r="HZG64" s="140"/>
      <c r="HZH64" s="140"/>
      <c r="HZI64" s="140"/>
      <c r="HZJ64" s="140"/>
      <c r="HZK64" s="140"/>
      <c r="HZL64" s="140"/>
      <c r="HZM64" s="140"/>
      <c r="HZN64" s="140"/>
      <c r="HZO64" s="140"/>
      <c r="HZP64" s="140"/>
      <c r="HZQ64" s="140"/>
      <c r="HZR64" s="140"/>
      <c r="HZS64" s="140"/>
      <c r="HZT64" s="140"/>
      <c r="HZU64" s="140"/>
      <c r="HZV64" s="140"/>
      <c r="HZW64" s="140"/>
      <c r="HZX64" s="140"/>
      <c r="HZY64" s="140"/>
      <c r="HZZ64" s="140"/>
      <c r="IAA64" s="140"/>
      <c r="IAB64" s="140"/>
      <c r="IAC64" s="140"/>
      <c r="IAD64" s="140"/>
      <c r="IAE64" s="140"/>
      <c r="IAF64" s="140"/>
      <c r="IAG64" s="140"/>
      <c r="IAH64" s="140"/>
      <c r="IAI64" s="140"/>
      <c r="IAJ64" s="140"/>
      <c r="IAK64" s="140"/>
      <c r="IAL64" s="140"/>
      <c r="IAM64" s="140"/>
      <c r="IAN64" s="140"/>
      <c r="IAO64" s="140"/>
      <c r="IAP64" s="140"/>
      <c r="IAQ64" s="140"/>
      <c r="IAR64" s="140"/>
      <c r="IAS64" s="140"/>
      <c r="IAT64" s="140"/>
      <c r="IAU64" s="140"/>
      <c r="IAV64" s="140"/>
      <c r="IAW64" s="140"/>
      <c r="IAX64" s="140"/>
      <c r="IAY64" s="140"/>
      <c r="IAZ64" s="140"/>
      <c r="IBA64" s="140"/>
      <c r="IBB64" s="140"/>
      <c r="IBC64" s="140"/>
      <c r="IBD64" s="140"/>
      <c r="IBE64" s="140"/>
      <c r="IBF64" s="140"/>
      <c r="IBG64" s="140"/>
      <c r="IBH64" s="140"/>
      <c r="IBI64" s="140"/>
      <c r="IBJ64" s="140"/>
      <c r="IBK64" s="140"/>
      <c r="IBL64" s="140"/>
      <c r="IBM64" s="140"/>
      <c r="IBN64" s="140"/>
      <c r="IBO64" s="140"/>
      <c r="IBP64" s="140"/>
      <c r="IBQ64" s="140"/>
      <c r="IBR64" s="140"/>
      <c r="IBS64" s="140"/>
      <c r="IBT64" s="140"/>
      <c r="IBU64" s="140"/>
      <c r="IBV64" s="140"/>
      <c r="IBW64" s="140"/>
      <c r="IBX64" s="140"/>
      <c r="IBY64" s="140"/>
      <c r="IBZ64" s="140"/>
      <c r="ICA64" s="140"/>
      <c r="ICB64" s="140"/>
      <c r="ICC64" s="140"/>
      <c r="ICD64" s="140"/>
      <c r="ICE64" s="140"/>
      <c r="ICF64" s="140"/>
      <c r="ICG64" s="140"/>
      <c r="ICH64" s="140"/>
      <c r="ICI64" s="140"/>
      <c r="ICJ64" s="140"/>
      <c r="ICK64" s="140"/>
      <c r="ICL64" s="140"/>
      <c r="ICM64" s="140"/>
      <c r="ICN64" s="140"/>
      <c r="ICO64" s="140"/>
      <c r="ICP64" s="140"/>
      <c r="ICQ64" s="140"/>
      <c r="ICR64" s="140"/>
      <c r="ICS64" s="140"/>
      <c r="ICT64" s="140"/>
      <c r="ICU64" s="140"/>
      <c r="ICV64" s="140"/>
      <c r="ICW64" s="140"/>
      <c r="ICX64" s="140"/>
      <c r="ICY64" s="140"/>
      <c r="ICZ64" s="140"/>
      <c r="IDA64" s="140"/>
      <c r="IDB64" s="140"/>
      <c r="IDC64" s="140"/>
      <c r="IDD64" s="140"/>
      <c r="IDE64" s="140"/>
      <c r="IDF64" s="140"/>
      <c r="IDG64" s="140"/>
      <c r="IDH64" s="140"/>
      <c r="IDI64" s="140"/>
      <c r="IDJ64" s="140"/>
      <c r="IDK64" s="140"/>
      <c r="IDL64" s="140"/>
      <c r="IDM64" s="140"/>
      <c r="IDN64" s="140"/>
      <c r="IDO64" s="140"/>
      <c r="IDP64" s="140"/>
      <c r="IDQ64" s="140"/>
      <c r="IDR64" s="140"/>
      <c r="IDS64" s="140"/>
      <c r="IDT64" s="140"/>
      <c r="IDU64" s="140"/>
      <c r="IDV64" s="140"/>
      <c r="IDW64" s="140"/>
      <c r="IDX64" s="140"/>
      <c r="IDY64" s="140"/>
      <c r="IDZ64" s="140"/>
      <c r="IEA64" s="140"/>
      <c r="IEB64" s="140"/>
      <c r="IEC64" s="140"/>
      <c r="IED64" s="140"/>
      <c r="IEE64" s="140"/>
      <c r="IEF64" s="140"/>
      <c r="IEG64" s="140"/>
      <c r="IEH64" s="140"/>
      <c r="IEI64" s="140"/>
      <c r="IEJ64" s="140"/>
      <c r="IEK64" s="140"/>
      <c r="IEL64" s="140"/>
      <c r="IEM64" s="140"/>
      <c r="IEN64" s="140"/>
      <c r="IEO64" s="140"/>
      <c r="IEP64" s="140"/>
      <c r="IEQ64" s="140"/>
      <c r="IER64" s="140"/>
      <c r="IES64" s="140"/>
      <c r="IET64" s="140"/>
      <c r="IEU64" s="140"/>
      <c r="IEV64" s="140"/>
      <c r="IEW64" s="140"/>
      <c r="IEX64" s="140"/>
      <c r="IEY64" s="140"/>
      <c r="IEZ64" s="140"/>
      <c r="IFA64" s="140"/>
      <c r="IFB64" s="140"/>
      <c r="IFC64" s="140"/>
      <c r="IFD64" s="140"/>
      <c r="IFE64" s="140"/>
      <c r="IFF64" s="140"/>
      <c r="IFG64" s="140"/>
      <c r="IFH64" s="140"/>
      <c r="IFI64" s="140"/>
      <c r="IFJ64" s="140"/>
      <c r="IFK64" s="140"/>
      <c r="IFL64" s="140"/>
      <c r="IFM64" s="140"/>
      <c r="IFN64" s="140"/>
      <c r="IFO64" s="140"/>
      <c r="IFP64" s="140"/>
      <c r="IFQ64" s="140"/>
      <c r="IFR64" s="140"/>
      <c r="IFS64" s="140"/>
      <c r="IFT64" s="140"/>
      <c r="IFU64" s="140"/>
      <c r="IFV64" s="140"/>
      <c r="IFW64" s="140"/>
      <c r="IFX64" s="140"/>
      <c r="IFY64" s="140"/>
      <c r="IFZ64" s="140"/>
      <c r="IGA64" s="140"/>
      <c r="IGB64" s="140"/>
      <c r="IGC64" s="140"/>
      <c r="IGD64" s="140"/>
      <c r="IGE64" s="140"/>
      <c r="IGF64" s="140"/>
      <c r="IGG64" s="140"/>
      <c r="IGH64" s="140"/>
      <c r="IGI64" s="140"/>
      <c r="IGJ64" s="140"/>
      <c r="IGK64" s="140"/>
      <c r="IGL64" s="140"/>
      <c r="IGM64" s="140"/>
      <c r="IGN64" s="140"/>
      <c r="IGO64" s="140"/>
      <c r="IGP64" s="140"/>
      <c r="IGQ64" s="140"/>
      <c r="IGR64" s="140"/>
      <c r="IGS64" s="140"/>
      <c r="IGT64" s="140"/>
      <c r="IGU64" s="140"/>
      <c r="IGV64" s="140"/>
      <c r="IGW64" s="140"/>
      <c r="IGX64" s="140"/>
      <c r="IGY64" s="140"/>
      <c r="IGZ64" s="140"/>
      <c r="IHA64" s="140"/>
      <c r="IHB64" s="140"/>
      <c r="IHC64" s="140"/>
      <c r="IHD64" s="140"/>
      <c r="IHE64" s="140"/>
      <c r="IHF64" s="140"/>
      <c r="IHG64" s="140"/>
      <c r="IHH64" s="140"/>
      <c r="IHI64" s="140"/>
      <c r="IHJ64" s="140"/>
      <c r="IHK64" s="140"/>
      <c r="IHL64" s="140"/>
      <c r="IHM64" s="140"/>
      <c r="IHN64" s="140"/>
      <c r="IHO64" s="140"/>
      <c r="IHP64" s="140"/>
      <c r="IHQ64" s="140"/>
      <c r="IHR64" s="140"/>
      <c r="IHS64" s="140"/>
      <c r="IHT64" s="140"/>
      <c r="IHU64" s="140"/>
      <c r="IHV64" s="140"/>
      <c r="IHW64" s="140"/>
      <c r="IHX64" s="140"/>
      <c r="IHY64" s="140"/>
      <c r="IHZ64" s="140"/>
      <c r="IIA64" s="140"/>
      <c r="IIB64" s="140"/>
      <c r="IIC64" s="140"/>
      <c r="IID64" s="140"/>
      <c r="IIE64" s="140"/>
      <c r="IIF64" s="140"/>
      <c r="IIG64" s="140"/>
      <c r="IIH64" s="140"/>
      <c r="III64" s="140"/>
      <c r="IIJ64" s="140"/>
      <c r="IIK64" s="140"/>
      <c r="IIL64" s="140"/>
      <c r="IIM64" s="140"/>
      <c r="IIN64" s="140"/>
      <c r="IIO64" s="140"/>
      <c r="IIP64" s="140"/>
      <c r="IIQ64" s="140"/>
      <c r="IIR64" s="140"/>
      <c r="IIS64" s="140"/>
      <c r="IIT64" s="140"/>
      <c r="IIU64" s="140"/>
      <c r="IIV64" s="140"/>
      <c r="IIW64" s="140"/>
      <c r="IIX64" s="140"/>
      <c r="IIY64" s="140"/>
      <c r="IIZ64" s="140"/>
      <c r="IJA64" s="140"/>
      <c r="IJB64" s="140"/>
      <c r="IJC64" s="140"/>
      <c r="IJD64" s="140"/>
      <c r="IJE64" s="140"/>
      <c r="IJF64" s="140"/>
      <c r="IJG64" s="140"/>
      <c r="IJH64" s="140"/>
      <c r="IJI64" s="140"/>
      <c r="IJJ64" s="140"/>
      <c r="IJK64" s="140"/>
      <c r="IJL64" s="140"/>
      <c r="IJM64" s="140"/>
      <c r="IJN64" s="140"/>
      <c r="IJO64" s="140"/>
      <c r="IJP64" s="140"/>
      <c r="IJQ64" s="140"/>
      <c r="IJR64" s="140"/>
      <c r="IJS64" s="140"/>
      <c r="IJT64" s="140"/>
      <c r="IJU64" s="140"/>
      <c r="IJV64" s="140"/>
      <c r="IJW64" s="140"/>
      <c r="IJX64" s="140"/>
      <c r="IJY64" s="140"/>
      <c r="IJZ64" s="140"/>
      <c r="IKA64" s="140"/>
      <c r="IKB64" s="140"/>
      <c r="IKC64" s="140"/>
      <c r="IKD64" s="140"/>
      <c r="IKE64" s="140"/>
      <c r="IKF64" s="140"/>
      <c r="IKG64" s="140"/>
      <c r="IKH64" s="140"/>
      <c r="IKI64" s="140"/>
      <c r="IKJ64" s="140"/>
      <c r="IKK64" s="140"/>
      <c r="IKL64" s="140"/>
      <c r="IKM64" s="140"/>
      <c r="IKN64" s="140"/>
      <c r="IKO64" s="140"/>
      <c r="IKP64" s="140"/>
      <c r="IKQ64" s="140"/>
      <c r="IKR64" s="140"/>
      <c r="IKS64" s="140"/>
      <c r="IKT64" s="140"/>
      <c r="IKU64" s="140"/>
      <c r="IKV64" s="140"/>
      <c r="IKW64" s="140"/>
      <c r="IKX64" s="140"/>
      <c r="IKY64" s="140"/>
      <c r="IKZ64" s="140"/>
      <c r="ILA64" s="140"/>
      <c r="ILB64" s="140"/>
      <c r="ILC64" s="140"/>
      <c r="ILD64" s="140"/>
      <c r="ILE64" s="140"/>
      <c r="ILF64" s="140"/>
      <c r="ILG64" s="140"/>
      <c r="ILH64" s="140"/>
      <c r="ILI64" s="140"/>
      <c r="ILJ64" s="140"/>
      <c r="ILK64" s="140"/>
      <c r="ILL64" s="140"/>
      <c r="ILM64" s="140"/>
      <c r="ILN64" s="140"/>
      <c r="ILO64" s="140"/>
      <c r="ILP64" s="140"/>
      <c r="ILQ64" s="140"/>
      <c r="ILR64" s="140"/>
      <c r="ILS64" s="140"/>
      <c r="ILT64" s="140"/>
      <c r="ILU64" s="140"/>
      <c r="ILV64" s="140"/>
      <c r="ILW64" s="140"/>
      <c r="ILX64" s="140"/>
      <c r="ILY64" s="140"/>
      <c r="ILZ64" s="140"/>
      <c r="IMA64" s="140"/>
      <c r="IMB64" s="140"/>
      <c r="IMC64" s="140"/>
      <c r="IMD64" s="140"/>
      <c r="IME64" s="140"/>
      <c r="IMF64" s="140"/>
      <c r="IMG64" s="140"/>
      <c r="IMH64" s="140"/>
      <c r="IMI64" s="140"/>
      <c r="IMJ64" s="140"/>
      <c r="IMK64" s="140"/>
      <c r="IML64" s="140"/>
      <c r="IMM64" s="140"/>
      <c r="IMN64" s="140"/>
      <c r="IMO64" s="140"/>
      <c r="IMP64" s="140"/>
      <c r="IMQ64" s="140"/>
      <c r="IMR64" s="140"/>
      <c r="IMS64" s="140"/>
      <c r="IMT64" s="140"/>
      <c r="IMU64" s="140"/>
      <c r="IMV64" s="140"/>
      <c r="IMW64" s="140"/>
      <c r="IMX64" s="140"/>
      <c r="IMY64" s="140"/>
      <c r="IMZ64" s="140"/>
      <c r="INA64" s="140"/>
      <c r="INB64" s="140"/>
      <c r="INC64" s="140"/>
      <c r="IND64" s="140"/>
      <c r="INE64" s="140"/>
      <c r="INF64" s="140"/>
      <c r="ING64" s="140"/>
      <c r="INH64" s="140"/>
      <c r="INI64" s="140"/>
      <c r="INJ64" s="140"/>
      <c r="INK64" s="140"/>
      <c r="INL64" s="140"/>
      <c r="INM64" s="140"/>
      <c r="INN64" s="140"/>
      <c r="INO64" s="140"/>
      <c r="INP64" s="140"/>
      <c r="INQ64" s="140"/>
      <c r="INR64" s="140"/>
      <c r="INS64" s="140"/>
      <c r="INT64" s="140"/>
      <c r="INU64" s="140"/>
      <c r="INV64" s="140"/>
      <c r="INW64" s="140"/>
      <c r="INX64" s="140"/>
      <c r="INY64" s="140"/>
      <c r="INZ64" s="140"/>
      <c r="IOA64" s="140"/>
      <c r="IOB64" s="140"/>
      <c r="IOC64" s="140"/>
      <c r="IOD64" s="140"/>
      <c r="IOE64" s="140"/>
      <c r="IOF64" s="140"/>
      <c r="IOG64" s="140"/>
      <c r="IOH64" s="140"/>
      <c r="IOI64" s="140"/>
      <c r="IOJ64" s="140"/>
      <c r="IOK64" s="140"/>
      <c r="IOL64" s="140"/>
      <c r="IOM64" s="140"/>
      <c r="ION64" s="140"/>
      <c r="IOO64" s="140"/>
      <c r="IOP64" s="140"/>
      <c r="IOQ64" s="140"/>
      <c r="IOR64" s="140"/>
      <c r="IOS64" s="140"/>
      <c r="IOT64" s="140"/>
      <c r="IOU64" s="140"/>
      <c r="IOV64" s="140"/>
      <c r="IOW64" s="140"/>
      <c r="IOX64" s="140"/>
      <c r="IOY64" s="140"/>
      <c r="IOZ64" s="140"/>
      <c r="IPA64" s="140"/>
      <c r="IPB64" s="140"/>
      <c r="IPC64" s="140"/>
      <c r="IPD64" s="140"/>
      <c r="IPE64" s="140"/>
      <c r="IPF64" s="140"/>
      <c r="IPG64" s="140"/>
      <c r="IPH64" s="140"/>
      <c r="IPI64" s="140"/>
      <c r="IPJ64" s="140"/>
      <c r="IPK64" s="140"/>
      <c r="IPL64" s="140"/>
      <c r="IPM64" s="140"/>
      <c r="IPN64" s="140"/>
      <c r="IPO64" s="140"/>
      <c r="IPP64" s="140"/>
      <c r="IPQ64" s="140"/>
      <c r="IPR64" s="140"/>
      <c r="IPS64" s="140"/>
      <c r="IPT64" s="140"/>
      <c r="IPU64" s="140"/>
      <c r="IPV64" s="140"/>
      <c r="IPW64" s="140"/>
      <c r="IPX64" s="140"/>
      <c r="IPY64" s="140"/>
      <c r="IPZ64" s="140"/>
      <c r="IQA64" s="140"/>
      <c r="IQB64" s="140"/>
      <c r="IQC64" s="140"/>
      <c r="IQD64" s="140"/>
      <c r="IQE64" s="140"/>
      <c r="IQF64" s="140"/>
      <c r="IQG64" s="140"/>
      <c r="IQH64" s="140"/>
      <c r="IQI64" s="140"/>
      <c r="IQJ64" s="140"/>
      <c r="IQK64" s="140"/>
      <c r="IQL64" s="140"/>
      <c r="IQM64" s="140"/>
      <c r="IQN64" s="140"/>
      <c r="IQO64" s="140"/>
      <c r="IQP64" s="140"/>
      <c r="IQQ64" s="140"/>
      <c r="IQR64" s="140"/>
      <c r="IQS64" s="140"/>
      <c r="IQT64" s="140"/>
      <c r="IQU64" s="140"/>
      <c r="IQV64" s="140"/>
      <c r="IQW64" s="140"/>
      <c r="IQX64" s="140"/>
      <c r="IQY64" s="140"/>
      <c r="IQZ64" s="140"/>
      <c r="IRA64" s="140"/>
      <c r="IRB64" s="140"/>
      <c r="IRC64" s="140"/>
      <c r="IRD64" s="140"/>
      <c r="IRE64" s="140"/>
      <c r="IRF64" s="140"/>
      <c r="IRG64" s="140"/>
      <c r="IRH64" s="140"/>
      <c r="IRI64" s="140"/>
      <c r="IRJ64" s="140"/>
      <c r="IRK64" s="140"/>
      <c r="IRL64" s="140"/>
      <c r="IRM64" s="140"/>
      <c r="IRN64" s="140"/>
      <c r="IRO64" s="140"/>
      <c r="IRP64" s="140"/>
      <c r="IRQ64" s="140"/>
      <c r="IRR64" s="140"/>
      <c r="IRS64" s="140"/>
      <c r="IRT64" s="140"/>
      <c r="IRU64" s="140"/>
      <c r="IRV64" s="140"/>
      <c r="IRW64" s="140"/>
      <c r="IRX64" s="140"/>
      <c r="IRY64" s="140"/>
      <c r="IRZ64" s="140"/>
      <c r="ISA64" s="140"/>
      <c r="ISB64" s="140"/>
      <c r="ISC64" s="140"/>
      <c r="ISD64" s="140"/>
      <c r="ISE64" s="140"/>
      <c r="ISF64" s="140"/>
      <c r="ISG64" s="140"/>
      <c r="ISH64" s="140"/>
      <c r="ISI64" s="140"/>
      <c r="ISJ64" s="140"/>
      <c r="ISK64" s="140"/>
      <c r="ISL64" s="140"/>
      <c r="ISM64" s="140"/>
      <c r="ISN64" s="140"/>
      <c r="ISO64" s="140"/>
      <c r="ISP64" s="140"/>
      <c r="ISQ64" s="140"/>
      <c r="ISR64" s="140"/>
      <c r="ISS64" s="140"/>
      <c r="IST64" s="140"/>
      <c r="ISU64" s="140"/>
      <c r="ISV64" s="140"/>
      <c r="ISW64" s="140"/>
      <c r="ISX64" s="140"/>
      <c r="ISY64" s="140"/>
      <c r="ISZ64" s="140"/>
      <c r="ITA64" s="140"/>
      <c r="ITB64" s="140"/>
      <c r="ITC64" s="140"/>
      <c r="ITD64" s="140"/>
      <c r="ITE64" s="140"/>
      <c r="ITF64" s="140"/>
      <c r="ITG64" s="140"/>
      <c r="ITH64" s="140"/>
      <c r="ITI64" s="140"/>
      <c r="ITJ64" s="140"/>
      <c r="ITK64" s="140"/>
      <c r="ITL64" s="140"/>
      <c r="ITM64" s="140"/>
      <c r="ITN64" s="140"/>
      <c r="ITO64" s="140"/>
      <c r="ITP64" s="140"/>
      <c r="ITQ64" s="140"/>
      <c r="ITR64" s="140"/>
      <c r="ITS64" s="140"/>
      <c r="ITT64" s="140"/>
      <c r="ITU64" s="140"/>
      <c r="ITV64" s="140"/>
      <c r="ITW64" s="140"/>
      <c r="ITX64" s="140"/>
      <c r="ITY64" s="140"/>
      <c r="ITZ64" s="140"/>
      <c r="IUA64" s="140"/>
      <c r="IUB64" s="140"/>
      <c r="IUC64" s="140"/>
      <c r="IUD64" s="140"/>
      <c r="IUE64" s="140"/>
      <c r="IUF64" s="140"/>
      <c r="IUG64" s="140"/>
      <c r="IUH64" s="140"/>
      <c r="IUI64" s="140"/>
      <c r="IUJ64" s="140"/>
      <c r="IUK64" s="140"/>
      <c r="IUL64" s="140"/>
      <c r="IUM64" s="140"/>
      <c r="IUN64" s="140"/>
      <c r="IUO64" s="140"/>
      <c r="IUP64" s="140"/>
      <c r="IUQ64" s="140"/>
      <c r="IUR64" s="140"/>
      <c r="IUS64" s="140"/>
      <c r="IUT64" s="140"/>
      <c r="IUU64" s="140"/>
      <c r="IUV64" s="140"/>
      <c r="IUW64" s="140"/>
      <c r="IUX64" s="140"/>
      <c r="IUY64" s="140"/>
      <c r="IUZ64" s="140"/>
      <c r="IVA64" s="140"/>
      <c r="IVB64" s="140"/>
      <c r="IVC64" s="140"/>
      <c r="IVD64" s="140"/>
      <c r="IVE64" s="140"/>
      <c r="IVF64" s="140"/>
      <c r="IVG64" s="140"/>
      <c r="IVH64" s="140"/>
      <c r="IVI64" s="140"/>
      <c r="IVJ64" s="140"/>
      <c r="IVK64" s="140"/>
      <c r="IVL64" s="140"/>
      <c r="IVM64" s="140"/>
      <c r="IVN64" s="140"/>
      <c r="IVO64" s="140"/>
      <c r="IVP64" s="140"/>
      <c r="IVQ64" s="140"/>
      <c r="IVR64" s="140"/>
      <c r="IVS64" s="140"/>
      <c r="IVT64" s="140"/>
      <c r="IVU64" s="140"/>
      <c r="IVV64" s="140"/>
      <c r="IVW64" s="140"/>
      <c r="IVX64" s="140"/>
      <c r="IVY64" s="140"/>
      <c r="IVZ64" s="140"/>
      <c r="IWA64" s="140"/>
      <c r="IWB64" s="140"/>
      <c r="IWC64" s="140"/>
      <c r="IWD64" s="140"/>
      <c r="IWE64" s="140"/>
      <c r="IWF64" s="140"/>
      <c r="IWG64" s="140"/>
      <c r="IWH64" s="140"/>
      <c r="IWI64" s="140"/>
      <c r="IWJ64" s="140"/>
      <c r="IWK64" s="140"/>
      <c r="IWL64" s="140"/>
      <c r="IWM64" s="140"/>
      <c r="IWN64" s="140"/>
      <c r="IWO64" s="140"/>
      <c r="IWP64" s="140"/>
      <c r="IWQ64" s="140"/>
      <c r="IWR64" s="140"/>
      <c r="IWS64" s="140"/>
      <c r="IWT64" s="140"/>
      <c r="IWU64" s="140"/>
      <c r="IWV64" s="140"/>
      <c r="IWW64" s="140"/>
      <c r="IWX64" s="140"/>
      <c r="IWY64" s="140"/>
      <c r="IWZ64" s="140"/>
      <c r="IXA64" s="140"/>
      <c r="IXB64" s="140"/>
      <c r="IXC64" s="140"/>
      <c r="IXD64" s="140"/>
      <c r="IXE64" s="140"/>
      <c r="IXF64" s="140"/>
      <c r="IXG64" s="140"/>
      <c r="IXH64" s="140"/>
      <c r="IXI64" s="140"/>
      <c r="IXJ64" s="140"/>
      <c r="IXK64" s="140"/>
      <c r="IXL64" s="140"/>
      <c r="IXM64" s="140"/>
      <c r="IXN64" s="140"/>
      <c r="IXO64" s="140"/>
      <c r="IXP64" s="140"/>
      <c r="IXQ64" s="140"/>
      <c r="IXR64" s="140"/>
      <c r="IXS64" s="140"/>
      <c r="IXT64" s="140"/>
      <c r="IXU64" s="140"/>
      <c r="IXV64" s="140"/>
      <c r="IXW64" s="140"/>
      <c r="IXX64" s="140"/>
      <c r="IXY64" s="140"/>
      <c r="IXZ64" s="140"/>
      <c r="IYA64" s="140"/>
      <c r="IYB64" s="140"/>
      <c r="IYC64" s="140"/>
      <c r="IYD64" s="140"/>
      <c r="IYE64" s="140"/>
      <c r="IYF64" s="140"/>
      <c r="IYG64" s="140"/>
      <c r="IYH64" s="140"/>
      <c r="IYI64" s="140"/>
      <c r="IYJ64" s="140"/>
      <c r="IYK64" s="140"/>
      <c r="IYL64" s="140"/>
      <c r="IYM64" s="140"/>
      <c r="IYN64" s="140"/>
      <c r="IYO64" s="140"/>
      <c r="IYP64" s="140"/>
      <c r="IYQ64" s="140"/>
      <c r="IYR64" s="140"/>
      <c r="IYS64" s="140"/>
      <c r="IYT64" s="140"/>
      <c r="IYU64" s="140"/>
      <c r="IYV64" s="140"/>
      <c r="IYW64" s="140"/>
      <c r="IYX64" s="140"/>
      <c r="IYY64" s="140"/>
      <c r="IYZ64" s="140"/>
      <c r="IZA64" s="140"/>
      <c r="IZB64" s="140"/>
      <c r="IZC64" s="140"/>
      <c r="IZD64" s="140"/>
      <c r="IZE64" s="140"/>
      <c r="IZF64" s="140"/>
      <c r="IZG64" s="140"/>
      <c r="IZH64" s="140"/>
      <c r="IZI64" s="140"/>
      <c r="IZJ64" s="140"/>
      <c r="IZK64" s="140"/>
      <c r="IZL64" s="140"/>
      <c r="IZM64" s="140"/>
      <c r="IZN64" s="140"/>
      <c r="IZO64" s="140"/>
      <c r="IZP64" s="140"/>
      <c r="IZQ64" s="140"/>
      <c r="IZR64" s="140"/>
      <c r="IZS64" s="140"/>
      <c r="IZT64" s="140"/>
      <c r="IZU64" s="140"/>
      <c r="IZV64" s="140"/>
      <c r="IZW64" s="140"/>
      <c r="IZX64" s="140"/>
      <c r="IZY64" s="140"/>
      <c r="IZZ64" s="140"/>
      <c r="JAA64" s="140"/>
      <c r="JAB64" s="140"/>
      <c r="JAC64" s="140"/>
      <c r="JAD64" s="140"/>
      <c r="JAE64" s="140"/>
      <c r="JAF64" s="140"/>
      <c r="JAG64" s="140"/>
      <c r="JAH64" s="140"/>
      <c r="JAI64" s="140"/>
      <c r="JAJ64" s="140"/>
      <c r="JAK64" s="140"/>
      <c r="JAL64" s="140"/>
      <c r="JAM64" s="140"/>
      <c r="JAN64" s="140"/>
      <c r="JAO64" s="140"/>
      <c r="JAP64" s="140"/>
      <c r="JAQ64" s="140"/>
      <c r="JAR64" s="140"/>
      <c r="JAS64" s="140"/>
      <c r="JAT64" s="140"/>
      <c r="JAU64" s="140"/>
      <c r="JAV64" s="140"/>
      <c r="JAW64" s="140"/>
      <c r="JAX64" s="140"/>
      <c r="JAY64" s="140"/>
      <c r="JAZ64" s="140"/>
      <c r="JBA64" s="140"/>
      <c r="JBB64" s="140"/>
      <c r="JBC64" s="140"/>
      <c r="JBD64" s="140"/>
      <c r="JBE64" s="140"/>
      <c r="JBF64" s="140"/>
      <c r="JBG64" s="140"/>
      <c r="JBH64" s="140"/>
      <c r="JBI64" s="140"/>
      <c r="JBJ64" s="140"/>
      <c r="JBK64" s="140"/>
      <c r="JBL64" s="140"/>
      <c r="JBM64" s="140"/>
      <c r="JBN64" s="140"/>
      <c r="JBO64" s="140"/>
      <c r="JBP64" s="140"/>
      <c r="JBQ64" s="140"/>
      <c r="JBR64" s="140"/>
      <c r="JBS64" s="140"/>
      <c r="JBT64" s="140"/>
      <c r="JBU64" s="140"/>
      <c r="JBV64" s="140"/>
      <c r="JBW64" s="140"/>
      <c r="JBX64" s="140"/>
      <c r="JBY64" s="140"/>
      <c r="JBZ64" s="140"/>
      <c r="JCA64" s="140"/>
      <c r="JCB64" s="140"/>
      <c r="JCC64" s="140"/>
      <c r="JCD64" s="140"/>
      <c r="JCE64" s="140"/>
      <c r="JCF64" s="140"/>
      <c r="JCG64" s="140"/>
      <c r="JCH64" s="140"/>
      <c r="JCI64" s="140"/>
      <c r="JCJ64" s="140"/>
      <c r="JCK64" s="140"/>
      <c r="JCL64" s="140"/>
      <c r="JCM64" s="140"/>
      <c r="JCN64" s="140"/>
      <c r="JCO64" s="140"/>
      <c r="JCP64" s="140"/>
      <c r="JCQ64" s="140"/>
      <c r="JCR64" s="140"/>
      <c r="JCS64" s="140"/>
      <c r="JCT64" s="140"/>
      <c r="JCU64" s="140"/>
      <c r="JCV64" s="140"/>
      <c r="JCW64" s="140"/>
      <c r="JCX64" s="140"/>
      <c r="JCY64" s="140"/>
      <c r="JCZ64" s="140"/>
      <c r="JDA64" s="140"/>
      <c r="JDB64" s="140"/>
      <c r="JDC64" s="140"/>
      <c r="JDD64" s="140"/>
      <c r="JDE64" s="140"/>
      <c r="JDF64" s="140"/>
      <c r="JDG64" s="140"/>
      <c r="JDH64" s="140"/>
      <c r="JDI64" s="140"/>
      <c r="JDJ64" s="140"/>
      <c r="JDK64" s="140"/>
      <c r="JDL64" s="140"/>
      <c r="JDM64" s="140"/>
      <c r="JDN64" s="140"/>
      <c r="JDO64" s="140"/>
      <c r="JDP64" s="140"/>
      <c r="JDQ64" s="140"/>
      <c r="JDR64" s="140"/>
      <c r="JDS64" s="140"/>
      <c r="JDT64" s="140"/>
      <c r="JDU64" s="140"/>
      <c r="JDV64" s="140"/>
      <c r="JDW64" s="140"/>
      <c r="JDX64" s="140"/>
      <c r="JDY64" s="140"/>
      <c r="JDZ64" s="140"/>
      <c r="JEA64" s="140"/>
      <c r="JEB64" s="140"/>
      <c r="JEC64" s="140"/>
      <c r="JED64" s="140"/>
      <c r="JEE64" s="140"/>
      <c r="JEF64" s="140"/>
      <c r="JEG64" s="140"/>
      <c r="JEH64" s="140"/>
      <c r="JEI64" s="140"/>
      <c r="JEJ64" s="140"/>
      <c r="JEK64" s="140"/>
      <c r="JEL64" s="140"/>
      <c r="JEM64" s="140"/>
      <c r="JEN64" s="140"/>
      <c r="JEO64" s="140"/>
      <c r="JEP64" s="140"/>
      <c r="JEQ64" s="140"/>
      <c r="JER64" s="140"/>
      <c r="JES64" s="140"/>
      <c r="JET64" s="140"/>
      <c r="JEU64" s="140"/>
      <c r="JEV64" s="140"/>
      <c r="JEW64" s="140"/>
      <c r="JEX64" s="140"/>
      <c r="JEY64" s="140"/>
      <c r="JEZ64" s="140"/>
      <c r="JFA64" s="140"/>
      <c r="JFB64" s="140"/>
      <c r="JFC64" s="140"/>
      <c r="JFD64" s="140"/>
      <c r="JFE64" s="140"/>
      <c r="JFF64" s="140"/>
      <c r="JFG64" s="140"/>
      <c r="JFH64" s="140"/>
      <c r="JFI64" s="140"/>
      <c r="JFJ64" s="140"/>
      <c r="JFK64" s="140"/>
      <c r="JFL64" s="140"/>
      <c r="JFM64" s="140"/>
      <c r="JFN64" s="140"/>
      <c r="JFO64" s="140"/>
      <c r="JFP64" s="140"/>
      <c r="JFQ64" s="140"/>
      <c r="JFR64" s="140"/>
      <c r="JFS64" s="140"/>
      <c r="JFT64" s="140"/>
      <c r="JFU64" s="140"/>
      <c r="JFV64" s="140"/>
      <c r="JFW64" s="140"/>
      <c r="JFX64" s="140"/>
      <c r="JFY64" s="140"/>
      <c r="JFZ64" s="140"/>
      <c r="JGA64" s="140"/>
      <c r="JGB64" s="140"/>
      <c r="JGC64" s="140"/>
      <c r="JGD64" s="140"/>
      <c r="JGE64" s="140"/>
      <c r="JGF64" s="140"/>
      <c r="JGG64" s="140"/>
      <c r="JGH64" s="140"/>
      <c r="JGI64" s="140"/>
      <c r="JGJ64" s="140"/>
      <c r="JGK64" s="140"/>
      <c r="JGL64" s="140"/>
      <c r="JGM64" s="140"/>
      <c r="JGN64" s="140"/>
      <c r="JGO64" s="140"/>
      <c r="JGP64" s="140"/>
      <c r="JGQ64" s="140"/>
      <c r="JGR64" s="140"/>
      <c r="JGS64" s="140"/>
      <c r="JGT64" s="140"/>
      <c r="JGU64" s="140"/>
      <c r="JGV64" s="140"/>
      <c r="JGW64" s="140"/>
      <c r="JGX64" s="140"/>
      <c r="JGY64" s="140"/>
      <c r="JGZ64" s="140"/>
      <c r="JHA64" s="140"/>
      <c r="JHB64" s="140"/>
      <c r="JHC64" s="140"/>
      <c r="JHD64" s="140"/>
      <c r="JHE64" s="140"/>
      <c r="JHF64" s="140"/>
      <c r="JHG64" s="140"/>
      <c r="JHH64" s="140"/>
      <c r="JHI64" s="140"/>
      <c r="JHJ64" s="140"/>
      <c r="JHK64" s="140"/>
      <c r="JHL64" s="140"/>
      <c r="JHM64" s="140"/>
      <c r="JHN64" s="140"/>
      <c r="JHO64" s="140"/>
      <c r="JHP64" s="140"/>
      <c r="JHQ64" s="140"/>
      <c r="JHR64" s="140"/>
      <c r="JHS64" s="140"/>
      <c r="JHT64" s="140"/>
      <c r="JHU64" s="140"/>
      <c r="JHV64" s="140"/>
      <c r="JHW64" s="140"/>
      <c r="JHX64" s="140"/>
      <c r="JHY64" s="140"/>
      <c r="JHZ64" s="140"/>
      <c r="JIA64" s="140"/>
      <c r="JIB64" s="140"/>
      <c r="JIC64" s="140"/>
      <c r="JID64" s="140"/>
      <c r="JIE64" s="140"/>
      <c r="JIF64" s="140"/>
      <c r="JIG64" s="140"/>
      <c r="JIH64" s="140"/>
      <c r="JII64" s="140"/>
      <c r="JIJ64" s="140"/>
      <c r="JIK64" s="140"/>
      <c r="JIL64" s="140"/>
      <c r="JIM64" s="140"/>
      <c r="JIN64" s="140"/>
      <c r="JIO64" s="140"/>
      <c r="JIP64" s="140"/>
      <c r="JIQ64" s="140"/>
      <c r="JIR64" s="140"/>
      <c r="JIS64" s="140"/>
      <c r="JIT64" s="140"/>
      <c r="JIU64" s="140"/>
      <c r="JIV64" s="140"/>
      <c r="JIW64" s="140"/>
      <c r="JIX64" s="140"/>
      <c r="JIY64" s="140"/>
      <c r="JIZ64" s="140"/>
      <c r="JJA64" s="140"/>
      <c r="JJB64" s="140"/>
      <c r="JJC64" s="140"/>
      <c r="JJD64" s="140"/>
      <c r="JJE64" s="140"/>
      <c r="JJF64" s="140"/>
      <c r="JJG64" s="140"/>
      <c r="JJH64" s="140"/>
      <c r="JJI64" s="140"/>
      <c r="JJJ64" s="140"/>
      <c r="JJK64" s="140"/>
      <c r="JJL64" s="140"/>
      <c r="JJM64" s="140"/>
      <c r="JJN64" s="140"/>
      <c r="JJO64" s="140"/>
      <c r="JJP64" s="140"/>
      <c r="JJQ64" s="140"/>
      <c r="JJR64" s="140"/>
      <c r="JJS64" s="140"/>
      <c r="JJT64" s="140"/>
      <c r="JJU64" s="140"/>
      <c r="JJV64" s="140"/>
      <c r="JJW64" s="140"/>
      <c r="JJX64" s="140"/>
      <c r="JJY64" s="140"/>
      <c r="JJZ64" s="140"/>
      <c r="JKA64" s="140"/>
      <c r="JKB64" s="140"/>
      <c r="JKC64" s="140"/>
      <c r="JKD64" s="140"/>
      <c r="JKE64" s="140"/>
      <c r="JKF64" s="140"/>
      <c r="JKG64" s="140"/>
      <c r="JKH64" s="140"/>
      <c r="JKI64" s="140"/>
      <c r="JKJ64" s="140"/>
      <c r="JKK64" s="140"/>
      <c r="JKL64" s="140"/>
      <c r="JKM64" s="140"/>
      <c r="JKN64" s="140"/>
      <c r="JKO64" s="140"/>
      <c r="JKP64" s="140"/>
      <c r="JKQ64" s="140"/>
      <c r="JKR64" s="140"/>
      <c r="JKS64" s="140"/>
      <c r="JKT64" s="140"/>
      <c r="JKU64" s="140"/>
      <c r="JKV64" s="140"/>
      <c r="JKW64" s="140"/>
      <c r="JKX64" s="140"/>
      <c r="JKY64" s="140"/>
      <c r="JKZ64" s="140"/>
      <c r="JLA64" s="140"/>
      <c r="JLB64" s="140"/>
      <c r="JLC64" s="140"/>
      <c r="JLD64" s="140"/>
      <c r="JLE64" s="140"/>
      <c r="JLF64" s="140"/>
      <c r="JLG64" s="140"/>
      <c r="JLH64" s="140"/>
      <c r="JLI64" s="140"/>
      <c r="JLJ64" s="140"/>
      <c r="JLK64" s="140"/>
      <c r="JLL64" s="140"/>
      <c r="JLM64" s="140"/>
      <c r="JLN64" s="140"/>
      <c r="JLO64" s="140"/>
      <c r="JLP64" s="140"/>
      <c r="JLQ64" s="140"/>
      <c r="JLR64" s="140"/>
      <c r="JLS64" s="140"/>
      <c r="JLT64" s="140"/>
      <c r="JLU64" s="140"/>
      <c r="JLV64" s="140"/>
      <c r="JLW64" s="140"/>
      <c r="JLX64" s="140"/>
      <c r="JLY64" s="140"/>
      <c r="JLZ64" s="140"/>
      <c r="JMA64" s="140"/>
      <c r="JMB64" s="140"/>
      <c r="JMC64" s="140"/>
      <c r="JMD64" s="140"/>
      <c r="JME64" s="140"/>
      <c r="JMF64" s="140"/>
      <c r="JMG64" s="140"/>
      <c r="JMH64" s="140"/>
      <c r="JMI64" s="140"/>
      <c r="JMJ64" s="140"/>
      <c r="JMK64" s="140"/>
      <c r="JML64" s="140"/>
      <c r="JMM64" s="140"/>
      <c r="JMN64" s="140"/>
      <c r="JMO64" s="140"/>
      <c r="JMP64" s="140"/>
      <c r="JMQ64" s="140"/>
      <c r="JMR64" s="140"/>
      <c r="JMS64" s="140"/>
      <c r="JMT64" s="140"/>
      <c r="JMU64" s="140"/>
      <c r="JMV64" s="140"/>
      <c r="JMW64" s="140"/>
      <c r="JMX64" s="140"/>
      <c r="JMY64" s="140"/>
      <c r="JMZ64" s="140"/>
      <c r="JNA64" s="140"/>
      <c r="JNB64" s="140"/>
      <c r="JNC64" s="140"/>
      <c r="JND64" s="140"/>
      <c r="JNE64" s="140"/>
      <c r="JNF64" s="140"/>
      <c r="JNG64" s="140"/>
      <c r="JNH64" s="140"/>
      <c r="JNI64" s="140"/>
      <c r="JNJ64" s="140"/>
      <c r="JNK64" s="140"/>
      <c r="JNL64" s="140"/>
      <c r="JNM64" s="140"/>
      <c r="JNN64" s="140"/>
      <c r="JNO64" s="140"/>
      <c r="JNP64" s="140"/>
      <c r="JNQ64" s="140"/>
      <c r="JNR64" s="140"/>
      <c r="JNS64" s="140"/>
      <c r="JNT64" s="140"/>
      <c r="JNU64" s="140"/>
      <c r="JNV64" s="140"/>
      <c r="JNW64" s="140"/>
      <c r="JNX64" s="140"/>
      <c r="JNY64" s="140"/>
      <c r="JNZ64" s="140"/>
      <c r="JOA64" s="140"/>
      <c r="JOB64" s="140"/>
      <c r="JOC64" s="140"/>
      <c r="JOD64" s="140"/>
      <c r="JOE64" s="140"/>
      <c r="JOF64" s="140"/>
      <c r="JOG64" s="140"/>
      <c r="JOH64" s="140"/>
      <c r="JOI64" s="140"/>
      <c r="JOJ64" s="140"/>
      <c r="JOK64" s="140"/>
      <c r="JOL64" s="140"/>
      <c r="JOM64" s="140"/>
      <c r="JON64" s="140"/>
      <c r="JOO64" s="140"/>
      <c r="JOP64" s="140"/>
      <c r="JOQ64" s="140"/>
      <c r="JOR64" s="140"/>
      <c r="JOS64" s="140"/>
      <c r="JOT64" s="140"/>
      <c r="JOU64" s="140"/>
      <c r="JOV64" s="140"/>
      <c r="JOW64" s="140"/>
      <c r="JOX64" s="140"/>
      <c r="JOY64" s="140"/>
      <c r="JOZ64" s="140"/>
      <c r="JPA64" s="140"/>
      <c r="JPB64" s="140"/>
      <c r="JPC64" s="140"/>
      <c r="JPD64" s="140"/>
      <c r="JPE64" s="140"/>
      <c r="JPF64" s="140"/>
      <c r="JPG64" s="140"/>
      <c r="JPH64" s="140"/>
      <c r="JPI64" s="140"/>
      <c r="JPJ64" s="140"/>
      <c r="JPK64" s="140"/>
      <c r="JPL64" s="140"/>
      <c r="JPM64" s="140"/>
      <c r="JPN64" s="140"/>
      <c r="JPO64" s="140"/>
      <c r="JPP64" s="140"/>
      <c r="JPQ64" s="140"/>
      <c r="JPR64" s="140"/>
      <c r="JPS64" s="140"/>
      <c r="JPT64" s="140"/>
      <c r="JPU64" s="140"/>
      <c r="JPV64" s="140"/>
      <c r="JPW64" s="140"/>
      <c r="JPX64" s="140"/>
      <c r="JPY64" s="140"/>
      <c r="JPZ64" s="140"/>
      <c r="JQA64" s="140"/>
      <c r="JQB64" s="140"/>
      <c r="JQC64" s="140"/>
      <c r="JQD64" s="140"/>
      <c r="JQE64" s="140"/>
      <c r="JQF64" s="140"/>
      <c r="JQG64" s="140"/>
      <c r="JQH64" s="140"/>
      <c r="JQI64" s="140"/>
      <c r="JQJ64" s="140"/>
      <c r="JQK64" s="140"/>
      <c r="JQL64" s="140"/>
      <c r="JQM64" s="140"/>
      <c r="JQN64" s="140"/>
      <c r="JQO64" s="140"/>
      <c r="JQP64" s="140"/>
      <c r="JQQ64" s="140"/>
      <c r="JQR64" s="140"/>
      <c r="JQS64" s="140"/>
      <c r="JQT64" s="140"/>
      <c r="JQU64" s="140"/>
      <c r="JQV64" s="140"/>
      <c r="JQW64" s="140"/>
      <c r="JQX64" s="140"/>
      <c r="JQY64" s="140"/>
      <c r="JQZ64" s="140"/>
      <c r="JRA64" s="140"/>
      <c r="JRB64" s="140"/>
      <c r="JRC64" s="140"/>
      <c r="JRD64" s="140"/>
      <c r="JRE64" s="140"/>
      <c r="JRF64" s="140"/>
      <c r="JRG64" s="140"/>
      <c r="JRH64" s="140"/>
      <c r="JRI64" s="140"/>
      <c r="JRJ64" s="140"/>
      <c r="JRK64" s="140"/>
      <c r="JRL64" s="140"/>
      <c r="JRM64" s="140"/>
      <c r="JRN64" s="140"/>
      <c r="JRO64" s="140"/>
      <c r="JRP64" s="140"/>
      <c r="JRQ64" s="140"/>
      <c r="JRR64" s="140"/>
      <c r="JRS64" s="140"/>
      <c r="JRT64" s="140"/>
      <c r="JRU64" s="140"/>
      <c r="JRV64" s="140"/>
      <c r="JRW64" s="140"/>
      <c r="JRX64" s="140"/>
      <c r="JRY64" s="140"/>
      <c r="JRZ64" s="140"/>
      <c r="JSA64" s="140"/>
      <c r="JSB64" s="140"/>
      <c r="JSC64" s="140"/>
      <c r="JSD64" s="140"/>
      <c r="JSE64" s="140"/>
      <c r="JSF64" s="140"/>
      <c r="JSG64" s="140"/>
      <c r="JSH64" s="140"/>
      <c r="JSI64" s="140"/>
      <c r="JSJ64" s="140"/>
      <c r="JSK64" s="140"/>
      <c r="JSL64" s="140"/>
      <c r="JSM64" s="140"/>
      <c r="JSN64" s="140"/>
      <c r="JSO64" s="140"/>
      <c r="JSP64" s="140"/>
      <c r="JSQ64" s="140"/>
      <c r="JSR64" s="140"/>
      <c r="JSS64" s="140"/>
      <c r="JST64" s="140"/>
      <c r="JSU64" s="140"/>
      <c r="JSV64" s="140"/>
      <c r="JSW64" s="140"/>
      <c r="JSX64" s="140"/>
      <c r="JSY64" s="140"/>
      <c r="JSZ64" s="140"/>
      <c r="JTA64" s="140"/>
      <c r="JTB64" s="140"/>
      <c r="JTC64" s="140"/>
      <c r="JTD64" s="140"/>
      <c r="JTE64" s="140"/>
      <c r="JTF64" s="140"/>
      <c r="JTG64" s="140"/>
      <c r="JTH64" s="140"/>
      <c r="JTI64" s="140"/>
      <c r="JTJ64" s="140"/>
      <c r="JTK64" s="140"/>
      <c r="JTL64" s="140"/>
      <c r="JTM64" s="140"/>
      <c r="JTN64" s="140"/>
      <c r="JTO64" s="140"/>
      <c r="JTP64" s="140"/>
      <c r="JTQ64" s="140"/>
      <c r="JTR64" s="140"/>
      <c r="JTS64" s="140"/>
      <c r="JTT64" s="140"/>
      <c r="JTU64" s="140"/>
      <c r="JTV64" s="140"/>
      <c r="JTW64" s="140"/>
      <c r="JTX64" s="140"/>
      <c r="JTY64" s="140"/>
      <c r="JTZ64" s="140"/>
      <c r="JUA64" s="140"/>
      <c r="JUB64" s="140"/>
      <c r="JUC64" s="140"/>
      <c r="JUD64" s="140"/>
      <c r="JUE64" s="140"/>
      <c r="JUF64" s="140"/>
      <c r="JUG64" s="140"/>
      <c r="JUH64" s="140"/>
      <c r="JUI64" s="140"/>
      <c r="JUJ64" s="140"/>
      <c r="JUK64" s="140"/>
      <c r="JUL64" s="140"/>
      <c r="JUM64" s="140"/>
      <c r="JUN64" s="140"/>
      <c r="JUO64" s="140"/>
      <c r="JUP64" s="140"/>
      <c r="JUQ64" s="140"/>
      <c r="JUR64" s="140"/>
      <c r="JUS64" s="140"/>
      <c r="JUT64" s="140"/>
      <c r="JUU64" s="140"/>
      <c r="JUV64" s="140"/>
      <c r="JUW64" s="140"/>
      <c r="JUX64" s="140"/>
      <c r="JUY64" s="140"/>
      <c r="JUZ64" s="140"/>
      <c r="JVA64" s="140"/>
      <c r="JVB64" s="140"/>
      <c r="JVC64" s="140"/>
      <c r="JVD64" s="140"/>
      <c r="JVE64" s="140"/>
      <c r="JVF64" s="140"/>
      <c r="JVG64" s="140"/>
      <c r="JVH64" s="140"/>
      <c r="JVI64" s="140"/>
      <c r="JVJ64" s="140"/>
      <c r="JVK64" s="140"/>
      <c r="JVL64" s="140"/>
      <c r="JVM64" s="140"/>
      <c r="JVN64" s="140"/>
      <c r="JVO64" s="140"/>
      <c r="JVP64" s="140"/>
      <c r="JVQ64" s="140"/>
      <c r="JVR64" s="140"/>
      <c r="JVS64" s="140"/>
      <c r="JVT64" s="140"/>
      <c r="JVU64" s="140"/>
      <c r="JVV64" s="140"/>
      <c r="JVW64" s="140"/>
      <c r="JVX64" s="140"/>
      <c r="JVY64" s="140"/>
      <c r="JVZ64" s="140"/>
      <c r="JWA64" s="140"/>
      <c r="JWB64" s="140"/>
      <c r="JWC64" s="140"/>
      <c r="JWD64" s="140"/>
      <c r="JWE64" s="140"/>
      <c r="JWF64" s="140"/>
      <c r="JWG64" s="140"/>
      <c r="JWH64" s="140"/>
      <c r="JWI64" s="140"/>
      <c r="JWJ64" s="140"/>
      <c r="JWK64" s="140"/>
      <c r="JWL64" s="140"/>
      <c r="JWM64" s="140"/>
      <c r="JWN64" s="140"/>
      <c r="JWO64" s="140"/>
      <c r="JWP64" s="140"/>
      <c r="JWQ64" s="140"/>
      <c r="JWR64" s="140"/>
      <c r="JWS64" s="140"/>
      <c r="JWT64" s="140"/>
      <c r="JWU64" s="140"/>
      <c r="JWV64" s="140"/>
      <c r="JWW64" s="140"/>
      <c r="JWX64" s="140"/>
      <c r="JWY64" s="140"/>
      <c r="JWZ64" s="140"/>
      <c r="JXA64" s="140"/>
      <c r="JXB64" s="140"/>
      <c r="JXC64" s="140"/>
      <c r="JXD64" s="140"/>
      <c r="JXE64" s="140"/>
      <c r="JXF64" s="140"/>
      <c r="JXG64" s="140"/>
      <c r="JXH64" s="140"/>
      <c r="JXI64" s="140"/>
      <c r="JXJ64" s="140"/>
      <c r="JXK64" s="140"/>
      <c r="JXL64" s="140"/>
      <c r="JXM64" s="140"/>
      <c r="JXN64" s="140"/>
      <c r="JXO64" s="140"/>
      <c r="JXP64" s="140"/>
      <c r="JXQ64" s="140"/>
      <c r="JXR64" s="140"/>
      <c r="JXS64" s="140"/>
      <c r="JXT64" s="140"/>
      <c r="JXU64" s="140"/>
      <c r="JXV64" s="140"/>
      <c r="JXW64" s="140"/>
      <c r="JXX64" s="140"/>
      <c r="JXY64" s="140"/>
      <c r="JXZ64" s="140"/>
      <c r="JYA64" s="140"/>
      <c r="JYB64" s="140"/>
      <c r="JYC64" s="140"/>
      <c r="JYD64" s="140"/>
      <c r="JYE64" s="140"/>
      <c r="JYF64" s="140"/>
      <c r="JYG64" s="140"/>
      <c r="JYH64" s="140"/>
      <c r="JYI64" s="140"/>
      <c r="JYJ64" s="140"/>
      <c r="JYK64" s="140"/>
      <c r="JYL64" s="140"/>
      <c r="JYM64" s="140"/>
      <c r="JYN64" s="140"/>
      <c r="JYO64" s="140"/>
      <c r="JYP64" s="140"/>
      <c r="JYQ64" s="140"/>
      <c r="JYR64" s="140"/>
      <c r="JYS64" s="140"/>
      <c r="JYT64" s="140"/>
      <c r="JYU64" s="140"/>
      <c r="JYV64" s="140"/>
      <c r="JYW64" s="140"/>
      <c r="JYX64" s="140"/>
      <c r="JYY64" s="140"/>
      <c r="JYZ64" s="140"/>
      <c r="JZA64" s="140"/>
      <c r="JZB64" s="140"/>
      <c r="JZC64" s="140"/>
      <c r="JZD64" s="140"/>
      <c r="JZE64" s="140"/>
      <c r="JZF64" s="140"/>
      <c r="JZG64" s="140"/>
      <c r="JZH64" s="140"/>
      <c r="JZI64" s="140"/>
      <c r="JZJ64" s="140"/>
      <c r="JZK64" s="140"/>
      <c r="JZL64" s="140"/>
      <c r="JZM64" s="140"/>
      <c r="JZN64" s="140"/>
      <c r="JZO64" s="140"/>
      <c r="JZP64" s="140"/>
      <c r="JZQ64" s="140"/>
      <c r="JZR64" s="140"/>
      <c r="JZS64" s="140"/>
      <c r="JZT64" s="140"/>
      <c r="JZU64" s="140"/>
      <c r="JZV64" s="140"/>
      <c r="JZW64" s="140"/>
      <c r="JZX64" s="140"/>
      <c r="JZY64" s="140"/>
      <c r="JZZ64" s="140"/>
      <c r="KAA64" s="140"/>
      <c r="KAB64" s="140"/>
      <c r="KAC64" s="140"/>
      <c r="KAD64" s="140"/>
      <c r="KAE64" s="140"/>
      <c r="KAF64" s="140"/>
      <c r="KAG64" s="140"/>
      <c r="KAH64" s="140"/>
      <c r="KAI64" s="140"/>
      <c r="KAJ64" s="140"/>
      <c r="KAK64" s="140"/>
      <c r="KAL64" s="140"/>
      <c r="KAM64" s="140"/>
      <c r="KAN64" s="140"/>
      <c r="KAO64" s="140"/>
      <c r="KAP64" s="140"/>
      <c r="KAQ64" s="140"/>
      <c r="KAR64" s="140"/>
      <c r="KAS64" s="140"/>
      <c r="KAT64" s="140"/>
      <c r="KAU64" s="140"/>
      <c r="KAV64" s="140"/>
      <c r="KAW64" s="140"/>
      <c r="KAX64" s="140"/>
      <c r="KAY64" s="140"/>
      <c r="KAZ64" s="140"/>
      <c r="KBA64" s="140"/>
      <c r="KBB64" s="140"/>
      <c r="KBC64" s="140"/>
      <c r="KBD64" s="140"/>
      <c r="KBE64" s="140"/>
      <c r="KBF64" s="140"/>
      <c r="KBG64" s="140"/>
      <c r="KBH64" s="140"/>
      <c r="KBI64" s="140"/>
      <c r="KBJ64" s="140"/>
      <c r="KBK64" s="140"/>
      <c r="KBL64" s="140"/>
      <c r="KBM64" s="140"/>
      <c r="KBN64" s="140"/>
      <c r="KBO64" s="140"/>
      <c r="KBP64" s="140"/>
      <c r="KBQ64" s="140"/>
      <c r="KBR64" s="140"/>
      <c r="KBS64" s="140"/>
      <c r="KBT64" s="140"/>
      <c r="KBU64" s="140"/>
      <c r="KBV64" s="140"/>
      <c r="KBW64" s="140"/>
      <c r="KBX64" s="140"/>
      <c r="KBY64" s="140"/>
      <c r="KBZ64" s="140"/>
      <c r="KCA64" s="140"/>
      <c r="KCB64" s="140"/>
      <c r="KCC64" s="140"/>
      <c r="KCD64" s="140"/>
      <c r="KCE64" s="140"/>
      <c r="KCF64" s="140"/>
      <c r="KCG64" s="140"/>
      <c r="KCH64" s="140"/>
      <c r="KCI64" s="140"/>
      <c r="KCJ64" s="140"/>
      <c r="KCK64" s="140"/>
      <c r="KCL64" s="140"/>
      <c r="KCM64" s="140"/>
      <c r="KCN64" s="140"/>
      <c r="KCO64" s="140"/>
      <c r="KCP64" s="140"/>
      <c r="KCQ64" s="140"/>
      <c r="KCR64" s="140"/>
      <c r="KCS64" s="140"/>
      <c r="KCT64" s="140"/>
      <c r="KCU64" s="140"/>
      <c r="KCV64" s="140"/>
      <c r="KCW64" s="140"/>
      <c r="KCX64" s="140"/>
      <c r="KCY64" s="140"/>
      <c r="KCZ64" s="140"/>
      <c r="KDA64" s="140"/>
      <c r="KDB64" s="140"/>
      <c r="KDC64" s="140"/>
      <c r="KDD64" s="140"/>
      <c r="KDE64" s="140"/>
      <c r="KDF64" s="140"/>
      <c r="KDG64" s="140"/>
      <c r="KDH64" s="140"/>
      <c r="KDI64" s="140"/>
      <c r="KDJ64" s="140"/>
      <c r="KDK64" s="140"/>
      <c r="KDL64" s="140"/>
      <c r="KDM64" s="140"/>
      <c r="KDN64" s="140"/>
      <c r="KDO64" s="140"/>
      <c r="KDP64" s="140"/>
      <c r="KDQ64" s="140"/>
      <c r="KDR64" s="140"/>
      <c r="KDS64" s="140"/>
      <c r="KDT64" s="140"/>
      <c r="KDU64" s="140"/>
      <c r="KDV64" s="140"/>
      <c r="KDW64" s="140"/>
      <c r="KDX64" s="140"/>
      <c r="KDY64" s="140"/>
      <c r="KDZ64" s="140"/>
      <c r="KEA64" s="140"/>
      <c r="KEB64" s="140"/>
      <c r="KEC64" s="140"/>
      <c r="KED64" s="140"/>
      <c r="KEE64" s="140"/>
      <c r="KEF64" s="140"/>
      <c r="KEG64" s="140"/>
      <c r="KEH64" s="140"/>
      <c r="KEI64" s="140"/>
      <c r="KEJ64" s="140"/>
      <c r="KEK64" s="140"/>
      <c r="KEL64" s="140"/>
      <c r="KEM64" s="140"/>
      <c r="KEN64" s="140"/>
      <c r="KEO64" s="140"/>
      <c r="KEP64" s="140"/>
      <c r="KEQ64" s="140"/>
      <c r="KER64" s="140"/>
      <c r="KES64" s="140"/>
      <c r="KET64" s="140"/>
      <c r="KEU64" s="140"/>
      <c r="KEV64" s="140"/>
      <c r="KEW64" s="140"/>
      <c r="KEX64" s="140"/>
      <c r="KEY64" s="140"/>
      <c r="KEZ64" s="140"/>
      <c r="KFA64" s="140"/>
      <c r="KFB64" s="140"/>
      <c r="KFC64" s="140"/>
      <c r="KFD64" s="140"/>
      <c r="KFE64" s="140"/>
      <c r="KFF64" s="140"/>
      <c r="KFG64" s="140"/>
      <c r="KFH64" s="140"/>
      <c r="KFI64" s="140"/>
      <c r="KFJ64" s="140"/>
      <c r="KFK64" s="140"/>
      <c r="KFL64" s="140"/>
      <c r="KFM64" s="140"/>
      <c r="KFN64" s="140"/>
      <c r="KFO64" s="140"/>
      <c r="KFP64" s="140"/>
      <c r="KFQ64" s="140"/>
      <c r="KFR64" s="140"/>
      <c r="KFS64" s="140"/>
      <c r="KFT64" s="140"/>
      <c r="KFU64" s="140"/>
      <c r="KFV64" s="140"/>
      <c r="KFW64" s="140"/>
      <c r="KFX64" s="140"/>
      <c r="KFY64" s="140"/>
      <c r="KFZ64" s="140"/>
      <c r="KGA64" s="140"/>
      <c r="KGB64" s="140"/>
      <c r="KGC64" s="140"/>
      <c r="KGD64" s="140"/>
      <c r="KGE64" s="140"/>
      <c r="KGF64" s="140"/>
      <c r="KGG64" s="140"/>
      <c r="KGH64" s="140"/>
      <c r="KGI64" s="140"/>
      <c r="KGJ64" s="140"/>
      <c r="KGK64" s="140"/>
      <c r="KGL64" s="140"/>
      <c r="KGM64" s="140"/>
      <c r="KGN64" s="140"/>
      <c r="KGO64" s="140"/>
      <c r="KGP64" s="140"/>
      <c r="KGQ64" s="140"/>
      <c r="KGR64" s="140"/>
      <c r="KGS64" s="140"/>
      <c r="KGT64" s="140"/>
      <c r="KGU64" s="140"/>
      <c r="KGV64" s="140"/>
      <c r="KGW64" s="140"/>
      <c r="KGX64" s="140"/>
      <c r="KGY64" s="140"/>
      <c r="KGZ64" s="140"/>
      <c r="KHA64" s="140"/>
      <c r="KHB64" s="140"/>
      <c r="KHC64" s="140"/>
      <c r="KHD64" s="140"/>
      <c r="KHE64" s="140"/>
      <c r="KHF64" s="140"/>
      <c r="KHG64" s="140"/>
      <c r="KHH64" s="140"/>
      <c r="KHI64" s="140"/>
      <c r="KHJ64" s="140"/>
      <c r="KHK64" s="140"/>
      <c r="KHL64" s="140"/>
      <c r="KHM64" s="140"/>
      <c r="KHN64" s="140"/>
      <c r="KHO64" s="140"/>
      <c r="KHP64" s="140"/>
      <c r="KHQ64" s="140"/>
      <c r="KHR64" s="140"/>
      <c r="KHS64" s="140"/>
      <c r="KHT64" s="140"/>
      <c r="KHU64" s="140"/>
      <c r="KHV64" s="140"/>
      <c r="KHW64" s="140"/>
      <c r="KHX64" s="140"/>
      <c r="KHY64" s="140"/>
      <c r="KHZ64" s="140"/>
      <c r="KIA64" s="140"/>
      <c r="KIB64" s="140"/>
      <c r="KIC64" s="140"/>
      <c r="KID64" s="140"/>
      <c r="KIE64" s="140"/>
      <c r="KIF64" s="140"/>
      <c r="KIG64" s="140"/>
      <c r="KIH64" s="140"/>
      <c r="KII64" s="140"/>
      <c r="KIJ64" s="140"/>
      <c r="KIK64" s="140"/>
      <c r="KIL64" s="140"/>
      <c r="KIM64" s="140"/>
      <c r="KIN64" s="140"/>
      <c r="KIO64" s="140"/>
      <c r="KIP64" s="140"/>
      <c r="KIQ64" s="140"/>
      <c r="KIR64" s="140"/>
      <c r="KIS64" s="140"/>
      <c r="KIT64" s="140"/>
      <c r="KIU64" s="140"/>
      <c r="KIV64" s="140"/>
      <c r="KIW64" s="140"/>
      <c r="KIX64" s="140"/>
      <c r="KIY64" s="140"/>
      <c r="KIZ64" s="140"/>
      <c r="KJA64" s="140"/>
      <c r="KJB64" s="140"/>
      <c r="KJC64" s="140"/>
      <c r="KJD64" s="140"/>
      <c r="KJE64" s="140"/>
      <c r="KJF64" s="140"/>
      <c r="KJG64" s="140"/>
      <c r="KJH64" s="140"/>
      <c r="KJI64" s="140"/>
      <c r="KJJ64" s="140"/>
      <c r="KJK64" s="140"/>
      <c r="KJL64" s="140"/>
      <c r="KJM64" s="140"/>
      <c r="KJN64" s="140"/>
      <c r="KJO64" s="140"/>
      <c r="KJP64" s="140"/>
      <c r="KJQ64" s="140"/>
      <c r="KJR64" s="140"/>
      <c r="KJS64" s="140"/>
      <c r="KJT64" s="140"/>
      <c r="KJU64" s="140"/>
      <c r="KJV64" s="140"/>
      <c r="KJW64" s="140"/>
      <c r="KJX64" s="140"/>
      <c r="KJY64" s="140"/>
      <c r="KJZ64" s="140"/>
      <c r="KKA64" s="140"/>
      <c r="KKB64" s="140"/>
      <c r="KKC64" s="140"/>
      <c r="KKD64" s="140"/>
      <c r="KKE64" s="140"/>
      <c r="KKF64" s="140"/>
      <c r="KKG64" s="140"/>
      <c r="KKH64" s="140"/>
      <c r="KKI64" s="140"/>
      <c r="KKJ64" s="140"/>
      <c r="KKK64" s="140"/>
      <c r="KKL64" s="140"/>
      <c r="KKM64" s="140"/>
      <c r="KKN64" s="140"/>
      <c r="KKO64" s="140"/>
      <c r="KKP64" s="140"/>
      <c r="KKQ64" s="140"/>
      <c r="KKR64" s="140"/>
      <c r="KKS64" s="140"/>
      <c r="KKT64" s="140"/>
      <c r="KKU64" s="140"/>
      <c r="KKV64" s="140"/>
      <c r="KKW64" s="140"/>
      <c r="KKX64" s="140"/>
      <c r="KKY64" s="140"/>
      <c r="KKZ64" s="140"/>
      <c r="KLA64" s="140"/>
      <c r="KLB64" s="140"/>
      <c r="KLC64" s="140"/>
      <c r="KLD64" s="140"/>
      <c r="KLE64" s="140"/>
      <c r="KLF64" s="140"/>
      <c r="KLG64" s="140"/>
      <c r="KLH64" s="140"/>
      <c r="KLI64" s="140"/>
      <c r="KLJ64" s="140"/>
      <c r="KLK64" s="140"/>
      <c r="KLL64" s="140"/>
      <c r="KLM64" s="140"/>
      <c r="KLN64" s="140"/>
      <c r="KLO64" s="140"/>
      <c r="KLP64" s="140"/>
      <c r="KLQ64" s="140"/>
      <c r="KLR64" s="140"/>
      <c r="KLS64" s="140"/>
      <c r="KLT64" s="140"/>
      <c r="KLU64" s="140"/>
      <c r="KLV64" s="140"/>
      <c r="KLW64" s="140"/>
      <c r="KLX64" s="140"/>
      <c r="KLY64" s="140"/>
      <c r="KLZ64" s="140"/>
      <c r="KMA64" s="140"/>
      <c r="KMB64" s="140"/>
      <c r="KMC64" s="140"/>
      <c r="KMD64" s="140"/>
      <c r="KME64" s="140"/>
      <c r="KMF64" s="140"/>
      <c r="KMG64" s="140"/>
      <c r="KMH64" s="140"/>
      <c r="KMI64" s="140"/>
      <c r="KMJ64" s="140"/>
      <c r="KMK64" s="140"/>
      <c r="KML64" s="140"/>
      <c r="KMM64" s="140"/>
      <c r="KMN64" s="140"/>
      <c r="KMO64" s="140"/>
      <c r="KMP64" s="140"/>
      <c r="KMQ64" s="140"/>
      <c r="KMR64" s="140"/>
      <c r="KMS64" s="140"/>
      <c r="KMT64" s="140"/>
      <c r="KMU64" s="140"/>
      <c r="KMV64" s="140"/>
      <c r="KMW64" s="140"/>
      <c r="KMX64" s="140"/>
      <c r="KMY64" s="140"/>
      <c r="KMZ64" s="140"/>
      <c r="KNA64" s="140"/>
      <c r="KNB64" s="140"/>
      <c r="KNC64" s="140"/>
      <c r="KND64" s="140"/>
      <c r="KNE64" s="140"/>
      <c r="KNF64" s="140"/>
      <c r="KNG64" s="140"/>
      <c r="KNH64" s="140"/>
      <c r="KNI64" s="140"/>
      <c r="KNJ64" s="140"/>
      <c r="KNK64" s="140"/>
      <c r="KNL64" s="140"/>
      <c r="KNM64" s="140"/>
      <c r="KNN64" s="140"/>
      <c r="KNO64" s="140"/>
      <c r="KNP64" s="140"/>
      <c r="KNQ64" s="140"/>
      <c r="KNR64" s="140"/>
      <c r="KNS64" s="140"/>
      <c r="KNT64" s="140"/>
      <c r="KNU64" s="140"/>
      <c r="KNV64" s="140"/>
      <c r="KNW64" s="140"/>
      <c r="KNX64" s="140"/>
      <c r="KNY64" s="140"/>
      <c r="KNZ64" s="140"/>
      <c r="KOA64" s="140"/>
      <c r="KOB64" s="140"/>
      <c r="KOC64" s="140"/>
      <c r="KOD64" s="140"/>
      <c r="KOE64" s="140"/>
      <c r="KOF64" s="140"/>
      <c r="KOG64" s="140"/>
      <c r="KOH64" s="140"/>
      <c r="KOI64" s="140"/>
      <c r="KOJ64" s="140"/>
      <c r="KOK64" s="140"/>
      <c r="KOL64" s="140"/>
      <c r="KOM64" s="140"/>
      <c r="KON64" s="140"/>
      <c r="KOO64" s="140"/>
      <c r="KOP64" s="140"/>
      <c r="KOQ64" s="140"/>
      <c r="KOR64" s="140"/>
      <c r="KOS64" s="140"/>
      <c r="KOT64" s="140"/>
      <c r="KOU64" s="140"/>
      <c r="KOV64" s="140"/>
      <c r="KOW64" s="140"/>
      <c r="KOX64" s="140"/>
      <c r="KOY64" s="140"/>
      <c r="KOZ64" s="140"/>
      <c r="KPA64" s="140"/>
      <c r="KPB64" s="140"/>
      <c r="KPC64" s="140"/>
      <c r="KPD64" s="140"/>
      <c r="KPE64" s="140"/>
      <c r="KPF64" s="140"/>
      <c r="KPG64" s="140"/>
      <c r="KPH64" s="140"/>
      <c r="KPI64" s="140"/>
      <c r="KPJ64" s="140"/>
      <c r="KPK64" s="140"/>
      <c r="KPL64" s="140"/>
      <c r="KPM64" s="140"/>
      <c r="KPN64" s="140"/>
      <c r="KPO64" s="140"/>
      <c r="KPP64" s="140"/>
      <c r="KPQ64" s="140"/>
      <c r="KPR64" s="140"/>
      <c r="KPS64" s="140"/>
      <c r="KPT64" s="140"/>
      <c r="KPU64" s="140"/>
      <c r="KPV64" s="140"/>
      <c r="KPW64" s="140"/>
      <c r="KPX64" s="140"/>
      <c r="KPY64" s="140"/>
      <c r="KPZ64" s="140"/>
      <c r="KQA64" s="140"/>
      <c r="KQB64" s="140"/>
      <c r="KQC64" s="140"/>
      <c r="KQD64" s="140"/>
      <c r="KQE64" s="140"/>
      <c r="KQF64" s="140"/>
      <c r="KQG64" s="140"/>
      <c r="KQH64" s="140"/>
      <c r="KQI64" s="140"/>
      <c r="KQJ64" s="140"/>
      <c r="KQK64" s="140"/>
      <c r="KQL64" s="140"/>
      <c r="KQM64" s="140"/>
      <c r="KQN64" s="140"/>
      <c r="KQO64" s="140"/>
      <c r="KQP64" s="140"/>
      <c r="KQQ64" s="140"/>
      <c r="KQR64" s="140"/>
      <c r="KQS64" s="140"/>
      <c r="KQT64" s="140"/>
      <c r="KQU64" s="140"/>
      <c r="KQV64" s="140"/>
      <c r="KQW64" s="140"/>
      <c r="KQX64" s="140"/>
      <c r="KQY64" s="140"/>
      <c r="KQZ64" s="140"/>
      <c r="KRA64" s="140"/>
      <c r="KRB64" s="140"/>
      <c r="KRC64" s="140"/>
      <c r="KRD64" s="140"/>
      <c r="KRE64" s="140"/>
      <c r="KRF64" s="140"/>
      <c r="KRG64" s="140"/>
      <c r="KRH64" s="140"/>
      <c r="KRI64" s="140"/>
      <c r="KRJ64" s="140"/>
      <c r="KRK64" s="140"/>
      <c r="KRL64" s="140"/>
      <c r="KRM64" s="140"/>
      <c r="KRN64" s="140"/>
      <c r="KRO64" s="140"/>
      <c r="KRP64" s="140"/>
      <c r="KRQ64" s="140"/>
      <c r="KRR64" s="140"/>
      <c r="KRS64" s="140"/>
      <c r="KRT64" s="140"/>
      <c r="KRU64" s="140"/>
      <c r="KRV64" s="140"/>
      <c r="KRW64" s="140"/>
      <c r="KRX64" s="140"/>
      <c r="KRY64" s="140"/>
      <c r="KRZ64" s="140"/>
      <c r="KSA64" s="140"/>
      <c r="KSB64" s="140"/>
      <c r="KSC64" s="140"/>
      <c r="KSD64" s="140"/>
      <c r="KSE64" s="140"/>
      <c r="KSF64" s="140"/>
      <c r="KSG64" s="140"/>
      <c r="KSH64" s="140"/>
      <c r="KSI64" s="140"/>
      <c r="KSJ64" s="140"/>
      <c r="KSK64" s="140"/>
      <c r="KSL64" s="140"/>
      <c r="KSM64" s="140"/>
      <c r="KSN64" s="140"/>
      <c r="KSO64" s="140"/>
      <c r="KSP64" s="140"/>
      <c r="KSQ64" s="140"/>
      <c r="KSR64" s="140"/>
      <c r="KSS64" s="140"/>
      <c r="KST64" s="140"/>
      <c r="KSU64" s="140"/>
      <c r="KSV64" s="140"/>
      <c r="KSW64" s="140"/>
      <c r="KSX64" s="140"/>
      <c r="KSY64" s="140"/>
      <c r="KSZ64" s="140"/>
      <c r="KTA64" s="140"/>
      <c r="KTB64" s="140"/>
      <c r="KTC64" s="140"/>
      <c r="KTD64" s="140"/>
      <c r="KTE64" s="140"/>
      <c r="KTF64" s="140"/>
      <c r="KTG64" s="140"/>
      <c r="KTH64" s="140"/>
      <c r="KTI64" s="140"/>
      <c r="KTJ64" s="140"/>
      <c r="KTK64" s="140"/>
      <c r="KTL64" s="140"/>
      <c r="KTM64" s="140"/>
      <c r="KTN64" s="140"/>
      <c r="KTO64" s="140"/>
      <c r="KTP64" s="140"/>
      <c r="KTQ64" s="140"/>
      <c r="KTR64" s="140"/>
      <c r="KTS64" s="140"/>
      <c r="KTT64" s="140"/>
      <c r="KTU64" s="140"/>
      <c r="KTV64" s="140"/>
      <c r="KTW64" s="140"/>
      <c r="KTX64" s="140"/>
      <c r="KTY64" s="140"/>
      <c r="KTZ64" s="140"/>
      <c r="KUA64" s="140"/>
      <c r="KUB64" s="140"/>
      <c r="KUC64" s="140"/>
      <c r="KUD64" s="140"/>
      <c r="KUE64" s="140"/>
      <c r="KUF64" s="140"/>
      <c r="KUG64" s="140"/>
      <c r="KUH64" s="140"/>
      <c r="KUI64" s="140"/>
      <c r="KUJ64" s="140"/>
      <c r="KUK64" s="140"/>
      <c r="KUL64" s="140"/>
      <c r="KUM64" s="140"/>
      <c r="KUN64" s="140"/>
      <c r="KUO64" s="140"/>
      <c r="KUP64" s="140"/>
      <c r="KUQ64" s="140"/>
      <c r="KUR64" s="140"/>
      <c r="KUS64" s="140"/>
      <c r="KUT64" s="140"/>
      <c r="KUU64" s="140"/>
      <c r="KUV64" s="140"/>
      <c r="KUW64" s="140"/>
      <c r="KUX64" s="140"/>
      <c r="KUY64" s="140"/>
      <c r="KUZ64" s="140"/>
      <c r="KVA64" s="140"/>
      <c r="KVB64" s="140"/>
      <c r="KVC64" s="140"/>
      <c r="KVD64" s="140"/>
      <c r="KVE64" s="140"/>
      <c r="KVF64" s="140"/>
      <c r="KVG64" s="140"/>
      <c r="KVH64" s="140"/>
      <c r="KVI64" s="140"/>
      <c r="KVJ64" s="140"/>
      <c r="KVK64" s="140"/>
      <c r="KVL64" s="140"/>
      <c r="KVM64" s="140"/>
      <c r="KVN64" s="140"/>
      <c r="KVO64" s="140"/>
      <c r="KVP64" s="140"/>
      <c r="KVQ64" s="140"/>
      <c r="KVR64" s="140"/>
      <c r="KVS64" s="140"/>
      <c r="KVT64" s="140"/>
      <c r="KVU64" s="140"/>
      <c r="KVV64" s="140"/>
      <c r="KVW64" s="140"/>
      <c r="KVX64" s="140"/>
      <c r="KVY64" s="140"/>
      <c r="KVZ64" s="140"/>
      <c r="KWA64" s="140"/>
      <c r="KWB64" s="140"/>
      <c r="KWC64" s="140"/>
      <c r="KWD64" s="140"/>
      <c r="KWE64" s="140"/>
      <c r="KWF64" s="140"/>
      <c r="KWG64" s="140"/>
      <c r="KWH64" s="140"/>
      <c r="KWI64" s="140"/>
      <c r="KWJ64" s="140"/>
      <c r="KWK64" s="140"/>
      <c r="KWL64" s="140"/>
      <c r="KWM64" s="140"/>
      <c r="KWN64" s="140"/>
      <c r="KWO64" s="140"/>
      <c r="KWP64" s="140"/>
      <c r="KWQ64" s="140"/>
      <c r="KWR64" s="140"/>
      <c r="KWS64" s="140"/>
      <c r="KWT64" s="140"/>
      <c r="KWU64" s="140"/>
      <c r="KWV64" s="140"/>
      <c r="KWW64" s="140"/>
      <c r="KWX64" s="140"/>
      <c r="KWY64" s="140"/>
      <c r="KWZ64" s="140"/>
      <c r="KXA64" s="140"/>
      <c r="KXB64" s="140"/>
      <c r="KXC64" s="140"/>
      <c r="KXD64" s="140"/>
      <c r="KXE64" s="140"/>
      <c r="KXF64" s="140"/>
      <c r="KXG64" s="140"/>
      <c r="KXH64" s="140"/>
      <c r="KXI64" s="140"/>
      <c r="KXJ64" s="140"/>
      <c r="KXK64" s="140"/>
      <c r="KXL64" s="140"/>
      <c r="KXM64" s="140"/>
      <c r="KXN64" s="140"/>
      <c r="KXO64" s="140"/>
      <c r="KXP64" s="140"/>
      <c r="KXQ64" s="140"/>
      <c r="KXR64" s="140"/>
      <c r="KXS64" s="140"/>
      <c r="KXT64" s="140"/>
      <c r="KXU64" s="140"/>
      <c r="KXV64" s="140"/>
      <c r="KXW64" s="140"/>
      <c r="KXX64" s="140"/>
      <c r="KXY64" s="140"/>
      <c r="KXZ64" s="140"/>
      <c r="KYA64" s="140"/>
      <c r="KYB64" s="140"/>
      <c r="KYC64" s="140"/>
      <c r="KYD64" s="140"/>
      <c r="KYE64" s="140"/>
      <c r="KYF64" s="140"/>
      <c r="KYG64" s="140"/>
      <c r="KYH64" s="140"/>
      <c r="KYI64" s="140"/>
      <c r="KYJ64" s="140"/>
      <c r="KYK64" s="140"/>
      <c r="KYL64" s="140"/>
      <c r="KYM64" s="140"/>
      <c r="KYN64" s="140"/>
      <c r="KYO64" s="140"/>
      <c r="KYP64" s="140"/>
      <c r="KYQ64" s="140"/>
      <c r="KYR64" s="140"/>
      <c r="KYS64" s="140"/>
      <c r="KYT64" s="140"/>
      <c r="KYU64" s="140"/>
      <c r="KYV64" s="140"/>
      <c r="KYW64" s="140"/>
      <c r="KYX64" s="140"/>
      <c r="KYY64" s="140"/>
      <c r="KYZ64" s="140"/>
      <c r="KZA64" s="140"/>
      <c r="KZB64" s="140"/>
      <c r="KZC64" s="140"/>
      <c r="KZD64" s="140"/>
      <c r="KZE64" s="140"/>
      <c r="KZF64" s="140"/>
      <c r="KZG64" s="140"/>
      <c r="KZH64" s="140"/>
      <c r="KZI64" s="140"/>
      <c r="KZJ64" s="140"/>
      <c r="KZK64" s="140"/>
      <c r="KZL64" s="140"/>
      <c r="KZM64" s="140"/>
      <c r="KZN64" s="140"/>
      <c r="KZO64" s="140"/>
      <c r="KZP64" s="140"/>
      <c r="KZQ64" s="140"/>
      <c r="KZR64" s="140"/>
      <c r="KZS64" s="140"/>
      <c r="KZT64" s="140"/>
      <c r="KZU64" s="140"/>
      <c r="KZV64" s="140"/>
      <c r="KZW64" s="140"/>
      <c r="KZX64" s="140"/>
      <c r="KZY64" s="140"/>
      <c r="KZZ64" s="140"/>
      <c r="LAA64" s="140"/>
      <c r="LAB64" s="140"/>
      <c r="LAC64" s="140"/>
      <c r="LAD64" s="140"/>
      <c r="LAE64" s="140"/>
      <c r="LAF64" s="140"/>
      <c r="LAG64" s="140"/>
      <c r="LAH64" s="140"/>
      <c r="LAI64" s="140"/>
      <c r="LAJ64" s="140"/>
      <c r="LAK64" s="140"/>
      <c r="LAL64" s="140"/>
      <c r="LAM64" s="140"/>
      <c r="LAN64" s="140"/>
      <c r="LAO64" s="140"/>
      <c r="LAP64" s="140"/>
      <c r="LAQ64" s="140"/>
      <c r="LAR64" s="140"/>
      <c r="LAS64" s="140"/>
      <c r="LAT64" s="140"/>
      <c r="LAU64" s="140"/>
      <c r="LAV64" s="140"/>
      <c r="LAW64" s="140"/>
      <c r="LAX64" s="140"/>
      <c r="LAY64" s="140"/>
      <c r="LAZ64" s="140"/>
      <c r="LBA64" s="140"/>
      <c r="LBB64" s="140"/>
      <c r="LBC64" s="140"/>
      <c r="LBD64" s="140"/>
      <c r="LBE64" s="140"/>
      <c r="LBF64" s="140"/>
      <c r="LBG64" s="140"/>
      <c r="LBH64" s="140"/>
      <c r="LBI64" s="140"/>
      <c r="LBJ64" s="140"/>
      <c r="LBK64" s="140"/>
      <c r="LBL64" s="140"/>
      <c r="LBM64" s="140"/>
      <c r="LBN64" s="140"/>
      <c r="LBO64" s="140"/>
      <c r="LBP64" s="140"/>
      <c r="LBQ64" s="140"/>
      <c r="LBR64" s="140"/>
      <c r="LBS64" s="140"/>
      <c r="LBT64" s="140"/>
      <c r="LBU64" s="140"/>
      <c r="LBV64" s="140"/>
      <c r="LBW64" s="140"/>
      <c r="LBX64" s="140"/>
      <c r="LBY64" s="140"/>
      <c r="LBZ64" s="140"/>
      <c r="LCA64" s="140"/>
      <c r="LCB64" s="140"/>
      <c r="LCC64" s="140"/>
      <c r="LCD64" s="140"/>
      <c r="LCE64" s="140"/>
      <c r="LCF64" s="140"/>
      <c r="LCG64" s="140"/>
      <c r="LCH64" s="140"/>
      <c r="LCI64" s="140"/>
      <c r="LCJ64" s="140"/>
      <c r="LCK64" s="140"/>
      <c r="LCL64" s="140"/>
      <c r="LCM64" s="140"/>
      <c r="LCN64" s="140"/>
      <c r="LCO64" s="140"/>
      <c r="LCP64" s="140"/>
      <c r="LCQ64" s="140"/>
      <c r="LCR64" s="140"/>
      <c r="LCS64" s="140"/>
      <c r="LCT64" s="140"/>
      <c r="LCU64" s="140"/>
      <c r="LCV64" s="140"/>
      <c r="LCW64" s="140"/>
      <c r="LCX64" s="140"/>
      <c r="LCY64" s="140"/>
      <c r="LCZ64" s="140"/>
      <c r="LDA64" s="140"/>
      <c r="LDB64" s="140"/>
      <c r="LDC64" s="140"/>
      <c r="LDD64" s="140"/>
      <c r="LDE64" s="140"/>
      <c r="LDF64" s="140"/>
      <c r="LDG64" s="140"/>
      <c r="LDH64" s="140"/>
      <c r="LDI64" s="140"/>
      <c r="LDJ64" s="140"/>
      <c r="LDK64" s="140"/>
      <c r="LDL64" s="140"/>
      <c r="LDM64" s="140"/>
      <c r="LDN64" s="140"/>
      <c r="LDO64" s="140"/>
      <c r="LDP64" s="140"/>
      <c r="LDQ64" s="140"/>
      <c r="LDR64" s="140"/>
      <c r="LDS64" s="140"/>
      <c r="LDT64" s="140"/>
      <c r="LDU64" s="140"/>
      <c r="LDV64" s="140"/>
      <c r="LDW64" s="140"/>
      <c r="LDX64" s="140"/>
      <c r="LDY64" s="140"/>
      <c r="LDZ64" s="140"/>
      <c r="LEA64" s="140"/>
      <c r="LEB64" s="140"/>
      <c r="LEC64" s="140"/>
      <c r="LED64" s="140"/>
      <c r="LEE64" s="140"/>
      <c r="LEF64" s="140"/>
      <c r="LEG64" s="140"/>
      <c r="LEH64" s="140"/>
      <c r="LEI64" s="140"/>
      <c r="LEJ64" s="140"/>
      <c r="LEK64" s="140"/>
      <c r="LEL64" s="140"/>
      <c r="LEM64" s="140"/>
      <c r="LEN64" s="140"/>
      <c r="LEO64" s="140"/>
      <c r="LEP64" s="140"/>
      <c r="LEQ64" s="140"/>
      <c r="LER64" s="140"/>
      <c r="LES64" s="140"/>
      <c r="LET64" s="140"/>
      <c r="LEU64" s="140"/>
      <c r="LEV64" s="140"/>
      <c r="LEW64" s="140"/>
      <c r="LEX64" s="140"/>
      <c r="LEY64" s="140"/>
      <c r="LEZ64" s="140"/>
      <c r="LFA64" s="140"/>
      <c r="LFB64" s="140"/>
      <c r="LFC64" s="140"/>
      <c r="LFD64" s="140"/>
      <c r="LFE64" s="140"/>
      <c r="LFF64" s="140"/>
      <c r="LFG64" s="140"/>
      <c r="LFH64" s="140"/>
      <c r="LFI64" s="140"/>
      <c r="LFJ64" s="140"/>
      <c r="LFK64" s="140"/>
      <c r="LFL64" s="140"/>
      <c r="LFM64" s="140"/>
      <c r="LFN64" s="140"/>
      <c r="LFO64" s="140"/>
      <c r="LFP64" s="140"/>
      <c r="LFQ64" s="140"/>
      <c r="LFR64" s="140"/>
      <c r="LFS64" s="140"/>
      <c r="LFT64" s="140"/>
      <c r="LFU64" s="140"/>
      <c r="LFV64" s="140"/>
      <c r="LFW64" s="140"/>
      <c r="LFX64" s="140"/>
      <c r="LFY64" s="140"/>
      <c r="LFZ64" s="140"/>
      <c r="LGA64" s="140"/>
      <c r="LGB64" s="140"/>
      <c r="LGC64" s="140"/>
      <c r="LGD64" s="140"/>
      <c r="LGE64" s="140"/>
      <c r="LGF64" s="140"/>
      <c r="LGG64" s="140"/>
      <c r="LGH64" s="140"/>
      <c r="LGI64" s="140"/>
      <c r="LGJ64" s="140"/>
      <c r="LGK64" s="140"/>
      <c r="LGL64" s="140"/>
      <c r="LGM64" s="140"/>
      <c r="LGN64" s="140"/>
      <c r="LGO64" s="140"/>
      <c r="LGP64" s="140"/>
      <c r="LGQ64" s="140"/>
      <c r="LGR64" s="140"/>
      <c r="LGS64" s="140"/>
      <c r="LGT64" s="140"/>
      <c r="LGU64" s="140"/>
      <c r="LGV64" s="140"/>
      <c r="LGW64" s="140"/>
      <c r="LGX64" s="140"/>
      <c r="LGY64" s="140"/>
      <c r="LGZ64" s="140"/>
      <c r="LHA64" s="140"/>
      <c r="LHB64" s="140"/>
      <c r="LHC64" s="140"/>
      <c r="LHD64" s="140"/>
      <c r="LHE64" s="140"/>
      <c r="LHF64" s="140"/>
      <c r="LHG64" s="140"/>
      <c r="LHH64" s="140"/>
      <c r="LHI64" s="140"/>
      <c r="LHJ64" s="140"/>
      <c r="LHK64" s="140"/>
      <c r="LHL64" s="140"/>
      <c r="LHM64" s="140"/>
      <c r="LHN64" s="140"/>
      <c r="LHO64" s="140"/>
      <c r="LHP64" s="140"/>
      <c r="LHQ64" s="140"/>
      <c r="LHR64" s="140"/>
      <c r="LHS64" s="140"/>
      <c r="LHT64" s="140"/>
      <c r="LHU64" s="140"/>
      <c r="LHV64" s="140"/>
      <c r="LHW64" s="140"/>
      <c r="LHX64" s="140"/>
      <c r="LHY64" s="140"/>
      <c r="LHZ64" s="140"/>
      <c r="LIA64" s="140"/>
      <c r="LIB64" s="140"/>
      <c r="LIC64" s="140"/>
      <c r="LID64" s="140"/>
      <c r="LIE64" s="140"/>
      <c r="LIF64" s="140"/>
      <c r="LIG64" s="140"/>
      <c r="LIH64" s="140"/>
      <c r="LII64" s="140"/>
      <c r="LIJ64" s="140"/>
      <c r="LIK64" s="140"/>
      <c r="LIL64" s="140"/>
      <c r="LIM64" s="140"/>
      <c r="LIN64" s="140"/>
      <c r="LIO64" s="140"/>
      <c r="LIP64" s="140"/>
      <c r="LIQ64" s="140"/>
      <c r="LIR64" s="140"/>
      <c r="LIS64" s="140"/>
      <c r="LIT64" s="140"/>
      <c r="LIU64" s="140"/>
      <c r="LIV64" s="140"/>
      <c r="LIW64" s="140"/>
      <c r="LIX64" s="140"/>
      <c r="LIY64" s="140"/>
      <c r="LIZ64" s="140"/>
      <c r="LJA64" s="140"/>
      <c r="LJB64" s="140"/>
      <c r="LJC64" s="140"/>
      <c r="LJD64" s="140"/>
      <c r="LJE64" s="140"/>
      <c r="LJF64" s="140"/>
      <c r="LJG64" s="140"/>
      <c r="LJH64" s="140"/>
      <c r="LJI64" s="140"/>
      <c r="LJJ64" s="140"/>
      <c r="LJK64" s="140"/>
      <c r="LJL64" s="140"/>
      <c r="LJM64" s="140"/>
      <c r="LJN64" s="140"/>
      <c r="LJO64" s="140"/>
      <c r="LJP64" s="140"/>
      <c r="LJQ64" s="140"/>
      <c r="LJR64" s="140"/>
      <c r="LJS64" s="140"/>
      <c r="LJT64" s="140"/>
      <c r="LJU64" s="140"/>
      <c r="LJV64" s="140"/>
      <c r="LJW64" s="140"/>
      <c r="LJX64" s="140"/>
      <c r="LJY64" s="140"/>
      <c r="LJZ64" s="140"/>
      <c r="LKA64" s="140"/>
      <c r="LKB64" s="140"/>
      <c r="LKC64" s="140"/>
      <c r="LKD64" s="140"/>
      <c r="LKE64" s="140"/>
      <c r="LKF64" s="140"/>
      <c r="LKG64" s="140"/>
      <c r="LKH64" s="140"/>
      <c r="LKI64" s="140"/>
      <c r="LKJ64" s="140"/>
      <c r="LKK64" s="140"/>
      <c r="LKL64" s="140"/>
      <c r="LKM64" s="140"/>
      <c r="LKN64" s="140"/>
      <c r="LKO64" s="140"/>
      <c r="LKP64" s="140"/>
      <c r="LKQ64" s="140"/>
      <c r="LKR64" s="140"/>
      <c r="LKS64" s="140"/>
      <c r="LKT64" s="140"/>
      <c r="LKU64" s="140"/>
      <c r="LKV64" s="140"/>
      <c r="LKW64" s="140"/>
      <c r="LKX64" s="140"/>
      <c r="LKY64" s="140"/>
      <c r="LKZ64" s="140"/>
      <c r="LLA64" s="140"/>
      <c r="LLB64" s="140"/>
      <c r="LLC64" s="140"/>
      <c r="LLD64" s="140"/>
      <c r="LLE64" s="140"/>
      <c r="LLF64" s="140"/>
      <c r="LLG64" s="140"/>
      <c r="LLH64" s="140"/>
      <c r="LLI64" s="140"/>
      <c r="LLJ64" s="140"/>
      <c r="LLK64" s="140"/>
      <c r="LLL64" s="140"/>
      <c r="LLM64" s="140"/>
      <c r="LLN64" s="140"/>
      <c r="LLO64" s="140"/>
      <c r="LLP64" s="140"/>
      <c r="LLQ64" s="140"/>
      <c r="LLR64" s="140"/>
      <c r="LLS64" s="140"/>
      <c r="LLT64" s="140"/>
      <c r="LLU64" s="140"/>
      <c r="LLV64" s="140"/>
      <c r="LLW64" s="140"/>
      <c r="LLX64" s="140"/>
      <c r="LLY64" s="140"/>
      <c r="LLZ64" s="140"/>
      <c r="LMA64" s="140"/>
      <c r="LMB64" s="140"/>
      <c r="LMC64" s="140"/>
      <c r="LMD64" s="140"/>
      <c r="LME64" s="140"/>
      <c r="LMF64" s="140"/>
      <c r="LMG64" s="140"/>
      <c r="LMH64" s="140"/>
      <c r="LMI64" s="140"/>
      <c r="LMJ64" s="140"/>
      <c r="LMK64" s="140"/>
      <c r="LML64" s="140"/>
      <c r="LMM64" s="140"/>
      <c r="LMN64" s="140"/>
      <c r="LMO64" s="140"/>
      <c r="LMP64" s="140"/>
      <c r="LMQ64" s="140"/>
      <c r="LMR64" s="140"/>
      <c r="LMS64" s="140"/>
      <c r="LMT64" s="140"/>
      <c r="LMU64" s="140"/>
      <c r="LMV64" s="140"/>
      <c r="LMW64" s="140"/>
      <c r="LMX64" s="140"/>
      <c r="LMY64" s="140"/>
      <c r="LMZ64" s="140"/>
      <c r="LNA64" s="140"/>
      <c r="LNB64" s="140"/>
      <c r="LNC64" s="140"/>
      <c r="LND64" s="140"/>
      <c r="LNE64" s="140"/>
      <c r="LNF64" s="140"/>
      <c r="LNG64" s="140"/>
      <c r="LNH64" s="140"/>
      <c r="LNI64" s="140"/>
      <c r="LNJ64" s="140"/>
      <c r="LNK64" s="140"/>
      <c r="LNL64" s="140"/>
      <c r="LNM64" s="140"/>
      <c r="LNN64" s="140"/>
      <c r="LNO64" s="140"/>
      <c r="LNP64" s="140"/>
      <c r="LNQ64" s="140"/>
      <c r="LNR64" s="140"/>
      <c r="LNS64" s="140"/>
      <c r="LNT64" s="140"/>
      <c r="LNU64" s="140"/>
      <c r="LNV64" s="140"/>
      <c r="LNW64" s="140"/>
      <c r="LNX64" s="140"/>
      <c r="LNY64" s="140"/>
      <c r="LNZ64" s="140"/>
      <c r="LOA64" s="140"/>
      <c r="LOB64" s="140"/>
      <c r="LOC64" s="140"/>
      <c r="LOD64" s="140"/>
      <c r="LOE64" s="140"/>
      <c r="LOF64" s="140"/>
      <c r="LOG64" s="140"/>
      <c r="LOH64" s="140"/>
      <c r="LOI64" s="140"/>
      <c r="LOJ64" s="140"/>
      <c r="LOK64" s="140"/>
      <c r="LOL64" s="140"/>
      <c r="LOM64" s="140"/>
      <c r="LON64" s="140"/>
      <c r="LOO64" s="140"/>
      <c r="LOP64" s="140"/>
      <c r="LOQ64" s="140"/>
      <c r="LOR64" s="140"/>
      <c r="LOS64" s="140"/>
      <c r="LOT64" s="140"/>
      <c r="LOU64" s="140"/>
      <c r="LOV64" s="140"/>
      <c r="LOW64" s="140"/>
      <c r="LOX64" s="140"/>
      <c r="LOY64" s="140"/>
      <c r="LOZ64" s="140"/>
      <c r="LPA64" s="140"/>
      <c r="LPB64" s="140"/>
      <c r="LPC64" s="140"/>
      <c r="LPD64" s="140"/>
      <c r="LPE64" s="140"/>
      <c r="LPF64" s="140"/>
      <c r="LPG64" s="140"/>
      <c r="LPH64" s="140"/>
      <c r="LPI64" s="140"/>
      <c r="LPJ64" s="140"/>
      <c r="LPK64" s="140"/>
      <c r="LPL64" s="140"/>
      <c r="LPM64" s="140"/>
      <c r="LPN64" s="140"/>
      <c r="LPO64" s="140"/>
      <c r="LPP64" s="140"/>
      <c r="LPQ64" s="140"/>
      <c r="LPR64" s="140"/>
      <c r="LPS64" s="140"/>
      <c r="LPT64" s="140"/>
      <c r="LPU64" s="140"/>
      <c r="LPV64" s="140"/>
      <c r="LPW64" s="140"/>
      <c r="LPX64" s="140"/>
      <c r="LPY64" s="140"/>
      <c r="LPZ64" s="140"/>
      <c r="LQA64" s="140"/>
      <c r="LQB64" s="140"/>
      <c r="LQC64" s="140"/>
      <c r="LQD64" s="140"/>
      <c r="LQE64" s="140"/>
      <c r="LQF64" s="140"/>
      <c r="LQG64" s="140"/>
      <c r="LQH64" s="140"/>
      <c r="LQI64" s="140"/>
      <c r="LQJ64" s="140"/>
      <c r="LQK64" s="140"/>
      <c r="LQL64" s="140"/>
      <c r="LQM64" s="140"/>
      <c r="LQN64" s="140"/>
      <c r="LQO64" s="140"/>
      <c r="LQP64" s="140"/>
      <c r="LQQ64" s="140"/>
      <c r="LQR64" s="140"/>
      <c r="LQS64" s="140"/>
      <c r="LQT64" s="140"/>
      <c r="LQU64" s="140"/>
      <c r="LQV64" s="140"/>
      <c r="LQW64" s="140"/>
      <c r="LQX64" s="140"/>
      <c r="LQY64" s="140"/>
      <c r="LQZ64" s="140"/>
      <c r="LRA64" s="140"/>
      <c r="LRB64" s="140"/>
      <c r="LRC64" s="140"/>
      <c r="LRD64" s="140"/>
      <c r="LRE64" s="140"/>
      <c r="LRF64" s="140"/>
      <c r="LRG64" s="140"/>
      <c r="LRH64" s="140"/>
      <c r="LRI64" s="140"/>
      <c r="LRJ64" s="140"/>
      <c r="LRK64" s="140"/>
      <c r="LRL64" s="140"/>
      <c r="LRM64" s="140"/>
      <c r="LRN64" s="140"/>
      <c r="LRO64" s="140"/>
      <c r="LRP64" s="140"/>
      <c r="LRQ64" s="140"/>
      <c r="LRR64" s="140"/>
      <c r="LRS64" s="140"/>
      <c r="LRT64" s="140"/>
      <c r="LRU64" s="140"/>
      <c r="LRV64" s="140"/>
      <c r="LRW64" s="140"/>
      <c r="LRX64" s="140"/>
      <c r="LRY64" s="140"/>
      <c r="LRZ64" s="140"/>
      <c r="LSA64" s="140"/>
      <c r="LSB64" s="140"/>
      <c r="LSC64" s="140"/>
      <c r="LSD64" s="140"/>
      <c r="LSE64" s="140"/>
      <c r="LSF64" s="140"/>
      <c r="LSG64" s="140"/>
      <c r="LSH64" s="140"/>
      <c r="LSI64" s="140"/>
      <c r="LSJ64" s="140"/>
      <c r="LSK64" s="140"/>
      <c r="LSL64" s="140"/>
      <c r="LSM64" s="140"/>
      <c r="LSN64" s="140"/>
      <c r="LSO64" s="140"/>
      <c r="LSP64" s="140"/>
      <c r="LSQ64" s="140"/>
      <c r="LSR64" s="140"/>
      <c r="LSS64" s="140"/>
      <c r="LST64" s="140"/>
      <c r="LSU64" s="140"/>
      <c r="LSV64" s="140"/>
      <c r="LSW64" s="140"/>
      <c r="LSX64" s="140"/>
      <c r="LSY64" s="140"/>
      <c r="LSZ64" s="140"/>
      <c r="LTA64" s="140"/>
      <c r="LTB64" s="140"/>
      <c r="LTC64" s="140"/>
      <c r="LTD64" s="140"/>
      <c r="LTE64" s="140"/>
      <c r="LTF64" s="140"/>
      <c r="LTG64" s="140"/>
      <c r="LTH64" s="140"/>
      <c r="LTI64" s="140"/>
      <c r="LTJ64" s="140"/>
      <c r="LTK64" s="140"/>
      <c r="LTL64" s="140"/>
      <c r="LTM64" s="140"/>
      <c r="LTN64" s="140"/>
      <c r="LTO64" s="140"/>
      <c r="LTP64" s="140"/>
      <c r="LTQ64" s="140"/>
      <c r="LTR64" s="140"/>
      <c r="LTS64" s="140"/>
      <c r="LTT64" s="140"/>
      <c r="LTU64" s="140"/>
      <c r="LTV64" s="140"/>
      <c r="LTW64" s="140"/>
      <c r="LTX64" s="140"/>
      <c r="LTY64" s="140"/>
      <c r="LTZ64" s="140"/>
      <c r="LUA64" s="140"/>
      <c r="LUB64" s="140"/>
      <c r="LUC64" s="140"/>
      <c r="LUD64" s="140"/>
      <c r="LUE64" s="140"/>
      <c r="LUF64" s="140"/>
      <c r="LUG64" s="140"/>
      <c r="LUH64" s="140"/>
      <c r="LUI64" s="140"/>
      <c r="LUJ64" s="140"/>
      <c r="LUK64" s="140"/>
      <c r="LUL64" s="140"/>
      <c r="LUM64" s="140"/>
      <c r="LUN64" s="140"/>
      <c r="LUO64" s="140"/>
      <c r="LUP64" s="140"/>
      <c r="LUQ64" s="140"/>
      <c r="LUR64" s="140"/>
      <c r="LUS64" s="140"/>
      <c r="LUT64" s="140"/>
      <c r="LUU64" s="140"/>
      <c r="LUV64" s="140"/>
      <c r="LUW64" s="140"/>
      <c r="LUX64" s="140"/>
      <c r="LUY64" s="140"/>
      <c r="LUZ64" s="140"/>
      <c r="LVA64" s="140"/>
      <c r="LVB64" s="140"/>
      <c r="LVC64" s="140"/>
      <c r="LVD64" s="140"/>
      <c r="LVE64" s="140"/>
      <c r="LVF64" s="140"/>
      <c r="LVG64" s="140"/>
      <c r="LVH64" s="140"/>
      <c r="LVI64" s="140"/>
      <c r="LVJ64" s="140"/>
      <c r="LVK64" s="140"/>
      <c r="LVL64" s="140"/>
      <c r="LVM64" s="140"/>
      <c r="LVN64" s="140"/>
      <c r="LVO64" s="140"/>
      <c r="LVP64" s="140"/>
      <c r="LVQ64" s="140"/>
      <c r="LVR64" s="140"/>
      <c r="LVS64" s="140"/>
      <c r="LVT64" s="140"/>
      <c r="LVU64" s="140"/>
      <c r="LVV64" s="140"/>
      <c r="LVW64" s="140"/>
      <c r="LVX64" s="140"/>
      <c r="LVY64" s="140"/>
      <c r="LVZ64" s="140"/>
      <c r="LWA64" s="140"/>
      <c r="LWB64" s="140"/>
      <c r="LWC64" s="140"/>
      <c r="LWD64" s="140"/>
      <c r="LWE64" s="140"/>
      <c r="LWF64" s="140"/>
      <c r="LWG64" s="140"/>
      <c r="LWH64" s="140"/>
      <c r="LWI64" s="140"/>
      <c r="LWJ64" s="140"/>
      <c r="LWK64" s="140"/>
      <c r="LWL64" s="140"/>
      <c r="LWM64" s="140"/>
      <c r="LWN64" s="140"/>
      <c r="LWO64" s="140"/>
      <c r="LWP64" s="140"/>
      <c r="LWQ64" s="140"/>
      <c r="LWR64" s="140"/>
      <c r="LWS64" s="140"/>
      <c r="LWT64" s="140"/>
      <c r="LWU64" s="140"/>
      <c r="LWV64" s="140"/>
      <c r="LWW64" s="140"/>
      <c r="LWX64" s="140"/>
      <c r="LWY64" s="140"/>
      <c r="LWZ64" s="140"/>
      <c r="LXA64" s="140"/>
      <c r="LXB64" s="140"/>
      <c r="LXC64" s="140"/>
      <c r="LXD64" s="140"/>
      <c r="LXE64" s="140"/>
      <c r="LXF64" s="140"/>
      <c r="LXG64" s="140"/>
      <c r="LXH64" s="140"/>
      <c r="LXI64" s="140"/>
      <c r="LXJ64" s="140"/>
      <c r="LXK64" s="140"/>
      <c r="LXL64" s="140"/>
      <c r="LXM64" s="140"/>
      <c r="LXN64" s="140"/>
      <c r="LXO64" s="140"/>
      <c r="LXP64" s="140"/>
      <c r="LXQ64" s="140"/>
      <c r="LXR64" s="140"/>
      <c r="LXS64" s="140"/>
      <c r="LXT64" s="140"/>
      <c r="LXU64" s="140"/>
      <c r="LXV64" s="140"/>
      <c r="LXW64" s="140"/>
      <c r="LXX64" s="140"/>
      <c r="LXY64" s="140"/>
      <c r="LXZ64" s="140"/>
      <c r="LYA64" s="140"/>
      <c r="LYB64" s="140"/>
      <c r="LYC64" s="140"/>
      <c r="LYD64" s="140"/>
      <c r="LYE64" s="140"/>
      <c r="LYF64" s="140"/>
      <c r="LYG64" s="140"/>
      <c r="LYH64" s="140"/>
      <c r="LYI64" s="140"/>
      <c r="LYJ64" s="140"/>
      <c r="LYK64" s="140"/>
      <c r="LYL64" s="140"/>
      <c r="LYM64" s="140"/>
      <c r="LYN64" s="140"/>
      <c r="LYO64" s="140"/>
      <c r="LYP64" s="140"/>
      <c r="LYQ64" s="140"/>
      <c r="LYR64" s="140"/>
      <c r="LYS64" s="140"/>
      <c r="LYT64" s="140"/>
      <c r="LYU64" s="140"/>
      <c r="LYV64" s="140"/>
      <c r="LYW64" s="140"/>
      <c r="LYX64" s="140"/>
      <c r="LYY64" s="140"/>
      <c r="LYZ64" s="140"/>
      <c r="LZA64" s="140"/>
      <c r="LZB64" s="140"/>
      <c r="LZC64" s="140"/>
      <c r="LZD64" s="140"/>
      <c r="LZE64" s="140"/>
      <c r="LZF64" s="140"/>
      <c r="LZG64" s="140"/>
      <c r="LZH64" s="140"/>
      <c r="LZI64" s="140"/>
      <c r="LZJ64" s="140"/>
      <c r="LZK64" s="140"/>
      <c r="LZL64" s="140"/>
      <c r="LZM64" s="140"/>
      <c r="LZN64" s="140"/>
      <c r="LZO64" s="140"/>
      <c r="LZP64" s="140"/>
      <c r="LZQ64" s="140"/>
      <c r="LZR64" s="140"/>
      <c r="LZS64" s="140"/>
      <c r="LZT64" s="140"/>
      <c r="LZU64" s="140"/>
      <c r="LZV64" s="140"/>
      <c r="LZW64" s="140"/>
      <c r="LZX64" s="140"/>
      <c r="LZY64" s="140"/>
      <c r="LZZ64" s="140"/>
      <c r="MAA64" s="140"/>
      <c r="MAB64" s="140"/>
      <c r="MAC64" s="140"/>
      <c r="MAD64" s="140"/>
      <c r="MAE64" s="140"/>
      <c r="MAF64" s="140"/>
      <c r="MAG64" s="140"/>
      <c r="MAH64" s="140"/>
      <c r="MAI64" s="140"/>
      <c r="MAJ64" s="140"/>
      <c r="MAK64" s="140"/>
      <c r="MAL64" s="140"/>
      <c r="MAM64" s="140"/>
      <c r="MAN64" s="140"/>
      <c r="MAO64" s="140"/>
      <c r="MAP64" s="140"/>
      <c r="MAQ64" s="140"/>
      <c r="MAR64" s="140"/>
      <c r="MAS64" s="140"/>
      <c r="MAT64" s="140"/>
      <c r="MAU64" s="140"/>
      <c r="MAV64" s="140"/>
      <c r="MAW64" s="140"/>
      <c r="MAX64" s="140"/>
      <c r="MAY64" s="140"/>
      <c r="MAZ64" s="140"/>
      <c r="MBA64" s="140"/>
      <c r="MBB64" s="140"/>
      <c r="MBC64" s="140"/>
      <c r="MBD64" s="140"/>
      <c r="MBE64" s="140"/>
      <c r="MBF64" s="140"/>
      <c r="MBG64" s="140"/>
      <c r="MBH64" s="140"/>
      <c r="MBI64" s="140"/>
      <c r="MBJ64" s="140"/>
      <c r="MBK64" s="140"/>
      <c r="MBL64" s="140"/>
      <c r="MBM64" s="140"/>
      <c r="MBN64" s="140"/>
      <c r="MBO64" s="140"/>
      <c r="MBP64" s="140"/>
      <c r="MBQ64" s="140"/>
      <c r="MBR64" s="140"/>
      <c r="MBS64" s="140"/>
      <c r="MBT64" s="140"/>
      <c r="MBU64" s="140"/>
      <c r="MBV64" s="140"/>
      <c r="MBW64" s="140"/>
      <c r="MBX64" s="140"/>
      <c r="MBY64" s="140"/>
      <c r="MBZ64" s="140"/>
      <c r="MCA64" s="140"/>
      <c r="MCB64" s="140"/>
      <c r="MCC64" s="140"/>
      <c r="MCD64" s="140"/>
      <c r="MCE64" s="140"/>
      <c r="MCF64" s="140"/>
      <c r="MCG64" s="140"/>
      <c r="MCH64" s="140"/>
      <c r="MCI64" s="140"/>
      <c r="MCJ64" s="140"/>
      <c r="MCK64" s="140"/>
      <c r="MCL64" s="140"/>
      <c r="MCM64" s="140"/>
      <c r="MCN64" s="140"/>
      <c r="MCO64" s="140"/>
      <c r="MCP64" s="140"/>
      <c r="MCQ64" s="140"/>
      <c r="MCR64" s="140"/>
      <c r="MCS64" s="140"/>
      <c r="MCT64" s="140"/>
      <c r="MCU64" s="140"/>
      <c r="MCV64" s="140"/>
      <c r="MCW64" s="140"/>
      <c r="MCX64" s="140"/>
      <c r="MCY64" s="140"/>
      <c r="MCZ64" s="140"/>
      <c r="MDA64" s="140"/>
      <c r="MDB64" s="140"/>
      <c r="MDC64" s="140"/>
      <c r="MDD64" s="140"/>
      <c r="MDE64" s="140"/>
      <c r="MDF64" s="140"/>
      <c r="MDG64" s="140"/>
      <c r="MDH64" s="140"/>
      <c r="MDI64" s="140"/>
      <c r="MDJ64" s="140"/>
      <c r="MDK64" s="140"/>
      <c r="MDL64" s="140"/>
      <c r="MDM64" s="140"/>
      <c r="MDN64" s="140"/>
      <c r="MDO64" s="140"/>
      <c r="MDP64" s="140"/>
      <c r="MDQ64" s="140"/>
      <c r="MDR64" s="140"/>
      <c r="MDS64" s="140"/>
      <c r="MDT64" s="140"/>
      <c r="MDU64" s="140"/>
      <c r="MDV64" s="140"/>
      <c r="MDW64" s="140"/>
      <c r="MDX64" s="140"/>
      <c r="MDY64" s="140"/>
      <c r="MDZ64" s="140"/>
      <c r="MEA64" s="140"/>
      <c r="MEB64" s="140"/>
      <c r="MEC64" s="140"/>
      <c r="MED64" s="140"/>
      <c r="MEE64" s="140"/>
      <c r="MEF64" s="140"/>
      <c r="MEG64" s="140"/>
      <c r="MEH64" s="140"/>
      <c r="MEI64" s="140"/>
      <c r="MEJ64" s="140"/>
      <c r="MEK64" s="140"/>
      <c r="MEL64" s="140"/>
      <c r="MEM64" s="140"/>
      <c r="MEN64" s="140"/>
      <c r="MEO64" s="140"/>
      <c r="MEP64" s="140"/>
      <c r="MEQ64" s="140"/>
      <c r="MER64" s="140"/>
      <c r="MES64" s="140"/>
      <c r="MET64" s="140"/>
      <c r="MEU64" s="140"/>
      <c r="MEV64" s="140"/>
      <c r="MEW64" s="140"/>
      <c r="MEX64" s="140"/>
      <c r="MEY64" s="140"/>
      <c r="MEZ64" s="140"/>
      <c r="MFA64" s="140"/>
      <c r="MFB64" s="140"/>
      <c r="MFC64" s="140"/>
      <c r="MFD64" s="140"/>
      <c r="MFE64" s="140"/>
      <c r="MFF64" s="140"/>
      <c r="MFG64" s="140"/>
      <c r="MFH64" s="140"/>
      <c r="MFI64" s="140"/>
      <c r="MFJ64" s="140"/>
      <c r="MFK64" s="140"/>
      <c r="MFL64" s="140"/>
      <c r="MFM64" s="140"/>
      <c r="MFN64" s="140"/>
      <c r="MFO64" s="140"/>
      <c r="MFP64" s="140"/>
      <c r="MFQ64" s="140"/>
      <c r="MFR64" s="140"/>
      <c r="MFS64" s="140"/>
      <c r="MFT64" s="140"/>
      <c r="MFU64" s="140"/>
      <c r="MFV64" s="140"/>
      <c r="MFW64" s="140"/>
      <c r="MFX64" s="140"/>
      <c r="MFY64" s="140"/>
      <c r="MFZ64" s="140"/>
      <c r="MGA64" s="140"/>
      <c r="MGB64" s="140"/>
      <c r="MGC64" s="140"/>
      <c r="MGD64" s="140"/>
      <c r="MGE64" s="140"/>
      <c r="MGF64" s="140"/>
      <c r="MGG64" s="140"/>
      <c r="MGH64" s="140"/>
      <c r="MGI64" s="140"/>
      <c r="MGJ64" s="140"/>
      <c r="MGK64" s="140"/>
      <c r="MGL64" s="140"/>
      <c r="MGM64" s="140"/>
      <c r="MGN64" s="140"/>
      <c r="MGO64" s="140"/>
      <c r="MGP64" s="140"/>
      <c r="MGQ64" s="140"/>
      <c r="MGR64" s="140"/>
      <c r="MGS64" s="140"/>
      <c r="MGT64" s="140"/>
      <c r="MGU64" s="140"/>
      <c r="MGV64" s="140"/>
      <c r="MGW64" s="140"/>
      <c r="MGX64" s="140"/>
      <c r="MGY64" s="140"/>
      <c r="MGZ64" s="140"/>
      <c r="MHA64" s="140"/>
      <c r="MHB64" s="140"/>
      <c r="MHC64" s="140"/>
      <c r="MHD64" s="140"/>
      <c r="MHE64" s="140"/>
      <c r="MHF64" s="140"/>
      <c r="MHG64" s="140"/>
      <c r="MHH64" s="140"/>
      <c r="MHI64" s="140"/>
      <c r="MHJ64" s="140"/>
      <c r="MHK64" s="140"/>
      <c r="MHL64" s="140"/>
      <c r="MHM64" s="140"/>
      <c r="MHN64" s="140"/>
      <c r="MHO64" s="140"/>
      <c r="MHP64" s="140"/>
      <c r="MHQ64" s="140"/>
      <c r="MHR64" s="140"/>
      <c r="MHS64" s="140"/>
      <c r="MHT64" s="140"/>
      <c r="MHU64" s="140"/>
      <c r="MHV64" s="140"/>
      <c r="MHW64" s="140"/>
      <c r="MHX64" s="140"/>
      <c r="MHY64" s="140"/>
      <c r="MHZ64" s="140"/>
      <c r="MIA64" s="140"/>
      <c r="MIB64" s="140"/>
      <c r="MIC64" s="140"/>
      <c r="MID64" s="140"/>
      <c r="MIE64" s="140"/>
      <c r="MIF64" s="140"/>
      <c r="MIG64" s="140"/>
      <c r="MIH64" s="140"/>
      <c r="MII64" s="140"/>
      <c r="MIJ64" s="140"/>
      <c r="MIK64" s="140"/>
      <c r="MIL64" s="140"/>
      <c r="MIM64" s="140"/>
      <c r="MIN64" s="140"/>
      <c r="MIO64" s="140"/>
      <c r="MIP64" s="140"/>
      <c r="MIQ64" s="140"/>
      <c r="MIR64" s="140"/>
      <c r="MIS64" s="140"/>
      <c r="MIT64" s="140"/>
      <c r="MIU64" s="140"/>
      <c r="MIV64" s="140"/>
      <c r="MIW64" s="140"/>
      <c r="MIX64" s="140"/>
      <c r="MIY64" s="140"/>
      <c r="MIZ64" s="140"/>
      <c r="MJA64" s="140"/>
      <c r="MJB64" s="140"/>
      <c r="MJC64" s="140"/>
      <c r="MJD64" s="140"/>
      <c r="MJE64" s="140"/>
      <c r="MJF64" s="140"/>
      <c r="MJG64" s="140"/>
      <c r="MJH64" s="140"/>
      <c r="MJI64" s="140"/>
      <c r="MJJ64" s="140"/>
      <c r="MJK64" s="140"/>
      <c r="MJL64" s="140"/>
      <c r="MJM64" s="140"/>
      <c r="MJN64" s="140"/>
      <c r="MJO64" s="140"/>
      <c r="MJP64" s="140"/>
      <c r="MJQ64" s="140"/>
      <c r="MJR64" s="140"/>
      <c r="MJS64" s="140"/>
      <c r="MJT64" s="140"/>
      <c r="MJU64" s="140"/>
      <c r="MJV64" s="140"/>
      <c r="MJW64" s="140"/>
      <c r="MJX64" s="140"/>
      <c r="MJY64" s="140"/>
      <c r="MJZ64" s="140"/>
      <c r="MKA64" s="140"/>
      <c r="MKB64" s="140"/>
      <c r="MKC64" s="140"/>
      <c r="MKD64" s="140"/>
      <c r="MKE64" s="140"/>
      <c r="MKF64" s="140"/>
      <c r="MKG64" s="140"/>
      <c r="MKH64" s="140"/>
      <c r="MKI64" s="140"/>
      <c r="MKJ64" s="140"/>
      <c r="MKK64" s="140"/>
      <c r="MKL64" s="140"/>
      <c r="MKM64" s="140"/>
      <c r="MKN64" s="140"/>
      <c r="MKO64" s="140"/>
      <c r="MKP64" s="140"/>
      <c r="MKQ64" s="140"/>
      <c r="MKR64" s="140"/>
      <c r="MKS64" s="140"/>
      <c r="MKT64" s="140"/>
      <c r="MKU64" s="140"/>
      <c r="MKV64" s="140"/>
      <c r="MKW64" s="140"/>
      <c r="MKX64" s="140"/>
      <c r="MKY64" s="140"/>
      <c r="MKZ64" s="140"/>
      <c r="MLA64" s="140"/>
      <c r="MLB64" s="140"/>
      <c r="MLC64" s="140"/>
      <c r="MLD64" s="140"/>
      <c r="MLE64" s="140"/>
      <c r="MLF64" s="140"/>
      <c r="MLG64" s="140"/>
      <c r="MLH64" s="140"/>
      <c r="MLI64" s="140"/>
      <c r="MLJ64" s="140"/>
      <c r="MLK64" s="140"/>
      <c r="MLL64" s="140"/>
      <c r="MLM64" s="140"/>
      <c r="MLN64" s="140"/>
      <c r="MLO64" s="140"/>
      <c r="MLP64" s="140"/>
      <c r="MLQ64" s="140"/>
      <c r="MLR64" s="140"/>
      <c r="MLS64" s="140"/>
      <c r="MLT64" s="140"/>
      <c r="MLU64" s="140"/>
      <c r="MLV64" s="140"/>
      <c r="MLW64" s="140"/>
      <c r="MLX64" s="140"/>
      <c r="MLY64" s="140"/>
      <c r="MLZ64" s="140"/>
      <c r="MMA64" s="140"/>
      <c r="MMB64" s="140"/>
      <c r="MMC64" s="140"/>
      <c r="MMD64" s="140"/>
      <c r="MME64" s="140"/>
      <c r="MMF64" s="140"/>
      <c r="MMG64" s="140"/>
      <c r="MMH64" s="140"/>
      <c r="MMI64" s="140"/>
      <c r="MMJ64" s="140"/>
      <c r="MMK64" s="140"/>
      <c r="MML64" s="140"/>
      <c r="MMM64" s="140"/>
      <c r="MMN64" s="140"/>
      <c r="MMO64" s="140"/>
      <c r="MMP64" s="140"/>
      <c r="MMQ64" s="140"/>
      <c r="MMR64" s="140"/>
      <c r="MMS64" s="140"/>
      <c r="MMT64" s="140"/>
      <c r="MMU64" s="140"/>
      <c r="MMV64" s="140"/>
      <c r="MMW64" s="140"/>
      <c r="MMX64" s="140"/>
      <c r="MMY64" s="140"/>
      <c r="MMZ64" s="140"/>
      <c r="MNA64" s="140"/>
      <c r="MNB64" s="140"/>
      <c r="MNC64" s="140"/>
      <c r="MND64" s="140"/>
      <c r="MNE64" s="140"/>
      <c r="MNF64" s="140"/>
      <c r="MNG64" s="140"/>
      <c r="MNH64" s="140"/>
      <c r="MNI64" s="140"/>
      <c r="MNJ64" s="140"/>
      <c r="MNK64" s="140"/>
      <c r="MNL64" s="140"/>
      <c r="MNM64" s="140"/>
      <c r="MNN64" s="140"/>
      <c r="MNO64" s="140"/>
      <c r="MNP64" s="140"/>
      <c r="MNQ64" s="140"/>
      <c r="MNR64" s="140"/>
      <c r="MNS64" s="140"/>
      <c r="MNT64" s="140"/>
      <c r="MNU64" s="140"/>
      <c r="MNV64" s="140"/>
      <c r="MNW64" s="140"/>
      <c r="MNX64" s="140"/>
      <c r="MNY64" s="140"/>
      <c r="MNZ64" s="140"/>
      <c r="MOA64" s="140"/>
      <c r="MOB64" s="140"/>
      <c r="MOC64" s="140"/>
      <c r="MOD64" s="140"/>
      <c r="MOE64" s="140"/>
      <c r="MOF64" s="140"/>
      <c r="MOG64" s="140"/>
      <c r="MOH64" s="140"/>
      <c r="MOI64" s="140"/>
      <c r="MOJ64" s="140"/>
      <c r="MOK64" s="140"/>
      <c r="MOL64" s="140"/>
      <c r="MOM64" s="140"/>
      <c r="MON64" s="140"/>
      <c r="MOO64" s="140"/>
      <c r="MOP64" s="140"/>
      <c r="MOQ64" s="140"/>
      <c r="MOR64" s="140"/>
      <c r="MOS64" s="140"/>
      <c r="MOT64" s="140"/>
      <c r="MOU64" s="140"/>
      <c r="MOV64" s="140"/>
      <c r="MOW64" s="140"/>
      <c r="MOX64" s="140"/>
      <c r="MOY64" s="140"/>
      <c r="MOZ64" s="140"/>
      <c r="MPA64" s="140"/>
      <c r="MPB64" s="140"/>
      <c r="MPC64" s="140"/>
      <c r="MPD64" s="140"/>
      <c r="MPE64" s="140"/>
      <c r="MPF64" s="140"/>
      <c r="MPG64" s="140"/>
      <c r="MPH64" s="140"/>
      <c r="MPI64" s="140"/>
      <c r="MPJ64" s="140"/>
      <c r="MPK64" s="140"/>
      <c r="MPL64" s="140"/>
      <c r="MPM64" s="140"/>
      <c r="MPN64" s="140"/>
      <c r="MPO64" s="140"/>
      <c r="MPP64" s="140"/>
      <c r="MPQ64" s="140"/>
      <c r="MPR64" s="140"/>
      <c r="MPS64" s="140"/>
      <c r="MPT64" s="140"/>
      <c r="MPU64" s="140"/>
      <c r="MPV64" s="140"/>
      <c r="MPW64" s="140"/>
      <c r="MPX64" s="140"/>
      <c r="MPY64" s="140"/>
      <c r="MPZ64" s="140"/>
      <c r="MQA64" s="140"/>
      <c r="MQB64" s="140"/>
      <c r="MQC64" s="140"/>
      <c r="MQD64" s="140"/>
      <c r="MQE64" s="140"/>
      <c r="MQF64" s="140"/>
      <c r="MQG64" s="140"/>
      <c r="MQH64" s="140"/>
      <c r="MQI64" s="140"/>
      <c r="MQJ64" s="140"/>
      <c r="MQK64" s="140"/>
      <c r="MQL64" s="140"/>
      <c r="MQM64" s="140"/>
      <c r="MQN64" s="140"/>
      <c r="MQO64" s="140"/>
      <c r="MQP64" s="140"/>
      <c r="MQQ64" s="140"/>
      <c r="MQR64" s="140"/>
      <c r="MQS64" s="140"/>
      <c r="MQT64" s="140"/>
      <c r="MQU64" s="140"/>
      <c r="MQV64" s="140"/>
      <c r="MQW64" s="140"/>
      <c r="MQX64" s="140"/>
      <c r="MQY64" s="140"/>
      <c r="MQZ64" s="140"/>
      <c r="MRA64" s="140"/>
      <c r="MRB64" s="140"/>
      <c r="MRC64" s="140"/>
      <c r="MRD64" s="140"/>
      <c r="MRE64" s="140"/>
      <c r="MRF64" s="140"/>
      <c r="MRG64" s="140"/>
      <c r="MRH64" s="140"/>
      <c r="MRI64" s="140"/>
      <c r="MRJ64" s="140"/>
      <c r="MRK64" s="140"/>
      <c r="MRL64" s="140"/>
      <c r="MRM64" s="140"/>
      <c r="MRN64" s="140"/>
      <c r="MRO64" s="140"/>
      <c r="MRP64" s="140"/>
      <c r="MRQ64" s="140"/>
      <c r="MRR64" s="140"/>
      <c r="MRS64" s="140"/>
      <c r="MRT64" s="140"/>
      <c r="MRU64" s="140"/>
      <c r="MRV64" s="140"/>
      <c r="MRW64" s="140"/>
      <c r="MRX64" s="140"/>
      <c r="MRY64" s="140"/>
      <c r="MRZ64" s="140"/>
      <c r="MSA64" s="140"/>
      <c r="MSB64" s="140"/>
      <c r="MSC64" s="140"/>
      <c r="MSD64" s="140"/>
      <c r="MSE64" s="140"/>
      <c r="MSF64" s="140"/>
      <c r="MSG64" s="140"/>
      <c r="MSH64" s="140"/>
      <c r="MSI64" s="140"/>
      <c r="MSJ64" s="140"/>
      <c r="MSK64" s="140"/>
      <c r="MSL64" s="140"/>
      <c r="MSM64" s="140"/>
      <c r="MSN64" s="140"/>
      <c r="MSO64" s="140"/>
      <c r="MSP64" s="140"/>
      <c r="MSQ64" s="140"/>
      <c r="MSR64" s="140"/>
      <c r="MSS64" s="140"/>
      <c r="MST64" s="140"/>
      <c r="MSU64" s="140"/>
      <c r="MSV64" s="140"/>
      <c r="MSW64" s="140"/>
      <c r="MSX64" s="140"/>
      <c r="MSY64" s="140"/>
      <c r="MSZ64" s="140"/>
      <c r="MTA64" s="140"/>
      <c r="MTB64" s="140"/>
      <c r="MTC64" s="140"/>
      <c r="MTD64" s="140"/>
      <c r="MTE64" s="140"/>
      <c r="MTF64" s="140"/>
      <c r="MTG64" s="140"/>
      <c r="MTH64" s="140"/>
      <c r="MTI64" s="140"/>
      <c r="MTJ64" s="140"/>
      <c r="MTK64" s="140"/>
      <c r="MTL64" s="140"/>
      <c r="MTM64" s="140"/>
      <c r="MTN64" s="140"/>
      <c r="MTO64" s="140"/>
      <c r="MTP64" s="140"/>
      <c r="MTQ64" s="140"/>
      <c r="MTR64" s="140"/>
      <c r="MTS64" s="140"/>
      <c r="MTT64" s="140"/>
      <c r="MTU64" s="140"/>
      <c r="MTV64" s="140"/>
      <c r="MTW64" s="140"/>
      <c r="MTX64" s="140"/>
      <c r="MTY64" s="140"/>
      <c r="MTZ64" s="140"/>
      <c r="MUA64" s="140"/>
      <c r="MUB64" s="140"/>
      <c r="MUC64" s="140"/>
      <c r="MUD64" s="140"/>
      <c r="MUE64" s="140"/>
      <c r="MUF64" s="140"/>
      <c r="MUG64" s="140"/>
      <c r="MUH64" s="140"/>
      <c r="MUI64" s="140"/>
      <c r="MUJ64" s="140"/>
      <c r="MUK64" s="140"/>
      <c r="MUL64" s="140"/>
      <c r="MUM64" s="140"/>
      <c r="MUN64" s="140"/>
      <c r="MUO64" s="140"/>
      <c r="MUP64" s="140"/>
      <c r="MUQ64" s="140"/>
      <c r="MUR64" s="140"/>
      <c r="MUS64" s="140"/>
      <c r="MUT64" s="140"/>
      <c r="MUU64" s="140"/>
      <c r="MUV64" s="140"/>
      <c r="MUW64" s="140"/>
      <c r="MUX64" s="140"/>
      <c r="MUY64" s="140"/>
      <c r="MUZ64" s="140"/>
      <c r="MVA64" s="140"/>
      <c r="MVB64" s="140"/>
      <c r="MVC64" s="140"/>
      <c r="MVD64" s="140"/>
      <c r="MVE64" s="140"/>
      <c r="MVF64" s="140"/>
      <c r="MVG64" s="140"/>
      <c r="MVH64" s="140"/>
      <c r="MVI64" s="140"/>
      <c r="MVJ64" s="140"/>
      <c r="MVK64" s="140"/>
      <c r="MVL64" s="140"/>
      <c r="MVM64" s="140"/>
      <c r="MVN64" s="140"/>
      <c r="MVO64" s="140"/>
      <c r="MVP64" s="140"/>
      <c r="MVQ64" s="140"/>
      <c r="MVR64" s="140"/>
      <c r="MVS64" s="140"/>
      <c r="MVT64" s="140"/>
      <c r="MVU64" s="140"/>
      <c r="MVV64" s="140"/>
      <c r="MVW64" s="140"/>
      <c r="MVX64" s="140"/>
      <c r="MVY64" s="140"/>
      <c r="MVZ64" s="140"/>
      <c r="MWA64" s="140"/>
      <c r="MWB64" s="140"/>
      <c r="MWC64" s="140"/>
      <c r="MWD64" s="140"/>
      <c r="MWE64" s="140"/>
      <c r="MWF64" s="140"/>
      <c r="MWG64" s="140"/>
      <c r="MWH64" s="140"/>
      <c r="MWI64" s="140"/>
      <c r="MWJ64" s="140"/>
      <c r="MWK64" s="140"/>
      <c r="MWL64" s="140"/>
      <c r="MWM64" s="140"/>
      <c r="MWN64" s="140"/>
      <c r="MWO64" s="140"/>
      <c r="MWP64" s="140"/>
      <c r="MWQ64" s="140"/>
      <c r="MWR64" s="140"/>
      <c r="MWS64" s="140"/>
      <c r="MWT64" s="140"/>
      <c r="MWU64" s="140"/>
      <c r="MWV64" s="140"/>
      <c r="MWW64" s="140"/>
      <c r="MWX64" s="140"/>
      <c r="MWY64" s="140"/>
      <c r="MWZ64" s="140"/>
      <c r="MXA64" s="140"/>
      <c r="MXB64" s="140"/>
      <c r="MXC64" s="140"/>
      <c r="MXD64" s="140"/>
      <c r="MXE64" s="140"/>
      <c r="MXF64" s="140"/>
      <c r="MXG64" s="140"/>
      <c r="MXH64" s="140"/>
      <c r="MXI64" s="140"/>
      <c r="MXJ64" s="140"/>
      <c r="MXK64" s="140"/>
      <c r="MXL64" s="140"/>
      <c r="MXM64" s="140"/>
      <c r="MXN64" s="140"/>
      <c r="MXO64" s="140"/>
      <c r="MXP64" s="140"/>
      <c r="MXQ64" s="140"/>
      <c r="MXR64" s="140"/>
      <c r="MXS64" s="140"/>
      <c r="MXT64" s="140"/>
      <c r="MXU64" s="140"/>
      <c r="MXV64" s="140"/>
      <c r="MXW64" s="140"/>
      <c r="MXX64" s="140"/>
      <c r="MXY64" s="140"/>
      <c r="MXZ64" s="140"/>
      <c r="MYA64" s="140"/>
      <c r="MYB64" s="140"/>
      <c r="MYC64" s="140"/>
      <c r="MYD64" s="140"/>
      <c r="MYE64" s="140"/>
      <c r="MYF64" s="140"/>
      <c r="MYG64" s="140"/>
      <c r="MYH64" s="140"/>
      <c r="MYI64" s="140"/>
      <c r="MYJ64" s="140"/>
      <c r="MYK64" s="140"/>
      <c r="MYL64" s="140"/>
      <c r="MYM64" s="140"/>
      <c r="MYN64" s="140"/>
      <c r="MYO64" s="140"/>
      <c r="MYP64" s="140"/>
      <c r="MYQ64" s="140"/>
      <c r="MYR64" s="140"/>
      <c r="MYS64" s="140"/>
      <c r="MYT64" s="140"/>
      <c r="MYU64" s="140"/>
      <c r="MYV64" s="140"/>
      <c r="MYW64" s="140"/>
      <c r="MYX64" s="140"/>
      <c r="MYY64" s="140"/>
      <c r="MYZ64" s="140"/>
      <c r="MZA64" s="140"/>
      <c r="MZB64" s="140"/>
      <c r="MZC64" s="140"/>
      <c r="MZD64" s="140"/>
      <c r="MZE64" s="140"/>
      <c r="MZF64" s="140"/>
      <c r="MZG64" s="140"/>
      <c r="MZH64" s="140"/>
      <c r="MZI64" s="140"/>
      <c r="MZJ64" s="140"/>
      <c r="MZK64" s="140"/>
      <c r="MZL64" s="140"/>
      <c r="MZM64" s="140"/>
      <c r="MZN64" s="140"/>
      <c r="MZO64" s="140"/>
      <c r="MZP64" s="140"/>
      <c r="MZQ64" s="140"/>
      <c r="MZR64" s="140"/>
      <c r="MZS64" s="140"/>
      <c r="MZT64" s="140"/>
      <c r="MZU64" s="140"/>
      <c r="MZV64" s="140"/>
      <c r="MZW64" s="140"/>
      <c r="MZX64" s="140"/>
      <c r="MZY64" s="140"/>
      <c r="MZZ64" s="140"/>
      <c r="NAA64" s="140"/>
      <c r="NAB64" s="140"/>
      <c r="NAC64" s="140"/>
      <c r="NAD64" s="140"/>
      <c r="NAE64" s="140"/>
      <c r="NAF64" s="140"/>
      <c r="NAG64" s="140"/>
      <c r="NAH64" s="140"/>
      <c r="NAI64" s="140"/>
      <c r="NAJ64" s="140"/>
      <c r="NAK64" s="140"/>
      <c r="NAL64" s="140"/>
      <c r="NAM64" s="140"/>
      <c r="NAN64" s="140"/>
      <c r="NAO64" s="140"/>
      <c r="NAP64" s="140"/>
      <c r="NAQ64" s="140"/>
      <c r="NAR64" s="140"/>
      <c r="NAS64" s="140"/>
      <c r="NAT64" s="140"/>
      <c r="NAU64" s="140"/>
      <c r="NAV64" s="140"/>
      <c r="NAW64" s="140"/>
      <c r="NAX64" s="140"/>
      <c r="NAY64" s="140"/>
      <c r="NAZ64" s="140"/>
      <c r="NBA64" s="140"/>
      <c r="NBB64" s="140"/>
      <c r="NBC64" s="140"/>
      <c r="NBD64" s="140"/>
      <c r="NBE64" s="140"/>
      <c r="NBF64" s="140"/>
      <c r="NBG64" s="140"/>
      <c r="NBH64" s="140"/>
      <c r="NBI64" s="140"/>
      <c r="NBJ64" s="140"/>
      <c r="NBK64" s="140"/>
      <c r="NBL64" s="140"/>
      <c r="NBM64" s="140"/>
      <c r="NBN64" s="140"/>
      <c r="NBO64" s="140"/>
      <c r="NBP64" s="140"/>
      <c r="NBQ64" s="140"/>
      <c r="NBR64" s="140"/>
      <c r="NBS64" s="140"/>
      <c r="NBT64" s="140"/>
      <c r="NBU64" s="140"/>
      <c r="NBV64" s="140"/>
      <c r="NBW64" s="140"/>
      <c r="NBX64" s="140"/>
      <c r="NBY64" s="140"/>
      <c r="NBZ64" s="140"/>
      <c r="NCA64" s="140"/>
      <c r="NCB64" s="140"/>
      <c r="NCC64" s="140"/>
      <c r="NCD64" s="140"/>
      <c r="NCE64" s="140"/>
      <c r="NCF64" s="140"/>
      <c r="NCG64" s="140"/>
      <c r="NCH64" s="140"/>
      <c r="NCI64" s="140"/>
      <c r="NCJ64" s="140"/>
      <c r="NCK64" s="140"/>
      <c r="NCL64" s="140"/>
      <c r="NCM64" s="140"/>
      <c r="NCN64" s="140"/>
      <c r="NCO64" s="140"/>
      <c r="NCP64" s="140"/>
      <c r="NCQ64" s="140"/>
      <c r="NCR64" s="140"/>
      <c r="NCS64" s="140"/>
      <c r="NCT64" s="140"/>
      <c r="NCU64" s="140"/>
      <c r="NCV64" s="140"/>
      <c r="NCW64" s="140"/>
      <c r="NCX64" s="140"/>
      <c r="NCY64" s="140"/>
      <c r="NCZ64" s="140"/>
      <c r="NDA64" s="140"/>
      <c r="NDB64" s="140"/>
      <c r="NDC64" s="140"/>
      <c r="NDD64" s="140"/>
      <c r="NDE64" s="140"/>
      <c r="NDF64" s="140"/>
      <c r="NDG64" s="140"/>
      <c r="NDH64" s="140"/>
      <c r="NDI64" s="140"/>
      <c r="NDJ64" s="140"/>
      <c r="NDK64" s="140"/>
      <c r="NDL64" s="140"/>
      <c r="NDM64" s="140"/>
      <c r="NDN64" s="140"/>
      <c r="NDO64" s="140"/>
      <c r="NDP64" s="140"/>
      <c r="NDQ64" s="140"/>
      <c r="NDR64" s="140"/>
      <c r="NDS64" s="140"/>
      <c r="NDT64" s="140"/>
      <c r="NDU64" s="140"/>
      <c r="NDV64" s="140"/>
      <c r="NDW64" s="140"/>
      <c r="NDX64" s="140"/>
      <c r="NDY64" s="140"/>
      <c r="NDZ64" s="140"/>
      <c r="NEA64" s="140"/>
      <c r="NEB64" s="140"/>
      <c r="NEC64" s="140"/>
      <c r="NED64" s="140"/>
      <c r="NEE64" s="140"/>
      <c r="NEF64" s="140"/>
      <c r="NEG64" s="140"/>
      <c r="NEH64" s="140"/>
      <c r="NEI64" s="140"/>
      <c r="NEJ64" s="140"/>
      <c r="NEK64" s="140"/>
      <c r="NEL64" s="140"/>
      <c r="NEM64" s="140"/>
      <c r="NEN64" s="140"/>
      <c r="NEO64" s="140"/>
      <c r="NEP64" s="140"/>
      <c r="NEQ64" s="140"/>
      <c r="NER64" s="140"/>
      <c r="NES64" s="140"/>
      <c r="NET64" s="140"/>
      <c r="NEU64" s="140"/>
      <c r="NEV64" s="140"/>
      <c r="NEW64" s="140"/>
      <c r="NEX64" s="140"/>
      <c r="NEY64" s="140"/>
      <c r="NEZ64" s="140"/>
      <c r="NFA64" s="140"/>
      <c r="NFB64" s="140"/>
      <c r="NFC64" s="140"/>
      <c r="NFD64" s="140"/>
      <c r="NFE64" s="140"/>
      <c r="NFF64" s="140"/>
      <c r="NFG64" s="140"/>
      <c r="NFH64" s="140"/>
      <c r="NFI64" s="140"/>
      <c r="NFJ64" s="140"/>
      <c r="NFK64" s="140"/>
      <c r="NFL64" s="140"/>
      <c r="NFM64" s="140"/>
      <c r="NFN64" s="140"/>
      <c r="NFO64" s="140"/>
      <c r="NFP64" s="140"/>
      <c r="NFQ64" s="140"/>
      <c r="NFR64" s="140"/>
      <c r="NFS64" s="140"/>
      <c r="NFT64" s="140"/>
      <c r="NFU64" s="140"/>
      <c r="NFV64" s="140"/>
      <c r="NFW64" s="140"/>
      <c r="NFX64" s="140"/>
      <c r="NFY64" s="140"/>
      <c r="NFZ64" s="140"/>
      <c r="NGA64" s="140"/>
      <c r="NGB64" s="140"/>
      <c r="NGC64" s="140"/>
      <c r="NGD64" s="140"/>
      <c r="NGE64" s="140"/>
      <c r="NGF64" s="140"/>
      <c r="NGG64" s="140"/>
      <c r="NGH64" s="140"/>
      <c r="NGI64" s="140"/>
      <c r="NGJ64" s="140"/>
      <c r="NGK64" s="140"/>
      <c r="NGL64" s="140"/>
      <c r="NGM64" s="140"/>
      <c r="NGN64" s="140"/>
      <c r="NGO64" s="140"/>
      <c r="NGP64" s="140"/>
      <c r="NGQ64" s="140"/>
      <c r="NGR64" s="140"/>
      <c r="NGS64" s="140"/>
      <c r="NGT64" s="140"/>
      <c r="NGU64" s="140"/>
      <c r="NGV64" s="140"/>
      <c r="NGW64" s="140"/>
      <c r="NGX64" s="140"/>
      <c r="NGY64" s="140"/>
      <c r="NGZ64" s="140"/>
      <c r="NHA64" s="140"/>
      <c r="NHB64" s="140"/>
      <c r="NHC64" s="140"/>
      <c r="NHD64" s="140"/>
      <c r="NHE64" s="140"/>
      <c r="NHF64" s="140"/>
      <c r="NHG64" s="140"/>
      <c r="NHH64" s="140"/>
      <c r="NHI64" s="140"/>
      <c r="NHJ64" s="140"/>
      <c r="NHK64" s="140"/>
      <c r="NHL64" s="140"/>
      <c r="NHM64" s="140"/>
      <c r="NHN64" s="140"/>
      <c r="NHO64" s="140"/>
      <c r="NHP64" s="140"/>
      <c r="NHQ64" s="140"/>
      <c r="NHR64" s="140"/>
      <c r="NHS64" s="140"/>
      <c r="NHT64" s="140"/>
      <c r="NHU64" s="140"/>
      <c r="NHV64" s="140"/>
      <c r="NHW64" s="140"/>
      <c r="NHX64" s="140"/>
      <c r="NHY64" s="140"/>
      <c r="NHZ64" s="140"/>
      <c r="NIA64" s="140"/>
      <c r="NIB64" s="140"/>
      <c r="NIC64" s="140"/>
      <c r="NID64" s="140"/>
      <c r="NIE64" s="140"/>
      <c r="NIF64" s="140"/>
      <c r="NIG64" s="140"/>
      <c r="NIH64" s="140"/>
      <c r="NII64" s="140"/>
      <c r="NIJ64" s="140"/>
      <c r="NIK64" s="140"/>
      <c r="NIL64" s="140"/>
      <c r="NIM64" s="140"/>
      <c r="NIN64" s="140"/>
      <c r="NIO64" s="140"/>
      <c r="NIP64" s="140"/>
      <c r="NIQ64" s="140"/>
      <c r="NIR64" s="140"/>
      <c r="NIS64" s="140"/>
      <c r="NIT64" s="140"/>
      <c r="NIU64" s="140"/>
      <c r="NIV64" s="140"/>
      <c r="NIW64" s="140"/>
      <c r="NIX64" s="140"/>
      <c r="NIY64" s="140"/>
      <c r="NIZ64" s="140"/>
      <c r="NJA64" s="140"/>
      <c r="NJB64" s="140"/>
      <c r="NJC64" s="140"/>
      <c r="NJD64" s="140"/>
      <c r="NJE64" s="140"/>
      <c r="NJF64" s="140"/>
      <c r="NJG64" s="140"/>
      <c r="NJH64" s="140"/>
      <c r="NJI64" s="140"/>
      <c r="NJJ64" s="140"/>
      <c r="NJK64" s="140"/>
      <c r="NJL64" s="140"/>
      <c r="NJM64" s="140"/>
      <c r="NJN64" s="140"/>
      <c r="NJO64" s="140"/>
      <c r="NJP64" s="140"/>
      <c r="NJQ64" s="140"/>
      <c r="NJR64" s="140"/>
      <c r="NJS64" s="140"/>
      <c r="NJT64" s="140"/>
      <c r="NJU64" s="140"/>
      <c r="NJV64" s="140"/>
      <c r="NJW64" s="140"/>
      <c r="NJX64" s="140"/>
      <c r="NJY64" s="140"/>
      <c r="NJZ64" s="140"/>
      <c r="NKA64" s="140"/>
      <c r="NKB64" s="140"/>
      <c r="NKC64" s="140"/>
      <c r="NKD64" s="140"/>
      <c r="NKE64" s="140"/>
      <c r="NKF64" s="140"/>
      <c r="NKG64" s="140"/>
      <c r="NKH64" s="140"/>
      <c r="NKI64" s="140"/>
      <c r="NKJ64" s="140"/>
      <c r="NKK64" s="140"/>
      <c r="NKL64" s="140"/>
      <c r="NKM64" s="140"/>
      <c r="NKN64" s="140"/>
      <c r="NKO64" s="140"/>
      <c r="NKP64" s="140"/>
      <c r="NKQ64" s="140"/>
      <c r="NKR64" s="140"/>
      <c r="NKS64" s="140"/>
      <c r="NKT64" s="140"/>
      <c r="NKU64" s="140"/>
      <c r="NKV64" s="140"/>
      <c r="NKW64" s="140"/>
      <c r="NKX64" s="140"/>
      <c r="NKY64" s="140"/>
      <c r="NKZ64" s="140"/>
      <c r="NLA64" s="140"/>
      <c r="NLB64" s="140"/>
      <c r="NLC64" s="140"/>
      <c r="NLD64" s="140"/>
      <c r="NLE64" s="140"/>
      <c r="NLF64" s="140"/>
      <c r="NLG64" s="140"/>
      <c r="NLH64" s="140"/>
      <c r="NLI64" s="140"/>
      <c r="NLJ64" s="140"/>
      <c r="NLK64" s="140"/>
      <c r="NLL64" s="140"/>
      <c r="NLM64" s="140"/>
      <c r="NLN64" s="140"/>
      <c r="NLO64" s="140"/>
      <c r="NLP64" s="140"/>
      <c r="NLQ64" s="140"/>
      <c r="NLR64" s="140"/>
      <c r="NLS64" s="140"/>
      <c r="NLT64" s="140"/>
      <c r="NLU64" s="140"/>
      <c r="NLV64" s="140"/>
      <c r="NLW64" s="140"/>
      <c r="NLX64" s="140"/>
      <c r="NLY64" s="140"/>
      <c r="NLZ64" s="140"/>
      <c r="NMA64" s="140"/>
      <c r="NMB64" s="140"/>
      <c r="NMC64" s="140"/>
      <c r="NMD64" s="140"/>
      <c r="NME64" s="140"/>
      <c r="NMF64" s="140"/>
      <c r="NMG64" s="140"/>
      <c r="NMH64" s="140"/>
      <c r="NMI64" s="140"/>
      <c r="NMJ64" s="140"/>
      <c r="NMK64" s="140"/>
      <c r="NML64" s="140"/>
      <c r="NMM64" s="140"/>
      <c r="NMN64" s="140"/>
      <c r="NMO64" s="140"/>
      <c r="NMP64" s="140"/>
      <c r="NMQ64" s="140"/>
      <c r="NMR64" s="140"/>
      <c r="NMS64" s="140"/>
      <c r="NMT64" s="140"/>
      <c r="NMU64" s="140"/>
      <c r="NMV64" s="140"/>
      <c r="NMW64" s="140"/>
      <c r="NMX64" s="140"/>
      <c r="NMY64" s="140"/>
      <c r="NMZ64" s="140"/>
      <c r="NNA64" s="140"/>
      <c r="NNB64" s="140"/>
      <c r="NNC64" s="140"/>
      <c r="NND64" s="140"/>
      <c r="NNE64" s="140"/>
      <c r="NNF64" s="140"/>
      <c r="NNG64" s="140"/>
      <c r="NNH64" s="140"/>
      <c r="NNI64" s="140"/>
      <c r="NNJ64" s="140"/>
      <c r="NNK64" s="140"/>
      <c r="NNL64" s="140"/>
      <c r="NNM64" s="140"/>
      <c r="NNN64" s="140"/>
      <c r="NNO64" s="140"/>
      <c r="NNP64" s="140"/>
      <c r="NNQ64" s="140"/>
      <c r="NNR64" s="140"/>
      <c r="NNS64" s="140"/>
      <c r="NNT64" s="140"/>
      <c r="NNU64" s="140"/>
      <c r="NNV64" s="140"/>
      <c r="NNW64" s="140"/>
      <c r="NNX64" s="140"/>
      <c r="NNY64" s="140"/>
      <c r="NNZ64" s="140"/>
      <c r="NOA64" s="140"/>
      <c r="NOB64" s="140"/>
      <c r="NOC64" s="140"/>
      <c r="NOD64" s="140"/>
      <c r="NOE64" s="140"/>
      <c r="NOF64" s="140"/>
      <c r="NOG64" s="140"/>
      <c r="NOH64" s="140"/>
      <c r="NOI64" s="140"/>
      <c r="NOJ64" s="140"/>
      <c r="NOK64" s="140"/>
      <c r="NOL64" s="140"/>
      <c r="NOM64" s="140"/>
      <c r="NON64" s="140"/>
      <c r="NOO64" s="140"/>
      <c r="NOP64" s="140"/>
      <c r="NOQ64" s="140"/>
      <c r="NOR64" s="140"/>
      <c r="NOS64" s="140"/>
      <c r="NOT64" s="140"/>
      <c r="NOU64" s="140"/>
      <c r="NOV64" s="140"/>
      <c r="NOW64" s="140"/>
      <c r="NOX64" s="140"/>
      <c r="NOY64" s="140"/>
      <c r="NOZ64" s="140"/>
      <c r="NPA64" s="140"/>
      <c r="NPB64" s="140"/>
      <c r="NPC64" s="140"/>
      <c r="NPD64" s="140"/>
      <c r="NPE64" s="140"/>
      <c r="NPF64" s="140"/>
      <c r="NPG64" s="140"/>
      <c r="NPH64" s="140"/>
      <c r="NPI64" s="140"/>
      <c r="NPJ64" s="140"/>
      <c r="NPK64" s="140"/>
      <c r="NPL64" s="140"/>
      <c r="NPM64" s="140"/>
      <c r="NPN64" s="140"/>
      <c r="NPO64" s="140"/>
      <c r="NPP64" s="140"/>
      <c r="NPQ64" s="140"/>
      <c r="NPR64" s="140"/>
      <c r="NPS64" s="140"/>
      <c r="NPT64" s="140"/>
      <c r="NPU64" s="140"/>
      <c r="NPV64" s="140"/>
      <c r="NPW64" s="140"/>
      <c r="NPX64" s="140"/>
      <c r="NPY64" s="140"/>
      <c r="NPZ64" s="140"/>
      <c r="NQA64" s="140"/>
      <c r="NQB64" s="140"/>
      <c r="NQC64" s="140"/>
      <c r="NQD64" s="140"/>
      <c r="NQE64" s="140"/>
      <c r="NQF64" s="140"/>
      <c r="NQG64" s="140"/>
      <c r="NQH64" s="140"/>
      <c r="NQI64" s="140"/>
      <c r="NQJ64" s="140"/>
      <c r="NQK64" s="140"/>
      <c r="NQL64" s="140"/>
      <c r="NQM64" s="140"/>
      <c r="NQN64" s="140"/>
      <c r="NQO64" s="140"/>
      <c r="NQP64" s="140"/>
      <c r="NQQ64" s="140"/>
      <c r="NQR64" s="140"/>
      <c r="NQS64" s="140"/>
      <c r="NQT64" s="140"/>
      <c r="NQU64" s="140"/>
      <c r="NQV64" s="140"/>
      <c r="NQW64" s="140"/>
      <c r="NQX64" s="140"/>
      <c r="NQY64" s="140"/>
      <c r="NQZ64" s="140"/>
      <c r="NRA64" s="140"/>
      <c r="NRB64" s="140"/>
      <c r="NRC64" s="140"/>
      <c r="NRD64" s="140"/>
      <c r="NRE64" s="140"/>
      <c r="NRF64" s="140"/>
      <c r="NRG64" s="140"/>
      <c r="NRH64" s="140"/>
      <c r="NRI64" s="140"/>
      <c r="NRJ64" s="140"/>
      <c r="NRK64" s="140"/>
      <c r="NRL64" s="140"/>
      <c r="NRM64" s="140"/>
      <c r="NRN64" s="140"/>
      <c r="NRO64" s="140"/>
      <c r="NRP64" s="140"/>
      <c r="NRQ64" s="140"/>
      <c r="NRR64" s="140"/>
      <c r="NRS64" s="140"/>
      <c r="NRT64" s="140"/>
      <c r="NRU64" s="140"/>
      <c r="NRV64" s="140"/>
      <c r="NRW64" s="140"/>
      <c r="NRX64" s="140"/>
      <c r="NRY64" s="140"/>
      <c r="NRZ64" s="140"/>
      <c r="NSA64" s="140"/>
      <c r="NSB64" s="140"/>
      <c r="NSC64" s="140"/>
      <c r="NSD64" s="140"/>
      <c r="NSE64" s="140"/>
      <c r="NSF64" s="140"/>
      <c r="NSG64" s="140"/>
      <c r="NSH64" s="140"/>
      <c r="NSI64" s="140"/>
      <c r="NSJ64" s="140"/>
      <c r="NSK64" s="140"/>
      <c r="NSL64" s="140"/>
      <c r="NSM64" s="140"/>
      <c r="NSN64" s="140"/>
      <c r="NSO64" s="140"/>
      <c r="NSP64" s="140"/>
      <c r="NSQ64" s="140"/>
      <c r="NSR64" s="140"/>
      <c r="NSS64" s="140"/>
      <c r="NST64" s="140"/>
      <c r="NSU64" s="140"/>
      <c r="NSV64" s="140"/>
      <c r="NSW64" s="140"/>
      <c r="NSX64" s="140"/>
      <c r="NSY64" s="140"/>
      <c r="NSZ64" s="140"/>
      <c r="NTA64" s="140"/>
      <c r="NTB64" s="140"/>
      <c r="NTC64" s="140"/>
      <c r="NTD64" s="140"/>
      <c r="NTE64" s="140"/>
      <c r="NTF64" s="140"/>
      <c r="NTG64" s="140"/>
      <c r="NTH64" s="140"/>
      <c r="NTI64" s="140"/>
      <c r="NTJ64" s="140"/>
      <c r="NTK64" s="140"/>
      <c r="NTL64" s="140"/>
      <c r="NTM64" s="140"/>
      <c r="NTN64" s="140"/>
      <c r="NTO64" s="140"/>
      <c r="NTP64" s="140"/>
      <c r="NTQ64" s="140"/>
      <c r="NTR64" s="140"/>
      <c r="NTS64" s="140"/>
      <c r="NTT64" s="140"/>
      <c r="NTU64" s="140"/>
      <c r="NTV64" s="140"/>
      <c r="NTW64" s="140"/>
      <c r="NTX64" s="140"/>
      <c r="NTY64" s="140"/>
      <c r="NTZ64" s="140"/>
      <c r="NUA64" s="140"/>
      <c r="NUB64" s="140"/>
      <c r="NUC64" s="140"/>
      <c r="NUD64" s="140"/>
      <c r="NUE64" s="140"/>
      <c r="NUF64" s="140"/>
      <c r="NUG64" s="140"/>
      <c r="NUH64" s="140"/>
      <c r="NUI64" s="140"/>
      <c r="NUJ64" s="140"/>
      <c r="NUK64" s="140"/>
      <c r="NUL64" s="140"/>
      <c r="NUM64" s="140"/>
      <c r="NUN64" s="140"/>
      <c r="NUO64" s="140"/>
      <c r="NUP64" s="140"/>
      <c r="NUQ64" s="140"/>
      <c r="NUR64" s="140"/>
      <c r="NUS64" s="140"/>
      <c r="NUT64" s="140"/>
      <c r="NUU64" s="140"/>
      <c r="NUV64" s="140"/>
      <c r="NUW64" s="140"/>
      <c r="NUX64" s="140"/>
      <c r="NUY64" s="140"/>
      <c r="NUZ64" s="140"/>
      <c r="NVA64" s="140"/>
      <c r="NVB64" s="140"/>
      <c r="NVC64" s="140"/>
      <c r="NVD64" s="140"/>
      <c r="NVE64" s="140"/>
      <c r="NVF64" s="140"/>
      <c r="NVG64" s="140"/>
      <c r="NVH64" s="140"/>
      <c r="NVI64" s="140"/>
      <c r="NVJ64" s="140"/>
      <c r="NVK64" s="140"/>
      <c r="NVL64" s="140"/>
      <c r="NVM64" s="140"/>
      <c r="NVN64" s="140"/>
      <c r="NVO64" s="140"/>
      <c r="NVP64" s="140"/>
      <c r="NVQ64" s="140"/>
      <c r="NVR64" s="140"/>
      <c r="NVS64" s="140"/>
      <c r="NVT64" s="140"/>
      <c r="NVU64" s="140"/>
      <c r="NVV64" s="140"/>
      <c r="NVW64" s="140"/>
      <c r="NVX64" s="140"/>
      <c r="NVY64" s="140"/>
      <c r="NVZ64" s="140"/>
      <c r="NWA64" s="140"/>
      <c r="NWB64" s="140"/>
      <c r="NWC64" s="140"/>
      <c r="NWD64" s="140"/>
      <c r="NWE64" s="140"/>
      <c r="NWF64" s="140"/>
      <c r="NWG64" s="140"/>
      <c r="NWH64" s="140"/>
      <c r="NWI64" s="140"/>
      <c r="NWJ64" s="140"/>
      <c r="NWK64" s="140"/>
      <c r="NWL64" s="140"/>
      <c r="NWM64" s="140"/>
      <c r="NWN64" s="140"/>
      <c r="NWO64" s="140"/>
      <c r="NWP64" s="140"/>
      <c r="NWQ64" s="140"/>
      <c r="NWR64" s="140"/>
      <c r="NWS64" s="140"/>
      <c r="NWT64" s="140"/>
      <c r="NWU64" s="140"/>
      <c r="NWV64" s="140"/>
      <c r="NWW64" s="140"/>
      <c r="NWX64" s="140"/>
      <c r="NWY64" s="140"/>
      <c r="NWZ64" s="140"/>
      <c r="NXA64" s="140"/>
      <c r="NXB64" s="140"/>
      <c r="NXC64" s="140"/>
      <c r="NXD64" s="140"/>
      <c r="NXE64" s="140"/>
      <c r="NXF64" s="140"/>
      <c r="NXG64" s="140"/>
      <c r="NXH64" s="140"/>
      <c r="NXI64" s="140"/>
      <c r="NXJ64" s="140"/>
      <c r="NXK64" s="140"/>
      <c r="NXL64" s="140"/>
      <c r="NXM64" s="140"/>
      <c r="NXN64" s="140"/>
      <c r="NXO64" s="140"/>
      <c r="NXP64" s="140"/>
      <c r="NXQ64" s="140"/>
      <c r="NXR64" s="140"/>
      <c r="NXS64" s="140"/>
      <c r="NXT64" s="140"/>
      <c r="NXU64" s="140"/>
      <c r="NXV64" s="140"/>
      <c r="NXW64" s="140"/>
      <c r="NXX64" s="140"/>
      <c r="NXY64" s="140"/>
      <c r="NXZ64" s="140"/>
      <c r="NYA64" s="140"/>
      <c r="NYB64" s="140"/>
      <c r="NYC64" s="140"/>
      <c r="NYD64" s="140"/>
      <c r="NYE64" s="140"/>
      <c r="NYF64" s="140"/>
      <c r="NYG64" s="140"/>
      <c r="NYH64" s="140"/>
      <c r="NYI64" s="140"/>
      <c r="NYJ64" s="140"/>
      <c r="NYK64" s="140"/>
      <c r="NYL64" s="140"/>
      <c r="NYM64" s="140"/>
      <c r="NYN64" s="140"/>
      <c r="NYO64" s="140"/>
      <c r="NYP64" s="140"/>
      <c r="NYQ64" s="140"/>
      <c r="NYR64" s="140"/>
      <c r="NYS64" s="140"/>
      <c r="NYT64" s="140"/>
      <c r="NYU64" s="140"/>
      <c r="NYV64" s="140"/>
      <c r="NYW64" s="140"/>
      <c r="NYX64" s="140"/>
      <c r="NYY64" s="140"/>
      <c r="NYZ64" s="140"/>
      <c r="NZA64" s="140"/>
      <c r="NZB64" s="140"/>
      <c r="NZC64" s="140"/>
      <c r="NZD64" s="140"/>
      <c r="NZE64" s="140"/>
      <c r="NZF64" s="140"/>
      <c r="NZG64" s="140"/>
      <c r="NZH64" s="140"/>
      <c r="NZI64" s="140"/>
      <c r="NZJ64" s="140"/>
      <c r="NZK64" s="140"/>
      <c r="NZL64" s="140"/>
      <c r="NZM64" s="140"/>
      <c r="NZN64" s="140"/>
      <c r="NZO64" s="140"/>
      <c r="NZP64" s="140"/>
      <c r="NZQ64" s="140"/>
      <c r="NZR64" s="140"/>
      <c r="NZS64" s="140"/>
      <c r="NZT64" s="140"/>
      <c r="NZU64" s="140"/>
      <c r="NZV64" s="140"/>
      <c r="NZW64" s="140"/>
      <c r="NZX64" s="140"/>
      <c r="NZY64" s="140"/>
      <c r="NZZ64" s="140"/>
      <c r="OAA64" s="140"/>
      <c r="OAB64" s="140"/>
      <c r="OAC64" s="140"/>
      <c r="OAD64" s="140"/>
      <c r="OAE64" s="140"/>
      <c r="OAF64" s="140"/>
      <c r="OAG64" s="140"/>
      <c r="OAH64" s="140"/>
      <c r="OAI64" s="140"/>
      <c r="OAJ64" s="140"/>
      <c r="OAK64" s="140"/>
      <c r="OAL64" s="140"/>
      <c r="OAM64" s="140"/>
      <c r="OAN64" s="140"/>
      <c r="OAO64" s="140"/>
      <c r="OAP64" s="140"/>
      <c r="OAQ64" s="140"/>
      <c r="OAR64" s="140"/>
      <c r="OAS64" s="140"/>
      <c r="OAT64" s="140"/>
      <c r="OAU64" s="140"/>
      <c r="OAV64" s="140"/>
      <c r="OAW64" s="140"/>
      <c r="OAX64" s="140"/>
      <c r="OAY64" s="140"/>
      <c r="OAZ64" s="140"/>
      <c r="OBA64" s="140"/>
      <c r="OBB64" s="140"/>
      <c r="OBC64" s="140"/>
      <c r="OBD64" s="140"/>
      <c r="OBE64" s="140"/>
      <c r="OBF64" s="140"/>
      <c r="OBG64" s="140"/>
      <c r="OBH64" s="140"/>
      <c r="OBI64" s="140"/>
      <c r="OBJ64" s="140"/>
      <c r="OBK64" s="140"/>
      <c r="OBL64" s="140"/>
      <c r="OBM64" s="140"/>
      <c r="OBN64" s="140"/>
      <c r="OBO64" s="140"/>
      <c r="OBP64" s="140"/>
      <c r="OBQ64" s="140"/>
      <c r="OBR64" s="140"/>
      <c r="OBS64" s="140"/>
      <c r="OBT64" s="140"/>
      <c r="OBU64" s="140"/>
      <c r="OBV64" s="140"/>
      <c r="OBW64" s="140"/>
      <c r="OBX64" s="140"/>
      <c r="OBY64" s="140"/>
      <c r="OBZ64" s="140"/>
      <c r="OCA64" s="140"/>
      <c r="OCB64" s="140"/>
      <c r="OCC64" s="140"/>
      <c r="OCD64" s="140"/>
      <c r="OCE64" s="140"/>
      <c r="OCF64" s="140"/>
      <c r="OCG64" s="140"/>
      <c r="OCH64" s="140"/>
      <c r="OCI64" s="140"/>
      <c r="OCJ64" s="140"/>
      <c r="OCK64" s="140"/>
      <c r="OCL64" s="140"/>
      <c r="OCM64" s="140"/>
      <c r="OCN64" s="140"/>
      <c r="OCO64" s="140"/>
      <c r="OCP64" s="140"/>
      <c r="OCQ64" s="140"/>
      <c r="OCR64" s="140"/>
      <c r="OCS64" s="140"/>
      <c r="OCT64" s="140"/>
      <c r="OCU64" s="140"/>
      <c r="OCV64" s="140"/>
      <c r="OCW64" s="140"/>
      <c r="OCX64" s="140"/>
      <c r="OCY64" s="140"/>
      <c r="OCZ64" s="140"/>
      <c r="ODA64" s="140"/>
      <c r="ODB64" s="140"/>
      <c r="ODC64" s="140"/>
      <c r="ODD64" s="140"/>
      <c r="ODE64" s="140"/>
      <c r="ODF64" s="140"/>
      <c r="ODG64" s="140"/>
      <c r="ODH64" s="140"/>
      <c r="ODI64" s="140"/>
      <c r="ODJ64" s="140"/>
      <c r="ODK64" s="140"/>
      <c r="ODL64" s="140"/>
      <c r="ODM64" s="140"/>
      <c r="ODN64" s="140"/>
      <c r="ODO64" s="140"/>
      <c r="ODP64" s="140"/>
      <c r="ODQ64" s="140"/>
      <c r="ODR64" s="140"/>
      <c r="ODS64" s="140"/>
      <c r="ODT64" s="140"/>
      <c r="ODU64" s="140"/>
      <c r="ODV64" s="140"/>
      <c r="ODW64" s="140"/>
      <c r="ODX64" s="140"/>
      <c r="ODY64" s="140"/>
      <c r="ODZ64" s="140"/>
      <c r="OEA64" s="140"/>
      <c r="OEB64" s="140"/>
      <c r="OEC64" s="140"/>
      <c r="OED64" s="140"/>
      <c r="OEE64" s="140"/>
      <c r="OEF64" s="140"/>
      <c r="OEG64" s="140"/>
      <c r="OEH64" s="140"/>
      <c r="OEI64" s="140"/>
      <c r="OEJ64" s="140"/>
      <c r="OEK64" s="140"/>
      <c r="OEL64" s="140"/>
      <c r="OEM64" s="140"/>
      <c r="OEN64" s="140"/>
      <c r="OEO64" s="140"/>
      <c r="OEP64" s="140"/>
      <c r="OEQ64" s="140"/>
      <c r="OER64" s="140"/>
      <c r="OES64" s="140"/>
      <c r="OET64" s="140"/>
      <c r="OEU64" s="140"/>
      <c r="OEV64" s="140"/>
      <c r="OEW64" s="140"/>
      <c r="OEX64" s="140"/>
      <c r="OEY64" s="140"/>
      <c r="OEZ64" s="140"/>
      <c r="OFA64" s="140"/>
      <c r="OFB64" s="140"/>
      <c r="OFC64" s="140"/>
      <c r="OFD64" s="140"/>
      <c r="OFE64" s="140"/>
      <c r="OFF64" s="140"/>
      <c r="OFG64" s="140"/>
      <c r="OFH64" s="140"/>
      <c r="OFI64" s="140"/>
      <c r="OFJ64" s="140"/>
      <c r="OFK64" s="140"/>
      <c r="OFL64" s="140"/>
      <c r="OFM64" s="140"/>
      <c r="OFN64" s="140"/>
      <c r="OFO64" s="140"/>
      <c r="OFP64" s="140"/>
      <c r="OFQ64" s="140"/>
      <c r="OFR64" s="140"/>
      <c r="OFS64" s="140"/>
      <c r="OFT64" s="140"/>
      <c r="OFU64" s="140"/>
      <c r="OFV64" s="140"/>
      <c r="OFW64" s="140"/>
      <c r="OFX64" s="140"/>
      <c r="OFY64" s="140"/>
      <c r="OFZ64" s="140"/>
      <c r="OGA64" s="140"/>
      <c r="OGB64" s="140"/>
      <c r="OGC64" s="140"/>
      <c r="OGD64" s="140"/>
      <c r="OGE64" s="140"/>
      <c r="OGF64" s="140"/>
      <c r="OGG64" s="140"/>
      <c r="OGH64" s="140"/>
      <c r="OGI64" s="140"/>
      <c r="OGJ64" s="140"/>
      <c r="OGK64" s="140"/>
      <c r="OGL64" s="140"/>
      <c r="OGM64" s="140"/>
      <c r="OGN64" s="140"/>
      <c r="OGO64" s="140"/>
      <c r="OGP64" s="140"/>
      <c r="OGQ64" s="140"/>
      <c r="OGR64" s="140"/>
      <c r="OGS64" s="140"/>
      <c r="OGT64" s="140"/>
      <c r="OGU64" s="140"/>
      <c r="OGV64" s="140"/>
      <c r="OGW64" s="140"/>
      <c r="OGX64" s="140"/>
      <c r="OGY64" s="140"/>
      <c r="OGZ64" s="140"/>
      <c r="OHA64" s="140"/>
      <c r="OHB64" s="140"/>
      <c r="OHC64" s="140"/>
      <c r="OHD64" s="140"/>
      <c r="OHE64" s="140"/>
      <c r="OHF64" s="140"/>
      <c r="OHG64" s="140"/>
      <c r="OHH64" s="140"/>
      <c r="OHI64" s="140"/>
      <c r="OHJ64" s="140"/>
      <c r="OHK64" s="140"/>
      <c r="OHL64" s="140"/>
      <c r="OHM64" s="140"/>
      <c r="OHN64" s="140"/>
      <c r="OHO64" s="140"/>
      <c r="OHP64" s="140"/>
      <c r="OHQ64" s="140"/>
      <c r="OHR64" s="140"/>
      <c r="OHS64" s="140"/>
      <c r="OHT64" s="140"/>
      <c r="OHU64" s="140"/>
      <c r="OHV64" s="140"/>
      <c r="OHW64" s="140"/>
      <c r="OHX64" s="140"/>
      <c r="OHY64" s="140"/>
      <c r="OHZ64" s="140"/>
      <c r="OIA64" s="140"/>
      <c r="OIB64" s="140"/>
      <c r="OIC64" s="140"/>
      <c r="OID64" s="140"/>
      <c r="OIE64" s="140"/>
      <c r="OIF64" s="140"/>
      <c r="OIG64" s="140"/>
      <c r="OIH64" s="140"/>
      <c r="OII64" s="140"/>
      <c r="OIJ64" s="140"/>
      <c r="OIK64" s="140"/>
      <c r="OIL64" s="140"/>
      <c r="OIM64" s="140"/>
      <c r="OIN64" s="140"/>
      <c r="OIO64" s="140"/>
      <c r="OIP64" s="140"/>
      <c r="OIQ64" s="140"/>
      <c r="OIR64" s="140"/>
      <c r="OIS64" s="140"/>
      <c r="OIT64" s="140"/>
      <c r="OIU64" s="140"/>
      <c r="OIV64" s="140"/>
      <c r="OIW64" s="140"/>
      <c r="OIX64" s="140"/>
      <c r="OIY64" s="140"/>
      <c r="OIZ64" s="140"/>
      <c r="OJA64" s="140"/>
      <c r="OJB64" s="140"/>
      <c r="OJC64" s="140"/>
      <c r="OJD64" s="140"/>
      <c r="OJE64" s="140"/>
      <c r="OJF64" s="140"/>
      <c r="OJG64" s="140"/>
      <c r="OJH64" s="140"/>
      <c r="OJI64" s="140"/>
      <c r="OJJ64" s="140"/>
      <c r="OJK64" s="140"/>
      <c r="OJL64" s="140"/>
      <c r="OJM64" s="140"/>
      <c r="OJN64" s="140"/>
      <c r="OJO64" s="140"/>
      <c r="OJP64" s="140"/>
      <c r="OJQ64" s="140"/>
      <c r="OJR64" s="140"/>
      <c r="OJS64" s="140"/>
      <c r="OJT64" s="140"/>
      <c r="OJU64" s="140"/>
      <c r="OJV64" s="140"/>
      <c r="OJW64" s="140"/>
      <c r="OJX64" s="140"/>
      <c r="OJY64" s="140"/>
      <c r="OJZ64" s="140"/>
      <c r="OKA64" s="140"/>
      <c r="OKB64" s="140"/>
      <c r="OKC64" s="140"/>
      <c r="OKD64" s="140"/>
      <c r="OKE64" s="140"/>
      <c r="OKF64" s="140"/>
      <c r="OKG64" s="140"/>
      <c r="OKH64" s="140"/>
      <c r="OKI64" s="140"/>
      <c r="OKJ64" s="140"/>
      <c r="OKK64" s="140"/>
      <c r="OKL64" s="140"/>
      <c r="OKM64" s="140"/>
      <c r="OKN64" s="140"/>
      <c r="OKO64" s="140"/>
      <c r="OKP64" s="140"/>
      <c r="OKQ64" s="140"/>
      <c r="OKR64" s="140"/>
      <c r="OKS64" s="140"/>
      <c r="OKT64" s="140"/>
      <c r="OKU64" s="140"/>
      <c r="OKV64" s="140"/>
      <c r="OKW64" s="140"/>
      <c r="OKX64" s="140"/>
      <c r="OKY64" s="140"/>
      <c r="OKZ64" s="140"/>
      <c r="OLA64" s="140"/>
      <c r="OLB64" s="140"/>
      <c r="OLC64" s="140"/>
      <c r="OLD64" s="140"/>
      <c r="OLE64" s="140"/>
      <c r="OLF64" s="140"/>
      <c r="OLG64" s="140"/>
      <c r="OLH64" s="140"/>
      <c r="OLI64" s="140"/>
      <c r="OLJ64" s="140"/>
      <c r="OLK64" s="140"/>
      <c r="OLL64" s="140"/>
      <c r="OLM64" s="140"/>
      <c r="OLN64" s="140"/>
      <c r="OLO64" s="140"/>
      <c r="OLP64" s="140"/>
      <c r="OLQ64" s="140"/>
      <c r="OLR64" s="140"/>
      <c r="OLS64" s="140"/>
      <c r="OLT64" s="140"/>
      <c r="OLU64" s="140"/>
      <c r="OLV64" s="140"/>
      <c r="OLW64" s="140"/>
      <c r="OLX64" s="140"/>
      <c r="OLY64" s="140"/>
      <c r="OLZ64" s="140"/>
      <c r="OMA64" s="140"/>
      <c r="OMB64" s="140"/>
      <c r="OMC64" s="140"/>
      <c r="OMD64" s="140"/>
      <c r="OME64" s="140"/>
      <c r="OMF64" s="140"/>
      <c r="OMG64" s="140"/>
      <c r="OMH64" s="140"/>
      <c r="OMI64" s="140"/>
      <c r="OMJ64" s="140"/>
      <c r="OMK64" s="140"/>
      <c r="OML64" s="140"/>
      <c r="OMM64" s="140"/>
      <c r="OMN64" s="140"/>
      <c r="OMO64" s="140"/>
      <c r="OMP64" s="140"/>
      <c r="OMQ64" s="140"/>
      <c r="OMR64" s="140"/>
      <c r="OMS64" s="140"/>
      <c r="OMT64" s="140"/>
      <c r="OMU64" s="140"/>
      <c r="OMV64" s="140"/>
      <c r="OMW64" s="140"/>
      <c r="OMX64" s="140"/>
      <c r="OMY64" s="140"/>
      <c r="OMZ64" s="140"/>
      <c r="ONA64" s="140"/>
      <c r="ONB64" s="140"/>
      <c r="ONC64" s="140"/>
      <c r="OND64" s="140"/>
      <c r="ONE64" s="140"/>
      <c r="ONF64" s="140"/>
      <c r="ONG64" s="140"/>
      <c r="ONH64" s="140"/>
      <c r="ONI64" s="140"/>
      <c r="ONJ64" s="140"/>
      <c r="ONK64" s="140"/>
      <c r="ONL64" s="140"/>
      <c r="ONM64" s="140"/>
      <c r="ONN64" s="140"/>
      <c r="ONO64" s="140"/>
      <c r="ONP64" s="140"/>
      <c r="ONQ64" s="140"/>
      <c r="ONR64" s="140"/>
      <c r="ONS64" s="140"/>
      <c r="ONT64" s="140"/>
      <c r="ONU64" s="140"/>
      <c r="ONV64" s="140"/>
      <c r="ONW64" s="140"/>
      <c r="ONX64" s="140"/>
      <c r="ONY64" s="140"/>
      <c r="ONZ64" s="140"/>
      <c r="OOA64" s="140"/>
      <c r="OOB64" s="140"/>
      <c r="OOC64" s="140"/>
      <c r="OOD64" s="140"/>
      <c r="OOE64" s="140"/>
      <c r="OOF64" s="140"/>
      <c r="OOG64" s="140"/>
      <c r="OOH64" s="140"/>
      <c r="OOI64" s="140"/>
      <c r="OOJ64" s="140"/>
      <c r="OOK64" s="140"/>
      <c r="OOL64" s="140"/>
      <c r="OOM64" s="140"/>
      <c r="OON64" s="140"/>
      <c r="OOO64" s="140"/>
      <c r="OOP64" s="140"/>
      <c r="OOQ64" s="140"/>
      <c r="OOR64" s="140"/>
      <c r="OOS64" s="140"/>
      <c r="OOT64" s="140"/>
      <c r="OOU64" s="140"/>
      <c r="OOV64" s="140"/>
      <c r="OOW64" s="140"/>
      <c r="OOX64" s="140"/>
      <c r="OOY64" s="140"/>
      <c r="OOZ64" s="140"/>
      <c r="OPA64" s="140"/>
      <c r="OPB64" s="140"/>
      <c r="OPC64" s="140"/>
      <c r="OPD64" s="140"/>
      <c r="OPE64" s="140"/>
      <c r="OPF64" s="140"/>
      <c r="OPG64" s="140"/>
      <c r="OPH64" s="140"/>
      <c r="OPI64" s="140"/>
      <c r="OPJ64" s="140"/>
      <c r="OPK64" s="140"/>
      <c r="OPL64" s="140"/>
      <c r="OPM64" s="140"/>
      <c r="OPN64" s="140"/>
      <c r="OPO64" s="140"/>
      <c r="OPP64" s="140"/>
      <c r="OPQ64" s="140"/>
      <c r="OPR64" s="140"/>
      <c r="OPS64" s="140"/>
      <c r="OPT64" s="140"/>
      <c r="OPU64" s="140"/>
      <c r="OPV64" s="140"/>
      <c r="OPW64" s="140"/>
      <c r="OPX64" s="140"/>
      <c r="OPY64" s="140"/>
      <c r="OPZ64" s="140"/>
      <c r="OQA64" s="140"/>
      <c r="OQB64" s="140"/>
      <c r="OQC64" s="140"/>
      <c r="OQD64" s="140"/>
      <c r="OQE64" s="140"/>
      <c r="OQF64" s="140"/>
      <c r="OQG64" s="140"/>
      <c r="OQH64" s="140"/>
      <c r="OQI64" s="140"/>
      <c r="OQJ64" s="140"/>
      <c r="OQK64" s="140"/>
      <c r="OQL64" s="140"/>
      <c r="OQM64" s="140"/>
      <c r="OQN64" s="140"/>
      <c r="OQO64" s="140"/>
      <c r="OQP64" s="140"/>
      <c r="OQQ64" s="140"/>
      <c r="OQR64" s="140"/>
      <c r="OQS64" s="140"/>
      <c r="OQT64" s="140"/>
      <c r="OQU64" s="140"/>
      <c r="OQV64" s="140"/>
      <c r="OQW64" s="140"/>
      <c r="OQX64" s="140"/>
      <c r="OQY64" s="140"/>
      <c r="OQZ64" s="140"/>
      <c r="ORA64" s="140"/>
      <c r="ORB64" s="140"/>
      <c r="ORC64" s="140"/>
      <c r="ORD64" s="140"/>
      <c r="ORE64" s="140"/>
      <c r="ORF64" s="140"/>
      <c r="ORG64" s="140"/>
      <c r="ORH64" s="140"/>
      <c r="ORI64" s="140"/>
      <c r="ORJ64" s="140"/>
      <c r="ORK64" s="140"/>
      <c r="ORL64" s="140"/>
      <c r="ORM64" s="140"/>
      <c r="ORN64" s="140"/>
      <c r="ORO64" s="140"/>
      <c r="ORP64" s="140"/>
      <c r="ORQ64" s="140"/>
      <c r="ORR64" s="140"/>
      <c r="ORS64" s="140"/>
      <c r="ORT64" s="140"/>
      <c r="ORU64" s="140"/>
      <c r="ORV64" s="140"/>
      <c r="ORW64" s="140"/>
      <c r="ORX64" s="140"/>
      <c r="ORY64" s="140"/>
      <c r="ORZ64" s="140"/>
      <c r="OSA64" s="140"/>
      <c r="OSB64" s="140"/>
      <c r="OSC64" s="140"/>
      <c r="OSD64" s="140"/>
      <c r="OSE64" s="140"/>
      <c r="OSF64" s="140"/>
      <c r="OSG64" s="140"/>
      <c r="OSH64" s="140"/>
      <c r="OSI64" s="140"/>
      <c r="OSJ64" s="140"/>
      <c r="OSK64" s="140"/>
      <c r="OSL64" s="140"/>
      <c r="OSM64" s="140"/>
      <c r="OSN64" s="140"/>
      <c r="OSO64" s="140"/>
      <c r="OSP64" s="140"/>
      <c r="OSQ64" s="140"/>
      <c r="OSR64" s="140"/>
      <c r="OSS64" s="140"/>
      <c r="OST64" s="140"/>
      <c r="OSU64" s="140"/>
      <c r="OSV64" s="140"/>
      <c r="OSW64" s="140"/>
      <c r="OSX64" s="140"/>
      <c r="OSY64" s="140"/>
      <c r="OSZ64" s="140"/>
      <c r="OTA64" s="140"/>
      <c r="OTB64" s="140"/>
      <c r="OTC64" s="140"/>
      <c r="OTD64" s="140"/>
      <c r="OTE64" s="140"/>
      <c r="OTF64" s="140"/>
      <c r="OTG64" s="140"/>
      <c r="OTH64" s="140"/>
      <c r="OTI64" s="140"/>
      <c r="OTJ64" s="140"/>
      <c r="OTK64" s="140"/>
      <c r="OTL64" s="140"/>
      <c r="OTM64" s="140"/>
      <c r="OTN64" s="140"/>
      <c r="OTO64" s="140"/>
      <c r="OTP64" s="140"/>
      <c r="OTQ64" s="140"/>
      <c r="OTR64" s="140"/>
      <c r="OTS64" s="140"/>
      <c r="OTT64" s="140"/>
      <c r="OTU64" s="140"/>
      <c r="OTV64" s="140"/>
      <c r="OTW64" s="140"/>
      <c r="OTX64" s="140"/>
      <c r="OTY64" s="140"/>
      <c r="OTZ64" s="140"/>
      <c r="OUA64" s="140"/>
      <c r="OUB64" s="140"/>
      <c r="OUC64" s="140"/>
      <c r="OUD64" s="140"/>
      <c r="OUE64" s="140"/>
      <c r="OUF64" s="140"/>
      <c r="OUG64" s="140"/>
      <c r="OUH64" s="140"/>
      <c r="OUI64" s="140"/>
      <c r="OUJ64" s="140"/>
      <c r="OUK64" s="140"/>
      <c r="OUL64" s="140"/>
      <c r="OUM64" s="140"/>
      <c r="OUN64" s="140"/>
      <c r="OUO64" s="140"/>
      <c r="OUP64" s="140"/>
      <c r="OUQ64" s="140"/>
      <c r="OUR64" s="140"/>
      <c r="OUS64" s="140"/>
      <c r="OUT64" s="140"/>
      <c r="OUU64" s="140"/>
      <c r="OUV64" s="140"/>
      <c r="OUW64" s="140"/>
      <c r="OUX64" s="140"/>
      <c r="OUY64" s="140"/>
      <c r="OUZ64" s="140"/>
      <c r="OVA64" s="140"/>
      <c r="OVB64" s="140"/>
      <c r="OVC64" s="140"/>
      <c r="OVD64" s="140"/>
      <c r="OVE64" s="140"/>
      <c r="OVF64" s="140"/>
      <c r="OVG64" s="140"/>
      <c r="OVH64" s="140"/>
      <c r="OVI64" s="140"/>
      <c r="OVJ64" s="140"/>
      <c r="OVK64" s="140"/>
      <c r="OVL64" s="140"/>
      <c r="OVM64" s="140"/>
      <c r="OVN64" s="140"/>
      <c r="OVO64" s="140"/>
      <c r="OVP64" s="140"/>
      <c r="OVQ64" s="140"/>
      <c r="OVR64" s="140"/>
      <c r="OVS64" s="140"/>
      <c r="OVT64" s="140"/>
      <c r="OVU64" s="140"/>
      <c r="OVV64" s="140"/>
      <c r="OVW64" s="140"/>
      <c r="OVX64" s="140"/>
      <c r="OVY64" s="140"/>
      <c r="OVZ64" s="140"/>
      <c r="OWA64" s="140"/>
      <c r="OWB64" s="140"/>
      <c r="OWC64" s="140"/>
      <c r="OWD64" s="140"/>
      <c r="OWE64" s="140"/>
      <c r="OWF64" s="140"/>
      <c r="OWG64" s="140"/>
      <c r="OWH64" s="140"/>
      <c r="OWI64" s="140"/>
      <c r="OWJ64" s="140"/>
      <c r="OWK64" s="140"/>
      <c r="OWL64" s="140"/>
      <c r="OWM64" s="140"/>
      <c r="OWN64" s="140"/>
      <c r="OWO64" s="140"/>
      <c r="OWP64" s="140"/>
      <c r="OWQ64" s="140"/>
      <c r="OWR64" s="140"/>
      <c r="OWS64" s="140"/>
      <c r="OWT64" s="140"/>
      <c r="OWU64" s="140"/>
      <c r="OWV64" s="140"/>
      <c r="OWW64" s="140"/>
      <c r="OWX64" s="140"/>
      <c r="OWY64" s="140"/>
      <c r="OWZ64" s="140"/>
      <c r="OXA64" s="140"/>
      <c r="OXB64" s="140"/>
      <c r="OXC64" s="140"/>
      <c r="OXD64" s="140"/>
      <c r="OXE64" s="140"/>
      <c r="OXF64" s="140"/>
      <c r="OXG64" s="140"/>
      <c r="OXH64" s="140"/>
      <c r="OXI64" s="140"/>
      <c r="OXJ64" s="140"/>
      <c r="OXK64" s="140"/>
      <c r="OXL64" s="140"/>
      <c r="OXM64" s="140"/>
      <c r="OXN64" s="140"/>
      <c r="OXO64" s="140"/>
      <c r="OXP64" s="140"/>
      <c r="OXQ64" s="140"/>
      <c r="OXR64" s="140"/>
      <c r="OXS64" s="140"/>
      <c r="OXT64" s="140"/>
      <c r="OXU64" s="140"/>
      <c r="OXV64" s="140"/>
      <c r="OXW64" s="140"/>
      <c r="OXX64" s="140"/>
      <c r="OXY64" s="140"/>
      <c r="OXZ64" s="140"/>
      <c r="OYA64" s="140"/>
      <c r="OYB64" s="140"/>
      <c r="OYC64" s="140"/>
      <c r="OYD64" s="140"/>
      <c r="OYE64" s="140"/>
      <c r="OYF64" s="140"/>
      <c r="OYG64" s="140"/>
      <c r="OYH64" s="140"/>
      <c r="OYI64" s="140"/>
      <c r="OYJ64" s="140"/>
      <c r="OYK64" s="140"/>
      <c r="OYL64" s="140"/>
      <c r="OYM64" s="140"/>
      <c r="OYN64" s="140"/>
      <c r="OYO64" s="140"/>
      <c r="OYP64" s="140"/>
      <c r="OYQ64" s="140"/>
      <c r="OYR64" s="140"/>
      <c r="OYS64" s="140"/>
      <c r="OYT64" s="140"/>
      <c r="OYU64" s="140"/>
      <c r="OYV64" s="140"/>
      <c r="OYW64" s="140"/>
      <c r="OYX64" s="140"/>
      <c r="OYY64" s="140"/>
      <c r="OYZ64" s="140"/>
      <c r="OZA64" s="140"/>
      <c r="OZB64" s="140"/>
      <c r="OZC64" s="140"/>
      <c r="OZD64" s="140"/>
      <c r="OZE64" s="140"/>
      <c r="OZF64" s="140"/>
      <c r="OZG64" s="140"/>
      <c r="OZH64" s="140"/>
      <c r="OZI64" s="140"/>
      <c r="OZJ64" s="140"/>
      <c r="OZK64" s="140"/>
      <c r="OZL64" s="140"/>
      <c r="OZM64" s="140"/>
      <c r="OZN64" s="140"/>
      <c r="OZO64" s="140"/>
      <c r="OZP64" s="140"/>
      <c r="OZQ64" s="140"/>
      <c r="OZR64" s="140"/>
      <c r="OZS64" s="140"/>
      <c r="OZT64" s="140"/>
      <c r="OZU64" s="140"/>
      <c r="OZV64" s="140"/>
      <c r="OZW64" s="140"/>
      <c r="OZX64" s="140"/>
      <c r="OZY64" s="140"/>
      <c r="OZZ64" s="140"/>
      <c r="PAA64" s="140"/>
      <c r="PAB64" s="140"/>
      <c r="PAC64" s="140"/>
      <c r="PAD64" s="140"/>
      <c r="PAE64" s="140"/>
      <c r="PAF64" s="140"/>
      <c r="PAG64" s="140"/>
      <c r="PAH64" s="140"/>
      <c r="PAI64" s="140"/>
      <c r="PAJ64" s="140"/>
      <c r="PAK64" s="140"/>
      <c r="PAL64" s="140"/>
      <c r="PAM64" s="140"/>
      <c r="PAN64" s="140"/>
      <c r="PAO64" s="140"/>
      <c r="PAP64" s="140"/>
      <c r="PAQ64" s="140"/>
      <c r="PAR64" s="140"/>
      <c r="PAS64" s="140"/>
      <c r="PAT64" s="140"/>
      <c r="PAU64" s="140"/>
      <c r="PAV64" s="140"/>
      <c r="PAW64" s="140"/>
      <c r="PAX64" s="140"/>
      <c r="PAY64" s="140"/>
      <c r="PAZ64" s="140"/>
      <c r="PBA64" s="140"/>
      <c r="PBB64" s="140"/>
      <c r="PBC64" s="140"/>
      <c r="PBD64" s="140"/>
      <c r="PBE64" s="140"/>
      <c r="PBF64" s="140"/>
      <c r="PBG64" s="140"/>
      <c r="PBH64" s="140"/>
      <c r="PBI64" s="140"/>
      <c r="PBJ64" s="140"/>
      <c r="PBK64" s="140"/>
      <c r="PBL64" s="140"/>
      <c r="PBM64" s="140"/>
      <c r="PBN64" s="140"/>
      <c r="PBO64" s="140"/>
      <c r="PBP64" s="140"/>
      <c r="PBQ64" s="140"/>
      <c r="PBR64" s="140"/>
      <c r="PBS64" s="140"/>
      <c r="PBT64" s="140"/>
      <c r="PBU64" s="140"/>
      <c r="PBV64" s="140"/>
      <c r="PBW64" s="140"/>
      <c r="PBX64" s="140"/>
      <c r="PBY64" s="140"/>
      <c r="PBZ64" s="140"/>
      <c r="PCA64" s="140"/>
      <c r="PCB64" s="140"/>
      <c r="PCC64" s="140"/>
      <c r="PCD64" s="140"/>
      <c r="PCE64" s="140"/>
      <c r="PCF64" s="140"/>
      <c r="PCG64" s="140"/>
      <c r="PCH64" s="140"/>
      <c r="PCI64" s="140"/>
      <c r="PCJ64" s="140"/>
      <c r="PCK64" s="140"/>
      <c r="PCL64" s="140"/>
      <c r="PCM64" s="140"/>
      <c r="PCN64" s="140"/>
      <c r="PCO64" s="140"/>
      <c r="PCP64" s="140"/>
      <c r="PCQ64" s="140"/>
      <c r="PCR64" s="140"/>
      <c r="PCS64" s="140"/>
      <c r="PCT64" s="140"/>
      <c r="PCU64" s="140"/>
      <c r="PCV64" s="140"/>
      <c r="PCW64" s="140"/>
      <c r="PCX64" s="140"/>
      <c r="PCY64" s="140"/>
      <c r="PCZ64" s="140"/>
      <c r="PDA64" s="140"/>
      <c r="PDB64" s="140"/>
      <c r="PDC64" s="140"/>
      <c r="PDD64" s="140"/>
      <c r="PDE64" s="140"/>
      <c r="PDF64" s="140"/>
      <c r="PDG64" s="140"/>
      <c r="PDH64" s="140"/>
      <c r="PDI64" s="140"/>
      <c r="PDJ64" s="140"/>
      <c r="PDK64" s="140"/>
      <c r="PDL64" s="140"/>
      <c r="PDM64" s="140"/>
      <c r="PDN64" s="140"/>
      <c r="PDO64" s="140"/>
      <c r="PDP64" s="140"/>
      <c r="PDQ64" s="140"/>
      <c r="PDR64" s="140"/>
      <c r="PDS64" s="140"/>
      <c r="PDT64" s="140"/>
      <c r="PDU64" s="140"/>
      <c r="PDV64" s="140"/>
      <c r="PDW64" s="140"/>
      <c r="PDX64" s="140"/>
      <c r="PDY64" s="140"/>
      <c r="PDZ64" s="140"/>
      <c r="PEA64" s="140"/>
      <c r="PEB64" s="140"/>
      <c r="PEC64" s="140"/>
      <c r="PED64" s="140"/>
      <c r="PEE64" s="140"/>
      <c r="PEF64" s="140"/>
      <c r="PEG64" s="140"/>
      <c r="PEH64" s="140"/>
      <c r="PEI64" s="140"/>
      <c r="PEJ64" s="140"/>
      <c r="PEK64" s="140"/>
      <c r="PEL64" s="140"/>
      <c r="PEM64" s="140"/>
      <c r="PEN64" s="140"/>
      <c r="PEO64" s="140"/>
      <c r="PEP64" s="140"/>
      <c r="PEQ64" s="140"/>
      <c r="PER64" s="140"/>
      <c r="PES64" s="140"/>
      <c r="PET64" s="140"/>
      <c r="PEU64" s="140"/>
      <c r="PEV64" s="140"/>
      <c r="PEW64" s="140"/>
      <c r="PEX64" s="140"/>
      <c r="PEY64" s="140"/>
      <c r="PEZ64" s="140"/>
      <c r="PFA64" s="140"/>
      <c r="PFB64" s="140"/>
      <c r="PFC64" s="140"/>
      <c r="PFD64" s="140"/>
      <c r="PFE64" s="140"/>
      <c r="PFF64" s="140"/>
      <c r="PFG64" s="140"/>
      <c r="PFH64" s="140"/>
      <c r="PFI64" s="140"/>
      <c r="PFJ64" s="140"/>
      <c r="PFK64" s="140"/>
      <c r="PFL64" s="140"/>
      <c r="PFM64" s="140"/>
      <c r="PFN64" s="140"/>
      <c r="PFO64" s="140"/>
      <c r="PFP64" s="140"/>
      <c r="PFQ64" s="140"/>
      <c r="PFR64" s="140"/>
      <c r="PFS64" s="140"/>
      <c r="PFT64" s="140"/>
      <c r="PFU64" s="140"/>
      <c r="PFV64" s="140"/>
      <c r="PFW64" s="140"/>
      <c r="PFX64" s="140"/>
      <c r="PFY64" s="140"/>
      <c r="PFZ64" s="140"/>
      <c r="PGA64" s="140"/>
      <c r="PGB64" s="140"/>
      <c r="PGC64" s="140"/>
      <c r="PGD64" s="140"/>
      <c r="PGE64" s="140"/>
      <c r="PGF64" s="140"/>
      <c r="PGG64" s="140"/>
      <c r="PGH64" s="140"/>
      <c r="PGI64" s="140"/>
      <c r="PGJ64" s="140"/>
      <c r="PGK64" s="140"/>
      <c r="PGL64" s="140"/>
      <c r="PGM64" s="140"/>
      <c r="PGN64" s="140"/>
      <c r="PGO64" s="140"/>
      <c r="PGP64" s="140"/>
      <c r="PGQ64" s="140"/>
      <c r="PGR64" s="140"/>
      <c r="PGS64" s="140"/>
      <c r="PGT64" s="140"/>
      <c r="PGU64" s="140"/>
      <c r="PGV64" s="140"/>
      <c r="PGW64" s="140"/>
      <c r="PGX64" s="140"/>
      <c r="PGY64" s="140"/>
      <c r="PGZ64" s="140"/>
      <c r="PHA64" s="140"/>
      <c r="PHB64" s="140"/>
      <c r="PHC64" s="140"/>
      <c r="PHD64" s="140"/>
      <c r="PHE64" s="140"/>
      <c r="PHF64" s="140"/>
      <c r="PHG64" s="140"/>
      <c r="PHH64" s="140"/>
      <c r="PHI64" s="140"/>
      <c r="PHJ64" s="140"/>
      <c r="PHK64" s="140"/>
      <c r="PHL64" s="140"/>
      <c r="PHM64" s="140"/>
      <c r="PHN64" s="140"/>
      <c r="PHO64" s="140"/>
      <c r="PHP64" s="140"/>
      <c r="PHQ64" s="140"/>
      <c r="PHR64" s="140"/>
      <c r="PHS64" s="140"/>
      <c r="PHT64" s="140"/>
      <c r="PHU64" s="140"/>
      <c r="PHV64" s="140"/>
      <c r="PHW64" s="140"/>
      <c r="PHX64" s="140"/>
      <c r="PHY64" s="140"/>
      <c r="PHZ64" s="140"/>
      <c r="PIA64" s="140"/>
      <c r="PIB64" s="140"/>
      <c r="PIC64" s="140"/>
      <c r="PID64" s="140"/>
      <c r="PIE64" s="140"/>
      <c r="PIF64" s="140"/>
      <c r="PIG64" s="140"/>
      <c r="PIH64" s="140"/>
      <c r="PII64" s="140"/>
      <c r="PIJ64" s="140"/>
      <c r="PIK64" s="140"/>
      <c r="PIL64" s="140"/>
      <c r="PIM64" s="140"/>
      <c r="PIN64" s="140"/>
      <c r="PIO64" s="140"/>
      <c r="PIP64" s="140"/>
      <c r="PIQ64" s="140"/>
      <c r="PIR64" s="140"/>
      <c r="PIS64" s="140"/>
      <c r="PIT64" s="140"/>
      <c r="PIU64" s="140"/>
      <c r="PIV64" s="140"/>
      <c r="PIW64" s="140"/>
      <c r="PIX64" s="140"/>
      <c r="PIY64" s="140"/>
      <c r="PIZ64" s="140"/>
      <c r="PJA64" s="140"/>
      <c r="PJB64" s="140"/>
      <c r="PJC64" s="140"/>
      <c r="PJD64" s="140"/>
      <c r="PJE64" s="140"/>
      <c r="PJF64" s="140"/>
      <c r="PJG64" s="140"/>
      <c r="PJH64" s="140"/>
      <c r="PJI64" s="140"/>
      <c r="PJJ64" s="140"/>
      <c r="PJK64" s="140"/>
      <c r="PJL64" s="140"/>
      <c r="PJM64" s="140"/>
      <c r="PJN64" s="140"/>
      <c r="PJO64" s="140"/>
      <c r="PJP64" s="140"/>
      <c r="PJQ64" s="140"/>
      <c r="PJR64" s="140"/>
      <c r="PJS64" s="140"/>
      <c r="PJT64" s="140"/>
      <c r="PJU64" s="140"/>
      <c r="PJV64" s="140"/>
      <c r="PJW64" s="140"/>
      <c r="PJX64" s="140"/>
      <c r="PJY64" s="140"/>
      <c r="PJZ64" s="140"/>
      <c r="PKA64" s="140"/>
      <c r="PKB64" s="140"/>
      <c r="PKC64" s="140"/>
      <c r="PKD64" s="140"/>
      <c r="PKE64" s="140"/>
      <c r="PKF64" s="140"/>
      <c r="PKG64" s="140"/>
      <c r="PKH64" s="140"/>
      <c r="PKI64" s="140"/>
      <c r="PKJ64" s="140"/>
      <c r="PKK64" s="140"/>
      <c r="PKL64" s="140"/>
      <c r="PKM64" s="140"/>
      <c r="PKN64" s="140"/>
      <c r="PKO64" s="140"/>
      <c r="PKP64" s="140"/>
      <c r="PKQ64" s="140"/>
      <c r="PKR64" s="140"/>
      <c r="PKS64" s="140"/>
      <c r="PKT64" s="140"/>
      <c r="PKU64" s="140"/>
      <c r="PKV64" s="140"/>
      <c r="PKW64" s="140"/>
      <c r="PKX64" s="140"/>
      <c r="PKY64" s="140"/>
      <c r="PKZ64" s="140"/>
      <c r="PLA64" s="140"/>
      <c r="PLB64" s="140"/>
      <c r="PLC64" s="140"/>
      <c r="PLD64" s="140"/>
      <c r="PLE64" s="140"/>
      <c r="PLF64" s="140"/>
      <c r="PLG64" s="140"/>
      <c r="PLH64" s="140"/>
      <c r="PLI64" s="140"/>
      <c r="PLJ64" s="140"/>
      <c r="PLK64" s="140"/>
      <c r="PLL64" s="140"/>
      <c r="PLM64" s="140"/>
      <c r="PLN64" s="140"/>
      <c r="PLO64" s="140"/>
      <c r="PLP64" s="140"/>
      <c r="PLQ64" s="140"/>
      <c r="PLR64" s="140"/>
      <c r="PLS64" s="140"/>
      <c r="PLT64" s="140"/>
      <c r="PLU64" s="140"/>
      <c r="PLV64" s="140"/>
      <c r="PLW64" s="140"/>
      <c r="PLX64" s="140"/>
      <c r="PLY64" s="140"/>
      <c r="PLZ64" s="140"/>
      <c r="PMA64" s="140"/>
      <c r="PMB64" s="140"/>
      <c r="PMC64" s="140"/>
      <c r="PMD64" s="140"/>
      <c r="PME64" s="140"/>
      <c r="PMF64" s="140"/>
      <c r="PMG64" s="140"/>
      <c r="PMH64" s="140"/>
      <c r="PMI64" s="140"/>
      <c r="PMJ64" s="140"/>
      <c r="PMK64" s="140"/>
      <c r="PML64" s="140"/>
      <c r="PMM64" s="140"/>
      <c r="PMN64" s="140"/>
      <c r="PMO64" s="140"/>
      <c r="PMP64" s="140"/>
      <c r="PMQ64" s="140"/>
      <c r="PMR64" s="140"/>
      <c r="PMS64" s="140"/>
      <c r="PMT64" s="140"/>
      <c r="PMU64" s="140"/>
      <c r="PMV64" s="140"/>
      <c r="PMW64" s="140"/>
      <c r="PMX64" s="140"/>
      <c r="PMY64" s="140"/>
      <c r="PMZ64" s="140"/>
      <c r="PNA64" s="140"/>
      <c r="PNB64" s="140"/>
      <c r="PNC64" s="140"/>
      <c r="PND64" s="140"/>
      <c r="PNE64" s="140"/>
      <c r="PNF64" s="140"/>
      <c r="PNG64" s="140"/>
      <c r="PNH64" s="140"/>
      <c r="PNI64" s="140"/>
      <c r="PNJ64" s="140"/>
      <c r="PNK64" s="140"/>
      <c r="PNL64" s="140"/>
      <c r="PNM64" s="140"/>
      <c r="PNN64" s="140"/>
      <c r="PNO64" s="140"/>
      <c r="PNP64" s="140"/>
      <c r="PNQ64" s="140"/>
      <c r="PNR64" s="140"/>
      <c r="PNS64" s="140"/>
      <c r="PNT64" s="140"/>
      <c r="PNU64" s="140"/>
      <c r="PNV64" s="140"/>
      <c r="PNW64" s="140"/>
      <c r="PNX64" s="140"/>
      <c r="PNY64" s="140"/>
      <c r="PNZ64" s="140"/>
      <c r="POA64" s="140"/>
      <c r="POB64" s="140"/>
      <c r="POC64" s="140"/>
      <c r="POD64" s="140"/>
      <c r="POE64" s="140"/>
      <c r="POF64" s="140"/>
      <c r="POG64" s="140"/>
      <c r="POH64" s="140"/>
      <c r="POI64" s="140"/>
      <c r="POJ64" s="140"/>
      <c r="POK64" s="140"/>
      <c r="POL64" s="140"/>
      <c r="POM64" s="140"/>
      <c r="PON64" s="140"/>
      <c r="POO64" s="140"/>
      <c r="POP64" s="140"/>
      <c r="POQ64" s="140"/>
      <c r="POR64" s="140"/>
      <c r="POS64" s="140"/>
      <c r="POT64" s="140"/>
      <c r="POU64" s="140"/>
      <c r="POV64" s="140"/>
      <c r="POW64" s="140"/>
      <c r="POX64" s="140"/>
      <c r="POY64" s="140"/>
      <c r="POZ64" s="140"/>
      <c r="PPA64" s="140"/>
      <c r="PPB64" s="140"/>
      <c r="PPC64" s="140"/>
      <c r="PPD64" s="140"/>
      <c r="PPE64" s="140"/>
      <c r="PPF64" s="140"/>
      <c r="PPG64" s="140"/>
      <c r="PPH64" s="140"/>
      <c r="PPI64" s="140"/>
      <c r="PPJ64" s="140"/>
      <c r="PPK64" s="140"/>
      <c r="PPL64" s="140"/>
      <c r="PPM64" s="140"/>
      <c r="PPN64" s="140"/>
      <c r="PPO64" s="140"/>
      <c r="PPP64" s="140"/>
      <c r="PPQ64" s="140"/>
      <c r="PPR64" s="140"/>
      <c r="PPS64" s="140"/>
      <c r="PPT64" s="140"/>
      <c r="PPU64" s="140"/>
      <c r="PPV64" s="140"/>
      <c r="PPW64" s="140"/>
      <c r="PPX64" s="140"/>
      <c r="PPY64" s="140"/>
      <c r="PPZ64" s="140"/>
      <c r="PQA64" s="140"/>
      <c r="PQB64" s="140"/>
      <c r="PQC64" s="140"/>
      <c r="PQD64" s="140"/>
      <c r="PQE64" s="140"/>
      <c r="PQF64" s="140"/>
      <c r="PQG64" s="140"/>
      <c r="PQH64" s="140"/>
      <c r="PQI64" s="140"/>
      <c r="PQJ64" s="140"/>
      <c r="PQK64" s="140"/>
      <c r="PQL64" s="140"/>
      <c r="PQM64" s="140"/>
      <c r="PQN64" s="140"/>
      <c r="PQO64" s="140"/>
      <c r="PQP64" s="140"/>
      <c r="PQQ64" s="140"/>
      <c r="PQR64" s="140"/>
      <c r="PQS64" s="140"/>
      <c r="PQT64" s="140"/>
      <c r="PQU64" s="140"/>
      <c r="PQV64" s="140"/>
      <c r="PQW64" s="140"/>
      <c r="PQX64" s="140"/>
      <c r="PQY64" s="140"/>
      <c r="PQZ64" s="140"/>
      <c r="PRA64" s="140"/>
      <c r="PRB64" s="140"/>
      <c r="PRC64" s="140"/>
      <c r="PRD64" s="140"/>
      <c r="PRE64" s="140"/>
      <c r="PRF64" s="140"/>
      <c r="PRG64" s="140"/>
      <c r="PRH64" s="140"/>
      <c r="PRI64" s="140"/>
      <c r="PRJ64" s="140"/>
      <c r="PRK64" s="140"/>
      <c r="PRL64" s="140"/>
      <c r="PRM64" s="140"/>
      <c r="PRN64" s="140"/>
      <c r="PRO64" s="140"/>
      <c r="PRP64" s="140"/>
      <c r="PRQ64" s="140"/>
      <c r="PRR64" s="140"/>
      <c r="PRS64" s="140"/>
      <c r="PRT64" s="140"/>
      <c r="PRU64" s="140"/>
      <c r="PRV64" s="140"/>
      <c r="PRW64" s="140"/>
      <c r="PRX64" s="140"/>
      <c r="PRY64" s="140"/>
      <c r="PRZ64" s="140"/>
      <c r="PSA64" s="140"/>
      <c r="PSB64" s="140"/>
      <c r="PSC64" s="140"/>
      <c r="PSD64" s="140"/>
      <c r="PSE64" s="140"/>
      <c r="PSF64" s="140"/>
      <c r="PSG64" s="140"/>
      <c r="PSH64" s="140"/>
      <c r="PSI64" s="140"/>
      <c r="PSJ64" s="140"/>
      <c r="PSK64" s="140"/>
      <c r="PSL64" s="140"/>
      <c r="PSM64" s="140"/>
      <c r="PSN64" s="140"/>
      <c r="PSO64" s="140"/>
      <c r="PSP64" s="140"/>
      <c r="PSQ64" s="140"/>
      <c r="PSR64" s="140"/>
      <c r="PSS64" s="140"/>
      <c r="PST64" s="140"/>
      <c r="PSU64" s="140"/>
      <c r="PSV64" s="140"/>
      <c r="PSW64" s="140"/>
      <c r="PSX64" s="140"/>
      <c r="PSY64" s="140"/>
      <c r="PSZ64" s="140"/>
      <c r="PTA64" s="140"/>
      <c r="PTB64" s="140"/>
      <c r="PTC64" s="140"/>
      <c r="PTD64" s="140"/>
      <c r="PTE64" s="140"/>
      <c r="PTF64" s="140"/>
      <c r="PTG64" s="140"/>
      <c r="PTH64" s="140"/>
      <c r="PTI64" s="140"/>
      <c r="PTJ64" s="140"/>
      <c r="PTK64" s="140"/>
      <c r="PTL64" s="140"/>
      <c r="PTM64" s="140"/>
      <c r="PTN64" s="140"/>
      <c r="PTO64" s="140"/>
      <c r="PTP64" s="140"/>
      <c r="PTQ64" s="140"/>
      <c r="PTR64" s="140"/>
      <c r="PTS64" s="140"/>
      <c r="PTT64" s="140"/>
      <c r="PTU64" s="140"/>
      <c r="PTV64" s="140"/>
      <c r="PTW64" s="140"/>
      <c r="PTX64" s="140"/>
      <c r="PTY64" s="140"/>
      <c r="PTZ64" s="140"/>
      <c r="PUA64" s="140"/>
      <c r="PUB64" s="140"/>
      <c r="PUC64" s="140"/>
      <c r="PUD64" s="140"/>
      <c r="PUE64" s="140"/>
      <c r="PUF64" s="140"/>
      <c r="PUG64" s="140"/>
      <c r="PUH64" s="140"/>
      <c r="PUI64" s="140"/>
      <c r="PUJ64" s="140"/>
      <c r="PUK64" s="140"/>
      <c r="PUL64" s="140"/>
      <c r="PUM64" s="140"/>
      <c r="PUN64" s="140"/>
      <c r="PUO64" s="140"/>
      <c r="PUP64" s="140"/>
      <c r="PUQ64" s="140"/>
      <c r="PUR64" s="140"/>
      <c r="PUS64" s="140"/>
      <c r="PUT64" s="140"/>
      <c r="PUU64" s="140"/>
      <c r="PUV64" s="140"/>
      <c r="PUW64" s="140"/>
      <c r="PUX64" s="140"/>
      <c r="PUY64" s="140"/>
      <c r="PUZ64" s="140"/>
      <c r="PVA64" s="140"/>
      <c r="PVB64" s="140"/>
      <c r="PVC64" s="140"/>
      <c r="PVD64" s="140"/>
      <c r="PVE64" s="140"/>
      <c r="PVF64" s="140"/>
      <c r="PVG64" s="140"/>
      <c r="PVH64" s="140"/>
      <c r="PVI64" s="140"/>
      <c r="PVJ64" s="140"/>
      <c r="PVK64" s="140"/>
      <c r="PVL64" s="140"/>
      <c r="PVM64" s="140"/>
      <c r="PVN64" s="140"/>
      <c r="PVO64" s="140"/>
      <c r="PVP64" s="140"/>
      <c r="PVQ64" s="140"/>
      <c r="PVR64" s="140"/>
      <c r="PVS64" s="140"/>
      <c r="PVT64" s="140"/>
      <c r="PVU64" s="140"/>
      <c r="PVV64" s="140"/>
      <c r="PVW64" s="140"/>
      <c r="PVX64" s="140"/>
      <c r="PVY64" s="140"/>
      <c r="PVZ64" s="140"/>
      <c r="PWA64" s="140"/>
      <c r="PWB64" s="140"/>
      <c r="PWC64" s="140"/>
      <c r="PWD64" s="140"/>
      <c r="PWE64" s="140"/>
      <c r="PWF64" s="140"/>
      <c r="PWG64" s="140"/>
      <c r="PWH64" s="140"/>
      <c r="PWI64" s="140"/>
      <c r="PWJ64" s="140"/>
      <c r="PWK64" s="140"/>
      <c r="PWL64" s="140"/>
      <c r="PWM64" s="140"/>
      <c r="PWN64" s="140"/>
      <c r="PWO64" s="140"/>
      <c r="PWP64" s="140"/>
      <c r="PWQ64" s="140"/>
      <c r="PWR64" s="140"/>
      <c r="PWS64" s="140"/>
      <c r="PWT64" s="140"/>
      <c r="PWU64" s="140"/>
      <c r="PWV64" s="140"/>
      <c r="PWW64" s="140"/>
      <c r="PWX64" s="140"/>
      <c r="PWY64" s="140"/>
      <c r="PWZ64" s="140"/>
      <c r="PXA64" s="140"/>
      <c r="PXB64" s="140"/>
      <c r="PXC64" s="140"/>
      <c r="PXD64" s="140"/>
      <c r="PXE64" s="140"/>
      <c r="PXF64" s="140"/>
      <c r="PXG64" s="140"/>
      <c r="PXH64" s="140"/>
      <c r="PXI64" s="140"/>
      <c r="PXJ64" s="140"/>
      <c r="PXK64" s="140"/>
      <c r="PXL64" s="140"/>
      <c r="PXM64" s="140"/>
      <c r="PXN64" s="140"/>
      <c r="PXO64" s="140"/>
      <c r="PXP64" s="140"/>
      <c r="PXQ64" s="140"/>
      <c r="PXR64" s="140"/>
      <c r="PXS64" s="140"/>
      <c r="PXT64" s="140"/>
      <c r="PXU64" s="140"/>
      <c r="PXV64" s="140"/>
      <c r="PXW64" s="140"/>
      <c r="PXX64" s="140"/>
      <c r="PXY64" s="140"/>
      <c r="PXZ64" s="140"/>
      <c r="PYA64" s="140"/>
      <c r="PYB64" s="140"/>
      <c r="PYC64" s="140"/>
      <c r="PYD64" s="140"/>
      <c r="PYE64" s="140"/>
      <c r="PYF64" s="140"/>
      <c r="PYG64" s="140"/>
      <c r="PYH64" s="140"/>
      <c r="PYI64" s="140"/>
      <c r="PYJ64" s="140"/>
      <c r="PYK64" s="140"/>
      <c r="PYL64" s="140"/>
      <c r="PYM64" s="140"/>
      <c r="PYN64" s="140"/>
      <c r="PYO64" s="140"/>
      <c r="PYP64" s="140"/>
      <c r="PYQ64" s="140"/>
      <c r="PYR64" s="140"/>
      <c r="PYS64" s="140"/>
      <c r="PYT64" s="140"/>
      <c r="PYU64" s="140"/>
      <c r="PYV64" s="140"/>
      <c r="PYW64" s="140"/>
      <c r="PYX64" s="140"/>
      <c r="PYY64" s="140"/>
      <c r="PYZ64" s="140"/>
      <c r="PZA64" s="140"/>
      <c r="PZB64" s="140"/>
      <c r="PZC64" s="140"/>
      <c r="PZD64" s="140"/>
      <c r="PZE64" s="140"/>
      <c r="PZF64" s="140"/>
      <c r="PZG64" s="140"/>
      <c r="PZH64" s="140"/>
      <c r="PZI64" s="140"/>
      <c r="PZJ64" s="140"/>
      <c r="PZK64" s="140"/>
      <c r="PZL64" s="140"/>
      <c r="PZM64" s="140"/>
      <c r="PZN64" s="140"/>
      <c r="PZO64" s="140"/>
      <c r="PZP64" s="140"/>
      <c r="PZQ64" s="140"/>
      <c r="PZR64" s="140"/>
      <c r="PZS64" s="140"/>
      <c r="PZT64" s="140"/>
      <c r="PZU64" s="140"/>
      <c r="PZV64" s="140"/>
      <c r="PZW64" s="140"/>
      <c r="PZX64" s="140"/>
      <c r="PZY64" s="140"/>
      <c r="PZZ64" s="140"/>
      <c r="QAA64" s="140"/>
      <c r="QAB64" s="140"/>
      <c r="QAC64" s="140"/>
      <c r="QAD64" s="140"/>
      <c r="QAE64" s="140"/>
      <c r="QAF64" s="140"/>
      <c r="QAG64" s="140"/>
      <c r="QAH64" s="140"/>
      <c r="QAI64" s="140"/>
      <c r="QAJ64" s="140"/>
      <c r="QAK64" s="140"/>
      <c r="QAL64" s="140"/>
      <c r="QAM64" s="140"/>
      <c r="QAN64" s="140"/>
      <c r="QAO64" s="140"/>
      <c r="QAP64" s="140"/>
      <c r="QAQ64" s="140"/>
      <c r="QAR64" s="140"/>
      <c r="QAS64" s="140"/>
      <c r="QAT64" s="140"/>
      <c r="QAU64" s="140"/>
      <c r="QAV64" s="140"/>
      <c r="QAW64" s="140"/>
      <c r="QAX64" s="140"/>
      <c r="QAY64" s="140"/>
      <c r="QAZ64" s="140"/>
      <c r="QBA64" s="140"/>
      <c r="QBB64" s="140"/>
      <c r="QBC64" s="140"/>
      <c r="QBD64" s="140"/>
      <c r="QBE64" s="140"/>
      <c r="QBF64" s="140"/>
      <c r="QBG64" s="140"/>
      <c r="QBH64" s="140"/>
      <c r="QBI64" s="140"/>
      <c r="QBJ64" s="140"/>
      <c r="QBK64" s="140"/>
      <c r="QBL64" s="140"/>
      <c r="QBM64" s="140"/>
      <c r="QBN64" s="140"/>
      <c r="QBO64" s="140"/>
      <c r="QBP64" s="140"/>
      <c r="QBQ64" s="140"/>
      <c r="QBR64" s="140"/>
      <c r="QBS64" s="140"/>
      <c r="QBT64" s="140"/>
      <c r="QBU64" s="140"/>
      <c r="QBV64" s="140"/>
      <c r="QBW64" s="140"/>
      <c r="QBX64" s="140"/>
      <c r="QBY64" s="140"/>
      <c r="QBZ64" s="140"/>
      <c r="QCA64" s="140"/>
      <c r="QCB64" s="140"/>
      <c r="QCC64" s="140"/>
      <c r="QCD64" s="140"/>
      <c r="QCE64" s="140"/>
      <c r="QCF64" s="140"/>
      <c r="QCG64" s="140"/>
      <c r="QCH64" s="140"/>
      <c r="QCI64" s="140"/>
      <c r="QCJ64" s="140"/>
      <c r="QCK64" s="140"/>
      <c r="QCL64" s="140"/>
      <c r="QCM64" s="140"/>
      <c r="QCN64" s="140"/>
      <c r="QCO64" s="140"/>
      <c r="QCP64" s="140"/>
      <c r="QCQ64" s="140"/>
      <c r="QCR64" s="140"/>
      <c r="QCS64" s="140"/>
      <c r="QCT64" s="140"/>
      <c r="QCU64" s="140"/>
      <c r="QCV64" s="140"/>
      <c r="QCW64" s="140"/>
      <c r="QCX64" s="140"/>
      <c r="QCY64" s="140"/>
      <c r="QCZ64" s="140"/>
      <c r="QDA64" s="140"/>
      <c r="QDB64" s="140"/>
      <c r="QDC64" s="140"/>
      <c r="QDD64" s="140"/>
      <c r="QDE64" s="140"/>
      <c r="QDF64" s="140"/>
      <c r="QDG64" s="140"/>
      <c r="QDH64" s="140"/>
      <c r="QDI64" s="140"/>
      <c r="QDJ64" s="140"/>
      <c r="QDK64" s="140"/>
      <c r="QDL64" s="140"/>
      <c r="QDM64" s="140"/>
      <c r="QDN64" s="140"/>
      <c r="QDO64" s="140"/>
      <c r="QDP64" s="140"/>
      <c r="QDQ64" s="140"/>
      <c r="QDR64" s="140"/>
      <c r="QDS64" s="140"/>
      <c r="QDT64" s="140"/>
      <c r="QDU64" s="140"/>
      <c r="QDV64" s="140"/>
      <c r="QDW64" s="140"/>
      <c r="QDX64" s="140"/>
      <c r="QDY64" s="140"/>
      <c r="QDZ64" s="140"/>
      <c r="QEA64" s="140"/>
      <c r="QEB64" s="140"/>
      <c r="QEC64" s="140"/>
      <c r="QED64" s="140"/>
      <c r="QEE64" s="140"/>
      <c r="QEF64" s="140"/>
      <c r="QEG64" s="140"/>
      <c r="QEH64" s="140"/>
      <c r="QEI64" s="140"/>
      <c r="QEJ64" s="140"/>
      <c r="QEK64" s="140"/>
      <c r="QEL64" s="140"/>
      <c r="QEM64" s="140"/>
      <c r="QEN64" s="140"/>
      <c r="QEO64" s="140"/>
      <c r="QEP64" s="140"/>
      <c r="QEQ64" s="140"/>
      <c r="QER64" s="140"/>
      <c r="QES64" s="140"/>
      <c r="QET64" s="140"/>
      <c r="QEU64" s="140"/>
      <c r="QEV64" s="140"/>
      <c r="QEW64" s="140"/>
      <c r="QEX64" s="140"/>
      <c r="QEY64" s="140"/>
      <c r="QEZ64" s="140"/>
      <c r="QFA64" s="140"/>
      <c r="QFB64" s="140"/>
      <c r="QFC64" s="140"/>
      <c r="QFD64" s="140"/>
      <c r="QFE64" s="140"/>
      <c r="QFF64" s="140"/>
      <c r="QFG64" s="140"/>
      <c r="QFH64" s="140"/>
      <c r="QFI64" s="140"/>
      <c r="QFJ64" s="140"/>
      <c r="QFK64" s="140"/>
      <c r="QFL64" s="140"/>
      <c r="QFM64" s="140"/>
      <c r="QFN64" s="140"/>
      <c r="QFO64" s="140"/>
      <c r="QFP64" s="140"/>
      <c r="QFQ64" s="140"/>
      <c r="QFR64" s="140"/>
      <c r="QFS64" s="140"/>
      <c r="QFT64" s="140"/>
      <c r="QFU64" s="140"/>
      <c r="QFV64" s="140"/>
      <c r="QFW64" s="140"/>
      <c r="QFX64" s="140"/>
      <c r="QFY64" s="140"/>
      <c r="QFZ64" s="140"/>
      <c r="QGA64" s="140"/>
      <c r="QGB64" s="140"/>
      <c r="QGC64" s="140"/>
      <c r="QGD64" s="140"/>
      <c r="QGE64" s="140"/>
      <c r="QGF64" s="140"/>
      <c r="QGG64" s="140"/>
      <c r="QGH64" s="140"/>
      <c r="QGI64" s="140"/>
      <c r="QGJ64" s="140"/>
      <c r="QGK64" s="140"/>
      <c r="QGL64" s="140"/>
      <c r="QGM64" s="140"/>
      <c r="QGN64" s="140"/>
      <c r="QGO64" s="140"/>
      <c r="QGP64" s="140"/>
      <c r="QGQ64" s="140"/>
      <c r="QGR64" s="140"/>
      <c r="QGS64" s="140"/>
      <c r="QGT64" s="140"/>
      <c r="QGU64" s="140"/>
      <c r="QGV64" s="140"/>
      <c r="QGW64" s="140"/>
      <c r="QGX64" s="140"/>
      <c r="QGY64" s="140"/>
      <c r="QGZ64" s="140"/>
      <c r="QHA64" s="140"/>
      <c r="QHB64" s="140"/>
      <c r="QHC64" s="140"/>
      <c r="QHD64" s="140"/>
      <c r="QHE64" s="140"/>
      <c r="QHF64" s="140"/>
      <c r="QHG64" s="140"/>
      <c r="QHH64" s="140"/>
      <c r="QHI64" s="140"/>
      <c r="QHJ64" s="140"/>
      <c r="QHK64" s="140"/>
      <c r="QHL64" s="140"/>
      <c r="QHM64" s="140"/>
      <c r="QHN64" s="140"/>
      <c r="QHO64" s="140"/>
      <c r="QHP64" s="140"/>
      <c r="QHQ64" s="140"/>
      <c r="QHR64" s="140"/>
      <c r="QHS64" s="140"/>
      <c r="QHT64" s="140"/>
      <c r="QHU64" s="140"/>
      <c r="QHV64" s="140"/>
      <c r="QHW64" s="140"/>
      <c r="QHX64" s="140"/>
      <c r="QHY64" s="140"/>
      <c r="QHZ64" s="140"/>
      <c r="QIA64" s="140"/>
      <c r="QIB64" s="140"/>
      <c r="QIC64" s="140"/>
      <c r="QID64" s="140"/>
      <c r="QIE64" s="140"/>
      <c r="QIF64" s="140"/>
      <c r="QIG64" s="140"/>
      <c r="QIH64" s="140"/>
      <c r="QII64" s="140"/>
      <c r="QIJ64" s="140"/>
      <c r="QIK64" s="140"/>
      <c r="QIL64" s="140"/>
      <c r="QIM64" s="140"/>
      <c r="QIN64" s="140"/>
      <c r="QIO64" s="140"/>
      <c r="QIP64" s="140"/>
      <c r="QIQ64" s="140"/>
      <c r="QIR64" s="140"/>
      <c r="QIS64" s="140"/>
      <c r="QIT64" s="140"/>
      <c r="QIU64" s="140"/>
      <c r="QIV64" s="140"/>
      <c r="QIW64" s="140"/>
      <c r="QIX64" s="140"/>
      <c r="QIY64" s="140"/>
      <c r="QIZ64" s="140"/>
      <c r="QJA64" s="140"/>
      <c r="QJB64" s="140"/>
      <c r="QJC64" s="140"/>
      <c r="QJD64" s="140"/>
      <c r="QJE64" s="140"/>
      <c r="QJF64" s="140"/>
      <c r="QJG64" s="140"/>
      <c r="QJH64" s="140"/>
      <c r="QJI64" s="140"/>
      <c r="QJJ64" s="140"/>
      <c r="QJK64" s="140"/>
      <c r="QJL64" s="140"/>
      <c r="QJM64" s="140"/>
      <c r="QJN64" s="140"/>
      <c r="QJO64" s="140"/>
      <c r="QJP64" s="140"/>
      <c r="QJQ64" s="140"/>
      <c r="QJR64" s="140"/>
      <c r="QJS64" s="140"/>
      <c r="QJT64" s="140"/>
      <c r="QJU64" s="140"/>
      <c r="QJV64" s="140"/>
      <c r="QJW64" s="140"/>
      <c r="QJX64" s="140"/>
      <c r="QJY64" s="140"/>
      <c r="QJZ64" s="140"/>
      <c r="QKA64" s="140"/>
      <c r="QKB64" s="140"/>
      <c r="QKC64" s="140"/>
      <c r="QKD64" s="140"/>
      <c r="QKE64" s="140"/>
      <c r="QKF64" s="140"/>
      <c r="QKG64" s="140"/>
      <c r="QKH64" s="140"/>
      <c r="QKI64" s="140"/>
      <c r="QKJ64" s="140"/>
      <c r="QKK64" s="140"/>
      <c r="QKL64" s="140"/>
      <c r="QKM64" s="140"/>
      <c r="QKN64" s="140"/>
      <c r="QKO64" s="140"/>
      <c r="QKP64" s="140"/>
      <c r="QKQ64" s="140"/>
      <c r="QKR64" s="140"/>
      <c r="QKS64" s="140"/>
      <c r="QKT64" s="140"/>
      <c r="QKU64" s="140"/>
      <c r="QKV64" s="140"/>
      <c r="QKW64" s="140"/>
      <c r="QKX64" s="140"/>
      <c r="QKY64" s="140"/>
      <c r="QKZ64" s="140"/>
      <c r="QLA64" s="140"/>
      <c r="QLB64" s="140"/>
      <c r="QLC64" s="140"/>
      <c r="QLD64" s="140"/>
      <c r="QLE64" s="140"/>
      <c r="QLF64" s="140"/>
      <c r="QLG64" s="140"/>
      <c r="QLH64" s="140"/>
      <c r="QLI64" s="140"/>
      <c r="QLJ64" s="140"/>
      <c r="QLK64" s="140"/>
      <c r="QLL64" s="140"/>
      <c r="QLM64" s="140"/>
      <c r="QLN64" s="140"/>
      <c r="QLO64" s="140"/>
      <c r="QLP64" s="140"/>
      <c r="QLQ64" s="140"/>
      <c r="QLR64" s="140"/>
      <c r="QLS64" s="140"/>
      <c r="QLT64" s="140"/>
      <c r="QLU64" s="140"/>
      <c r="QLV64" s="140"/>
      <c r="QLW64" s="140"/>
      <c r="QLX64" s="140"/>
      <c r="QLY64" s="140"/>
      <c r="QLZ64" s="140"/>
      <c r="QMA64" s="140"/>
      <c r="QMB64" s="140"/>
      <c r="QMC64" s="140"/>
      <c r="QMD64" s="140"/>
      <c r="QME64" s="140"/>
      <c r="QMF64" s="140"/>
      <c r="QMG64" s="140"/>
      <c r="QMH64" s="140"/>
      <c r="QMI64" s="140"/>
      <c r="QMJ64" s="140"/>
      <c r="QMK64" s="140"/>
      <c r="QML64" s="140"/>
      <c r="QMM64" s="140"/>
      <c r="QMN64" s="140"/>
      <c r="QMO64" s="140"/>
      <c r="QMP64" s="140"/>
      <c r="QMQ64" s="140"/>
      <c r="QMR64" s="140"/>
      <c r="QMS64" s="140"/>
      <c r="QMT64" s="140"/>
      <c r="QMU64" s="140"/>
      <c r="QMV64" s="140"/>
      <c r="QMW64" s="140"/>
      <c r="QMX64" s="140"/>
      <c r="QMY64" s="140"/>
      <c r="QMZ64" s="140"/>
      <c r="QNA64" s="140"/>
      <c r="QNB64" s="140"/>
      <c r="QNC64" s="140"/>
      <c r="QND64" s="140"/>
      <c r="QNE64" s="140"/>
      <c r="QNF64" s="140"/>
      <c r="QNG64" s="140"/>
      <c r="QNH64" s="140"/>
      <c r="QNI64" s="140"/>
      <c r="QNJ64" s="140"/>
      <c r="QNK64" s="140"/>
      <c r="QNL64" s="140"/>
      <c r="QNM64" s="140"/>
      <c r="QNN64" s="140"/>
      <c r="QNO64" s="140"/>
      <c r="QNP64" s="140"/>
      <c r="QNQ64" s="140"/>
      <c r="QNR64" s="140"/>
      <c r="QNS64" s="140"/>
      <c r="QNT64" s="140"/>
      <c r="QNU64" s="140"/>
      <c r="QNV64" s="140"/>
      <c r="QNW64" s="140"/>
      <c r="QNX64" s="140"/>
      <c r="QNY64" s="140"/>
      <c r="QNZ64" s="140"/>
      <c r="QOA64" s="140"/>
      <c r="QOB64" s="140"/>
      <c r="QOC64" s="140"/>
      <c r="QOD64" s="140"/>
      <c r="QOE64" s="140"/>
      <c r="QOF64" s="140"/>
      <c r="QOG64" s="140"/>
      <c r="QOH64" s="140"/>
      <c r="QOI64" s="140"/>
      <c r="QOJ64" s="140"/>
      <c r="QOK64" s="140"/>
      <c r="QOL64" s="140"/>
      <c r="QOM64" s="140"/>
      <c r="QON64" s="140"/>
      <c r="QOO64" s="140"/>
      <c r="QOP64" s="140"/>
      <c r="QOQ64" s="140"/>
      <c r="QOR64" s="140"/>
      <c r="QOS64" s="140"/>
      <c r="QOT64" s="140"/>
      <c r="QOU64" s="140"/>
      <c r="QOV64" s="140"/>
      <c r="QOW64" s="140"/>
      <c r="QOX64" s="140"/>
      <c r="QOY64" s="140"/>
      <c r="QOZ64" s="140"/>
      <c r="QPA64" s="140"/>
      <c r="QPB64" s="140"/>
      <c r="QPC64" s="140"/>
      <c r="QPD64" s="140"/>
      <c r="QPE64" s="140"/>
      <c r="QPF64" s="140"/>
      <c r="QPG64" s="140"/>
      <c r="QPH64" s="140"/>
      <c r="QPI64" s="140"/>
      <c r="QPJ64" s="140"/>
      <c r="QPK64" s="140"/>
      <c r="QPL64" s="140"/>
      <c r="QPM64" s="140"/>
      <c r="QPN64" s="140"/>
      <c r="QPO64" s="140"/>
      <c r="QPP64" s="140"/>
      <c r="QPQ64" s="140"/>
      <c r="QPR64" s="140"/>
      <c r="QPS64" s="140"/>
      <c r="QPT64" s="140"/>
      <c r="QPU64" s="140"/>
      <c r="QPV64" s="140"/>
      <c r="QPW64" s="140"/>
      <c r="QPX64" s="140"/>
      <c r="QPY64" s="140"/>
      <c r="QPZ64" s="140"/>
      <c r="QQA64" s="140"/>
      <c r="QQB64" s="140"/>
      <c r="QQC64" s="140"/>
      <c r="QQD64" s="140"/>
      <c r="QQE64" s="140"/>
      <c r="QQF64" s="140"/>
      <c r="QQG64" s="140"/>
      <c r="QQH64" s="140"/>
      <c r="QQI64" s="140"/>
      <c r="QQJ64" s="140"/>
      <c r="QQK64" s="140"/>
      <c r="QQL64" s="140"/>
      <c r="QQM64" s="140"/>
      <c r="QQN64" s="140"/>
      <c r="QQO64" s="140"/>
      <c r="QQP64" s="140"/>
      <c r="QQQ64" s="140"/>
      <c r="QQR64" s="140"/>
      <c r="QQS64" s="140"/>
      <c r="QQT64" s="140"/>
      <c r="QQU64" s="140"/>
      <c r="QQV64" s="140"/>
      <c r="QQW64" s="140"/>
      <c r="QQX64" s="140"/>
      <c r="QQY64" s="140"/>
      <c r="QQZ64" s="140"/>
      <c r="QRA64" s="140"/>
      <c r="QRB64" s="140"/>
      <c r="QRC64" s="140"/>
      <c r="QRD64" s="140"/>
      <c r="QRE64" s="140"/>
      <c r="QRF64" s="140"/>
      <c r="QRG64" s="140"/>
      <c r="QRH64" s="140"/>
      <c r="QRI64" s="140"/>
      <c r="QRJ64" s="140"/>
      <c r="QRK64" s="140"/>
      <c r="QRL64" s="140"/>
      <c r="QRM64" s="140"/>
      <c r="QRN64" s="140"/>
      <c r="QRO64" s="140"/>
      <c r="QRP64" s="140"/>
      <c r="QRQ64" s="140"/>
      <c r="QRR64" s="140"/>
      <c r="QRS64" s="140"/>
      <c r="QRT64" s="140"/>
      <c r="QRU64" s="140"/>
      <c r="QRV64" s="140"/>
      <c r="QRW64" s="140"/>
      <c r="QRX64" s="140"/>
      <c r="QRY64" s="140"/>
      <c r="QRZ64" s="140"/>
      <c r="QSA64" s="140"/>
      <c r="QSB64" s="140"/>
      <c r="QSC64" s="140"/>
      <c r="QSD64" s="140"/>
      <c r="QSE64" s="140"/>
      <c r="QSF64" s="140"/>
      <c r="QSG64" s="140"/>
      <c r="QSH64" s="140"/>
      <c r="QSI64" s="140"/>
      <c r="QSJ64" s="140"/>
      <c r="QSK64" s="140"/>
      <c r="QSL64" s="140"/>
      <c r="QSM64" s="140"/>
      <c r="QSN64" s="140"/>
      <c r="QSO64" s="140"/>
      <c r="QSP64" s="140"/>
      <c r="QSQ64" s="140"/>
      <c r="QSR64" s="140"/>
      <c r="QSS64" s="140"/>
      <c r="QST64" s="140"/>
      <c r="QSU64" s="140"/>
      <c r="QSV64" s="140"/>
      <c r="QSW64" s="140"/>
      <c r="QSX64" s="140"/>
      <c r="QSY64" s="140"/>
      <c r="QSZ64" s="140"/>
      <c r="QTA64" s="140"/>
      <c r="QTB64" s="140"/>
      <c r="QTC64" s="140"/>
      <c r="QTD64" s="140"/>
      <c r="QTE64" s="140"/>
      <c r="QTF64" s="140"/>
      <c r="QTG64" s="140"/>
      <c r="QTH64" s="140"/>
      <c r="QTI64" s="140"/>
      <c r="QTJ64" s="140"/>
      <c r="QTK64" s="140"/>
      <c r="QTL64" s="140"/>
      <c r="QTM64" s="140"/>
      <c r="QTN64" s="140"/>
      <c r="QTO64" s="140"/>
      <c r="QTP64" s="140"/>
      <c r="QTQ64" s="140"/>
      <c r="QTR64" s="140"/>
      <c r="QTS64" s="140"/>
      <c r="QTT64" s="140"/>
      <c r="QTU64" s="140"/>
      <c r="QTV64" s="140"/>
      <c r="QTW64" s="140"/>
      <c r="QTX64" s="140"/>
      <c r="QTY64" s="140"/>
      <c r="QTZ64" s="140"/>
      <c r="QUA64" s="140"/>
      <c r="QUB64" s="140"/>
      <c r="QUC64" s="140"/>
      <c r="QUD64" s="140"/>
      <c r="QUE64" s="140"/>
      <c r="QUF64" s="140"/>
      <c r="QUG64" s="140"/>
      <c r="QUH64" s="140"/>
      <c r="QUI64" s="140"/>
      <c r="QUJ64" s="140"/>
      <c r="QUK64" s="140"/>
      <c r="QUL64" s="140"/>
      <c r="QUM64" s="140"/>
      <c r="QUN64" s="140"/>
      <c r="QUO64" s="140"/>
      <c r="QUP64" s="140"/>
      <c r="QUQ64" s="140"/>
      <c r="QUR64" s="140"/>
      <c r="QUS64" s="140"/>
      <c r="QUT64" s="140"/>
      <c r="QUU64" s="140"/>
      <c r="QUV64" s="140"/>
      <c r="QUW64" s="140"/>
      <c r="QUX64" s="140"/>
      <c r="QUY64" s="140"/>
      <c r="QUZ64" s="140"/>
      <c r="QVA64" s="140"/>
      <c r="QVB64" s="140"/>
      <c r="QVC64" s="140"/>
      <c r="QVD64" s="140"/>
      <c r="QVE64" s="140"/>
      <c r="QVF64" s="140"/>
      <c r="QVG64" s="140"/>
      <c r="QVH64" s="140"/>
      <c r="QVI64" s="140"/>
      <c r="QVJ64" s="140"/>
      <c r="QVK64" s="140"/>
      <c r="QVL64" s="140"/>
      <c r="QVM64" s="140"/>
      <c r="QVN64" s="140"/>
      <c r="QVO64" s="140"/>
      <c r="QVP64" s="140"/>
      <c r="QVQ64" s="140"/>
      <c r="QVR64" s="140"/>
      <c r="QVS64" s="140"/>
      <c r="QVT64" s="140"/>
      <c r="QVU64" s="140"/>
      <c r="QVV64" s="140"/>
      <c r="QVW64" s="140"/>
      <c r="QVX64" s="140"/>
      <c r="QVY64" s="140"/>
      <c r="QVZ64" s="140"/>
      <c r="QWA64" s="140"/>
      <c r="QWB64" s="140"/>
      <c r="QWC64" s="140"/>
      <c r="QWD64" s="140"/>
      <c r="QWE64" s="140"/>
      <c r="QWF64" s="140"/>
      <c r="QWG64" s="140"/>
      <c r="QWH64" s="140"/>
      <c r="QWI64" s="140"/>
      <c r="QWJ64" s="140"/>
      <c r="QWK64" s="140"/>
      <c r="QWL64" s="140"/>
      <c r="QWM64" s="140"/>
      <c r="QWN64" s="140"/>
      <c r="QWO64" s="140"/>
      <c r="QWP64" s="140"/>
      <c r="QWQ64" s="140"/>
      <c r="QWR64" s="140"/>
      <c r="QWS64" s="140"/>
      <c r="QWT64" s="140"/>
      <c r="QWU64" s="140"/>
      <c r="QWV64" s="140"/>
      <c r="QWW64" s="140"/>
      <c r="QWX64" s="140"/>
      <c r="QWY64" s="140"/>
      <c r="QWZ64" s="140"/>
      <c r="QXA64" s="140"/>
      <c r="QXB64" s="140"/>
      <c r="QXC64" s="140"/>
      <c r="QXD64" s="140"/>
      <c r="QXE64" s="140"/>
      <c r="QXF64" s="140"/>
      <c r="QXG64" s="140"/>
      <c r="QXH64" s="140"/>
      <c r="QXI64" s="140"/>
      <c r="QXJ64" s="140"/>
      <c r="QXK64" s="140"/>
      <c r="QXL64" s="140"/>
      <c r="QXM64" s="140"/>
      <c r="QXN64" s="140"/>
      <c r="QXO64" s="140"/>
      <c r="QXP64" s="140"/>
      <c r="QXQ64" s="140"/>
      <c r="QXR64" s="140"/>
      <c r="QXS64" s="140"/>
      <c r="QXT64" s="140"/>
      <c r="QXU64" s="140"/>
      <c r="QXV64" s="140"/>
      <c r="QXW64" s="140"/>
      <c r="QXX64" s="140"/>
      <c r="QXY64" s="140"/>
      <c r="QXZ64" s="140"/>
      <c r="QYA64" s="140"/>
      <c r="QYB64" s="140"/>
      <c r="QYC64" s="140"/>
      <c r="QYD64" s="140"/>
      <c r="QYE64" s="140"/>
      <c r="QYF64" s="140"/>
      <c r="QYG64" s="140"/>
      <c r="QYH64" s="140"/>
      <c r="QYI64" s="140"/>
      <c r="QYJ64" s="140"/>
      <c r="QYK64" s="140"/>
      <c r="QYL64" s="140"/>
      <c r="QYM64" s="140"/>
      <c r="QYN64" s="140"/>
      <c r="QYO64" s="140"/>
      <c r="QYP64" s="140"/>
      <c r="QYQ64" s="140"/>
      <c r="QYR64" s="140"/>
      <c r="QYS64" s="140"/>
      <c r="QYT64" s="140"/>
      <c r="QYU64" s="140"/>
      <c r="QYV64" s="140"/>
      <c r="QYW64" s="140"/>
      <c r="QYX64" s="140"/>
      <c r="QYY64" s="140"/>
      <c r="QYZ64" s="140"/>
      <c r="QZA64" s="140"/>
      <c r="QZB64" s="140"/>
      <c r="QZC64" s="140"/>
      <c r="QZD64" s="140"/>
      <c r="QZE64" s="140"/>
      <c r="QZF64" s="140"/>
      <c r="QZG64" s="140"/>
      <c r="QZH64" s="140"/>
      <c r="QZI64" s="140"/>
      <c r="QZJ64" s="140"/>
      <c r="QZK64" s="140"/>
      <c r="QZL64" s="140"/>
      <c r="QZM64" s="140"/>
      <c r="QZN64" s="140"/>
      <c r="QZO64" s="140"/>
      <c r="QZP64" s="140"/>
      <c r="QZQ64" s="140"/>
      <c r="QZR64" s="140"/>
      <c r="QZS64" s="140"/>
      <c r="QZT64" s="140"/>
      <c r="QZU64" s="140"/>
      <c r="QZV64" s="140"/>
      <c r="QZW64" s="140"/>
      <c r="QZX64" s="140"/>
      <c r="QZY64" s="140"/>
      <c r="QZZ64" s="140"/>
      <c r="RAA64" s="140"/>
      <c r="RAB64" s="140"/>
      <c r="RAC64" s="140"/>
      <c r="RAD64" s="140"/>
      <c r="RAE64" s="140"/>
      <c r="RAF64" s="140"/>
      <c r="RAG64" s="140"/>
      <c r="RAH64" s="140"/>
      <c r="RAI64" s="140"/>
      <c r="RAJ64" s="140"/>
      <c r="RAK64" s="140"/>
      <c r="RAL64" s="140"/>
      <c r="RAM64" s="140"/>
      <c r="RAN64" s="140"/>
      <c r="RAO64" s="140"/>
      <c r="RAP64" s="140"/>
      <c r="RAQ64" s="140"/>
      <c r="RAR64" s="140"/>
      <c r="RAS64" s="140"/>
      <c r="RAT64" s="140"/>
      <c r="RAU64" s="140"/>
      <c r="RAV64" s="140"/>
      <c r="RAW64" s="140"/>
      <c r="RAX64" s="140"/>
      <c r="RAY64" s="140"/>
      <c r="RAZ64" s="140"/>
      <c r="RBA64" s="140"/>
      <c r="RBB64" s="140"/>
      <c r="RBC64" s="140"/>
      <c r="RBD64" s="140"/>
      <c r="RBE64" s="140"/>
      <c r="RBF64" s="140"/>
      <c r="RBG64" s="140"/>
      <c r="RBH64" s="140"/>
      <c r="RBI64" s="140"/>
      <c r="RBJ64" s="140"/>
      <c r="RBK64" s="140"/>
      <c r="RBL64" s="140"/>
      <c r="RBM64" s="140"/>
      <c r="RBN64" s="140"/>
      <c r="RBO64" s="140"/>
      <c r="RBP64" s="140"/>
      <c r="RBQ64" s="140"/>
      <c r="RBR64" s="140"/>
      <c r="RBS64" s="140"/>
      <c r="RBT64" s="140"/>
      <c r="RBU64" s="140"/>
      <c r="RBV64" s="140"/>
      <c r="RBW64" s="140"/>
      <c r="RBX64" s="140"/>
      <c r="RBY64" s="140"/>
      <c r="RBZ64" s="140"/>
      <c r="RCA64" s="140"/>
      <c r="RCB64" s="140"/>
      <c r="RCC64" s="140"/>
      <c r="RCD64" s="140"/>
      <c r="RCE64" s="140"/>
      <c r="RCF64" s="140"/>
      <c r="RCG64" s="140"/>
      <c r="RCH64" s="140"/>
      <c r="RCI64" s="140"/>
      <c r="RCJ64" s="140"/>
      <c r="RCK64" s="140"/>
      <c r="RCL64" s="140"/>
      <c r="RCM64" s="140"/>
      <c r="RCN64" s="140"/>
      <c r="RCO64" s="140"/>
      <c r="RCP64" s="140"/>
      <c r="RCQ64" s="140"/>
      <c r="RCR64" s="140"/>
      <c r="RCS64" s="140"/>
      <c r="RCT64" s="140"/>
      <c r="RCU64" s="140"/>
      <c r="RCV64" s="140"/>
      <c r="RCW64" s="140"/>
      <c r="RCX64" s="140"/>
      <c r="RCY64" s="140"/>
      <c r="RCZ64" s="140"/>
      <c r="RDA64" s="140"/>
      <c r="RDB64" s="140"/>
      <c r="RDC64" s="140"/>
      <c r="RDD64" s="140"/>
      <c r="RDE64" s="140"/>
      <c r="RDF64" s="140"/>
      <c r="RDG64" s="140"/>
      <c r="RDH64" s="140"/>
      <c r="RDI64" s="140"/>
      <c r="RDJ64" s="140"/>
      <c r="RDK64" s="140"/>
      <c r="RDL64" s="140"/>
      <c r="RDM64" s="140"/>
      <c r="RDN64" s="140"/>
      <c r="RDO64" s="140"/>
      <c r="RDP64" s="140"/>
      <c r="RDQ64" s="140"/>
      <c r="RDR64" s="140"/>
      <c r="RDS64" s="140"/>
      <c r="RDT64" s="140"/>
      <c r="RDU64" s="140"/>
      <c r="RDV64" s="140"/>
      <c r="RDW64" s="140"/>
      <c r="RDX64" s="140"/>
      <c r="RDY64" s="140"/>
      <c r="RDZ64" s="140"/>
      <c r="REA64" s="140"/>
      <c r="REB64" s="140"/>
      <c r="REC64" s="140"/>
      <c r="RED64" s="140"/>
      <c r="REE64" s="140"/>
      <c r="REF64" s="140"/>
      <c r="REG64" s="140"/>
      <c r="REH64" s="140"/>
      <c r="REI64" s="140"/>
      <c r="REJ64" s="140"/>
      <c r="REK64" s="140"/>
      <c r="REL64" s="140"/>
      <c r="REM64" s="140"/>
      <c r="REN64" s="140"/>
      <c r="REO64" s="140"/>
      <c r="REP64" s="140"/>
      <c r="REQ64" s="140"/>
      <c r="RER64" s="140"/>
      <c r="RES64" s="140"/>
      <c r="RET64" s="140"/>
      <c r="REU64" s="140"/>
      <c r="REV64" s="140"/>
      <c r="REW64" s="140"/>
      <c r="REX64" s="140"/>
      <c r="REY64" s="140"/>
      <c r="REZ64" s="140"/>
      <c r="RFA64" s="140"/>
      <c r="RFB64" s="140"/>
      <c r="RFC64" s="140"/>
      <c r="RFD64" s="140"/>
      <c r="RFE64" s="140"/>
      <c r="RFF64" s="140"/>
      <c r="RFG64" s="140"/>
      <c r="RFH64" s="140"/>
      <c r="RFI64" s="140"/>
      <c r="RFJ64" s="140"/>
      <c r="RFK64" s="140"/>
      <c r="RFL64" s="140"/>
      <c r="RFM64" s="140"/>
      <c r="RFN64" s="140"/>
      <c r="RFO64" s="140"/>
      <c r="RFP64" s="140"/>
      <c r="RFQ64" s="140"/>
      <c r="RFR64" s="140"/>
      <c r="RFS64" s="140"/>
      <c r="RFT64" s="140"/>
      <c r="RFU64" s="140"/>
      <c r="RFV64" s="140"/>
      <c r="RFW64" s="140"/>
      <c r="RFX64" s="140"/>
      <c r="RFY64" s="140"/>
      <c r="RFZ64" s="140"/>
      <c r="RGA64" s="140"/>
      <c r="RGB64" s="140"/>
      <c r="RGC64" s="140"/>
      <c r="RGD64" s="140"/>
      <c r="RGE64" s="140"/>
      <c r="RGF64" s="140"/>
      <c r="RGG64" s="140"/>
      <c r="RGH64" s="140"/>
      <c r="RGI64" s="140"/>
      <c r="RGJ64" s="140"/>
      <c r="RGK64" s="140"/>
      <c r="RGL64" s="140"/>
      <c r="RGM64" s="140"/>
      <c r="RGN64" s="140"/>
      <c r="RGO64" s="140"/>
      <c r="RGP64" s="140"/>
      <c r="RGQ64" s="140"/>
      <c r="RGR64" s="140"/>
      <c r="RGS64" s="140"/>
      <c r="RGT64" s="140"/>
      <c r="RGU64" s="140"/>
      <c r="RGV64" s="140"/>
      <c r="RGW64" s="140"/>
      <c r="RGX64" s="140"/>
      <c r="RGY64" s="140"/>
      <c r="RGZ64" s="140"/>
      <c r="RHA64" s="140"/>
      <c r="RHB64" s="140"/>
      <c r="RHC64" s="140"/>
      <c r="RHD64" s="140"/>
      <c r="RHE64" s="140"/>
      <c r="RHF64" s="140"/>
      <c r="RHG64" s="140"/>
      <c r="RHH64" s="140"/>
      <c r="RHI64" s="140"/>
      <c r="RHJ64" s="140"/>
      <c r="RHK64" s="140"/>
      <c r="RHL64" s="140"/>
      <c r="RHM64" s="140"/>
      <c r="RHN64" s="140"/>
      <c r="RHO64" s="140"/>
      <c r="RHP64" s="140"/>
      <c r="RHQ64" s="140"/>
      <c r="RHR64" s="140"/>
      <c r="RHS64" s="140"/>
      <c r="RHT64" s="140"/>
      <c r="RHU64" s="140"/>
      <c r="RHV64" s="140"/>
      <c r="RHW64" s="140"/>
      <c r="RHX64" s="140"/>
      <c r="RHY64" s="140"/>
      <c r="RHZ64" s="140"/>
      <c r="RIA64" s="140"/>
      <c r="RIB64" s="140"/>
      <c r="RIC64" s="140"/>
      <c r="RID64" s="140"/>
      <c r="RIE64" s="140"/>
      <c r="RIF64" s="140"/>
      <c r="RIG64" s="140"/>
      <c r="RIH64" s="140"/>
      <c r="RII64" s="140"/>
      <c r="RIJ64" s="140"/>
      <c r="RIK64" s="140"/>
      <c r="RIL64" s="140"/>
      <c r="RIM64" s="140"/>
      <c r="RIN64" s="140"/>
      <c r="RIO64" s="140"/>
      <c r="RIP64" s="140"/>
      <c r="RIQ64" s="140"/>
      <c r="RIR64" s="140"/>
      <c r="RIS64" s="140"/>
      <c r="RIT64" s="140"/>
      <c r="RIU64" s="140"/>
      <c r="RIV64" s="140"/>
      <c r="RIW64" s="140"/>
      <c r="RIX64" s="140"/>
      <c r="RIY64" s="140"/>
      <c r="RIZ64" s="140"/>
      <c r="RJA64" s="140"/>
      <c r="RJB64" s="140"/>
      <c r="RJC64" s="140"/>
      <c r="RJD64" s="140"/>
      <c r="RJE64" s="140"/>
      <c r="RJF64" s="140"/>
      <c r="RJG64" s="140"/>
      <c r="RJH64" s="140"/>
      <c r="RJI64" s="140"/>
      <c r="RJJ64" s="140"/>
      <c r="RJK64" s="140"/>
      <c r="RJL64" s="140"/>
      <c r="RJM64" s="140"/>
      <c r="RJN64" s="140"/>
      <c r="RJO64" s="140"/>
      <c r="RJP64" s="140"/>
      <c r="RJQ64" s="140"/>
      <c r="RJR64" s="140"/>
      <c r="RJS64" s="140"/>
      <c r="RJT64" s="140"/>
      <c r="RJU64" s="140"/>
      <c r="RJV64" s="140"/>
      <c r="RJW64" s="140"/>
      <c r="RJX64" s="140"/>
      <c r="RJY64" s="140"/>
      <c r="RJZ64" s="140"/>
      <c r="RKA64" s="140"/>
      <c r="RKB64" s="140"/>
      <c r="RKC64" s="140"/>
      <c r="RKD64" s="140"/>
      <c r="RKE64" s="140"/>
      <c r="RKF64" s="140"/>
      <c r="RKG64" s="140"/>
      <c r="RKH64" s="140"/>
      <c r="RKI64" s="140"/>
      <c r="RKJ64" s="140"/>
      <c r="RKK64" s="140"/>
      <c r="RKL64" s="140"/>
      <c r="RKM64" s="140"/>
      <c r="RKN64" s="140"/>
      <c r="RKO64" s="140"/>
      <c r="RKP64" s="140"/>
      <c r="RKQ64" s="140"/>
      <c r="RKR64" s="140"/>
      <c r="RKS64" s="140"/>
      <c r="RKT64" s="140"/>
      <c r="RKU64" s="140"/>
      <c r="RKV64" s="140"/>
      <c r="RKW64" s="140"/>
      <c r="RKX64" s="140"/>
      <c r="RKY64" s="140"/>
      <c r="RKZ64" s="140"/>
      <c r="RLA64" s="140"/>
      <c r="RLB64" s="140"/>
      <c r="RLC64" s="140"/>
      <c r="RLD64" s="140"/>
      <c r="RLE64" s="140"/>
      <c r="RLF64" s="140"/>
      <c r="RLG64" s="140"/>
      <c r="RLH64" s="140"/>
      <c r="RLI64" s="140"/>
      <c r="RLJ64" s="140"/>
      <c r="RLK64" s="140"/>
      <c r="RLL64" s="140"/>
      <c r="RLM64" s="140"/>
      <c r="RLN64" s="140"/>
      <c r="RLO64" s="140"/>
      <c r="RLP64" s="140"/>
      <c r="RLQ64" s="140"/>
      <c r="RLR64" s="140"/>
      <c r="RLS64" s="140"/>
      <c r="RLT64" s="140"/>
      <c r="RLU64" s="140"/>
      <c r="RLV64" s="140"/>
      <c r="RLW64" s="140"/>
      <c r="RLX64" s="140"/>
      <c r="RLY64" s="140"/>
      <c r="RLZ64" s="140"/>
      <c r="RMA64" s="140"/>
      <c r="RMB64" s="140"/>
      <c r="RMC64" s="140"/>
      <c r="RMD64" s="140"/>
      <c r="RME64" s="140"/>
      <c r="RMF64" s="140"/>
      <c r="RMG64" s="140"/>
      <c r="RMH64" s="140"/>
      <c r="RMI64" s="140"/>
      <c r="RMJ64" s="140"/>
      <c r="RMK64" s="140"/>
      <c r="RML64" s="140"/>
      <c r="RMM64" s="140"/>
      <c r="RMN64" s="140"/>
      <c r="RMO64" s="140"/>
      <c r="RMP64" s="140"/>
      <c r="RMQ64" s="140"/>
      <c r="RMR64" s="140"/>
      <c r="RMS64" s="140"/>
      <c r="RMT64" s="140"/>
      <c r="RMU64" s="140"/>
      <c r="RMV64" s="140"/>
      <c r="RMW64" s="140"/>
      <c r="RMX64" s="140"/>
      <c r="RMY64" s="140"/>
      <c r="RMZ64" s="140"/>
      <c r="RNA64" s="140"/>
      <c r="RNB64" s="140"/>
      <c r="RNC64" s="140"/>
      <c r="RND64" s="140"/>
      <c r="RNE64" s="140"/>
      <c r="RNF64" s="140"/>
      <c r="RNG64" s="140"/>
      <c r="RNH64" s="140"/>
      <c r="RNI64" s="140"/>
      <c r="RNJ64" s="140"/>
      <c r="RNK64" s="140"/>
      <c r="RNL64" s="140"/>
      <c r="RNM64" s="140"/>
      <c r="RNN64" s="140"/>
      <c r="RNO64" s="140"/>
      <c r="RNP64" s="140"/>
      <c r="RNQ64" s="140"/>
      <c r="RNR64" s="140"/>
      <c r="RNS64" s="140"/>
      <c r="RNT64" s="140"/>
      <c r="RNU64" s="140"/>
      <c r="RNV64" s="140"/>
      <c r="RNW64" s="140"/>
      <c r="RNX64" s="140"/>
      <c r="RNY64" s="140"/>
      <c r="RNZ64" s="140"/>
      <c r="ROA64" s="140"/>
      <c r="ROB64" s="140"/>
      <c r="ROC64" s="140"/>
      <c r="ROD64" s="140"/>
      <c r="ROE64" s="140"/>
      <c r="ROF64" s="140"/>
      <c r="ROG64" s="140"/>
      <c r="ROH64" s="140"/>
      <c r="ROI64" s="140"/>
      <c r="ROJ64" s="140"/>
      <c r="ROK64" s="140"/>
      <c r="ROL64" s="140"/>
      <c r="ROM64" s="140"/>
      <c r="RON64" s="140"/>
      <c r="ROO64" s="140"/>
      <c r="ROP64" s="140"/>
      <c r="ROQ64" s="140"/>
      <c r="ROR64" s="140"/>
      <c r="ROS64" s="140"/>
      <c r="ROT64" s="140"/>
      <c r="ROU64" s="140"/>
      <c r="ROV64" s="140"/>
      <c r="ROW64" s="140"/>
      <c r="ROX64" s="140"/>
      <c r="ROY64" s="140"/>
      <c r="ROZ64" s="140"/>
      <c r="RPA64" s="140"/>
      <c r="RPB64" s="140"/>
      <c r="RPC64" s="140"/>
      <c r="RPD64" s="140"/>
      <c r="RPE64" s="140"/>
      <c r="RPF64" s="140"/>
      <c r="RPG64" s="140"/>
      <c r="RPH64" s="140"/>
      <c r="RPI64" s="140"/>
      <c r="RPJ64" s="140"/>
      <c r="RPK64" s="140"/>
      <c r="RPL64" s="140"/>
      <c r="RPM64" s="140"/>
      <c r="RPN64" s="140"/>
      <c r="RPO64" s="140"/>
      <c r="RPP64" s="140"/>
      <c r="RPQ64" s="140"/>
      <c r="RPR64" s="140"/>
      <c r="RPS64" s="140"/>
      <c r="RPT64" s="140"/>
      <c r="RPU64" s="140"/>
      <c r="RPV64" s="140"/>
      <c r="RPW64" s="140"/>
      <c r="RPX64" s="140"/>
      <c r="RPY64" s="140"/>
      <c r="RPZ64" s="140"/>
      <c r="RQA64" s="140"/>
      <c r="RQB64" s="140"/>
      <c r="RQC64" s="140"/>
      <c r="RQD64" s="140"/>
      <c r="RQE64" s="140"/>
      <c r="RQF64" s="140"/>
      <c r="RQG64" s="140"/>
      <c r="RQH64" s="140"/>
      <c r="RQI64" s="140"/>
      <c r="RQJ64" s="140"/>
      <c r="RQK64" s="140"/>
      <c r="RQL64" s="140"/>
      <c r="RQM64" s="140"/>
      <c r="RQN64" s="140"/>
      <c r="RQO64" s="140"/>
      <c r="RQP64" s="140"/>
      <c r="RQQ64" s="140"/>
      <c r="RQR64" s="140"/>
      <c r="RQS64" s="140"/>
      <c r="RQT64" s="140"/>
      <c r="RQU64" s="140"/>
      <c r="RQV64" s="140"/>
      <c r="RQW64" s="140"/>
      <c r="RQX64" s="140"/>
      <c r="RQY64" s="140"/>
      <c r="RQZ64" s="140"/>
      <c r="RRA64" s="140"/>
      <c r="RRB64" s="140"/>
      <c r="RRC64" s="140"/>
      <c r="RRD64" s="140"/>
      <c r="RRE64" s="140"/>
      <c r="RRF64" s="140"/>
      <c r="RRG64" s="140"/>
      <c r="RRH64" s="140"/>
      <c r="RRI64" s="140"/>
      <c r="RRJ64" s="140"/>
      <c r="RRK64" s="140"/>
      <c r="RRL64" s="140"/>
      <c r="RRM64" s="140"/>
      <c r="RRN64" s="140"/>
      <c r="RRO64" s="140"/>
      <c r="RRP64" s="140"/>
      <c r="RRQ64" s="140"/>
      <c r="RRR64" s="140"/>
      <c r="RRS64" s="140"/>
      <c r="RRT64" s="140"/>
      <c r="RRU64" s="140"/>
      <c r="RRV64" s="140"/>
      <c r="RRW64" s="140"/>
      <c r="RRX64" s="140"/>
      <c r="RRY64" s="140"/>
      <c r="RRZ64" s="140"/>
      <c r="RSA64" s="140"/>
      <c r="RSB64" s="140"/>
      <c r="RSC64" s="140"/>
      <c r="RSD64" s="140"/>
      <c r="RSE64" s="140"/>
      <c r="RSF64" s="140"/>
      <c r="RSG64" s="140"/>
      <c r="RSH64" s="140"/>
      <c r="RSI64" s="140"/>
      <c r="RSJ64" s="140"/>
      <c r="RSK64" s="140"/>
      <c r="RSL64" s="140"/>
      <c r="RSM64" s="140"/>
      <c r="RSN64" s="140"/>
      <c r="RSO64" s="140"/>
      <c r="RSP64" s="140"/>
      <c r="RSQ64" s="140"/>
      <c r="RSR64" s="140"/>
      <c r="RSS64" s="140"/>
      <c r="RST64" s="140"/>
      <c r="RSU64" s="140"/>
      <c r="RSV64" s="140"/>
      <c r="RSW64" s="140"/>
      <c r="RSX64" s="140"/>
      <c r="RSY64" s="140"/>
      <c r="RSZ64" s="140"/>
      <c r="RTA64" s="140"/>
      <c r="RTB64" s="140"/>
      <c r="RTC64" s="140"/>
      <c r="RTD64" s="140"/>
      <c r="RTE64" s="140"/>
      <c r="RTF64" s="140"/>
      <c r="RTG64" s="140"/>
      <c r="RTH64" s="140"/>
      <c r="RTI64" s="140"/>
      <c r="RTJ64" s="140"/>
      <c r="RTK64" s="140"/>
      <c r="RTL64" s="140"/>
      <c r="RTM64" s="140"/>
      <c r="RTN64" s="140"/>
      <c r="RTO64" s="140"/>
      <c r="RTP64" s="140"/>
      <c r="RTQ64" s="140"/>
      <c r="RTR64" s="140"/>
      <c r="RTS64" s="140"/>
      <c r="RTT64" s="140"/>
      <c r="RTU64" s="140"/>
      <c r="RTV64" s="140"/>
      <c r="RTW64" s="140"/>
      <c r="RTX64" s="140"/>
      <c r="RTY64" s="140"/>
      <c r="RTZ64" s="140"/>
      <c r="RUA64" s="140"/>
      <c r="RUB64" s="140"/>
      <c r="RUC64" s="140"/>
      <c r="RUD64" s="140"/>
      <c r="RUE64" s="140"/>
      <c r="RUF64" s="140"/>
      <c r="RUG64" s="140"/>
      <c r="RUH64" s="140"/>
      <c r="RUI64" s="140"/>
      <c r="RUJ64" s="140"/>
      <c r="RUK64" s="140"/>
      <c r="RUL64" s="140"/>
      <c r="RUM64" s="140"/>
      <c r="RUN64" s="140"/>
      <c r="RUO64" s="140"/>
      <c r="RUP64" s="140"/>
      <c r="RUQ64" s="140"/>
      <c r="RUR64" s="140"/>
      <c r="RUS64" s="140"/>
      <c r="RUT64" s="140"/>
      <c r="RUU64" s="140"/>
      <c r="RUV64" s="140"/>
      <c r="RUW64" s="140"/>
      <c r="RUX64" s="140"/>
      <c r="RUY64" s="140"/>
      <c r="RUZ64" s="140"/>
      <c r="RVA64" s="140"/>
      <c r="RVB64" s="140"/>
      <c r="RVC64" s="140"/>
      <c r="RVD64" s="140"/>
      <c r="RVE64" s="140"/>
      <c r="RVF64" s="140"/>
      <c r="RVG64" s="140"/>
      <c r="RVH64" s="140"/>
      <c r="RVI64" s="140"/>
      <c r="RVJ64" s="140"/>
      <c r="RVK64" s="140"/>
      <c r="RVL64" s="140"/>
      <c r="RVM64" s="140"/>
      <c r="RVN64" s="140"/>
      <c r="RVO64" s="140"/>
      <c r="RVP64" s="140"/>
      <c r="RVQ64" s="140"/>
      <c r="RVR64" s="140"/>
      <c r="RVS64" s="140"/>
      <c r="RVT64" s="140"/>
      <c r="RVU64" s="140"/>
      <c r="RVV64" s="140"/>
      <c r="RVW64" s="140"/>
      <c r="RVX64" s="140"/>
      <c r="RVY64" s="140"/>
      <c r="RVZ64" s="140"/>
      <c r="RWA64" s="140"/>
      <c r="RWB64" s="140"/>
      <c r="RWC64" s="140"/>
      <c r="RWD64" s="140"/>
      <c r="RWE64" s="140"/>
      <c r="RWF64" s="140"/>
      <c r="RWG64" s="140"/>
      <c r="RWH64" s="140"/>
      <c r="RWI64" s="140"/>
      <c r="RWJ64" s="140"/>
      <c r="RWK64" s="140"/>
      <c r="RWL64" s="140"/>
      <c r="RWM64" s="140"/>
      <c r="RWN64" s="140"/>
      <c r="RWO64" s="140"/>
      <c r="RWP64" s="140"/>
      <c r="RWQ64" s="140"/>
      <c r="RWR64" s="140"/>
      <c r="RWS64" s="140"/>
      <c r="RWT64" s="140"/>
      <c r="RWU64" s="140"/>
      <c r="RWV64" s="140"/>
      <c r="RWW64" s="140"/>
      <c r="RWX64" s="140"/>
      <c r="RWY64" s="140"/>
      <c r="RWZ64" s="140"/>
      <c r="RXA64" s="140"/>
      <c r="RXB64" s="140"/>
      <c r="RXC64" s="140"/>
      <c r="RXD64" s="140"/>
      <c r="RXE64" s="140"/>
      <c r="RXF64" s="140"/>
      <c r="RXG64" s="140"/>
      <c r="RXH64" s="140"/>
      <c r="RXI64" s="140"/>
      <c r="RXJ64" s="140"/>
      <c r="RXK64" s="140"/>
      <c r="RXL64" s="140"/>
      <c r="RXM64" s="140"/>
      <c r="RXN64" s="140"/>
      <c r="RXO64" s="140"/>
      <c r="RXP64" s="140"/>
      <c r="RXQ64" s="140"/>
      <c r="RXR64" s="140"/>
      <c r="RXS64" s="140"/>
      <c r="RXT64" s="140"/>
      <c r="RXU64" s="140"/>
      <c r="RXV64" s="140"/>
      <c r="RXW64" s="140"/>
      <c r="RXX64" s="140"/>
      <c r="RXY64" s="140"/>
      <c r="RXZ64" s="140"/>
      <c r="RYA64" s="140"/>
      <c r="RYB64" s="140"/>
      <c r="RYC64" s="140"/>
      <c r="RYD64" s="140"/>
      <c r="RYE64" s="140"/>
      <c r="RYF64" s="140"/>
      <c r="RYG64" s="140"/>
      <c r="RYH64" s="140"/>
      <c r="RYI64" s="140"/>
      <c r="RYJ64" s="140"/>
      <c r="RYK64" s="140"/>
      <c r="RYL64" s="140"/>
      <c r="RYM64" s="140"/>
      <c r="RYN64" s="140"/>
      <c r="RYO64" s="140"/>
      <c r="RYP64" s="140"/>
      <c r="RYQ64" s="140"/>
      <c r="RYR64" s="140"/>
      <c r="RYS64" s="140"/>
      <c r="RYT64" s="140"/>
      <c r="RYU64" s="140"/>
      <c r="RYV64" s="140"/>
      <c r="RYW64" s="140"/>
      <c r="RYX64" s="140"/>
      <c r="RYY64" s="140"/>
      <c r="RYZ64" s="140"/>
      <c r="RZA64" s="140"/>
      <c r="RZB64" s="140"/>
      <c r="RZC64" s="140"/>
      <c r="RZD64" s="140"/>
      <c r="RZE64" s="140"/>
      <c r="RZF64" s="140"/>
      <c r="RZG64" s="140"/>
      <c r="RZH64" s="140"/>
      <c r="RZI64" s="140"/>
      <c r="RZJ64" s="140"/>
      <c r="RZK64" s="140"/>
      <c r="RZL64" s="140"/>
      <c r="RZM64" s="140"/>
      <c r="RZN64" s="140"/>
      <c r="RZO64" s="140"/>
      <c r="RZP64" s="140"/>
      <c r="RZQ64" s="140"/>
      <c r="RZR64" s="140"/>
      <c r="RZS64" s="140"/>
      <c r="RZT64" s="140"/>
      <c r="RZU64" s="140"/>
      <c r="RZV64" s="140"/>
      <c r="RZW64" s="140"/>
      <c r="RZX64" s="140"/>
      <c r="RZY64" s="140"/>
      <c r="RZZ64" s="140"/>
      <c r="SAA64" s="140"/>
      <c r="SAB64" s="140"/>
      <c r="SAC64" s="140"/>
      <c r="SAD64" s="140"/>
      <c r="SAE64" s="140"/>
      <c r="SAF64" s="140"/>
      <c r="SAG64" s="140"/>
      <c r="SAH64" s="140"/>
      <c r="SAI64" s="140"/>
      <c r="SAJ64" s="140"/>
      <c r="SAK64" s="140"/>
      <c r="SAL64" s="140"/>
      <c r="SAM64" s="140"/>
      <c r="SAN64" s="140"/>
      <c r="SAO64" s="140"/>
      <c r="SAP64" s="140"/>
      <c r="SAQ64" s="140"/>
      <c r="SAR64" s="140"/>
      <c r="SAS64" s="140"/>
      <c r="SAT64" s="140"/>
      <c r="SAU64" s="140"/>
      <c r="SAV64" s="140"/>
      <c r="SAW64" s="140"/>
      <c r="SAX64" s="140"/>
      <c r="SAY64" s="140"/>
      <c r="SAZ64" s="140"/>
      <c r="SBA64" s="140"/>
      <c r="SBB64" s="140"/>
      <c r="SBC64" s="140"/>
      <c r="SBD64" s="140"/>
      <c r="SBE64" s="140"/>
      <c r="SBF64" s="140"/>
      <c r="SBG64" s="140"/>
      <c r="SBH64" s="140"/>
      <c r="SBI64" s="140"/>
      <c r="SBJ64" s="140"/>
      <c r="SBK64" s="140"/>
      <c r="SBL64" s="140"/>
      <c r="SBM64" s="140"/>
      <c r="SBN64" s="140"/>
      <c r="SBO64" s="140"/>
      <c r="SBP64" s="140"/>
      <c r="SBQ64" s="140"/>
      <c r="SBR64" s="140"/>
      <c r="SBS64" s="140"/>
      <c r="SBT64" s="140"/>
      <c r="SBU64" s="140"/>
      <c r="SBV64" s="140"/>
      <c r="SBW64" s="140"/>
      <c r="SBX64" s="140"/>
      <c r="SBY64" s="140"/>
      <c r="SBZ64" s="140"/>
      <c r="SCA64" s="140"/>
      <c r="SCB64" s="140"/>
      <c r="SCC64" s="140"/>
      <c r="SCD64" s="140"/>
      <c r="SCE64" s="140"/>
      <c r="SCF64" s="140"/>
      <c r="SCG64" s="140"/>
      <c r="SCH64" s="140"/>
      <c r="SCI64" s="140"/>
      <c r="SCJ64" s="140"/>
      <c r="SCK64" s="140"/>
      <c r="SCL64" s="140"/>
      <c r="SCM64" s="140"/>
      <c r="SCN64" s="140"/>
      <c r="SCO64" s="140"/>
      <c r="SCP64" s="140"/>
      <c r="SCQ64" s="140"/>
      <c r="SCR64" s="140"/>
      <c r="SCS64" s="140"/>
      <c r="SCT64" s="140"/>
      <c r="SCU64" s="140"/>
      <c r="SCV64" s="140"/>
      <c r="SCW64" s="140"/>
      <c r="SCX64" s="140"/>
      <c r="SCY64" s="140"/>
      <c r="SCZ64" s="140"/>
      <c r="SDA64" s="140"/>
      <c r="SDB64" s="140"/>
      <c r="SDC64" s="140"/>
      <c r="SDD64" s="140"/>
      <c r="SDE64" s="140"/>
      <c r="SDF64" s="140"/>
      <c r="SDG64" s="140"/>
      <c r="SDH64" s="140"/>
      <c r="SDI64" s="140"/>
      <c r="SDJ64" s="140"/>
      <c r="SDK64" s="140"/>
      <c r="SDL64" s="140"/>
      <c r="SDM64" s="140"/>
      <c r="SDN64" s="140"/>
      <c r="SDO64" s="140"/>
      <c r="SDP64" s="140"/>
      <c r="SDQ64" s="140"/>
      <c r="SDR64" s="140"/>
      <c r="SDS64" s="140"/>
      <c r="SDT64" s="140"/>
      <c r="SDU64" s="140"/>
      <c r="SDV64" s="140"/>
      <c r="SDW64" s="140"/>
      <c r="SDX64" s="140"/>
      <c r="SDY64" s="140"/>
      <c r="SDZ64" s="140"/>
      <c r="SEA64" s="140"/>
      <c r="SEB64" s="140"/>
      <c r="SEC64" s="140"/>
      <c r="SED64" s="140"/>
      <c r="SEE64" s="140"/>
      <c r="SEF64" s="140"/>
      <c r="SEG64" s="140"/>
      <c r="SEH64" s="140"/>
      <c r="SEI64" s="140"/>
      <c r="SEJ64" s="140"/>
      <c r="SEK64" s="140"/>
      <c r="SEL64" s="140"/>
      <c r="SEM64" s="140"/>
      <c r="SEN64" s="140"/>
      <c r="SEO64" s="140"/>
      <c r="SEP64" s="140"/>
      <c r="SEQ64" s="140"/>
      <c r="SER64" s="140"/>
      <c r="SES64" s="140"/>
      <c r="SET64" s="140"/>
      <c r="SEU64" s="140"/>
      <c r="SEV64" s="140"/>
      <c r="SEW64" s="140"/>
      <c r="SEX64" s="140"/>
      <c r="SEY64" s="140"/>
      <c r="SEZ64" s="140"/>
      <c r="SFA64" s="140"/>
      <c r="SFB64" s="140"/>
      <c r="SFC64" s="140"/>
      <c r="SFD64" s="140"/>
      <c r="SFE64" s="140"/>
      <c r="SFF64" s="140"/>
      <c r="SFG64" s="140"/>
      <c r="SFH64" s="140"/>
      <c r="SFI64" s="140"/>
      <c r="SFJ64" s="140"/>
      <c r="SFK64" s="140"/>
      <c r="SFL64" s="140"/>
      <c r="SFM64" s="140"/>
      <c r="SFN64" s="140"/>
      <c r="SFO64" s="140"/>
      <c r="SFP64" s="140"/>
      <c r="SFQ64" s="140"/>
      <c r="SFR64" s="140"/>
      <c r="SFS64" s="140"/>
      <c r="SFT64" s="140"/>
      <c r="SFU64" s="140"/>
      <c r="SFV64" s="140"/>
      <c r="SFW64" s="140"/>
      <c r="SFX64" s="140"/>
      <c r="SFY64" s="140"/>
      <c r="SFZ64" s="140"/>
      <c r="SGA64" s="140"/>
      <c r="SGB64" s="140"/>
      <c r="SGC64" s="140"/>
      <c r="SGD64" s="140"/>
      <c r="SGE64" s="140"/>
      <c r="SGF64" s="140"/>
      <c r="SGG64" s="140"/>
      <c r="SGH64" s="140"/>
      <c r="SGI64" s="140"/>
      <c r="SGJ64" s="140"/>
      <c r="SGK64" s="140"/>
      <c r="SGL64" s="140"/>
      <c r="SGM64" s="140"/>
      <c r="SGN64" s="140"/>
      <c r="SGO64" s="140"/>
      <c r="SGP64" s="140"/>
      <c r="SGQ64" s="140"/>
      <c r="SGR64" s="140"/>
      <c r="SGS64" s="140"/>
      <c r="SGT64" s="140"/>
      <c r="SGU64" s="140"/>
      <c r="SGV64" s="140"/>
      <c r="SGW64" s="140"/>
      <c r="SGX64" s="140"/>
      <c r="SGY64" s="140"/>
      <c r="SGZ64" s="140"/>
      <c r="SHA64" s="140"/>
      <c r="SHB64" s="140"/>
      <c r="SHC64" s="140"/>
      <c r="SHD64" s="140"/>
      <c r="SHE64" s="140"/>
      <c r="SHF64" s="140"/>
      <c r="SHG64" s="140"/>
      <c r="SHH64" s="140"/>
      <c r="SHI64" s="140"/>
      <c r="SHJ64" s="140"/>
      <c r="SHK64" s="140"/>
      <c r="SHL64" s="140"/>
      <c r="SHM64" s="140"/>
      <c r="SHN64" s="140"/>
      <c r="SHO64" s="140"/>
      <c r="SHP64" s="140"/>
      <c r="SHQ64" s="140"/>
      <c r="SHR64" s="140"/>
      <c r="SHS64" s="140"/>
      <c r="SHT64" s="140"/>
      <c r="SHU64" s="140"/>
      <c r="SHV64" s="140"/>
      <c r="SHW64" s="140"/>
      <c r="SHX64" s="140"/>
      <c r="SHY64" s="140"/>
      <c r="SHZ64" s="140"/>
      <c r="SIA64" s="140"/>
      <c r="SIB64" s="140"/>
      <c r="SIC64" s="140"/>
      <c r="SID64" s="140"/>
      <c r="SIE64" s="140"/>
      <c r="SIF64" s="140"/>
      <c r="SIG64" s="140"/>
      <c r="SIH64" s="140"/>
      <c r="SII64" s="140"/>
      <c r="SIJ64" s="140"/>
      <c r="SIK64" s="140"/>
      <c r="SIL64" s="140"/>
      <c r="SIM64" s="140"/>
      <c r="SIN64" s="140"/>
      <c r="SIO64" s="140"/>
      <c r="SIP64" s="140"/>
      <c r="SIQ64" s="140"/>
      <c r="SIR64" s="140"/>
      <c r="SIS64" s="140"/>
      <c r="SIT64" s="140"/>
      <c r="SIU64" s="140"/>
      <c r="SIV64" s="140"/>
      <c r="SIW64" s="140"/>
      <c r="SIX64" s="140"/>
      <c r="SIY64" s="140"/>
      <c r="SIZ64" s="140"/>
      <c r="SJA64" s="140"/>
      <c r="SJB64" s="140"/>
      <c r="SJC64" s="140"/>
      <c r="SJD64" s="140"/>
      <c r="SJE64" s="140"/>
      <c r="SJF64" s="140"/>
      <c r="SJG64" s="140"/>
      <c r="SJH64" s="140"/>
      <c r="SJI64" s="140"/>
      <c r="SJJ64" s="140"/>
      <c r="SJK64" s="140"/>
      <c r="SJL64" s="140"/>
      <c r="SJM64" s="140"/>
      <c r="SJN64" s="140"/>
      <c r="SJO64" s="140"/>
      <c r="SJP64" s="140"/>
      <c r="SJQ64" s="140"/>
      <c r="SJR64" s="140"/>
      <c r="SJS64" s="140"/>
      <c r="SJT64" s="140"/>
      <c r="SJU64" s="140"/>
      <c r="SJV64" s="140"/>
      <c r="SJW64" s="140"/>
      <c r="SJX64" s="140"/>
      <c r="SJY64" s="140"/>
      <c r="SJZ64" s="140"/>
      <c r="SKA64" s="140"/>
      <c r="SKB64" s="140"/>
      <c r="SKC64" s="140"/>
      <c r="SKD64" s="140"/>
      <c r="SKE64" s="140"/>
      <c r="SKF64" s="140"/>
      <c r="SKG64" s="140"/>
      <c r="SKH64" s="140"/>
      <c r="SKI64" s="140"/>
      <c r="SKJ64" s="140"/>
      <c r="SKK64" s="140"/>
      <c r="SKL64" s="140"/>
      <c r="SKM64" s="140"/>
      <c r="SKN64" s="140"/>
      <c r="SKO64" s="140"/>
      <c r="SKP64" s="140"/>
      <c r="SKQ64" s="140"/>
      <c r="SKR64" s="140"/>
      <c r="SKS64" s="140"/>
      <c r="SKT64" s="140"/>
      <c r="SKU64" s="140"/>
      <c r="SKV64" s="140"/>
      <c r="SKW64" s="140"/>
      <c r="SKX64" s="140"/>
      <c r="SKY64" s="140"/>
      <c r="SKZ64" s="140"/>
      <c r="SLA64" s="140"/>
      <c r="SLB64" s="140"/>
      <c r="SLC64" s="140"/>
      <c r="SLD64" s="140"/>
      <c r="SLE64" s="140"/>
      <c r="SLF64" s="140"/>
      <c r="SLG64" s="140"/>
      <c r="SLH64" s="140"/>
      <c r="SLI64" s="140"/>
      <c r="SLJ64" s="140"/>
      <c r="SLK64" s="140"/>
      <c r="SLL64" s="140"/>
      <c r="SLM64" s="140"/>
      <c r="SLN64" s="140"/>
      <c r="SLO64" s="140"/>
      <c r="SLP64" s="140"/>
      <c r="SLQ64" s="140"/>
      <c r="SLR64" s="140"/>
      <c r="SLS64" s="140"/>
      <c r="SLT64" s="140"/>
      <c r="SLU64" s="140"/>
      <c r="SLV64" s="140"/>
      <c r="SLW64" s="140"/>
      <c r="SLX64" s="140"/>
      <c r="SLY64" s="140"/>
      <c r="SLZ64" s="140"/>
      <c r="SMA64" s="140"/>
      <c r="SMB64" s="140"/>
      <c r="SMC64" s="140"/>
      <c r="SMD64" s="140"/>
      <c r="SME64" s="140"/>
      <c r="SMF64" s="140"/>
      <c r="SMG64" s="140"/>
      <c r="SMH64" s="140"/>
      <c r="SMI64" s="140"/>
      <c r="SMJ64" s="140"/>
      <c r="SMK64" s="140"/>
      <c r="SML64" s="140"/>
      <c r="SMM64" s="140"/>
      <c r="SMN64" s="140"/>
      <c r="SMO64" s="140"/>
      <c r="SMP64" s="140"/>
      <c r="SMQ64" s="140"/>
      <c r="SMR64" s="140"/>
      <c r="SMS64" s="140"/>
      <c r="SMT64" s="140"/>
      <c r="SMU64" s="140"/>
      <c r="SMV64" s="140"/>
      <c r="SMW64" s="140"/>
      <c r="SMX64" s="140"/>
      <c r="SMY64" s="140"/>
      <c r="SMZ64" s="140"/>
      <c r="SNA64" s="140"/>
      <c r="SNB64" s="140"/>
      <c r="SNC64" s="140"/>
      <c r="SND64" s="140"/>
      <c r="SNE64" s="140"/>
      <c r="SNF64" s="140"/>
      <c r="SNG64" s="140"/>
      <c r="SNH64" s="140"/>
      <c r="SNI64" s="140"/>
      <c r="SNJ64" s="140"/>
      <c r="SNK64" s="140"/>
      <c r="SNL64" s="140"/>
      <c r="SNM64" s="140"/>
      <c r="SNN64" s="140"/>
      <c r="SNO64" s="140"/>
      <c r="SNP64" s="140"/>
      <c r="SNQ64" s="140"/>
      <c r="SNR64" s="140"/>
      <c r="SNS64" s="140"/>
      <c r="SNT64" s="140"/>
      <c r="SNU64" s="140"/>
      <c r="SNV64" s="140"/>
      <c r="SNW64" s="140"/>
      <c r="SNX64" s="140"/>
      <c r="SNY64" s="140"/>
      <c r="SNZ64" s="140"/>
      <c r="SOA64" s="140"/>
      <c r="SOB64" s="140"/>
      <c r="SOC64" s="140"/>
      <c r="SOD64" s="140"/>
      <c r="SOE64" s="140"/>
      <c r="SOF64" s="140"/>
      <c r="SOG64" s="140"/>
      <c r="SOH64" s="140"/>
      <c r="SOI64" s="140"/>
      <c r="SOJ64" s="140"/>
      <c r="SOK64" s="140"/>
      <c r="SOL64" s="140"/>
      <c r="SOM64" s="140"/>
      <c r="SON64" s="140"/>
      <c r="SOO64" s="140"/>
      <c r="SOP64" s="140"/>
      <c r="SOQ64" s="140"/>
      <c r="SOR64" s="140"/>
      <c r="SOS64" s="140"/>
      <c r="SOT64" s="140"/>
      <c r="SOU64" s="140"/>
      <c r="SOV64" s="140"/>
      <c r="SOW64" s="140"/>
      <c r="SOX64" s="140"/>
      <c r="SOY64" s="140"/>
      <c r="SOZ64" s="140"/>
      <c r="SPA64" s="140"/>
      <c r="SPB64" s="140"/>
      <c r="SPC64" s="140"/>
      <c r="SPD64" s="140"/>
      <c r="SPE64" s="140"/>
      <c r="SPF64" s="140"/>
      <c r="SPG64" s="140"/>
      <c r="SPH64" s="140"/>
      <c r="SPI64" s="140"/>
      <c r="SPJ64" s="140"/>
      <c r="SPK64" s="140"/>
      <c r="SPL64" s="140"/>
      <c r="SPM64" s="140"/>
      <c r="SPN64" s="140"/>
      <c r="SPO64" s="140"/>
      <c r="SPP64" s="140"/>
      <c r="SPQ64" s="140"/>
      <c r="SPR64" s="140"/>
      <c r="SPS64" s="140"/>
      <c r="SPT64" s="140"/>
      <c r="SPU64" s="140"/>
      <c r="SPV64" s="140"/>
      <c r="SPW64" s="140"/>
      <c r="SPX64" s="140"/>
      <c r="SPY64" s="140"/>
      <c r="SPZ64" s="140"/>
      <c r="SQA64" s="140"/>
      <c r="SQB64" s="140"/>
      <c r="SQC64" s="140"/>
      <c r="SQD64" s="140"/>
      <c r="SQE64" s="140"/>
      <c r="SQF64" s="140"/>
      <c r="SQG64" s="140"/>
      <c r="SQH64" s="140"/>
      <c r="SQI64" s="140"/>
      <c r="SQJ64" s="140"/>
      <c r="SQK64" s="140"/>
      <c r="SQL64" s="140"/>
      <c r="SQM64" s="140"/>
      <c r="SQN64" s="140"/>
      <c r="SQO64" s="140"/>
      <c r="SQP64" s="140"/>
      <c r="SQQ64" s="140"/>
      <c r="SQR64" s="140"/>
      <c r="SQS64" s="140"/>
      <c r="SQT64" s="140"/>
      <c r="SQU64" s="140"/>
      <c r="SQV64" s="140"/>
      <c r="SQW64" s="140"/>
      <c r="SQX64" s="140"/>
      <c r="SQY64" s="140"/>
      <c r="SQZ64" s="140"/>
      <c r="SRA64" s="140"/>
      <c r="SRB64" s="140"/>
      <c r="SRC64" s="140"/>
      <c r="SRD64" s="140"/>
      <c r="SRE64" s="140"/>
      <c r="SRF64" s="140"/>
      <c r="SRG64" s="140"/>
      <c r="SRH64" s="140"/>
      <c r="SRI64" s="140"/>
      <c r="SRJ64" s="140"/>
      <c r="SRK64" s="140"/>
      <c r="SRL64" s="140"/>
      <c r="SRM64" s="140"/>
      <c r="SRN64" s="140"/>
      <c r="SRO64" s="140"/>
      <c r="SRP64" s="140"/>
      <c r="SRQ64" s="140"/>
      <c r="SRR64" s="140"/>
      <c r="SRS64" s="140"/>
      <c r="SRT64" s="140"/>
      <c r="SRU64" s="140"/>
      <c r="SRV64" s="140"/>
      <c r="SRW64" s="140"/>
      <c r="SRX64" s="140"/>
      <c r="SRY64" s="140"/>
      <c r="SRZ64" s="140"/>
      <c r="SSA64" s="140"/>
      <c r="SSB64" s="140"/>
      <c r="SSC64" s="140"/>
      <c r="SSD64" s="140"/>
      <c r="SSE64" s="140"/>
      <c r="SSF64" s="140"/>
      <c r="SSG64" s="140"/>
      <c r="SSH64" s="140"/>
      <c r="SSI64" s="140"/>
      <c r="SSJ64" s="140"/>
      <c r="SSK64" s="140"/>
      <c r="SSL64" s="140"/>
      <c r="SSM64" s="140"/>
      <c r="SSN64" s="140"/>
      <c r="SSO64" s="140"/>
      <c r="SSP64" s="140"/>
      <c r="SSQ64" s="140"/>
      <c r="SSR64" s="140"/>
      <c r="SSS64" s="140"/>
      <c r="SST64" s="140"/>
      <c r="SSU64" s="140"/>
      <c r="SSV64" s="140"/>
      <c r="SSW64" s="140"/>
      <c r="SSX64" s="140"/>
      <c r="SSY64" s="140"/>
      <c r="SSZ64" s="140"/>
      <c r="STA64" s="140"/>
      <c r="STB64" s="140"/>
      <c r="STC64" s="140"/>
      <c r="STD64" s="140"/>
      <c r="STE64" s="140"/>
      <c r="STF64" s="140"/>
      <c r="STG64" s="140"/>
      <c r="STH64" s="140"/>
      <c r="STI64" s="140"/>
      <c r="STJ64" s="140"/>
      <c r="STK64" s="140"/>
      <c r="STL64" s="140"/>
      <c r="STM64" s="140"/>
      <c r="STN64" s="140"/>
      <c r="STO64" s="140"/>
      <c r="STP64" s="140"/>
      <c r="STQ64" s="140"/>
      <c r="STR64" s="140"/>
      <c r="STS64" s="140"/>
      <c r="STT64" s="140"/>
      <c r="STU64" s="140"/>
      <c r="STV64" s="140"/>
      <c r="STW64" s="140"/>
      <c r="STX64" s="140"/>
      <c r="STY64" s="140"/>
      <c r="STZ64" s="140"/>
      <c r="SUA64" s="140"/>
      <c r="SUB64" s="140"/>
      <c r="SUC64" s="140"/>
      <c r="SUD64" s="140"/>
      <c r="SUE64" s="140"/>
      <c r="SUF64" s="140"/>
      <c r="SUG64" s="140"/>
      <c r="SUH64" s="140"/>
      <c r="SUI64" s="140"/>
      <c r="SUJ64" s="140"/>
      <c r="SUK64" s="140"/>
      <c r="SUL64" s="140"/>
      <c r="SUM64" s="140"/>
      <c r="SUN64" s="140"/>
      <c r="SUO64" s="140"/>
      <c r="SUP64" s="140"/>
      <c r="SUQ64" s="140"/>
      <c r="SUR64" s="140"/>
      <c r="SUS64" s="140"/>
      <c r="SUT64" s="140"/>
      <c r="SUU64" s="140"/>
      <c r="SUV64" s="140"/>
      <c r="SUW64" s="140"/>
      <c r="SUX64" s="140"/>
      <c r="SUY64" s="140"/>
      <c r="SUZ64" s="140"/>
      <c r="SVA64" s="140"/>
      <c r="SVB64" s="140"/>
      <c r="SVC64" s="140"/>
      <c r="SVD64" s="140"/>
      <c r="SVE64" s="140"/>
      <c r="SVF64" s="140"/>
      <c r="SVG64" s="140"/>
      <c r="SVH64" s="140"/>
      <c r="SVI64" s="140"/>
      <c r="SVJ64" s="140"/>
      <c r="SVK64" s="140"/>
      <c r="SVL64" s="140"/>
      <c r="SVM64" s="140"/>
      <c r="SVN64" s="140"/>
      <c r="SVO64" s="140"/>
      <c r="SVP64" s="140"/>
      <c r="SVQ64" s="140"/>
      <c r="SVR64" s="140"/>
      <c r="SVS64" s="140"/>
      <c r="SVT64" s="140"/>
      <c r="SVU64" s="140"/>
      <c r="SVV64" s="140"/>
      <c r="SVW64" s="140"/>
      <c r="SVX64" s="140"/>
      <c r="SVY64" s="140"/>
      <c r="SVZ64" s="140"/>
      <c r="SWA64" s="140"/>
      <c r="SWB64" s="140"/>
      <c r="SWC64" s="140"/>
      <c r="SWD64" s="140"/>
      <c r="SWE64" s="140"/>
      <c r="SWF64" s="140"/>
      <c r="SWG64" s="140"/>
      <c r="SWH64" s="140"/>
      <c r="SWI64" s="140"/>
      <c r="SWJ64" s="140"/>
      <c r="SWK64" s="140"/>
      <c r="SWL64" s="140"/>
      <c r="SWM64" s="140"/>
      <c r="SWN64" s="140"/>
      <c r="SWO64" s="140"/>
      <c r="SWP64" s="140"/>
      <c r="SWQ64" s="140"/>
      <c r="SWR64" s="140"/>
      <c r="SWS64" s="140"/>
      <c r="SWT64" s="140"/>
      <c r="SWU64" s="140"/>
      <c r="SWV64" s="140"/>
      <c r="SWW64" s="140"/>
      <c r="SWX64" s="140"/>
      <c r="SWY64" s="140"/>
      <c r="SWZ64" s="140"/>
      <c r="SXA64" s="140"/>
      <c r="SXB64" s="140"/>
      <c r="SXC64" s="140"/>
      <c r="SXD64" s="140"/>
      <c r="SXE64" s="140"/>
      <c r="SXF64" s="140"/>
      <c r="SXG64" s="140"/>
      <c r="SXH64" s="140"/>
      <c r="SXI64" s="140"/>
      <c r="SXJ64" s="140"/>
      <c r="SXK64" s="140"/>
      <c r="SXL64" s="140"/>
      <c r="SXM64" s="140"/>
      <c r="SXN64" s="140"/>
      <c r="SXO64" s="140"/>
      <c r="SXP64" s="140"/>
      <c r="SXQ64" s="140"/>
      <c r="SXR64" s="140"/>
      <c r="SXS64" s="140"/>
      <c r="SXT64" s="140"/>
      <c r="SXU64" s="140"/>
      <c r="SXV64" s="140"/>
      <c r="SXW64" s="140"/>
      <c r="SXX64" s="140"/>
      <c r="SXY64" s="140"/>
      <c r="SXZ64" s="140"/>
      <c r="SYA64" s="140"/>
      <c r="SYB64" s="140"/>
      <c r="SYC64" s="140"/>
      <c r="SYD64" s="140"/>
      <c r="SYE64" s="140"/>
      <c r="SYF64" s="140"/>
      <c r="SYG64" s="140"/>
      <c r="SYH64" s="140"/>
      <c r="SYI64" s="140"/>
      <c r="SYJ64" s="140"/>
      <c r="SYK64" s="140"/>
      <c r="SYL64" s="140"/>
      <c r="SYM64" s="140"/>
      <c r="SYN64" s="140"/>
      <c r="SYO64" s="140"/>
      <c r="SYP64" s="140"/>
      <c r="SYQ64" s="140"/>
      <c r="SYR64" s="140"/>
      <c r="SYS64" s="140"/>
      <c r="SYT64" s="140"/>
      <c r="SYU64" s="140"/>
      <c r="SYV64" s="140"/>
      <c r="SYW64" s="140"/>
      <c r="SYX64" s="140"/>
      <c r="SYY64" s="140"/>
      <c r="SYZ64" s="140"/>
      <c r="SZA64" s="140"/>
      <c r="SZB64" s="140"/>
      <c r="SZC64" s="140"/>
      <c r="SZD64" s="140"/>
      <c r="SZE64" s="140"/>
      <c r="SZF64" s="140"/>
      <c r="SZG64" s="140"/>
      <c r="SZH64" s="140"/>
      <c r="SZI64" s="140"/>
      <c r="SZJ64" s="140"/>
      <c r="SZK64" s="140"/>
      <c r="SZL64" s="140"/>
      <c r="SZM64" s="140"/>
      <c r="SZN64" s="140"/>
      <c r="SZO64" s="140"/>
      <c r="SZP64" s="140"/>
      <c r="SZQ64" s="140"/>
      <c r="SZR64" s="140"/>
      <c r="SZS64" s="140"/>
      <c r="SZT64" s="140"/>
      <c r="SZU64" s="140"/>
      <c r="SZV64" s="140"/>
      <c r="SZW64" s="140"/>
      <c r="SZX64" s="140"/>
      <c r="SZY64" s="140"/>
      <c r="SZZ64" s="140"/>
      <c r="TAA64" s="140"/>
      <c r="TAB64" s="140"/>
      <c r="TAC64" s="140"/>
      <c r="TAD64" s="140"/>
      <c r="TAE64" s="140"/>
      <c r="TAF64" s="140"/>
      <c r="TAG64" s="140"/>
      <c r="TAH64" s="140"/>
      <c r="TAI64" s="140"/>
      <c r="TAJ64" s="140"/>
      <c r="TAK64" s="140"/>
      <c r="TAL64" s="140"/>
      <c r="TAM64" s="140"/>
      <c r="TAN64" s="140"/>
      <c r="TAO64" s="140"/>
      <c r="TAP64" s="140"/>
      <c r="TAQ64" s="140"/>
      <c r="TAR64" s="140"/>
      <c r="TAS64" s="140"/>
      <c r="TAT64" s="140"/>
      <c r="TAU64" s="140"/>
      <c r="TAV64" s="140"/>
      <c r="TAW64" s="140"/>
      <c r="TAX64" s="140"/>
      <c r="TAY64" s="140"/>
      <c r="TAZ64" s="140"/>
      <c r="TBA64" s="140"/>
      <c r="TBB64" s="140"/>
      <c r="TBC64" s="140"/>
      <c r="TBD64" s="140"/>
      <c r="TBE64" s="140"/>
      <c r="TBF64" s="140"/>
      <c r="TBG64" s="140"/>
      <c r="TBH64" s="140"/>
      <c r="TBI64" s="140"/>
      <c r="TBJ64" s="140"/>
      <c r="TBK64" s="140"/>
      <c r="TBL64" s="140"/>
      <c r="TBM64" s="140"/>
      <c r="TBN64" s="140"/>
      <c r="TBO64" s="140"/>
      <c r="TBP64" s="140"/>
      <c r="TBQ64" s="140"/>
      <c r="TBR64" s="140"/>
      <c r="TBS64" s="140"/>
      <c r="TBT64" s="140"/>
      <c r="TBU64" s="140"/>
      <c r="TBV64" s="140"/>
      <c r="TBW64" s="140"/>
      <c r="TBX64" s="140"/>
      <c r="TBY64" s="140"/>
      <c r="TBZ64" s="140"/>
      <c r="TCA64" s="140"/>
      <c r="TCB64" s="140"/>
      <c r="TCC64" s="140"/>
      <c r="TCD64" s="140"/>
      <c r="TCE64" s="140"/>
      <c r="TCF64" s="140"/>
      <c r="TCG64" s="140"/>
      <c r="TCH64" s="140"/>
      <c r="TCI64" s="140"/>
      <c r="TCJ64" s="140"/>
      <c r="TCK64" s="140"/>
      <c r="TCL64" s="140"/>
      <c r="TCM64" s="140"/>
      <c r="TCN64" s="140"/>
      <c r="TCO64" s="140"/>
      <c r="TCP64" s="140"/>
      <c r="TCQ64" s="140"/>
      <c r="TCR64" s="140"/>
      <c r="TCS64" s="140"/>
      <c r="TCT64" s="140"/>
      <c r="TCU64" s="140"/>
      <c r="TCV64" s="140"/>
      <c r="TCW64" s="140"/>
      <c r="TCX64" s="140"/>
      <c r="TCY64" s="140"/>
      <c r="TCZ64" s="140"/>
      <c r="TDA64" s="140"/>
      <c r="TDB64" s="140"/>
      <c r="TDC64" s="140"/>
      <c r="TDD64" s="140"/>
      <c r="TDE64" s="140"/>
      <c r="TDF64" s="140"/>
      <c r="TDG64" s="140"/>
      <c r="TDH64" s="140"/>
      <c r="TDI64" s="140"/>
      <c r="TDJ64" s="140"/>
      <c r="TDK64" s="140"/>
      <c r="TDL64" s="140"/>
      <c r="TDM64" s="140"/>
      <c r="TDN64" s="140"/>
      <c r="TDO64" s="140"/>
      <c r="TDP64" s="140"/>
      <c r="TDQ64" s="140"/>
      <c r="TDR64" s="140"/>
      <c r="TDS64" s="140"/>
      <c r="TDT64" s="140"/>
      <c r="TDU64" s="140"/>
      <c r="TDV64" s="140"/>
      <c r="TDW64" s="140"/>
      <c r="TDX64" s="140"/>
      <c r="TDY64" s="140"/>
      <c r="TDZ64" s="140"/>
      <c r="TEA64" s="140"/>
      <c r="TEB64" s="140"/>
      <c r="TEC64" s="140"/>
      <c r="TED64" s="140"/>
      <c r="TEE64" s="140"/>
      <c r="TEF64" s="140"/>
      <c r="TEG64" s="140"/>
      <c r="TEH64" s="140"/>
      <c r="TEI64" s="140"/>
      <c r="TEJ64" s="140"/>
      <c r="TEK64" s="140"/>
      <c r="TEL64" s="140"/>
      <c r="TEM64" s="140"/>
      <c r="TEN64" s="140"/>
      <c r="TEO64" s="140"/>
      <c r="TEP64" s="140"/>
      <c r="TEQ64" s="140"/>
      <c r="TER64" s="140"/>
      <c r="TES64" s="140"/>
      <c r="TET64" s="140"/>
      <c r="TEU64" s="140"/>
      <c r="TEV64" s="140"/>
      <c r="TEW64" s="140"/>
      <c r="TEX64" s="140"/>
      <c r="TEY64" s="140"/>
      <c r="TEZ64" s="140"/>
      <c r="TFA64" s="140"/>
      <c r="TFB64" s="140"/>
      <c r="TFC64" s="140"/>
      <c r="TFD64" s="140"/>
      <c r="TFE64" s="140"/>
      <c r="TFF64" s="140"/>
      <c r="TFG64" s="140"/>
      <c r="TFH64" s="140"/>
      <c r="TFI64" s="140"/>
      <c r="TFJ64" s="140"/>
      <c r="TFK64" s="140"/>
      <c r="TFL64" s="140"/>
      <c r="TFM64" s="140"/>
      <c r="TFN64" s="140"/>
      <c r="TFO64" s="140"/>
      <c r="TFP64" s="140"/>
      <c r="TFQ64" s="140"/>
      <c r="TFR64" s="140"/>
      <c r="TFS64" s="140"/>
      <c r="TFT64" s="140"/>
      <c r="TFU64" s="140"/>
      <c r="TFV64" s="140"/>
      <c r="TFW64" s="140"/>
      <c r="TFX64" s="140"/>
      <c r="TFY64" s="140"/>
      <c r="TFZ64" s="140"/>
      <c r="TGA64" s="140"/>
      <c r="TGB64" s="140"/>
      <c r="TGC64" s="140"/>
      <c r="TGD64" s="140"/>
      <c r="TGE64" s="140"/>
      <c r="TGF64" s="140"/>
      <c r="TGG64" s="140"/>
      <c r="TGH64" s="140"/>
      <c r="TGI64" s="140"/>
      <c r="TGJ64" s="140"/>
      <c r="TGK64" s="140"/>
      <c r="TGL64" s="140"/>
      <c r="TGM64" s="140"/>
      <c r="TGN64" s="140"/>
      <c r="TGO64" s="140"/>
      <c r="TGP64" s="140"/>
      <c r="TGQ64" s="140"/>
      <c r="TGR64" s="140"/>
      <c r="TGS64" s="140"/>
      <c r="TGT64" s="140"/>
      <c r="TGU64" s="140"/>
      <c r="TGV64" s="140"/>
      <c r="TGW64" s="140"/>
      <c r="TGX64" s="140"/>
      <c r="TGY64" s="140"/>
      <c r="TGZ64" s="140"/>
      <c r="THA64" s="140"/>
      <c r="THB64" s="140"/>
      <c r="THC64" s="140"/>
      <c r="THD64" s="140"/>
      <c r="THE64" s="140"/>
      <c r="THF64" s="140"/>
      <c r="THG64" s="140"/>
      <c r="THH64" s="140"/>
      <c r="THI64" s="140"/>
      <c r="THJ64" s="140"/>
      <c r="THK64" s="140"/>
      <c r="THL64" s="140"/>
      <c r="THM64" s="140"/>
      <c r="THN64" s="140"/>
      <c r="THO64" s="140"/>
      <c r="THP64" s="140"/>
      <c r="THQ64" s="140"/>
      <c r="THR64" s="140"/>
      <c r="THS64" s="140"/>
      <c r="THT64" s="140"/>
      <c r="THU64" s="140"/>
      <c r="THV64" s="140"/>
      <c r="THW64" s="140"/>
      <c r="THX64" s="140"/>
      <c r="THY64" s="140"/>
      <c r="THZ64" s="140"/>
      <c r="TIA64" s="140"/>
      <c r="TIB64" s="140"/>
      <c r="TIC64" s="140"/>
      <c r="TID64" s="140"/>
      <c r="TIE64" s="140"/>
      <c r="TIF64" s="140"/>
      <c r="TIG64" s="140"/>
      <c r="TIH64" s="140"/>
      <c r="TII64" s="140"/>
      <c r="TIJ64" s="140"/>
      <c r="TIK64" s="140"/>
      <c r="TIL64" s="140"/>
      <c r="TIM64" s="140"/>
      <c r="TIN64" s="140"/>
      <c r="TIO64" s="140"/>
      <c r="TIP64" s="140"/>
      <c r="TIQ64" s="140"/>
      <c r="TIR64" s="140"/>
      <c r="TIS64" s="140"/>
      <c r="TIT64" s="140"/>
      <c r="TIU64" s="140"/>
      <c r="TIV64" s="140"/>
      <c r="TIW64" s="140"/>
      <c r="TIX64" s="140"/>
      <c r="TIY64" s="140"/>
      <c r="TIZ64" s="140"/>
      <c r="TJA64" s="140"/>
      <c r="TJB64" s="140"/>
      <c r="TJC64" s="140"/>
      <c r="TJD64" s="140"/>
      <c r="TJE64" s="140"/>
      <c r="TJF64" s="140"/>
      <c r="TJG64" s="140"/>
      <c r="TJH64" s="140"/>
      <c r="TJI64" s="140"/>
      <c r="TJJ64" s="140"/>
      <c r="TJK64" s="140"/>
      <c r="TJL64" s="140"/>
      <c r="TJM64" s="140"/>
      <c r="TJN64" s="140"/>
      <c r="TJO64" s="140"/>
      <c r="TJP64" s="140"/>
      <c r="TJQ64" s="140"/>
      <c r="TJR64" s="140"/>
      <c r="TJS64" s="140"/>
      <c r="TJT64" s="140"/>
      <c r="TJU64" s="140"/>
      <c r="TJV64" s="140"/>
      <c r="TJW64" s="140"/>
      <c r="TJX64" s="140"/>
      <c r="TJY64" s="140"/>
      <c r="TJZ64" s="140"/>
      <c r="TKA64" s="140"/>
      <c r="TKB64" s="140"/>
      <c r="TKC64" s="140"/>
      <c r="TKD64" s="140"/>
      <c r="TKE64" s="140"/>
      <c r="TKF64" s="140"/>
      <c r="TKG64" s="140"/>
      <c r="TKH64" s="140"/>
      <c r="TKI64" s="140"/>
      <c r="TKJ64" s="140"/>
      <c r="TKK64" s="140"/>
      <c r="TKL64" s="140"/>
      <c r="TKM64" s="140"/>
      <c r="TKN64" s="140"/>
      <c r="TKO64" s="140"/>
      <c r="TKP64" s="140"/>
      <c r="TKQ64" s="140"/>
      <c r="TKR64" s="140"/>
      <c r="TKS64" s="140"/>
      <c r="TKT64" s="140"/>
      <c r="TKU64" s="140"/>
      <c r="TKV64" s="140"/>
      <c r="TKW64" s="140"/>
      <c r="TKX64" s="140"/>
      <c r="TKY64" s="140"/>
      <c r="TKZ64" s="140"/>
      <c r="TLA64" s="140"/>
      <c r="TLB64" s="140"/>
      <c r="TLC64" s="140"/>
      <c r="TLD64" s="140"/>
      <c r="TLE64" s="140"/>
      <c r="TLF64" s="140"/>
      <c r="TLG64" s="140"/>
      <c r="TLH64" s="140"/>
      <c r="TLI64" s="140"/>
      <c r="TLJ64" s="140"/>
      <c r="TLK64" s="140"/>
      <c r="TLL64" s="140"/>
      <c r="TLM64" s="140"/>
      <c r="TLN64" s="140"/>
      <c r="TLO64" s="140"/>
      <c r="TLP64" s="140"/>
      <c r="TLQ64" s="140"/>
      <c r="TLR64" s="140"/>
      <c r="TLS64" s="140"/>
      <c r="TLT64" s="140"/>
      <c r="TLU64" s="140"/>
      <c r="TLV64" s="140"/>
      <c r="TLW64" s="140"/>
      <c r="TLX64" s="140"/>
      <c r="TLY64" s="140"/>
      <c r="TLZ64" s="140"/>
      <c r="TMA64" s="140"/>
      <c r="TMB64" s="140"/>
      <c r="TMC64" s="140"/>
      <c r="TMD64" s="140"/>
      <c r="TME64" s="140"/>
      <c r="TMF64" s="140"/>
      <c r="TMG64" s="140"/>
      <c r="TMH64" s="140"/>
      <c r="TMI64" s="140"/>
      <c r="TMJ64" s="140"/>
      <c r="TMK64" s="140"/>
      <c r="TML64" s="140"/>
      <c r="TMM64" s="140"/>
      <c r="TMN64" s="140"/>
      <c r="TMO64" s="140"/>
      <c r="TMP64" s="140"/>
      <c r="TMQ64" s="140"/>
      <c r="TMR64" s="140"/>
      <c r="TMS64" s="140"/>
      <c r="TMT64" s="140"/>
      <c r="TMU64" s="140"/>
      <c r="TMV64" s="140"/>
      <c r="TMW64" s="140"/>
      <c r="TMX64" s="140"/>
      <c r="TMY64" s="140"/>
      <c r="TMZ64" s="140"/>
      <c r="TNA64" s="140"/>
      <c r="TNB64" s="140"/>
      <c r="TNC64" s="140"/>
      <c r="TND64" s="140"/>
      <c r="TNE64" s="140"/>
      <c r="TNF64" s="140"/>
      <c r="TNG64" s="140"/>
      <c r="TNH64" s="140"/>
      <c r="TNI64" s="140"/>
      <c r="TNJ64" s="140"/>
      <c r="TNK64" s="140"/>
      <c r="TNL64" s="140"/>
      <c r="TNM64" s="140"/>
      <c r="TNN64" s="140"/>
      <c r="TNO64" s="140"/>
      <c r="TNP64" s="140"/>
      <c r="TNQ64" s="140"/>
      <c r="TNR64" s="140"/>
      <c r="TNS64" s="140"/>
      <c r="TNT64" s="140"/>
      <c r="TNU64" s="140"/>
      <c r="TNV64" s="140"/>
      <c r="TNW64" s="140"/>
      <c r="TNX64" s="140"/>
      <c r="TNY64" s="140"/>
      <c r="TNZ64" s="140"/>
      <c r="TOA64" s="140"/>
      <c r="TOB64" s="140"/>
      <c r="TOC64" s="140"/>
      <c r="TOD64" s="140"/>
      <c r="TOE64" s="140"/>
      <c r="TOF64" s="140"/>
      <c r="TOG64" s="140"/>
      <c r="TOH64" s="140"/>
      <c r="TOI64" s="140"/>
      <c r="TOJ64" s="140"/>
      <c r="TOK64" s="140"/>
      <c r="TOL64" s="140"/>
      <c r="TOM64" s="140"/>
      <c r="TON64" s="140"/>
      <c r="TOO64" s="140"/>
      <c r="TOP64" s="140"/>
      <c r="TOQ64" s="140"/>
      <c r="TOR64" s="140"/>
      <c r="TOS64" s="140"/>
      <c r="TOT64" s="140"/>
      <c r="TOU64" s="140"/>
      <c r="TOV64" s="140"/>
      <c r="TOW64" s="140"/>
      <c r="TOX64" s="140"/>
      <c r="TOY64" s="140"/>
      <c r="TOZ64" s="140"/>
      <c r="TPA64" s="140"/>
      <c r="TPB64" s="140"/>
      <c r="TPC64" s="140"/>
      <c r="TPD64" s="140"/>
      <c r="TPE64" s="140"/>
      <c r="TPF64" s="140"/>
      <c r="TPG64" s="140"/>
      <c r="TPH64" s="140"/>
      <c r="TPI64" s="140"/>
      <c r="TPJ64" s="140"/>
      <c r="TPK64" s="140"/>
      <c r="TPL64" s="140"/>
      <c r="TPM64" s="140"/>
      <c r="TPN64" s="140"/>
      <c r="TPO64" s="140"/>
      <c r="TPP64" s="140"/>
      <c r="TPQ64" s="140"/>
      <c r="TPR64" s="140"/>
      <c r="TPS64" s="140"/>
      <c r="TPT64" s="140"/>
      <c r="TPU64" s="140"/>
      <c r="TPV64" s="140"/>
      <c r="TPW64" s="140"/>
      <c r="TPX64" s="140"/>
      <c r="TPY64" s="140"/>
      <c r="TPZ64" s="140"/>
      <c r="TQA64" s="140"/>
      <c r="TQB64" s="140"/>
      <c r="TQC64" s="140"/>
      <c r="TQD64" s="140"/>
      <c r="TQE64" s="140"/>
      <c r="TQF64" s="140"/>
      <c r="TQG64" s="140"/>
      <c r="TQH64" s="140"/>
      <c r="TQI64" s="140"/>
      <c r="TQJ64" s="140"/>
      <c r="TQK64" s="140"/>
      <c r="TQL64" s="140"/>
      <c r="TQM64" s="140"/>
      <c r="TQN64" s="140"/>
      <c r="TQO64" s="140"/>
      <c r="TQP64" s="140"/>
      <c r="TQQ64" s="140"/>
      <c r="TQR64" s="140"/>
      <c r="TQS64" s="140"/>
      <c r="TQT64" s="140"/>
      <c r="TQU64" s="140"/>
      <c r="TQV64" s="140"/>
      <c r="TQW64" s="140"/>
      <c r="TQX64" s="140"/>
      <c r="TQY64" s="140"/>
      <c r="TQZ64" s="140"/>
      <c r="TRA64" s="140"/>
      <c r="TRB64" s="140"/>
      <c r="TRC64" s="140"/>
      <c r="TRD64" s="140"/>
      <c r="TRE64" s="140"/>
      <c r="TRF64" s="140"/>
      <c r="TRG64" s="140"/>
      <c r="TRH64" s="140"/>
      <c r="TRI64" s="140"/>
      <c r="TRJ64" s="140"/>
      <c r="TRK64" s="140"/>
      <c r="TRL64" s="140"/>
      <c r="TRM64" s="140"/>
      <c r="TRN64" s="140"/>
      <c r="TRO64" s="140"/>
      <c r="TRP64" s="140"/>
      <c r="TRQ64" s="140"/>
      <c r="TRR64" s="140"/>
      <c r="TRS64" s="140"/>
      <c r="TRT64" s="140"/>
      <c r="TRU64" s="140"/>
      <c r="TRV64" s="140"/>
      <c r="TRW64" s="140"/>
      <c r="TRX64" s="140"/>
      <c r="TRY64" s="140"/>
      <c r="TRZ64" s="140"/>
      <c r="TSA64" s="140"/>
      <c r="TSB64" s="140"/>
      <c r="TSC64" s="140"/>
      <c r="TSD64" s="140"/>
      <c r="TSE64" s="140"/>
      <c r="TSF64" s="140"/>
      <c r="TSG64" s="140"/>
      <c r="TSH64" s="140"/>
      <c r="TSI64" s="140"/>
      <c r="TSJ64" s="140"/>
      <c r="TSK64" s="140"/>
      <c r="TSL64" s="140"/>
      <c r="TSM64" s="140"/>
      <c r="TSN64" s="140"/>
      <c r="TSO64" s="140"/>
      <c r="TSP64" s="140"/>
      <c r="TSQ64" s="140"/>
      <c r="TSR64" s="140"/>
      <c r="TSS64" s="140"/>
      <c r="TST64" s="140"/>
      <c r="TSU64" s="140"/>
      <c r="TSV64" s="140"/>
      <c r="TSW64" s="140"/>
      <c r="TSX64" s="140"/>
      <c r="TSY64" s="140"/>
      <c r="TSZ64" s="140"/>
      <c r="TTA64" s="140"/>
      <c r="TTB64" s="140"/>
      <c r="TTC64" s="140"/>
      <c r="TTD64" s="140"/>
      <c r="TTE64" s="140"/>
      <c r="TTF64" s="140"/>
      <c r="TTG64" s="140"/>
      <c r="TTH64" s="140"/>
      <c r="TTI64" s="140"/>
      <c r="TTJ64" s="140"/>
      <c r="TTK64" s="140"/>
      <c r="TTL64" s="140"/>
      <c r="TTM64" s="140"/>
      <c r="TTN64" s="140"/>
      <c r="TTO64" s="140"/>
      <c r="TTP64" s="140"/>
      <c r="TTQ64" s="140"/>
      <c r="TTR64" s="140"/>
      <c r="TTS64" s="140"/>
      <c r="TTT64" s="140"/>
      <c r="TTU64" s="140"/>
      <c r="TTV64" s="140"/>
      <c r="TTW64" s="140"/>
      <c r="TTX64" s="140"/>
      <c r="TTY64" s="140"/>
      <c r="TTZ64" s="140"/>
      <c r="TUA64" s="140"/>
      <c r="TUB64" s="140"/>
      <c r="TUC64" s="140"/>
      <c r="TUD64" s="140"/>
      <c r="TUE64" s="140"/>
      <c r="TUF64" s="140"/>
      <c r="TUG64" s="140"/>
      <c r="TUH64" s="140"/>
      <c r="TUI64" s="140"/>
      <c r="TUJ64" s="140"/>
      <c r="TUK64" s="140"/>
      <c r="TUL64" s="140"/>
      <c r="TUM64" s="140"/>
      <c r="TUN64" s="140"/>
      <c r="TUO64" s="140"/>
      <c r="TUP64" s="140"/>
      <c r="TUQ64" s="140"/>
      <c r="TUR64" s="140"/>
      <c r="TUS64" s="140"/>
      <c r="TUT64" s="140"/>
      <c r="TUU64" s="140"/>
      <c r="TUV64" s="140"/>
      <c r="TUW64" s="140"/>
      <c r="TUX64" s="140"/>
      <c r="TUY64" s="140"/>
      <c r="TUZ64" s="140"/>
      <c r="TVA64" s="140"/>
      <c r="TVB64" s="140"/>
      <c r="TVC64" s="140"/>
      <c r="TVD64" s="140"/>
      <c r="TVE64" s="140"/>
      <c r="TVF64" s="140"/>
      <c r="TVG64" s="140"/>
      <c r="TVH64" s="140"/>
      <c r="TVI64" s="140"/>
      <c r="TVJ64" s="140"/>
      <c r="TVK64" s="140"/>
      <c r="TVL64" s="140"/>
      <c r="TVM64" s="140"/>
      <c r="TVN64" s="140"/>
      <c r="TVO64" s="140"/>
      <c r="TVP64" s="140"/>
      <c r="TVQ64" s="140"/>
      <c r="TVR64" s="140"/>
      <c r="TVS64" s="140"/>
      <c r="TVT64" s="140"/>
      <c r="TVU64" s="140"/>
      <c r="TVV64" s="140"/>
      <c r="TVW64" s="140"/>
      <c r="TVX64" s="140"/>
      <c r="TVY64" s="140"/>
      <c r="TVZ64" s="140"/>
      <c r="TWA64" s="140"/>
      <c r="TWB64" s="140"/>
      <c r="TWC64" s="140"/>
      <c r="TWD64" s="140"/>
      <c r="TWE64" s="140"/>
      <c r="TWF64" s="140"/>
      <c r="TWG64" s="140"/>
      <c r="TWH64" s="140"/>
      <c r="TWI64" s="140"/>
      <c r="TWJ64" s="140"/>
      <c r="TWK64" s="140"/>
      <c r="TWL64" s="140"/>
      <c r="TWM64" s="140"/>
      <c r="TWN64" s="140"/>
      <c r="TWO64" s="140"/>
      <c r="TWP64" s="140"/>
      <c r="TWQ64" s="140"/>
      <c r="TWR64" s="140"/>
      <c r="TWS64" s="140"/>
      <c r="TWT64" s="140"/>
      <c r="TWU64" s="140"/>
      <c r="TWV64" s="140"/>
      <c r="TWW64" s="140"/>
      <c r="TWX64" s="140"/>
      <c r="TWY64" s="140"/>
      <c r="TWZ64" s="140"/>
      <c r="TXA64" s="140"/>
      <c r="TXB64" s="140"/>
      <c r="TXC64" s="140"/>
      <c r="TXD64" s="140"/>
      <c r="TXE64" s="140"/>
      <c r="TXF64" s="140"/>
      <c r="TXG64" s="140"/>
      <c r="TXH64" s="140"/>
      <c r="TXI64" s="140"/>
      <c r="TXJ64" s="140"/>
      <c r="TXK64" s="140"/>
      <c r="TXL64" s="140"/>
      <c r="TXM64" s="140"/>
      <c r="TXN64" s="140"/>
      <c r="TXO64" s="140"/>
      <c r="TXP64" s="140"/>
      <c r="TXQ64" s="140"/>
      <c r="TXR64" s="140"/>
      <c r="TXS64" s="140"/>
      <c r="TXT64" s="140"/>
      <c r="TXU64" s="140"/>
      <c r="TXV64" s="140"/>
      <c r="TXW64" s="140"/>
      <c r="TXX64" s="140"/>
      <c r="TXY64" s="140"/>
      <c r="TXZ64" s="140"/>
      <c r="TYA64" s="140"/>
      <c r="TYB64" s="140"/>
      <c r="TYC64" s="140"/>
      <c r="TYD64" s="140"/>
      <c r="TYE64" s="140"/>
      <c r="TYF64" s="140"/>
      <c r="TYG64" s="140"/>
      <c r="TYH64" s="140"/>
      <c r="TYI64" s="140"/>
      <c r="TYJ64" s="140"/>
      <c r="TYK64" s="140"/>
      <c r="TYL64" s="140"/>
      <c r="TYM64" s="140"/>
      <c r="TYN64" s="140"/>
      <c r="TYO64" s="140"/>
      <c r="TYP64" s="140"/>
      <c r="TYQ64" s="140"/>
      <c r="TYR64" s="140"/>
      <c r="TYS64" s="140"/>
      <c r="TYT64" s="140"/>
      <c r="TYU64" s="140"/>
      <c r="TYV64" s="140"/>
      <c r="TYW64" s="140"/>
      <c r="TYX64" s="140"/>
      <c r="TYY64" s="140"/>
      <c r="TYZ64" s="140"/>
      <c r="TZA64" s="140"/>
      <c r="TZB64" s="140"/>
      <c r="TZC64" s="140"/>
      <c r="TZD64" s="140"/>
      <c r="TZE64" s="140"/>
      <c r="TZF64" s="140"/>
      <c r="TZG64" s="140"/>
      <c r="TZH64" s="140"/>
      <c r="TZI64" s="140"/>
      <c r="TZJ64" s="140"/>
      <c r="TZK64" s="140"/>
      <c r="TZL64" s="140"/>
      <c r="TZM64" s="140"/>
      <c r="TZN64" s="140"/>
      <c r="TZO64" s="140"/>
      <c r="TZP64" s="140"/>
      <c r="TZQ64" s="140"/>
      <c r="TZR64" s="140"/>
      <c r="TZS64" s="140"/>
      <c r="TZT64" s="140"/>
      <c r="TZU64" s="140"/>
      <c r="TZV64" s="140"/>
      <c r="TZW64" s="140"/>
      <c r="TZX64" s="140"/>
      <c r="TZY64" s="140"/>
      <c r="TZZ64" s="140"/>
      <c r="UAA64" s="140"/>
      <c r="UAB64" s="140"/>
      <c r="UAC64" s="140"/>
      <c r="UAD64" s="140"/>
      <c r="UAE64" s="140"/>
      <c r="UAF64" s="140"/>
      <c r="UAG64" s="140"/>
      <c r="UAH64" s="140"/>
      <c r="UAI64" s="140"/>
      <c r="UAJ64" s="140"/>
      <c r="UAK64" s="140"/>
      <c r="UAL64" s="140"/>
      <c r="UAM64" s="140"/>
      <c r="UAN64" s="140"/>
      <c r="UAO64" s="140"/>
      <c r="UAP64" s="140"/>
      <c r="UAQ64" s="140"/>
      <c r="UAR64" s="140"/>
      <c r="UAS64" s="140"/>
      <c r="UAT64" s="140"/>
      <c r="UAU64" s="140"/>
      <c r="UAV64" s="140"/>
      <c r="UAW64" s="140"/>
      <c r="UAX64" s="140"/>
      <c r="UAY64" s="140"/>
      <c r="UAZ64" s="140"/>
      <c r="UBA64" s="140"/>
      <c r="UBB64" s="140"/>
      <c r="UBC64" s="140"/>
      <c r="UBD64" s="140"/>
      <c r="UBE64" s="140"/>
      <c r="UBF64" s="140"/>
      <c r="UBG64" s="140"/>
      <c r="UBH64" s="140"/>
      <c r="UBI64" s="140"/>
      <c r="UBJ64" s="140"/>
      <c r="UBK64" s="140"/>
      <c r="UBL64" s="140"/>
      <c r="UBM64" s="140"/>
      <c r="UBN64" s="140"/>
      <c r="UBO64" s="140"/>
      <c r="UBP64" s="140"/>
      <c r="UBQ64" s="140"/>
      <c r="UBR64" s="140"/>
      <c r="UBS64" s="140"/>
      <c r="UBT64" s="140"/>
      <c r="UBU64" s="140"/>
      <c r="UBV64" s="140"/>
      <c r="UBW64" s="140"/>
      <c r="UBX64" s="140"/>
      <c r="UBY64" s="140"/>
      <c r="UBZ64" s="140"/>
      <c r="UCA64" s="140"/>
      <c r="UCB64" s="140"/>
      <c r="UCC64" s="140"/>
      <c r="UCD64" s="140"/>
      <c r="UCE64" s="140"/>
      <c r="UCF64" s="140"/>
      <c r="UCG64" s="140"/>
      <c r="UCH64" s="140"/>
      <c r="UCI64" s="140"/>
      <c r="UCJ64" s="140"/>
      <c r="UCK64" s="140"/>
      <c r="UCL64" s="140"/>
      <c r="UCM64" s="140"/>
      <c r="UCN64" s="140"/>
      <c r="UCO64" s="140"/>
      <c r="UCP64" s="140"/>
      <c r="UCQ64" s="140"/>
      <c r="UCR64" s="140"/>
      <c r="UCS64" s="140"/>
      <c r="UCT64" s="140"/>
      <c r="UCU64" s="140"/>
      <c r="UCV64" s="140"/>
      <c r="UCW64" s="140"/>
      <c r="UCX64" s="140"/>
      <c r="UCY64" s="140"/>
      <c r="UCZ64" s="140"/>
      <c r="UDA64" s="140"/>
      <c r="UDB64" s="140"/>
      <c r="UDC64" s="140"/>
      <c r="UDD64" s="140"/>
      <c r="UDE64" s="140"/>
      <c r="UDF64" s="140"/>
      <c r="UDG64" s="140"/>
      <c r="UDH64" s="140"/>
      <c r="UDI64" s="140"/>
      <c r="UDJ64" s="140"/>
      <c r="UDK64" s="140"/>
      <c r="UDL64" s="140"/>
      <c r="UDM64" s="140"/>
      <c r="UDN64" s="140"/>
      <c r="UDO64" s="140"/>
      <c r="UDP64" s="140"/>
      <c r="UDQ64" s="140"/>
      <c r="UDR64" s="140"/>
      <c r="UDS64" s="140"/>
      <c r="UDT64" s="140"/>
      <c r="UDU64" s="140"/>
      <c r="UDV64" s="140"/>
      <c r="UDW64" s="140"/>
      <c r="UDX64" s="140"/>
      <c r="UDY64" s="140"/>
      <c r="UDZ64" s="140"/>
      <c r="UEA64" s="140"/>
      <c r="UEB64" s="140"/>
      <c r="UEC64" s="140"/>
      <c r="UED64" s="140"/>
      <c r="UEE64" s="140"/>
      <c r="UEF64" s="140"/>
      <c r="UEG64" s="140"/>
      <c r="UEH64" s="140"/>
      <c r="UEI64" s="140"/>
      <c r="UEJ64" s="140"/>
      <c r="UEK64" s="140"/>
      <c r="UEL64" s="140"/>
      <c r="UEM64" s="140"/>
      <c r="UEN64" s="140"/>
      <c r="UEO64" s="140"/>
      <c r="UEP64" s="140"/>
      <c r="UEQ64" s="140"/>
      <c r="UER64" s="140"/>
      <c r="UES64" s="140"/>
      <c r="UET64" s="140"/>
      <c r="UEU64" s="140"/>
      <c r="UEV64" s="140"/>
      <c r="UEW64" s="140"/>
      <c r="UEX64" s="140"/>
      <c r="UEY64" s="140"/>
      <c r="UEZ64" s="140"/>
      <c r="UFA64" s="140"/>
      <c r="UFB64" s="140"/>
      <c r="UFC64" s="140"/>
      <c r="UFD64" s="140"/>
      <c r="UFE64" s="140"/>
      <c r="UFF64" s="140"/>
      <c r="UFG64" s="140"/>
      <c r="UFH64" s="140"/>
      <c r="UFI64" s="140"/>
      <c r="UFJ64" s="140"/>
      <c r="UFK64" s="140"/>
      <c r="UFL64" s="140"/>
      <c r="UFM64" s="140"/>
      <c r="UFN64" s="140"/>
      <c r="UFO64" s="140"/>
      <c r="UFP64" s="140"/>
      <c r="UFQ64" s="140"/>
      <c r="UFR64" s="140"/>
      <c r="UFS64" s="140"/>
      <c r="UFT64" s="140"/>
      <c r="UFU64" s="140"/>
      <c r="UFV64" s="140"/>
      <c r="UFW64" s="140"/>
      <c r="UFX64" s="140"/>
      <c r="UFY64" s="140"/>
      <c r="UFZ64" s="140"/>
      <c r="UGA64" s="140"/>
      <c r="UGB64" s="140"/>
      <c r="UGC64" s="140"/>
      <c r="UGD64" s="140"/>
      <c r="UGE64" s="140"/>
      <c r="UGF64" s="140"/>
      <c r="UGG64" s="140"/>
      <c r="UGH64" s="140"/>
      <c r="UGI64" s="140"/>
      <c r="UGJ64" s="140"/>
      <c r="UGK64" s="140"/>
      <c r="UGL64" s="140"/>
      <c r="UGM64" s="140"/>
      <c r="UGN64" s="140"/>
      <c r="UGO64" s="140"/>
      <c r="UGP64" s="140"/>
      <c r="UGQ64" s="140"/>
      <c r="UGR64" s="140"/>
      <c r="UGS64" s="140"/>
      <c r="UGT64" s="140"/>
      <c r="UGU64" s="140"/>
      <c r="UGV64" s="140"/>
      <c r="UGW64" s="140"/>
      <c r="UGX64" s="140"/>
      <c r="UGY64" s="140"/>
      <c r="UGZ64" s="140"/>
      <c r="UHA64" s="140"/>
      <c r="UHB64" s="140"/>
      <c r="UHC64" s="140"/>
      <c r="UHD64" s="140"/>
      <c r="UHE64" s="140"/>
      <c r="UHF64" s="140"/>
      <c r="UHG64" s="140"/>
      <c r="UHH64" s="140"/>
      <c r="UHI64" s="140"/>
      <c r="UHJ64" s="140"/>
      <c r="UHK64" s="140"/>
      <c r="UHL64" s="140"/>
      <c r="UHM64" s="140"/>
      <c r="UHN64" s="140"/>
      <c r="UHO64" s="140"/>
      <c r="UHP64" s="140"/>
      <c r="UHQ64" s="140"/>
      <c r="UHR64" s="140"/>
      <c r="UHS64" s="140"/>
      <c r="UHT64" s="140"/>
      <c r="UHU64" s="140"/>
      <c r="UHV64" s="140"/>
      <c r="UHW64" s="140"/>
      <c r="UHX64" s="140"/>
      <c r="UHY64" s="140"/>
      <c r="UHZ64" s="140"/>
      <c r="UIA64" s="140"/>
      <c r="UIB64" s="140"/>
      <c r="UIC64" s="140"/>
      <c r="UID64" s="140"/>
      <c r="UIE64" s="140"/>
      <c r="UIF64" s="140"/>
      <c r="UIG64" s="140"/>
      <c r="UIH64" s="140"/>
      <c r="UII64" s="140"/>
      <c r="UIJ64" s="140"/>
      <c r="UIK64" s="140"/>
      <c r="UIL64" s="140"/>
      <c r="UIM64" s="140"/>
      <c r="UIN64" s="140"/>
      <c r="UIO64" s="140"/>
      <c r="UIP64" s="140"/>
      <c r="UIQ64" s="140"/>
      <c r="UIR64" s="140"/>
      <c r="UIS64" s="140"/>
      <c r="UIT64" s="140"/>
      <c r="UIU64" s="140"/>
      <c r="UIV64" s="140"/>
      <c r="UIW64" s="140"/>
      <c r="UIX64" s="140"/>
      <c r="UIY64" s="140"/>
      <c r="UIZ64" s="140"/>
      <c r="UJA64" s="140"/>
      <c r="UJB64" s="140"/>
      <c r="UJC64" s="140"/>
      <c r="UJD64" s="140"/>
      <c r="UJE64" s="140"/>
      <c r="UJF64" s="140"/>
      <c r="UJG64" s="140"/>
      <c r="UJH64" s="140"/>
      <c r="UJI64" s="140"/>
      <c r="UJJ64" s="140"/>
      <c r="UJK64" s="140"/>
      <c r="UJL64" s="140"/>
      <c r="UJM64" s="140"/>
      <c r="UJN64" s="140"/>
      <c r="UJO64" s="140"/>
      <c r="UJP64" s="140"/>
      <c r="UJQ64" s="140"/>
      <c r="UJR64" s="140"/>
      <c r="UJS64" s="140"/>
      <c r="UJT64" s="140"/>
      <c r="UJU64" s="140"/>
      <c r="UJV64" s="140"/>
      <c r="UJW64" s="140"/>
      <c r="UJX64" s="140"/>
      <c r="UJY64" s="140"/>
      <c r="UJZ64" s="140"/>
      <c r="UKA64" s="140"/>
      <c r="UKB64" s="140"/>
      <c r="UKC64" s="140"/>
      <c r="UKD64" s="140"/>
      <c r="UKE64" s="140"/>
      <c r="UKF64" s="140"/>
      <c r="UKG64" s="140"/>
      <c r="UKH64" s="140"/>
      <c r="UKI64" s="140"/>
      <c r="UKJ64" s="140"/>
      <c r="UKK64" s="140"/>
      <c r="UKL64" s="140"/>
      <c r="UKM64" s="140"/>
      <c r="UKN64" s="140"/>
      <c r="UKO64" s="140"/>
      <c r="UKP64" s="140"/>
      <c r="UKQ64" s="140"/>
      <c r="UKR64" s="140"/>
      <c r="UKS64" s="140"/>
      <c r="UKT64" s="140"/>
      <c r="UKU64" s="140"/>
      <c r="UKV64" s="140"/>
      <c r="UKW64" s="140"/>
      <c r="UKX64" s="140"/>
      <c r="UKY64" s="140"/>
      <c r="UKZ64" s="140"/>
      <c r="ULA64" s="140"/>
      <c r="ULB64" s="140"/>
      <c r="ULC64" s="140"/>
      <c r="ULD64" s="140"/>
      <c r="ULE64" s="140"/>
      <c r="ULF64" s="140"/>
      <c r="ULG64" s="140"/>
      <c r="ULH64" s="140"/>
      <c r="ULI64" s="140"/>
      <c r="ULJ64" s="140"/>
      <c r="ULK64" s="140"/>
      <c r="ULL64" s="140"/>
      <c r="ULM64" s="140"/>
      <c r="ULN64" s="140"/>
      <c r="ULO64" s="140"/>
      <c r="ULP64" s="140"/>
      <c r="ULQ64" s="140"/>
      <c r="ULR64" s="140"/>
      <c r="ULS64" s="140"/>
      <c r="ULT64" s="140"/>
      <c r="ULU64" s="140"/>
      <c r="ULV64" s="140"/>
      <c r="ULW64" s="140"/>
      <c r="ULX64" s="140"/>
      <c r="ULY64" s="140"/>
      <c r="ULZ64" s="140"/>
      <c r="UMA64" s="140"/>
      <c r="UMB64" s="140"/>
      <c r="UMC64" s="140"/>
      <c r="UMD64" s="140"/>
      <c r="UME64" s="140"/>
      <c r="UMF64" s="140"/>
      <c r="UMG64" s="140"/>
      <c r="UMH64" s="140"/>
      <c r="UMI64" s="140"/>
      <c r="UMJ64" s="140"/>
      <c r="UMK64" s="140"/>
      <c r="UML64" s="140"/>
      <c r="UMM64" s="140"/>
      <c r="UMN64" s="140"/>
      <c r="UMO64" s="140"/>
      <c r="UMP64" s="140"/>
      <c r="UMQ64" s="140"/>
      <c r="UMR64" s="140"/>
      <c r="UMS64" s="140"/>
      <c r="UMT64" s="140"/>
      <c r="UMU64" s="140"/>
      <c r="UMV64" s="140"/>
      <c r="UMW64" s="140"/>
      <c r="UMX64" s="140"/>
      <c r="UMY64" s="140"/>
      <c r="UMZ64" s="140"/>
      <c r="UNA64" s="140"/>
      <c r="UNB64" s="140"/>
      <c r="UNC64" s="140"/>
      <c r="UND64" s="140"/>
      <c r="UNE64" s="140"/>
      <c r="UNF64" s="140"/>
      <c r="UNG64" s="140"/>
      <c r="UNH64" s="140"/>
      <c r="UNI64" s="140"/>
      <c r="UNJ64" s="140"/>
      <c r="UNK64" s="140"/>
      <c r="UNL64" s="140"/>
      <c r="UNM64" s="140"/>
      <c r="UNN64" s="140"/>
      <c r="UNO64" s="140"/>
      <c r="UNP64" s="140"/>
      <c r="UNQ64" s="140"/>
      <c r="UNR64" s="140"/>
      <c r="UNS64" s="140"/>
      <c r="UNT64" s="140"/>
      <c r="UNU64" s="140"/>
      <c r="UNV64" s="140"/>
      <c r="UNW64" s="140"/>
      <c r="UNX64" s="140"/>
      <c r="UNY64" s="140"/>
      <c r="UNZ64" s="140"/>
      <c r="UOA64" s="140"/>
      <c r="UOB64" s="140"/>
      <c r="UOC64" s="140"/>
      <c r="UOD64" s="140"/>
      <c r="UOE64" s="140"/>
      <c r="UOF64" s="140"/>
      <c r="UOG64" s="140"/>
      <c r="UOH64" s="140"/>
      <c r="UOI64" s="140"/>
      <c r="UOJ64" s="140"/>
      <c r="UOK64" s="140"/>
      <c r="UOL64" s="140"/>
      <c r="UOM64" s="140"/>
      <c r="UON64" s="140"/>
      <c r="UOO64" s="140"/>
      <c r="UOP64" s="140"/>
      <c r="UOQ64" s="140"/>
      <c r="UOR64" s="140"/>
      <c r="UOS64" s="140"/>
      <c r="UOT64" s="140"/>
      <c r="UOU64" s="140"/>
      <c r="UOV64" s="140"/>
      <c r="UOW64" s="140"/>
      <c r="UOX64" s="140"/>
      <c r="UOY64" s="140"/>
      <c r="UOZ64" s="140"/>
      <c r="UPA64" s="140"/>
      <c r="UPB64" s="140"/>
      <c r="UPC64" s="140"/>
      <c r="UPD64" s="140"/>
      <c r="UPE64" s="140"/>
      <c r="UPF64" s="140"/>
      <c r="UPG64" s="140"/>
      <c r="UPH64" s="140"/>
      <c r="UPI64" s="140"/>
      <c r="UPJ64" s="140"/>
      <c r="UPK64" s="140"/>
      <c r="UPL64" s="140"/>
      <c r="UPM64" s="140"/>
      <c r="UPN64" s="140"/>
      <c r="UPO64" s="140"/>
      <c r="UPP64" s="140"/>
      <c r="UPQ64" s="140"/>
      <c r="UPR64" s="140"/>
      <c r="UPS64" s="140"/>
      <c r="UPT64" s="140"/>
      <c r="UPU64" s="140"/>
      <c r="UPV64" s="140"/>
      <c r="UPW64" s="140"/>
      <c r="UPX64" s="140"/>
      <c r="UPY64" s="140"/>
      <c r="UPZ64" s="140"/>
      <c r="UQA64" s="140"/>
      <c r="UQB64" s="140"/>
      <c r="UQC64" s="140"/>
      <c r="UQD64" s="140"/>
      <c r="UQE64" s="140"/>
      <c r="UQF64" s="140"/>
      <c r="UQG64" s="140"/>
      <c r="UQH64" s="140"/>
      <c r="UQI64" s="140"/>
      <c r="UQJ64" s="140"/>
      <c r="UQK64" s="140"/>
      <c r="UQL64" s="140"/>
      <c r="UQM64" s="140"/>
      <c r="UQN64" s="140"/>
      <c r="UQO64" s="140"/>
      <c r="UQP64" s="140"/>
      <c r="UQQ64" s="140"/>
      <c r="UQR64" s="140"/>
      <c r="UQS64" s="140"/>
      <c r="UQT64" s="140"/>
      <c r="UQU64" s="140"/>
      <c r="UQV64" s="140"/>
      <c r="UQW64" s="140"/>
      <c r="UQX64" s="140"/>
      <c r="UQY64" s="140"/>
      <c r="UQZ64" s="140"/>
      <c r="URA64" s="140"/>
      <c r="URB64" s="140"/>
      <c r="URC64" s="140"/>
      <c r="URD64" s="140"/>
      <c r="URE64" s="140"/>
      <c r="URF64" s="140"/>
      <c r="URG64" s="140"/>
      <c r="URH64" s="140"/>
      <c r="URI64" s="140"/>
      <c r="URJ64" s="140"/>
      <c r="URK64" s="140"/>
      <c r="URL64" s="140"/>
      <c r="URM64" s="140"/>
      <c r="URN64" s="140"/>
      <c r="URO64" s="140"/>
      <c r="URP64" s="140"/>
      <c r="URQ64" s="140"/>
      <c r="URR64" s="140"/>
      <c r="URS64" s="140"/>
      <c r="URT64" s="140"/>
      <c r="URU64" s="140"/>
      <c r="URV64" s="140"/>
      <c r="URW64" s="140"/>
      <c r="URX64" s="140"/>
      <c r="URY64" s="140"/>
      <c r="URZ64" s="140"/>
      <c r="USA64" s="140"/>
      <c r="USB64" s="140"/>
      <c r="USC64" s="140"/>
      <c r="USD64" s="140"/>
      <c r="USE64" s="140"/>
      <c r="USF64" s="140"/>
      <c r="USG64" s="140"/>
      <c r="USH64" s="140"/>
      <c r="USI64" s="140"/>
      <c r="USJ64" s="140"/>
      <c r="USK64" s="140"/>
      <c r="USL64" s="140"/>
      <c r="USM64" s="140"/>
      <c r="USN64" s="140"/>
      <c r="USO64" s="140"/>
      <c r="USP64" s="140"/>
      <c r="USQ64" s="140"/>
      <c r="USR64" s="140"/>
      <c r="USS64" s="140"/>
      <c r="UST64" s="140"/>
      <c r="USU64" s="140"/>
      <c r="USV64" s="140"/>
      <c r="USW64" s="140"/>
      <c r="USX64" s="140"/>
      <c r="USY64" s="140"/>
      <c r="USZ64" s="140"/>
      <c r="UTA64" s="140"/>
      <c r="UTB64" s="140"/>
      <c r="UTC64" s="140"/>
      <c r="UTD64" s="140"/>
      <c r="UTE64" s="140"/>
      <c r="UTF64" s="140"/>
      <c r="UTG64" s="140"/>
      <c r="UTH64" s="140"/>
      <c r="UTI64" s="140"/>
      <c r="UTJ64" s="140"/>
      <c r="UTK64" s="140"/>
      <c r="UTL64" s="140"/>
      <c r="UTM64" s="140"/>
      <c r="UTN64" s="140"/>
      <c r="UTO64" s="140"/>
      <c r="UTP64" s="140"/>
      <c r="UTQ64" s="140"/>
      <c r="UTR64" s="140"/>
      <c r="UTS64" s="140"/>
      <c r="UTT64" s="140"/>
      <c r="UTU64" s="140"/>
      <c r="UTV64" s="140"/>
      <c r="UTW64" s="140"/>
      <c r="UTX64" s="140"/>
      <c r="UTY64" s="140"/>
      <c r="UTZ64" s="140"/>
      <c r="UUA64" s="140"/>
      <c r="UUB64" s="140"/>
      <c r="UUC64" s="140"/>
      <c r="UUD64" s="140"/>
      <c r="UUE64" s="140"/>
      <c r="UUF64" s="140"/>
      <c r="UUG64" s="140"/>
      <c r="UUH64" s="140"/>
      <c r="UUI64" s="140"/>
      <c r="UUJ64" s="140"/>
      <c r="UUK64" s="140"/>
      <c r="UUL64" s="140"/>
      <c r="UUM64" s="140"/>
      <c r="UUN64" s="140"/>
      <c r="UUO64" s="140"/>
      <c r="UUP64" s="140"/>
      <c r="UUQ64" s="140"/>
      <c r="UUR64" s="140"/>
      <c r="UUS64" s="140"/>
      <c r="UUT64" s="140"/>
      <c r="UUU64" s="140"/>
      <c r="UUV64" s="140"/>
      <c r="UUW64" s="140"/>
      <c r="UUX64" s="140"/>
      <c r="UUY64" s="140"/>
      <c r="UUZ64" s="140"/>
      <c r="UVA64" s="140"/>
      <c r="UVB64" s="140"/>
      <c r="UVC64" s="140"/>
      <c r="UVD64" s="140"/>
      <c r="UVE64" s="140"/>
      <c r="UVF64" s="140"/>
      <c r="UVG64" s="140"/>
      <c r="UVH64" s="140"/>
      <c r="UVI64" s="140"/>
      <c r="UVJ64" s="140"/>
      <c r="UVK64" s="140"/>
      <c r="UVL64" s="140"/>
      <c r="UVM64" s="140"/>
      <c r="UVN64" s="140"/>
      <c r="UVO64" s="140"/>
      <c r="UVP64" s="140"/>
      <c r="UVQ64" s="140"/>
      <c r="UVR64" s="140"/>
      <c r="UVS64" s="140"/>
      <c r="UVT64" s="140"/>
      <c r="UVU64" s="140"/>
      <c r="UVV64" s="140"/>
      <c r="UVW64" s="140"/>
      <c r="UVX64" s="140"/>
      <c r="UVY64" s="140"/>
      <c r="UVZ64" s="140"/>
      <c r="UWA64" s="140"/>
      <c r="UWB64" s="140"/>
      <c r="UWC64" s="140"/>
      <c r="UWD64" s="140"/>
      <c r="UWE64" s="140"/>
      <c r="UWF64" s="140"/>
      <c r="UWG64" s="140"/>
      <c r="UWH64" s="140"/>
      <c r="UWI64" s="140"/>
      <c r="UWJ64" s="140"/>
      <c r="UWK64" s="140"/>
      <c r="UWL64" s="140"/>
      <c r="UWM64" s="140"/>
      <c r="UWN64" s="140"/>
      <c r="UWO64" s="140"/>
      <c r="UWP64" s="140"/>
      <c r="UWQ64" s="140"/>
      <c r="UWR64" s="140"/>
      <c r="UWS64" s="140"/>
      <c r="UWT64" s="140"/>
      <c r="UWU64" s="140"/>
      <c r="UWV64" s="140"/>
      <c r="UWW64" s="140"/>
      <c r="UWX64" s="140"/>
      <c r="UWY64" s="140"/>
      <c r="UWZ64" s="140"/>
      <c r="UXA64" s="140"/>
      <c r="UXB64" s="140"/>
      <c r="UXC64" s="140"/>
      <c r="UXD64" s="140"/>
      <c r="UXE64" s="140"/>
      <c r="UXF64" s="140"/>
      <c r="UXG64" s="140"/>
      <c r="UXH64" s="140"/>
      <c r="UXI64" s="140"/>
      <c r="UXJ64" s="140"/>
      <c r="UXK64" s="140"/>
      <c r="UXL64" s="140"/>
      <c r="UXM64" s="140"/>
      <c r="UXN64" s="140"/>
      <c r="UXO64" s="140"/>
      <c r="UXP64" s="140"/>
      <c r="UXQ64" s="140"/>
      <c r="UXR64" s="140"/>
      <c r="UXS64" s="140"/>
      <c r="UXT64" s="140"/>
      <c r="UXU64" s="140"/>
      <c r="UXV64" s="140"/>
      <c r="UXW64" s="140"/>
      <c r="UXX64" s="140"/>
      <c r="UXY64" s="140"/>
      <c r="UXZ64" s="140"/>
      <c r="UYA64" s="140"/>
      <c r="UYB64" s="140"/>
      <c r="UYC64" s="140"/>
      <c r="UYD64" s="140"/>
      <c r="UYE64" s="140"/>
      <c r="UYF64" s="140"/>
      <c r="UYG64" s="140"/>
      <c r="UYH64" s="140"/>
      <c r="UYI64" s="140"/>
      <c r="UYJ64" s="140"/>
      <c r="UYK64" s="140"/>
      <c r="UYL64" s="140"/>
      <c r="UYM64" s="140"/>
      <c r="UYN64" s="140"/>
      <c r="UYO64" s="140"/>
      <c r="UYP64" s="140"/>
      <c r="UYQ64" s="140"/>
      <c r="UYR64" s="140"/>
      <c r="UYS64" s="140"/>
      <c r="UYT64" s="140"/>
      <c r="UYU64" s="140"/>
      <c r="UYV64" s="140"/>
      <c r="UYW64" s="140"/>
      <c r="UYX64" s="140"/>
      <c r="UYY64" s="140"/>
      <c r="UYZ64" s="140"/>
      <c r="UZA64" s="140"/>
      <c r="UZB64" s="140"/>
      <c r="UZC64" s="140"/>
      <c r="UZD64" s="140"/>
      <c r="UZE64" s="140"/>
      <c r="UZF64" s="140"/>
      <c r="UZG64" s="140"/>
      <c r="UZH64" s="140"/>
      <c r="UZI64" s="140"/>
      <c r="UZJ64" s="140"/>
      <c r="UZK64" s="140"/>
      <c r="UZL64" s="140"/>
      <c r="UZM64" s="140"/>
      <c r="UZN64" s="140"/>
      <c r="UZO64" s="140"/>
      <c r="UZP64" s="140"/>
      <c r="UZQ64" s="140"/>
      <c r="UZR64" s="140"/>
      <c r="UZS64" s="140"/>
      <c r="UZT64" s="140"/>
      <c r="UZU64" s="140"/>
      <c r="UZV64" s="140"/>
      <c r="UZW64" s="140"/>
      <c r="UZX64" s="140"/>
      <c r="UZY64" s="140"/>
      <c r="UZZ64" s="140"/>
      <c r="VAA64" s="140"/>
      <c r="VAB64" s="140"/>
      <c r="VAC64" s="140"/>
      <c r="VAD64" s="140"/>
      <c r="VAE64" s="140"/>
      <c r="VAF64" s="140"/>
      <c r="VAG64" s="140"/>
      <c r="VAH64" s="140"/>
      <c r="VAI64" s="140"/>
      <c r="VAJ64" s="140"/>
      <c r="VAK64" s="140"/>
      <c r="VAL64" s="140"/>
      <c r="VAM64" s="140"/>
      <c r="VAN64" s="140"/>
      <c r="VAO64" s="140"/>
      <c r="VAP64" s="140"/>
      <c r="VAQ64" s="140"/>
      <c r="VAR64" s="140"/>
      <c r="VAS64" s="140"/>
      <c r="VAT64" s="140"/>
      <c r="VAU64" s="140"/>
      <c r="VAV64" s="140"/>
      <c r="VAW64" s="140"/>
      <c r="VAX64" s="140"/>
      <c r="VAY64" s="140"/>
      <c r="VAZ64" s="140"/>
      <c r="VBA64" s="140"/>
      <c r="VBB64" s="140"/>
      <c r="VBC64" s="140"/>
      <c r="VBD64" s="140"/>
      <c r="VBE64" s="140"/>
      <c r="VBF64" s="140"/>
      <c r="VBG64" s="140"/>
      <c r="VBH64" s="140"/>
      <c r="VBI64" s="140"/>
      <c r="VBJ64" s="140"/>
      <c r="VBK64" s="140"/>
      <c r="VBL64" s="140"/>
      <c r="VBM64" s="140"/>
      <c r="VBN64" s="140"/>
      <c r="VBO64" s="140"/>
      <c r="VBP64" s="140"/>
      <c r="VBQ64" s="140"/>
      <c r="VBR64" s="140"/>
      <c r="VBS64" s="140"/>
      <c r="VBT64" s="140"/>
      <c r="VBU64" s="140"/>
      <c r="VBV64" s="140"/>
      <c r="VBW64" s="140"/>
      <c r="VBX64" s="140"/>
      <c r="VBY64" s="140"/>
      <c r="VBZ64" s="140"/>
      <c r="VCA64" s="140"/>
      <c r="VCB64" s="140"/>
      <c r="VCC64" s="140"/>
      <c r="VCD64" s="140"/>
      <c r="VCE64" s="140"/>
      <c r="VCF64" s="140"/>
      <c r="VCG64" s="140"/>
      <c r="VCH64" s="140"/>
      <c r="VCI64" s="140"/>
      <c r="VCJ64" s="140"/>
      <c r="VCK64" s="140"/>
      <c r="VCL64" s="140"/>
      <c r="VCM64" s="140"/>
      <c r="VCN64" s="140"/>
      <c r="VCO64" s="140"/>
      <c r="VCP64" s="140"/>
      <c r="VCQ64" s="140"/>
      <c r="VCR64" s="140"/>
      <c r="VCS64" s="140"/>
      <c r="VCT64" s="140"/>
      <c r="VCU64" s="140"/>
      <c r="VCV64" s="140"/>
      <c r="VCW64" s="140"/>
      <c r="VCX64" s="140"/>
      <c r="VCY64" s="140"/>
      <c r="VCZ64" s="140"/>
      <c r="VDA64" s="140"/>
      <c r="VDB64" s="140"/>
      <c r="VDC64" s="140"/>
      <c r="VDD64" s="140"/>
      <c r="VDE64" s="140"/>
      <c r="VDF64" s="140"/>
      <c r="VDG64" s="140"/>
      <c r="VDH64" s="140"/>
      <c r="VDI64" s="140"/>
      <c r="VDJ64" s="140"/>
      <c r="VDK64" s="140"/>
      <c r="VDL64" s="140"/>
      <c r="VDM64" s="140"/>
      <c r="VDN64" s="140"/>
      <c r="VDO64" s="140"/>
      <c r="VDP64" s="140"/>
      <c r="VDQ64" s="140"/>
      <c r="VDR64" s="140"/>
      <c r="VDS64" s="140"/>
      <c r="VDT64" s="140"/>
      <c r="VDU64" s="140"/>
      <c r="VDV64" s="140"/>
      <c r="VDW64" s="140"/>
      <c r="VDX64" s="140"/>
      <c r="VDY64" s="140"/>
      <c r="VDZ64" s="140"/>
      <c r="VEA64" s="140"/>
      <c r="VEB64" s="140"/>
      <c r="VEC64" s="140"/>
      <c r="VED64" s="140"/>
      <c r="VEE64" s="140"/>
      <c r="VEF64" s="140"/>
      <c r="VEG64" s="140"/>
      <c r="VEH64" s="140"/>
      <c r="VEI64" s="140"/>
      <c r="VEJ64" s="140"/>
      <c r="VEK64" s="140"/>
      <c r="VEL64" s="140"/>
      <c r="VEM64" s="140"/>
      <c r="VEN64" s="140"/>
      <c r="VEO64" s="140"/>
      <c r="VEP64" s="140"/>
      <c r="VEQ64" s="140"/>
      <c r="VER64" s="140"/>
      <c r="VES64" s="140"/>
      <c r="VET64" s="140"/>
      <c r="VEU64" s="140"/>
      <c r="VEV64" s="140"/>
      <c r="VEW64" s="140"/>
      <c r="VEX64" s="140"/>
      <c r="VEY64" s="140"/>
      <c r="VEZ64" s="140"/>
      <c r="VFA64" s="140"/>
      <c r="VFB64" s="140"/>
      <c r="VFC64" s="140"/>
      <c r="VFD64" s="140"/>
      <c r="VFE64" s="140"/>
      <c r="VFF64" s="140"/>
      <c r="VFG64" s="140"/>
      <c r="VFH64" s="140"/>
      <c r="VFI64" s="140"/>
      <c r="VFJ64" s="140"/>
      <c r="VFK64" s="140"/>
      <c r="VFL64" s="140"/>
      <c r="VFM64" s="140"/>
      <c r="VFN64" s="140"/>
      <c r="VFO64" s="140"/>
      <c r="VFP64" s="140"/>
      <c r="VFQ64" s="140"/>
      <c r="VFR64" s="140"/>
      <c r="VFS64" s="140"/>
      <c r="VFT64" s="140"/>
      <c r="VFU64" s="140"/>
      <c r="VFV64" s="140"/>
      <c r="VFW64" s="140"/>
      <c r="VFX64" s="140"/>
      <c r="VFY64" s="140"/>
      <c r="VFZ64" s="140"/>
      <c r="VGA64" s="140"/>
      <c r="VGB64" s="140"/>
      <c r="VGC64" s="140"/>
      <c r="VGD64" s="140"/>
      <c r="VGE64" s="140"/>
      <c r="VGF64" s="140"/>
      <c r="VGG64" s="140"/>
      <c r="VGH64" s="140"/>
      <c r="VGI64" s="140"/>
      <c r="VGJ64" s="140"/>
      <c r="VGK64" s="140"/>
      <c r="VGL64" s="140"/>
      <c r="VGM64" s="140"/>
      <c r="VGN64" s="140"/>
      <c r="VGO64" s="140"/>
      <c r="VGP64" s="140"/>
      <c r="VGQ64" s="140"/>
      <c r="VGR64" s="140"/>
      <c r="VGS64" s="140"/>
      <c r="VGT64" s="140"/>
      <c r="VGU64" s="140"/>
      <c r="VGV64" s="140"/>
      <c r="VGW64" s="140"/>
      <c r="VGX64" s="140"/>
      <c r="VGY64" s="140"/>
      <c r="VGZ64" s="140"/>
      <c r="VHA64" s="140"/>
      <c r="VHB64" s="140"/>
      <c r="VHC64" s="140"/>
      <c r="VHD64" s="140"/>
      <c r="VHE64" s="140"/>
      <c r="VHF64" s="140"/>
      <c r="VHG64" s="140"/>
      <c r="VHH64" s="140"/>
      <c r="VHI64" s="140"/>
      <c r="VHJ64" s="140"/>
      <c r="VHK64" s="140"/>
      <c r="VHL64" s="140"/>
      <c r="VHM64" s="140"/>
      <c r="VHN64" s="140"/>
      <c r="VHO64" s="140"/>
      <c r="VHP64" s="140"/>
      <c r="VHQ64" s="140"/>
      <c r="VHR64" s="140"/>
      <c r="VHS64" s="140"/>
      <c r="VHT64" s="140"/>
      <c r="VHU64" s="140"/>
      <c r="VHV64" s="140"/>
      <c r="VHW64" s="140"/>
      <c r="VHX64" s="140"/>
      <c r="VHY64" s="140"/>
      <c r="VHZ64" s="140"/>
      <c r="VIA64" s="140"/>
      <c r="VIB64" s="140"/>
      <c r="VIC64" s="140"/>
      <c r="VID64" s="140"/>
      <c r="VIE64" s="140"/>
      <c r="VIF64" s="140"/>
      <c r="VIG64" s="140"/>
      <c r="VIH64" s="140"/>
      <c r="VII64" s="140"/>
      <c r="VIJ64" s="140"/>
      <c r="VIK64" s="140"/>
      <c r="VIL64" s="140"/>
      <c r="VIM64" s="140"/>
      <c r="VIN64" s="140"/>
      <c r="VIO64" s="140"/>
      <c r="VIP64" s="140"/>
      <c r="VIQ64" s="140"/>
      <c r="VIR64" s="140"/>
      <c r="VIS64" s="140"/>
      <c r="VIT64" s="140"/>
      <c r="VIU64" s="140"/>
      <c r="VIV64" s="140"/>
      <c r="VIW64" s="140"/>
      <c r="VIX64" s="140"/>
      <c r="VIY64" s="140"/>
      <c r="VIZ64" s="140"/>
      <c r="VJA64" s="140"/>
      <c r="VJB64" s="140"/>
      <c r="VJC64" s="140"/>
      <c r="VJD64" s="140"/>
      <c r="VJE64" s="140"/>
      <c r="VJF64" s="140"/>
      <c r="VJG64" s="140"/>
      <c r="VJH64" s="140"/>
      <c r="VJI64" s="140"/>
      <c r="VJJ64" s="140"/>
      <c r="VJK64" s="140"/>
      <c r="VJL64" s="140"/>
      <c r="VJM64" s="140"/>
      <c r="VJN64" s="140"/>
      <c r="VJO64" s="140"/>
      <c r="VJP64" s="140"/>
      <c r="VJQ64" s="140"/>
      <c r="VJR64" s="140"/>
      <c r="VJS64" s="140"/>
      <c r="VJT64" s="140"/>
      <c r="VJU64" s="140"/>
      <c r="VJV64" s="140"/>
      <c r="VJW64" s="140"/>
      <c r="VJX64" s="140"/>
      <c r="VJY64" s="140"/>
      <c r="VJZ64" s="140"/>
      <c r="VKA64" s="140"/>
      <c r="VKB64" s="140"/>
      <c r="VKC64" s="140"/>
      <c r="VKD64" s="140"/>
      <c r="VKE64" s="140"/>
      <c r="VKF64" s="140"/>
      <c r="VKG64" s="140"/>
      <c r="VKH64" s="140"/>
      <c r="VKI64" s="140"/>
      <c r="VKJ64" s="140"/>
      <c r="VKK64" s="140"/>
      <c r="VKL64" s="140"/>
      <c r="VKM64" s="140"/>
      <c r="VKN64" s="140"/>
      <c r="VKO64" s="140"/>
      <c r="VKP64" s="140"/>
      <c r="VKQ64" s="140"/>
      <c r="VKR64" s="140"/>
      <c r="VKS64" s="140"/>
      <c r="VKT64" s="140"/>
      <c r="VKU64" s="140"/>
      <c r="VKV64" s="140"/>
      <c r="VKW64" s="140"/>
      <c r="VKX64" s="140"/>
      <c r="VKY64" s="140"/>
      <c r="VKZ64" s="140"/>
      <c r="VLA64" s="140"/>
      <c r="VLB64" s="140"/>
      <c r="VLC64" s="140"/>
      <c r="VLD64" s="140"/>
      <c r="VLE64" s="140"/>
      <c r="VLF64" s="140"/>
      <c r="VLG64" s="140"/>
      <c r="VLH64" s="140"/>
      <c r="VLI64" s="140"/>
      <c r="VLJ64" s="140"/>
      <c r="VLK64" s="140"/>
      <c r="VLL64" s="140"/>
      <c r="VLM64" s="140"/>
      <c r="VLN64" s="140"/>
      <c r="VLO64" s="140"/>
      <c r="VLP64" s="140"/>
      <c r="VLQ64" s="140"/>
      <c r="VLR64" s="140"/>
      <c r="VLS64" s="140"/>
      <c r="VLT64" s="140"/>
      <c r="VLU64" s="140"/>
      <c r="VLV64" s="140"/>
      <c r="VLW64" s="140"/>
      <c r="VLX64" s="140"/>
      <c r="VLY64" s="140"/>
      <c r="VLZ64" s="140"/>
      <c r="VMA64" s="140"/>
      <c r="VMB64" s="140"/>
      <c r="VMC64" s="140"/>
      <c r="VMD64" s="140"/>
      <c r="VME64" s="140"/>
      <c r="VMF64" s="140"/>
      <c r="VMG64" s="140"/>
      <c r="VMH64" s="140"/>
      <c r="VMI64" s="140"/>
      <c r="VMJ64" s="140"/>
      <c r="VMK64" s="140"/>
      <c r="VML64" s="140"/>
      <c r="VMM64" s="140"/>
      <c r="VMN64" s="140"/>
      <c r="VMO64" s="140"/>
      <c r="VMP64" s="140"/>
      <c r="VMQ64" s="140"/>
      <c r="VMR64" s="140"/>
      <c r="VMS64" s="140"/>
      <c r="VMT64" s="140"/>
      <c r="VMU64" s="140"/>
      <c r="VMV64" s="140"/>
      <c r="VMW64" s="140"/>
      <c r="VMX64" s="140"/>
      <c r="VMY64" s="140"/>
      <c r="VMZ64" s="140"/>
      <c r="VNA64" s="140"/>
      <c r="VNB64" s="140"/>
      <c r="VNC64" s="140"/>
      <c r="VND64" s="140"/>
      <c r="VNE64" s="140"/>
      <c r="VNF64" s="140"/>
      <c r="VNG64" s="140"/>
      <c r="VNH64" s="140"/>
      <c r="VNI64" s="140"/>
      <c r="VNJ64" s="140"/>
      <c r="VNK64" s="140"/>
      <c r="VNL64" s="140"/>
      <c r="VNM64" s="140"/>
      <c r="VNN64" s="140"/>
      <c r="VNO64" s="140"/>
      <c r="VNP64" s="140"/>
      <c r="VNQ64" s="140"/>
      <c r="VNR64" s="140"/>
      <c r="VNS64" s="140"/>
      <c r="VNT64" s="140"/>
      <c r="VNU64" s="140"/>
      <c r="VNV64" s="140"/>
      <c r="VNW64" s="140"/>
      <c r="VNX64" s="140"/>
      <c r="VNY64" s="140"/>
      <c r="VNZ64" s="140"/>
      <c r="VOA64" s="140"/>
      <c r="VOB64" s="140"/>
      <c r="VOC64" s="140"/>
      <c r="VOD64" s="140"/>
      <c r="VOE64" s="140"/>
      <c r="VOF64" s="140"/>
      <c r="VOG64" s="140"/>
      <c r="VOH64" s="140"/>
      <c r="VOI64" s="140"/>
      <c r="VOJ64" s="140"/>
      <c r="VOK64" s="140"/>
      <c r="VOL64" s="140"/>
      <c r="VOM64" s="140"/>
      <c r="VON64" s="140"/>
      <c r="VOO64" s="140"/>
      <c r="VOP64" s="140"/>
      <c r="VOQ64" s="140"/>
      <c r="VOR64" s="140"/>
      <c r="VOS64" s="140"/>
      <c r="VOT64" s="140"/>
      <c r="VOU64" s="140"/>
      <c r="VOV64" s="140"/>
      <c r="VOW64" s="140"/>
      <c r="VOX64" s="140"/>
      <c r="VOY64" s="140"/>
      <c r="VOZ64" s="140"/>
      <c r="VPA64" s="140"/>
      <c r="VPB64" s="140"/>
      <c r="VPC64" s="140"/>
      <c r="VPD64" s="140"/>
      <c r="VPE64" s="140"/>
      <c r="VPF64" s="140"/>
      <c r="VPG64" s="140"/>
      <c r="VPH64" s="140"/>
      <c r="VPI64" s="140"/>
      <c r="VPJ64" s="140"/>
      <c r="VPK64" s="140"/>
      <c r="VPL64" s="140"/>
      <c r="VPM64" s="140"/>
      <c r="VPN64" s="140"/>
      <c r="VPO64" s="140"/>
      <c r="VPP64" s="140"/>
      <c r="VPQ64" s="140"/>
      <c r="VPR64" s="140"/>
      <c r="VPS64" s="140"/>
      <c r="VPT64" s="140"/>
      <c r="VPU64" s="140"/>
      <c r="VPV64" s="140"/>
      <c r="VPW64" s="140"/>
      <c r="VPX64" s="140"/>
      <c r="VPY64" s="140"/>
      <c r="VPZ64" s="140"/>
      <c r="VQA64" s="140"/>
      <c r="VQB64" s="140"/>
      <c r="VQC64" s="140"/>
      <c r="VQD64" s="140"/>
      <c r="VQE64" s="140"/>
      <c r="VQF64" s="140"/>
      <c r="VQG64" s="140"/>
      <c r="VQH64" s="140"/>
      <c r="VQI64" s="140"/>
      <c r="VQJ64" s="140"/>
      <c r="VQK64" s="140"/>
      <c r="VQL64" s="140"/>
      <c r="VQM64" s="140"/>
      <c r="VQN64" s="140"/>
      <c r="VQO64" s="140"/>
      <c r="VQP64" s="140"/>
      <c r="VQQ64" s="140"/>
      <c r="VQR64" s="140"/>
      <c r="VQS64" s="140"/>
      <c r="VQT64" s="140"/>
      <c r="VQU64" s="140"/>
      <c r="VQV64" s="140"/>
      <c r="VQW64" s="140"/>
      <c r="VQX64" s="140"/>
      <c r="VQY64" s="140"/>
      <c r="VQZ64" s="140"/>
      <c r="VRA64" s="140"/>
      <c r="VRB64" s="140"/>
      <c r="VRC64" s="140"/>
      <c r="VRD64" s="140"/>
      <c r="VRE64" s="140"/>
      <c r="VRF64" s="140"/>
      <c r="VRG64" s="140"/>
      <c r="VRH64" s="140"/>
      <c r="VRI64" s="140"/>
      <c r="VRJ64" s="140"/>
      <c r="VRK64" s="140"/>
      <c r="VRL64" s="140"/>
      <c r="VRM64" s="140"/>
      <c r="VRN64" s="140"/>
      <c r="VRO64" s="140"/>
      <c r="VRP64" s="140"/>
      <c r="VRQ64" s="140"/>
      <c r="VRR64" s="140"/>
      <c r="VRS64" s="140"/>
      <c r="VRT64" s="140"/>
      <c r="VRU64" s="140"/>
      <c r="VRV64" s="140"/>
      <c r="VRW64" s="140"/>
      <c r="VRX64" s="140"/>
      <c r="VRY64" s="140"/>
      <c r="VRZ64" s="140"/>
      <c r="VSA64" s="140"/>
      <c r="VSB64" s="140"/>
      <c r="VSC64" s="140"/>
      <c r="VSD64" s="140"/>
      <c r="VSE64" s="140"/>
      <c r="VSF64" s="140"/>
      <c r="VSG64" s="140"/>
      <c r="VSH64" s="140"/>
      <c r="VSI64" s="140"/>
      <c r="VSJ64" s="140"/>
      <c r="VSK64" s="140"/>
      <c r="VSL64" s="140"/>
      <c r="VSM64" s="140"/>
      <c r="VSN64" s="140"/>
      <c r="VSO64" s="140"/>
      <c r="VSP64" s="140"/>
      <c r="VSQ64" s="140"/>
      <c r="VSR64" s="140"/>
      <c r="VSS64" s="140"/>
      <c r="VST64" s="140"/>
      <c r="VSU64" s="140"/>
      <c r="VSV64" s="140"/>
      <c r="VSW64" s="140"/>
      <c r="VSX64" s="140"/>
      <c r="VSY64" s="140"/>
      <c r="VSZ64" s="140"/>
      <c r="VTA64" s="140"/>
      <c r="VTB64" s="140"/>
      <c r="VTC64" s="140"/>
      <c r="VTD64" s="140"/>
      <c r="VTE64" s="140"/>
      <c r="VTF64" s="140"/>
      <c r="VTG64" s="140"/>
      <c r="VTH64" s="140"/>
      <c r="VTI64" s="140"/>
      <c r="VTJ64" s="140"/>
      <c r="VTK64" s="140"/>
      <c r="VTL64" s="140"/>
      <c r="VTM64" s="140"/>
      <c r="VTN64" s="140"/>
      <c r="VTO64" s="140"/>
      <c r="VTP64" s="140"/>
      <c r="VTQ64" s="140"/>
      <c r="VTR64" s="140"/>
      <c r="VTS64" s="140"/>
      <c r="VTT64" s="140"/>
      <c r="VTU64" s="140"/>
      <c r="VTV64" s="140"/>
      <c r="VTW64" s="140"/>
      <c r="VTX64" s="140"/>
      <c r="VTY64" s="140"/>
      <c r="VTZ64" s="140"/>
      <c r="VUA64" s="140"/>
      <c r="VUB64" s="140"/>
      <c r="VUC64" s="140"/>
      <c r="VUD64" s="140"/>
      <c r="VUE64" s="140"/>
      <c r="VUF64" s="140"/>
      <c r="VUG64" s="140"/>
      <c r="VUH64" s="140"/>
      <c r="VUI64" s="140"/>
      <c r="VUJ64" s="140"/>
      <c r="VUK64" s="140"/>
      <c r="VUL64" s="140"/>
      <c r="VUM64" s="140"/>
      <c r="VUN64" s="140"/>
      <c r="VUO64" s="140"/>
      <c r="VUP64" s="140"/>
      <c r="VUQ64" s="140"/>
      <c r="VUR64" s="140"/>
      <c r="VUS64" s="140"/>
      <c r="VUT64" s="140"/>
      <c r="VUU64" s="140"/>
      <c r="VUV64" s="140"/>
      <c r="VUW64" s="140"/>
      <c r="VUX64" s="140"/>
      <c r="VUY64" s="140"/>
      <c r="VUZ64" s="140"/>
      <c r="VVA64" s="140"/>
      <c r="VVB64" s="140"/>
      <c r="VVC64" s="140"/>
      <c r="VVD64" s="140"/>
      <c r="VVE64" s="140"/>
      <c r="VVF64" s="140"/>
      <c r="VVG64" s="140"/>
      <c r="VVH64" s="140"/>
      <c r="VVI64" s="140"/>
      <c r="VVJ64" s="140"/>
      <c r="VVK64" s="140"/>
      <c r="VVL64" s="140"/>
      <c r="VVM64" s="140"/>
      <c r="VVN64" s="140"/>
      <c r="VVO64" s="140"/>
      <c r="VVP64" s="140"/>
      <c r="VVQ64" s="140"/>
      <c r="VVR64" s="140"/>
      <c r="VVS64" s="140"/>
      <c r="VVT64" s="140"/>
      <c r="VVU64" s="140"/>
      <c r="VVV64" s="140"/>
      <c r="VVW64" s="140"/>
      <c r="VVX64" s="140"/>
      <c r="VVY64" s="140"/>
      <c r="VVZ64" s="140"/>
      <c r="VWA64" s="140"/>
      <c r="VWB64" s="140"/>
      <c r="VWC64" s="140"/>
      <c r="VWD64" s="140"/>
      <c r="VWE64" s="140"/>
      <c r="VWF64" s="140"/>
      <c r="VWG64" s="140"/>
      <c r="VWH64" s="140"/>
      <c r="VWI64" s="140"/>
      <c r="VWJ64" s="140"/>
      <c r="VWK64" s="140"/>
      <c r="VWL64" s="140"/>
      <c r="VWM64" s="140"/>
      <c r="VWN64" s="140"/>
      <c r="VWO64" s="140"/>
      <c r="VWP64" s="140"/>
      <c r="VWQ64" s="140"/>
      <c r="VWR64" s="140"/>
      <c r="VWS64" s="140"/>
      <c r="VWT64" s="140"/>
      <c r="VWU64" s="140"/>
      <c r="VWV64" s="140"/>
      <c r="VWW64" s="140"/>
      <c r="VWX64" s="140"/>
      <c r="VWY64" s="140"/>
      <c r="VWZ64" s="140"/>
      <c r="VXA64" s="140"/>
      <c r="VXB64" s="140"/>
      <c r="VXC64" s="140"/>
      <c r="VXD64" s="140"/>
      <c r="VXE64" s="140"/>
      <c r="VXF64" s="140"/>
      <c r="VXG64" s="140"/>
      <c r="VXH64" s="140"/>
      <c r="VXI64" s="140"/>
      <c r="VXJ64" s="140"/>
      <c r="VXK64" s="140"/>
      <c r="VXL64" s="140"/>
      <c r="VXM64" s="140"/>
      <c r="VXN64" s="140"/>
      <c r="VXO64" s="140"/>
      <c r="VXP64" s="140"/>
      <c r="VXQ64" s="140"/>
      <c r="VXR64" s="140"/>
      <c r="VXS64" s="140"/>
      <c r="VXT64" s="140"/>
      <c r="VXU64" s="140"/>
      <c r="VXV64" s="140"/>
      <c r="VXW64" s="140"/>
      <c r="VXX64" s="140"/>
      <c r="VXY64" s="140"/>
      <c r="VXZ64" s="140"/>
      <c r="VYA64" s="140"/>
      <c r="VYB64" s="140"/>
      <c r="VYC64" s="140"/>
      <c r="VYD64" s="140"/>
      <c r="VYE64" s="140"/>
      <c r="VYF64" s="140"/>
      <c r="VYG64" s="140"/>
      <c r="VYH64" s="140"/>
      <c r="VYI64" s="140"/>
      <c r="VYJ64" s="140"/>
      <c r="VYK64" s="140"/>
      <c r="VYL64" s="140"/>
      <c r="VYM64" s="140"/>
      <c r="VYN64" s="140"/>
      <c r="VYO64" s="140"/>
      <c r="VYP64" s="140"/>
      <c r="VYQ64" s="140"/>
      <c r="VYR64" s="140"/>
      <c r="VYS64" s="140"/>
      <c r="VYT64" s="140"/>
      <c r="VYU64" s="140"/>
      <c r="VYV64" s="140"/>
      <c r="VYW64" s="140"/>
      <c r="VYX64" s="140"/>
      <c r="VYY64" s="140"/>
      <c r="VYZ64" s="140"/>
      <c r="VZA64" s="140"/>
      <c r="VZB64" s="140"/>
      <c r="VZC64" s="140"/>
      <c r="VZD64" s="140"/>
      <c r="VZE64" s="140"/>
      <c r="VZF64" s="140"/>
      <c r="VZG64" s="140"/>
      <c r="VZH64" s="140"/>
      <c r="VZI64" s="140"/>
      <c r="VZJ64" s="140"/>
      <c r="VZK64" s="140"/>
      <c r="VZL64" s="140"/>
      <c r="VZM64" s="140"/>
      <c r="VZN64" s="140"/>
      <c r="VZO64" s="140"/>
      <c r="VZP64" s="140"/>
      <c r="VZQ64" s="140"/>
      <c r="VZR64" s="140"/>
      <c r="VZS64" s="140"/>
      <c r="VZT64" s="140"/>
      <c r="VZU64" s="140"/>
      <c r="VZV64" s="140"/>
      <c r="VZW64" s="140"/>
      <c r="VZX64" s="140"/>
      <c r="VZY64" s="140"/>
      <c r="VZZ64" s="140"/>
      <c r="WAA64" s="140"/>
      <c r="WAB64" s="140"/>
      <c r="WAC64" s="140"/>
      <c r="WAD64" s="140"/>
      <c r="WAE64" s="140"/>
      <c r="WAF64" s="140"/>
      <c r="WAG64" s="140"/>
      <c r="WAH64" s="140"/>
      <c r="WAI64" s="140"/>
      <c r="WAJ64" s="140"/>
      <c r="WAK64" s="140"/>
      <c r="WAL64" s="140"/>
      <c r="WAM64" s="140"/>
      <c r="WAN64" s="140"/>
      <c r="WAO64" s="140"/>
      <c r="WAP64" s="140"/>
      <c r="WAQ64" s="140"/>
      <c r="WAR64" s="140"/>
      <c r="WAS64" s="140"/>
      <c r="WAT64" s="140"/>
      <c r="WAU64" s="140"/>
      <c r="WAV64" s="140"/>
      <c r="WAW64" s="140"/>
      <c r="WAX64" s="140"/>
      <c r="WAY64" s="140"/>
      <c r="WAZ64" s="140"/>
      <c r="WBA64" s="140"/>
      <c r="WBB64" s="140"/>
      <c r="WBC64" s="140"/>
      <c r="WBD64" s="140"/>
      <c r="WBE64" s="140"/>
      <c r="WBF64" s="140"/>
      <c r="WBG64" s="140"/>
      <c r="WBH64" s="140"/>
      <c r="WBI64" s="140"/>
      <c r="WBJ64" s="140"/>
      <c r="WBK64" s="140"/>
      <c r="WBL64" s="140"/>
      <c r="WBM64" s="140"/>
      <c r="WBN64" s="140"/>
      <c r="WBO64" s="140"/>
      <c r="WBP64" s="140"/>
      <c r="WBQ64" s="140"/>
      <c r="WBR64" s="140"/>
      <c r="WBS64" s="140"/>
      <c r="WBT64" s="140"/>
      <c r="WBU64" s="140"/>
      <c r="WBV64" s="140"/>
      <c r="WBW64" s="140"/>
      <c r="WBX64" s="140"/>
      <c r="WBY64" s="140"/>
      <c r="WBZ64" s="140"/>
      <c r="WCA64" s="140"/>
      <c r="WCB64" s="140"/>
      <c r="WCC64" s="140"/>
      <c r="WCD64" s="140"/>
      <c r="WCE64" s="140"/>
      <c r="WCF64" s="140"/>
      <c r="WCG64" s="140"/>
      <c r="WCH64" s="140"/>
      <c r="WCI64" s="140"/>
      <c r="WCJ64" s="140"/>
      <c r="WCK64" s="140"/>
      <c r="WCL64" s="140"/>
      <c r="WCM64" s="140"/>
      <c r="WCN64" s="140"/>
      <c r="WCO64" s="140"/>
      <c r="WCP64" s="140"/>
      <c r="WCQ64" s="140"/>
      <c r="WCR64" s="140"/>
      <c r="WCS64" s="140"/>
      <c r="WCT64" s="140"/>
      <c r="WCU64" s="140"/>
      <c r="WCV64" s="140"/>
      <c r="WCW64" s="140"/>
      <c r="WCX64" s="140"/>
      <c r="WCY64" s="140"/>
      <c r="WCZ64" s="140"/>
      <c r="WDA64" s="140"/>
      <c r="WDB64" s="140"/>
      <c r="WDC64" s="140"/>
      <c r="WDD64" s="140"/>
      <c r="WDE64" s="140"/>
      <c r="WDF64" s="140"/>
      <c r="WDG64" s="140"/>
      <c r="WDH64" s="140"/>
      <c r="WDI64" s="140"/>
      <c r="WDJ64" s="140"/>
      <c r="WDK64" s="140"/>
      <c r="WDL64" s="140"/>
      <c r="WDM64" s="140"/>
      <c r="WDN64" s="140"/>
      <c r="WDO64" s="140"/>
      <c r="WDP64" s="140"/>
      <c r="WDQ64" s="140"/>
      <c r="WDR64" s="140"/>
      <c r="WDS64" s="140"/>
      <c r="WDT64" s="140"/>
      <c r="WDU64" s="140"/>
      <c r="WDV64" s="140"/>
      <c r="WDW64" s="140"/>
      <c r="WDX64" s="140"/>
      <c r="WDY64" s="140"/>
      <c r="WDZ64" s="140"/>
      <c r="WEA64" s="140"/>
      <c r="WEB64" s="140"/>
      <c r="WEC64" s="140"/>
      <c r="WED64" s="140"/>
      <c r="WEE64" s="140"/>
      <c r="WEF64" s="140"/>
      <c r="WEG64" s="140"/>
      <c r="WEH64" s="140"/>
      <c r="WEI64" s="140"/>
      <c r="WEJ64" s="140"/>
      <c r="WEK64" s="140"/>
      <c r="WEL64" s="140"/>
      <c r="WEM64" s="140"/>
      <c r="WEN64" s="140"/>
      <c r="WEO64" s="140"/>
      <c r="WEP64" s="140"/>
      <c r="WEQ64" s="140"/>
      <c r="WER64" s="140"/>
      <c r="WES64" s="140"/>
      <c r="WET64" s="140"/>
      <c r="WEU64" s="140"/>
      <c r="WEV64" s="140"/>
      <c r="WEW64" s="140"/>
      <c r="WEX64" s="140"/>
      <c r="WEY64" s="140"/>
      <c r="WEZ64" s="140"/>
      <c r="WFA64" s="140"/>
      <c r="WFB64" s="140"/>
      <c r="WFC64" s="140"/>
      <c r="WFD64" s="140"/>
      <c r="WFE64" s="140"/>
      <c r="WFF64" s="140"/>
      <c r="WFG64" s="140"/>
      <c r="WFH64" s="140"/>
      <c r="WFI64" s="140"/>
      <c r="WFJ64" s="140"/>
      <c r="WFK64" s="140"/>
      <c r="WFL64" s="140"/>
      <c r="WFM64" s="140"/>
      <c r="WFN64" s="140"/>
      <c r="WFO64" s="140"/>
      <c r="WFP64" s="140"/>
      <c r="WFQ64" s="140"/>
      <c r="WFR64" s="140"/>
      <c r="WFS64" s="140"/>
      <c r="WFT64" s="140"/>
      <c r="WFU64" s="140"/>
      <c r="WFV64" s="140"/>
      <c r="WFW64" s="140"/>
      <c r="WFX64" s="140"/>
      <c r="WFY64" s="140"/>
      <c r="WFZ64" s="140"/>
      <c r="WGA64" s="140"/>
      <c r="WGB64" s="140"/>
      <c r="WGC64" s="140"/>
      <c r="WGD64" s="140"/>
      <c r="WGE64" s="140"/>
      <c r="WGF64" s="140"/>
      <c r="WGG64" s="140"/>
      <c r="WGH64" s="140"/>
      <c r="WGI64" s="140"/>
      <c r="WGJ64" s="140"/>
      <c r="WGK64" s="140"/>
      <c r="WGL64" s="140"/>
      <c r="WGM64" s="140"/>
      <c r="WGN64" s="140"/>
      <c r="WGO64" s="140"/>
      <c r="WGP64" s="140"/>
      <c r="WGQ64" s="140"/>
      <c r="WGR64" s="140"/>
      <c r="WGS64" s="140"/>
      <c r="WGT64" s="140"/>
      <c r="WGU64" s="140"/>
      <c r="WGV64" s="140"/>
      <c r="WGW64" s="140"/>
      <c r="WGX64" s="140"/>
      <c r="WGY64" s="140"/>
      <c r="WGZ64" s="140"/>
      <c r="WHA64" s="140"/>
      <c r="WHB64" s="140"/>
      <c r="WHC64" s="140"/>
      <c r="WHD64" s="140"/>
      <c r="WHE64" s="140"/>
      <c r="WHF64" s="140"/>
      <c r="WHG64" s="140"/>
      <c r="WHH64" s="140"/>
      <c r="WHI64" s="140"/>
      <c r="WHJ64" s="140"/>
      <c r="WHK64" s="140"/>
      <c r="WHL64" s="140"/>
      <c r="WHM64" s="140"/>
      <c r="WHN64" s="140"/>
      <c r="WHO64" s="140"/>
      <c r="WHP64" s="140"/>
      <c r="WHQ64" s="140"/>
      <c r="WHR64" s="140"/>
      <c r="WHS64" s="140"/>
      <c r="WHT64" s="140"/>
      <c r="WHU64" s="140"/>
      <c r="WHV64" s="140"/>
      <c r="WHW64" s="140"/>
      <c r="WHX64" s="140"/>
      <c r="WHY64" s="140"/>
      <c r="WHZ64" s="140"/>
      <c r="WIA64" s="140"/>
      <c r="WIB64" s="140"/>
      <c r="WIC64" s="140"/>
      <c r="WID64" s="140"/>
      <c r="WIE64" s="140"/>
      <c r="WIF64" s="140"/>
      <c r="WIG64" s="140"/>
      <c r="WIH64" s="140"/>
      <c r="WII64" s="140"/>
      <c r="WIJ64" s="140"/>
      <c r="WIK64" s="140"/>
      <c r="WIL64" s="140"/>
      <c r="WIM64" s="140"/>
      <c r="WIN64" s="140"/>
      <c r="WIO64" s="140"/>
      <c r="WIP64" s="140"/>
      <c r="WIQ64" s="140"/>
      <c r="WIR64" s="140"/>
      <c r="WIS64" s="140"/>
      <c r="WIT64" s="140"/>
      <c r="WIU64" s="140"/>
      <c r="WIV64" s="140"/>
      <c r="WIW64" s="140"/>
      <c r="WIX64" s="140"/>
      <c r="WIY64" s="140"/>
      <c r="WIZ64" s="140"/>
      <c r="WJA64" s="140"/>
      <c r="WJB64" s="140"/>
      <c r="WJC64" s="140"/>
      <c r="WJD64" s="140"/>
      <c r="WJE64" s="140"/>
      <c r="WJF64" s="140"/>
      <c r="WJG64" s="140"/>
      <c r="WJH64" s="140"/>
      <c r="WJI64" s="140"/>
      <c r="WJJ64" s="140"/>
      <c r="WJK64" s="140"/>
      <c r="WJL64" s="140"/>
      <c r="WJM64" s="140"/>
      <c r="WJN64" s="140"/>
      <c r="WJO64" s="140"/>
      <c r="WJP64" s="140"/>
      <c r="WJQ64" s="140"/>
      <c r="WJR64" s="140"/>
      <c r="WJS64" s="140"/>
      <c r="WJT64" s="140"/>
      <c r="WJU64" s="140"/>
      <c r="WJV64" s="140"/>
      <c r="WJW64" s="140"/>
      <c r="WJX64" s="140"/>
      <c r="WJY64" s="140"/>
      <c r="WJZ64" s="140"/>
      <c r="WKA64" s="140"/>
      <c r="WKB64" s="140"/>
      <c r="WKC64" s="140"/>
      <c r="WKD64" s="140"/>
      <c r="WKE64" s="140"/>
      <c r="WKF64" s="140"/>
      <c r="WKG64" s="140"/>
      <c r="WKH64" s="140"/>
      <c r="WKI64" s="140"/>
      <c r="WKJ64" s="140"/>
      <c r="WKK64" s="140"/>
      <c r="WKL64" s="140"/>
      <c r="WKM64" s="140"/>
      <c r="WKN64" s="140"/>
      <c r="WKO64" s="140"/>
      <c r="WKP64" s="140"/>
      <c r="WKQ64" s="140"/>
      <c r="WKR64" s="140"/>
      <c r="WKS64" s="140"/>
      <c r="WKT64" s="140"/>
      <c r="WKU64" s="140"/>
      <c r="WKV64" s="140"/>
      <c r="WKW64" s="140"/>
      <c r="WKX64" s="140"/>
      <c r="WKY64" s="140"/>
      <c r="WKZ64" s="140"/>
      <c r="WLA64" s="140"/>
      <c r="WLB64" s="140"/>
      <c r="WLC64" s="140"/>
      <c r="WLD64" s="140"/>
      <c r="WLE64" s="140"/>
      <c r="WLF64" s="140"/>
      <c r="WLG64" s="140"/>
      <c r="WLH64" s="140"/>
      <c r="WLI64" s="140"/>
      <c r="WLJ64" s="140"/>
      <c r="WLK64" s="140"/>
      <c r="WLL64" s="140"/>
      <c r="WLM64" s="140"/>
      <c r="WLN64" s="140"/>
      <c r="WLO64" s="140"/>
      <c r="WLP64" s="140"/>
      <c r="WLQ64" s="140"/>
      <c r="WLR64" s="140"/>
      <c r="WLS64" s="140"/>
      <c r="WLT64" s="140"/>
      <c r="WLU64" s="140"/>
      <c r="WLV64" s="140"/>
      <c r="WLW64" s="140"/>
      <c r="WLX64" s="140"/>
      <c r="WLY64" s="140"/>
      <c r="WLZ64" s="140"/>
      <c r="WMA64" s="140"/>
      <c r="WMB64" s="140"/>
      <c r="WMC64" s="140"/>
      <c r="WMD64" s="140"/>
      <c r="WME64" s="140"/>
      <c r="WMF64" s="140"/>
      <c r="WMG64" s="140"/>
      <c r="WMH64" s="140"/>
      <c r="WMI64" s="140"/>
      <c r="WMJ64" s="140"/>
      <c r="WMK64" s="140"/>
      <c r="WML64" s="140"/>
      <c r="WMM64" s="140"/>
      <c r="WMN64" s="140"/>
      <c r="WMO64" s="140"/>
      <c r="WMP64" s="140"/>
      <c r="WMQ64" s="140"/>
      <c r="WMR64" s="140"/>
      <c r="WMS64" s="140"/>
      <c r="WMT64" s="140"/>
      <c r="WMU64" s="140"/>
      <c r="WMV64" s="140"/>
      <c r="WMW64" s="140"/>
      <c r="WMX64" s="140"/>
      <c r="WMY64" s="140"/>
      <c r="WMZ64" s="140"/>
      <c r="WNA64" s="140"/>
      <c r="WNB64" s="140"/>
      <c r="WNC64" s="140"/>
      <c r="WND64" s="140"/>
      <c r="WNE64" s="140"/>
      <c r="WNF64" s="140"/>
      <c r="WNG64" s="140"/>
      <c r="WNH64" s="140"/>
      <c r="WNI64" s="140"/>
      <c r="WNJ64" s="140"/>
      <c r="WNK64" s="140"/>
      <c r="WNL64" s="140"/>
      <c r="WNM64" s="140"/>
      <c r="WNN64" s="140"/>
      <c r="WNO64" s="140"/>
      <c r="WNP64" s="140"/>
      <c r="WNQ64" s="140"/>
      <c r="WNR64" s="140"/>
      <c r="WNS64" s="140"/>
      <c r="WNT64" s="140"/>
      <c r="WNU64" s="140"/>
      <c r="WNV64" s="140"/>
      <c r="WNW64" s="140"/>
      <c r="WNX64" s="140"/>
      <c r="WNY64" s="140"/>
      <c r="WNZ64" s="140"/>
      <c r="WOA64" s="140"/>
      <c r="WOB64" s="140"/>
      <c r="WOC64" s="140"/>
      <c r="WOD64" s="140"/>
      <c r="WOE64" s="140"/>
      <c r="WOF64" s="140"/>
      <c r="WOG64" s="140"/>
      <c r="WOH64" s="140"/>
      <c r="WOI64" s="140"/>
      <c r="WOJ64" s="140"/>
      <c r="WOK64" s="140"/>
      <c r="WOL64" s="140"/>
      <c r="WOM64" s="140"/>
      <c r="WON64" s="140"/>
      <c r="WOO64" s="140"/>
      <c r="WOP64" s="140"/>
      <c r="WOQ64" s="140"/>
      <c r="WOR64" s="140"/>
      <c r="WOS64" s="140"/>
      <c r="WOT64" s="140"/>
      <c r="WOU64" s="140"/>
      <c r="WOV64" s="140"/>
      <c r="WOW64" s="140"/>
      <c r="WOX64" s="140"/>
      <c r="WOY64" s="140"/>
      <c r="WOZ64" s="140"/>
      <c r="WPA64" s="140"/>
      <c r="WPB64" s="140"/>
      <c r="WPC64" s="140"/>
      <c r="WPD64" s="140"/>
      <c r="WPE64" s="140"/>
      <c r="WPF64" s="140"/>
      <c r="WPG64" s="140"/>
      <c r="WPH64" s="140"/>
      <c r="WPI64" s="140"/>
      <c r="WPJ64" s="140"/>
      <c r="WPK64" s="140"/>
      <c r="WPL64" s="140"/>
      <c r="WPM64" s="140"/>
      <c r="WPN64" s="140"/>
      <c r="WPO64" s="140"/>
      <c r="WPP64" s="140"/>
      <c r="WPQ64" s="140"/>
      <c r="WPR64" s="140"/>
      <c r="WPS64" s="140"/>
      <c r="WPT64" s="140"/>
      <c r="WPU64" s="140"/>
      <c r="WPV64" s="140"/>
      <c r="WPW64" s="140"/>
      <c r="WPX64" s="140"/>
      <c r="WPY64" s="140"/>
      <c r="WPZ64" s="140"/>
      <c r="WQA64" s="140"/>
      <c r="WQB64" s="140"/>
      <c r="WQC64" s="140"/>
      <c r="WQD64" s="140"/>
      <c r="WQE64" s="140"/>
      <c r="WQF64" s="140"/>
      <c r="WQG64" s="140"/>
      <c r="WQH64" s="140"/>
      <c r="WQI64" s="140"/>
      <c r="WQJ64" s="140"/>
      <c r="WQK64" s="140"/>
      <c r="WQL64" s="140"/>
      <c r="WQM64" s="140"/>
      <c r="WQN64" s="140"/>
      <c r="WQO64" s="140"/>
      <c r="WQP64" s="140"/>
      <c r="WQQ64" s="140"/>
      <c r="WQR64" s="140"/>
      <c r="WQS64" s="140"/>
      <c r="WQT64" s="140"/>
      <c r="WQU64" s="140"/>
      <c r="WQV64" s="140"/>
      <c r="WQW64" s="140"/>
      <c r="WQX64" s="140"/>
      <c r="WQY64" s="140"/>
      <c r="WQZ64" s="140"/>
      <c r="WRA64" s="140"/>
      <c r="WRB64" s="140"/>
      <c r="WRC64" s="140"/>
      <c r="WRD64" s="140"/>
      <c r="WRE64" s="140"/>
      <c r="WRF64" s="140"/>
      <c r="WRG64" s="140"/>
      <c r="WRH64" s="140"/>
      <c r="WRI64" s="140"/>
      <c r="WRJ64" s="140"/>
      <c r="WRK64" s="140"/>
      <c r="WRL64" s="140"/>
      <c r="WRM64" s="140"/>
      <c r="WRN64" s="140"/>
      <c r="WRO64" s="140"/>
      <c r="WRP64" s="140"/>
      <c r="WRQ64" s="140"/>
      <c r="WRR64" s="140"/>
      <c r="WRS64" s="140"/>
      <c r="WRT64" s="140"/>
      <c r="WRU64" s="140"/>
      <c r="WRV64" s="140"/>
      <c r="WRW64" s="140"/>
      <c r="WRX64" s="140"/>
      <c r="WRY64" s="140"/>
      <c r="WRZ64" s="140"/>
      <c r="WSA64" s="140"/>
      <c r="WSB64" s="140"/>
      <c r="WSC64" s="140"/>
      <c r="WSD64" s="140"/>
      <c r="WSE64" s="140"/>
      <c r="WSF64" s="140"/>
      <c r="WSG64" s="140"/>
      <c r="WSH64" s="140"/>
      <c r="WSI64" s="140"/>
      <c r="WSJ64" s="140"/>
      <c r="WSK64" s="140"/>
      <c r="WSL64" s="140"/>
      <c r="WSM64" s="140"/>
      <c r="WSN64" s="140"/>
      <c r="WSO64" s="140"/>
      <c r="WSP64" s="140"/>
      <c r="WSQ64" s="140"/>
      <c r="WSR64" s="140"/>
      <c r="WSS64" s="140"/>
      <c r="WST64" s="140"/>
      <c r="WSU64" s="140"/>
      <c r="WSV64" s="140"/>
      <c r="WSW64" s="140"/>
      <c r="WSX64" s="140"/>
      <c r="WSY64" s="140"/>
      <c r="WSZ64" s="140"/>
      <c r="WTA64" s="140"/>
      <c r="WTB64" s="140"/>
      <c r="WTC64" s="140"/>
      <c r="WTD64" s="140"/>
      <c r="WTE64" s="140"/>
      <c r="WTF64" s="140"/>
      <c r="WTG64" s="140"/>
      <c r="WTH64" s="140"/>
      <c r="WTI64" s="140"/>
      <c r="WTJ64" s="140"/>
      <c r="WTK64" s="140"/>
      <c r="WTL64" s="140"/>
      <c r="WTM64" s="140"/>
      <c r="WTN64" s="140"/>
      <c r="WTO64" s="140"/>
      <c r="WTP64" s="140"/>
      <c r="WTQ64" s="140"/>
      <c r="WTR64" s="140"/>
      <c r="WTS64" s="140"/>
      <c r="WTT64" s="140"/>
      <c r="WTU64" s="140"/>
      <c r="WTV64" s="140"/>
      <c r="WTW64" s="140"/>
      <c r="WTX64" s="140"/>
      <c r="WTY64" s="140"/>
      <c r="WTZ64" s="140"/>
      <c r="WUA64" s="140"/>
      <c r="WUB64" s="140"/>
      <c r="WUC64" s="140"/>
      <c r="WUD64" s="140"/>
      <c r="WUE64" s="140"/>
      <c r="WUF64" s="140"/>
      <c r="WUG64" s="140"/>
      <c r="WUH64" s="140"/>
      <c r="WUI64" s="140"/>
      <c r="WUJ64" s="140"/>
      <c r="WUK64" s="140"/>
      <c r="WUL64" s="140"/>
      <c r="WUM64" s="140"/>
      <c r="WUN64" s="140"/>
      <c r="WUO64" s="140"/>
      <c r="WUP64" s="140"/>
      <c r="WUQ64" s="140"/>
      <c r="WUR64" s="140"/>
      <c r="WUS64" s="140"/>
      <c r="WUT64" s="140"/>
      <c r="WUU64" s="140"/>
      <c r="WUV64" s="140"/>
      <c r="WUW64" s="140"/>
      <c r="WUX64" s="140"/>
      <c r="WUY64" s="140"/>
      <c r="WUZ64" s="140"/>
      <c r="WVA64" s="140"/>
      <c r="WVB64" s="140"/>
      <c r="WVC64" s="140"/>
      <c r="WVD64" s="140"/>
      <c r="WVE64" s="140"/>
      <c r="WVF64" s="140"/>
      <c r="WVG64" s="140"/>
      <c r="WVH64" s="140"/>
      <c r="WVI64" s="140"/>
      <c r="WVJ64" s="140"/>
      <c r="WVK64" s="140"/>
      <c r="WVL64" s="140"/>
      <c r="WVM64" s="140"/>
      <c r="WVN64" s="140"/>
      <c r="WVO64" s="140"/>
      <c r="WVP64" s="140"/>
      <c r="WVQ64" s="140"/>
      <c r="WVR64" s="140"/>
      <c r="WVS64" s="140"/>
      <c r="WVT64" s="140"/>
      <c r="WVU64" s="140"/>
      <c r="WVV64" s="140"/>
      <c r="WVW64" s="140"/>
      <c r="WVX64" s="140"/>
      <c r="WVY64" s="140"/>
      <c r="WVZ64" s="140"/>
      <c r="WWA64" s="140"/>
      <c r="WWB64" s="140"/>
      <c r="WWC64" s="140"/>
      <c r="WWD64" s="140"/>
      <c r="WWE64" s="140"/>
      <c r="WWF64" s="140"/>
      <c r="WWG64" s="140"/>
      <c r="WWH64" s="140"/>
      <c r="WWI64" s="140"/>
      <c r="WWJ64" s="140"/>
      <c r="WWK64" s="140"/>
      <c r="WWL64" s="140"/>
      <c r="WWM64" s="140"/>
      <c r="WWN64" s="140"/>
      <c r="WWO64" s="140"/>
      <c r="WWP64" s="140"/>
      <c r="WWQ64" s="140"/>
      <c r="WWR64" s="140"/>
      <c r="WWS64" s="140"/>
      <c r="WWT64" s="140"/>
      <c r="WWU64" s="140"/>
      <c r="WWV64" s="140"/>
      <c r="WWW64" s="140"/>
      <c r="WWX64" s="140"/>
      <c r="WWY64" s="140"/>
      <c r="WWZ64" s="140"/>
      <c r="WXA64" s="140"/>
      <c r="WXB64" s="140"/>
      <c r="WXC64" s="140"/>
      <c r="WXD64" s="140"/>
      <c r="WXE64" s="140"/>
      <c r="WXF64" s="140"/>
      <c r="WXG64" s="140"/>
      <c r="WXH64" s="140"/>
      <c r="WXI64" s="140"/>
      <c r="WXJ64" s="140"/>
      <c r="WXK64" s="140"/>
      <c r="WXL64" s="140"/>
      <c r="WXM64" s="140"/>
      <c r="WXN64" s="140"/>
      <c r="WXO64" s="140"/>
      <c r="WXP64" s="140"/>
      <c r="WXQ64" s="140"/>
      <c r="WXR64" s="140"/>
      <c r="WXS64" s="140"/>
      <c r="WXT64" s="140"/>
      <c r="WXU64" s="140"/>
      <c r="WXV64" s="140"/>
      <c r="WXW64" s="140"/>
      <c r="WXX64" s="140"/>
      <c r="WXY64" s="140"/>
      <c r="WXZ64" s="140"/>
      <c r="WYA64" s="140"/>
      <c r="WYB64" s="140"/>
      <c r="WYC64" s="140"/>
      <c r="WYD64" s="140"/>
      <c r="WYE64" s="140"/>
      <c r="WYF64" s="140"/>
      <c r="WYG64" s="140"/>
      <c r="WYH64" s="140"/>
      <c r="WYI64" s="140"/>
      <c r="WYJ64" s="140"/>
      <c r="WYK64" s="140"/>
      <c r="WYL64" s="140"/>
      <c r="WYM64" s="140"/>
      <c r="WYN64" s="140"/>
      <c r="WYO64" s="140"/>
      <c r="WYP64" s="140"/>
      <c r="WYQ64" s="140"/>
      <c r="WYR64" s="140"/>
      <c r="WYS64" s="140"/>
      <c r="WYT64" s="140"/>
      <c r="WYU64" s="140"/>
      <c r="WYV64" s="140"/>
      <c r="WYW64" s="140"/>
      <c r="WYX64" s="140"/>
      <c r="WYY64" s="140"/>
      <c r="WYZ64" s="140"/>
      <c r="WZA64" s="140"/>
      <c r="WZB64" s="140"/>
      <c r="WZC64" s="140"/>
      <c r="WZD64" s="140"/>
      <c r="WZE64" s="140"/>
      <c r="WZF64" s="140"/>
      <c r="WZG64" s="140"/>
      <c r="WZH64" s="140"/>
      <c r="WZI64" s="140"/>
      <c r="WZJ64" s="140"/>
      <c r="WZK64" s="140"/>
      <c r="WZL64" s="140"/>
      <c r="WZM64" s="140"/>
      <c r="WZN64" s="140"/>
      <c r="WZO64" s="140"/>
      <c r="WZP64" s="140"/>
      <c r="WZQ64" s="140"/>
      <c r="WZR64" s="140"/>
      <c r="WZS64" s="140"/>
      <c r="WZT64" s="140"/>
      <c r="WZU64" s="140"/>
      <c r="WZV64" s="140"/>
      <c r="WZW64" s="140"/>
      <c r="WZX64" s="140"/>
      <c r="WZY64" s="140"/>
      <c r="WZZ64" s="140"/>
      <c r="XAA64" s="140"/>
      <c r="XAB64" s="140"/>
      <c r="XAC64" s="140"/>
      <c r="XAD64" s="140"/>
      <c r="XAE64" s="140"/>
      <c r="XAF64" s="140"/>
      <c r="XAG64" s="140"/>
      <c r="XAH64" s="140"/>
      <c r="XAI64" s="140"/>
      <c r="XAJ64" s="140"/>
      <c r="XAK64" s="140"/>
      <c r="XAL64" s="140"/>
      <c r="XAM64" s="140"/>
      <c r="XAN64" s="140"/>
      <c r="XAO64" s="140"/>
      <c r="XAP64" s="140"/>
      <c r="XAQ64" s="140"/>
      <c r="XAR64" s="140"/>
      <c r="XAS64" s="140"/>
      <c r="XAT64" s="140"/>
      <c r="XAU64" s="140"/>
      <c r="XAV64" s="140"/>
      <c r="XAW64" s="140"/>
      <c r="XAX64" s="140"/>
      <c r="XAY64" s="140"/>
      <c r="XAZ64" s="140"/>
      <c r="XBA64" s="140"/>
      <c r="XBB64" s="140"/>
      <c r="XBC64" s="140"/>
      <c r="XBD64" s="140"/>
      <c r="XBE64" s="140"/>
      <c r="XBF64" s="140"/>
      <c r="XBG64" s="140"/>
      <c r="XBH64" s="140"/>
      <c r="XBI64" s="140"/>
      <c r="XBJ64" s="140"/>
      <c r="XBK64" s="140"/>
      <c r="XBL64" s="140"/>
      <c r="XBM64" s="140"/>
      <c r="XBN64" s="140"/>
      <c r="XBO64" s="140"/>
      <c r="XBP64" s="140"/>
      <c r="XBQ64" s="140"/>
      <c r="XBR64" s="140"/>
      <c r="XBS64" s="140"/>
      <c r="XBT64" s="140"/>
      <c r="XBU64" s="140"/>
      <c r="XBV64" s="140"/>
      <c r="XBW64" s="140"/>
      <c r="XBX64" s="140"/>
      <c r="XBY64" s="140"/>
      <c r="XBZ64" s="140"/>
      <c r="XCA64" s="140"/>
      <c r="XCB64" s="140"/>
      <c r="XCC64" s="140"/>
      <c r="XCD64" s="140"/>
      <c r="XCE64" s="140"/>
      <c r="XCF64" s="140"/>
      <c r="XCG64" s="140"/>
      <c r="XCH64" s="140"/>
      <c r="XCI64" s="140"/>
      <c r="XCJ64" s="140"/>
      <c r="XCK64" s="140"/>
      <c r="XCL64" s="140"/>
      <c r="XCM64" s="140"/>
      <c r="XCN64" s="140"/>
      <c r="XCO64" s="140"/>
      <c r="XCP64" s="140"/>
      <c r="XCQ64" s="140"/>
      <c r="XCR64" s="140"/>
      <c r="XCS64" s="140"/>
      <c r="XCT64" s="140"/>
      <c r="XCU64" s="140"/>
      <c r="XCV64" s="140"/>
      <c r="XCW64" s="140"/>
      <c r="XCX64" s="140"/>
      <c r="XCY64" s="140"/>
      <c r="XCZ64" s="140"/>
      <c r="XDA64" s="140"/>
      <c r="XDB64" s="140"/>
      <c r="XDC64" s="140"/>
      <c r="XDD64" s="140"/>
      <c r="XDE64" s="140"/>
      <c r="XDF64" s="140"/>
      <c r="XDG64" s="140"/>
      <c r="XDH64" s="140"/>
      <c r="XDI64" s="140"/>
      <c r="XDJ64" s="140"/>
      <c r="XDK64" s="140"/>
      <c r="XDL64" s="140"/>
      <c r="XDM64" s="140"/>
      <c r="XDN64" s="140"/>
      <c r="XDO64" s="140"/>
      <c r="XDP64" s="140"/>
      <c r="XDQ64" s="140"/>
      <c r="XDR64" s="140"/>
      <c r="XDS64" s="140"/>
      <c r="XDT64" s="140"/>
      <c r="XDU64" s="140"/>
      <c r="XDV64" s="140"/>
      <c r="XDW64" s="140"/>
      <c r="XDX64" s="140"/>
      <c r="XDY64" s="140"/>
      <c r="XDZ64" s="140"/>
      <c r="XEA64" s="140"/>
      <c r="XEB64" s="140"/>
      <c r="XEC64" s="140"/>
      <c r="XED64" s="140"/>
      <c r="XEE64" s="140"/>
      <c r="XEF64" s="140"/>
      <c r="XEG64" s="140"/>
      <c r="XEH64" s="140"/>
      <c r="XEI64" s="140"/>
      <c r="XEJ64" s="140"/>
      <c r="XEK64" s="140"/>
      <c r="XEL64" s="140"/>
      <c r="XEM64" s="140"/>
      <c r="XEN64" s="140"/>
      <c r="XEO64" s="140"/>
      <c r="XEP64" s="140"/>
      <c r="XEQ64" s="140"/>
      <c r="XER64" s="140"/>
      <c r="XES64" s="140"/>
      <c r="XET64" s="140"/>
      <c r="XEU64" s="140"/>
      <c r="XEV64" s="140"/>
      <c r="XEW64" s="140"/>
      <c r="XEX64" s="140"/>
      <c r="XEY64" s="140"/>
      <c r="XEZ64" s="140"/>
      <c r="XFA64" s="140"/>
      <c r="XFB64" s="140"/>
      <c r="XFC64" s="140"/>
      <c r="XFD64" s="140"/>
    </row>
    <row r="65" spans="1:16384" s="139" customFormat="1">
      <c r="A65" s="140"/>
      <c r="B65" s="118" t="s">
        <v>337</v>
      </c>
      <c r="C65" s="140"/>
      <c r="D65" s="140"/>
      <c r="E65" s="139">
        <f>IF('Capital Structure'!$D$17='Capital Structure'!$E$17,0,E60)</f>
        <v>0</v>
      </c>
      <c r="F65" s="139">
        <f>IF('Capital Structure'!$D$17='Capital Structure'!$E$17,0,F60)</f>
        <v>0</v>
      </c>
      <c r="G65" s="139">
        <f>IF('Capital Structure'!$D$17='Capital Structure'!$E$17,0,G60)</f>
        <v>0</v>
      </c>
      <c r="H65" s="139">
        <f>IF('Capital Structure'!$D$17='Capital Structure'!$E$17,0,H60)</f>
        <v>0</v>
      </c>
      <c r="I65" s="139">
        <f>IF('Capital Structure'!$D$17='Capital Structure'!$E$17,0,I60)</f>
        <v>0</v>
      </c>
      <c r="J65" s="139">
        <f>IF('Capital Structure'!$D$17='Capital Structure'!$E$17,0,J60)</f>
        <v>0</v>
      </c>
      <c r="K65" s="139">
        <f>IF('Capital Structure'!$D$17='Capital Structure'!$E$17,0,K60)</f>
        <v>0</v>
      </c>
      <c r="L65" s="139">
        <f>IF('Capital Structure'!$D$17='Capital Structure'!$E$17,0,L60)</f>
        <v>0</v>
      </c>
      <c r="M65" s="139">
        <f>IF('Capital Structure'!$D$17='Capital Structure'!$E$17,0,M60)</f>
        <v>0</v>
      </c>
      <c r="N65" s="139">
        <f>IF('Capital Structure'!$D$17='Capital Structure'!$E$17,0,N60)</f>
        <v>0</v>
      </c>
      <c r="O65" s="139">
        <f>IF('Capital Structure'!$D$17='Capital Structure'!$E$17,0,O60)</f>
        <v>0</v>
      </c>
      <c r="P65" s="139">
        <f>IF('Capital Structure'!$D$17='Capital Structure'!$E$17,0,P60)</f>
        <v>0</v>
      </c>
      <c r="Q65" s="139">
        <f>IF('Capital Structure'!$D$17='Capital Structure'!$E$17,0,Q60)</f>
        <v>0</v>
      </c>
      <c r="R65" s="139">
        <f>IF('Capital Structure'!$D$17='Capital Structure'!$E$17,0,R60)</f>
        <v>0</v>
      </c>
      <c r="S65" s="139">
        <f>IF('Capital Structure'!$D$17='Capital Structure'!$E$17,0,S60)</f>
        <v>0</v>
      </c>
      <c r="T65" s="139">
        <f>IF('Capital Structure'!$D$17='Capital Structure'!$E$17,0,T60)</f>
        <v>0</v>
      </c>
      <c r="U65" s="139">
        <f>IF('Capital Structure'!$D$17='Capital Structure'!$E$17,0,U60)</f>
        <v>0</v>
      </c>
      <c r="V65" s="139">
        <f>IF('Capital Structure'!$D$17='Capital Structure'!$E$17,0,V60)</f>
        <v>0</v>
      </c>
      <c r="W65" s="139">
        <f>IF('Capital Structure'!$D$17='Capital Structure'!$E$17,0,W60)</f>
        <v>0</v>
      </c>
      <c r="X65" s="139">
        <f>IF('Capital Structure'!$D$17='Capital Structure'!$E$17,0,X60)</f>
        <v>0</v>
      </c>
      <c r="Y65" s="139">
        <f>IF('Capital Structure'!$D$17='Capital Structure'!$E$17,0,Y60)</f>
        <v>0</v>
      </c>
      <c r="Z65" s="139">
        <f>IF('Capital Structure'!$D$17='Capital Structure'!$E$17,0,Z60)</f>
        <v>0</v>
      </c>
      <c r="AA65" s="139">
        <f>IF('Capital Structure'!$D$17='Capital Structure'!$E$17,0,AA60)</f>
        <v>0</v>
      </c>
      <c r="AB65" s="139">
        <f>IF('Capital Structure'!$D$17='Capital Structure'!$E$17,0,AB60)</f>
        <v>0</v>
      </c>
      <c r="AC65" s="139">
        <f>IF('Capital Structure'!$D$17='Capital Structure'!$E$17,0,AC60)</f>
        <v>0</v>
      </c>
      <c r="AD65" s="139">
        <f>IF('Capital Structure'!$D$17='Capital Structure'!$E$17,0,AD60)</f>
        <v>0</v>
      </c>
      <c r="AE65" s="139">
        <f>IF('Capital Structure'!$D$17='Capital Structure'!$E$17,0,AE60)</f>
        <v>0</v>
      </c>
      <c r="AF65" s="139">
        <f>IF('Capital Structure'!$D$17='Capital Structure'!$E$17,0,AF60)</f>
        <v>0</v>
      </c>
      <c r="AG65" s="139">
        <f>IF('Capital Structure'!$D$17='Capital Structure'!$E$17,0,AG60)</f>
        <v>0</v>
      </c>
      <c r="AH65" s="139">
        <f>IF('Capital Structure'!$D$17='Capital Structure'!$E$17,0,AH60)</f>
        <v>0</v>
      </c>
      <c r="AI65" s="139">
        <f>IF('Capital Structure'!$D$17='Capital Structure'!$E$17,0,AI60)</f>
        <v>0</v>
      </c>
      <c r="AJ65" s="139">
        <f>IF('Capital Structure'!$D$17='Capital Structure'!$E$17,0,AJ60)</f>
        <v>0</v>
      </c>
      <c r="AK65" s="139">
        <f>IF('Capital Structure'!$D$17='Capital Structure'!$E$17,0,AK60)</f>
        <v>0</v>
      </c>
      <c r="AL65" s="139">
        <f>IF('Capital Structure'!$D$17='Capital Structure'!$E$17,0,AL60)</f>
        <v>0</v>
      </c>
      <c r="AM65" s="139">
        <f>IF('Capital Structure'!$D$17='Capital Structure'!$E$17,0,AM60)</f>
        <v>0</v>
      </c>
      <c r="AN65" s="139">
        <f>IF('Capital Structure'!$D$17='Capital Structure'!$E$17,0,AN60)</f>
        <v>0</v>
      </c>
      <c r="AO65" s="139">
        <f>IF('Capital Structure'!$D$17='Capital Structure'!$E$17,0,AO60)</f>
        <v>0</v>
      </c>
      <c r="AP65" s="139">
        <f>IF('Capital Structure'!$D$17='Capital Structure'!$E$17,0,AP60)</f>
        <v>0</v>
      </c>
      <c r="AQ65" s="139">
        <f>IF('Capital Structure'!$D$17='Capital Structure'!$E$17,0,AQ60)</f>
        <v>0</v>
      </c>
      <c r="AR65" s="139">
        <f>IF('Capital Structure'!$D$17='Capital Structure'!$E$17,0,AR60)</f>
        <v>0</v>
      </c>
      <c r="AS65" s="139">
        <f>IF('Capital Structure'!$D$17='Capital Structure'!$E$17,0,AS60)</f>
        <v>0</v>
      </c>
      <c r="AT65" s="139">
        <f>IF('Capital Structure'!$D$17='Capital Structure'!$E$17,0,AT60)</f>
        <v>0</v>
      </c>
      <c r="AU65" s="139">
        <f>IF('Capital Structure'!$D$17='Capital Structure'!$E$17,0,AU60)</f>
        <v>0</v>
      </c>
      <c r="AV65" s="139">
        <f>IF('Capital Structure'!$D$17='Capital Structure'!$E$17,0,AV60)</f>
        <v>0</v>
      </c>
      <c r="AW65" s="139">
        <f>IF('Capital Structure'!$D$17='Capital Structure'!$E$17,0,AW60)</f>
        <v>0</v>
      </c>
      <c r="AX65" s="139">
        <f>IF('Capital Structure'!$D$17='Capital Structure'!$E$17,0,AX60)</f>
        <v>0</v>
      </c>
      <c r="AY65" s="139">
        <f>IF('Capital Structure'!$D$17='Capital Structure'!$E$17,0,AY60)</f>
        <v>0</v>
      </c>
      <c r="AZ65" s="139">
        <f>IF('Capital Structure'!$D$17='Capital Structure'!$E$17,0,AZ60)</f>
        <v>0</v>
      </c>
      <c r="BA65" s="139">
        <f>IF('Capital Structure'!$D$17='Capital Structure'!$E$17,0,BA60)</f>
        <v>0</v>
      </c>
      <c r="BB65" s="139">
        <f>IF('Capital Structure'!$D$17='Capital Structure'!$E$17,0,BB60)</f>
        <v>0</v>
      </c>
      <c r="BC65" s="139">
        <f>IF('Capital Structure'!$D$17='Capital Structure'!$E$17,0,BC60)</f>
        <v>0</v>
      </c>
      <c r="BD65" s="139">
        <f>IF('Capital Structure'!$D$17='Capital Structure'!$E$17,0,BD60)</f>
        <v>0</v>
      </c>
      <c r="BE65" s="139">
        <f>IF('Capital Structure'!$D$17='Capital Structure'!$E$17,0,BE60)</f>
        <v>0</v>
      </c>
      <c r="BF65" s="139">
        <f>IF('Capital Structure'!$D$17='Capital Structure'!$E$17,0,BF60)</f>
        <v>0</v>
      </c>
      <c r="BG65" s="139">
        <f>IF('Capital Structure'!$D$17='Capital Structure'!$E$17,0,BG60)</f>
        <v>0</v>
      </c>
      <c r="BH65" s="139">
        <f>IF('Capital Structure'!$D$17='Capital Structure'!$E$17,0,BH60)</f>
        <v>0</v>
      </c>
      <c r="BI65" s="139">
        <f>IF('Capital Structure'!$D$17='Capital Structure'!$E$17,0,BI60)</f>
        <v>0</v>
      </c>
      <c r="BJ65" s="139">
        <f>IF('Capital Structure'!$D$17='Capital Structure'!$E$17,0,BJ60)</f>
        <v>0</v>
      </c>
      <c r="BK65" s="139">
        <f>IF('Capital Structure'!$D$17='Capital Structure'!$E$17,0,BK60)</f>
        <v>0</v>
      </c>
      <c r="BL65" s="139">
        <f>IF('Capital Structure'!$D$17='Capital Structure'!$E$17,0,BL60)</f>
        <v>0</v>
      </c>
      <c r="BM65" s="139">
        <f>IF('Capital Structure'!$D$17='Capital Structure'!$E$17,0,BM60)</f>
        <v>0</v>
      </c>
      <c r="BN65" s="139">
        <f>IF('Capital Structure'!$D$17='Capital Structure'!$E$17,0,BN60)</f>
        <v>0</v>
      </c>
      <c r="BO65" s="139">
        <f>IF('Capital Structure'!$D$17='Capital Structure'!$E$17,0,BO60)</f>
        <v>0</v>
      </c>
      <c r="BP65" s="139">
        <f>IF('Capital Structure'!$D$17='Capital Structure'!$E$17,0,BP60)</f>
        <v>0</v>
      </c>
      <c r="BQ65" s="139">
        <f>IF('Capital Structure'!$D$17='Capital Structure'!$E$17,0,BQ60)</f>
        <v>0</v>
      </c>
      <c r="BR65" s="139">
        <f>IF('Capital Structure'!$D$17='Capital Structure'!$E$17,0,BR60)</f>
        <v>0</v>
      </c>
      <c r="BS65" s="139">
        <f>IF('Capital Structure'!$D$17='Capital Structure'!$E$17,0,BS60)</f>
        <v>0</v>
      </c>
      <c r="BT65" s="139">
        <f>IF('Capital Structure'!$D$17='Capital Structure'!$E$17,0,BT60)</f>
        <v>0</v>
      </c>
      <c r="BU65" s="139">
        <f>IF('Capital Structure'!$D$17='Capital Structure'!$E$17,0,BU60)</f>
        <v>0</v>
      </c>
      <c r="BV65" s="139">
        <f>IF('Capital Structure'!$D$17='Capital Structure'!$E$17,0,BV60)</f>
        <v>0</v>
      </c>
      <c r="BW65" s="139">
        <f>IF('Capital Structure'!$D$17='Capital Structure'!$E$17,0,BW60)</f>
        <v>0</v>
      </c>
      <c r="BX65" s="139">
        <f>IF('Capital Structure'!$D$17='Capital Structure'!$E$17,0,BX60)</f>
        <v>0</v>
      </c>
      <c r="BY65" s="139">
        <f>IF('Capital Structure'!$D$17='Capital Structure'!$E$17,0,BY60)</f>
        <v>0</v>
      </c>
      <c r="BZ65" s="139">
        <f>IF('Capital Structure'!$D$17='Capital Structure'!$E$17,0,BZ60)</f>
        <v>0</v>
      </c>
      <c r="CA65" s="139">
        <f>IF('Capital Structure'!$D$17='Capital Structure'!$E$17,0,CA60)</f>
        <v>0</v>
      </c>
      <c r="CB65" s="139">
        <f>IF('Capital Structure'!$D$17='Capital Structure'!$E$17,0,CB60)</f>
        <v>0</v>
      </c>
      <c r="CC65" s="139">
        <f>IF('Capital Structure'!$D$17='Capital Structure'!$E$17,0,CC60)</f>
        <v>0</v>
      </c>
      <c r="CD65" s="139">
        <f>IF('Capital Structure'!$D$17='Capital Structure'!$E$17,0,CD60)</f>
        <v>0</v>
      </c>
      <c r="CE65" s="139">
        <f>IF('Capital Structure'!$D$17='Capital Structure'!$E$17,0,CE60)</f>
        <v>0</v>
      </c>
      <c r="CF65" s="139">
        <f>IF('Capital Structure'!$D$17='Capital Structure'!$E$17,0,CF60)</f>
        <v>0</v>
      </c>
      <c r="CG65" s="139">
        <f>IF('Capital Structure'!$D$17='Capital Structure'!$E$17,0,CG60)</f>
        <v>0</v>
      </c>
      <c r="CH65" s="139">
        <f>IF('Capital Structure'!$D$17='Capital Structure'!$E$17,0,CH60)</f>
        <v>0</v>
      </c>
      <c r="CI65" s="139">
        <f>IF('Capital Structure'!$D$17='Capital Structure'!$E$17,0,CI60)</f>
        <v>0</v>
      </c>
      <c r="CJ65" s="139">
        <f>IF('Capital Structure'!$D$17='Capital Structure'!$E$17,0,CJ60)</f>
        <v>0</v>
      </c>
      <c r="CK65" s="139">
        <f>IF('Capital Structure'!$D$17='Capital Structure'!$E$17,0,CK60)</f>
        <v>0</v>
      </c>
      <c r="CL65" s="139">
        <f>IF('Capital Structure'!$D$17='Capital Structure'!$E$17,0,CL60)</f>
        <v>0</v>
      </c>
      <c r="CM65" s="139">
        <f>IF('Capital Structure'!$D$17='Capital Structure'!$E$17,0,CM60)</f>
        <v>0</v>
      </c>
      <c r="CN65" s="139">
        <f>IF('Capital Structure'!$D$17='Capital Structure'!$E$17,0,CN60)</f>
        <v>0</v>
      </c>
      <c r="CO65" s="139">
        <f>IF('Capital Structure'!$D$17='Capital Structure'!$E$17,0,CO60)</f>
        <v>0</v>
      </c>
      <c r="CP65" s="139">
        <f>IF('Capital Structure'!$D$17='Capital Structure'!$E$17,0,CP60)</f>
        <v>0</v>
      </c>
      <c r="CQ65" s="139">
        <f>IF('Capital Structure'!$D$17='Capital Structure'!$E$17,0,CQ60)</f>
        <v>0</v>
      </c>
      <c r="CR65" s="139">
        <f>IF('Capital Structure'!$D$17='Capital Structure'!$E$17,0,CR60)</f>
        <v>0</v>
      </c>
      <c r="CS65" s="139">
        <f>IF('Capital Structure'!$D$17='Capital Structure'!$E$17,0,CS60)</f>
        <v>0</v>
      </c>
      <c r="CT65" s="139">
        <f>IF('Capital Structure'!$D$17='Capital Structure'!$E$17,0,CT60)</f>
        <v>0</v>
      </c>
      <c r="CU65" s="139">
        <f>IF('Capital Structure'!$D$17='Capital Structure'!$E$17,0,CU60)</f>
        <v>0</v>
      </c>
      <c r="CV65" s="139">
        <f>IF('Capital Structure'!$D$17='Capital Structure'!$E$17,0,CV60)</f>
        <v>0</v>
      </c>
      <c r="CW65" s="139">
        <f>IF('Capital Structure'!$D$17='Capital Structure'!$E$17,0,CW60)</f>
        <v>0</v>
      </c>
      <c r="CX65" s="139">
        <f>IF('Capital Structure'!$D$17='Capital Structure'!$E$17,0,CX60)</f>
        <v>0</v>
      </c>
      <c r="CY65" s="139">
        <f>IF('Capital Structure'!$D$17='Capital Structure'!$E$17,0,CY60)</f>
        <v>0</v>
      </c>
      <c r="CZ65" s="139">
        <f>IF('Capital Structure'!$D$17='Capital Structure'!$E$17,0,CZ60)</f>
        <v>0</v>
      </c>
      <c r="DA65" s="139">
        <f>IF('Capital Structure'!$D$17='Capital Structure'!$E$17,0,DA60)</f>
        <v>0</v>
      </c>
      <c r="DB65" s="139">
        <f>IF('Capital Structure'!$D$17='Capital Structure'!$E$17,0,DB60)</f>
        <v>0</v>
      </c>
      <c r="DC65" s="139">
        <f>IF('Capital Structure'!$D$17='Capital Structure'!$E$17,0,DC60)</f>
        <v>0</v>
      </c>
      <c r="DD65" s="139">
        <f>IF('Capital Structure'!$D$17='Capital Structure'!$E$17,0,DD60)</f>
        <v>0</v>
      </c>
      <c r="DE65" s="139">
        <f>IF('Capital Structure'!$D$17='Capital Structure'!$E$17,0,DE60)</f>
        <v>0</v>
      </c>
      <c r="DF65" s="139">
        <f>IF('Capital Structure'!$D$17='Capital Structure'!$E$17,0,DF60)</f>
        <v>0</v>
      </c>
      <c r="DG65" s="139">
        <f>IF('Capital Structure'!$D$17='Capital Structure'!$E$17,0,DG60)</f>
        <v>0</v>
      </c>
      <c r="DH65" s="139">
        <f>IF('Capital Structure'!$D$17='Capital Structure'!$E$17,0,DH60)</f>
        <v>0</v>
      </c>
      <c r="DI65" s="139">
        <f>IF('Capital Structure'!$D$17='Capital Structure'!$E$17,0,DI60)</f>
        <v>0</v>
      </c>
      <c r="DJ65" s="139">
        <f>IF('Capital Structure'!$D$17='Capital Structure'!$E$17,0,DJ60)</f>
        <v>0</v>
      </c>
      <c r="DK65" s="139">
        <f>IF('Capital Structure'!$D$17='Capital Structure'!$E$17,0,DK60)</f>
        <v>0</v>
      </c>
      <c r="DL65" s="139">
        <f>IF('Capital Structure'!$D$17='Capital Structure'!$E$17,0,DL60)</f>
        <v>0</v>
      </c>
      <c r="DM65" s="139">
        <f>IF('Capital Structure'!$D$17='Capital Structure'!$E$17,0,DM60)</f>
        <v>0</v>
      </c>
      <c r="DN65" s="139">
        <f>IF('Capital Structure'!$D$17='Capital Structure'!$E$17,0,DN60)</f>
        <v>0</v>
      </c>
      <c r="DO65" s="139">
        <f>IF('Capital Structure'!$D$17='Capital Structure'!$E$17,0,DO60)</f>
        <v>0</v>
      </c>
      <c r="DP65" s="139">
        <f>IF('Capital Structure'!$D$17='Capital Structure'!$E$17,0,DP60)</f>
        <v>0</v>
      </c>
      <c r="DQ65" s="139">
        <f>IF('Capital Structure'!$D$17='Capital Structure'!$E$17,0,DQ60)</f>
        <v>0</v>
      </c>
      <c r="DR65" s="139">
        <f>IF('Capital Structure'!$D$17='Capital Structure'!$E$17,0,DR60)</f>
        <v>0</v>
      </c>
      <c r="DS65" s="139">
        <f>IF('Capital Structure'!$D$17='Capital Structure'!$E$17,0,DS60)</f>
        <v>0</v>
      </c>
      <c r="DT65" s="139">
        <f>IF('Capital Structure'!$D$17='Capital Structure'!$E$17,0,DT60)</f>
        <v>0</v>
      </c>
      <c r="DU65" s="139">
        <f>IF('Capital Structure'!$D$17='Capital Structure'!$E$17,0,DU60)</f>
        <v>0</v>
      </c>
      <c r="DV65" s="139">
        <f>IF('Capital Structure'!$D$17='Capital Structure'!$E$17,0,DV60)</f>
        <v>0</v>
      </c>
      <c r="DW65" s="139">
        <f>IF('Capital Structure'!$D$17='Capital Structure'!$E$17,0,DW60)</f>
        <v>0</v>
      </c>
      <c r="DX65" s="139">
        <f>IF('Capital Structure'!$D$17='Capital Structure'!$E$17,0,DX60)</f>
        <v>0</v>
      </c>
      <c r="DY65" s="139">
        <f>IF('Capital Structure'!$D$17='Capital Structure'!$E$17,0,DY60)</f>
        <v>0</v>
      </c>
      <c r="DZ65" s="140"/>
      <c r="EA65" s="140"/>
      <c r="EB65" s="140"/>
      <c r="EC65" s="140"/>
      <c r="ED65" s="140"/>
      <c r="EE65" s="140"/>
      <c r="EF65" s="140"/>
      <c r="EG65" s="140"/>
      <c r="EH65" s="140"/>
      <c r="EI65" s="140"/>
      <c r="EJ65" s="140"/>
      <c r="EK65" s="140"/>
      <c r="EL65" s="140"/>
      <c r="EM65" s="140"/>
      <c r="EN65" s="140"/>
      <c r="EO65" s="140"/>
      <c r="EP65" s="140"/>
      <c r="EQ65" s="140"/>
      <c r="ER65" s="140"/>
      <c r="ES65" s="140"/>
      <c r="ET65" s="140"/>
      <c r="EU65" s="140"/>
      <c r="EV65" s="140"/>
      <c r="EW65" s="140"/>
      <c r="EX65" s="140"/>
      <c r="EY65" s="140"/>
      <c r="EZ65" s="140"/>
      <c r="FA65" s="140"/>
      <c r="FB65" s="140"/>
      <c r="FC65" s="140"/>
      <c r="FD65" s="140"/>
      <c r="FE65" s="140"/>
      <c r="FF65" s="140"/>
      <c r="FG65" s="140"/>
      <c r="FH65" s="140"/>
      <c r="FI65" s="140"/>
      <c r="FJ65" s="140"/>
      <c r="FK65" s="140"/>
      <c r="FL65" s="140"/>
      <c r="FM65" s="140"/>
      <c r="FN65" s="140"/>
      <c r="FO65" s="140"/>
      <c r="FP65" s="140"/>
      <c r="FQ65" s="140"/>
      <c r="FR65" s="140"/>
      <c r="FS65" s="140"/>
      <c r="FT65" s="140"/>
      <c r="FU65" s="140"/>
      <c r="FV65" s="140"/>
      <c r="FW65" s="140"/>
      <c r="FX65" s="140"/>
      <c r="FY65" s="140"/>
      <c r="FZ65" s="140"/>
      <c r="GA65" s="140"/>
      <c r="GB65" s="140"/>
      <c r="GC65" s="140"/>
      <c r="GD65" s="140"/>
      <c r="GE65" s="140"/>
      <c r="GF65" s="140"/>
      <c r="GG65" s="140"/>
      <c r="GH65" s="140"/>
      <c r="GI65" s="140"/>
      <c r="GJ65" s="140"/>
      <c r="GK65" s="140"/>
      <c r="GL65" s="140"/>
      <c r="GM65" s="140"/>
      <c r="GN65" s="140"/>
      <c r="GO65" s="140"/>
      <c r="GP65" s="140"/>
      <c r="GQ65" s="140"/>
      <c r="GR65" s="140"/>
      <c r="GS65" s="140"/>
      <c r="GT65" s="140"/>
      <c r="GU65" s="140"/>
      <c r="GV65" s="140"/>
      <c r="GW65" s="140"/>
      <c r="GX65" s="140"/>
      <c r="GY65" s="140"/>
      <c r="GZ65" s="140"/>
      <c r="HA65" s="140"/>
      <c r="HB65" s="140"/>
      <c r="HC65" s="140"/>
      <c r="HD65" s="140"/>
      <c r="HE65" s="140"/>
      <c r="HF65" s="140"/>
      <c r="HG65" s="140"/>
      <c r="HH65" s="140"/>
      <c r="HI65" s="140"/>
      <c r="HJ65" s="140"/>
      <c r="HK65" s="140"/>
      <c r="HL65" s="140"/>
      <c r="HM65" s="140"/>
      <c r="HN65" s="140"/>
      <c r="HO65" s="140"/>
      <c r="HP65" s="140"/>
      <c r="HQ65" s="140"/>
      <c r="HR65" s="140"/>
      <c r="HS65" s="140"/>
      <c r="HT65" s="140"/>
      <c r="HU65" s="140"/>
      <c r="HV65" s="140"/>
      <c r="HW65" s="140"/>
      <c r="HX65" s="140"/>
      <c r="HY65" s="140"/>
      <c r="HZ65" s="140"/>
      <c r="IA65" s="140"/>
      <c r="IB65" s="140"/>
      <c r="IC65" s="140"/>
      <c r="ID65" s="140"/>
      <c r="IE65" s="140"/>
      <c r="IF65" s="140"/>
      <c r="IG65" s="140"/>
      <c r="IH65" s="140"/>
      <c r="II65" s="140"/>
      <c r="IJ65" s="140"/>
      <c r="IK65" s="140"/>
      <c r="IL65" s="140"/>
      <c r="IM65" s="140"/>
      <c r="IN65" s="140"/>
      <c r="IO65" s="140"/>
      <c r="IP65" s="140"/>
      <c r="IQ65" s="140"/>
      <c r="IR65" s="140"/>
      <c r="IS65" s="140"/>
      <c r="IT65" s="140"/>
      <c r="IU65" s="140"/>
      <c r="IV65" s="140"/>
      <c r="IW65" s="140"/>
      <c r="IX65" s="140"/>
      <c r="IY65" s="140"/>
      <c r="IZ65" s="140"/>
      <c r="JA65" s="140"/>
      <c r="JB65" s="140"/>
      <c r="JC65" s="140"/>
      <c r="JD65" s="140"/>
      <c r="JE65" s="140"/>
      <c r="JF65" s="140"/>
      <c r="JG65" s="140"/>
      <c r="JH65" s="140"/>
      <c r="JI65" s="140"/>
      <c r="JJ65" s="140"/>
      <c r="JK65" s="140"/>
      <c r="JL65" s="140"/>
      <c r="JM65" s="140"/>
      <c r="JN65" s="140"/>
      <c r="JO65" s="140"/>
      <c r="JP65" s="140"/>
      <c r="JQ65" s="140"/>
      <c r="JR65" s="140"/>
      <c r="JS65" s="140"/>
      <c r="JT65" s="140"/>
      <c r="JU65" s="140"/>
      <c r="JV65" s="140"/>
      <c r="JW65" s="140"/>
      <c r="JX65" s="140"/>
      <c r="JY65" s="140"/>
      <c r="JZ65" s="140"/>
      <c r="KA65" s="140"/>
      <c r="KB65" s="140"/>
      <c r="KC65" s="140"/>
      <c r="KD65" s="140"/>
      <c r="KE65" s="140"/>
      <c r="KF65" s="140"/>
      <c r="KG65" s="140"/>
      <c r="KH65" s="140"/>
      <c r="KI65" s="140"/>
      <c r="KJ65" s="140"/>
      <c r="KK65" s="140"/>
      <c r="KL65" s="140"/>
      <c r="KM65" s="140"/>
      <c r="KN65" s="140"/>
      <c r="KO65" s="140"/>
      <c r="KP65" s="140"/>
      <c r="KQ65" s="140"/>
      <c r="KR65" s="140"/>
      <c r="KS65" s="140"/>
      <c r="KT65" s="140"/>
      <c r="KU65" s="140"/>
      <c r="KV65" s="140"/>
      <c r="KW65" s="140"/>
      <c r="KX65" s="140"/>
      <c r="KY65" s="140"/>
      <c r="KZ65" s="140"/>
      <c r="LA65" s="140"/>
      <c r="LB65" s="140"/>
      <c r="LC65" s="140"/>
      <c r="LD65" s="140"/>
      <c r="LE65" s="140"/>
      <c r="LF65" s="140"/>
      <c r="LG65" s="140"/>
      <c r="LH65" s="140"/>
      <c r="LI65" s="140"/>
      <c r="LJ65" s="140"/>
      <c r="LK65" s="140"/>
      <c r="LL65" s="140"/>
      <c r="LM65" s="140"/>
      <c r="LN65" s="140"/>
      <c r="LO65" s="140"/>
      <c r="LP65" s="140"/>
      <c r="LQ65" s="140"/>
      <c r="LR65" s="140"/>
      <c r="LS65" s="140"/>
      <c r="LT65" s="140"/>
      <c r="LU65" s="140"/>
      <c r="LV65" s="140"/>
      <c r="LW65" s="140"/>
      <c r="LX65" s="140"/>
      <c r="LY65" s="140"/>
      <c r="LZ65" s="140"/>
      <c r="MA65" s="140"/>
      <c r="MB65" s="140"/>
      <c r="MC65" s="140"/>
      <c r="MD65" s="140"/>
      <c r="ME65" s="140"/>
      <c r="MF65" s="140"/>
      <c r="MG65" s="140"/>
      <c r="MH65" s="140"/>
      <c r="MI65" s="140"/>
      <c r="MJ65" s="140"/>
      <c r="MK65" s="140"/>
      <c r="ML65" s="140"/>
      <c r="MM65" s="140"/>
      <c r="MN65" s="140"/>
      <c r="MO65" s="140"/>
      <c r="MP65" s="140"/>
      <c r="MQ65" s="140"/>
      <c r="MR65" s="140"/>
      <c r="MS65" s="140"/>
      <c r="MT65" s="140"/>
      <c r="MU65" s="140"/>
      <c r="MV65" s="140"/>
      <c r="MW65" s="140"/>
      <c r="MX65" s="140"/>
      <c r="MY65" s="140"/>
      <c r="MZ65" s="140"/>
      <c r="NA65" s="140"/>
      <c r="NB65" s="140"/>
      <c r="NC65" s="140"/>
      <c r="ND65" s="140"/>
      <c r="NE65" s="140"/>
      <c r="NF65" s="140"/>
      <c r="NG65" s="140"/>
      <c r="NH65" s="140"/>
      <c r="NI65" s="140"/>
      <c r="NJ65" s="140"/>
      <c r="NK65" s="140"/>
      <c r="NL65" s="140"/>
      <c r="NM65" s="140"/>
      <c r="NN65" s="140"/>
      <c r="NO65" s="140"/>
      <c r="NP65" s="140"/>
      <c r="NQ65" s="140"/>
      <c r="NR65" s="140"/>
      <c r="NS65" s="140"/>
      <c r="NT65" s="140"/>
      <c r="NU65" s="140"/>
      <c r="NV65" s="140"/>
      <c r="NW65" s="140"/>
      <c r="NX65" s="140"/>
      <c r="NY65" s="140"/>
      <c r="NZ65" s="140"/>
      <c r="OA65" s="140"/>
      <c r="OB65" s="140"/>
      <c r="OC65" s="140"/>
      <c r="OD65" s="140"/>
      <c r="OE65" s="140"/>
      <c r="OF65" s="140"/>
      <c r="OG65" s="140"/>
      <c r="OH65" s="140"/>
      <c r="OI65" s="140"/>
      <c r="OJ65" s="140"/>
      <c r="OK65" s="140"/>
      <c r="OL65" s="140"/>
      <c r="OM65" s="140"/>
      <c r="ON65" s="140"/>
      <c r="OO65" s="140"/>
      <c r="OP65" s="140"/>
      <c r="OQ65" s="140"/>
      <c r="OR65" s="140"/>
      <c r="OS65" s="140"/>
      <c r="OT65" s="140"/>
      <c r="OU65" s="140"/>
      <c r="OV65" s="140"/>
      <c r="OW65" s="140"/>
      <c r="OX65" s="140"/>
      <c r="OY65" s="140"/>
      <c r="OZ65" s="140"/>
      <c r="PA65" s="140"/>
      <c r="PB65" s="140"/>
      <c r="PC65" s="140"/>
      <c r="PD65" s="140"/>
      <c r="PE65" s="140"/>
      <c r="PF65" s="140"/>
      <c r="PG65" s="140"/>
      <c r="PH65" s="140"/>
      <c r="PI65" s="140"/>
      <c r="PJ65" s="140"/>
      <c r="PK65" s="140"/>
      <c r="PL65" s="140"/>
      <c r="PM65" s="140"/>
      <c r="PN65" s="140"/>
      <c r="PO65" s="140"/>
      <c r="PP65" s="140"/>
      <c r="PQ65" s="140"/>
      <c r="PR65" s="140"/>
      <c r="PS65" s="140"/>
      <c r="PT65" s="140"/>
      <c r="PU65" s="140"/>
      <c r="PV65" s="140"/>
      <c r="PW65" s="140"/>
      <c r="PX65" s="140"/>
      <c r="PY65" s="140"/>
      <c r="PZ65" s="140"/>
      <c r="QA65" s="140"/>
      <c r="QB65" s="140"/>
      <c r="QC65" s="140"/>
      <c r="QD65" s="140"/>
      <c r="QE65" s="140"/>
      <c r="QF65" s="140"/>
      <c r="QG65" s="140"/>
      <c r="QH65" s="140"/>
      <c r="QI65" s="140"/>
      <c r="QJ65" s="140"/>
      <c r="QK65" s="140"/>
      <c r="QL65" s="140"/>
      <c r="QM65" s="140"/>
      <c r="QN65" s="140"/>
      <c r="QO65" s="140"/>
      <c r="QP65" s="140"/>
      <c r="QQ65" s="140"/>
      <c r="QR65" s="140"/>
      <c r="QS65" s="140"/>
      <c r="QT65" s="140"/>
      <c r="QU65" s="140"/>
      <c r="QV65" s="140"/>
      <c r="QW65" s="140"/>
      <c r="QX65" s="140"/>
      <c r="QY65" s="140"/>
      <c r="QZ65" s="140"/>
      <c r="RA65" s="140"/>
      <c r="RB65" s="140"/>
      <c r="RC65" s="140"/>
      <c r="RD65" s="140"/>
      <c r="RE65" s="140"/>
      <c r="RF65" s="140"/>
      <c r="RG65" s="140"/>
      <c r="RH65" s="140"/>
      <c r="RI65" s="140"/>
      <c r="RJ65" s="140"/>
      <c r="RK65" s="140"/>
      <c r="RL65" s="140"/>
      <c r="RM65" s="140"/>
      <c r="RN65" s="140"/>
      <c r="RO65" s="140"/>
      <c r="RP65" s="140"/>
      <c r="RQ65" s="140"/>
      <c r="RR65" s="140"/>
      <c r="RS65" s="140"/>
      <c r="RT65" s="140"/>
      <c r="RU65" s="140"/>
      <c r="RV65" s="140"/>
      <c r="RW65" s="140"/>
      <c r="RX65" s="140"/>
      <c r="RY65" s="140"/>
      <c r="RZ65" s="140"/>
      <c r="SA65" s="140"/>
      <c r="SB65" s="140"/>
      <c r="SC65" s="140"/>
      <c r="SD65" s="140"/>
      <c r="SE65" s="140"/>
      <c r="SF65" s="140"/>
      <c r="SG65" s="140"/>
      <c r="SH65" s="140"/>
      <c r="SI65" s="140"/>
      <c r="SJ65" s="140"/>
      <c r="SK65" s="140"/>
      <c r="SL65" s="140"/>
      <c r="SM65" s="140"/>
      <c r="SN65" s="140"/>
      <c r="SO65" s="140"/>
      <c r="SP65" s="140"/>
      <c r="SQ65" s="140"/>
      <c r="SR65" s="140"/>
      <c r="SS65" s="140"/>
      <c r="ST65" s="140"/>
      <c r="SU65" s="140"/>
      <c r="SV65" s="140"/>
      <c r="SW65" s="140"/>
      <c r="SX65" s="140"/>
      <c r="SY65" s="140"/>
      <c r="SZ65" s="140"/>
      <c r="TA65" s="140"/>
      <c r="TB65" s="140"/>
      <c r="TC65" s="140"/>
      <c r="TD65" s="140"/>
      <c r="TE65" s="140"/>
      <c r="TF65" s="140"/>
      <c r="TG65" s="140"/>
      <c r="TH65" s="140"/>
      <c r="TI65" s="140"/>
      <c r="TJ65" s="140"/>
      <c r="TK65" s="140"/>
      <c r="TL65" s="140"/>
      <c r="TM65" s="140"/>
      <c r="TN65" s="140"/>
      <c r="TO65" s="140"/>
      <c r="TP65" s="140"/>
      <c r="TQ65" s="140"/>
      <c r="TR65" s="140"/>
      <c r="TS65" s="140"/>
      <c r="TT65" s="140"/>
      <c r="TU65" s="140"/>
      <c r="TV65" s="140"/>
      <c r="TW65" s="140"/>
      <c r="TX65" s="140"/>
      <c r="TY65" s="140"/>
      <c r="TZ65" s="140"/>
      <c r="UA65" s="140"/>
      <c r="UB65" s="140"/>
      <c r="UC65" s="140"/>
      <c r="UD65" s="140"/>
      <c r="UE65" s="140"/>
      <c r="UF65" s="140"/>
      <c r="UG65" s="140"/>
      <c r="UH65" s="140"/>
      <c r="UI65" s="140"/>
      <c r="UJ65" s="140"/>
      <c r="UK65" s="140"/>
      <c r="UL65" s="140"/>
      <c r="UM65" s="140"/>
      <c r="UN65" s="140"/>
      <c r="UO65" s="140"/>
      <c r="UP65" s="140"/>
      <c r="UQ65" s="140"/>
      <c r="UR65" s="140"/>
      <c r="US65" s="140"/>
      <c r="UT65" s="140"/>
      <c r="UU65" s="140"/>
      <c r="UV65" s="140"/>
      <c r="UW65" s="140"/>
      <c r="UX65" s="140"/>
      <c r="UY65" s="140"/>
      <c r="UZ65" s="140"/>
      <c r="VA65" s="140"/>
      <c r="VB65" s="140"/>
      <c r="VC65" s="140"/>
      <c r="VD65" s="140"/>
      <c r="VE65" s="140"/>
      <c r="VF65" s="140"/>
      <c r="VG65" s="140"/>
      <c r="VH65" s="140"/>
      <c r="VI65" s="140"/>
      <c r="VJ65" s="140"/>
      <c r="VK65" s="140"/>
      <c r="VL65" s="140"/>
      <c r="VM65" s="140"/>
      <c r="VN65" s="140"/>
      <c r="VO65" s="140"/>
      <c r="VP65" s="140"/>
      <c r="VQ65" s="140"/>
      <c r="VR65" s="140"/>
      <c r="VS65" s="140"/>
      <c r="VT65" s="140"/>
      <c r="VU65" s="140"/>
      <c r="VV65" s="140"/>
      <c r="VW65" s="140"/>
      <c r="VX65" s="140"/>
      <c r="VY65" s="140"/>
      <c r="VZ65" s="140"/>
      <c r="WA65" s="140"/>
      <c r="WB65" s="140"/>
      <c r="WC65" s="140"/>
      <c r="WD65" s="140"/>
      <c r="WE65" s="140"/>
      <c r="WF65" s="140"/>
      <c r="WG65" s="140"/>
      <c r="WH65" s="140"/>
      <c r="WI65" s="140"/>
      <c r="WJ65" s="140"/>
      <c r="WK65" s="140"/>
      <c r="WL65" s="140"/>
      <c r="WM65" s="140"/>
      <c r="WN65" s="140"/>
      <c r="WO65" s="140"/>
      <c r="WP65" s="140"/>
      <c r="WQ65" s="140"/>
      <c r="WR65" s="140"/>
      <c r="WS65" s="140"/>
      <c r="WT65" s="140"/>
      <c r="WU65" s="140"/>
      <c r="WV65" s="140"/>
      <c r="WW65" s="140"/>
      <c r="WX65" s="140"/>
      <c r="WY65" s="140"/>
      <c r="WZ65" s="140"/>
      <c r="XA65" s="140"/>
      <c r="XB65" s="140"/>
      <c r="XC65" s="140"/>
      <c r="XD65" s="140"/>
      <c r="XE65" s="140"/>
      <c r="XF65" s="140"/>
      <c r="XG65" s="140"/>
      <c r="XH65" s="140"/>
      <c r="XI65" s="140"/>
      <c r="XJ65" s="140"/>
      <c r="XK65" s="140"/>
      <c r="XL65" s="140"/>
      <c r="XM65" s="140"/>
      <c r="XN65" s="140"/>
      <c r="XO65" s="140"/>
      <c r="XP65" s="140"/>
      <c r="XQ65" s="140"/>
      <c r="XR65" s="140"/>
      <c r="XS65" s="140"/>
      <c r="XT65" s="140"/>
      <c r="XU65" s="140"/>
      <c r="XV65" s="140"/>
      <c r="XW65" s="140"/>
      <c r="XX65" s="140"/>
      <c r="XY65" s="140"/>
      <c r="XZ65" s="140"/>
      <c r="YA65" s="140"/>
      <c r="YB65" s="140"/>
      <c r="YC65" s="140"/>
      <c r="YD65" s="140"/>
      <c r="YE65" s="140"/>
      <c r="YF65" s="140"/>
      <c r="YG65" s="140"/>
      <c r="YH65" s="140"/>
      <c r="YI65" s="140"/>
      <c r="YJ65" s="140"/>
      <c r="YK65" s="140"/>
      <c r="YL65" s="140"/>
      <c r="YM65" s="140"/>
      <c r="YN65" s="140"/>
      <c r="YO65" s="140"/>
      <c r="YP65" s="140"/>
      <c r="YQ65" s="140"/>
      <c r="YR65" s="140"/>
      <c r="YS65" s="140"/>
      <c r="YT65" s="140"/>
      <c r="YU65" s="140"/>
      <c r="YV65" s="140"/>
      <c r="YW65" s="140"/>
      <c r="YX65" s="140"/>
      <c r="YY65" s="140"/>
      <c r="YZ65" s="140"/>
      <c r="ZA65" s="140"/>
      <c r="ZB65" s="140"/>
      <c r="ZC65" s="140"/>
      <c r="ZD65" s="140"/>
      <c r="ZE65" s="140"/>
      <c r="ZF65" s="140"/>
      <c r="ZG65" s="140"/>
      <c r="ZH65" s="140"/>
      <c r="ZI65" s="140"/>
      <c r="ZJ65" s="140"/>
      <c r="ZK65" s="140"/>
      <c r="ZL65" s="140"/>
      <c r="ZM65" s="140"/>
      <c r="ZN65" s="140"/>
      <c r="ZO65" s="140"/>
      <c r="ZP65" s="140"/>
      <c r="ZQ65" s="140"/>
      <c r="ZR65" s="140"/>
      <c r="ZS65" s="140"/>
      <c r="ZT65" s="140"/>
      <c r="ZU65" s="140"/>
      <c r="ZV65" s="140"/>
      <c r="ZW65" s="140"/>
      <c r="ZX65" s="140"/>
      <c r="ZY65" s="140"/>
      <c r="ZZ65" s="140"/>
      <c r="AAA65" s="140"/>
      <c r="AAB65" s="140"/>
      <c r="AAC65" s="140"/>
      <c r="AAD65" s="140"/>
      <c r="AAE65" s="140"/>
      <c r="AAF65" s="140"/>
      <c r="AAG65" s="140"/>
      <c r="AAH65" s="140"/>
      <c r="AAI65" s="140"/>
      <c r="AAJ65" s="140"/>
      <c r="AAK65" s="140"/>
      <c r="AAL65" s="140"/>
      <c r="AAM65" s="140"/>
      <c r="AAN65" s="140"/>
      <c r="AAO65" s="140"/>
      <c r="AAP65" s="140"/>
      <c r="AAQ65" s="140"/>
      <c r="AAR65" s="140"/>
      <c r="AAS65" s="140"/>
      <c r="AAT65" s="140"/>
      <c r="AAU65" s="140"/>
      <c r="AAV65" s="140"/>
      <c r="AAW65" s="140"/>
      <c r="AAX65" s="140"/>
      <c r="AAY65" s="140"/>
      <c r="AAZ65" s="140"/>
      <c r="ABA65" s="140"/>
      <c r="ABB65" s="140"/>
      <c r="ABC65" s="140"/>
      <c r="ABD65" s="140"/>
      <c r="ABE65" s="140"/>
      <c r="ABF65" s="140"/>
      <c r="ABG65" s="140"/>
      <c r="ABH65" s="140"/>
      <c r="ABI65" s="140"/>
      <c r="ABJ65" s="140"/>
      <c r="ABK65" s="140"/>
      <c r="ABL65" s="140"/>
      <c r="ABM65" s="140"/>
      <c r="ABN65" s="140"/>
      <c r="ABO65" s="140"/>
      <c r="ABP65" s="140"/>
      <c r="ABQ65" s="140"/>
      <c r="ABR65" s="140"/>
      <c r="ABS65" s="140"/>
      <c r="ABT65" s="140"/>
      <c r="ABU65" s="140"/>
      <c r="ABV65" s="140"/>
      <c r="ABW65" s="140"/>
      <c r="ABX65" s="140"/>
      <c r="ABY65" s="140"/>
      <c r="ABZ65" s="140"/>
      <c r="ACA65" s="140"/>
      <c r="ACB65" s="140"/>
      <c r="ACC65" s="140"/>
      <c r="ACD65" s="140"/>
      <c r="ACE65" s="140"/>
      <c r="ACF65" s="140"/>
      <c r="ACG65" s="140"/>
      <c r="ACH65" s="140"/>
      <c r="ACI65" s="140"/>
      <c r="ACJ65" s="140"/>
      <c r="ACK65" s="140"/>
      <c r="ACL65" s="140"/>
      <c r="ACM65" s="140"/>
      <c r="ACN65" s="140"/>
      <c r="ACO65" s="140"/>
      <c r="ACP65" s="140"/>
      <c r="ACQ65" s="140"/>
      <c r="ACR65" s="140"/>
      <c r="ACS65" s="140"/>
      <c r="ACT65" s="140"/>
      <c r="ACU65" s="140"/>
      <c r="ACV65" s="140"/>
      <c r="ACW65" s="140"/>
      <c r="ACX65" s="140"/>
      <c r="ACY65" s="140"/>
      <c r="ACZ65" s="140"/>
      <c r="ADA65" s="140"/>
      <c r="ADB65" s="140"/>
      <c r="ADC65" s="140"/>
      <c r="ADD65" s="140"/>
      <c r="ADE65" s="140"/>
      <c r="ADF65" s="140"/>
      <c r="ADG65" s="140"/>
      <c r="ADH65" s="140"/>
      <c r="ADI65" s="140"/>
      <c r="ADJ65" s="140"/>
      <c r="ADK65" s="140"/>
      <c r="ADL65" s="140"/>
      <c r="ADM65" s="140"/>
      <c r="ADN65" s="140"/>
      <c r="ADO65" s="140"/>
      <c r="ADP65" s="140"/>
      <c r="ADQ65" s="140"/>
      <c r="ADR65" s="140"/>
      <c r="ADS65" s="140"/>
      <c r="ADT65" s="140"/>
      <c r="ADU65" s="140"/>
      <c r="ADV65" s="140"/>
      <c r="ADW65" s="140"/>
      <c r="ADX65" s="140"/>
      <c r="ADY65" s="140"/>
      <c r="ADZ65" s="140"/>
      <c r="AEA65" s="140"/>
      <c r="AEB65" s="140"/>
      <c r="AEC65" s="140"/>
      <c r="AED65" s="140"/>
      <c r="AEE65" s="140"/>
      <c r="AEF65" s="140"/>
      <c r="AEG65" s="140"/>
      <c r="AEH65" s="140"/>
      <c r="AEI65" s="140"/>
      <c r="AEJ65" s="140"/>
      <c r="AEK65" s="140"/>
      <c r="AEL65" s="140"/>
      <c r="AEM65" s="140"/>
      <c r="AEN65" s="140"/>
      <c r="AEO65" s="140"/>
      <c r="AEP65" s="140"/>
      <c r="AEQ65" s="140"/>
      <c r="AER65" s="140"/>
      <c r="AES65" s="140"/>
      <c r="AET65" s="140"/>
      <c r="AEU65" s="140"/>
      <c r="AEV65" s="140"/>
      <c r="AEW65" s="140"/>
      <c r="AEX65" s="140"/>
      <c r="AEY65" s="140"/>
      <c r="AEZ65" s="140"/>
      <c r="AFA65" s="140"/>
      <c r="AFB65" s="140"/>
      <c r="AFC65" s="140"/>
      <c r="AFD65" s="140"/>
      <c r="AFE65" s="140"/>
      <c r="AFF65" s="140"/>
      <c r="AFG65" s="140"/>
      <c r="AFH65" s="140"/>
      <c r="AFI65" s="140"/>
      <c r="AFJ65" s="140"/>
      <c r="AFK65" s="140"/>
      <c r="AFL65" s="140"/>
      <c r="AFM65" s="140"/>
      <c r="AFN65" s="140"/>
      <c r="AFO65" s="140"/>
      <c r="AFP65" s="140"/>
      <c r="AFQ65" s="140"/>
      <c r="AFR65" s="140"/>
      <c r="AFS65" s="140"/>
      <c r="AFT65" s="140"/>
      <c r="AFU65" s="140"/>
      <c r="AFV65" s="140"/>
      <c r="AFW65" s="140"/>
      <c r="AFX65" s="140"/>
      <c r="AFY65" s="140"/>
      <c r="AFZ65" s="140"/>
      <c r="AGA65" s="140"/>
      <c r="AGB65" s="140"/>
      <c r="AGC65" s="140"/>
      <c r="AGD65" s="140"/>
      <c r="AGE65" s="140"/>
      <c r="AGF65" s="140"/>
      <c r="AGG65" s="140"/>
      <c r="AGH65" s="140"/>
      <c r="AGI65" s="140"/>
      <c r="AGJ65" s="140"/>
      <c r="AGK65" s="140"/>
      <c r="AGL65" s="140"/>
      <c r="AGM65" s="140"/>
      <c r="AGN65" s="140"/>
      <c r="AGO65" s="140"/>
      <c r="AGP65" s="140"/>
      <c r="AGQ65" s="140"/>
      <c r="AGR65" s="140"/>
      <c r="AGS65" s="140"/>
      <c r="AGT65" s="140"/>
      <c r="AGU65" s="140"/>
      <c r="AGV65" s="140"/>
      <c r="AGW65" s="140"/>
      <c r="AGX65" s="140"/>
      <c r="AGY65" s="140"/>
      <c r="AGZ65" s="140"/>
      <c r="AHA65" s="140"/>
      <c r="AHB65" s="140"/>
      <c r="AHC65" s="140"/>
      <c r="AHD65" s="140"/>
      <c r="AHE65" s="140"/>
      <c r="AHF65" s="140"/>
      <c r="AHG65" s="140"/>
      <c r="AHH65" s="140"/>
      <c r="AHI65" s="140"/>
      <c r="AHJ65" s="140"/>
      <c r="AHK65" s="140"/>
      <c r="AHL65" s="140"/>
      <c r="AHM65" s="140"/>
      <c r="AHN65" s="140"/>
      <c r="AHO65" s="140"/>
      <c r="AHP65" s="140"/>
      <c r="AHQ65" s="140"/>
      <c r="AHR65" s="140"/>
      <c r="AHS65" s="140"/>
      <c r="AHT65" s="140"/>
      <c r="AHU65" s="140"/>
      <c r="AHV65" s="140"/>
      <c r="AHW65" s="140"/>
      <c r="AHX65" s="140"/>
      <c r="AHY65" s="140"/>
      <c r="AHZ65" s="140"/>
      <c r="AIA65" s="140"/>
      <c r="AIB65" s="140"/>
      <c r="AIC65" s="140"/>
      <c r="AID65" s="140"/>
      <c r="AIE65" s="140"/>
      <c r="AIF65" s="140"/>
      <c r="AIG65" s="140"/>
      <c r="AIH65" s="140"/>
      <c r="AII65" s="140"/>
      <c r="AIJ65" s="140"/>
      <c r="AIK65" s="140"/>
      <c r="AIL65" s="140"/>
      <c r="AIM65" s="140"/>
      <c r="AIN65" s="140"/>
      <c r="AIO65" s="140"/>
      <c r="AIP65" s="140"/>
      <c r="AIQ65" s="140"/>
      <c r="AIR65" s="140"/>
      <c r="AIS65" s="140"/>
      <c r="AIT65" s="140"/>
      <c r="AIU65" s="140"/>
      <c r="AIV65" s="140"/>
      <c r="AIW65" s="140"/>
      <c r="AIX65" s="140"/>
      <c r="AIY65" s="140"/>
      <c r="AIZ65" s="140"/>
      <c r="AJA65" s="140"/>
      <c r="AJB65" s="140"/>
      <c r="AJC65" s="140"/>
      <c r="AJD65" s="140"/>
      <c r="AJE65" s="140"/>
      <c r="AJF65" s="140"/>
      <c r="AJG65" s="140"/>
      <c r="AJH65" s="140"/>
      <c r="AJI65" s="140"/>
      <c r="AJJ65" s="140"/>
      <c r="AJK65" s="140"/>
      <c r="AJL65" s="140"/>
      <c r="AJM65" s="140"/>
      <c r="AJN65" s="140"/>
      <c r="AJO65" s="140"/>
      <c r="AJP65" s="140"/>
      <c r="AJQ65" s="140"/>
      <c r="AJR65" s="140"/>
      <c r="AJS65" s="140"/>
      <c r="AJT65" s="140"/>
      <c r="AJU65" s="140"/>
      <c r="AJV65" s="140"/>
      <c r="AJW65" s="140"/>
      <c r="AJX65" s="140"/>
      <c r="AJY65" s="140"/>
      <c r="AJZ65" s="140"/>
      <c r="AKA65" s="140"/>
      <c r="AKB65" s="140"/>
      <c r="AKC65" s="140"/>
      <c r="AKD65" s="140"/>
      <c r="AKE65" s="140"/>
      <c r="AKF65" s="140"/>
      <c r="AKG65" s="140"/>
      <c r="AKH65" s="140"/>
      <c r="AKI65" s="140"/>
      <c r="AKJ65" s="140"/>
      <c r="AKK65" s="140"/>
      <c r="AKL65" s="140"/>
      <c r="AKM65" s="140"/>
      <c r="AKN65" s="140"/>
      <c r="AKO65" s="140"/>
      <c r="AKP65" s="140"/>
      <c r="AKQ65" s="140"/>
      <c r="AKR65" s="140"/>
      <c r="AKS65" s="140"/>
      <c r="AKT65" s="140"/>
      <c r="AKU65" s="140"/>
      <c r="AKV65" s="140"/>
      <c r="AKW65" s="140"/>
      <c r="AKX65" s="140"/>
      <c r="AKY65" s="140"/>
      <c r="AKZ65" s="140"/>
      <c r="ALA65" s="140"/>
      <c r="ALB65" s="140"/>
      <c r="ALC65" s="140"/>
      <c r="ALD65" s="140"/>
      <c r="ALE65" s="140"/>
      <c r="ALF65" s="140"/>
      <c r="ALG65" s="140"/>
      <c r="ALH65" s="140"/>
      <c r="ALI65" s="140"/>
      <c r="ALJ65" s="140"/>
      <c r="ALK65" s="140"/>
      <c r="ALL65" s="140"/>
      <c r="ALM65" s="140"/>
      <c r="ALN65" s="140"/>
      <c r="ALO65" s="140"/>
      <c r="ALP65" s="140"/>
      <c r="ALQ65" s="140"/>
      <c r="ALR65" s="140"/>
      <c r="ALS65" s="140"/>
      <c r="ALT65" s="140"/>
      <c r="ALU65" s="140"/>
      <c r="ALV65" s="140"/>
      <c r="ALW65" s="140"/>
      <c r="ALX65" s="140"/>
      <c r="ALY65" s="140"/>
      <c r="ALZ65" s="140"/>
      <c r="AMA65" s="140"/>
      <c r="AMB65" s="140"/>
      <c r="AMC65" s="140"/>
      <c r="AMD65" s="140"/>
      <c r="AME65" s="140"/>
      <c r="AMF65" s="140"/>
      <c r="AMG65" s="140"/>
      <c r="AMH65" s="140"/>
      <c r="AMI65" s="140"/>
      <c r="AMJ65" s="140"/>
      <c r="AMK65" s="140"/>
      <c r="AML65" s="140"/>
      <c r="AMM65" s="140"/>
      <c r="AMN65" s="140"/>
      <c r="AMO65" s="140"/>
      <c r="AMP65" s="140"/>
      <c r="AMQ65" s="140"/>
      <c r="AMR65" s="140"/>
      <c r="AMS65" s="140"/>
      <c r="AMT65" s="140"/>
      <c r="AMU65" s="140"/>
      <c r="AMV65" s="140"/>
      <c r="AMW65" s="140"/>
      <c r="AMX65" s="140"/>
      <c r="AMY65" s="140"/>
      <c r="AMZ65" s="140"/>
      <c r="ANA65" s="140"/>
      <c r="ANB65" s="140"/>
      <c r="ANC65" s="140"/>
      <c r="AND65" s="140"/>
      <c r="ANE65" s="140"/>
      <c r="ANF65" s="140"/>
      <c r="ANG65" s="140"/>
      <c r="ANH65" s="140"/>
      <c r="ANI65" s="140"/>
      <c r="ANJ65" s="140"/>
      <c r="ANK65" s="140"/>
      <c r="ANL65" s="140"/>
      <c r="ANM65" s="140"/>
      <c r="ANN65" s="140"/>
      <c r="ANO65" s="140"/>
      <c r="ANP65" s="140"/>
      <c r="ANQ65" s="140"/>
      <c r="ANR65" s="140"/>
      <c r="ANS65" s="140"/>
      <c r="ANT65" s="140"/>
      <c r="ANU65" s="140"/>
      <c r="ANV65" s="140"/>
      <c r="ANW65" s="140"/>
      <c r="ANX65" s="140"/>
      <c r="ANY65" s="140"/>
      <c r="ANZ65" s="140"/>
      <c r="AOA65" s="140"/>
      <c r="AOB65" s="140"/>
      <c r="AOC65" s="140"/>
      <c r="AOD65" s="140"/>
      <c r="AOE65" s="140"/>
      <c r="AOF65" s="140"/>
      <c r="AOG65" s="140"/>
      <c r="AOH65" s="140"/>
      <c r="AOI65" s="140"/>
      <c r="AOJ65" s="140"/>
      <c r="AOK65" s="140"/>
      <c r="AOL65" s="140"/>
      <c r="AOM65" s="140"/>
      <c r="AON65" s="140"/>
      <c r="AOO65" s="140"/>
      <c r="AOP65" s="140"/>
      <c r="AOQ65" s="140"/>
      <c r="AOR65" s="140"/>
      <c r="AOS65" s="140"/>
      <c r="AOT65" s="140"/>
      <c r="AOU65" s="140"/>
      <c r="AOV65" s="140"/>
      <c r="AOW65" s="140"/>
      <c r="AOX65" s="140"/>
      <c r="AOY65" s="140"/>
      <c r="AOZ65" s="140"/>
      <c r="APA65" s="140"/>
      <c r="APB65" s="140"/>
      <c r="APC65" s="140"/>
      <c r="APD65" s="140"/>
      <c r="APE65" s="140"/>
      <c r="APF65" s="140"/>
      <c r="APG65" s="140"/>
      <c r="APH65" s="140"/>
      <c r="API65" s="140"/>
      <c r="APJ65" s="140"/>
      <c r="APK65" s="140"/>
      <c r="APL65" s="140"/>
      <c r="APM65" s="140"/>
      <c r="APN65" s="140"/>
      <c r="APO65" s="140"/>
      <c r="APP65" s="140"/>
      <c r="APQ65" s="140"/>
      <c r="APR65" s="140"/>
      <c r="APS65" s="140"/>
      <c r="APT65" s="140"/>
      <c r="APU65" s="140"/>
      <c r="APV65" s="140"/>
      <c r="APW65" s="140"/>
      <c r="APX65" s="140"/>
      <c r="APY65" s="140"/>
      <c r="APZ65" s="140"/>
      <c r="AQA65" s="140"/>
      <c r="AQB65" s="140"/>
      <c r="AQC65" s="140"/>
      <c r="AQD65" s="140"/>
      <c r="AQE65" s="140"/>
      <c r="AQF65" s="140"/>
      <c r="AQG65" s="140"/>
      <c r="AQH65" s="140"/>
      <c r="AQI65" s="140"/>
      <c r="AQJ65" s="140"/>
      <c r="AQK65" s="140"/>
      <c r="AQL65" s="140"/>
      <c r="AQM65" s="140"/>
      <c r="AQN65" s="140"/>
      <c r="AQO65" s="140"/>
      <c r="AQP65" s="140"/>
      <c r="AQQ65" s="140"/>
      <c r="AQR65" s="140"/>
      <c r="AQS65" s="140"/>
      <c r="AQT65" s="140"/>
      <c r="AQU65" s="140"/>
      <c r="AQV65" s="140"/>
      <c r="AQW65" s="140"/>
      <c r="AQX65" s="140"/>
      <c r="AQY65" s="140"/>
      <c r="AQZ65" s="140"/>
      <c r="ARA65" s="140"/>
      <c r="ARB65" s="140"/>
      <c r="ARC65" s="140"/>
      <c r="ARD65" s="140"/>
      <c r="ARE65" s="140"/>
      <c r="ARF65" s="140"/>
      <c r="ARG65" s="140"/>
      <c r="ARH65" s="140"/>
      <c r="ARI65" s="140"/>
      <c r="ARJ65" s="140"/>
      <c r="ARK65" s="140"/>
      <c r="ARL65" s="140"/>
      <c r="ARM65" s="140"/>
      <c r="ARN65" s="140"/>
      <c r="ARO65" s="140"/>
      <c r="ARP65" s="140"/>
      <c r="ARQ65" s="140"/>
      <c r="ARR65" s="140"/>
      <c r="ARS65" s="140"/>
      <c r="ART65" s="140"/>
      <c r="ARU65" s="140"/>
      <c r="ARV65" s="140"/>
      <c r="ARW65" s="140"/>
      <c r="ARX65" s="140"/>
      <c r="ARY65" s="140"/>
      <c r="ARZ65" s="140"/>
      <c r="ASA65" s="140"/>
      <c r="ASB65" s="140"/>
      <c r="ASC65" s="140"/>
      <c r="ASD65" s="140"/>
      <c r="ASE65" s="140"/>
      <c r="ASF65" s="140"/>
      <c r="ASG65" s="140"/>
      <c r="ASH65" s="140"/>
      <c r="ASI65" s="140"/>
      <c r="ASJ65" s="140"/>
      <c r="ASK65" s="140"/>
      <c r="ASL65" s="140"/>
      <c r="ASM65" s="140"/>
      <c r="ASN65" s="140"/>
      <c r="ASO65" s="140"/>
      <c r="ASP65" s="140"/>
      <c r="ASQ65" s="140"/>
      <c r="ASR65" s="140"/>
      <c r="ASS65" s="140"/>
      <c r="AST65" s="140"/>
      <c r="ASU65" s="140"/>
      <c r="ASV65" s="140"/>
      <c r="ASW65" s="140"/>
      <c r="ASX65" s="140"/>
      <c r="ASY65" s="140"/>
      <c r="ASZ65" s="140"/>
      <c r="ATA65" s="140"/>
      <c r="ATB65" s="140"/>
      <c r="ATC65" s="140"/>
      <c r="ATD65" s="140"/>
      <c r="ATE65" s="140"/>
      <c r="ATF65" s="140"/>
      <c r="ATG65" s="140"/>
      <c r="ATH65" s="140"/>
      <c r="ATI65" s="140"/>
      <c r="ATJ65" s="140"/>
      <c r="ATK65" s="140"/>
      <c r="ATL65" s="140"/>
      <c r="ATM65" s="140"/>
      <c r="ATN65" s="140"/>
      <c r="ATO65" s="140"/>
      <c r="ATP65" s="140"/>
      <c r="ATQ65" s="140"/>
      <c r="ATR65" s="140"/>
      <c r="ATS65" s="140"/>
      <c r="ATT65" s="140"/>
      <c r="ATU65" s="140"/>
      <c r="ATV65" s="140"/>
      <c r="ATW65" s="140"/>
      <c r="ATX65" s="140"/>
      <c r="ATY65" s="140"/>
      <c r="ATZ65" s="140"/>
      <c r="AUA65" s="140"/>
      <c r="AUB65" s="140"/>
      <c r="AUC65" s="140"/>
      <c r="AUD65" s="140"/>
      <c r="AUE65" s="140"/>
      <c r="AUF65" s="140"/>
      <c r="AUG65" s="140"/>
      <c r="AUH65" s="140"/>
      <c r="AUI65" s="140"/>
      <c r="AUJ65" s="140"/>
      <c r="AUK65" s="140"/>
      <c r="AUL65" s="140"/>
      <c r="AUM65" s="140"/>
      <c r="AUN65" s="140"/>
      <c r="AUO65" s="140"/>
      <c r="AUP65" s="140"/>
      <c r="AUQ65" s="140"/>
      <c r="AUR65" s="140"/>
      <c r="AUS65" s="140"/>
      <c r="AUT65" s="140"/>
      <c r="AUU65" s="140"/>
      <c r="AUV65" s="140"/>
      <c r="AUW65" s="140"/>
      <c r="AUX65" s="140"/>
      <c r="AUY65" s="140"/>
      <c r="AUZ65" s="140"/>
      <c r="AVA65" s="140"/>
      <c r="AVB65" s="140"/>
      <c r="AVC65" s="140"/>
      <c r="AVD65" s="140"/>
      <c r="AVE65" s="140"/>
      <c r="AVF65" s="140"/>
      <c r="AVG65" s="140"/>
      <c r="AVH65" s="140"/>
      <c r="AVI65" s="140"/>
      <c r="AVJ65" s="140"/>
      <c r="AVK65" s="140"/>
      <c r="AVL65" s="140"/>
      <c r="AVM65" s="140"/>
      <c r="AVN65" s="140"/>
      <c r="AVO65" s="140"/>
      <c r="AVP65" s="140"/>
      <c r="AVQ65" s="140"/>
      <c r="AVR65" s="140"/>
      <c r="AVS65" s="140"/>
      <c r="AVT65" s="140"/>
      <c r="AVU65" s="140"/>
      <c r="AVV65" s="140"/>
      <c r="AVW65" s="140"/>
      <c r="AVX65" s="140"/>
      <c r="AVY65" s="140"/>
      <c r="AVZ65" s="140"/>
      <c r="AWA65" s="140"/>
      <c r="AWB65" s="140"/>
      <c r="AWC65" s="140"/>
      <c r="AWD65" s="140"/>
      <c r="AWE65" s="140"/>
      <c r="AWF65" s="140"/>
      <c r="AWG65" s="140"/>
      <c r="AWH65" s="140"/>
      <c r="AWI65" s="140"/>
      <c r="AWJ65" s="140"/>
      <c r="AWK65" s="140"/>
      <c r="AWL65" s="140"/>
      <c r="AWM65" s="140"/>
      <c r="AWN65" s="140"/>
      <c r="AWO65" s="140"/>
      <c r="AWP65" s="140"/>
      <c r="AWQ65" s="140"/>
      <c r="AWR65" s="140"/>
      <c r="AWS65" s="140"/>
      <c r="AWT65" s="140"/>
      <c r="AWU65" s="140"/>
      <c r="AWV65" s="140"/>
      <c r="AWW65" s="140"/>
      <c r="AWX65" s="140"/>
      <c r="AWY65" s="140"/>
      <c r="AWZ65" s="140"/>
      <c r="AXA65" s="140"/>
      <c r="AXB65" s="140"/>
      <c r="AXC65" s="140"/>
      <c r="AXD65" s="140"/>
      <c r="AXE65" s="140"/>
      <c r="AXF65" s="140"/>
      <c r="AXG65" s="140"/>
      <c r="AXH65" s="140"/>
      <c r="AXI65" s="140"/>
      <c r="AXJ65" s="140"/>
      <c r="AXK65" s="140"/>
      <c r="AXL65" s="140"/>
      <c r="AXM65" s="140"/>
      <c r="AXN65" s="140"/>
      <c r="AXO65" s="140"/>
      <c r="AXP65" s="140"/>
      <c r="AXQ65" s="140"/>
      <c r="AXR65" s="140"/>
      <c r="AXS65" s="140"/>
      <c r="AXT65" s="140"/>
      <c r="AXU65" s="140"/>
      <c r="AXV65" s="140"/>
      <c r="AXW65" s="140"/>
      <c r="AXX65" s="140"/>
      <c r="AXY65" s="140"/>
      <c r="AXZ65" s="140"/>
      <c r="AYA65" s="140"/>
      <c r="AYB65" s="140"/>
      <c r="AYC65" s="140"/>
      <c r="AYD65" s="140"/>
      <c r="AYE65" s="140"/>
      <c r="AYF65" s="140"/>
      <c r="AYG65" s="140"/>
      <c r="AYH65" s="140"/>
      <c r="AYI65" s="140"/>
      <c r="AYJ65" s="140"/>
      <c r="AYK65" s="140"/>
      <c r="AYL65" s="140"/>
      <c r="AYM65" s="140"/>
      <c r="AYN65" s="140"/>
      <c r="AYO65" s="140"/>
      <c r="AYP65" s="140"/>
      <c r="AYQ65" s="140"/>
      <c r="AYR65" s="140"/>
      <c r="AYS65" s="140"/>
      <c r="AYT65" s="140"/>
      <c r="AYU65" s="140"/>
      <c r="AYV65" s="140"/>
      <c r="AYW65" s="140"/>
      <c r="AYX65" s="140"/>
      <c r="AYY65" s="140"/>
      <c r="AYZ65" s="140"/>
      <c r="AZA65" s="140"/>
      <c r="AZB65" s="140"/>
      <c r="AZC65" s="140"/>
      <c r="AZD65" s="140"/>
      <c r="AZE65" s="140"/>
      <c r="AZF65" s="140"/>
      <c r="AZG65" s="140"/>
      <c r="AZH65" s="140"/>
      <c r="AZI65" s="140"/>
      <c r="AZJ65" s="140"/>
      <c r="AZK65" s="140"/>
      <c r="AZL65" s="140"/>
      <c r="AZM65" s="140"/>
      <c r="AZN65" s="140"/>
      <c r="AZO65" s="140"/>
      <c r="AZP65" s="140"/>
      <c r="AZQ65" s="140"/>
      <c r="AZR65" s="140"/>
      <c r="AZS65" s="140"/>
      <c r="AZT65" s="140"/>
      <c r="AZU65" s="140"/>
      <c r="AZV65" s="140"/>
      <c r="AZW65" s="140"/>
      <c r="AZX65" s="140"/>
      <c r="AZY65" s="140"/>
      <c r="AZZ65" s="140"/>
      <c r="BAA65" s="140"/>
      <c r="BAB65" s="140"/>
      <c r="BAC65" s="140"/>
      <c r="BAD65" s="140"/>
      <c r="BAE65" s="140"/>
      <c r="BAF65" s="140"/>
      <c r="BAG65" s="140"/>
      <c r="BAH65" s="140"/>
      <c r="BAI65" s="140"/>
      <c r="BAJ65" s="140"/>
      <c r="BAK65" s="140"/>
      <c r="BAL65" s="140"/>
      <c r="BAM65" s="140"/>
      <c r="BAN65" s="140"/>
      <c r="BAO65" s="140"/>
      <c r="BAP65" s="140"/>
      <c r="BAQ65" s="140"/>
      <c r="BAR65" s="140"/>
      <c r="BAS65" s="140"/>
      <c r="BAT65" s="140"/>
      <c r="BAU65" s="140"/>
      <c r="BAV65" s="140"/>
      <c r="BAW65" s="140"/>
      <c r="BAX65" s="140"/>
      <c r="BAY65" s="140"/>
      <c r="BAZ65" s="140"/>
      <c r="BBA65" s="140"/>
      <c r="BBB65" s="140"/>
      <c r="BBC65" s="140"/>
      <c r="BBD65" s="140"/>
      <c r="BBE65" s="140"/>
      <c r="BBF65" s="140"/>
      <c r="BBG65" s="140"/>
      <c r="BBH65" s="140"/>
      <c r="BBI65" s="140"/>
      <c r="BBJ65" s="140"/>
      <c r="BBK65" s="140"/>
      <c r="BBL65" s="140"/>
      <c r="BBM65" s="140"/>
      <c r="BBN65" s="140"/>
      <c r="BBO65" s="140"/>
      <c r="BBP65" s="140"/>
      <c r="BBQ65" s="140"/>
      <c r="BBR65" s="140"/>
      <c r="BBS65" s="140"/>
      <c r="BBT65" s="140"/>
      <c r="BBU65" s="140"/>
      <c r="BBV65" s="140"/>
      <c r="BBW65" s="140"/>
      <c r="BBX65" s="140"/>
      <c r="BBY65" s="140"/>
      <c r="BBZ65" s="140"/>
      <c r="BCA65" s="140"/>
      <c r="BCB65" s="140"/>
      <c r="BCC65" s="140"/>
      <c r="BCD65" s="140"/>
      <c r="BCE65" s="140"/>
      <c r="BCF65" s="140"/>
      <c r="BCG65" s="140"/>
      <c r="BCH65" s="140"/>
      <c r="BCI65" s="140"/>
      <c r="BCJ65" s="140"/>
      <c r="BCK65" s="140"/>
      <c r="BCL65" s="140"/>
      <c r="BCM65" s="140"/>
      <c r="BCN65" s="140"/>
      <c r="BCO65" s="140"/>
      <c r="BCP65" s="140"/>
      <c r="BCQ65" s="140"/>
      <c r="BCR65" s="140"/>
      <c r="BCS65" s="140"/>
      <c r="BCT65" s="140"/>
      <c r="BCU65" s="140"/>
      <c r="BCV65" s="140"/>
      <c r="BCW65" s="140"/>
      <c r="BCX65" s="140"/>
      <c r="BCY65" s="140"/>
      <c r="BCZ65" s="140"/>
      <c r="BDA65" s="140"/>
      <c r="BDB65" s="140"/>
      <c r="BDC65" s="140"/>
      <c r="BDD65" s="140"/>
      <c r="BDE65" s="140"/>
      <c r="BDF65" s="140"/>
      <c r="BDG65" s="140"/>
      <c r="BDH65" s="140"/>
      <c r="BDI65" s="140"/>
      <c r="BDJ65" s="140"/>
      <c r="BDK65" s="140"/>
      <c r="BDL65" s="140"/>
      <c r="BDM65" s="140"/>
      <c r="BDN65" s="140"/>
      <c r="BDO65" s="140"/>
      <c r="BDP65" s="140"/>
      <c r="BDQ65" s="140"/>
      <c r="BDR65" s="140"/>
      <c r="BDS65" s="140"/>
      <c r="BDT65" s="140"/>
      <c r="BDU65" s="140"/>
      <c r="BDV65" s="140"/>
      <c r="BDW65" s="140"/>
      <c r="BDX65" s="140"/>
      <c r="BDY65" s="140"/>
      <c r="BDZ65" s="140"/>
      <c r="BEA65" s="140"/>
      <c r="BEB65" s="140"/>
      <c r="BEC65" s="140"/>
      <c r="BED65" s="140"/>
      <c r="BEE65" s="140"/>
      <c r="BEF65" s="140"/>
      <c r="BEG65" s="140"/>
      <c r="BEH65" s="140"/>
      <c r="BEI65" s="140"/>
      <c r="BEJ65" s="140"/>
      <c r="BEK65" s="140"/>
      <c r="BEL65" s="140"/>
      <c r="BEM65" s="140"/>
      <c r="BEN65" s="140"/>
      <c r="BEO65" s="140"/>
      <c r="BEP65" s="140"/>
      <c r="BEQ65" s="140"/>
      <c r="BER65" s="140"/>
      <c r="BES65" s="140"/>
      <c r="BET65" s="140"/>
      <c r="BEU65" s="140"/>
      <c r="BEV65" s="140"/>
      <c r="BEW65" s="140"/>
      <c r="BEX65" s="140"/>
      <c r="BEY65" s="140"/>
      <c r="BEZ65" s="140"/>
      <c r="BFA65" s="140"/>
      <c r="BFB65" s="140"/>
      <c r="BFC65" s="140"/>
      <c r="BFD65" s="140"/>
      <c r="BFE65" s="140"/>
      <c r="BFF65" s="140"/>
      <c r="BFG65" s="140"/>
      <c r="BFH65" s="140"/>
      <c r="BFI65" s="140"/>
      <c r="BFJ65" s="140"/>
      <c r="BFK65" s="140"/>
      <c r="BFL65" s="140"/>
      <c r="BFM65" s="140"/>
      <c r="BFN65" s="140"/>
      <c r="BFO65" s="140"/>
      <c r="BFP65" s="140"/>
      <c r="BFQ65" s="140"/>
      <c r="BFR65" s="140"/>
      <c r="BFS65" s="140"/>
      <c r="BFT65" s="140"/>
      <c r="BFU65" s="140"/>
      <c r="BFV65" s="140"/>
      <c r="BFW65" s="140"/>
      <c r="BFX65" s="140"/>
      <c r="BFY65" s="140"/>
      <c r="BFZ65" s="140"/>
      <c r="BGA65" s="140"/>
      <c r="BGB65" s="140"/>
      <c r="BGC65" s="140"/>
      <c r="BGD65" s="140"/>
      <c r="BGE65" s="140"/>
      <c r="BGF65" s="140"/>
      <c r="BGG65" s="140"/>
      <c r="BGH65" s="140"/>
      <c r="BGI65" s="140"/>
      <c r="BGJ65" s="140"/>
      <c r="BGK65" s="140"/>
      <c r="BGL65" s="140"/>
      <c r="BGM65" s="140"/>
      <c r="BGN65" s="140"/>
      <c r="BGO65" s="140"/>
      <c r="BGP65" s="140"/>
      <c r="BGQ65" s="140"/>
      <c r="BGR65" s="140"/>
      <c r="BGS65" s="140"/>
      <c r="BGT65" s="140"/>
      <c r="BGU65" s="140"/>
      <c r="BGV65" s="140"/>
      <c r="BGW65" s="140"/>
      <c r="BGX65" s="140"/>
      <c r="BGY65" s="140"/>
      <c r="BGZ65" s="140"/>
      <c r="BHA65" s="140"/>
      <c r="BHB65" s="140"/>
      <c r="BHC65" s="140"/>
      <c r="BHD65" s="140"/>
      <c r="BHE65" s="140"/>
      <c r="BHF65" s="140"/>
      <c r="BHG65" s="140"/>
      <c r="BHH65" s="140"/>
      <c r="BHI65" s="140"/>
      <c r="BHJ65" s="140"/>
      <c r="BHK65" s="140"/>
      <c r="BHL65" s="140"/>
      <c r="BHM65" s="140"/>
      <c r="BHN65" s="140"/>
      <c r="BHO65" s="140"/>
      <c r="BHP65" s="140"/>
      <c r="BHQ65" s="140"/>
      <c r="BHR65" s="140"/>
      <c r="BHS65" s="140"/>
      <c r="BHT65" s="140"/>
      <c r="BHU65" s="140"/>
      <c r="BHV65" s="140"/>
      <c r="BHW65" s="140"/>
      <c r="BHX65" s="140"/>
      <c r="BHY65" s="140"/>
      <c r="BHZ65" s="140"/>
      <c r="BIA65" s="140"/>
      <c r="BIB65" s="140"/>
      <c r="BIC65" s="140"/>
      <c r="BID65" s="140"/>
      <c r="BIE65" s="140"/>
      <c r="BIF65" s="140"/>
      <c r="BIG65" s="140"/>
      <c r="BIH65" s="140"/>
      <c r="BII65" s="140"/>
      <c r="BIJ65" s="140"/>
      <c r="BIK65" s="140"/>
      <c r="BIL65" s="140"/>
      <c r="BIM65" s="140"/>
      <c r="BIN65" s="140"/>
      <c r="BIO65" s="140"/>
      <c r="BIP65" s="140"/>
      <c r="BIQ65" s="140"/>
      <c r="BIR65" s="140"/>
      <c r="BIS65" s="140"/>
      <c r="BIT65" s="140"/>
      <c r="BIU65" s="140"/>
      <c r="BIV65" s="140"/>
      <c r="BIW65" s="140"/>
      <c r="BIX65" s="140"/>
      <c r="BIY65" s="140"/>
      <c r="BIZ65" s="140"/>
      <c r="BJA65" s="140"/>
      <c r="BJB65" s="140"/>
      <c r="BJC65" s="140"/>
      <c r="BJD65" s="140"/>
      <c r="BJE65" s="140"/>
      <c r="BJF65" s="140"/>
      <c r="BJG65" s="140"/>
      <c r="BJH65" s="140"/>
      <c r="BJI65" s="140"/>
      <c r="BJJ65" s="140"/>
      <c r="BJK65" s="140"/>
      <c r="BJL65" s="140"/>
      <c r="BJM65" s="140"/>
      <c r="BJN65" s="140"/>
      <c r="BJO65" s="140"/>
      <c r="BJP65" s="140"/>
      <c r="BJQ65" s="140"/>
      <c r="BJR65" s="140"/>
      <c r="BJS65" s="140"/>
      <c r="BJT65" s="140"/>
      <c r="BJU65" s="140"/>
      <c r="BJV65" s="140"/>
      <c r="BJW65" s="140"/>
      <c r="BJX65" s="140"/>
      <c r="BJY65" s="140"/>
      <c r="BJZ65" s="140"/>
      <c r="BKA65" s="140"/>
      <c r="BKB65" s="140"/>
      <c r="BKC65" s="140"/>
      <c r="BKD65" s="140"/>
      <c r="BKE65" s="140"/>
      <c r="BKF65" s="140"/>
      <c r="BKG65" s="140"/>
      <c r="BKH65" s="140"/>
      <c r="BKI65" s="140"/>
      <c r="BKJ65" s="140"/>
      <c r="BKK65" s="140"/>
      <c r="BKL65" s="140"/>
      <c r="BKM65" s="140"/>
      <c r="BKN65" s="140"/>
      <c r="BKO65" s="140"/>
      <c r="BKP65" s="140"/>
      <c r="BKQ65" s="140"/>
      <c r="BKR65" s="140"/>
      <c r="BKS65" s="140"/>
      <c r="BKT65" s="140"/>
      <c r="BKU65" s="140"/>
      <c r="BKV65" s="140"/>
      <c r="BKW65" s="140"/>
      <c r="BKX65" s="140"/>
      <c r="BKY65" s="140"/>
      <c r="BKZ65" s="140"/>
      <c r="BLA65" s="140"/>
      <c r="BLB65" s="140"/>
      <c r="BLC65" s="140"/>
      <c r="BLD65" s="140"/>
      <c r="BLE65" s="140"/>
      <c r="BLF65" s="140"/>
      <c r="BLG65" s="140"/>
      <c r="BLH65" s="140"/>
      <c r="BLI65" s="140"/>
      <c r="BLJ65" s="140"/>
      <c r="BLK65" s="140"/>
      <c r="BLL65" s="140"/>
      <c r="BLM65" s="140"/>
      <c r="BLN65" s="140"/>
      <c r="BLO65" s="140"/>
      <c r="BLP65" s="140"/>
      <c r="BLQ65" s="140"/>
      <c r="BLR65" s="140"/>
      <c r="BLS65" s="140"/>
      <c r="BLT65" s="140"/>
      <c r="BLU65" s="140"/>
      <c r="BLV65" s="140"/>
      <c r="BLW65" s="140"/>
      <c r="BLX65" s="140"/>
      <c r="BLY65" s="140"/>
      <c r="BLZ65" s="140"/>
      <c r="BMA65" s="140"/>
      <c r="BMB65" s="140"/>
      <c r="BMC65" s="140"/>
      <c r="BMD65" s="140"/>
      <c r="BME65" s="140"/>
      <c r="BMF65" s="140"/>
      <c r="BMG65" s="140"/>
      <c r="BMH65" s="140"/>
      <c r="BMI65" s="140"/>
      <c r="BMJ65" s="140"/>
      <c r="BMK65" s="140"/>
      <c r="BML65" s="140"/>
      <c r="BMM65" s="140"/>
      <c r="BMN65" s="140"/>
      <c r="BMO65" s="140"/>
      <c r="BMP65" s="140"/>
      <c r="BMQ65" s="140"/>
      <c r="BMR65" s="140"/>
      <c r="BMS65" s="140"/>
      <c r="BMT65" s="140"/>
      <c r="BMU65" s="140"/>
      <c r="BMV65" s="140"/>
      <c r="BMW65" s="140"/>
      <c r="BMX65" s="140"/>
      <c r="BMY65" s="140"/>
      <c r="BMZ65" s="140"/>
      <c r="BNA65" s="140"/>
      <c r="BNB65" s="140"/>
      <c r="BNC65" s="140"/>
      <c r="BND65" s="140"/>
      <c r="BNE65" s="140"/>
      <c r="BNF65" s="140"/>
      <c r="BNG65" s="140"/>
      <c r="BNH65" s="140"/>
      <c r="BNI65" s="140"/>
      <c r="BNJ65" s="140"/>
      <c r="BNK65" s="140"/>
      <c r="BNL65" s="140"/>
      <c r="BNM65" s="140"/>
      <c r="BNN65" s="140"/>
      <c r="BNO65" s="140"/>
      <c r="BNP65" s="140"/>
      <c r="BNQ65" s="140"/>
      <c r="BNR65" s="140"/>
      <c r="BNS65" s="140"/>
      <c r="BNT65" s="140"/>
      <c r="BNU65" s="140"/>
      <c r="BNV65" s="140"/>
      <c r="BNW65" s="140"/>
      <c r="BNX65" s="140"/>
      <c r="BNY65" s="140"/>
      <c r="BNZ65" s="140"/>
      <c r="BOA65" s="140"/>
      <c r="BOB65" s="140"/>
      <c r="BOC65" s="140"/>
      <c r="BOD65" s="140"/>
      <c r="BOE65" s="140"/>
      <c r="BOF65" s="140"/>
      <c r="BOG65" s="140"/>
      <c r="BOH65" s="140"/>
      <c r="BOI65" s="140"/>
      <c r="BOJ65" s="140"/>
      <c r="BOK65" s="140"/>
      <c r="BOL65" s="140"/>
      <c r="BOM65" s="140"/>
      <c r="BON65" s="140"/>
      <c r="BOO65" s="140"/>
      <c r="BOP65" s="140"/>
      <c r="BOQ65" s="140"/>
      <c r="BOR65" s="140"/>
      <c r="BOS65" s="140"/>
      <c r="BOT65" s="140"/>
      <c r="BOU65" s="140"/>
      <c r="BOV65" s="140"/>
      <c r="BOW65" s="140"/>
      <c r="BOX65" s="140"/>
      <c r="BOY65" s="140"/>
      <c r="BOZ65" s="140"/>
      <c r="BPA65" s="140"/>
      <c r="BPB65" s="140"/>
      <c r="BPC65" s="140"/>
      <c r="BPD65" s="140"/>
      <c r="BPE65" s="140"/>
      <c r="BPF65" s="140"/>
      <c r="BPG65" s="140"/>
      <c r="BPH65" s="140"/>
      <c r="BPI65" s="140"/>
      <c r="BPJ65" s="140"/>
      <c r="BPK65" s="140"/>
      <c r="BPL65" s="140"/>
      <c r="BPM65" s="140"/>
      <c r="BPN65" s="140"/>
      <c r="BPO65" s="140"/>
      <c r="BPP65" s="140"/>
      <c r="BPQ65" s="140"/>
      <c r="BPR65" s="140"/>
      <c r="BPS65" s="140"/>
      <c r="BPT65" s="140"/>
      <c r="BPU65" s="140"/>
      <c r="BPV65" s="140"/>
      <c r="BPW65" s="140"/>
      <c r="BPX65" s="140"/>
      <c r="BPY65" s="140"/>
      <c r="BPZ65" s="140"/>
      <c r="BQA65" s="140"/>
      <c r="BQB65" s="140"/>
      <c r="BQC65" s="140"/>
      <c r="BQD65" s="140"/>
      <c r="BQE65" s="140"/>
      <c r="BQF65" s="140"/>
      <c r="BQG65" s="140"/>
      <c r="BQH65" s="140"/>
      <c r="BQI65" s="140"/>
      <c r="BQJ65" s="140"/>
      <c r="BQK65" s="140"/>
      <c r="BQL65" s="140"/>
      <c r="BQM65" s="140"/>
      <c r="BQN65" s="140"/>
      <c r="BQO65" s="140"/>
      <c r="BQP65" s="140"/>
      <c r="BQQ65" s="140"/>
      <c r="BQR65" s="140"/>
      <c r="BQS65" s="140"/>
      <c r="BQT65" s="140"/>
      <c r="BQU65" s="140"/>
      <c r="BQV65" s="140"/>
      <c r="BQW65" s="140"/>
      <c r="BQX65" s="140"/>
      <c r="BQY65" s="140"/>
      <c r="BQZ65" s="140"/>
      <c r="BRA65" s="140"/>
      <c r="BRB65" s="140"/>
      <c r="BRC65" s="140"/>
      <c r="BRD65" s="140"/>
      <c r="BRE65" s="140"/>
      <c r="BRF65" s="140"/>
      <c r="BRG65" s="140"/>
      <c r="BRH65" s="140"/>
      <c r="BRI65" s="140"/>
      <c r="BRJ65" s="140"/>
      <c r="BRK65" s="140"/>
      <c r="BRL65" s="140"/>
      <c r="BRM65" s="140"/>
      <c r="BRN65" s="140"/>
      <c r="BRO65" s="140"/>
      <c r="BRP65" s="140"/>
      <c r="BRQ65" s="140"/>
      <c r="BRR65" s="140"/>
      <c r="BRS65" s="140"/>
      <c r="BRT65" s="140"/>
      <c r="BRU65" s="140"/>
      <c r="BRV65" s="140"/>
      <c r="BRW65" s="140"/>
      <c r="BRX65" s="140"/>
      <c r="BRY65" s="140"/>
      <c r="BRZ65" s="140"/>
      <c r="BSA65" s="140"/>
      <c r="BSB65" s="140"/>
      <c r="BSC65" s="140"/>
      <c r="BSD65" s="140"/>
      <c r="BSE65" s="140"/>
      <c r="BSF65" s="140"/>
      <c r="BSG65" s="140"/>
      <c r="BSH65" s="140"/>
      <c r="BSI65" s="140"/>
      <c r="BSJ65" s="140"/>
      <c r="BSK65" s="140"/>
      <c r="BSL65" s="140"/>
      <c r="BSM65" s="140"/>
      <c r="BSN65" s="140"/>
      <c r="BSO65" s="140"/>
      <c r="BSP65" s="140"/>
      <c r="BSQ65" s="140"/>
      <c r="BSR65" s="140"/>
      <c r="BSS65" s="140"/>
      <c r="BST65" s="140"/>
      <c r="BSU65" s="140"/>
      <c r="BSV65" s="140"/>
      <c r="BSW65" s="140"/>
      <c r="BSX65" s="140"/>
      <c r="BSY65" s="140"/>
      <c r="BSZ65" s="140"/>
      <c r="BTA65" s="140"/>
      <c r="BTB65" s="140"/>
      <c r="BTC65" s="140"/>
      <c r="BTD65" s="140"/>
      <c r="BTE65" s="140"/>
      <c r="BTF65" s="140"/>
      <c r="BTG65" s="140"/>
      <c r="BTH65" s="140"/>
      <c r="BTI65" s="140"/>
      <c r="BTJ65" s="140"/>
      <c r="BTK65" s="140"/>
      <c r="BTL65" s="140"/>
      <c r="BTM65" s="140"/>
      <c r="BTN65" s="140"/>
      <c r="BTO65" s="140"/>
      <c r="BTP65" s="140"/>
      <c r="BTQ65" s="140"/>
      <c r="BTR65" s="140"/>
      <c r="BTS65" s="140"/>
      <c r="BTT65" s="140"/>
      <c r="BTU65" s="140"/>
      <c r="BTV65" s="140"/>
      <c r="BTW65" s="140"/>
      <c r="BTX65" s="140"/>
      <c r="BTY65" s="140"/>
      <c r="BTZ65" s="140"/>
      <c r="BUA65" s="140"/>
      <c r="BUB65" s="140"/>
      <c r="BUC65" s="140"/>
      <c r="BUD65" s="140"/>
      <c r="BUE65" s="140"/>
      <c r="BUF65" s="140"/>
      <c r="BUG65" s="140"/>
      <c r="BUH65" s="140"/>
      <c r="BUI65" s="140"/>
      <c r="BUJ65" s="140"/>
      <c r="BUK65" s="140"/>
      <c r="BUL65" s="140"/>
      <c r="BUM65" s="140"/>
      <c r="BUN65" s="140"/>
      <c r="BUO65" s="140"/>
      <c r="BUP65" s="140"/>
      <c r="BUQ65" s="140"/>
      <c r="BUR65" s="140"/>
      <c r="BUS65" s="140"/>
      <c r="BUT65" s="140"/>
      <c r="BUU65" s="140"/>
      <c r="BUV65" s="140"/>
      <c r="BUW65" s="140"/>
      <c r="BUX65" s="140"/>
      <c r="BUY65" s="140"/>
      <c r="BUZ65" s="140"/>
      <c r="BVA65" s="140"/>
      <c r="BVB65" s="140"/>
      <c r="BVC65" s="140"/>
      <c r="BVD65" s="140"/>
      <c r="BVE65" s="140"/>
      <c r="BVF65" s="140"/>
      <c r="BVG65" s="140"/>
      <c r="BVH65" s="140"/>
      <c r="BVI65" s="140"/>
      <c r="BVJ65" s="140"/>
      <c r="BVK65" s="140"/>
      <c r="BVL65" s="140"/>
      <c r="BVM65" s="140"/>
      <c r="BVN65" s="140"/>
      <c r="BVO65" s="140"/>
      <c r="BVP65" s="140"/>
      <c r="BVQ65" s="140"/>
      <c r="BVR65" s="140"/>
      <c r="BVS65" s="140"/>
      <c r="BVT65" s="140"/>
      <c r="BVU65" s="140"/>
      <c r="BVV65" s="140"/>
      <c r="BVW65" s="140"/>
      <c r="BVX65" s="140"/>
      <c r="BVY65" s="140"/>
      <c r="BVZ65" s="140"/>
      <c r="BWA65" s="140"/>
      <c r="BWB65" s="140"/>
      <c r="BWC65" s="140"/>
      <c r="BWD65" s="140"/>
      <c r="BWE65" s="140"/>
      <c r="BWF65" s="140"/>
      <c r="BWG65" s="140"/>
      <c r="BWH65" s="140"/>
      <c r="BWI65" s="140"/>
      <c r="BWJ65" s="140"/>
      <c r="BWK65" s="140"/>
      <c r="BWL65" s="140"/>
      <c r="BWM65" s="140"/>
      <c r="BWN65" s="140"/>
      <c r="BWO65" s="140"/>
      <c r="BWP65" s="140"/>
      <c r="BWQ65" s="140"/>
      <c r="BWR65" s="140"/>
      <c r="BWS65" s="140"/>
      <c r="BWT65" s="140"/>
      <c r="BWU65" s="140"/>
      <c r="BWV65" s="140"/>
      <c r="BWW65" s="140"/>
      <c r="BWX65" s="140"/>
      <c r="BWY65" s="140"/>
      <c r="BWZ65" s="140"/>
      <c r="BXA65" s="140"/>
      <c r="BXB65" s="140"/>
      <c r="BXC65" s="140"/>
      <c r="BXD65" s="140"/>
      <c r="BXE65" s="140"/>
      <c r="BXF65" s="140"/>
      <c r="BXG65" s="140"/>
      <c r="BXH65" s="140"/>
      <c r="BXI65" s="140"/>
      <c r="BXJ65" s="140"/>
      <c r="BXK65" s="140"/>
      <c r="BXL65" s="140"/>
      <c r="BXM65" s="140"/>
      <c r="BXN65" s="140"/>
      <c r="BXO65" s="140"/>
      <c r="BXP65" s="140"/>
      <c r="BXQ65" s="140"/>
      <c r="BXR65" s="140"/>
      <c r="BXS65" s="140"/>
      <c r="BXT65" s="140"/>
      <c r="BXU65" s="140"/>
      <c r="BXV65" s="140"/>
      <c r="BXW65" s="140"/>
      <c r="BXX65" s="140"/>
      <c r="BXY65" s="140"/>
      <c r="BXZ65" s="140"/>
      <c r="BYA65" s="140"/>
      <c r="BYB65" s="140"/>
      <c r="BYC65" s="140"/>
      <c r="BYD65" s="140"/>
      <c r="BYE65" s="140"/>
      <c r="BYF65" s="140"/>
      <c r="BYG65" s="140"/>
      <c r="BYH65" s="140"/>
      <c r="BYI65" s="140"/>
      <c r="BYJ65" s="140"/>
      <c r="BYK65" s="140"/>
      <c r="BYL65" s="140"/>
      <c r="BYM65" s="140"/>
      <c r="BYN65" s="140"/>
      <c r="BYO65" s="140"/>
      <c r="BYP65" s="140"/>
      <c r="BYQ65" s="140"/>
      <c r="BYR65" s="140"/>
      <c r="BYS65" s="140"/>
      <c r="BYT65" s="140"/>
      <c r="BYU65" s="140"/>
      <c r="BYV65" s="140"/>
      <c r="BYW65" s="140"/>
      <c r="BYX65" s="140"/>
      <c r="BYY65" s="140"/>
      <c r="BYZ65" s="140"/>
      <c r="BZA65" s="140"/>
      <c r="BZB65" s="140"/>
      <c r="BZC65" s="140"/>
      <c r="BZD65" s="140"/>
      <c r="BZE65" s="140"/>
      <c r="BZF65" s="140"/>
      <c r="BZG65" s="140"/>
      <c r="BZH65" s="140"/>
      <c r="BZI65" s="140"/>
      <c r="BZJ65" s="140"/>
      <c r="BZK65" s="140"/>
      <c r="BZL65" s="140"/>
      <c r="BZM65" s="140"/>
      <c r="BZN65" s="140"/>
      <c r="BZO65" s="140"/>
      <c r="BZP65" s="140"/>
      <c r="BZQ65" s="140"/>
      <c r="BZR65" s="140"/>
      <c r="BZS65" s="140"/>
      <c r="BZT65" s="140"/>
      <c r="BZU65" s="140"/>
      <c r="BZV65" s="140"/>
      <c r="BZW65" s="140"/>
      <c r="BZX65" s="140"/>
      <c r="BZY65" s="140"/>
      <c r="BZZ65" s="140"/>
      <c r="CAA65" s="140"/>
      <c r="CAB65" s="140"/>
      <c r="CAC65" s="140"/>
      <c r="CAD65" s="140"/>
      <c r="CAE65" s="140"/>
      <c r="CAF65" s="140"/>
      <c r="CAG65" s="140"/>
      <c r="CAH65" s="140"/>
      <c r="CAI65" s="140"/>
      <c r="CAJ65" s="140"/>
      <c r="CAK65" s="140"/>
      <c r="CAL65" s="140"/>
      <c r="CAM65" s="140"/>
      <c r="CAN65" s="140"/>
      <c r="CAO65" s="140"/>
      <c r="CAP65" s="140"/>
      <c r="CAQ65" s="140"/>
      <c r="CAR65" s="140"/>
      <c r="CAS65" s="140"/>
      <c r="CAT65" s="140"/>
      <c r="CAU65" s="140"/>
      <c r="CAV65" s="140"/>
      <c r="CAW65" s="140"/>
      <c r="CAX65" s="140"/>
      <c r="CAY65" s="140"/>
      <c r="CAZ65" s="140"/>
      <c r="CBA65" s="140"/>
      <c r="CBB65" s="140"/>
      <c r="CBC65" s="140"/>
      <c r="CBD65" s="140"/>
      <c r="CBE65" s="140"/>
      <c r="CBF65" s="140"/>
      <c r="CBG65" s="140"/>
      <c r="CBH65" s="140"/>
      <c r="CBI65" s="140"/>
      <c r="CBJ65" s="140"/>
      <c r="CBK65" s="140"/>
      <c r="CBL65" s="140"/>
      <c r="CBM65" s="140"/>
      <c r="CBN65" s="140"/>
      <c r="CBO65" s="140"/>
      <c r="CBP65" s="140"/>
      <c r="CBQ65" s="140"/>
      <c r="CBR65" s="140"/>
      <c r="CBS65" s="140"/>
      <c r="CBT65" s="140"/>
      <c r="CBU65" s="140"/>
      <c r="CBV65" s="140"/>
      <c r="CBW65" s="140"/>
      <c r="CBX65" s="140"/>
      <c r="CBY65" s="140"/>
      <c r="CBZ65" s="140"/>
      <c r="CCA65" s="140"/>
      <c r="CCB65" s="140"/>
      <c r="CCC65" s="140"/>
      <c r="CCD65" s="140"/>
      <c r="CCE65" s="140"/>
      <c r="CCF65" s="140"/>
      <c r="CCG65" s="140"/>
      <c r="CCH65" s="140"/>
      <c r="CCI65" s="140"/>
      <c r="CCJ65" s="140"/>
      <c r="CCK65" s="140"/>
      <c r="CCL65" s="140"/>
      <c r="CCM65" s="140"/>
      <c r="CCN65" s="140"/>
      <c r="CCO65" s="140"/>
      <c r="CCP65" s="140"/>
      <c r="CCQ65" s="140"/>
      <c r="CCR65" s="140"/>
      <c r="CCS65" s="140"/>
      <c r="CCT65" s="140"/>
      <c r="CCU65" s="140"/>
      <c r="CCV65" s="140"/>
      <c r="CCW65" s="140"/>
      <c r="CCX65" s="140"/>
      <c r="CCY65" s="140"/>
      <c r="CCZ65" s="140"/>
      <c r="CDA65" s="140"/>
      <c r="CDB65" s="140"/>
      <c r="CDC65" s="140"/>
      <c r="CDD65" s="140"/>
      <c r="CDE65" s="140"/>
      <c r="CDF65" s="140"/>
      <c r="CDG65" s="140"/>
      <c r="CDH65" s="140"/>
      <c r="CDI65" s="140"/>
      <c r="CDJ65" s="140"/>
      <c r="CDK65" s="140"/>
      <c r="CDL65" s="140"/>
      <c r="CDM65" s="140"/>
      <c r="CDN65" s="140"/>
      <c r="CDO65" s="140"/>
      <c r="CDP65" s="140"/>
      <c r="CDQ65" s="140"/>
      <c r="CDR65" s="140"/>
      <c r="CDS65" s="140"/>
      <c r="CDT65" s="140"/>
      <c r="CDU65" s="140"/>
      <c r="CDV65" s="140"/>
      <c r="CDW65" s="140"/>
      <c r="CDX65" s="140"/>
      <c r="CDY65" s="140"/>
      <c r="CDZ65" s="140"/>
      <c r="CEA65" s="140"/>
      <c r="CEB65" s="140"/>
      <c r="CEC65" s="140"/>
      <c r="CED65" s="140"/>
      <c r="CEE65" s="140"/>
      <c r="CEF65" s="140"/>
      <c r="CEG65" s="140"/>
      <c r="CEH65" s="140"/>
      <c r="CEI65" s="140"/>
      <c r="CEJ65" s="140"/>
      <c r="CEK65" s="140"/>
      <c r="CEL65" s="140"/>
      <c r="CEM65" s="140"/>
      <c r="CEN65" s="140"/>
      <c r="CEO65" s="140"/>
      <c r="CEP65" s="140"/>
      <c r="CEQ65" s="140"/>
      <c r="CER65" s="140"/>
      <c r="CES65" s="140"/>
      <c r="CET65" s="140"/>
      <c r="CEU65" s="140"/>
      <c r="CEV65" s="140"/>
      <c r="CEW65" s="140"/>
      <c r="CEX65" s="140"/>
      <c r="CEY65" s="140"/>
      <c r="CEZ65" s="140"/>
      <c r="CFA65" s="140"/>
      <c r="CFB65" s="140"/>
      <c r="CFC65" s="140"/>
      <c r="CFD65" s="140"/>
      <c r="CFE65" s="140"/>
      <c r="CFF65" s="140"/>
      <c r="CFG65" s="140"/>
      <c r="CFH65" s="140"/>
      <c r="CFI65" s="140"/>
      <c r="CFJ65" s="140"/>
      <c r="CFK65" s="140"/>
      <c r="CFL65" s="140"/>
      <c r="CFM65" s="140"/>
      <c r="CFN65" s="140"/>
      <c r="CFO65" s="140"/>
      <c r="CFP65" s="140"/>
      <c r="CFQ65" s="140"/>
      <c r="CFR65" s="140"/>
      <c r="CFS65" s="140"/>
      <c r="CFT65" s="140"/>
      <c r="CFU65" s="140"/>
      <c r="CFV65" s="140"/>
      <c r="CFW65" s="140"/>
      <c r="CFX65" s="140"/>
      <c r="CFY65" s="140"/>
      <c r="CFZ65" s="140"/>
      <c r="CGA65" s="140"/>
      <c r="CGB65" s="140"/>
      <c r="CGC65" s="140"/>
      <c r="CGD65" s="140"/>
      <c r="CGE65" s="140"/>
      <c r="CGF65" s="140"/>
      <c r="CGG65" s="140"/>
      <c r="CGH65" s="140"/>
      <c r="CGI65" s="140"/>
      <c r="CGJ65" s="140"/>
      <c r="CGK65" s="140"/>
      <c r="CGL65" s="140"/>
      <c r="CGM65" s="140"/>
      <c r="CGN65" s="140"/>
      <c r="CGO65" s="140"/>
      <c r="CGP65" s="140"/>
      <c r="CGQ65" s="140"/>
      <c r="CGR65" s="140"/>
      <c r="CGS65" s="140"/>
      <c r="CGT65" s="140"/>
      <c r="CGU65" s="140"/>
      <c r="CGV65" s="140"/>
      <c r="CGW65" s="140"/>
      <c r="CGX65" s="140"/>
      <c r="CGY65" s="140"/>
      <c r="CGZ65" s="140"/>
      <c r="CHA65" s="140"/>
      <c r="CHB65" s="140"/>
      <c r="CHC65" s="140"/>
      <c r="CHD65" s="140"/>
      <c r="CHE65" s="140"/>
      <c r="CHF65" s="140"/>
      <c r="CHG65" s="140"/>
      <c r="CHH65" s="140"/>
      <c r="CHI65" s="140"/>
      <c r="CHJ65" s="140"/>
      <c r="CHK65" s="140"/>
      <c r="CHL65" s="140"/>
      <c r="CHM65" s="140"/>
      <c r="CHN65" s="140"/>
      <c r="CHO65" s="140"/>
      <c r="CHP65" s="140"/>
      <c r="CHQ65" s="140"/>
      <c r="CHR65" s="140"/>
      <c r="CHS65" s="140"/>
      <c r="CHT65" s="140"/>
      <c r="CHU65" s="140"/>
      <c r="CHV65" s="140"/>
      <c r="CHW65" s="140"/>
      <c r="CHX65" s="140"/>
      <c r="CHY65" s="140"/>
      <c r="CHZ65" s="140"/>
      <c r="CIA65" s="140"/>
      <c r="CIB65" s="140"/>
      <c r="CIC65" s="140"/>
      <c r="CID65" s="140"/>
      <c r="CIE65" s="140"/>
      <c r="CIF65" s="140"/>
      <c r="CIG65" s="140"/>
      <c r="CIH65" s="140"/>
      <c r="CII65" s="140"/>
      <c r="CIJ65" s="140"/>
      <c r="CIK65" s="140"/>
      <c r="CIL65" s="140"/>
      <c r="CIM65" s="140"/>
      <c r="CIN65" s="140"/>
      <c r="CIO65" s="140"/>
      <c r="CIP65" s="140"/>
      <c r="CIQ65" s="140"/>
      <c r="CIR65" s="140"/>
      <c r="CIS65" s="140"/>
      <c r="CIT65" s="140"/>
      <c r="CIU65" s="140"/>
      <c r="CIV65" s="140"/>
      <c r="CIW65" s="140"/>
      <c r="CIX65" s="140"/>
      <c r="CIY65" s="140"/>
      <c r="CIZ65" s="140"/>
      <c r="CJA65" s="140"/>
      <c r="CJB65" s="140"/>
      <c r="CJC65" s="140"/>
      <c r="CJD65" s="140"/>
      <c r="CJE65" s="140"/>
      <c r="CJF65" s="140"/>
      <c r="CJG65" s="140"/>
      <c r="CJH65" s="140"/>
      <c r="CJI65" s="140"/>
      <c r="CJJ65" s="140"/>
      <c r="CJK65" s="140"/>
      <c r="CJL65" s="140"/>
      <c r="CJM65" s="140"/>
      <c r="CJN65" s="140"/>
      <c r="CJO65" s="140"/>
      <c r="CJP65" s="140"/>
      <c r="CJQ65" s="140"/>
      <c r="CJR65" s="140"/>
      <c r="CJS65" s="140"/>
      <c r="CJT65" s="140"/>
      <c r="CJU65" s="140"/>
      <c r="CJV65" s="140"/>
      <c r="CJW65" s="140"/>
      <c r="CJX65" s="140"/>
      <c r="CJY65" s="140"/>
      <c r="CJZ65" s="140"/>
      <c r="CKA65" s="140"/>
      <c r="CKB65" s="140"/>
      <c r="CKC65" s="140"/>
      <c r="CKD65" s="140"/>
      <c r="CKE65" s="140"/>
      <c r="CKF65" s="140"/>
      <c r="CKG65" s="140"/>
      <c r="CKH65" s="140"/>
      <c r="CKI65" s="140"/>
      <c r="CKJ65" s="140"/>
      <c r="CKK65" s="140"/>
      <c r="CKL65" s="140"/>
      <c r="CKM65" s="140"/>
      <c r="CKN65" s="140"/>
      <c r="CKO65" s="140"/>
      <c r="CKP65" s="140"/>
      <c r="CKQ65" s="140"/>
      <c r="CKR65" s="140"/>
      <c r="CKS65" s="140"/>
      <c r="CKT65" s="140"/>
      <c r="CKU65" s="140"/>
      <c r="CKV65" s="140"/>
      <c r="CKW65" s="140"/>
      <c r="CKX65" s="140"/>
      <c r="CKY65" s="140"/>
      <c r="CKZ65" s="140"/>
      <c r="CLA65" s="140"/>
      <c r="CLB65" s="140"/>
      <c r="CLC65" s="140"/>
      <c r="CLD65" s="140"/>
      <c r="CLE65" s="140"/>
      <c r="CLF65" s="140"/>
      <c r="CLG65" s="140"/>
      <c r="CLH65" s="140"/>
      <c r="CLI65" s="140"/>
      <c r="CLJ65" s="140"/>
      <c r="CLK65" s="140"/>
      <c r="CLL65" s="140"/>
      <c r="CLM65" s="140"/>
      <c r="CLN65" s="140"/>
      <c r="CLO65" s="140"/>
      <c r="CLP65" s="140"/>
      <c r="CLQ65" s="140"/>
      <c r="CLR65" s="140"/>
      <c r="CLS65" s="140"/>
      <c r="CLT65" s="140"/>
      <c r="CLU65" s="140"/>
      <c r="CLV65" s="140"/>
      <c r="CLW65" s="140"/>
      <c r="CLX65" s="140"/>
      <c r="CLY65" s="140"/>
      <c r="CLZ65" s="140"/>
      <c r="CMA65" s="140"/>
      <c r="CMB65" s="140"/>
      <c r="CMC65" s="140"/>
      <c r="CMD65" s="140"/>
      <c r="CME65" s="140"/>
      <c r="CMF65" s="140"/>
      <c r="CMG65" s="140"/>
      <c r="CMH65" s="140"/>
      <c r="CMI65" s="140"/>
      <c r="CMJ65" s="140"/>
      <c r="CMK65" s="140"/>
      <c r="CML65" s="140"/>
      <c r="CMM65" s="140"/>
      <c r="CMN65" s="140"/>
      <c r="CMO65" s="140"/>
      <c r="CMP65" s="140"/>
      <c r="CMQ65" s="140"/>
      <c r="CMR65" s="140"/>
      <c r="CMS65" s="140"/>
      <c r="CMT65" s="140"/>
      <c r="CMU65" s="140"/>
      <c r="CMV65" s="140"/>
      <c r="CMW65" s="140"/>
      <c r="CMX65" s="140"/>
      <c r="CMY65" s="140"/>
      <c r="CMZ65" s="140"/>
      <c r="CNA65" s="140"/>
      <c r="CNB65" s="140"/>
      <c r="CNC65" s="140"/>
      <c r="CND65" s="140"/>
      <c r="CNE65" s="140"/>
      <c r="CNF65" s="140"/>
      <c r="CNG65" s="140"/>
      <c r="CNH65" s="140"/>
      <c r="CNI65" s="140"/>
      <c r="CNJ65" s="140"/>
      <c r="CNK65" s="140"/>
      <c r="CNL65" s="140"/>
      <c r="CNM65" s="140"/>
      <c r="CNN65" s="140"/>
      <c r="CNO65" s="140"/>
      <c r="CNP65" s="140"/>
      <c r="CNQ65" s="140"/>
      <c r="CNR65" s="140"/>
      <c r="CNS65" s="140"/>
      <c r="CNT65" s="140"/>
      <c r="CNU65" s="140"/>
      <c r="CNV65" s="140"/>
      <c r="CNW65" s="140"/>
      <c r="CNX65" s="140"/>
      <c r="CNY65" s="140"/>
      <c r="CNZ65" s="140"/>
      <c r="COA65" s="140"/>
      <c r="COB65" s="140"/>
      <c r="COC65" s="140"/>
      <c r="COD65" s="140"/>
      <c r="COE65" s="140"/>
      <c r="COF65" s="140"/>
      <c r="COG65" s="140"/>
      <c r="COH65" s="140"/>
      <c r="COI65" s="140"/>
      <c r="COJ65" s="140"/>
      <c r="COK65" s="140"/>
      <c r="COL65" s="140"/>
      <c r="COM65" s="140"/>
      <c r="CON65" s="140"/>
      <c r="COO65" s="140"/>
      <c r="COP65" s="140"/>
      <c r="COQ65" s="140"/>
      <c r="COR65" s="140"/>
      <c r="COS65" s="140"/>
      <c r="COT65" s="140"/>
      <c r="COU65" s="140"/>
      <c r="COV65" s="140"/>
      <c r="COW65" s="140"/>
      <c r="COX65" s="140"/>
      <c r="COY65" s="140"/>
      <c r="COZ65" s="140"/>
      <c r="CPA65" s="140"/>
      <c r="CPB65" s="140"/>
      <c r="CPC65" s="140"/>
      <c r="CPD65" s="140"/>
      <c r="CPE65" s="140"/>
      <c r="CPF65" s="140"/>
      <c r="CPG65" s="140"/>
      <c r="CPH65" s="140"/>
      <c r="CPI65" s="140"/>
      <c r="CPJ65" s="140"/>
      <c r="CPK65" s="140"/>
      <c r="CPL65" s="140"/>
      <c r="CPM65" s="140"/>
      <c r="CPN65" s="140"/>
      <c r="CPO65" s="140"/>
      <c r="CPP65" s="140"/>
      <c r="CPQ65" s="140"/>
      <c r="CPR65" s="140"/>
      <c r="CPS65" s="140"/>
      <c r="CPT65" s="140"/>
      <c r="CPU65" s="140"/>
      <c r="CPV65" s="140"/>
      <c r="CPW65" s="140"/>
      <c r="CPX65" s="140"/>
      <c r="CPY65" s="140"/>
      <c r="CPZ65" s="140"/>
      <c r="CQA65" s="140"/>
      <c r="CQB65" s="140"/>
      <c r="CQC65" s="140"/>
      <c r="CQD65" s="140"/>
      <c r="CQE65" s="140"/>
      <c r="CQF65" s="140"/>
      <c r="CQG65" s="140"/>
      <c r="CQH65" s="140"/>
      <c r="CQI65" s="140"/>
      <c r="CQJ65" s="140"/>
      <c r="CQK65" s="140"/>
      <c r="CQL65" s="140"/>
      <c r="CQM65" s="140"/>
      <c r="CQN65" s="140"/>
      <c r="CQO65" s="140"/>
      <c r="CQP65" s="140"/>
      <c r="CQQ65" s="140"/>
      <c r="CQR65" s="140"/>
      <c r="CQS65" s="140"/>
      <c r="CQT65" s="140"/>
      <c r="CQU65" s="140"/>
      <c r="CQV65" s="140"/>
      <c r="CQW65" s="140"/>
      <c r="CQX65" s="140"/>
      <c r="CQY65" s="140"/>
      <c r="CQZ65" s="140"/>
      <c r="CRA65" s="140"/>
      <c r="CRB65" s="140"/>
      <c r="CRC65" s="140"/>
      <c r="CRD65" s="140"/>
      <c r="CRE65" s="140"/>
      <c r="CRF65" s="140"/>
      <c r="CRG65" s="140"/>
      <c r="CRH65" s="140"/>
      <c r="CRI65" s="140"/>
      <c r="CRJ65" s="140"/>
      <c r="CRK65" s="140"/>
      <c r="CRL65" s="140"/>
      <c r="CRM65" s="140"/>
      <c r="CRN65" s="140"/>
      <c r="CRO65" s="140"/>
      <c r="CRP65" s="140"/>
      <c r="CRQ65" s="140"/>
      <c r="CRR65" s="140"/>
      <c r="CRS65" s="140"/>
      <c r="CRT65" s="140"/>
      <c r="CRU65" s="140"/>
      <c r="CRV65" s="140"/>
      <c r="CRW65" s="140"/>
      <c r="CRX65" s="140"/>
      <c r="CRY65" s="140"/>
      <c r="CRZ65" s="140"/>
      <c r="CSA65" s="140"/>
      <c r="CSB65" s="140"/>
      <c r="CSC65" s="140"/>
      <c r="CSD65" s="140"/>
      <c r="CSE65" s="140"/>
      <c r="CSF65" s="140"/>
      <c r="CSG65" s="140"/>
      <c r="CSH65" s="140"/>
      <c r="CSI65" s="140"/>
      <c r="CSJ65" s="140"/>
      <c r="CSK65" s="140"/>
      <c r="CSL65" s="140"/>
      <c r="CSM65" s="140"/>
      <c r="CSN65" s="140"/>
      <c r="CSO65" s="140"/>
      <c r="CSP65" s="140"/>
      <c r="CSQ65" s="140"/>
      <c r="CSR65" s="140"/>
      <c r="CSS65" s="140"/>
      <c r="CST65" s="140"/>
      <c r="CSU65" s="140"/>
      <c r="CSV65" s="140"/>
      <c r="CSW65" s="140"/>
      <c r="CSX65" s="140"/>
      <c r="CSY65" s="140"/>
      <c r="CSZ65" s="140"/>
      <c r="CTA65" s="140"/>
      <c r="CTB65" s="140"/>
      <c r="CTC65" s="140"/>
      <c r="CTD65" s="140"/>
      <c r="CTE65" s="140"/>
      <c r="CTF65" s="140"/>
      <c r="CTG65" s="140"/>
      <c r="CTH65" s="140"/>
      <c r="CTI65" s="140"/>
      <c r="CTJ65" s="140"/>
      <c r="CTK65" s="140"/>
      <c r="CTL65" s="140"/>
      <c r="CTM65" s="140"/>
      <c r="CTN65" s="140"/>
      <c r="CTO65" s="140"/>
      <c r="CTP65" s="140"/>
      <c r="CTQ65" s="140"/>
      <c r="CTR65" s="140"/>
      <c r="CTS65" s="140"/>
      <c r="CTT65" s="140"/>
      <c r="CTU65" s="140"/>
      <c r="CTV65" s="140"/>
      <c r="CTW65" s="140"/>
      <c r="CTX65" s="140"/>
      <c r="CTY65" s="140"/>
      <c r="CTZ65" s="140"/>
      <c r="CUA65" s="140"/>
      <c r="CUB65" s="140"/>
      <c r="CUC65" s="140"/>
      <c r="CUD65" s="140"/>
      <c r="CUE65" s="140"/>
      <c r="CUF65" s="140"/>
      <c r="CUG65" s="140"/>
      <c r="CUH65" s="140"/>
      <c r="CUI65" s="140"/>
      <c r="CUJ65" s="140"/>
      <c r="CUK65" s="140"/>
      <c r="CUL65" s="140"/>
      <c r="CUM65" s="140"/>
      <c r="CUN65" s="140"/>
      <c r="CUO65" s="140"/>
      <c r="CUP65" s="140"/>
      <c r="CUQ65" s="140"/>
      <c r="CUR65" s="140"/>
      <c r="CUS65" s="140"/>
      <c r="CUT65" s="140"/>
      <c r="CUU65" s="140"/>
      <c r="CUV65" s="140"/>
      <c r="CUW65" s="140"/>
      <c r="CUX65" s="140"/>
      <c r="CUY65" s="140"/>
      <c r="CUZ65" s="140"/>
      <c r="CVA65" s="140"/>
      <c r="CVB65" s="140"/>
      <c r="CVC65" s="140"/>
      <c r="CVD65" s="140"/>
      <c r="CVE65" s="140"/>
      <c r="CVF65" s="140"/>
      <c r="CVG65" s="140"/>
      <c r="CVH65" s="140"/>
      <c r="CVI65" s="140"/>
      <c r="CVJ65" s="140"/>
      <c r="CVK65" s="140"/>
      <c r="CVL65" s="140"/>
      <c r="CVM65" s="140"/>
      <c r="CVN65" s="140"/>
      <c r="CVO65" s="140"/>
      <c r="CVP65" s="140"/>
      <c r="CVQ65" s="140"/>
      <c r="CVR65" s="140"/>
      <c r="CVS65" s="140"/>
      <c r="CVT65" s="140"/>
      <c r="CVU65" s="140"/>
      <c r="CVV65" s="140"/>
      <c r="CVW65" s="140"/>
      <c r="CVX65" s="140"/>
      <c r="CVY65" s="140"/>
      <c r="CVZ65" s="140"/>
      <c r="CWA65" s="140"/>
      <c r="CWB65" s="140"/>
      <c r="CWC65" s="140"/>
      <c r="CWD65" s="140"/>
      <c r="CWE65" s="140"/>
      <c r="CWF65" s="140"/>
      <c r="CWG65" s="140"/>
      <c r="CWH65" s="140"/>
      <c r="CWI65" s="140"/>
      <c r="CWJ65" s="140"/>
      <c r="CWK65" s="140"/>
      <c r="CWL65" s="140"/>
      <c r="CWM65" s="140"/>
      <c r="CWN65" s="140"/>
      <c r="CWO65" s="140"/>
      <c r="CWP65" s="140"/>
      <c r="CWQ65" s="140"/>
      <c r="CWR65" s="140"/>
      <c r="CWS65" s="140"/>
      <c r="CWT65" s="140"/>
      <c r="CWU65" s="140"/>
      <c r="CWV65" s="140"/>
      <c r="CWW65" s="140"/>
      <c r="CWX65" s="140"/>
      <c r="CWY65" s="140"/>
      <c r="CWZ65" s="140"/>
      <c r="CXA65" s="140"/>
      <c r="CXB65" s="140"/>
      <c r="CXC65" s="140"/>
      <c r="CXD65" s="140"/>
      <c r="CXE65" s="140"/>
      <c r="CXF65" s="140"/>
      <c r="CXG65" s="140"/>
      <c r="CXH65" s="140"/>
      <c r="CXI65" s="140"/>
      <c r="CXJ65" s="140"/>
      <c r="CXK65" s="140"/>
      <c r="CXL65" s="140"/>
      <c r="CXM65" s="140"/>
      <c r="CXN65" s="140"/>
      <c r="CXO65" s="140"/>
      <c r="CXP65" s="140"/>
      <c r="CXQ65" s="140"/>
      <c r="CXR65" s="140"/>
      <c r="CXS65" s="140"/>
      <c r="CXT65" s="140"/>
      <c r="CXU65" s="140"/>
      <c r="CXV65" s="140"/>
      <c r="CXW65" s="140"/>
      <c r="CXX65" s="140"/>
      <c r="CXY65" s="140"/>
      <c r="CXZ65" s="140"/>
      <c r="CYA65" s="140"/>
      <c r="CYB65" s="140"/>
      <c r="CYC65" s="140"/>
      <c r="CYD65" s="140"/>
      <c r="CYE65" s="140"/>
      <c r="CYF65" s="140"/>
      <c r="CYG65" s="140"/>
      <c r="CYH65" s="140"/>
      <c r="CYI65" s="140"/>
      <c r="CYJ65" s="140"/>
      <c r="CYK65" s="140"/>
      <c r="CYL65" s="140"/>
      <c r="CYM65" s="140"/>
      <c r="CYN65" s="140"/>
      <c r="CYO65" s="140"/>
      <c r="CYP65" s="140"/>
      <c r="CYQ65" s="140"/>
      <c r="CYR65" s="140"/>
      <c r="CYS65" s="140"/>
      <c r="CYT65" s="140"/>
      <c r="CYU65" s="140"/>
      <c r="CYV65" s="140"/>
      <c r="CYW65" s="140"/>
      <c r="CYX65" s="140"/>
      <c r="CYY65" s="140"/>
      <c r="CYZ65" s="140"/>
      <c r="CZA65" s="140"/>
      <c r="CZB65" s="140"/>
      <c r="CZC65" s="140"/>
      <c r="CZD65" s="140"/>
      <c r="CZE65" s="140"/>
      <c r="CZF65" s="140"/>
      <c r="CZG65" s="140"/>
      <c r="CZH65" s="140"/>
      <c r="CZI65" s="140"/>
      <c r="CZJ65" s="140"/>
      <c r="CZK65" s="140"/>
      <c r="CZL65" s="140"/>
      <c r="CZM65" s="140"/>
      <c r="CZN65" s="140"/>
      <c r="CZO65" s="140"/>
      <c r="CZP65" s="140"/>
      <c r="CZQ65" s="140"/>
      <c r="CZR65" s="140"/>
      <c r="CZS65" s="140"/>
      <c r="CZT65" s="140"/>
      <c r="CZU65" s="140"/>
      <c r="CZV65" s="140"/>
      <c r="CZW65" s="140"/>
      <c r="CZX65" s="140"/>
      <c r="CZY65" s="140"/>
      <c r="CZZ65" s="140"/>
      <c r="DAA65" s="140"/>
      <c r="DAB65" s="140"/>
      <c r="DAC65" s="140"/>
      <c r="DAD65" s="140"/>
      <c r="DAE65" s="140"/>
      <c r="DAF65" s="140"/>
      <c r="DAG65" s="140"/>
      <c r="DAH65" s="140"/>
      <c r="DAI65" s="140"/>
      <c r="DAJ65" s="140"/>
      <c r="DAK65" s="140"/>
      <c r="DAL65" s="140"/>
      <c r="DAM65" s="140"/>
      <c r="DAN65" s="140"/>
      <c r="DAO65" s="140"/>
      <c r="DAP65" s="140"/>
      <c r="DAQ65" s="140"/>
      <c r="DAR65" s="140"/>
      <c r="DAS65" s="140"/>
      <c r="DAT65" s="140"/>
      <c r="DAU65" s="140"/>
      <c r="DAV65" s="140"/>
      <c r="DAW65" s="140"/>
      <c r="DAX65" s="140"/>
      <c r="DAY65" s="140"/>
      <c r="DAZ65" s="140"/>
      <c r="DBA65" s="140"/>
      <c r="DBB65" s="140"/>
      <c r="DBC65" s="140"/>
      <c r="DBD65" s="140"/>
      <c r="DBE65" s="140"/>
      <c r="DBF65" s="140"/>
      <c r="DBG65" s="140"/>
      <c r="DBH65" s="140"/>
      <c r="DBI65" s="140"/>
      <c r="DBJ65" s="140"/>
      <c r="DBK65" s="140"/>
      <c r="DBL65" s="140"/>
      <c r="DBM65" s="140"/>
      <c r="DBN65" s="140"/>
      <c r="DBO65" s="140"/>
      <c r="DBP65" s="140"/>
      <c r="DBQ65" s="140"/>
      <c r="DBR65" s="140"/>
      <c r="DBS65" s="140"/>
      <c r="DBT65" s="140"/>
      <c r="DBU65" s="140"/>
      <c r="DBV65" s="140"/>
      <c r="DBW65" s="140"/>
      <c r="DBX65" s="140"/>
      <c r="DBY65" s="140"/>
      <c r="DBZ65" s="140"/>
      <c r="DCA65" s="140"/>
      <c r="DCB65" s="140"/>
      <c r="DCC65" s="140"/>
      <c r="DCD65" s="140"/>
      <c r="DCE65" s="140"/>
      <c r="DCF65" s="140"/>
      <c r="DCG65" s="140"/>
      <c r="DCH65" s="140"/>
      <c r="DCI65" s="140"/>
      <c r="DCJ65" s="140"/>
      <c r="DCK65" s="140"/>
      <c r="DCL65" s="140"/>
      <c r="DCM65" s="140"/>
      <c r="DCN65" s="140"/>
      <c r="DCO65" s="140"/>
      <c r="DCP65" s="140"/>
      <c r="DCQ65" s="140"/>
      <c r="DCR65" s="140"/>
      <c r="DCS65" s="140"/>
      <c r="DCT65" s="140"/>
      <c r="DCU65" s="140"/>
      <c r="DCV65" s="140"/>
      <c r="DCW65" s="140"/>
      <c r="DCX65" s="140"/>
      <c r="DCY65" s="140"/>
      <c r="DCZ65" s="140"/>
      <c r="DDA65" s="140"/>
      <c r="DDB65" s="140"/>
      <c r="DDC65" s="140"/>
      <c r="DDD65" s="140"/>
      <c r="DDE65" s="140"/>
      <c r="DDF65" s="140"/>
      <c r="DDG65" s="140"/>
      <c r="DDH65" s="140"/>
      <c r="DDI65" s="140"/>
      <c r="DDJ65" s="140"/>
      <c r="DDK65" s="140"/>
      <c r="DDL65" s="140"/>
      <c r="DDM65" s="140"/>
      <c r="DDN65" s="140"/>
      <c r="DDO65" s="140"/>
      <c r="DDP65" s="140"/>
      <c r="DDQ65" s="140"/>
      <c r="DDR65" s="140"/>
      <c r="DDS65" s="140"/>
      <c r="DDT65" s="140"/>
      <c r="DDU65" s="140"/>
      <c r="DDV65" s="140"/>
      <c r="DDW65" s="140"/>
      <c r="DDX65" s="140"/>
      <c r="DDY65" s="140"/>
      <c r="DDZ65" s="140"/>
      <c r="DEA65" s="140"/>
      <c r="DEB65" s="140"/>
      <c r="DEC65" s="140"/>
      <c r="DED65" s="140"/>
      <c r="DEE65" s="140"/>
      <c r="DEF65" s="140"/>
      <c r="DEG65" s="140"/>
      <c r="DEH65" s="140"/>
      <c r="DEI65" s="140"/>
      <c r="DEJ65" s="140"/>
      <c r="DEK65" s="140"/>
      <c r="DEL65" s="140"/>
      <c r="DEM65" s="140"/>
      <c r="DEN65" s="140"/>
      <c r="DEO65" s="140"/>
      <c r="DEP65" s="140"/>
      <c r="DEQ65" s="140"/>
      <c r="DER65" s="140"/>
      <c r="DES65" s="140"/>
      <c r="DET65" s="140"/>
      <c r="DEU65" s="140"/>
      <c r="DEV65" s="140"/>
      <c r="DEW65" s="140"/>
      <c r="DEX65" s="140"/>
      <c r="DEY65" s="140"/>
      <c r="DEZ65" s="140"/>
      <c r="DFA65" s="140"/>
      <c r="DFB65" s="140"/>
      <c r="DFC65" s="140"/>
      <c r="DFD65" s="140"/>
      <c r="DFE65" s="140"/>
      <c r="DFF65" s="140"/>
      <c r="DFG65" s="140"/>
      <c r="DFH65" s="140"/>
      <c r="DFI65" s="140"/>
      <c r="DFJ65" s="140"/>
      <c r="DFK65" s="140"/>
      <c r="DFL65" s="140"/>
      <c r="DFM65" s="140"/>
      <c r="DFN65" s="140"/>
      <c r="DFO65" s="140"/>
      <c r="DFP65" s="140"/>
      <c r="DFQ65" s="140"/>
      <c r="DFR65" s="140"/>
      <c r="DFS65" s="140"/>
      <c r="DFT65" s="140"/>
      <c r="DFU65" s="140"/>
      <c r="DFV65" s="140"/>
      <c r="DFW65" s="140"/>
      <c r="DFX65" s="140"/>
      <c r="DFY65" s="140"/>
      <c r="DFZ65" s="140"/>
      <c r="DGA65" s="140"/>
      <c r="DGB65" s="140"/>
      <c r="DGC65" s="140"/>
      <c r="DGD65" s="140"/>
      <c r="DGE65" s="140"/>
      <c r="DGF65" s="140"/>
      <c r="DGG65" s="140"/>
      <c r="DGH65" s="140"/>
      <c r="DGI65" s="140"/>
      <c r="DGJ65" s="140"/>
      <c r="DGK65" s="140"/>
      <c r="DGL65" s="140"/>
      <c r="DGM65" s="140"/>
      <c r="DGN65" s="140"/>
      <c r="DGO65" s="140"/>
      <c r="DGP65" s="140"/>
      <c r="DGQ65" s="140"/>
      <c r="DGR65" s="140"/>
      <c r="DGS65" s="140"/>
      <c r="DGT65" s="140"/>
      <c r="DGU65" s="140"/>
      <c r="DGV65" s="140"/>
      <c r="DGW65" s="140"/>
      <c r="DGX65" s="140"/>
      <c r="DGY65" s="140"/>
      <c r="DGZ65" s="140"/>
      <c r="DHA65" s="140"/>
      <c r="DHB65" s="140"/>
      <c r="DHC65" s="140"/>
      <c r="DHD65" s="140"/>
      <c r="DHE65" s="140"/>
      <c r="DHF65" s="140"/>
      <c r="DHG65" s="140"/>
      <c r="DHH65" s="140"/>
      <c r="DHI65" s="140"/>
      <c r="DHJ65" s="140"/>
      <c r="DHK65" s="140"/>
      <c r="DHL65" s="140"/>
      <c r="DHM65" s="140"/>
      <c r="DHN65" s="140"/>
      <c r="DHO65" s="140"/>
      <c r="DHP65" s="140"/>
      <c r="DHQ65" s="140"/>
      <c r="DHR65" s="140"/>
      <c r="DHS65" s="140"/>
      <c r="DHT65" s="140"/>
      <c r="DHU65" s="140"/>
      <c r="DHV65" s="140"/>
      <c r="DHW65" s="140"/>
      <c r="DHX65" s="140"/>
      <c r="DHY65" s="140"/>
      <c r="DHZ65" s="140"/>
      <c r="DIA65" s="140"/>
      <c r="DIB65" s="140"/>
      <c r="DIC65" s="140"/>
      <c r="DID65" s="140"/>
      <c r="DIE65" s="140"/>
      <c r="DIF65" s="140"/>
      <c r="DIG65" s="140"/>
      <c r="DIH65" s="140"/>
      <c r="DII65" s="140"/>
      <c r="DIJ65" s="140"/>
      <c r="DIK65" s="140"/>
      <c r="DIL65" s="140"/>
      <c r="DIM65" s="140"/>
      <c r="DIN65" s="140"/>
      <c r="DIO65" s="140"/>
      <c r="DIP65" s="140"/>
      <c r="DIQ65" s="140"/>
      <c r="DIR65" s="140"/>
      <c r="DIS65" s="140"/>
      <c r="DIT65" s="140"/>
      <c r="DIU65" s="140"/>
      <c r="DIV65" s="140"/>
      <c r="DIW65" s="140"/>
      <c r="DIX65" s="140"/>
      <c r="DIY65" s="140"/>
      <c r="DIZ65" s="140"/>
      <c r="DJA65" s="140"/>
      <c r="DJB65" s="140"/>
      <c r="DJC65" s="140"/>
      <c r="DJD65" s="140"/>
      <c r="DJE65" s="140"/>
      <c r="DJF65" s="140"/>
      <c r="DJG65" s="140"/>
      <c r="DJH65" s="140"/>
      <c r="DJI65" s="140"/>
      <c r="DJJ65" s="140"/>
      <c r="DJK65" s="140"/>
      <c r="DJL65" s="140"/>
      <c r="DJM65" s="140"/>
      <c r="DJN65" s="140"/>
      <c r="DJO65" s="140"/>
      <c r="DJP65" s="140"/>
      <c r="DJQ65" s="140"/>
      <c r="DJR65" s="140"/>
      <c r="DJS65" s="140"/>
      <c r="DJT65" s="140"/>
      <c r="DJU65" s="140"/>
      <c r="DJV65" s="140"/>
      <c r="DJW65" s="140"/>
      <c r="DJX65" s="140"/>
      <c r="DJY65" s="140"/>
      <c r="DJZ65" s="140"/>
      <c r="DKA65" s="140"/>
      <c r="DKB65" s="140"/>
      <c r="DKC65" s="140"/>
      <c r="DKD65" s="140"/>
      <c r="DKE65" s="140"/>
      <c r="DKF65" s="140"/>
      <c r="DKG65" s="140"/>
      <c r="DKH65" s="140"/>
      <c r="DKI65" s="140"/>
      <c r="DKJ65" s="140"/>
      <c r="DKK65" s="140"/>
      <c r="DKL65" s="140"/>
      <c r="DKM65" s="140"/>
      <c r="DKN65" s="140"/>
      <c r="DKO65" s="140"/>
      <c r="DKP65" s="140"/>
      <c r="DKQ65" s="140"/>
      <c r="DKR65" s="140"/>
      <c r="DKS65" s="140"/>
      <c r="DKT65" s="140"/>
      <c r="DKU65" s="140"/>
      <c r="DKV65" s="140"/>
      <c r="DKW65" s="140"/>
      <c r="DKX65" s="140"/>
      <c r="DKY65" s="140"/>
      <c r="DKZ65" s="140"/>
      <c r="DLA65" s="140"/>
      <c r="DLB65" s="140"/>
      <c r="DLC65" s="140"/>
      <c r="DLD65" s="140"/>
      <c r="DLE65" s="140"/>
      <c r="DLF65" s="140"/>
      <c r="DLG65" s="140"/>
      <c r="DLH65" s="140"/>
      <c r="DLI65" s="140"/>
      <c r="DLJ65" s="140"/>
      <c r="DLK65" s="140"/>
      <c r="DLL65" s="140"/>
      <c r="DLM65" s="140"/>
      <c r="DLN65" s="140"/>
      <c r="DLO65" s="140"/>
      <c r="DLP65" s="140"/>
      <c r="DLQ65" s="140"/>
      <c r="DLR65" s="140"/>
      <c r="DLS65" s="140"/>
      <c r="DLT65" s="140"/>
      <c r="DLU65" s="140"/>
      <c r="DLV65" s="140"/>
      <c r="DLW65" s="140"/>
      <c r="DLX65" s="140"/>
      <c r="DLY65" s="140"/>
      <c r="DLZ65" s="140"/>
      <c r="DMA65" s="140"/>
      <c r="DMB65" s="140"/>
      <c r="DMC65" s="140"/>
      <c r="DMD65" s="140"/>
      <c r="DME65" s="140"/>
      <c r="DMF65" s="140"/>
      <c r="DMG65" s="140"/>
      <c r="DMH65" s="140"/>
      <c r="DMI65" s="140"/>
      <c r="DMJ65" s="140"/>
      <c r="DMK65" s="140"/>
      <c r="DML65" s="140"/>
      <c r="DMM65" s="140"/>
      <c r="DMN65" s="140"/>
      <c r="DMO65" s="140"/>
      <c r="DMP65" s="140"/>
      <c r="DMQ65" s="140"/>
      <c r="DMR65" s="140"/>
      <c r="DMS65" s="140"/>
      <c r="DMT65" s="140"/>
      <c r="DMU65" s="140"/>
      <c r="DMV65" s="140"/>
      <c r="DMW65" s="140"/>
      <c r="DMX65" s="140"/>
      <c r="DMY65" s="140"/>
      <c r="DMZ65" s="140"/>
      <c r="DNA65" s="140"/>
      <c r="DNB65" s="140"/>
      <c r="DNC65" s="140"/>
      <c r="DND65" s="140"/>
      <c r="DNE65" s="140"/>
      <c r="DNF65" s="140"/>
      <c r="DNG65" s="140"/>
      <c r="DNH65" s="140"/>
      <c r="DNI65" s="140"/>
      <c r="DNJ65" s="140"/>
      <c r="DNK65" s="140"/>
      <c r="DNL65" s="140"/>
      <c r="DNM65" s="140"/>
      <c r="DNN65" s="140"/>
      <c r="DNO65" s="140"/>
      <c r="DNP65" s="140"/>
      <c r="DNQ65" s="140"/>
      <c r="DNR65" s="140"/>
      <c r="DNS65" s="140"/>
      <c r="DNT65" s="140"/>
      <c r="DNU65" s="140"/>
      <c r="DNV65" s="140"/>
      <c r="DNW65" s="140"/>
      <c r="DNX65" s="140"/>
      <c r="DNY65" s="140"/>
      <c r="DNZ65" s="140"/>
      <c r="DOA65" s="140"/>
      <c r="DOB65" s="140"/>
      <c r="DOC65" s="140"/>
      <c r="DOD65" s="140"/>
      <c r="DOE65" s="140"/>
      <c r="DOF65" s="140"/>
      <c r="DOG65" s="140"/>
      <c r="DOH65" s="140"/>
      <c r="DOI65" s="140"/>
      <c r="DOJ65" s="140"/>
      <c r="DOK65" s="140"/>
      <c r="DOL65" s="140"/>
      <c r="DOM65" s="140"/>
      <c r="DON65" s="140"/>
      <c r="DOO65" s="140"/>
      <c r="DOP65" s="140"/>
      <c r="DOQ65" s="140"/>
      <c r="DOR65" s="140"/>
      <c r="DOS65" s="140"/>
      <c r="DOT65" s="140"/>
      <c r="DOU65" s="140"/>
      <c r="DOV65" s="140"/>
      <c r="DOW65" s="140"/>
      <c r="DOX65" s="140"/>
      <c r="DOY65" s="140"/>
      <c r="DOZ65" s="140"/>
      <c r="DPA65" s="140"/>
      <c r="DPB65" s="140"/>
      <c r="DPC65" s="140"/>
      <c r="DPD65" s="140"/>
      <c r="DPE65" s="140"/>
      <c r="DPF65" s="140"/>
      <c r="DPG65" s="140"/>
      <c r="DPH65" s="140"/>
      <c r="DPI65" s="140"/>
      <c r="DPJ65" s="140"/>
      <c r="DPK65" s="140"/>
      <c r="DPL65" s="140"/>
      <c r="DPM65" s="140"/>
      <c r="DPN65" s="140"/>
      <c r="DPO65" s="140"/>
      <c r="DPP65" s="140"/>
      <c r="DPQ65" s="140"/>
      <c r="DPR65" s="140"/>
      <c r="DPS65" s="140"/>
      <c r="DPT65" s="140"/>
      <c r="DPU65" s="140"/>
      <c r="DPV65" s="140"/>
      <c r="DPW65" s="140"/>
      <c r="DPX65" s="140"/>
      <c r="DPY65" s="140"/>
      <c r="DPZ65" s="140"/>
      <c r="DQA65" s="140"/>
      <c r="DQB65" s="140"/>
      <c r="DQC65" s="140"/>
      <c r="DQD65" s="140"/>
      <c r="DQE65" s="140"/>
      <c r="DQF65" s="140"/>
      <c r="DQG65" s="140"/>
      <c r="DQH65" s="140"/>
      <c r="DQI65" s="140"/>
      <c r="DQJ65" s="140"/>
      <c r="DQK65" s="140"/>
      <c r="DQL65" s="140"/>
      <c r="DQM65" s="140"/>
      <c r="DQN65" s="140"/>
      <c r="DQO65" s="140"/>
      <c r="DQP65" s="140"/>
      <c r="DQQ65" s="140"/>
      <c r="DQR65" s="140"/>
      <c r="DQS65" s="140"/>
      <c r="DQT65" s="140"/>
      <c r="DQU65" s="140"/>
      <c r="DQV65" s="140"/>
      <c r="DQW65" s="140"/>
      <c r="DQX65" s="140"/>
      <c r="DQY65" s="140"/>
      <c r="DQZ65" s="140"/>
      <c r="DRA65" s="140"/>
      <c r="DRB65" s="140"/>
      <c r="DRC65" s="140"/>
      <c r="DRD65" s="140"/>
      <c r="DRE65" s="140"/>
      <c r="DRF65" s="140"/>
      <c r="DRG65" s="140"/>
      <c r="DRH65" s="140"/>
      <c r="DRI65" s="140"/>
      <c r="DRJ65" s="140"/>
      <c r="DRK65" s="140"/>
      <c r="DRL65" s="140"/>
      <c r="DRM65" s="140"/>
      <c r="DRN65" s="140"/>
      <c r="DRO65" s="140"/>
      <c r="DRP65" s="140"/>
      <c r="DRQ65" s="140"/>
      <c r="DRR65" s="140"/>
      <c r="DRS65" s="140"/>
      <c r="DRT65" s="140"/>
      <c r="DRU65" s="140"/>
      <c r="DRV65" s="140"/>
      <c r="DRW65" s="140"/>
      <c r="DRX65" s="140"/>
      <c r="DRY65" s="140"/>
      <c r="DRZ65" s="140"/>
      <c r="DSA65" s="140"/>
      <c r="DSB65" s="140"/>
      <c r="DSC65" s="140"/>
      <c r="DSD65" s="140"/>
      <c r="DSE65" s="140"/>
      <c r="DSF65" s="140"/>
      <c r="DSG65" s="140"/>
      <c r="DSH65" s="140"/>
      <c r="DSI65" s="140"/>
      <c r="DSJ65" s="140"/>
      <c r="DSK65" s="140"/>
      <c r="DSL65" s="140"/>
      <c r="DSM65" s="140"/>
      <c r="DSN65" s="140"/>
      <c r="DSO65" s="140"/>
      <c r="DSP65" s="140"/>
      <c r="DSQ65" s="140"/>
      <c r="DSR65" s="140"/>
      <c r="DSS65" s="140"/>
      <c r="DST65" s="140"/>
      <c r="DSU65" s="140"/>
      <c r="DSV65" s="140"/>
      <c r="DSW65" s="140"/>
      <c r="DSX65" s="140"/>
      <c r="DSY65" s="140"/>
      <c r="DSZ65" s="140"/>
      <c r="DTA65" s="140"/>
      <c r="DTB65" s="140"/>
      <c r="DTC65" s="140"/>
      <c r="DTD65" s="140"/>
      <c r="DTE65" s="140"/>
      <c r="DTF65" s="140"/>
      <c r="DTG65" s="140"/>
      <c r="DTH65" s="140"/>
      <c r="DTI65" s="140"/>
      <c r="DTJ65" s="140"/>
      <c r="DTK65" s="140"/>
      <c r="DTL65" s="140"/>
      <c r="DTM65" s="140"/>
      <c r="DTN65" s="140"/>
      <c r="DTO65" s="140"/>
      <c r="DTP65" s="140"/>
      <c r="DTQ65" s="140"/>
      <c r="DTR65" s="140"/>
      <c r="DTS65" s="140"/>
      <c r="DTT65" s="140"/>
      <c r="DTU65" s="140"/>
      <c r="DTV65" s="140"/>
      <c r="DTW65" s="140"/>
      <c r="DTX65" s="140"/>
      <c r="DTY65" s="140"/>
      <c r="DTZ65" s="140"/>
      <c r="DUA65" s="140"/>
      <c r="DUB65" s="140"/>
      <c r="DUC65" s="140"/>
      <c r="DUD65" s="140"/>
      <c r="DUE65" s="140"/>
      <c r="DUF65" s="140"/>
      <c r="DUG65" s="140"/>
      <c r="DUH65" s="140"/>
      <c r="DUI65" s="140"/>
      <c r="DUJ65" s="140"/>
      <c r="DUK65" s="140"/>
      <c r="DUL65" s="140"/>
      <c r="DUM65" s="140"/>
      <c r="DUN65" s="140"/>
      <c r="DUO65" s="140"/>
      <c r="DUP65" s="140"/>
      <c r="DUQ65" s="140"/>
      <c r="DUR65" s="140"/>
      <c r="DUS65" s="140"/>
      <c r="DUT65" s="140"/>
      <c r="DUU65" s="140"/>
      <c r="DUV65" s="140"/>
      <c r="DUW65" s="140"/>
      <c r="DUX65" s="140"/>
      <c r="DUY65" s="140"/>
      <c r="DUZ65" s="140"/>
      <c r="DVA65" s="140"/>
      <c r="DVB65" s="140"/>
      <c r="DVC65" s="140"/>
      <c r="DVD65" s="140"/>
      <c r="DVE65" s="140"/>
      <c r="DVF65" s="140"/>
      <c r="DVG65" s="140"/>
      <c r="DVH65" s="140"/>
      <c r="DVI65" s="140"/>
      <c r="DVJ65" s="140"/>
      <c r="DVK65" s="140"/>
      <c r="DVL65" s="140"/>
      <c r="DVM65" s="140"/>
      <c r="DVN65" s="140"/>
      <c r="DVO65" s="140"/>
      <c r="DVP65" s="140"/>
      <c r="DVQ65" s="140"/>
      <c r="DVR65" s="140"/>
      <c r="DVS65" s="140"/>
      <c r="DVT65" s="140"/>
      <c r="DVU65" s="140"/>
      <c r="DVV65" s="140"/>
      <c r="DVW65" s="140"/>
      <c r="DVX65" s="140"/>
      <c r="DVY65" s="140"/>
      <c r="DVZ65" s="140"/>
      <c r="DWA65" s="140"/>
      <c r="DWB65" s="140"/>
      <c r="DWC65" s="140"/>
      <c r="DWD65" s="140"/>
      <c r="DWE65" s="140"/>
      <c r="DWF65" s="140"/>
      <c r="DWG65" s="140"/>
      <c r="DWH65" s="140"/>
      <c r="DWI65" s="140"/>
      <c r="DWJ65" s="140"/>
      <c r="DWK65" s="140"/>
      <c r="DWL65" s="140"/>
      <c r="DWM65" s="140"/>
      <c r="DWN65" s="140"/>
      <c r="DWO65" s="140"/>
      <c r="DWP65" s="140"/>
      <c r="DWQ65" s="140"/>
      <c r="DWR65" s="140"/>
      <c r="DWS65" s="140"/>
      <c r="DWT65" s="140"/>
      <c r="DWU65" s="140"/>
      <c r="DWV65" s="140"/>
      <c r="DWW65" s="140"/>
      <c r="DWX65" s="140"/>
      <c r="DWY65" s="140"/>
      <c r="DWZ65" s="140"/>
      <c r="DXA65" s="140"/>
      <c r="DXB65" s="140"/>
      <c r="DXC65" s="140"/>
      <c r="DXD65" s="140"/>
      <c r="DXE65" s="140"/>
      <c r="DXF65" s="140"/>
      <c r="DXG65" s="140"/>
      <c r="DXH65" s="140"/>
      <c r="DXI65" s="140"/>
      <c r="DXJ65" s="140"/>
      <c r="DXK65" s="140"/>
      <c r="DXL65" s="140"/>
      <c r="DXM65" s="140"/>
      <c r="DXN65" s="140"/>
      <c r="DXO65" s="140"/>
      <c r="DXP65" s="140"/>
      <c r="DXQ65" s="140"/>
      <c r="DXR65" s="140"/>
      <c r="DXS65" s="140"/>
      <c r="DXT65" s="140"/>
      <c r="DXU65" s="140"/>
      <c r="DXV65" s="140"/>
      <c r="DXW65" s="140"/>
      <c r="DXX65" s="140"/>
      <c r="DXY65" s="140"/>
      <c r="DXZ65" s="140"/>
      <c r="DYA65" s="140"/>
      <c r="DYB65" s="140"/>
      <c r="DYC65" s="140"/>
      <c r="DYD65" s="140"/>
      <c r="DYE65" s="140"/>
      <c r="DYF65" s="140"/>
      <c r="DYG65" s="140"/>
      <c r="DYH65" s="140"/>
      <c r="DYI65" s="140"/>
      <c r="DYJ65" s="140"/>
      <c r="DYK65" s="140"/>
      <c r="DYL65" s="140"/>
      <c r="DYM65" s="140"/>
      <c r="DYN65" s="140"/>
      <c r="DYO65" s="140"/>
      <c r="DYP65" s="140"/>
      <c r="DYQ65" s="140"/>
      <c r="DYR65" s="140"/>
      <c r="DYS65" s="140"/>
      <c r="DYT65" s="140"/>
      <c r="DYU65" s="140"/>
      <c r="DYV65" s="140"/>
      <c r="DYW65" s="140"/>
      <c r="DYX65" s="140"/>
      <c r="DYY65" s="140"/>
      <c r="DYZ65" s="140"/>
      <c r="DZA65" s="140"/>
      <c r="DZB65" s="140"/>
      <c r="DZC65" s="140"/>
      <c r="DZD65" s="140"/>
      <c r="DZE65" s="140"/>
      <c r="DZF65" s="140"/>
      <c r="DZG65" s="140"/>
      <c r="DZH65" s="140"/>
      <c r="DZI65" s="140"/>
      <c r="DZJ65" s="140"/>
      <c r="DZK65" s="140"/>
      <c r="DZL65" s="140"/>
      <c r="DZM65" s="140"/>
      <c r="DZN65" s="140"/>
      <c r="DZO65" s="140"/>
      <c r="DZP65" s="140"/>
      <c r="DZQ65" s="140"/>
      <c r="DZR65" s="140"/>
      <c r="DZS65" s="140"/>
      <c r="DZT65" s="140"/>
      <c r="DZU65" s="140"/>
      <c r="DZV65" s="140"/>
      <c r="DZW65" s="140"/>
      <c r="DZX65" s="140"/>
      <c r="DZY65" s="140"/>
      <c r="DZZ65" s="140"/>
      <c r="EAA65" s="140"/>
      <c r="EAB65" s="140"/>
      <c r="EAC65" s="140"/>
      <c r="EAD65" s="140"/>
      <c r="EAE65" s="140"/>
      <c r="EAF65" s="140"/>
      <c r="EAG65" s="140"/>
      <c r="EAH65" s="140"/>
      <c r="EAI65" s="140"/>
      <c r="EAJ65" s="140"/>
      <c r="EAK65" s="140"/>
      <c r="EAL65" s="140"/>
      <c r="EAM65" s="140"/>
      <c r="EAN65" s="140"/>
      <c r="EAO65" s="140"/>
      <c r="EAP65" s="140"/>
      <c r="EAQ65" s="140"/>
      <c r="EAR65" s="140"/>
      <c r="EAS65" s="140"/>
      <c r="EAT65" s="140"/>
      <c r="EAU65" s="140"/>
      <c r="EAV65" s="140"/>
      <c r="EAW65" s="140"/>
      <c r="EAX65" s="140"/>
      <c r="EAY65" s="140"/>
      <c r="EAZ65" s="140"/>
      <c r="EBA65" s="140"/>
      <c r="EBB65" s="140"/>
      <c r="EBC65" s="140"/>
      <c r="EBD65" s="140"/>
      <c r="EBE65" s="140"/>
      <c r="EBF65" s="140"/>
      <c r="EBG65" s="140"/>
      <c r="EBH65" s="140"/>
      <c r="EBI65" s="140"/>
      <c r="EBJ65" s="140"/>
      <c r="EBK65" s="140"/>
      <c r="EBL65" s="140"/>
      <c r="EBM65" s="140"/>
      <c r="EBN65" s="140"/>
      <c r="EBO65" s="140"/>
      <c r="EBP65" s="140"/>
      <c r="EBQ65" s="140"/>
      <c r="EBR65" s="140"/>
      <c r="EBS65" s="140"/>
      <c r="EBT65" s="140"/>
      <c r="EBU65" s="140"/>
      <c r="EBV65" s="140"/>
      <c r="EBW65" s="140"/>
      <c r="EBX65" s="140"/>
      <c r="EBY65" s="140"/>
      <c r="EBZ65" s="140"/>
      <c r="ECA65" s="140"/>
      <c r="ECB65" s="140"/>
      <c r="ECC65" s="140"/>
      <c r="ECD65" s="140"/>
      <c r="ECE65" s="140"/>
      <c r="ECF65" s="140"/>
      <c r="ECG65" s="140"/>
      <c r="ECH65" s="140"/>
      <c r="ECI65" s="140"/>
      <c r="ECJ65" s="140"/>
      <c r="ECK65" s="140"/>
      <c r="ECL65" s="140"/>
      <c r="ECM65" s="140"/>
      <c r="ECN65" s="140"/>
      <c r="ECO65" s="140"/>
      <c r="ECP65" s="140"/>
      <c r="ECQ65" s="140"/>
      <c r="ECR65" s="140"/>
      <c r="ECS65" s="140"/>
      <c r="ECT65" s="140"/>
      <c r="ECU65" s="140"/>
      <c r="ECV65" s="140"/>
      <c r="ECW65" s="140"/>
      <c r="ECX65" s="140"/>
      <c r="ECY65" s="140"/>
      <c r="ECZ65" s="140"/>
      <c r="EDA65" s="140"/>
      <c r="EDB65" s="140"/>
      <c r="EDC65" s="140"/>
      <c r="EDD65" s="140"/>
      <c r="EDE65" s="140"/>
      <c r="EDF65" s="140"/>
      <c r="EDG65" s="140"/>
      <c r="EDH65" s="140"/>
      <c r="EDI65" s="140"/>
      <c r="EDJ65" s="140"/>
      <c r="EDK65" s="140"/>
      <c r="EDL65" s="140"/>
      <c r="EDM65" s="140"/>
      <c r="EDN65" s="140"/>
      <c r="EDO65" s="140"/>
      <c r="EDP65" s="140"/>
      <c r="EDQ65" s="140"/>
      <c r="EDR65" s="140"/>
      <c r="EDS65" s="140"/>
      <c r="EDT65" s="140"/>
      <c r="EDU65" s="140"/>
      <c r="EDV65" s="140"/>
      <c r="EDW65" s="140"/>
      <c r="EDX65" s="140"/>
      <c r="EDY65" s="140"/>
      <c r="EDZ65" s="140"/>
      <c r="EEA65" s="140"/>
      <c r="EEB65" s="140"/>
      <c r="EEC65" s="140"/>
      <c r="EED65" s="140"/>
      <c r="EEE65" s="140"/>
      <c r="EEF65" s="140"/>
      <c r="EEG65" s="140"/>
      <c r="EEH65" s="140"/>
      <c r="EEI65" s="140"/>
      <c r="EEJ65" s="140"/>
      <c r="EEK65" s="140"/>
      <c r="EEL65" s="140"/>
      <c r="EEM65" s="140"/>
      <c r="EEN65" s="140"/>
      <c r="EEO65" s="140"/>
      <c r="EEP65" s="140"/>
      <c r="EEQ65" s="140"/>
      <c r="EER65" s="140"/>
      <c r="EES65" s="140"/>
      <c r="EET65" s="140"/>
      <c r="EEU65" s="140"/>
      <c r="EEV65" s="140"/>
      <c r="EEW65" s="140"/>
      <c r="EEX65" s="140"/>
      <c r="EEY65" s="140"/>
      <c r="EEZ65" s="140"/>
      <c r="EFA65" s="140"/>
      <c r="EFB65" s="140"/>
      <c r="EFC65" s="140"/>
      <c r="EFD65" s="140"/>
      <c r="EFE65" s="140"/>
      <c r="EFF65" s="140"/>
      <c r="EFG65" s="140"/>
      <c r="EFH65" s="140"/>
      <c r="EFI65" s="140"/>
      <c r="EFJ65" s="140"/>
      <c r="EFK65" s="140"/>
      <c r="EFL65" s="140"/>
      <c r="EFM65" s="140"/>
      <c r="EFN65" s="140"/>
      <c r="EFO65" s="140"/>
      <c r="EFP65" s="140"/>
      <c r="EFQ65" s="140"/>
      <c r="EFR65" s="140"/>
      <c r="EFS65" s="140"/>
      <c r="EFT65" s="140"/>
      <c r="EFU65" s="140"/>
      <c r="EFV65" s="140"/>
      <c r="EFW65" s="140"/>
      <c r="EFX65" s="140"/>
      <c r="EFY65" s="140"/>
      <c r="EFZ65" s="140"/>
      <c r="EGA65" s="140"/>
      <c r="EGB65" s="140"/>
      <c r="EGC65" s="140"/>
      <c r="EGD65" s="140"/>
      <c r="EGE65" s="140"/>
      <c r="EGF65" s="140"/>
      <c r="EGG65" s="140"/>
      <c r="EGH65" s="140"/>
      <c r="EGI65" s="140"/>
      <c r="EGJ65" s="140"/>
      <c r="EGK65" s="140"/>
      <c r="EGL65" s="140"/>
      <c r="EGM65" s="140"/>
      <c r="EGN65" s="140"/>
      <c r="EGO65" s="140"/>
      <c r="EGP65" s="140"/>
      <c r="EGQ65" s="140"/>
      <c r="EGR65" s="140"/>
      <c r="EGS65" s="140"/>
      <c r="EGT65" s="140"/>
      <c r="EGU65" s="140"/>
      <c r="EGV65" s="140"/>
      <c r="EGW65" s="140"/>
      <c r="EGX65" s="140"/>
      <c r="EGY65" s="140"/>
      <c r="EGZ65" s="140"/>
      <c r="EHA65" s="140"/>
      <c r="EHB65" s="140"/>
      <c r="EHC65" s="140"/>
      <c r="EHD65" s="140"/>
      <c r="EHE65" s="140"/>
      <c r="EHF65" s="140"/>
      <c r="EHG65" s="140"/>
      <c r="EHH65" s="140"/>
      <c r="EHI65" s="140"/>
      <c r="EHJ65" s="140"/>
      <c r="EHK65" s="140"/>
      <c r="EHL65" s="140"/>
      <c r="EHM65" s="140"/>
      <c r="EHN65" s="140"/>
      <c r="EHO65" s="140"/>
      <c r="EHP65" s="140"/>
      <c r="EHQ65" s="140"/>
      <c r="EHR65" s="140"/>
      <c r="EHS65" s="140"/>
      <c r="EHT65" s="140"/>
      <c r="EHU65" s="140"/>
      <c r="EHV65" s="140"/>
      <c r="EHW65" s="140"/>
      <c r="EHX65" s="140"/>
      <c r="EHY65" s="140"/>
      <c r="EHZ65" s="140"/>
      <c r="EIA65" s="140"/>
      <c r="EIB65" s="140"/>
      <c r="EIC65" s="140"/>
      <c r="EID65" s="140"/>
      <c r="EIE65" s="140"/>
      <c r="EIF65" s="140"/>
      <c r="EIG65" s="140"/>
      <c r="EIH65" s="140"/>
      <c r="EII65" s="140"/>
      <c r="EIJ65" s="140"/>
      <c r="EIK65" s="140"/>
      <c r="EIL65" s="140"/>
      <c r="EIM65" s="140"/>
      <c r="EIN65" s="140"/>
      <c r="EIO65" s="140"/>
      <c r="EIP65" s="140"/>
      <c r="EIQ65" s="140"/>
      <c r="EIR65" s="140"/>
      <c r="EIS65" s="140"/>
      <c r="EIT65" s="140"/>
      <c r="EIU65" s="140"/>
      <c r="EIV65" s="140"/>
      <c r="EIW65" s="140"/>
      <c r="EIX65" s="140"/>
      <c r="EIY65" s="140"/>
      <c r="EIZ65" s="140"/>
      <c r="EJA65" s="140"/>
      <c r="EJB65" s="140"/>
      <c r="EJC65" s="140"/>
      <c r="EJD65" s="140"/>
      <c r="EJE65" s="140"/>
      <c r="EJF65" s="140"/>
      <c r="EJG65" s="140"/>
      <c r="EJH65" s="140"/>
      <c r="EJI65" s="140"/>
      <c r="EJJ65" s="140"/>
      <c r="EJK65" s="140"/>
      <c r="EJL65" s="140"/>
      <c r="EJM65" s="140"/>
      <c r="EJN65" s="140"/>
      <c r="EJO65" s="140"/>
      <c r="EJP65" s="140"/>
      <c r="EJQ65" s="140"/>
      <c r="EJR65" s="140"/>
      <c r="EJS65" s="140"/>
      <c r="EJT65" s="140"/>
      <c r="EJU65" s="140"/>
      <c r="EJV65" s="140"/>
      <c r="EJW65" s="140"/>
      <c r="EJX65" s="140"/>
      <c r="EJY65" s="140"/>
      <c r="EJZ65" s="140"/>
      <c r="EKA65" s="140"/>
      <c r="EKB65" s="140"/>
      <c r="EKC65" s="140"/>
      <c r="EKD65" s="140"/>
      <c r="EKE65" s="140"/>
      <c r="EKF65" s="140"/>
      <c r="EKG65" s="140"/>
      <c r="EKH65" s="140"/>
      <c r="EKI65" s="140"/>
      <c r="EKJ65" s="140"/>
      <c r="EKK65" s="140"/>
      <c r="EKL65" s="140"/>
      <c r="EKM65" s="140"/>
      <c r="EKN65" s="140"/>
      <c r="EKO65" s="140"/>
      <c r="EKP65" s="140"/>
      <c r="EKQ65" s="140"/>
      <c r="EKR65" s="140"/>
      <c r="EKS65" s="140"/>
      <c r="EKT65" s="140"/>
      <c r="EKU65" s="140"/>
      <c r="EKV65" s="140"/>
      <c r="EKW65" s="140"/>
      <c r="EKX65" s="140"/>
      <c r="EKY65" s="140"/>
      <c r="EKZ65" s="140"/>
      <c r="ELA65" s="140"/>
      <c r="ELB65" s="140"/>
      <c r="ELC65" s="140"/>
      <c r="ELD65" s="140"/>
      <c r="ELE65" s="140"/>
      <c r="ELF65" s="140"/>
      <c r="ELG65" s="140"/>
      <c r="ELH65" s="140"/>
      <c r="ELI65" s="140"/>
      <c r="ELJ65" s="140"/>
      <c r="ELK65" s="140"/>
      <c r="ELL65" s="140"/>
      <c r="ELM65" s="140"/>
      <c r="ELN65" s="140"/>
      <c r="ELO65" s="140"/>
      <c r="ELP65" s="140"/>
      <c r="ELQ65" s="140"/>
      <c r="ELR65" s="140"/>
      <c r="ELS65" s="140"/>
      <c r="ELT65" s="140"/>
      <c r="ELU65" s="140"/>
      <c r="ELV65" s="140"/>
      <c r="ELW65" s="140"/>
      <c r="ELX65" s="140"/>
      <c r="ELY65" s="140"/>
      <c r="ELZ65" s="140"/>
      <c r="EMA65" s="140"/>
      <c r="EMB65" s="140"/>
      <c r="EMC65" s="140"/>
      <c r="EMD65" s="140"/>
      <c r="EME65" s="140"/>
      <c r="EMF65" s="140"/>
      <c r="EMG65" s="140"/>
      <c r="EMH65" s="140"/>
      <c r="EMI65" s="140"/>
      <c r="EMJ65" s="140"/>
      <c r="EMK65" s="140"/>
      <c r="EML65" s="140"/>
      <c r="EMM65" s="140"/>
      <c r="EMN65" s="140"/>
      <c r="EMO65" s="140"/>
      <c r="EMP65" s="140"/>
      <c r="EMQ65" s="140"/>
      <c r="EMR65" s="140"/>
      <c r="EMS65" s="140"/>
      <c r="EMT65" s="140"/>
      <c r="EMU65" s="140"/>
      <c r="EMV65" s="140"/>
      <c r="EMW65" s="140"/>
      <c r="EMX65" s="140"/>
      <c r="EMY65" s="140"/>
      <c r="EMZ65" s="140"/>
      <c r="ENA65" s="140"/>
      <c r="ENB65" s="140"/>
      <c r="ENC65" s="140"/>
      <c r="END65" s="140"/>
      <c r="ENE65" s="140"/>
      <c r="ENF65" s="140"/>
      <c r="ENG65" s="140"/>
      <c r="ENH65" s="140"/>
      <c r="ENI65" s="140"/>
      <c r="ENJ65" s="140"/>
      <c r="ENK65" s="140"/>
      <c r="ENL65" s="140"/>
      <c r="ENM65" s="140"/>
      <c r="ENN65" s="140"/>
      <c r="ENO65" s="140"/>
      <c r="ENP65" s="140"/>
      <c r="ENQ65" s="140"/>
      <c r="ENR65" s="140"/>
      <c r="ENS65" s="140"/>
      <c r="ENT65" s="140"/>
      <c r="ENU65" s="140"/>
      <c r="ENV65" s="140"/>
      <c r="ENW65" s="140"/>
      <c r="ENX65" s="140"/>
      <c r="ENY65" s="140"/>
      <c r="ENZ65" s="140"/>
      <c r="EOA65" s="140"/>
      <c r="EOB65" s="140"/>
      <c r="EOC65" s="140"/>
      <c r="EOD65" s="140"/>
      <c r="EOE65" s="140"/>
      <c r="EOF65" s="140"/>
      <c r="EOG65" s="140"/>
      <c r="EOH65" s="140"/>
      <c r="EOI65" s="140"/>
      <c r="EOJ65" s="140"/>
      <c r="EOK65" s="140"/>
      <c r="EOL65" s="140"/>
      <c r="EOM65" s="140"/>
      <c r="EON65" s="140"/>
      <c r="EOO65" s="140"/>
      <c r="EOP65" s="140"/>
      <c r="EOQ65" s="140"/>
      <c r="EOR65" s="140"/>
      <c r="EOS65" s="140"/>
      <c r="EOT65" s="140"/>
      <c r="EOU65" s="140"/>
      <c r="EOV65" s="140"/>
      <c r="EOW65" s="140"/>
      <c r="EOX65" s="140"/>
      <c r="EOY65" s="140"/>
      <c r="EOZ65" s="140"/>
      <c r="EPA65" s="140"/>
      <c r="EPB65" s="140"/>
      <c r="EPC65" s="140"/>
      <c r="EPD65" s="140"/>
      <c r="EPE65" s="140"/>
      <c r="EPF65" s="140"/>
      <c r="EPG65" s="140"/>
      <c r="EPH65" s="140"/>
      <c r="EPI65" s="140"/>
      <c r="EPJ65" s="140"/>
      <c r="EPK65" s="140"/>
      <c r="EPL65" s="140"/>
      <c r="EPM65" s="140"/>
      <c r="EPN65" s="140"/>
      <c r="EPO65" s="140"/>
      <c r="EPP65" s="140"/>
      <c r="EPQ65" s="140"/>
      <c r="EPR65" s="140"/>
      <c r="EPS65" s="140"/>
      <c r="EPT65" s="140"/>
      <c r="EPU65" s="140"/>
      <c r="EPV65" s="140"/>
      <c r="EPW65" s="140"/>
      <c r="EPX65" s="140"/>
      <c r="EPY65" s="140"/>
      <c r="EPZ65" s="140"/>
      <c r="EQA65" s="140"/>
      <c r="EQB65" s="140"/>
      <c r="EQC65" s="140"/>
      <c r="EQD65" s="140"/>
      <c r="EQE65" s="140"/>
      <c r="EQF65" s="140"/>
      <c r="EQG65" s="140"/>
      <c r="EQH65" s="140"/>
      <c r="EQI65" s="140"/>
      <c r="EQJ65" s="140"/>
      <c r="EQK65" s="140"/>
      <c r="EQL65" s="140"/>
      <c r="EQM65" s="140"/>
      <c r="EQN65" s="140"/>
      <c r="EQO65" s="140"/>
      <c r="EQP65" s="140"/>
      <c r="EQQ65" s="140"/>
      <c r="EQR65" s="140"/>
      <c r="EQS65" s="140"/>
      <c r="EQT65" s="140"/>
      <c r="EQU65" s="140"/>
      <c r="EQV65" s="140"/>
      <c r="EQW65" s="140"/>
      <c r="EQX65" s="140"/>
      <c r="EQY65" s="140"/>
      <c r="EQZ65" s="140"/>
      <c r="ERA65" s="140"/>
      <c r="ERB65" s="140"/>
      <c r="ERC65" s="140"/>
      <c r="ERD65" s="140"/>
      <c r="ERE65" s="140"/>
      <c r="ERF65" s="140"/>
      <c r="ERG65" s="140"/>
      <c r="ERH65" s="140"/>
      <c r="ERI65" s="140"/>
      <c r="ERJ65" s="140"/>
      <c r="ERK65" s="140"/>
      <c r="ERL65" s="140"/>
      <c r="ERM65" s="140"/>
      <c r="ERN65" s="140"/>
      <c r="ERO65" s="140"/>
      <c r="ERP65" s="140"/>
      <c r="ERQ65" s="140"/>
      <c r="ERR65" s="140"/>
      <c r="ERS65" s="140"/>
      <c r="ERT65" s="140"/>
      <c r="ERU65" s="140"/>
      <c r="ERV65" s="140"/>
      <c r="ERW65" s="140"/>
      <c r="ERX65" s="140"/>
      <c r="ERY65" s="140"/>
      <c r="ERZ65" s="140"/>
      <c r="ESA65" s="140"/>
      <c r="ESB65" s="140"/>
      <c r="ESC65" s="140"/>
      <c r="ESD65" s="140"/>
      <c r="ESE65" s="140"/>
      <c r="ESF65" s="140"/>
      <c r="ESG65" s="140"/>
      <c r="ESH65" s="140"/>
      <c r="ESI65" s="140"/>
      <c r="ESJ65" s="140"/>
      <c r="ESK65" s="140"/>
      <c r="ESL65" s="140"/>
      <c r="ESM65" s="140"/>
      <c r="ESN65" s="140"/>
      <c r="ESO65" s="140"/>
      <c r="ESP65" s="140"/>
      <c r="ESQ65" s="140"/>
      <c r="ESR65" s="140"/>
      <c r="ESS65" s="140"/>
      <c r="EST65" s="140"/>
      <c r="ESU65" s="140"/>
      <c r="ESV65" s="140"/>
      <c r="ESW65" s="140"/>
      <c r="ESX65" s="140"/>
      <c r="ESY65" s="140"/>
      <c r="ESZ65" s="140"/>
      <c r="ETA65" s="140"/>
      <c r="ETB65" s="140"/>
      <c r="ETC65" s="140"/>
      <c r="ETD65" s="140"/>
      <c r="ETE65" s="140"/>
      <c r="ETF65" s="140"/>
      <c r="ETG65" s="140"/>
      <c r="ETH65" s="140"/>
      <c r="ETI65" s="140"/>
      <c r="ETJ65" s="140"/>
      <c r="ETK65" s="140"/>
      <c r="ETL65" s="140"/>
      <c r="ETM65" s="140"/>
      <c r="ETN65" s="140"/>
      <c r="ETO65" s="140"/>
      <c r="ETP65" s="140"/>
      <c r="ETQ65" s="140"/>
      <c r="ETR65" s="140"/>
      <c r="ETS65" s="140"/>
      <c r="ETT65" s="140"/>
      <c r="ETU65" s="140"/>
      <c r="ETV65" s="140"/>
      <c r="ETW65" s="140"/>
      <c r="ETX65" s="140"/>
      <c r="ETY65" s="140"/>
      <c r="ETZ65" s="140"/>
      <c r="EUA65" s="140"/>
      <c r="EUB65" s="140"/>
      <c r="EUC65" s="140"/>
      <c r="EUD65" s="140"/>
      <c r="EUE65" s="140"/>
      <c r="EUF65" s="140"/>
      <c r="EUG65" s="140"/>
      <c r="EUH65" s="140"/>
      <c r="EUI65" s="140"/>
      <c r="EUJ65" s="140"/>
      <c r="EUK65" s="140"/>
      <c r="EUL65" s="140"/>
      <c r="EUM65" s="140"/>
      <c r="EUN65" s="140"/>
      <c r="EUO65" s="140"/>
      <c r="EUP65" s="140"/>
      <c r="EUQ65" s="140"/>
      <c r="EUR65" s="140"/>
      <c r="EUS65" s="140"/>
      <c r="EUT65" s="140"/>
      <c r="EUU65" s="140"/>
      <c r="EUV65" s="140"/>
      <c r="EUW65" s="140"/>
      <c r="EUX65" s="140"/>
      <c r="EUY65" s="140"/>
      <c r="EUZ65" s="140"/>
      <c r="EVA65" s="140"/>
      <c r="EVB65" s="140"/>
      <c r="EVC65" s="140"/>
      <c r="EVD65" s="140"/>
      <c r="EVE65" s="140"/>
      <c r="EVF65" s="140"/>
      <c r="EVG65" s="140"/>
      <c r="EVH65" s="140"/>
      <c r="EVI65" s="140"/>
      <c r="EVJ65" s="140"/>
      <c r="EVK65" s="140"/>
      <c r="EVL65" s="140"/>
      <c r="EVM65" s="140"/>
      <c r="EVN65" s="140"/>
      <c r="EVO65" s="140"/>
      <c r="EVP65" s="140"/>
      <c r="EVQ65" s="140"/>
      <c r="EVR65" s="140"/>
      <c r="EVS65" s="140"/>
      <c r="EVT65" s="140"/>
      <c r="EVU65" s="140"/>
      <c r="EVV65" s="140"/>
      <c r="EVW65" s="140"/>
      <c r="EVX65" s="140"/>
      <c r="EVY65" s="140"/>
      <c r="EVZ65" s="140"/>
      <c r="EWA65" s="140"/>
      <c r="EWB65" s="140"/>
      <c r="EWC65" s="140"/>
      <c r="EWD65" s="140"/>
      <c r="EWE65" s="140"/>
      <c r="EWF65" s="140"/>
      <c r="EWG65" s="140"/>
      <c r="EWH65" s="140"/>
      <c r="EWI65" s="140"/>
      <c r="EWJ65" s="140"/>
      <c r="EWK65" s="140"/>
      <c r="EWL65" s="140"/>
      <c r="EWM65" s="140"/>
      <c r="EWN65" s="140"/>
      <c r="EWO65" s="140"/>
      <c r="EWP65" s="140"/>
      <c r="EWQ65" s="140"/>
      <c r="EWR65" s="140"/>
      <c r="EWS65" s="140"/>
      <c r="EWT65" s="140"/>
      <c r="EWU65" s="140"/>
      <c r="EWV65" s="140"/>
      <c r="EWW65" s="140"/>
      <c r="EWX65" s="140"/>
      <c r="EWY65" s="140"/>
      <c r="EWZ65" s="140"/>
      <c r="EXA65" s="140"/>
      <c r="EXB65" s="140"/>
      <c r="EXC65" s="140"/>
      <c r="EXD65" s="140"/>
      <c r="EXE65" s="140"/>
      <c r="EXF65" s="140"/>
      <c r="EXG65" s="140"/>
      <c r="EXH65" s="140"/>
      <c r="EXI65" s="140"/>
      <c r="EXJ65" s="140"/>
      <c r="EXK65" s="140"/>
      <c r="EXL65" s="140"/>
      <c r="EXM65" s="140"/>
      <c r="EXN65" s="140"/>
      <c r="EXO65" s="140"/>
      <c r="EXP65" s="140"/>
      <c r="EXQ65" s="140"/>
      <c r="EXR65" s="140"/>
      <c r="EXS65" s="140"/>
      <c r="EXT65" s="140"/>
      <c r="EXU65" s="140"/>
      <c r="EXV65" s="140"/>
      <c r="EXW65" s="140"/>
      <c r="EXX65" s="140"/>
      <c r="EXY65" s="140"/>
      <c r="EXZ65" s="140"/>
      <c r="EYA65" s="140"/>
      <c r="EYB65" s="140"/>
      <c r="EYC65" s="140"/>
      <c r="EYD65" s="140"/>
      <c r="EYE65" s="140"/>
      <c r="EYF65" s="140"/>
      <c r="EYG65" s="140"/>
      <c r="EYH65" s="140"/>
      <c r="EYI65" s="140"/>
      <c r="EYJ65" s="140"/>
      <c r="EYK65" s="140"/>
      <c r="EYL65" s="140"/>
      <c r="EYM65" s="140"/>
      <c r="EYN65" s="140"/>
      <c r="EYO65" s="140"/>
      <c r="EYP65" s="140"/>
      <c r="EYQ65" s="140"/>
      <c r="EYR65" s="140"/>
      <c r="EYS65" s="140"/>
      <c r="EYT65" s="140"/>
      <c r="EYU65" s="140"/>
      <c r="EYV65" s="140"/>
      <c r="EYW65" s="140"/>
      <c r="EYX65" s="140"/>
      <c r="EYY65" s="140"/>
      <c r="EYZ65" s="140"/>
      <c r="EZA65" s="140"/>
      <c r="EZB65" s="140"/>
      <c r="EZC65" s="140"/>
      <c r="EZD65" s="140"/>
      <c r="EZE65" s="140"/>
      <c r="EZF65" s="140"/>
      <c r="EZG65" s="140"/>
      <c r="EZH65" s="140"/>
      <c r="EZI65" s="140"/>
      <c r="EZJ65" s="140"/>
      <c r="EZK65" s="140"/>
      <c r="EZL65" s="140"/>
      <c r="EZM65" s="140"/>
      <c r="EZN65" s="140"/>
      <c r="EZO65" s="140"/>
      <c r="EZP65" s="140"/>
      <c r="EZQ65" s="140"/>
      <c r="EZR65" s="140"/>
      <c r="EZS65" s="140"/>
      <c r="EZT65" s="140"/>
      <c r="EZU65" s="140"/>
      <c r="EZV65" s="140"/>
      <c r="EZW65" s="140"/>
      <c r="EZX65" s="140"/>
      <c r="EZY65" s="140"/>
      <c r="EZZ65" s="140"/>
      <c r="FAA65" s="140"/>
      <c r="FAB65" s="140"/>
      <c r="FAC65" s="140"/>
      <c r="FAD65" s="140"/>
      <c r="FAE65" s="140"/>
      <c r="FAF65" s="140"/>
      <c r="FAG65" s="140"/>
      <c r="FAH65" s="140"/>
      <c r="FAI65" s="140"/>
      <c r="FAJ65" s="140"/>
      <c r="FAK65" s="140"/>
      <c r="FAL65" s="140"/>
      <c r="FAM65" s="140"/>
      <c r="FAN65" s="140"/>
      <c r="FAO65" s="140"/>
      <c r="FAP65" s="140"/>
      <c r="FAQ65" s="140"/>
      <c r="FAR65" s="140"/>
      <c r="FAS65" s="140"/>
      <c r="FAT65" s="140"/>
      <c r="FAU65" s="140"/>
      <c r="FAV65" s="140"/>
      <c r="FAW65" s="140"/>
      <c r="FAX65" s="140"/>
      <c r="FAY65" s="140"/>
      <c r="FAZ65" s="140"/>
      <c r="FBA65" s="140"/>
      <c r="FBB65" s="140"/>
      <c r="FBC65" s="140"/>
      <c r="FBD65" s="140"/>
      <c r="FBE65" s="140"/>
      <c r="FBF65" s="140"/>
      <c r="FBG65" s="140"/>
      <c r="FBH65" s="140"/>
      <c r="FBI65" s="140"/>
      <c r="FBJ65" s="140"/>
      <c r="FBK65" s="140"/>
      <c r="FBL65" s="140"/>
      <c r="FBM65" s="140"/>
      <c r="FBN65" s="140"/>
      <c r="FBO65" s="140"/>
      <c r="FBP65" s="140"/>
      <c r="FBQ65" s="140"/>
      <c r="FBR65" s="140"/>
      <c r="FBS65" s="140"/>
      <c r="FBT65" s="140"/>
      <c r="FBU65" s="140"/>
      <c r="FBV65" s="140"/>
      <c r="FBW65" s="140"/>
      <c r="FBX65" s="140"/>
      <c r="FBY65" s="140"/>
      <c r="FBZ65" s="140"/>
      <c r="FCA65" s="140"/>
      <c r="FCB65" s="140"/>
      <c r="FCC65" s="140"/>
      <c r="FCD65" s="140"/>
      <c r="FCE65" s="140"/>
      <c r="FCF65" s="140"/>
      <c r="FCG65" s="140"/>
      <c r="FCH65" s="140"/>
      <c r="FCI65" s="140"/>
      <c r="FCJ65" s="140"/>
      <c r="FCK65" s="140"/>
      <c r="FCL65" s="140"/>
      <c r="FCM65" s="140"/>
      <c r="FCN65" s="140"/>
      <c r="FCO65" s="140"/>
      <c r="FCP65" s="140"/>
      <c r="FCQ65" s="140"/>
      <c r="FCR65" s="140"/>
      <c r="FCS65" s="140"/>
      <c r="FCT65" s="140"/>
      <c r="FCU65" s="140"/>
      <c r="FCV65" s="140"/>
      <c r="FCW65" s="140"/>
      <c r="FCX65" s="140"/>
      <c r="FCY65" s="140"/>
      <c r="FCZ65" s="140"/>
      <c r="FDA65" s="140"/>
      <c r="FDB65" s="140"/>
      <c r="FDC65" s="140"/>
      <c r="FDD65" s="140"/>
      <c r="FDE65" s="140"/>
      <c r="FDF65" s="140"/>
      <c r="FDG65" s="140"/>
      <c r="FDH65" s="140"/>
      <c r="FDI65" s="140"/>
      <c r="FDJ65" s="140"/>
      <c r="FDK65" s="140"/>
      <c r="FDL65" s="140"/>
      <c r="FDM65" s="140"/>
      <c r="FDN65" s="140"/>
      <c r="FDO65" s="140"/>
      <c r="FDP65" s="140"/>
      <c r="FDQ65" s="140"/>
      <c r="FDR65" s="140"/>
      <c r="FDS65" s="140"/>
      <c r="FDT65" s="140"/>
      <c r="FDU65" s="140"/>
      <c r="FDV65" s="140"/>
      <c r="FDW65" s="140"/>
      <c r="FDX65" s="140"/>
      <c r="FDY65" s="140"/>
      <c r="FDZ65" s="140"/>
      <c r="FEA65" s="140"/>
      <c r="FEB65" s="140"/>
      <c r="FEC65" s="140"/>
      <c r="FED65" s="140"/>
      <c r="FEE65" s="140"/>
      <c r="FEF65" s="140"/>
      <c r="FEG65" s="140"/>
      <c r="FEH65" s="140"/>
      <c r="FEI65" s="140"/>
      <c r="FEJ65" s="140"/>
      <c r="FEK65" s="140"/>
      <c r="FEL65" s="140"/>
      <c r="FEM65" s="140"/>
      <c r="FEN65" s="140"/>
      <c r="FEO65" s="140"/>
      <c r="FEP65" s="140"/>
      <c r="FEQ65" s="140"/>
      <c r="FER65" s="140"/>
      <c r="FES65" s="140"/>
      <c r="FET65" s="140"/>
      <c r="FEU65" s="140"/>
      <c r="FEV65" s="140"/>
      <c r="FEW65" s="140"/>
      <c r="FEX65" s="140"/>
      <c r="FEY65" s="140"/>
      <c r="FEZ65" s="140"/>
      <c r="FFA65" s="140"/>
      <c r="FFB65" s="140"/>
      <c r="FFC65" s="140"/>
      <c r="FFD65" s="140"/>
      <c r="FFE65" s="140"/>
      <c r="FFF65" s="140"/>
      <c r="FFG65" s="140"/>
      <c r="FFH65" s="140"/>
      <c r="FFI65" s="140"/>
      <c r="FFJ65" s="140"/>
      <c r="FFK65" s="140"/>
      <c r="FFL65" s="140"/>
      <c r="FFM65" s="140"/>
      <c r="FFN65" s="140"/>
      <c r="FFO65" s="140"/>
      <c r="FFP65" s="140"/>
      <c r="FFQ65" s="140"/>
      <c r="FFR65" s="140"/>
      <c r="FFS65" s="140"/>
      <c r="FFT65" s="140"/>
      <c r="FFU65" s="140"/>
      <c r="FFV65" s="140"/>
      <c r="FFW65" s="140"/>
      <c r="FFX65" s="140"/>
      <c r="FFY65" s="140"/>
      <c r="FFZ65" s="140"/>
      <c r="FGA65" s="140"/>
      <c r="FGB65" s="140"/>
      <c r="FGC65" s="140"/>
      <c r="FGD65" s="140"/>
      <c r="FGE65" s="140"/>
      <c r="FGF65" s="140"/>
      <c r="FGG65" s="140"/>
      <c r="FGH65" s="140"/>
      <c r="FGI65" s="140"/>
      <c r="FGJ65" s="140"/>
      <c r="FGK65" s="140"/>
      <c r="FGL65" s="140"/>
      <c r="FGM65" s="140"/>
      <c r="FGN65" s="140"/>
      <c r="FGO65" s="140"/>
      <c r="FGP65" s="140"/>
      <c r="FGQ65" s="140"/>
      <c r="FGR65" s="140"/>
      <c r="FGS65" s="140"/>
      <c r="FGT65" s="140"/>
      <c r="FGU65" s="140"/>
      <c r="FGV65" s="140"/>
      <c r="FGW65" s="140"/>
      <c r="FGX65" s="140"/>
      <c r="FGY65" s="140"/>
      <c r="FGZ65" s="140"/>
      <c r="FHA65" s="140"/>
      <c r="FHB65" s="140"/>
      <c r="FHC65" s="140"/>
      <c r="FHD65" s="140"/>
      <c r="FHE65" s="140"/>
      <c r="FHF65" s="140"/>
      <c r="FHG65" s="140"/>
      <c r="FHH65" s="140"/>
      <c r="FHI65" s="140"/>
      <c r="FHJ65" s="140"/>
      <c r="FHK65" s="140"/>
      <c r="FHL65" s="140"/>
      <c r="FHM65" s="140"/>
      <c r="FHN65" s="140"/>
      <c r="FHO65" s="140"/>
      <c r="FHP65" s="140"/>
      <c r="FHQ65" s="140"/>
      <c r="FHR65" s="140"/>
      <c r="FHS65" s="140"/>
      <c r="FHT65" s="140"/>
      <c r="FHU65" s="140"/>
      <c r="FHV65" s="140"/>
      <c r="FHW65" s="140"/>
      <c r="FHX65" s="140"/>
      <c r="FHY65" s="140"/>
      <c r="FHZ65" s="140"/>
      <c r="FIA65" s="140"/>
      <c r="FIB65" s="140"/>
      <c r="FIC65" s="140"/>
      <c r="FID65" s="140"/>
      <c r="FIE65" s="140"/>
      <c r="FIF65" s="140"/>
      <c r="FIG65" s="140"/>
      <c r="FIH65" s="140"/>
      <c r="FII65" s="140"/>
      <c r="FIJ65" s="140"/>
      <c r="FIK65" s="140"/>
      <c r="FIL65" s="140"/>
      <c r="FIM65" s="140"/>
      <c r="FIN65" s="140"/>
      <c r="FIO65" s="140"/>
      <c r="FIP65" s="140"/>
      <c r="FIQ65" s="140"/>
      <c r="FIR65" s="140"/>
      <c r="FIS65" s="140"/>
      <c r="FIT65" s="140"/>
      <c r="FIU65" s="140"/>
      <c r="FIV65" s="140"/>
      <c r="FIW65" s="140"/>
      <c r="FIX65" s="140"/>
      <c r="FIY65" s="140"/>
      <c r="FIZ65" s="140"/>
      <c r="FJA65" s="140"/>
      <c r="FJB65" s="140"/>
      <c r="FJC65" s="140"/>
      <c r="FJD65" s="140"/>
      <c r="FJE65" s="140"/>
      <c r="FJF65" s="140"/>
      <c r="FJG65" s="140"/>
      <c r="FJH65" s="140"/>
      <c r="FJI65" s="140"/>
      <c r="FJJ65" s="140"/>
      <c r="FJK65" s="140"/>
      <c r="FJL65" s="140"/>
      <c r="FJM65" s="140"/>
      <c r="FJN65" s="140"/>
      <c r="FJO65" s="140"/>
      <c r="FJP65" s="140"/>
      <c r="FJQ65" s="140"/>
      <c r="FJR65" s="140"/>
      <c r="FJS65" s="140"/>
      <c r="FJT65" s="140"/>
      <c r="FJU65" s="140"/>
      <c r="FJV65" s="140"/>
      <c r="FJW65" s="140"/>
      <c r="FJX65" s="140"/>
      <c r="FJY65" s="140"/>
      <c r="FJZ65" s="140"/>
      <c r="FKA65" s="140"/>
      <c r="FKB65" s="140"/>
      <c r="FKC65" s="140"/>
      <c r="FKD65" s="140"/>
      <c r="FKE65" s="140"/>
      <c r="FKF65" s="140"/>
      <c r="FKG65" s="140"/>
      <c r="FKH65" s="140"/>
      <c r="FKI65" s="140"/>
      <c r="FKJ65" s="140"/>
      <c r="FKK65" s="140"/>
      <c r="FKL65" s="140"/>
      <c r="FKM65" s="140"/>
      <c r="FKN65" s="140"/>
      <c r="FKO65" s="140"/>
      <c r="FKP65" s="140"/>
      <c r="FKQ65" s="140"/>
      <c r="FKR65" s="140"/>
      <c r="FKS65" s="140"/>
      <c r="FKT65" s="140"/>
      <c r="FKU65" s="140"/>
      <c r="FKV65" s="140"/>
      <c r="FKW65" s="140"/>
      <c r="FKX65" s="140"/>
      <c r="FKY65" s="140"/>
      <c r="FKZ65" s="140"/>
      <c r="FLA65" s="140"/>
      <c r="FLB65" s="140"/>
      <c r="FLC65" s="140"/>
      <c r="FLD65" s="140"/>
      <c r="FLE65" s="140"/>
      <c r="FLF65" s="140"/>
      <c r="FLG65" s="140"/>
      <c r="FLH65" s="140"/>
      <c r="FLI65" s="140"/>
      <c r="FLJ65" s="140"/>
      <c r="FLK65" s="140"/>
      <c r="FLL65" s="140"/>
      <c r="FLM65" s="140"/>
      <c r="FLN65" s="140"/>
      <c r="FLO65" s="140"/>
      <c r="FLP65" s="140"/>
      <c r="FLQ65" s="140"/>
      <c r="FLR65" s="140"/>
      <c r="FLS65" s="140"/>
      <c r="FLT65" s="140"/>
      <c r="FLU65" s="140"/>
      <c r="FLV65" s="140"/>
      <c r="FLW65" s="140"/>
      <c r="FLX65" s="140"/>
      <c r="FLY65" s="140"/>
      <c r="FLZ65" s="140"/>
      <c r="FMA65" s="140"/>
      <c r="FMB65" s="140"/>
      <c r="FMC65" s="140"/>
      <c r="FMD65" s="140"/>
      <c r="FME65" s="140"/>
      <c r="FMF65" s="140"/>
      <c r="FMG65" s="140"/>
      <c r="FMH65" s="140"/>
      <c r="FMI65" s="140"/>
      <c r="FMJ65" s="140"/>
      <c r="FMK65" s="140"/>
      <c r="FML65" s="140"/>
      <c r="FMM65" s="140"/>
      <c r="FMN65" s="140"/>
      <c r="FMO65" s="140"/>
      <c r="FMP65" s="140"/>
      <c r="FMQ65" s="140"/>
      <c r="FMR65" s="140"/>
      <c r="FMS65" s="140"/>
      <c r="FMT65" s="140"/>
      <c r="FMU65" s="140"/>
      <c r="FMV65" s="140"/>
      <c r="FMW65" s="140"/>
      <c r="FMX65" s="140"/>
      <c r="FMY65" s="140"/>
      <c r="FMZ65" s="140"/>
      <c r="FNA65" s="140"/>
      <c r="FNB65" s="140"/>
      <c r="FNC65" s="140"/>
      <c r="FND65" s="140"/>
      <c r="FNE65" s="140"/>
      <c r="FNF65" s="140"/>
      <c r="FNG65" s="140"/>
      <c r="FNH65" s="140"/>
      <c r="FNI65" s="140"/>
      <c r="FNJ65" s="140"/>
      <c r="FNK65" s="140"/>
      <c r="FNL65" s="140"/>
      <c r="FNM65" s="140"/>
      <c r="FNN65" s="140"/>
      <c r="FNO65" s="140"/>
      <c r="FNP65" s="140"/>
      <c r="FNQ65" s="140"/>
      <c r="FNR65" s="140"/>
      <c r="FNS65" s="140"/>
      <c r="FNT65" s="140"/>
      <c r="FNU65" s="140"/>
      <c r="FNV65" s="140"/>
      <c r="FNW65" s="140"/>
      <c r="FNX65" s="140"/>
      <c r="FNY65" s="140"/>
      <c r="FNZ65" s="140"/>
      <c r="FOA65" s="140"/>
      <c r="FOB65" s="140"/>
      <c r="FOC65" s="140"/>
      <c r="FOD65" s="140"/>
      <c r="FOE65" s="140"/>
      <c r="FOF65" s="140"/>
      <c r="FOG65" s="140"/>
      <c r="FOH65" s="140"/>
      <c r="FOI65" s="140"/>
      <c r="FOJ65" s="140"/>
      <c r="FOK65" s="140"/>
      <c r="FOL65" s="140"/>
      <c r="FOM65" s="140"/>
      <c r="FON65" s="140"/>
      <c r="FOO65" s="140"/>
      <c r="FOP65" s="140"/>
      <c r="FOQ65" s="140"/>
      <c r="FOR65" s="140"/>
      <c r="FOS65" s="140"/>
      <c r="FOT65" s="140"/>
      <c r="FOU65" s="140"/>
      <c r="FOV65" s="140"/>
      <c r="FOW65" s="140"/>
      <c r="FOX65" s="140"/>
      <c r="FOY65" s="140"/>
      <c r="FOZ65" s="140"/>
      <c r="FPA65" s="140"/>
      <c r="FPB65" s="140"/>
      <c r="FPC65" s="140"/>
      <c r="FPD65" s="140"/>
      <c r="FPE65" s="140"/>
      <c r="FPF65" s="140"/>
      <c r="FPG65" s="140"/>
      <c r="FPH65" s="140"/>
      <c r="FPI65" s="140"/>
      <c r="FPJ65" s="140"/>
      <c r="FPK65" s="140"/>
      <c r="FPL65" s="140"/>
      <c r="FPM65" s="140"/>
      <c r="FPN65" s="140"/>
      <c r="FPO65" s="140"/>
      <c r="FPP65" s="140"/>
      <c r="FPQ65" s="140"/>
      <c r="FPR65" s="140"/>
      <c r="FPS65" s="140"/>
      <c r="FPT65" s="140"/>
      <c r="FPU65" s="140"/>
      <c r="FPV65" s="140"/>
      <c r="FPW65" s="140"/>
      <c r="FPX65" s="140"/>
      <c r="FPY65" s="140"/>
      <c r="FPZ65" s="140"/>
      <c r="FQA65" s="140"/>
      <c r="FQB65" s="140"/>
      <c r="FQC65" s="140"/>
      <c r="FQD65" s="140"/>
      <c r="FQE65" s="140"/>
      <c r="FQF65" s="140"/>
      <c r="FQG65" s="140"/>
      <c r="FQH65" s="140"/>
      <c r="FQI65" s="140"/>
      <c r="FQJ65" s="140"/>
      <c r="FQK65" s="140"/>
      <c r="FQL65" s="140"/>
      <c r="FQM65" s="140"/>
      <c r="FQN65" s="140"/>
      <c r="FQO65" s="140"/>
      <c r="FQP65" s="140"/>
      <c r="FQQ65" s="140"/>
      <c r="FQR65" s="140"/>
      <c r="FQS65" s="140"/>
      <c r="FQT65" s="140"/>
      <c r="FQU65" s="140"/>
      <c r="FQV65" s="140"/>
      <c r="FQW65" s="140"/>
      <c r="FQX65" s="140"/>
      <c r="FQY65" s="140"/>
      <c r="FQZ65" s="140"/>
      <c r="FRA65" s="140"/>
      <c r="FRB65" s="140"/>
      <c r="FRC65" s="140"/>
      <c r="FRD65" s="140"/>
      <c r="FRE65" s="140"/>
      <c r="FRF65" s="140"/>
      <c r="FRG65" s="140"/>
      <c r="FRH65" s="140"/>
      <c r="FRI65" s="140"/>
      <c r="FRJ65" s="140"/>
      <c r="FRK65" s="140"/>
      <c r="FRL65" s="140"/>
      <c r="FRM65" s="140"/>
      <c r="FRN65" s="140"/>
      <c r="FRO65" s="140"/>
      <c r="FRP65" s="140"/>
      <c r="FRQ65" s="140"/>
      <c r="FRR65" s="140"/>
      <c r="FRS65" s="140"/>
      <c r="FRT65" s="140"/>
      <c r="FRU65" s="140"/>
      <c r="FRV65" s="140"/>
      <c r="FRW65" s="140"/>
      <c r="FRX65" s="140"/>
      <c r="FRY65" s="140"/>
      <c r="FRZ65" s="140"/>
      <c r="FSA65" s="140"/>
      <c r="FSB65" s="140"/>
      <c r="FSC65" s="140"/>
      <c r="FSD65" s="140"/>
      <c r="FSE65" s="140"/>
      <c r="FSF65" s="140"/>
      <c r="FSG65" s="140"/>
      <c r="FSH65" s="140"/>
      <c r="FSI65" s="140"/>
      <c r="FSJ65" s="140"/>
      <c r="FSK65" s="140"/>
      <c r="FSL65" s="140"/>
      <c r="FSM65" s="140"/>
      <c r="FSN65" s="140"/>
      <c r="FSO65" s="140"/>
      <c r="FSP65" s="140"/>
      <c r="FSQ65" s="140"/>
      <c r="FSR65" s="140"/>
      <c r="FSS65" s="140"/>
      <c r="FST65" s="140"/>
      <c r="FSU65" s="140"/>
      <c r="FSV65" s="140"/>
      <c r="FSW65" s="140"/>
      <c r="FSX65" s="140"/>
      <c r="FSY65" s="140"/>
      <c r="FSZ65" s="140"/>
      <c r="FTA65" s="140"/>
      <c r="FTB65" s="140"/>
      <c r="FTC65" s="140"/>
      <c r="FTD65" s="140"/>
      <c r="FTE65" s="140"/>
      <c r="FTF65" s="140"/>
      <c r="FTG65" s="140"/>
      <c r="FTH65" s="140"/>
      <c r="FTI65" s="140"/>
      <c r="FTJ65" s="140"/>
      <c r="FTK65" s="140"/>
      <c r="FTL65" s="140"/>
      <c r="FTM65" s="140"/>
      <c r="FTN65" s="140"/>
      <c r="FTO65" s="140"/>
      <c r="FTP65" s="140"/>
      <c r="FTQ65" s="140"/>
      <c r="FTR65" s="140"/>
      <c r="FTS65" s="140"/>
      <c r="FTT65" s="140"/>
      <c r="FTU65" s="140"/>
      <c r="FTV65" s="140"/>
      <c r="FTW65" s="140"/>
      <c r="FTX65" s="140"/>
      <c r="FTY65" s="140"/>
      <c r="FTZ65" s="140"/>
      <c r="FUA65" s="140"/>
      <c r="FUB65" s="140"/>
      <c r="FUC65" s="140"/>
      <c r="FUD65" s="140"/>
      <c r="FUE65" s="140"/>
      <c r="FUF65" s="140"/>
      <c r="FUG65" s="140"/>
      <c r="FUH65" s="140"/>
      <c r="FUI65" s="140"/>
      <c r="FUJ65" s="140"/>
      <c r="FUK65" s="140"/>
      <c r="FUL65" s="140"/>
      <c r="FUM65" s="140"/>
      <c r="FUN65" s="140"/>
      <c r="FUO65" s="140"/>
      <c r="FUP65" s="140"/>
      <c r="FUQ65" s="140"/>
      <c r="FUR65" s="140"/>
      <c r="FUS65" s="140"/>
      <c r="FUT65" s="140"/>
      <c r="FUU65" s="140"/>
      <c r="FUV65" s="140"/>
      <c r="FUW65" s="140"/>
      <c r="FUX65" s="140"/>
      <c r="FUY65" s="140"/>
      <c r="FUZ65" s="140"/>
      <c r="FVA65" s="140"/>
      <c r="FVB65" s="140"/>
      <c r="FVC65" s="140"/>
      <c r="FVD65" s="140"/>
      <c r="FVE65" s="140"/>
      <c r="FVF65" s="140"/>
      <c r="FVG65" s="140"/>
      <c r="FVH65" s="140"/>
      <c r="FVI65" s="140"/>
      <c r="FVJ65" s="140"/>
      <c r="FVK65" s="140"/>
      <c r="FVL65" s="140"/>
      <c r="FVM65" s="140"/>
      <c r="FVN65" s="140"/>
      <c r="FVO65" s="140"/>
      <c r="FVP65" s="140"/>
      <c r="FVQ65" s="140"/>
      <c r="FVR65" s="140"/>
      <c r="FVS65" s="140"/>
      <c r="FVT65" s="140"/>
      <c r="FVU65" s="140"/>
      <c r="FVV65" s="140"/>
      <c r="FVW65" s="140"/>
      <c r="FVX65" s="140"/>
      <c r="FVY65" s="140"/>
      <c r="FVZ65" s="140"/>
      <c r="FWA65" s="140"/>
      <c r="FWB65" s="140"/>
      <c r="FWC65" s="140"/>
      <c r="FWD65" s="140"/>
      <c r="FWE65" s="140"/>
      <c r="FWF65" s="140"/>
      <c r="FWG65" s="140"/>
      <c r="FWH65" s="140"/>
      <c r="FWI65" s="140"/>
      <c r="FWJ65" s="140"/>
      <c r="FWK65" s="140"/>
      <c r="FWL65" s="140"/>
      <c r="FWM65" s="140"/>
      <c r="FWN65" s="140"/>
      <c r="FWO65" s="140"/>
      <c r="FWP65" s="140"/>
      <c r="FWQ65" s="140"/>
      <c r="FWR65" s="140"/>
      <c r="FWS65" s="140"/>
      <c r="FWT65" s="140"/>
      <c r="FWU65" s="140"/>
      <c r="FWV65" s="140"/>
      <c r="FWW65" s="140"/>
      <c r="FWX65" s="140"/>
      <c r="FWY65" s="140"/>
      <c r="FWZ65" s="140"/>
      <c r="FXA65" s="140"/>
      <c r="FXB65" s="140"/>
      <c r="FXC65" s="140"/>
      <c r="FXD65" s="140"/>
      <c r="FXE65" s="140"/>
      <c r="FXF65" s="140"/>
      <c r="FXG65" s="140"/>
      <c r="FXH65" s="140"/>
      <c r="FXI65" s="140"/>
      <c r="FXJ65" s="140"/>
      <c r="FXK65" s="140"/>
      <c r="FXL65" s="140"/>
      <c r="FXM65" s="140"/>
      <c r="FXN65" s="140"/>
      <c r="FXO65" s="140"/>
      <c r="FXP65" s="140"/>
      <c r="FXQ65" s="140"/>
      <c r="FXR65" s="140"/>
      <c r="FXS65" s="140"/>
      <c r="FXT65" s="140"/>
      <c r="FXU65" s="140"/>
      <c r="FXV65" s="140"/>
      <c r="FXW65" s="140"/>
      <c r="FXX65" s="140"/>
      <c r="FXY65" s="140"/>
      <c r="FXZ65" s="140"/>
      <c r="FYA65" s="140"/>
      <c r="FYB65" s="140"/>
      <c r="FYC65" s="140"/>
      <c r="FYD65" s="140"/>
      <c r="FYE65" s="140"/>
      <c r="FYF65" s="140"/>
      <c r="FYG65" s="140"/>
      <c r="FYH65" s="140"/>
      <c r="FYI65" s="140"/>
      <c r="FYJ65" s="140"/>
      <c r="FYK65" s="140"/>
      <c r="FYL65" s="140"/>
      <c r="FYM65" s="140"/>
      <c r="FYN65" s="140"/>
      <c r="FYO65" s="140"/>
      <c r="FYP65" s="140"/>
      <c r="FYQ65" s="140"/>
      <c r="FYR65" s="140"/>
      <c r="FYS65" s="140"/>
      <c r="FYT65" s="140"/>
      <c r="FYU65" s="140"/>
      <c r="FYV65" s="140"/>
      <c r="FYW65" s="140"/>
      <c r="FYX65" s="140"/>
      <c r="FYY65" s="140"/>
      <c r="FYZ65" s="140"/>
      <c r="FZA65" s="140"/>
      <c r="FZB65" s="140"/>
      <c r="FZC65" s="140"/>
      <c r="FZD65" s="140"/>
      <c r="FZE65" s="140"/>
      <c r="FZF65" s="140"/>
      <c r="FZG65" s="140"/>
      <c r="FZH65" s="140"/>
      <c r="FZI65" s="140"/>
      <c r="FZJ65" s="140"/>
      <c r="FZK65" s="140"/>
      <c r="FZL65" s="140"/>
      <c r="FZM65" s="140"/>
      <c r="FZN65" s="140"/>
      <c r="FZO65" s="140"/>
      <c r="FZP65" s="140"/>
      <c r="FZQ65" s="140"/>
      <c r="FZR65" s="140"/>
      <c r="FZS65" s="140"/>
      <c r="FZT65" s="140"/>
      <c r="FZU65" s="140"/>
      <c r="FZV65" s="140"/>
      <c r="FZW65" s="140"/>
      <c r="FZX65" s="140"/>
      <c r="FZY65" s="140"/>
      <c r="FZZ65" s="140"/>
      <c r="GAA65" s="140"/>
      <c r="GAB65" s="140"/>
      <c r="GAC65" s="140"/>
      <c r="GAD65" s="140"/>
      <c r="GAE65" s="140"/>
      <c r="GAF65" s="140"/>
      <c r="GAG65" s="140"/>
      <c r="GAH65" s="140"/>
      <c r="GAI65" s="140"/>
      <c r="GAJ65" s="140"/>
      <c r="GAK65" s="140"/>
      <c r="GAL65" s="140"/>
      <c r="GAM65" s="140"/>
      <c r="GAN65" s="140"/>
      <c r="GAO65" s="140"/>
      <c r="GAP65" s="140"/>
      <c r="GAQ65" s="140"/>
      <c r="GAR65" s="140"/>
      <c r="GAS65" s="140"/>
      <c r="GAT65" s="140"/>
      <c r="GAU65" s="140"/>
      <c r="GAV65" s="140"/>
      <c r="GAW65" s="140"/>
      <c r="GAX65" s="140"/>
      <c r="GAY65" s="140"/>
      <c r="GAZ65" s="140"/>
      <c r="GBA65" s="140"/>
      <c r="GBB65" s="140"/>
      <c r="GBC65" s="140"/>
      <c r="GBD65" s="140"/>
      <c r="GBE65" s="140"/>
      <c r="GBF65" s="140"/>
      <c r="GBG65" s="140"/>
      <c r="GBH65" s="140"/>
      <c r="GBI65" s="140"/>
      <c r="GBJ65" s="140"/>
      <c r="GBK65" s="140"/>
      <c r="GBL65" s="140"/>
      <c r="GBM65" s="140"/>
      <c r="GBN65" s="140"/>
      <c r="GBO65" s="140"/>
      <c r="GBP65" s="140"/>
      <c r="GBQ65" s="140"/>
      <c r="GBR65" s="140"/>
      <c r="GBS65" s="140"/>
      <c r="GBT65" s="140"/>
      <c r="GBU65" s="140"/>
      <c r="GBV65" s="140"/>
      <c r="GBW65" s="140"/>
      <c r="GBX65" s="140"/>
      <c r="GBY65" s="140"/>
      <c r="GBZ65" s="140"/>
      <c r="GCA65" s="140"/>
      <c r="GCB65" s="140"/>
      <c r="GCC65" s="140"/>
      <c r="GCD65" s="140"/>
      <c r="GCE65" s="140"/>
      <c r="GCF65" s="140"/>
      <c r="GCG65" s="140"/>
      <c r="GCH65" s="140"/>
      <c r="GCI65" s="140"/>
      <c r="GCJ65" s="140"/>
      <c r="GCK65" s="140"/>
      <c r="GCL65" s="140"/>
      <c r="GCM65" s="140"/>
      <c r="GCN65" s="140"/>
      <c r="GCO65" s="140"/>
      <c r="GCP65" s="140"/>
      <c r="GCQ65" s="140"/>
      <c r="GCR65" s="140"/>
      <c r="GCS65" s="140"/>
      <c r="GCT65" s="140"/>
      <c r="GCU65" s="140"/>
      <c r="GCV65" s="140"/>
      <c r="GCW65" s="140"/>
      <c r="GCX65" s="140"/>
      <c r="GCY65" s="140"/>
      <c r="GCZ65" s="140"/>
      <c r="GDA65" s="140"/>
      <c r="GDB65" s="140"/>
      <c r="GDC65" s="140"/>
      <c r="GDD65" s="140"/>
      <c r="GDE65" s="140"/>
      <c r="GDF65" s="140"/>
      <c r="GDG65" s="140"/>
      <c r="GDH65" s="140"/>
      <c r="GDI65" s="140"/>
      <c r="GDJ65" s="140"/>
      <c r="GDK65" s="140"/>
      <c r="GDL65" s="140"/>
      <c r="GDM65" s="140"/>
      <c r="GDN65" s="140"/>
      <c r="GDO65" s="140"/>
      <c r="GDP65" s="140"/>
      <c r="GDQ65" s="140"/>
      <c r="GDR65" s="140"/>
      <c r="GDS65" s="140"/>
      <c r="GDT65" s="140"/>
      <c r="GDU65" s="140"/>
      <c r="GDV65" s="140"/>
      <c r="GDW65" s="140"/>
      <c r="GDX65" s="140"/>
      <c r="GDY65" s="140"/>
      <c r="GDZ65" s="140"/>
      <c r="GEA65" s="140"/>
      <c r="GEB65" s="140"/>
      <c r="GEC65" s="140"/>
      <c r="GED65" s="140"/>
      <c r="GEE65" s="140"/>
      <c r="GEF65" s="140"/>
      <c r="GEG65" s="140"/>
      <c r="GEH65" s="140"/>
      <c r="GEI65" s="140"/>
      <c r="GEJ65" s="140"/>
      <c r="GEK65" s="140"/>
      <c r="GEL65" s="140"/>
      <c r="GEM65" s="140"/>
      <c r="GEN65" s="140"/>
      <c r="GEO65" s="140"/>
      <c r="GEP65" s="140"/>
      <c r="GEQ65" s="140"/>
      <c r="GER65" s="140"/>
      <c r="GES65" s="140"/>
      <c r="GET65" s="140"/>
      <c r="GEU65" s="140"/>
      <c r="GEV65" s="140"/>
      <c r="GEW65" s="140"/>
      <c r="GEX65" s="140"/>
      <c r="GEY65" s="140"/>
      <c r="GEZ65" s="140"/>
      <c r="GFA65" s="140"/>
      <c r="GFB65" s="140"/>
      <c r="GFC65" s="140"/>
      <c r="GFD65" s="140"/>
      <c r="GFE65" s="140"/>
      <c r="GFF65" s="140"/>
      <c r="GFG65" s="140"/>
      <c r="GFH65" s="140"/>
      <c r="GFI65" s="140"/>
      <c r="GFJ65" s="140"/>
      <c r="GFK65" s="140"/>
      <c r="GFL65" s="140"/>
      <c r="GFM65" s="140"/>
      <c r="GFN65" s="140"/>
      <c r="GFO65" s="140"/>
      <c r="GFP65" s="140"/>
      <c r="GFQ65" s="140"/>
      <c r="GFR65" s="140"/>
      <c r="GFS65" s="140"/>
      <c r="GFT65" s="140"/>
      <c r="GFU65" s="140"/>
      <c r="GFV65" s="140"/>
      <c r="GFW65" s="140"/>
      <c r="GFX65" s="140"/>
      <c r="GFY65" s="140"/>
      <c r="GFZ65" s="140"/>
      <c r="GGA65" s="140"/>
      <c r="GGB65" s="140"/>
      <c r="GGC65" s="140"/>
      <c r="GGD65" s="140"/>
      <c r="GGE65" s="140"/>
      <c r="GGF65" s="140"/>
      <c r="GGG65" s="140"/>
      <c r="GGH65" s="140"/>
      <c r="GGI65" s="140"/>
      <c r="GGJ65" s="140"/>
      <c r="GGK65" s="140"/>
      <c r="GGL65" s="140"/>
      <c r="GGM65" s="140"/>
      <c r="GGN65" s="140"/>
      <c r="GGO65" s="140"/>
      <c r="GGP65" s="140"/>
      <c r="GGQ65" s="140"/>
      <c r="GGR65" s="140"/>
      <c r="GGS65" s="140"/>
      <c r="GGT65" s="140"/>
      <c r="GGU65" s="140"/>
      <c r="GGV65" s="140"/>
      <c r="GGW65" s="140"/>
      <c r="GGX65" s="140"/>
      <c r="GGY65" s="140"/>
      <c r="GGZ65" s="140"/>
      <c r="GHA65" s="140"/>
      <c r="GHB65" s="140"/>
      <c r="GHC65" s="140"/>
      <c r="GHD65" s="140"/>
      <c r="GHE65" s="140"/>
      <c r="GHF65" s="140"/>
      <c r="GHG65" s="140"/>
      <c r="GHH65" s="140"/>
      <c r="GHI65" s="140"/>
      <c r="GHJ65" s="140"/>
      <c r="GHK65" s="140"/>
      <c r="GHL65" s="140"/>
      <c r="GHM65" s="140"/>
      <c r="GHN65" s="140"/>
      <c r="GHO65" s="140"/>
      <c r="GHP65" s="140"/>
      <c r="GHQ65" s="140"/>
      <c r="GHR65" s="140"/>
      <c r="GHS65" s="140"/>
      <c r="GHT65" s="140"/>
      <c r="GHU65" s="140"/>
      <c r="GHV65" s="140"/>
      <c r="GHW65" s="140"/>
      <c r="GHX65" s="140"/>
      <c r="GHY65" s="140"/>
      <c r="GHZ65" s="140"/>
      <c r="GIA65" s="140"/>
      <c r="GIB65" s="140"/>
      <c r="GIC65" s="140"/>
      <c r="GID65" s="140"/>
      <c r="GIE65" s="140"/>
      <c r="GIF65" s="140"/>
      <c r="GIG65" s="140"/>
      <c r="GIH65" s="140"/>
      <c r="GII65" s="140"/>
      <c r="GIJ65" s="140"/>
      <c r="GIK65" s="140"/>
      <c r="GIL65" s="140"/>
      <c r="GIM65" s="140"/>
      <c r="GIN65" s="140"/>
      <c r="GIO65" s="140"/>
      <c r="GIP65" s="140"/>
      <c r="GIQ65" s="140"/>
      <c r="GIR65" s="140"/>
      <c r="GIS65" s="140"/>
      <c r="GIT65" s="140"/>
      <c r="GIU65" s="140"/>
      <c r="GIV65" s="140"/>
      <c r="GIW65" s="140"/>
      <c r="GIX65" s="140"/>
      <c r="GIY65" s="140"/>
      <c r="GIZ65" s="140"/>
      <c r="GJA65" s="140"/>
      <c r="GJB65" s="140"/>
      <c r="GJC65" s="140"/>
      <c r="GJD65" s="140"/>
      <c r="GJE65" s="140"/>
      <c r="GJF65" s="140"/>
      <c r="GJG65" s="140"/>
      <c r="GJH65" s="140"/>
      <c r="GJI65" s="140"/>
      <c r="GJJ65" s="140"/>
      <c r="GJK65" s="140"/>
      <c r="GJL65" s="140"/>
      <c r="GJM65" s="140"/>
      <c r="GJN65" s="140"/>
      <c r="GJO65" s="140"/>
      <c r="GJP65" s="140"/>
      <c r="GJQ65" s="140"/>
      <c r="GJR65" s="140"/>
      <c r="GJS65" s="140"/>
      <c r="GJT65" s="140"/>
      <c r="GJU65" s="140"/>
      <c r="GJV65" s="140"/>
      <c r="GJW65" s="140"/>
      <c r="GJX65" s="140"/>
      <c r="GJY65" s="140"/>
      <c r="GJZ65" s="140"/>
      <c r="GKA65" s="140"/>
      <c r="GKB65" s="140"/>
      <c r="GKC65" s="140"/>
      <c r="GKD65" s="140"/>
      <c r="GKE65" s="140"/>
      <c r="GKF65" s="140"/>
      <c r="GKG65" s="140"/>
      <c r="GKH65" s="140"/>
      <c r="GKI65" s="140"/>
      <c r="GKJ65" s="140"/>
      <c r="GKK65" s="140"/>
      <c r="GKL65" s="140"/>
      <c r="GKM65" s="140"/>
      <c r="GKN65" s="140"/>
      <c r="GKO65" s="140"/>
      <c r="GKP65" s="140"/>
      <c r="GKQ65" s="140"/>
      <c r="GKR65" s="140"/>
      <c r="GKS65" s="140"/>
      <c r="GKT65" s="140"/>
      <c r="GKU65" s="140"/>
      <c r="GKV65" s="140"/>
      <c r="GKW65" s="140"/>
      <c r="GKX65" s="140"/>
      <c r="GKY65" s="140"/>
      <c r="GKZ65" s="140"/>
      <c r="GLA65" s="140"/>
      <c r="GLB65" s="140"/>
      <c r="GLC65" s="140"/>
      <c r="GLD65" s="140"/>
      <c r="GLE65" s="140"/>
      <c r="GLF65" s="140"/>
      <c r="GLG65" s="140"/>
      <c r="GLH65" s="140"/>
      <c r="GLI65" s="140"/>
      <c r="GLJ65" s="140"/>
      <c r="GLK65" s="140"/>
      <c r="GLL65" s="140"/>
      <c r="GLM65" s="140"/>
      <c r="GLN65" s="140"/>
      <c r="GLO65" s="140"/>
      <c r="GLP65" s="140"/>
      <c r="GLQ65" s="140"/>
      <c r="GLR65" s="140"/>
      <c r="GLS65" s="140"/>
      <c r="GLT65" s="140"/>
      <c r="GLU65" s="140"/>
      <c r="GLV65" s="140"/>
      <c r="GLW65" s="140"/>
      <c r="GLX65" s="140"/>
      <c r="GLY65" s="140"/>
      <c r="GLZ65" s="140"/>
      <c r="GMA65" s="140"/>
      <c r="GMB65" s="140"/>
      <c r="GMC65" s="140"/>
      <c r="GMD65" s="140"/>
      <c r="GME65" s="140"/>
      <c r="GMF65" s="140"/>
      <c r="GMG65" s="140"/>
      <c r="GMH65" s="140"/>
      <c r="GMI65" s="140"/>
      <c r="GMJ65" s="140"/>
      <c r="GMK65" s="140"/>
      <c r="GML65" s="140"/>
      <c r="GMM65" s="140"/>
      <c r="GMN65" s="140"/>
      <c r="GMO65" s="140"/>
      <c r="GMP65" s="140"/>
      <c r="GMQ65" s="140"/>
      <c r="GMR65" s="140"/>
      <c r="GMS65" s="140"/>
      <c r="GMT65" s="140"/>
      <c r="GMU65" s="140"/>
      <c r="GMV65" s="140"/>
      <c r="GMW65" s="140"/>
      <c r="GMX65" s="140"/>
      <c r="GMY65" s="140"/>
      <c r="GMZ65" s="140"/>
      <c r="GNA65" s="140"/>
      <c r="GNB65" s="140"/>
      <c r="GNC65" s="140"/>
      <c r="GND65" s="140"/>
      <c r="GNE65" s="140"/>
      <c r="GNF65" s="140"/>
      <c r="GNG65" s="140"/>
      <c r="GNH65" s="140"/>
      <c r="GNI65" s="140"/>
      <c r="GNJ65" s="140"/>
      <c r="GNK65" s="140"/>
      <c r="GNL65" s="140"/>
      <c r="GNM65" s="140"/>
      <c r="GNN65" s="140"/>
      <c r="GNO65" s="140"/>
      <c r="GNP65" s="140"/>
      <c r="GNQ65" s="140"/>
      <c r="GNR65" s="140"/>
      <c r="GNS65" s="140"/>
      <c r="GNT65" s="140"/>
      <c r="GNU65" s="140"/>
      <c r="GNV65" s="140"/>
      <c r="GNW65" s="140"/>
      <c r="GNX65" s="140"/>
      <c r="GNY65" s="140"/>
      <c r="GNZ65" s="140"/>
      <c r="GOA65" s="140"/>
      <c r="GOB65" s="140"/>
      <c r="GOC65" s="140"/>
      <c r="GOD65" s="140"/>
      <c r="GOE65" s="140"/>
      <c r="GOF65" s="140"/>
      <c r="GOG65" s="140"/>
      <c r="GOH65" s="140"/>
      <c r="GOI65" s="140"/>
      <c r="GOJ65" s="140"/>
      <c r="GOK65" s="140"/>
      <c r="GOL65" s="140"/>
      <c r="GOM65" s="140"/>
      <c r="GON65" s="140"/>
      <c r="GOO65" s="140"/>
      <c r="GOP65" s="140"/>
      <c r="GOQ65" s="140"/>
      <c r="GOR65" s="140"/>
      <c r="GOS65" s="140"/>
      <c r="GOT65" s="140"/>
      <c r="GOU65" s="140"/>
      <c r="GOV65" s="140"/>
      <c r="GOW65" s="140"/>
      <c r="GOX65" s="140"/>
      <c r="GOY65" s="140"/>
      <c r="GOZ65" s="140"/>
      <c r="GPA65" s="140"/>
      <c r="GPB65" s="140"/>
      <c r="GPC65" s="140"/>
      <c r="GPD65" s="140"/>
      <c r="GPE65" s="140"/>
      <c r="GPF65" s="140"/>
      <c r="GPG65" s="140"/>
      <c r="GPH65" s="140"/>
      <c r="GPI65" s="140"/>
      <c r="GPJ65" s="140"/>
      <c r="GPK65" s="140"/>
      <c r="GPL65" s="140"/>
      <c r="GPM65" s="140"/>
      <c r="GPN65" s="140"/>
      <c r="GPO65" s="140"/>
      <c r="GPP65" s="140"/>
      <c r="GPQ65" s="140"/>
      <c r="GPR65" s="140"/>
      <c r="GPS65" s="140"/>
      <c r="GPT65" s="140"/>
      <c r="GPU65" s="140"/>
      <c r="GPV65" s="140"/>
      <c r="GPW65" s="140"/>
      <c r="GPX65" s="140"/>
      <c r="GPY65" s="140"/>
      <c r="GPZ65" s="140"/>
      <c r="GQA65" s="140"/>
      <c r="GQB65" s="140"/>
      <c r="GQC65" s="140"/>
      <c r="GQD65" s="140"/>
      <c r="GQE65" s="140"/>
      <c r="GQF65" s="140"/>
      <c r="GQG65" s="140"/>
      <c r="GQH65" s="140"/>
      <c r="GQI65" s="140"/>
      <c r="GQJ65" s="140"/>
      <c r="GQK65" s="140"/>
      <c r="GQL65" s="140"/>
      <c r="GQM65" s="140"/>
      <c r="GQN65" s="140"/>
      <c r="GQO65" s="140"/>
      <c r="GQP65" s="140"/>
      <c r="GQQ65" s="140"/>
      <c r="GQR65" s="140"/>
      <c r="GQS65" s="140"/>
      <c r="GQT65" s="140"/>
      <c r="GQU65" s="140"/>
      <c r="GQV65" s="140"/>
      <c r="GQW65" s="140"/>
      <c r="GQX65" s="140"/>
      <c r="GQY65" s="140"/>
      <c r="GQZ65" s="140"/>
      <c r="GRA65" s="140"/>
      <c r="GRB65" s="140"/>
      <c r="GRC65" s="140"/>
      <c r="GRD65" s="140"/>
      <c r="GRE65" s="140"/>
      <c r="GRF65" s="140"/>
      <c r="GRG65" s="140"/>
      <c r="GRH65" s="140"/>
      <c r="GRI65" s="140"/>
      <c r="GRJ65" s="140"/>
      <c r="GRK65" s="140"/>
      <c r="GRL65" s="140"/>
      <c r="GRM65" s="140"/>
      <c r="GRN65" s="140"/>
      <c r="GRO65" s="140"/>
      <c r="GRP65" s="140"/>
      <c r="GRQ65" s="140"/>
      <c r="GRR65" s="140"/>
      <c r="GRS65" s="140"/>
      <c r="GRT65" s="140"/>
      <c r="GRU65" s="140"/>
      <c r="GRV65" s="140"/>
      <c r="GRW65" s="140"/>
      <c r="GRX65" s="140"/>
      <c r="GRY65" s="140"/>
      <c r="GRZ65" s="140"/>
      <c r="GSA65" s="140"/>
      <c r="GSB65" s="140"/>
      <c r="GSC65" s="140"/>
      <c r="GSD65" s="140"/>
      <c r="GSE65" s="140"/>
      <c r="GSF65" s="140"/>
      <c r="GSG65" s="140"/>
      <c r="GSH65" s="140"/>
      <c r="GSI65" s="140"/>
      <c r="GSJ65" s="140"/>
      <c r="GSK65" s="140"/>
      <c r="GSL65" s="140"/>
      <c r="GSM65" s="140"/>
      <c r="GSN65" s="140"/>
      <c r="GSO65" s="140"/>
      <c r="GSP65" s="140"/>
      <c r="GSQ65" s="140"/>
      <c r="GSR65" s="140"/>
      <c r="GSS65" s="140"/>
      <c r="GST65" s="140"/>
      <c r="GSU65" s="140"/>
      <c r="GSV65" s="140"/>
      <c r="GSW65" s="140"/>
      <c r="GSX65" s="140"/>
      <c r="GSY65" s="140"/>
      <c r="GSZ65" s="140"/>
      <c r="GTA65" s="140"/>
      <c r="GTB65" s="140"/>
      <c r="GTC65" s="140"/>
      <c r="GTD65" s="140"/>
      <c r="GTE65" s="140"/>
      <c r="GTF65" s="140"/>
      <c r="GTG65" s="140"/>
      <c r="GTH65" s="140"/>
      <c r="GTI65" s="140"/>
      <c r="GTJ65" s="140"/>
      <c r="GTK65" s="140"/>
      <c r="GTL65" s="140"/>
      <c r="GTM65" s="140"/>
      <c r="GTN65" s="140"/>
      <c r="GTO65" s="140"/>
      <c r="GTP65" s="140"/>
      <c r="GTQ65" s="140"/>
      <c r="GTR65" s="140"/>
      <c r="GTS65" s="140"/>
      <c r="GTT65" s="140"/>
      <c r="GTU65" s="140"/>
      <c r="GTV65" s="140"/>
      <c r="GTW65" s="140"/>
      <c r="GTX65" s="140"/>
      <c r="GTY65" s="140"/>
      <c r="GTZ65" s="140"/>
      <c r="GUA65" s="140"/>
      <c r="GUB65" s="140"/>
      <c r="GUC65" s="140"/>
      <c r="GUD65" s="140"/>
      <c r="GUE65" s="140"/>
      <c r="GUF65" s="140"/>
      <c r="GUG65" s="140"/>
      <c r="GUH65" s="140"/>
      <c r="GUI65" s="140"/>
      <c r="GUJ65" s="140"/>
      <c r="GUK65" s="140"/>
      <c r="GUL65" s="140"/>
      <c r="GUM65" s="140"/>
      <c r="GUN65" s="140"/>
      <c r="GUO65" s="140"/>
      <c r="GUP65" s="140"/>
      <c r="GUQ65" s="140"/>
      <c r="GUR65" s="140"/>
      <c r="GUS65" s="140"/>
      <c r="GUT65" s="140"/>
      <c r="GUU65" s="140"/>
      <c r="GUV65" s="140"/>
      <c r="GUW65" s="140"/>
      <c r="GUX65" s="140"/>
      <c r="GUY65" s="140"/>
      <c r="GUZ65" s="140"/>
      <c r="GVA65" s="140"/>
      <c r="GVB65" s="140"/>
      <c r="GVC65" s="140"/>
      <c r="GVD65" s="140"/>
      <c r="GVE65" s="140"/>
      <c r="GVF65" s="140"/>
      <c r="GVG65" s="140"/>
      <c r="GVH65" s="140"/>
      <c r="GVI65" s="140"/>
      <c r="GVJ65" s="140"/>
      <c r="GVK65" s="140"/>
      <c r="GVL65" s="140"/>
      <c r="GVM65" s="140"/>
      <c r="GVN65" s="140"/>
      <c r="GVO65" s="140"/>
      <c r="GVP65" s="140"/>
      <c r="GVQ65" s="140"/>
      <c r="GVR65" s="140"/>
      <c r="GVS65" s="140"/>
      <c r="GVT65" s="140"/>
      <c r="GVU65" s="140"/>
      <c r="GVV65" s="140"/>
      <c r="GVW65" s="140"/>
      <c r="GVX65" s="140"/>
      <c r="GVY65" s="140"/>
      <c r="GVZ65" s="140"/>
      <c r="GWA65" s="140"/>
      <c r="GWB65" s="140"/>
      <c r="GWC65" s="140"/>
      <c r="GWD65" s="140"/>
      <c r="GWE65" s="140"/>
      <c r="GWF65" s="140"/>
      <c r="GWG65" s="140"/>
      <c r="GWH65" s="140"/>
      <c r="GWI65" s="140"/>
      <c r="GWJ65" s="140"/>
      <c r="GWK65" s="140"/>
      <c r="GWL65" s="140"/>
      <c r="GWM65" s="140"/>
      <c r="GWN65" s="140"/>
      <c r="GWO65" s="140"/>
      <c r="GWP65" s="140"/>
      <c r="GWQ65" s="140"/>
      <c r="GWR65" s="140"/>
      <c r="GWS65" s="140"/>
      <c r="GWT65" s="140"/>
      <c r="GWU65" s="140"/>
      <c r="GWV65" s="140"/>
      <c r="GWW65" s="140"/>
      <c r="GWX65" s="140"/>
      <c r="GWY65" s="140"/>
      <c r="GWZ65" s="140"/>
      <c r="GXA65" s="140"/>
      <c r="GXB65" s="140"/>
      <c r="GXC65" s="140"/>
      <c r="GXD65" s="140"/>
      <c r="GXE65" s="140"/>
      <c r="GXF65" s="140"/>
      <c r="GXG65" s="140"/>
      <c r="GXH65" s="140"/>
      <c r="GXI65" s="140"/>
      <c r="GXJ65" s="140"/>
      <c r="GXK65" s="140"/>
      <c r="GXL65" s="140"/>
      <c r="GXM65" s="140"/>
      <c r="GXN65" s="140"/>
      <c r="GXO65" s="140"/>
      <c r="GXP65" s="140"/>
      <c r="GXQ65" s="140"/>
      <c r="GXR65" s="140"/>
      <c r="GXS65" s="140"/>
      <c r="GXT65" s="140"/>
      <c r="GXU65" s="140"/>
      <c r="GXV65" s="140"/>
      <c r="GXW65" s="140"/>
      <c r="GXX65" s="140"/>
      <c r="GXY65" s="140"/>
      <c r="GXZ65" s="140"/>
      <c r="GYA65" s="140"/>
      <c r="GYB65" s="140"/>
      <c r="GYC65" s="140"/>
      <c r="GYD65" s="140"/>
      <c r="GYE65" s="140"/>
      <c r="GYF65" s="140"/>
      <c r="GYG65" s="140"/>
      <c r="GYH65" s="140"/>
      <c r="GYI65" s="140"/>
      <c r="GYJ65" s="140"/>
      <c r="GYK65" s="140"/>
      <c r="GYL65" s="140"/>
      <c r="GYM65" s="140"/>
      <c r="GYN65" s="140"/>
      <c r="GYO65" s="140"/>
      <c r="GYP65" s="140"/>
      <c r="GYQ65" s="140"/>
      <c r="GYR65" s="140"/>
      <c r="GYS65" s="140"/>
      <c r="GYT65" s="140"/>
      <c r="GYU65" s="140"/>
      <c r="GYV65" s="140"/>
      <c r="GYW65" s="140"/>
      <c r="GYX65" s="140"/>
      <c r="GYY65" s="140"/>
      <c r="GYZ65" s="140"/>
      <c r="GZA65" s="140"/>
      <c r="GZB65" s="140"/>
      <c r="GZC65" s="140"/>
      <c r="GZD65" s="140"/>
      <c r="GZE65" s="140"/>
      <c r="GZF65" s="140"/>
      <c r="GZG65" s="140"/>
      <c r="GZH65" s="140"/>
      <c r="GZI65" s="140"/>
      <c r="GZJ65" s="140"/>
      <c r="GZK65" s="140"/>
      <c r="GZL65" s="140"/>
      <c r="GZM65" s="140"/>
      <c r="GZN65" s="140"/>
      <c r="GZO65" s="140"/>
      <c r="GZP65" s="140"/>
      <c r="GZQ65" s="140"/>
      <c r="GZR65" s="140"/>
      <c r="GZS65" s="140"/>
      <c r="GZT65" s="140"/>
      <c r="GZU65" s="140"/>
      <c r="GZV65" s="140"/>
      <c r="GZW65" s="140"/>
      <c r="GZX65" s="140"/>
      <c r="GZY65" s="140"/>
      <c r="GZZ65" s="140"/>
      <c r="HAA65" s="140"/>
      <c r="HAB65" s="140"/>
      <c r="HAC65" s="140"/>
      <c r="HAD65" s="140"/>
      <c r="HAE65" s="140"/>
      <c r="HAF65" s="140"/>
      <c r="HAG65" s="140"/>
      <c r="HAH65" s="140"/>
      <c r="HAI65" s="140"/>
      <c r="HAJ65" s="140"/>
      <c r="HAK65" s="140"/>
      <c r="HAL65" s="140"/>
      <c r="HAM65" s="140"/>
      <c r="HAN65" s="140"/>
      <c r="HAO65" s="140"/>
      <c r="HAP65" s="140"/>
      <c r="HAQ65" s="140"/>
      <c r="HAR65" s="140"/>
      <c r="HAS65" s="140"/>
      <c r="HAT65" s="140"/>
      <c r="HAU65" s="140"/>
      <c r="HAV65" s="140"/>
      <c r="HAW65" s="140"/>
      <c r="HAX65" s="140"/>
      <c r="HAY65" s="140"/>
      <c r="HAZ65" s="140"/>
      <c r="HBA65" s="140"/>
      <c r="HBB65" s="140"/>
      <c r="HBC65" s="140"/>
      <c r="HBD65" s="140"/>
      <c r="HBE65" s="140"/>
      <c r="HBF65" s="140"/>
      <c r="HBG65" s="140"/>
      <c r="HBH65" s="140"/>
      <c r="HBI65" s="140"/>
      <c r="HBJ65" s="140"/>
      <c r="HBK65" s="140"/>
      <c r="HBL65" s="140"/>
      <c r="HBM65" s="140"/>
      <c r="HBN65" s="140"/>
      <c r="HBO65" s="140"/>
      <c r="HBP65" s="140"/>
      <c r="HBQ65" s="140"/>
      <c r="HBR65" s="140"/>
      <c r="HBS65" s="140"/>
      <c r="HBT65" s="140"/>
      <c r="HBU65" s="140"/>
      <c r="HBV65" s="140"/>
      <c r="HBW65" s="140"/>
      <c r="HBX65" s="140"/>
      <c r="HBY65" s="140"/>
      <c r="HBZ65" s="140"/>
      <c r="HCA65" s="140"/>
      <c r="HCB65" s="140"/>
      <c r="HCC65" s="140"/>
      <c r="HCD65" s="140"/>
      <c r="HCE65" s="140"/>
      <c r="HCF65" s="140"/>
      <c r="HCG65" s="140"/>
      <c r="HCH65" s="140"/>
      <c r="HCI65" s="140"/>
      <c r="HCJ65" s="140"/>
      <c r="HCK65" s="140"/>
      <c r="HCL65" s="140"/>
      <c r="HCM65" s="140"/>
      <c r="HCN65" s="140"/>
      <c r="HCO65" s="140"/>
      <c r="HCP65" s="140"/>
      <c r="HCQ65" s="140"/>
      <c r="HCR65" s="140"/>
      <c r="HCS65" s="140"/>
      <c r="HCT65" s="140"/>
      <c r="HCU65" s="140"/>
      <c r="HCV65" s="140"/>
      <c r="HCW65" s="140"/>
      <c r="HCX65" s="140"/>
      <c r="HCY65" s="140"/>
      <c r="HCZ65" s="140"/>
      <c r="HDA65" s="140"/>
      <c r="HDB65" s="140"/>
      <c r="HDC65" s="140"/>
      <c r="HDD65" s="140"/>
      <c r="HDE65" s="140"/>
      <c r="HDF65" s="140"/>
      <c r="HDG65" s="140"/>
      <c r="HDH65" s="140"/>
      <c r="HDI65" s="140"/>
      <c r="HDJ65" s="140"/>
      <c r="HDK65" s="140"/>
      <c r="HDL65" s="140"/>
      <c r="HDM65" s="140"/>
      <c r="HDN65" s="140"/>
      <c r="HDO65" s="140"/>
      <c r="HDP65" s="140"/>
      <c r="HDQ65" s="140"/>
      <c r="HDR65" s="140"/>
      <c r="HDS65" s="140"/>
      <c r="HDT65" s="140"/>
      <c r="HDU65" s="140"/>
      <c r="HDV65" s="140"/>
      <c r="HDW65" s="140"/>
      <c r="HDX65" s="140"/>
      <c r="HDY65" s="140"/>
      <c r="HDZ65" s="140"/>
      <c r="HEA65" s="140"/>
      <c r="HEB65" s="140"/>
      <c r="HEC65" s="140"/>
      <c r="HED65" s="140"/>
      <c r="HEE65" s="140"/>
      <c r="HEF65" s="140"/>
      <c r="HEG65" s="140"/>
      <c r="HEH65" s="140"/>
      <c r="HEI65" s="140"/>
      <c r="HEJ65" s="140"/>
      <c r="HEK65" s="140"/>
      <c r="HEL65" s="140"/>
      <c r="HEM65" s="140"/>
      <c r="HEN65" s="140"/>
      <c r="HEO65" s="140"/>
      <c r="HEP65" s="140"/>
      <c r="HEQ65" s="140"/>
      <c r="HER65" s="140"/>
      <c r="HES65" s="140"/>
      <c r="HET65" s="140"/>
      <c r="HEU65" s="140"/>
      <c r="HEV65" s="140"/>
      <c r="HEW65" s="140"/>
      <c r="HEX65" s="140"/>
      <c r="HEY65" s="140"/>
      <c r="HEZ65" s="140"/>
      <c r="HFA65" s="140"/>
      <c r="HFB65" s="140"/>
      <c r="HFC65" s="140"/>
      <c r="HFD65" s="140"/>
      <c r="HFE65" s="140"/>
      <c r="HFF65" s="140"/>
      <c r="HFG65" s="140"/>
      <c r="HFH65" s="140"/>
      <c r="HFI65" s="140"/>
      <c r="HFJ65" s="140"/>
      <c r="HFK65" s="140"/>
      <c r="HFL65" s="140"/>
      <c r="HFM65" s="140"/>
      <c r="HFN65" s="140"/>
      <c r="HFO65" s="140"/>
      <c r="HFP65" s="140"/>
      <c r="HFQ65" s="140"/>
      <c r="HFR65" s="140"/>
      <c r="HFS65" s="140"/>
      <c r="HFT65" s="140"/>
      <c r="HFU65" s="140"/>
      <c r="HFV65" s="140"/>
      <c r="HFW65" s="140"/>
      <c r="HFX65" s="140"/>
      <c r="HFY65" s="140"/>
      <c r="HFZ65" s="140"/>
      <c r="HGA65" s="140"/>
      <c r="HGB65" s="140"/>
      <c r="HGC65" s="140"/>
      <c r="HGD65" s="140"/>
      <c r="HGE65" s="140"/>
      <c r="HGF65" s="140"/>
      <c r="HGG65" s="140"/>
      <c r="HGH65" s="140"/>
      <c r="HGI65" s="140"/>
      <c r="HGJ65" s="140"/>
      <c r="HGK65" s="140"/>
      <c r="HGL65" s="140"/>
      <c r="HGM65" s="140"/>
      <c r="HGN65" s="140"/>
      <c r="HGO65" s="140"/>
      <c r="HGP65" s="140"/>
      <c r="HGQ65" s="140"/>
      <c r="HGR65" s="140"/>
      <c r="HGS65" s="140"/>
      <c r="HGT65" s="140"/>
      <c r="HGU65" s="140"/>
      <c r="HGV65" s="140"/>
      <c r="HGW65" s="140"/>
      <c r="HGX65" s="140"/>
      <c r="HGY65" s="140"/>
      <c r="HGZ65" s="140"/>
      <c r="HHA65" s="140"/>
      <c r="HHB65" s="140"/>
      <c r="HHC65" s="140"/>
      <c r="HHD65" s="140"/>
      <c r="HHE65" s="140"/>
      <c r="HHF65" s="140"/>
      <c r="HHG65" s="140"/>
      <c r="HHH65" s="140"/>
      <c r="HHI65" s="140"/>
      <c r="HHJ65" s="140"/>
      <c r="HHK65" s="140"/>
      <c r="HHL65" s="140"/>
      <c r="HHM65" s="140"/>
      <c r="HHN65" s="140"/>
      <c r="HHO65" s="140"/>
      <c r="HHP65" s="140"/>
      <c r="HHQ65" s="140"/>
      <c r="HHR65" s="140"/>
      <c r="HHS65" s="140"/>
      <c r="HHT65" s="140"/>
      <c r="HHU65" s="140"/>
      <c r="HHV65" s="140"/>
      <c r="HHW65" s="140"/>
      <c r="HHX65" s="140"/>
      <c r="HHY65" s="140"/>
      <c r="HHZ65" s="140"/>
      <c r="HIA65" s="140"/>
      <c r="HIB65" s="140"/>
      <c r="HIC65" s="140"/>
      <c r="HID65" s="140"/>
      <c r="HIE65" s="140"/>
      <c r="HIF65" s="140"/>
      <c r="HIG65" s="140"/>
      <c r="HIH65" s="140"/>
      <c r="HII65" s="140"/>
      <c r="HIJ65" s="140"/>
      <c r="HIK65" s="140"/>
      <c r="HIL65" s="140"/>
      <c r="HIM65" s="140"/>
      <c r="HIN65" s="140"/>
      <c r="HIO65" s="140"/>
      <c r="HIP65" s="140"/>
      <c r="HIQ65" s="140"/>
      <c r="HIR65" s="140"/>
      <c r="HIS65" s="140"/>
      <c r="HIT65" s="140"/>
      <c r="HIU65" s="140"/>
      <c r="HIV65" s="140"/>
      <c r="HIW65" s="140"/>
      <c r="HIX65" s="140"/>
      <c r="HIY65" s="140"/>
      <c r="HIZ65" s="140"/>
      <c r="HJA65" s="140"/>
      <c r="HJB65" s="140"/>
      <c r="HJC65" s="140"/>
      <c r="HJD65" s="140"/>
      <c r="HJE65" s="140"/>
      <c r="HJF65" s="140"/>
      <c r="HJG65" s="140"/>
      <c r="HJH65" s="140"/>
      <c r="HJI65" s="140"/>
      <c r="HJJ65" s="140"/>
      <c r="HJK65" s="140"/>
      <c r="HJL65" s="140"/>
      <c r="HJM65" s="140"/>
      <c r="HJN65" s="140"/>
      <c r="HJO65" s="140"/>
      <c r="HJP65" s="140"/>
      <c r="HJQ65" s="140"/>
      <c r="HJR65" s="140"/>
      <c r="HJS65" s="140"/>
      <c r="HJT65" s="140"/>
      <c r="HJU65" s="140"/>
      <c r="HJV65" s="140"/>
      <c r="HJW65" s="140"/>
      <c r="HJX65" s="140"/>
      <c r="HJY65" s="140"/>
      <c r="HJZ65" s="140"/>
      <c r="HKA65" s="140"/>
      <c r="HKB65" s="140"/>
      <c r="HKC65" s="140"/>
      <c r="HKD65" s="140"/>
      <c r="HKE65" s="140"/>
      <c r="HKF65" s="140"/>
      <c r="HKG65" s="140"/>
      <c r="HKH65" s="140"/>
      <c r="HKI65" s="140"/>
      <c r="HKJ65" s="140"/>
      <c r="HKK65" s="140"/>
      <c r="HKL65" s="140"/>
      <c r="HKM65" s="140"/>
      <c r="HKN65" s="140"/>
      <c r="HKO65" s="140"/>
      <c r="HKP65" s="140"/>
      <c r="HKQ65" s="140"/>
      <c r="HKR65" s="140"/>
      <c r="HKS65" s="140"/>
      <c r="HKT65" s="140"/>
      <c r="HKU65" s="140"/>
      <c r="HKV65" s="140"/>
      <c r="HKW65" s="140"/>
      <c r="HKX65" s="140"/>
      <c r="HKY65" s="140"/>
      <c r="HKZ65" s="140"/>
      <c r="HLA65" s="140"/>
      <c r="HLB65" s="140"/>
      <c r="HLC65" s="140"/>
      <c r="HLD65" s="140"/>
      <c r="HLE65" s="140"/>
      <c r="HLF65" s="140"/>
      <c r="HLG65" s="140"/>
      <c r="HLH65" s="140"/>
      <c r="HLI65" s="140"/>
      <c r="HLJ65" s="140"/>
      <c r="HLK65" s="140"/>
      <c r="HLL65" s="140"/>
      <c r="HLM65" s="140"/>
      <c r="HLN65" s="140"/>
      <c r="HLO65" s="140"/>
      <c r="HLP65" s="140"/>
      <c r="HLQ65" s="140"/>
      <c r="HLR65" s="140"/>
      <c r="HLS65" s="140"/>
      <c r="HLT65" s="140"/>
      <c r="HLU65" s="140"/>
      <c r="HLV65" s="140"/>
      <c r="HLW65" s="140"/>
      <c r="HLX65" s="140"/>
      <c r="HLY65" s="140"/>
      <c r="HLZ65" s="140"/>
      <c r="HMA65" s="140"/>
      <c r="HMB65" s="140"/>
      <c r="HMC65" s="140"/>
      <c r="HMD65" s="140"/>
      <c r="HME65" s="140"/>
      <c r="HMF65" s="140"/>
      <c r="HMG65" s="140"/>
      <c r="HMH65" s="140"/>
      <c r="HMI65" s="140"/>
      <c r="HMJ65" s="140"/>
      <c r="HMK65" s="140"/>
      <c r="HML65" s="140"/>
      <c r="HMM65" s="140"/>
      <c r="HMN65" s="140"/>
      <c r="HMO65" s="140"/>
      <c r="HMP65" s="140"/>
      <c r="HMQ65" s="140"/>
      <c r="HMR65" s="140"/>
      <c r="HMS65" s="140"/>
      <c r="HMT65" s="140"/>
      <c r="HMU65" s="140"/>
      <c r="HMV65" s="140"/>
      <c r="HMW65" s="140"/>
      <c r="HMX65" s="140"/>
      <c r="HMY65" s="140"/>
      <c r="HMZ65" s="140"/>
      <c r="HNA65" s="140"/>
      <c r="HNB65" s="140"/>
      <c r="HNC65" s="140"/>
      <c r="HND65" s="140"/>
      <c r="HNE65" s="140"/>
      <c r="HNF65" s="140"/>
      <c r="HNG65" s="140"/>
      <c r="HNH65" s="140"/>
      <c r="HNI65" s="140"/>
      <c r="HNJ65" s="140"/>
      <c r="HNK65" s="140"/>
      <c r="HNL65" s="140"/>
      <c r="HNM65" s="140"/>
      <c r="HNN65" s="140"/>
      <c r="HNO65" s="140"/>
      <c r="HNP65" s="140"/>
      <c r="HNQ65" s="140"/>
      <c r="HNR65" s="140"/>
      <c r="HNS65" s="140"/>
      <c r="HNT65" s="140"/>
      <c r="HNU65" s="140"/>
      <c r="HNV65" s="140"/>
      <c r="HNW65" s="140"/>
      <c r="HNX65" s="140"/>
      <c r="HNY65" s="140"/>
      <c r="HNZ65" s="140"/>
      <c r="HOA65" s="140"/>
      <c r="HOB65" s="140"/>
      <c r="HOC65" s="140"/>
      <c r="HOD65" s="140"/>
      <c r="HOE65" s="140"/>
      <c r="HOF65" s="140"/>
      <c r="HOG65" s="140"/>
      <c r="HOH65" s="140"/>
      <c r="HOI65" s="140"/>
      <c r="HOJ65" s="140"/>
      <c r="HOK65" s="140"/>
      <c r="HOL65" s="140"/>
      <c r="HOM65" s="140"/>
      <c r="HON65" s="140"/>
      <c r="HOO65" s="140"/>
      <c r="HOP65" s="140"/>
      <c r="HOQ65" s="140"/>
      <c r="HOR65" s="140"/>
      <c r="HOS65" s="140"/>
      <c r="HOT65" s="140"/>
      <c r="HOU65" s="140"/>
      <c r="HOV65" s="140"/>
      <c r="HOW65" s="140"/>
      <c r="HOX65" s="140"/>
      <c r="HOY65" s="140"/>
      <c r="HOZ65" s="140"/>
      <c r="HPA65" s="140"/>
      <c r="HPB65" s="140"/>
      <c r="HPC65" s="140"/>
      <c r="HPD65" s="140"/>
      <c r="HPE65" s="140"/>
      <c r="HPF65" s="140"/>
      <c r="HPG65" s="140"/>
      <c r="HPH65" s="140"/>
      <c r="HPI65" s="140"/>
      <c r="HPJ65" s="140"/>
      <c r="HPK65" s="140"/>
      <c r="HPL65" s="140"/>
      <c r="HPM65" s="140"/>
      <c r="HPN65" s="140"/>
      <c r="HPO65" s="140"/>
      <c r="HPP65" s="140"/>
      <c r="HPQ65" s="140"/>
      <c r="HPR65" s="140"/>
      <c r="HPS65" s="140"/>
      <c r="HPT65" s="140"/>
      <c r="HPU65" s="140"/>
      <c r="HPV65" s="140"/>
      <c r="HPW65" s="140"/>
      <c r="HPX65" s="140"/>
      <c r="HPY65" s="140"/>
      <c r="HPZ65" s="140"/>
      <c r="HQA65" s="140"/>
      <c r="HQB65" s="140"/>
      <c r="HQC65" s="140"/>
      <c r="HQD65" s="140"/>
      <c r="HQE65" s="140"/>
      <c r="HQF65" s="140"/>
      <c r="HQG65" s="140"/>
      <c r="HQH65" s="140"/>
      <c r="HQI65" s="140"/>
      <c r="HQJ65" s="140"/>
      <c r="HQK65" s="140"/>
      <c r="HQL65" s="140"/>
      <c r="HQM65" s="140"/>
      <c r="HQN65" s="140"/>
      <c r="HQO65" s="140"/>
      <c r="HQP65" s="140"/>
      <c r="HQQ65" s="140"/>
      <c r="HQR65" s="140"/>
      <c r="HQS65" s="140"/>
      <c r="HQT65" s="140"/>
      <c r="HQU65" s="140"/>
      <c r="HQV65" s="140"/>
      <c r="HQW65" s="140"/>
      <c r="HQX65" s="140"/>
      <c r="HQY65" s="140"/>
      <c r="HQZ65" s="140"/>
      <c r="HRA65" s="140"/>
      <c r="HRB65" s="140"/>
      <c r="HRC65" s="140"/>
      <c r="HRD65" s="140"/>
      <c r="HRE65" s="140"/>
      <c r="HRF65" s="140"/>
      <c r="HRG65" s="140"/>
      <c r="HRH65" s="140"/>
      <c r="HRI65" s="140"/>
      <c r="HRJ65" s="140"/>
      <c r="HRK65" s="140"/>
      <c r="HRL65" s="140"/>
      <c r="HRM65" s="140"/>
      <c r="HRN65" s="140"/>
      <c r="HRO65" s="140"/>
      <c r="HRP65" s="140"/>
      <c r="HRQ65" s="140"/>
      <c r="HRR65" s="140"/>
      <c r="HRS65" s="140"/>
      <c r="HRT65" s="140"/>
      <c r="HRU65" s="140"/>
      <c r="HRV65" s="140"/>
      <c r="HRW65" s="140"/>
      <c r="HRX65" s="140"/>
      <c r="HRY65" s="140"/>
      <c r="HRZ65" s="140"/>
      <c r="HSA65" s="140"/>
      <c r="HSB65" s="140"/>
      <c r="HSC65" s="140"/>
      <c r="HSD65" s="140"/>
      <c r="HSE65" s="140"/>
      <c r="HSF65" s="140"/>
      <c r="HSG65" s="140"/>
      <c r="HSH65" s="140"/>
      <c r="HSI65" s="140"/>
      <c r="HSJ65" s="140"/>
      <c r="HSK65" s="140"/>
      <c r="HSL65" s="140"/>
      <c r="HSM65" s="140"/>
      <c r="HSN65" s="140"/>
      <c r="HSO65" s="140"/>
      <c r="HSP65" s="140"/>
      <c r="HSQ65" s="140"/>
      <c r="HSR65" s="140"/>
      <c r="HSS65" s="140"/>
      <c r="HST65" s="140"/>
      <c r="HSU65" s="140"/>
      <c r="HSV65" s="140"/>
      <c r="HSW65" s="140"/>
      <c r="HSX65" s="140"/>
      <c r="HSY65" s="140"/>
      <c r="HSZ65" s="140"/>
      <c r="HTA65" s="140"/>
      <c r="HTB65" s="140"/>
      <c r="HTC65" s="140"/>
      <c r="HTD65" s="140"/>
      <c r="HTE65" s="140"/>
      <c r="HTF65" s="140"/>
      <c r="HTG65" s="140"/>
      <c r="HTH65" s="140"/>
      <c r="HTI65" s="140"/>
      <c r="HTJ65" s="140"/>
      <c r="HTK65" s="140"/>
      <c r="HTL65" s="140"/>
      <c r="HTM65" s="140"/>
      <c r="HTN65" s="140"/>
      <c r="HTO65" s="140"/>
      <c r="HTP65" s="140"/>
      <c r="HTQ65" s="140"/>
      <c r="HTR65" s="140"/>
      <c r="HTS65" s="140"/>
      <c r="HTT65" s="140"/>
      <c r="HTU65" s="140"/>
      <c r="HTV65" s="140"/>
      <c r="HTW65" s="140"/>
      <c r="HTX65" s="140"/>
      <c r="HTY65" s="140"/>
      <c r="HTZ65" s="140"/>
      <c r="HUA65" s="140"/>
      <c r="HUB65" s="140"/>
      <c r="HUC65" s="140"/>
      <c r="HUD65" s="140"/>
      <c r="HUE65" s="140"/>
      <c r="HUF65" s="140"/>
      <c r="HUG65" s="140"/>
      <c r="HUH65" s="140"/>
      <c r="HUI65" s="140"/>
      <c r="HUJ65" s="140"/>
      <c r="HUK65" s="140"/>
      <c r="HUL65" s="140"/>
      <c r="HUM65" s="140"/>
      <c r="HUN65" s="140"/>
      <c r="HUO65" s="140"/>
      <c r="HUP65" s="140"/>
      <c r="HUQ65" s="140"/>
      <c r="HUR65" s="140"/>
      <c r="HUS65" s="140"/>
      <c r="HUT65" s="140"/>
      <c r="HUU65" s="140"/>
      <c r="HUV65" s="140"/>
      <c r="HUW65" s="140"/>
      <c r="HUX65" s="140"/>
      <c r="HUY65" s="140"/>
      <c r="HUZ65" s="140"/>
      <c r="HVA65" s="140"/>
      <c r="HVB65" s="140"/>
      <c r="HVC65" s="140"/>
      <c r="HVD65" s="140"/>
      <c r="HVE65" s="140"/>
      <c r="HVF65" s="140"/>
      <c r="HVG65" s="140"/>
      <c r="HVH65" s="140"/>
      <c r="HVI65" s="140"/>
      <c r="HVJ65" s="140"/>
      <c r="HVK65" s="140"/>
      <c r="HVL65" s="140"/>
      <c r="HVM65" s="140"/>
      <c r="HVN65" s="140"/>
      <c r="HVO65" s="140"/>
      <c r="HVP65" s="140"/>
      <c r="HVQ65" s="140"/>
      <c r="HVR65" s="140"/>
      <c r="HVS65" s="140"/>
      <c r="HVT65" s="140"/>
      <c r="HVU65" s="140"/>
      <c r="HVV65" s="140"/>
      <c r="HVW65" s="140"/>
      <c r="HVX65" s="140"/>
      <c r="HVY65" s="140"/>
      <c r="HVZ65" s="140"/>
      <c r="HWA65" s="140"/>
      <c r="HWB65" s="140"/>
      <c r="HWC65" s="140"/>
      <c r="HWD65" s="140"/>
      <c r="HWE65" s="140"/>
      <c r="HWF65" s="140"/>
      <c r="HWG65" s="140"/>
      <c r="HWH65" s="140"/>
      <c r="HWI65" s="140"/>
      <c r="HWJ65" s="140"/>
      <c r="HWK65" s="140"/>
      <c r="HWL65" s="140"/>
      <c r="HWM65" s="140"/>
      <c r="HWN65" s="140"/>
      <c r="HWO65" s="140"/>
      <c r="HWP65" s="140"/>
      <c r="HWQ65" s="140"/>
      <c r="HWR65" s="140"/>
      <c r="HWS65" s="140"/>
      <c r="HWT65" s="140"/>
      <c r="HWU65" s="140"/>
      <c r="HWV65" s="140"/>
      <c r="HWW65" s="140"/>
      <c r="HWX65" s="140"/>
      <c r="HWY65" s="140"/>
      <c r="HWZ65" s="140"/>
      <c r="HXA65" s="140"/>
      <c r="HXB65" s="140"/>
      <c r="HXC65" s="140"/>
      <c r="HXD65" s="140"/>
      <c r="HXE65" s="140"/>
      <c r="HXF65" s="140"/>
      <c r="HXG65" s="140"/>
      <c r="HXH65" s="140"/>
      <c r="HXI65" s="140"/>
      <c r="HXJ65" s="140"/>
      <c r="HXK65" s="140"/>
      <c r="HXL65" s="140"/>
      <c r="HXM65" s="140"/>
      <c r="HXN65" s="140"/>
      <c r="HXO65" s="140"/>
      <c r="HXP65" s="140"/>
      <c r="HXQ65" s="140"/>
      <c r="HXR65" s="140"/>
      <c r="HXS65" s="140"/>
      <c r="HXT65" s="140"/>
      <c r="HXU65" s="140"/>
      <c r="HXV65" s="140"/>
      <c r="HXW65" s="140"/>
      <c r="HXX65" s="140"/>
      <c r="HXY65" s="140"/>
      <c r="HXZ65" s="140"/>
      <c r="HYA65" s="140"/>
      <c r="HYB65" s="140"/>
      <c r="HYC65" s="140"/>
      <c r="HYD65" s="140"/>
      <c r="HYE65" s="140"/>
      <c r="HYF65" s="140"/>
      <c r="HYG65" s="140"/>
      <c r="HYH65" s="140"/>
      <c r="HYI65" s="140"/>
      <c r="HYJ65" s="140"/>
      <c r="HYK65" s="140"/>
      <c r="HYL65" s="140"/>
      <c r="HYM65" s="140"/>
      <c r="HYN65" s="140"/>
      <c r="HYO65" s="140"/>
      <c r="HYP65" s="140"/>
      <c r="HYQ65" s="140"/>
      <c r="HYR65" s="140"/>
      <c r="HYS65" s="140"/>
      <c r="HYT65" s="140"/>
      <c r="HYU65" s="140"/>
      <c r="HYV65" s="140"/>
      <c r="HYW65" s="140"/>
      <c r="HYX65" s="140"/>
      <c r="HYY65" s="140"/>
      <c r="HYZ65" s="140"/>
      <c r="HZA65" s="140"/>
      <c r="HZB65" s="140"/>
      <c r="HZC65" s="140"/>
      <c r="HZD65" s="140"/>
      <c r="HZE65" s="140"/>
      <c r="HZF65" s="140"/>
      <c r="HZG65" s="140"/>
      <c r="HZH65" s="140"/>
      <c r="HZI65" s="140"/>
      <c r="HZJ65" s="140"/>
      <c r="HZK65" s="140"/>
      <c r="HZL65" s="140"/>
      <c r="HZM65" s="140"/>
      <c r="HZN65" s="140"/>
      <c r="HZO65" s="140"/>
      <c r="HZP65" s="140"/>
      <c r="HZQ65" s="140"/>
      <c r="HZR65" s="140"/>
      <c r="HZS65" s="140"/>
      <c r="HZT65" s="140"/>
      <c r="HZU65" s="140"/>
      <c r="HZV65" s="140"/>
      <c r="HZW65" s="140"/>
      <c r="HZX65" s="140"/>
      <c r="HZY65" s="140"/>
      <c r="HZZ65" s="140"/>
      <c r="IAA65" s="140"/>
      <c r="IAB65" s="140"/>
      <c r="IAC65" s="140"/>
      <c r="IAD65" s="140"/>
      <c r="IAE65" s="140"/>
      <c r="IAF65" s="140"/>
      <c r="IAG65" s="140"/>
      <c r="IAH65" s="140"/>
      <c r="IAI65" s="140"/>
      <c r="IAJ65" s="140"/>
      <c r="IAK65" s="140"/>
      <c r="IAL65" s="140"/>
      <c r="IAM65" s="140"/>
      <c r="IAN65" s="140"/>
      <c r="IAO65" s="140"/>
      <c r="IAP65" s="140"/>
      <c r="IAQ65" s="140"/>
      <c r="IAR65" s="140"/>
      <c r="IAS65" s="140"/>
      <c r="IAT65" s="140"/>
      <c r="IAU65" s="140"/>
      <c r="IAV65" s="140"/>
      <c r="IAW65" s="140"/>
      <c r="IAX65" s="140"/>
      <c r="IAY65" s="140"/>
      <c r="IAZ65" s="140"/>
      <c r="IBA65" s="140"/>
      <c r="IBB65" s="140"/>
      <c r="IBC65" s="140"/>
      <c r="IBD65" s="140"/>
      <c r="IBE65" s="140"/>
      <c r="IBF65" s="140"/>
      <c r="IBG65" s="140"/>
      <c r="IBH65" s="140"/>
      <c r="IBI65" s="140"/>
      <c r="IBJ65" s="140"/>
      <c r="IBK65" s="140"/>
      <c r="IBL65" s="140"/>
      <c r="IBM65" s="140"/>
      <c r="IBN65" s="140"/>
      <c r="IBO65" s="140"/>
      <c r="IBP65" s="140"/>
      <c r="IBQ65" s="140"/>
      <c r="IBR65" s="140"/>
      <c r="IBS65" s="140"/>
      <c r="IBT65" s="140"/>
      <c r="IBU65" s="140"/>
      <c r="IBV65" s="140"/>
      <c r="IBW65" s="140"/>
      <c r="IBX65" s="140"/>
      <c r="IBY65" s="140"/>
      <c r="IBZ65" s="140"/>
      <c r="ICA65" s="140"/>
      <c r="ICB65" s="140"/>
      <c r="ICC65" s="140"/>
      <c r="ICD65" s="140"/>
      <c r="ICE65" s="140"/>
      <c r="ICF65" s="140"/>
      <c r="ICG65" s="140"/>
      <c r="ICH65" s="140"/>
      <c r="ICI65" s="140"/>
      <c r="ICJ65" s="140"/>
      <c r="ICK65" s="140"/>
      <c r="ICL65" s="140"/>
      <c r="ICM65" s="140"/>
      <c r="ICN65" s="140"/>
      <c r="ICO65" s="140"/>
      <c r="ICP65" s="140"/>
      <c r="ICQ65" s="140"/>
      <c r="ICR65" s="140"/>
      <c r="ICS65" s="140"/>
      <c r="ICT65" s="140"/>
      <c r="ICU65" s="140"/>
      <c r="ICV65" s="140"/>
      <c r="ICW65" s="140"/>
      <c r="ICX65" s="140"/>
      <c r="ICY65" s="140"/>
      <c r="ICZ65" s="140"/>
      <c r="IDA65" s="140"/>
      <c r="IDB65" s="140"/>
      <c r="IDC65" s="140"/>
      <c r="IDD65" s="140"/>
      <c r="IDE65" s="140"/>
      <c r="IDF65" s="140"/>
      <c r="IDG65" s="140"/>
      <c r="IDH65" s="140"/>
      <c r="IDI65" s="140"/>
      <c r="IDJ65" s="140"/>
      <c r="IDK65" s="140"/>
      <c r="IDL65" s="140"/>
      <c r="IDM65" s="140"/>
      <c r="IDN65" s="140"/>
      <c r="IDO65" s="140"/>
      <c r="IDP65" s="140"/>
      <c r="IDQ65" s="140"/>
      <c r="IDR65" s="140"/>
      <c r="IDS65" s="140"/>
      <c r="IDT65" s="140"/>
      <c r="IDU65" s="140"/>
      <c r="IDV65" s="140"/>
      <c r="IDW65" s="140"/>
      <c r="IDX65" s="140"/>
      <c r="IDY65" s="140"/>
      <c r="IDZ65" s="140"/>
      <c r="IEA65" s="140"/>
      <c r="IEB65" s="140"/>
      <c r="IEC65" s="140"/>
      <c r="IED65" s="140"/>
      <c r="IEE65" s="140"/>
      <c r="IEF65" s="140"/>
      <c r="IEG65" s="140"/>
      <c r="IEH65" s="140"/>
      <c r="IEI65" s="140"/>
      <c r="IEJ65" s="140"/>
      <c r="IEK65" s="140"/>
      <c r="IEL65" s="140"/>
      <c r="IEM65" s="140"/>
      <c r="IEN65" s="140"/>
      <c r="IEO65" s="140"/>
      <c r="IEP65" s="140"/>
      <c r="IEQ65" s="140"/>
      <c r="IER65" s="140"/>
      <c r="IES65" s="140"/>
      <c r="IET65" s="140"/>
      <c r="IEU65" s="140"/>
      <c r="IEV65" s="140"/>
      <c r="IEW65" s="140"/>
      <c r="IEX65" s="140"/>
      <c r="IEY65" s="140"/>
      <c r="IEZ65" s="140"/>
      <c r="IFA65" s="140"/>
      <c r="IFB65" s="140"/>
      <c r="IFC65" s="140"/>
      <c r="IFD65" s="140"/>
      <c r="IFE65" s="140"/>
      <c r="IFF65" s="140"/>
      <c r="IFG65" s="140"/>
      <c r="IFH65" s="140"/>
      <c r="IFI65" s="140"/>
      <c r="IFJ65" s="140"/>
      <c r="IFK65" s="140"/>
      <c r="IFL65" s="140"/>
      <c r="IFM65" s="140"/>
      <c r="IFN65" s="140"/>
      <c r="IFO65" s="140"/>
      <c r="IFP65" s="140"/>
      <c r="IFQ65" s="140"/>
      <c r="IFR65" s="140"/>
      <c r="IFS65" s="140"/>
      <c r="IFT65" s="140"/>
      <c r="IFU65" s="140"/>
      <c r="IFV65" s="140"/>
      <c r="IFW65" s="140"/>
      <c r="IFX65" s="140"/>
      <c r="IFY65" s="140"/>
      <c r="IFZ65" s="140"/>
      <c r="IGA65" s="140"/>
      <c r="IGB65" s="140"/>
      <c r="IGC65" s="140"/>
      <c r="IGD65" s="140"/>
      <c r="IGE65" s="140"/>
      <c r="IGF65" s="140"/>
      <c r="IGG65" s="140"/>
      <c r="IGH65" s="140"/>
      <c r="IGI65" s="140"/>
      <c r="IGJ65" s="140"/>
      <c r="IGK65" s="140"/>
      <c r="IGL65" s="140"/>
      <c r="IGM65" s="140"/>
      <c r="IGN65" s="140"/>
      <c r="IGO65" s="140"/>
      <c r="IGP65" s="140"/>
      <c r="IGQ65" s="140"/>
      <c r="IGR65" s="140"/>
      <c r="IGS65" s="140"/>
      <c r="IGT65" s="140"/>
      <c r="IGU65" s="140"/>
      <c r="IGV65" s="140"/>
      <c r="IGW65" s="140"/>
      <c r="IGX65" s="140"/>
      <c r="IGY65" s="140"/>
      <c r="IGZ65" s="140"/>
      <c r="IHA65" s="140"/>
      <c r="IHB65" s="140"/>
      <c r="IHC65" s="140"/>
      <c r="IHD65" s="140"/>
      <c r="IHE65" s="140"/>
      <c r="IHF65" s="140"/>
      <c r="IHG65" s="140"/>
      <c r="IHH65" s="140"/>
      <c r="IHI65" s="140"/>
      <c r="IHJ65" s="140"/>
      <c r="IHK65" s="140"/>
      <c r="IHL65" s="140"/>
      <c r="IHM65" s="140"/>
      <c r="IHN65" s="140"/>
      <c r="IHO65" s="140"/>
      <c r="IHP65" s="140"/>
      <c r="IHQ65" s="140"/>
      <c r="IHR65" s="140"/>
      <c r="IHS65" s="140"/>
      <c r="IHT65" s="140"/>
      <c r="IHU65" s="140"/>
      <c r="IHV65" s="140"/>
      <c r="IHW65" s="140"/>
      <c r="IHX65" s="140"/>
      <c r="IHY65" s="140"/>
      <c r="IHZ65" s="140"/>
      <c r="IIA65" s="140"/>
      <c r="IIB65" s="140"/>
      <c r="IIC65" s="140"/>
      <c r="IID65" s="140"/>
      <c r="IIE65" s="140"/>
      <c r="IIF65" s="140"/>
      <c r="IIG65" s="140"/>
      <c r="IIH65" s="140"/>
      <c r="III65" s="140"/>
      <c r="IIJ65" s="140"/>
      <c r="IIK65" s="140"/>
      <c r="IIL65" s="140"/>
      <c r="IIM65" s="140"/>
      <c r="IIN65" s="140"/>
      <c r="IIO65" s="140"/>
      <c r="IIP65" s="140"/>
      <c r="IIQ65" s="140"/>
      <c r="IIR65" s="140"/>
      <c r="IIS65" s="140"/>
      <c r="IIT65" s="140"/>
      <c r="IIU65" s="140"/>
      <c r="IIV65" s="140"/>
      <c r="IIW65" s="140"/>
      <c r="IIX65" s="140"/>
      <c r="IIY65" s="140"/>
      <c r="IIZ65" s="140"/>
      <c r="IJA65" s="140"/>
      <c r="IJB65" s="140"/>
      <c r="IJC65" s="140"/>
      <c r="IJD65" s="140"/>
      <c r="IJE65" s="140"/>
      <c r="IJF65" s="140"/>
      <c r="IJG65" s="140"/>
      <c r="IJH65" s="140"/>
      <c r="IJI65" s="140"/>
      <c r="IJJ65" s="140"/>
      <c r="IJK65" s="140"/>
      <c r="IJL65" s="140"/>
      <c r="IJM65" s="140"/>
      <c r="IJN65" s="140"/>
      <c r="IJO65" s="140"/>
      <c r="IJP65" s="140"/>
      <c r="IJQ65" s="140"/>
      <c r="IJR65" s="140"/>
      <c r="IJS65" s="140"/>
      <c r="IJT65" s="140"/>
      <c r="IJU65" s="140"/>
      <c r="IJV65" s="140"/>
      <c r="IJW65" s="140"/>
      <c r="IJX65" s="140"/>
      <c r="IJY65" s="140"/>
      <c r="IJZ65" s="140"/>
      <c r="IKA65" s="140"/>
      <c r="IKB65" s="140"/>
      <c r="IKC65" s="140"/>
      <c r="IKD65" s="140"/>
      <c r="IKE65" s="140"/>
      <c r="IKF65" s="140"/>
      <c r="IKG65" s="140"/>
      <c r="IKH65" s="140"/>
      <c r="IKI65" s="140"/>
      <c r="IKJ65" s="140"/>
      <c r="IKK65" s="140"/>
      <c r="IKL65" s="140"/>
      <c r="IKM65" s="140"/>
      <c r="IKN65" s="140"/>
      <c r="IKO65" s="140"/>
      <c r="IKP65" s="140"/>
      <c r="IKQ65" s="140"/>
      <c r="IKR65" s="140"/>
      <c r="IKS65" s="140"/>
      <c r="IKT65" s="140"/>
      <c r="IKU65" s="140"/>
      <c r="IKV65" s="140"/>
      <c r="IKW65" s="140"/>
      <c r="IKX65" s="140"/>
      <c r="IKY65" s="140"/>
      <c r="IKZ65" s="140"/>
      <c r="ILA65" s="140"/>
      <c r="ILB65" s="140"/>
      <c r="ILC65" s="140"/>
      <c r="ILD65" s="140"/>
      <c r="ILE65" s="140"/>
      <c r="ILF65" s="140"/>
      <c r="ILG65" s="140"/>
      <c r="ILH65" s="140"/>
      <c r="ILI65" s="140"/>
      <c r="ILJ65" s="140"/>
      <c r="ILK65" s="140"/>
      <c r="ILL65" s="140"/>
      <c r="ILM65" s="140"/>
      <c r="ILN65" s="140"/>
      <c r="ILO65" s="140"/>
      <c r="ILP65" s="140"/>
      <c r="ILQ65" s="140"/>
      <c r="ILR65" s="140"/>
      <c r="ILS65" s="140"/>
      <c r="ILT65" s="140"/>
      <c r="ILU65" s="140"/>
      <c r="ILV65" s="140"/>
      <c r="ILW65" s="140"/>
      <c r="ILX65" s="140"/>
      <c r="ILY65" s="140"/>
      <c r="ILZ65" s="140"/>
      <c r="IMA65" s="140"/>
      <c r="IMB65" s="140"/>
      <c r="IMC65" s="140"/>
      <c r="IMD65" s="140"/>
      <c r="IME65" s="140"/>
      <c r="IMF65" s="140"/>
      <c r="IMG65" s="140"/>
      <c r="IMH65" s="140"/>
      <c r="IMI65" s="140"/>
      <c r="IMJ65" s="140"/>
      <c r="IMK65" s="140"/>
      <c r="IML65" s="140"/>
      <c r="IMM65" s="140"/>
      <c r="IMN65" s="140"/>
      <c r="IMO65" s="140"/>
      <c r="IMP65" s="140"/>
      <c r="IMQ65" s="140"/>
      <c r="IMR65" s="140"/>
      <c r="IMS65" s="140"/>
      <c r="IMT65" s="140"/>
      <c r="IMU65" s="140"/>
      <c r="IMV65" s="140"/>
      <c r="IMW65" s="140"/>
      <c r="IMX65" s="140"/>
      <c r="IMY65" s="140"/>
      <c r="IMZ65" s="140"/>
      <c r="INA65" s="140"/>
      <c r="INB65" s="140"/>
      <c r="INC65" s="140"/>
      <c r="IND65" s="140"/>
      <c r="INE65" s="140"/>
      <c r="INF65" s="140"/>
      <c r="ING65" s="140"/>
      <c r="INH65" s="140"/>
      <c r="INI65" s="140"/>
      <c r="INJ65" s="140"/>
      <c r="INK65" s="140"/>
      <c r="INL65" s="140"/>
      <c r="INM65" s="140"/>
      <c r="INN65" s="140"/>
      <c r="INO65" s="140"/>
      <c r="INP65" s="140"/>
      <c r="INQ65" s="140"/>
      <c r="INR65" s="140"/>
      <c r="INS65" s="140"/>
      <c r="INT65" s="140"/>
      <c r="INU65" s="140"/>
      <c r="INV65" s="140"/>
      <c r="INW65" s="140"/>
      <c r="INX65" s="140"/>
      <c r="INY65" s="140"/>
      <c r="INZ65" s="140"/>
      <c r="IOA65" s="140"/>
      <c r="IOB65" s="140"/>
      <c r="IOC65" s="140"/>
      <c r="IOD65" s="140"/>
      <c r="IOE65" s="140"/>
      <c r="IOF65" s="140"/>
      <c r="IOG65" s="140"/>
      <c r="IOH65" s="140"/>
      <c r="IOI65" s="140"/>
      <c r="IOJ65" s="140"/>
      <c r="IOK65" s="140"/>
      <c r="IOL65" s="140"/>
      <c r="IOM65" s="140"/>
      <c r="ION65" s="140"/>
      <c r="IOO65" s="140"/>
      <c r="IOP65" s="140"/>
      <c r="IOQ65" s="140"/>
      <c r="IOR65" s="140"/>
      <c r="IOS65" s="140"/>
      <c r="IOT65" s="140"/>
      <c r="IOU65" s="140"/>
      <c r="IOV65" s="140"/>
      <c r="IOW65" s="140"/>
      <c r="IOX65" s="140"/>
      <c r="IOY65" s="140"/>
      <c r="IOZ65" s="140"/>
      <c r="IPA65" s="140"/>
      <c r="IPB65" s="140"/>
      <c r="IPC65" s="140"/>
      <c r="IPD65" s="140"/>
      <c r="IPE65" s="140"/>
      <c r="IPF65" s="140"/>
      <c r="IPG65" s="140"/>
      <c r="IPH65" s="140"/>
      <c r="IPI65" s="140"/>
      <c r="IPJ65" s="140"/>
      <c r="IPK65" s="140"/>
      <c r="IPL65" s="140"/>
      <c r="IPM65" s="140"/>
      <c r="IPN65" s="140"/>
      <c r="IPO65" s="140"/>
      <c r="IPP65" s="140"/>
      <c r="IPQ65" s="140"/>
      <c r="IPR65" s="140"/>
      <c r="IPS65" s="140"/>
      <c r="IPT65" s="140"/>
      <c r="IPU65" s="140"/>
      <c r="IPV65" s="140"/>
      <c r="IPW65" s="140"/>
      <c r="IPX65" s="140"/>
      <c r="IPY65" s="140"/>
      <c r="IPZ65" s="140"/>
      <c r="IQA65" s="140"/>
      <c r="IQB65" s="140"/>
      <c r="IQC65" s="140"/>
      <c r="IQD65" s="140"/>
      <c r="IQE65" s="140"/>
      <c r="IQF65" s="140"/>
      <c r="IQG65" s="140"/>
      <c r="IQH65" s="140"/>
      <c r="IQI65" s="140"/>
      <c r="IQJ65" s="140"/>
      <c r="IQK65" s="140"/>
      <c r="IQL65" s="140"/>
      <c r="IQM65" s="140"/>
      <c r="IQN65" s="140"/>
      <c r="IQO65" s="140"/>
      <c r="IQP65" s="140"/>
      <c r="IQQ65" s="140"/>
      <c r="IQR65" s="140"/>
      <c r="IQS65" s="140"/>
      <c r="IQT65" s="140"/>
      <c r="IQU65" s="140"/>
      <c r="IQV65" s="140"/>
      <c r="IQW65" s="140"/>
      <c r="IQX65" s="140"/>
      <c r="IQY65" s="140"/>
      <c r="IQZ65" s="140"/>
      <c r="IRA65" s="140"/>
      <c r="IRB65" s="140"/>
      <c r="IRC65" s="140"/>
      <c r="IRD65" s="140"/>
      <c r="IRE65" s="140"/>
      <c r="IRF65" s="140"/>
      <c r="IRG65" s="140"/>
      <c r="IRH65" s="140"/>
      <c r="IRI65" s="140"/>
      <c r="IRJ65" s="140"/>
      <c r="IRK65" s="140"/>
      <c r="IRL65" s="140"/>
      <c r="IRM65" s="140"/>
      <c r="IRN65" s="140"/>
      <c r="IRO65" s="140"/>
      <c r="IRP65" s="140"/>
      <c r="IRQ65" s="140"/>
      <c r="IRR65" s="140"/>
      <c r="IRS65" s="140"/>
      <c r="IRT65" s="140"/>
      <c r="IRU65" s="140"/>
      <c r="IRV65" s="140"/>
      <c r="IRW65" s="140"/>
      <c r="IRX65" s="140"/>
      <c r="IRY65" s="140"/>
      <c r="IRZ65" s="140"/>
      <c r="ISA65" s="140"/>
      <c r="ISB65" s="140"/>
      <c r="ISC65" s="140"/>
      <c r="ISD65" s="140"/>
      <c r="ISE65" s="140"/>
      <c r="ISF65" s="140"/>
      <c r="ISG65" s="140"/>
      <c r="ISH65" s="140"/>
      <c r="ISI65" s="140"/>
      <c r="ISJ65" s="140"/>
      <c r="ISK65" s="140"/>
      <c r="ISL65" s="140"/>
      <c r="ISM65" s="140"/>
      <c r="ISN65" s="140"/>
      <c r="ISO65" s="140"/>
      <c r="ISP65" s="140"/>
      <c r="ISQ65" s="140"/>
      <c r="ISR65" s="140"/>
      <c r="ISS65" s="140"/>
      <c r="IST65" s="140"/>
      <c r="ISU65" s="140"/>
      <c r="ISV65" s="140"/>
      <c r="ISW65" s="140"/>
      <c r="ISX65" s="140"/>
      <c r="ISY65" s="140"/>
      <c r="ISZ65" s="140"/>
      <c r="ITA65" s="140"/>
      <c r="ITB65" s="140"/>
      <c r="ITC65" s="140"/>
      <c r="ITD65" s="140"/>
      <c r="ITE65" s="140"/>
      <c r="ITF65" s="140"/>
      <c r="ITG65" s="140"/>
      <c r="ITH65" s="140"/>
      <c r="ITI65" s="140"/>
      <c r="ITJ65" s="140"/>
      <c r="ITK65" s="140"/>
      <c r="ITL65" s="140"/>
      <c r="ITM65" s="140"/>
      <c r="ITN65" s="140"/>
      <c r="ITO65" s="140"/>
      <c r="ITP65" s="140"/>
      <c r="ITQ65" s="140"/>
      <c r="ITR65" s="140"/>
      <c r="ITS65" s="140"/>
      <c r="ITT65" s="140"/>
      <c r="ITU65" s="140"/>
      <c r="ITV65" s="140"/>
      <c r="ITW65" s="140"/>
      <c r="ITX65" s="140"/>
      <c r="ITY65" s="140"/>
      <c r="ITZ65" s="140"/>
      <c r="IUA65" s="140"/>
      <c r="IUB65" s="140"/>
      <c r="IUC65" s="140"/>
      <c r="IUD65" s="140"/>
      <c r="IUE65" s="140"/>
      <c r="IUF65" s="140"/>
      <c r="IUG65" s="140"/>
      <c r="IUH65" s="140"/>
      <c r="IUI65" s="140"/>
      <c r="IUJ65" s="140"/>
      <c r="IUK65" s="140"/>
      <c r="IUL65" s="140"/>
      <c r="IUM65" s="140"/>
      <c r="IUN65" s="140"/>
      <c r="IUO65" s="140"/>
      <c r="IUP65" s="140"/>
      <c r="IUQ65" s="140"/>
      <c r="IUR65" s="140"/>
      <c r="IUS65" s="140"/>
      <c r="IUT65" s="140"/>
      <c r="IUU65" s="140"/>
      <c r="IUV65" s="140"/>
      <c r="IUW65" s="140"/>
      <c r="IUX65" s="140"/>
      <c r="IUY65" s="140"/>
      <c r="IUZ65" s="140"/>
      <c r="IVA65" s="140"/>
      <c r="IVB65" s="140"/>
      <c r="IVC65" s="140"/>
      <c r="IVD65" s="140"/>
      <c r="IVE65" s="140"/>
      <c r="IVF65" s="140"/>
      <c r="IVG65" s="140"/>
      <c r="IVH65" s="140"/>
      <c r="IVI65" s="140"/>
      <c r="IVJ65" s="140"/>
      <c r="IVK65" s="140"/>
      <c r="IVL65" s="140"/>
      <c r="IVM65" s="140"/>
      <c r="IVN65" s="140"/>
      <c r="IVO65" s="140"/>
      <c r="IVP65" s="140"/>
      <c r="IVQ65" s="140"/>
      <c r="IVR65" s="140"/>
      <c r="IVS65" s="140"/>
      <c r="IVT65" s="140"/>
      <c r="IVU65" s="140"/>
      <c r="IVV65" s="140"/>
      <c r="IVW65" s="140"/>
      <c r="IVX65" s="140"/>
      <c r="IVY65" s="140"/>
      <c r="IVZ65" s="140"/>
      <c r="IWA65" s="140"/>
      <c r="IWB65" s="140"/>
      <c r="IWC65" s="140"/>
      <c r="IWD65" s="140"/>
      <c r="IWE65" s="140"/>
      <c r="IWF65" s="140"/>
      <c r="IWG65" s="140"/>
      <c r="IWH65" s="140"/>
      <c r="IWI65" s="140"/>
      <c r="IWJ65" s="140"/>
      <c r="IWK65" s="140"/>
      <c r="IWL65" s="140"/>
      <c r="IWM65" s="140"/>
      <c r="IWN65" s="140"/>
      <c r="IWO65" s="140"/>
      <c r="IWP65" s="140"/>
      <c r="IWQ65" s="140"/>
      <c r="IWR65" s="140"/>
      <c r="IWS65" s="140"/>
      <c r="IWT65" s="140"/>
      <c r="IWU65" s="140"/>
      <c r="IWV65" s="140"/>
      <c r="IWW65" s="140"/>
      <c r="IWX65" s="140"/>
      <c r="IWY65" s="140"/>
      <c r="IWZ65" s="140"/>
      <c r="IXA65" s="140"/>
      <c r="IXB65" s="140"/>
      <c r="IXC65" s="140"/>
      <c r="IXD65" s="140"/>
      <c r="IXE65" s="140"/>
      <c r="IXF65" s="140"/>
      <c r="IXG65" s="140"/>
      <c r="IXH65" s="140"/>
      <c r="IXI65" s="140"/>
      <c r="IXJ65" s="140"/>
      <c r="IXK65" s="140"/>
      <c r="IXL65" s="140"/>
      <c r="IXM65" s="140"/>
      <c r="IXN65" s="140"/>
      <c r="IXO65" s="140"/>
      <c r="IXP65" s="140"/>
      <c r="IXQ65" s="140"/>
      <c r="IXR65" s="140"/>
      <c r="IXS65" s="140"/>
      <c r="IXT65" s="140"/>
      <c r="IXU65" s="140"/>
      <c r="IXV65" s="140"/>
      <c r="IXW65" s="140"/>
      <c r="IXX65" s="140"/>
      <c r="IXY65" s="140"/>
      <c r="IXZ65" s="140"/>
      <c r="IYA65" s="140"/>
      <c r="IYB65" s="140"/>
      <c r="IYC65" s="140"/>
      <c r="IYD65" s="140"/>
      <c r="IYE65" s="140"/>
      <c r="IYF65" s="140"/>
      <c r="IYG65" s="140"/>
      <c r="IYH65" s="140"/>
      <c r="IYI65" s="140"/>
      <c r="IYJ65" s="140"/>
      <c r="IYK65" s="140"/>
      <c r="IYL65" s="140"/>
      <c r="IYM65" s="140"/>
      <c r="IYN65" s="140"/>
      <c r="IYO65" s="140"/>
      <c r="IYP65" s="140"/>
      <c r="IYQ65" s="140"/>
      <c r="IYR65" s="140"/>
      <c r="IYS65" s="140"/>
      <c r="IYT65" s="140"/>
      <c r="IYU65" s="140"/>
      <c r="IYV65" s="140"/>
      <c r="IYW65" s="140"/>
      <c r="IYX65" s="140"/>
      <c r="IYY65" s="140"/>
      <c r="IYZ65" s="140"/>
      <c r="IZA65" s="140"/>
      <c r="IZB65" s="140"/>
      <c r="IZC65" s="140"/>
      <c r="IZD65" s="140"/>
      <c r="IZE65" s="140"/>
      <c r="IZF65" s="140"/>
      <c r="IZG65" s="140"/>
      <c r="IZH65" s="140"/>
      <c r="IZI65" s="140"/>
      <c r="IZJ65" s="140"/>
      <c r="IZK65" s="140"/>
      <c r="IZL65" s="140"/>
      <c r="IZM65" s="140"/>
      <c r="IZN65" s="140"/>
      <c r="IZO65" s="140"/>
      <c r="IZP65" s="140"/>
      <c r="IZQ65" s="140"/>
      <c r="IZR65" s="140"/>
      <c r="IZS65" s="140"/>
      <c r="IZT65" s="140"/>
      <c r="IZU65" s="140"/>
      <c r="IZV65" s="140"/>
      <c r="IZW65" s="140"/>
      <c r="IZX65" s="140"/>
      <c r="IZY65" s="140"/>
      <c r="IZZ65" s="140"/>
      <c r="JAA65" s="140"/>
      <c r="JAB65" s="140"/>
      <c r="JAC65" s="140"/>
      <c r="JAD65" s="140"/>
      <c r="JAE65" s="140"/>
      <c r="JAF65" s="140"/>
      <c r="JAG65" s="140"/>
      <c r="JAH65" s="140"/>
      <c r="JAI65" s="140"/>
      <c r="JAJ65" s="140"/>
      <c r="JAK65" s="140"/>
      <c r="JAL65" s="140"/>
      <c r="JAM65" s="140"/>
      <c r="JAN65" s="140"/>
      <c r="JAO65" s="140"/>
      <c r="JAP65" s="140"/>
      <c r="JAQ65" s="140"/>
      <c r="JAR65" s="140"/>
      <c r="JAS65" s="140"/>
      <c r="JAT65" s="140"/>
      <c r="JAU65" s="140"/>
      <c r="JAV65" s="140"/>
      <c r="JAW65" s="140"/>
      <c r="JAX65" s="140"/>
      <c r="JAY65" s="140"/>
      <c r="JAZ65" s="140"/>
      <c r="JBA65" s="140"/>
      <c r="JBB65" s="140"/>
      <c r="JBC65" s="140"/>
      <c r="JBD65" s="140"/>
      <c r="JBE65" s="140"/>
      <c r="JBF65" s="140"/>
      <c r="JBG65" s="140"/>
      <c r="JBH65" s="140"/>
      <c r="JBI65" s="140"/>
      <c r="JBJ65" s="140"/>
      <c r="JBK65" s="140"/>
      <c r="JBL65" s="140"/>
      <c r="JBM65" s="140"/>
      <c r="JBN65" s="140"/>
      <c r="JBO65" s="140"/>
      <c r="JBP65" s="140"/>
      <c r="JBQ65" s="140"/>
      <c r="JBR65" s="140"/>
      <c r="JBS65" s="140"/>
      <c r="JBT65" s="140"/>
      <c r="JBU65" s="140"/>
      <c r="JBV65" s="140"/>
      <c r="JBW65" s="140"/>
      <c r="JBX65" s="140"/>
      <c r="JBY65" s="140"/>
      <c r="JBZ65" s="140"/>
      <c r="JCA65" s="140"/>
      <c r="JCB65" s="140"/>
      <c r="JCC65" s="140"/>
      <c r="JCD65" s="140"/>
      <c r="JCE65" s="140"/>
      <c r="JCF65" s="140"/>
      <c r="JCG65" s="140"/>
      <c r="JCH65" s="140"/>
      <c r="JCI65" s="140"/>
      <c r="JCJ65" s="140"/>
      <c r="JCK65" s="140"/>
      <c r="JCL65" s="140"/>
      <c r="JCM65" s="140"/>
      <c r="JCN65" s="140"/>
      <c r="JCO65" s="140"/>
      <c r="JCP65" s="140"/>
      <c r="JCQ65" s="140"/>
      <c r="JCR65" s="140"/>
      <c r="JCS65" s="140"/>
      <c r="JCT65" s="140"/>
      <c r="JCU65" s="140"/>
      <c r="JCV65" s="140"/>
      <c r="JCW65" s="140"/>
      <c r="JCX65" s="140"/>
      <c r="JCY65" s="140"/>
      <c r="JCZ65" s="140"/>
      <c r="JDA65" s="140"/>
      <c r="JDB65" s="140"/>
      <c r="JDC65" s="140"/>
      <c r="JDD65" s="140"/>
      <c r="JDE65" s="140"/>
      <c r="JDF65" s="140"/>
      <c r="JDG65" s="140"/>
      <c r="JDH65" s="140"/>
      <c r="JDI65" s="140"/>
      <c r="JDJ65" s="140"/>
      <c r="JDK65" s="140"/>
      <c r="JDL65" s="140"/>
      <c r="JDM65" s="140"/>
      <c r="JDN65" s="140"/>
      <c r="JDO65" s="140"/>
      <c r="JDP65" s="140"/>
      <c r="JDQ65" s="140"/>
      <c r="JDR65" s="140"/>
      <c r="JDS65" s="140"/>
      <c r="JDT65" s="140"/>
      <c r="JDU65" s="140"/>
      <c r="JDV65" s="140"/>
      <c r="JDW65" s="140"/>
      <c r="JDX65" s="140"/>
      <c r="JDY65" s="140"/>
      <c r="JDZ65" s="140"/>
      <c r="JEA65" s="140"/>
      <c r="JEB65" s="140"/>
      <c r="JEC65" s="140"/>
      <c r="JED65" s="140"/>
      <c r="JEE65" s="140"/>
      <c r="JEF65" s="140"/>
      <c r="JEG65" s="140"/>
      <c r="JEH65" s="140"/>
      <c r="JEI65" s="140"/>
      <c r="JEJ65" s="140"/>
      <c r="JEK65" s="140"/>
      <c r="JEL65" s="140"/>
      <c r="JEM65" s="140"/>
      <c r="JEN65" s="140"/>
      <c r="JEO65" s="140"/>
      <c r="JEP65" s="140"/>
      <c r="JEQ65" s="140"/>
      <c r="JER65" s="140"/>
      <c r="JES65" s="140"/>
      <c r="JET65" s="140"/>
      <c r="JEU65" s="140"/>
      <c r="JEV65" s="140"/>
      <c r="JEW65" s="140"/>
      <c r="JEX65" s="140"/>
      <c r="JEY65" s="140"/>
      <c r="JEZ65" s="140"/>
      <c r="JFA65" s="140"/>
      <c r="JFB65" s="140"/>
      <c r="JFC65" s="140"/>
      <c r="JFD65" s="140"/>
      <c r="JFE65" s="140"/>
      <c r="JFF65" s="140"/>
      <c r="JFG65" s="140"/>
      <c r="JFH65" s="140"/>
      <c r="JFI65" s="140"/>
      <c r="JFJ65" s="140"/>
      <c r="JFK65" s="140"/>
      <c r="JFL65" s="140"/>
      <c r="JFM65" s="140"/>
      <c r="JFN65" s="140"/>
      <c r="JFO65" s="140"/>
      <c r="JFP65" s="140"/>
      <c r="JFQ65" s="140"/>
      <c r="JFR65" s="140"/>
      <c r="JFS65" s="140"/>
      <c r="JFT65" s="140"/>
      <c r="JFU65" s="140"/>
      <c r="JFV65" s="140"/>
      <c r="JFW65" s="140"/>
      <c r="JFX65" s="140"/>
      <c r="JFY65" s="140"/>
      <c r="JFZ65" s="140"/>
      <c r="JGA65" s="140"/>
      <c r="JGB65" s="140"/>
      <c r="JGC65" s="140"/>
      <c r="JGD65" s="140"/>
      <c r="JGE65" s="140"/>
      <c r="JGF65" s="140"/>
      <c r="JGG65" s="140"/>
      <c r="JGH65" s="140"/>
      <c r="JGI65" s="140"/>
      <c r="JGJ65" s="140"/>
      <c r="JGK65" s="140"/>
      <c r="JGL65" s="140"/>
      <c r="JGM65" s="140"/>
      <c r="JGN65" s="140"/>
      <c r="JGO65" s="140"/>
      <c r="JGP65" s="140"/>
      <c r="JGQ65" s="140"/>
      <c r="JGR65" s="140"/>
      <c r="JGS65" s="140"/>
      <c r="JGT65" s="140"/>
      <c r="JGU65" s="140"/>
      <c r="JGV65" s="140"/>
      <c r="JGW65" s="140"/>
      <c r="JGX65" s="140"/>
      <c r="JGY65" s="140"/>
      <c r="JGZ65" s="140"/>
      <c r="JHA65" s="140"/>
      <c r="JHB65" s="140"/>
      <c r="JHC65" s="140"/>
      <c r="JHD65" s="140"/>
      <c r="JHE65" s="140"/>
      <c r="JHF65" s="140"/>
      <c r="JHG65" s="140"/>
      <c r="JHH65" s="140"/>
      <c r="JHI65" s="140"/>
      <c r="JHJ65" s="140"/>
      <c r="JHK65" s="140"/>
      <c r="JHL65" s="140"/>
      <c r="JHM65" s="140"/>
      <c r="JHN65" s="140"/>
      <c r="JHO65" s="140"/>
      <c r="JHP65" s="140"/>
      <c r="JHQ65" s="140"/>
      <c r="JHR65" s="140"/>
      <c r="JHS65" s="140"/>
      <c r="JHT65" s="140"/>
      <c r="JHU65" s="140"/>
      <c r="JHV65" s="140"/>
      <c r="JHW65" s="140"/>
      <c r="JHX65" s="140"/>
      <c r="JHY65" s="140"/>
      <c r="JHZ65" s="140"/>
      <c r="JIA65" s="140"/>
      <c r="JIB65" s="140"/>
      <c r="JIC65" s="140"/>
      <c r="JID65" s="140"/>
      <c r="JIE65" s="140"/>
      <c r="JIF65" s="140"/>
      <c r="JIG65" s="140"/>
      <c r="JIH65" s="140"/>
      <c r="JII65" s="140"/>
      <c r="JIJ65" s="140"/>
      <c r="JIK65" s="140"/>
      <c r="JIL65" s="140"/>
      <c r="JIM65" s="140"/>
      <c r="JIN65" s="140"/>
      <c r="JIO65" s="140"/>
      <c r="JIP65" s="140"/>
      <c r="JIQ65" s="140"/>
      <c r="JIR65" s="140"/>
      <c r="JIS65" s="140"/>
      <c r="JIT65" s="140"/>
      <c r="JIU65" s="140"/>
      <c r="JIV65" s="140"/>
      <c r="JIW65" s="140"/>
      <c r="JIX65" s="140"/>
      <c r="JIY65" s="140"/>
      <c r="JIZ65" s="140"/>
      <c r="JJA65" s="140"/>
      <c r="JJB65" s="140"/>
      <c r="JJC65" s="140"/>
      <c r="JJD65" s="140"/>
      <c r="JJE65" s="140"/>
      <c r="JJF65" s="140"/>
      <c r="JJG65" s="140"/>
      <c r="JJH65" s="140"/>
      <c r="JJI65" s="140"/>
      <c r="JJJ65" s="140"/>
      <c r="JJK65" s="140"/>
      <c r="JJL65" s="140"/>
      <c r="JJM65" s="140"/>
      <c r="JJN65" s="140"/>
      <c r="JJO65" s="140"/>
      <c r="JJP65" s="140"/>
      <c r="JJQ65" s="140"/>
      <c r="JJR65" s="140"/>
      <c r="JJS65" s="140"/>
      <c r="JJT65" s="140"/>
      <c r="JJU65" s="140"/>
      <c r="JJV65" s="140"/>
      <c r="JJW65" s="140"/>
      <c r="JJX65" s="140"/>
      <c r="JJY65" s="140"/>
      <c r="JJZ65" s="140"/>
      <c r="JKA65" s="140"/>
      <c r="JKB65" s="140"/>
      <c r="JKC65" s="140"/>
      <c r="JKD65" s="140"/>
      <c r="JKE65" s="140"/>
      <c r="JKF65" s="140"/>
      <c r="JKG65" s="140"/>
      <c r="JKH65" s="140"/>
      <c r="JKI65" s="140"/>
      <c r="JKJ65" s="140"/>
      <c r="JKK65" s="140"/>
      <c r="JKL65" s="140"/>
      <c r="JKM65" s="140"/>
      <c r="JKN65" s="140"/>
      <c r="JKO65" s="140"/>
      <c r="JKP65" s="140"/>
      <c r="JKQ65" s="140"/>
      <c r="JKR65" s="140"/>
      <c r="JKS65" s="140"/>
      <c r="JKT65" s="140"/>
      <c r="JKU65" s="140"/>
      <c r="JKV65" s="140"/>
      <c r="JKW65" s="140"/>
      <c r="JKX65" s="140"/>
      <c r="JKY65" s="140"/>
      <c r="JKZ65" s="140"/>
      <c r="JLA65" s="140"/>
      <c r="JLB65" s="140"/>
      <c r="JLC65" s="140"/>
      <c r="JLD65" s="140"/>
      <c r="JLE65" s="140"/>
      <c r="JLF65" s="140"/>
      <c r="JLG65" s="140"/>
      <c r="JLH65" s="140"/>
      <c r="JLI65" s="140"/>
      <c r="JLJ65" s="140"/>
      <c r="JLK65" s="140"/>
      <c r="JLL65" s="140"/>
      <c r="JLM65" s="140"/>
      <c r="JLN65" s="140"/>
      <c r="JLO65" s="140"/>
      <c r="JLP65" s="140"/>
      <c r="JLQ65" s="140"/>
      <c r="JLR65" s="140"/>
      <c r="JLS65" s="140"/>
      <c r="JLT65" s="140"/>
      <c r="JLU65" s="140"/>
      <c r="JLV65" s="140"/>
      <c r="JLW65" s="140"/>
      <c r="JLX65" s="140"/>
      <c r="JLY65" s="140"/>
      <c r="JLZ65" s="140"/>
      <c r="JMA65" s="140"/>
      <c r="JMB65" s="140"/>
      <c r="JMC65" s="140"/>
      <c r="JMD65" s="140"/>
      <c r="JME65" s="140"/>
      <c r="JMF65" s="140"/>
      <c r="JMG65" s="140"/>
      <c r="JMH65" s="140"/>
      <c r="JMI65" s="140"/>
      <c r="JMJ65" s="140"/>
      <c r="JMK65" s="140"/>
      <c r="JML65" s="140"/>
      <c r="JMM65" s="140"/>
      <c r="JMN65" s="140"/>
      <c r="JMO65" s="140"/>
      <c r="JMP65" s="140"/>
      <c r="JMQ65" s="140"/>
      <c r="JMR65" s="140"/>
      <c r="JMS65" s="140"/>
      <c r="JMT65" s="140"/>
      <c r="JMU65" s="140"/>
      <c r="JMV65" s="140"/>
      <c r="JMW65" s="140"/>
      <c r="JMX65" s="140"/>
      <c r="JMY65" s="140"/>
      <c r="JMZ65" s="140"/>
      <c r="JNA65" s="140"/>
      <c r="JNB65" s="140"/>
      <c r="JNC65" s="140"/>
      <c r="JND65" s="140"/>
      <c r="JNE65" s="140"/>
      <c r="JNF65" s="140"/>
      <c r="JNG65" s="140"/>
      <c r="JNH65" s="140"/>
      <c r="JNI65" s="140"/>
      <c r="JNJ65" s="140"/>
      <c r="JNK65" s="140"/>
      <c r="JNL65" s="140"/>
      <c r="JNM65" s="140"/>
      <c r="JNN65" s="140"/>
      <c r="JNO65" s="140"/>
      <c r="JNP65" s="140"/>
      <c r="JNQ65" s="140"/>
      <c r="JNR65" s="140"/>
      <c r="JNS65" s="140"/>
      <c r="JNT65" s="140"/>
      <c r="JNU65" s="140"/>
      <c r="JNV65" s="140"/>
      <c r="JNW65" s="140"/>
      <c r="JNX65" s="140"/>
      <c r="JNY65" s="140"/>
      <c r="JNZ65" s="140"/>
      <c r="JOA65" s="140"/>
      <c r="JOB65" s="140"/>
      <c r="JOC65" s="140"/>
      <c r="JOD65" s="140"/>
      <c r="JOE65" s="140"/>
      <c r="JOF65" s="140"/>
      <c r="JOG65" s="140"/>
      <c r="JOH65" s="140"/>
      <c r="JOI65" s="140"/>
      <c r="JOJ65" s="140"/>
      <c r="JOK65" s="140"/>
      <c r="JOL65" s="140"/>
      <c r="JOM65" s="140"/>
      <c r="JON65" s="140"/>
      <c r="JOO65" s="140"/>
      <c r="JOP65" s="140"/>
      <c r="JOQ65" s="140"/>
      <c r="JOR65" s="140"/>
      <c r="JOS65" s="140"/>
      <c r="JOT65" s="140"/>
      <c r="JOU65" s="140"/>
      <c r="JOV65" s="140"/>
      <c r="JOW65" s="140"/>
      <c r="JOX65" s="140"/>
      <c r="JOY65" s="140"/>
      <c r="JOZ65" s="140"/>
      <c r="JPA65" s="140"/>
      <c r="JPB65" s="140"/>
      <c r="JPC65" s="140"/>
      <c r="JPD65" s="140"/>
      <c r="JPE65" s="140"/>
      <c r="JPF65" s="140"/>
      <c r="JPG65" s="140"/>
      <c r="JPH65" s="140"/>
      <c r="JPI65" s="140"/>
      <c r="JPJ65" s="140"/>
      <c r="JPK65" s="140"/>
      <c r="JPL65" s="140"/>
      <c r="JPM65" s="140"/>
      <c r="JPN65" s="140"/>
      <c r="JPO65" s="140"/>
      <c r="JPP65" s="140"/>
      <c r="JPQ65" s="140"/>
      <c r="JPR65" s="140"/>
      <c r="JPS65" s="140"/>
      <c r="JPT65" s="140"/>
      <c r="JPU65" s="140"/>
      <c r="JPV65" s="140"/>
      <c r="JPW65" s="140"/>
      <c r="JPX65" s="140"/>
      <c r="JPY65" s="140"/>
      <c r="JPZ65" s="140"/>
      <c r="JQA65" s="140"/>
      <c r="JQB65" s="140"/>
      <c r="JQC65" s="140"/>
      <c r="JQD65" s="140"/>
      <c r="JQE65" s="140"/>
      <c r="JQF65" s="140"/>
      <c r="JQG65" s="140"/>
      <c r="JQH65" s="140"/>
      <c r="JQI65" s="140"/>
      <c r="JQJ65" s="140"/>
      <c r="JQK65" s="140"/>
      <c r="JQL65" s="140"/>
      <c r="JQM65" s="140"/>
      <c r="JQN65" s="140"/>
      <c r="JQO65" s="140"/>
      <c r="JQP65" s="140"/>
      <c r="JQQ65" s="140"/>
      <c r="JQR65" s="140"/>
      <c r="JQS65" s="140"/>
      <c r="JQT65" s="140"/>
      <c r="JQU65" s="140"/>
      <c r="JQV65" s="140"/>
      <c r="JQW65" s="140"/>
      <c r="JQX65" s="140"/>
      <c r="JQY65" s="140"/>
      <c r="JQZ65" s="140"/>
      <c r="JRA65" s="140"/>
      <c r="JRB65" s="140"/>
      <c r="JRC65" s="140"/>
      <c r="JRD65" s="140"/>
      <c r="JRE65" s="140"/>
      <c r="JRF65" s="140"/>
      <c r="JRG65" s="140"/>
      <c r="JRH65" s="140"/>
      <c r="JRI65" s="140"/>
      <c r="JRJ65" s="140"/>
      <c r="JRK65" s="140"/>
      <c r="JRL65" s="140"/>
      <c r="JRM65" s="140"/>
      <c r="JRN65" s="140"/>
      <c r="JRO65" s="140"/>
      <c r="JRP65" s="140"/>
      <c r="JRQ65" s="140"/>
      <c r="JRR65" s="140"/>
      <c r="JRS65" s="140"/>
      <c r="JRT65" s="140"/>
      <c r="JRU65" s="140"/>
      <c r="JRV65" s="140"/>
      <c r="JRW65" s="140"/>
      <c r="JRX65" s="140"/>
      <c r="JRY65" s="140"/>
      <c r="JRZ65" s="140"/>
      <c r="JSA65" s="140"/>
      <c r="JSB65" s="140"/>
      <c r="JSC65" s="140"/>
      <c r="JSD65" s="140"/>
      <c r="JSE65" s="140"/>
      <c r="JSF65" s="140"/>
      <c r="JSG65" s="140"/>
      <c r="JSH65" s="140"/>
      <c r="JSI65" s="140"/>
      <c r="JSJ65" s="140"/>
      <c r="JSK65" s="140"/>
      <c r="JSL65" s="140"/>
      <c r="JSM65" s="140"/>
      <c r="JSN65" s="140"/>
      <c r="JSO65" s="140"/>
      <c r="JSP65" s="140"/>
      <c r="JSQ65" s="140"/>
      <c r="JSR65" s="140"/>
      <c r="JSS65" s="140"/>
      <c r="JST65" s="140"/>
      <c r="JSU65" s="140"/>
      <c r="JSV65" s="140"/>
      <c r="JSW65" s="140"/>
      <c r="JSX65" s="140"/>
      <c r="JSY65" s="140"/>
      <c r="JSZ65" s="140"/>
      <c r="JTA65" s="140"/>
      <c r="JTB65" s="140"/>
      <c r="JTC65" s="140"/>
      <c r="JTD65" s="140"/>
      <c r="JTE65" s="140"/>
      <c r="JTF65" s="140"/>
      <c r="JTG65" s="140"/>
      <c r="JTH65" s="140"/>
      <c r="JTI65" s="140"/>
      <c r="JTJ65" s="140"/>
      <c r="JTK65" s="140"/>
      <c r="JTL65" s="140"/>
      <c r="JTM65" s="140"/>
      <c r="JTN65" s="140"/>
      <c r="JTO65" s="140"/>
      <c r="JTP65" s="140"/>
      <c r="JTQ65" s="140"/>
      <c r="JTR65" s="140"/>
      <c r="JTS65" s="140"/>
      <c r="JTT65" s="140"/>
      <c r="JTU65" s="140"/>
      <c r="JTV65" s="140"/>
      <c r="JTW65" s="140"/>
      <c r="JTX65" s="140"/>
      <c r="JTY65" s="140"/>
      <c r="JTZ65" s="140"/>
      <c r="JUA65" s="140"/>
      <c r="JUB65" s="140"/>
      <c r="JUC65" s="140"/>
      <c r="JUD65" s="140"/>
      <c r="JUE65" s="140"/>
      <c r="JUF65" s="140"/>
      <c r="JUG65" s="140"/>
      <c r="JUH65" s="140"/>
      <c r="JUI65" s="140"/>
      <c r="JUJ65" s="140"/>
      <c r="JUK65" s="140"/>
      <c r="JUL65" s="140"/>
      <c r="JUM65" s="140"/>
      <c r="JUN65" s="140"/>
      <c r="JUO65" s="140"/>
      <c r="JUP65" s="140"/>
      <c r="JUQ65" s="140"/>
      <c r="JUR65" s="140"/>
      <c r="JUS65" s="140"/>
      <c r="JUT65" s="140"/>
      <c r="JUU65" s="140"/>
      <c r="JUV65" s="140"/>
      <c r="JUW65" s="140"/>
      <c r="JUX65" s="140"/>
      <c r="JUY65" s="140"/>
      <c r="JUZ65" s="140"/>
      <c r="JVA65" s="140"/>
      <c r="JVB65" s="140"/>
      <c r="JVC65" s="140"/>
      <c r="JVD65" s="140"/>
      <c r="JVE65" s="140"/>
      <c r="JVF65" s="140"/>
      <c r="JVG65" s="140"/>
      <c r="JVH65" s="140"/>
      <c r="JVI65" s="140"/>
      <c r="JVJ65" s="140"/>
      <c r="JVK65" s="140"/>
      <c r="JVL65" s="140"/>
      <c r="JVM65" s="140"/>
      <c r="JVN65" s="140"/>
      <c r="JVO65" s="140"/>
      <c r="JVP65" s="140"/>
      <c r="JVQ65" s="140"/>
      <c r="JVR65" s="140"/>
      <c r="JVS65" s="140"/>
      <c r="JVT65" s="140"/>
      <c r="JVU65" s="140"/>
      <c r="JVV65" s="140"/>
      <c r="JVW65" s="140"/>
      <c r="JVX65" s="140"/>
      <c r="JVY65" s="140"/>
      <c r="JVZ65" s="140"/>
      <c r="JWA65" s="140"/>
      <c r="JWB65" s="140"/>
      <c r="JWC65" s="140"/>
      <c r="JWD65" s="140"/>
      <c r="JWE65" s="140"/>
      <c r="JWF65" s="140"/>
      <c r="JWG65" s="140"/>
      <c r="JWH65" s="140"/>
      <c r="JWI65" s="140"/>
      <c r="JWJ65" s="140"/>
      <c r="JWK65" s="140"/>
      <c r="JWL65" s="140"/>
      <c r="JWM65" s="140"/>
      <c r="JWN65" s="140"/>
      <c r="JWO65" s="140"/>
      <c r="JWP65" s="140"/>
      <c r="JWQ65" s="140"/>
      <c r="JWR65" s="140"/>
      <c r="JWS65" s="140"/>
      <c r="JWT65" s="140"/>
      <c r="JWU65" s="140"/>
      <c r="JWV65" s="140"/>
      <c r="JWW65" s="140"/>
      <c r="JWX65" s="140"/>
      <c r="JWY65" s="140"/>
      <c r="JWZ65" s="140"/>
      <c r="JXA65" s="140"/>
      <c r="JXB65" s="140"/>
      <c r="JXC65" s="140"/>
      <c r="JXD65" s="140"/>
      <c r="JXE65" s="140"/>
      <c r="JXF65" s="140"/>
      <c r="JXG65" s="140"/>
      <c r="JXH65" s="140"/>
      <c r="JXI65" s="140"/>
      <c r="JXJ65" s="140"/>
      <c r="JXK65" s="140"/>
      <c r="JXL65" s="140"/>
      <c r="JXM65" s="140"/>
      <c r="JXN65" s="140"/>
      <c r="JXO65" s="140"/>
      <c r="JXP65" s="140"/>
      <c r="JXQ65" s="140"/>
      <c r="JXR65" s="140"/>
      <c r="JXS65" s="140"/>
      <c r="JXT65" s="140"/>
      <c r="JXU65" s="140"/>
      <c r="JXV65" s="140"/>
      <c r="JXW65" s="140"/>
      <c r="JXX65" s="140"/>
      <c r="JXY65" s="140"/>
      <c r="JXZ65" s="140"/>
      <c r="JYA65" s="140"/>
      <c r="JYB65" s="140"/>
      <c r="JYC65" s="140"/>
      <c r="JYD65" s="140"/>
      <c r="JYE65" s="140"/>
      <c r="JYF65" s="140"/>
      <c r="JYG65" s="140"/>
      <c r="JYH65" s="140"/>
      <c r="JYI65" s="140"/>
      <c r="JYJ65" s="140"/>
      <c r="JYK65" s="140"/>
      <c r="JYL65" s="140"/>
      <c r="JYM65" s="140"/>
      <c r="JYN65" s="140"/>
      <c r="JYO65" s="140"/>
      <c r="JYP65" s="140"/>
      <c r="JYQ65" s="140"/>
      <c r="JYR65" s="140"/>
      <c r="JYS65" s="140"/>
      <c r="JYT65" s="140"/>
      <c r="JYU65" s="140"/>
      <c r="JYV65" s="140"/>
      <c r="JYW65" s="140"/>
      <c r="JYX65" s="140"/>
      <c r="JYY65" s="140"/>
      <c r="JYZ65" s="140"/>
      <c r="JZA65" s="140"/>
      <c r="JZB65" s="140"/>
      <c r="JZC65" s="140"/>
      <c r="JZD65" s="140"/>
      <c r="JZE65" s="140"/>
      <c r="JZF65" s="140"/>
      <c r="JZG65" s="140"/>
      <c r="JZH65" s="140"/>
      <c r="JZI65" s="140"/>
      <c r="JZJ65" s="140"/>
      <c r="JZK65" s="140"/>
      <c r="JZL65" s="140"/>
      <c r="JZM65" s="140"/>
      <c r="JZN65" s="140"/>
      <c r="JZO65" s="140"/>
      <c r="JZP65" s="140"/>
      <c r="JZQ65" s="140"/>
      <c r="JZR65" s="140"/>
      <c r="JZS65" s="140"/>
      <c r="JZT65" s="140"/>
      <c r="JZU65" s="140"/>
      <c r="JZV65" s="140"/>
      <c r="JZW65" s="140"/>
      <c r="JZX65" s="140"/>
      <c r="JZY65" s="140"/>
      <c r="JZZ65" s="140"/>
      <c r="KAA65" s="140"/>
      <c r="KAB65" s="140"/>
      <c r="KAC65" s="140"/>
      <c r="KAD65" s="140"/>
      <c r="KAE65" s="140"/>
      <c r="KAF65" s="140"/>
      <c r="KAG65" s="140"/>
      <c r="KAH65" s="140"/>
      <c r="KAI65" s="140"/>
      <c r="KAJ65" s="140"/>
      <c r="KAK65" s="140"/>
      <c r="KAL65" s="140"/>
      <c r="KAM65" s="140"/>
      <c r="KAN65" s="140"/>
      <c r="KAO65" s="140"/>
      <c r="KAP65" s="140"/>
      <c r="KAQ65" s="140"/>
      <c r="KAR65" s="140"/>
      <c r="KAS65" s="140"/>
      <c r="KAT65" s="140"/>
      <c r="KAU65" s="140"/>
      <c r="KAV65" s="140"/>
      <c r="KAW65" s="140"/>
      <c r="KAX65" s="140"/>
      <c r="KAY65" s="140"/>
      <c r="KAZ65" s="140"/>
      <c r="KBA65" s="140"/>
      <c r="KBB65" s="140"/>
      <c r="KBC65" s="140"/>
      <c r="KBD65" s="140"/>
      <c r="KBE65" s="140"/>
      <c r="KBF65" s="140"/>
      <c r="KBG65" s="140"/>
      <c r="KBH65" s="140"/>
      <c r="KBI65" s="140"/>
      <c r="KBJ65" s="140"/>
      <c r="KBK65" s="140"/>
      <c r="KBL65" s="140"/>
      <c r="KBM65" s="140"/>
      <c r="KBN65" s="140"/>
      <c r="KBO65" s="140"/>
      <c r="KBP65" s="140"/>
      <c r="KBQ65" s="140"/>
      <c r="KBR65" s="140"/>
      <c r="KBS65" s="140"/>
      <c r="KBT65" s="140"/>
      <c r="KBU65" s="140"/>
      <c r="KBV65" s="140"/>
      <c r="KBW65" s="140"/>
      <c r="KBX65" s="140"/>
      <c r="KBY65" s="140"/>
      <c r="KBZ65" s="140"/>
      <c r="KCA65" s="140"/>
      <c r="KCB65" s="140"/>
      <c r="KCC65" s="140"/>
      <c r="KCD65" s="140"/>
      <c r="KCE65" s="140"/>
      <c r="KCF65" s="140"/>
      <c r="KCG65" s="140"/>
      <c r="KCH65" s="140"/>
      <c r="KCI65" s="140"/>
      <c r="KCJ65" s="140"/>
      <c r="KCK65" s="140"/>
      <c r="KCL65" s="140"/>
      <c r="KCM65" s="140"/>
      <c r="KCN65" s="140"/>
      <c r="KCO65" s="140"/>
      <c r="KCP65" s="140"/>
      <c r="KCQ65" s="140"/>
      <c r="KCR65" s="140"/>
      <c r="KCS65" s="140"/>
      <c r="KCT65" s="140"/>
      <c r="KCU65" s="140"/>
      <c r="KCV65" s="140"/>
      <c r="KCW65" s="140"/>
      <c r="KCX65" s="140"/>
      <c r="KCY65" s="140"/>
      <c r="KCZ65" s="140"/>
      <c r="KDA65" s="140"/>
      <c r="KDB65" s="140"/>
      <c r="KDC65" s="140"/>
      <c r="KDD65" s="140"/>
      <c r="KDE65" s="140"/>
      <c r="KDF65" s="140"/>
      <c r="KDG65" s="140"/>
      <c r="KDH65" s="140"/>
      <c r="KDI65" s="140"/>
      <c r="KDJ65" s="140"/>
      <c r="KDK65" s="140"/>
      <c r="KDL65" s="140"/>
      <c r="KDM65" s="140"/>
      <c r="KDN65" s="140"/>
      <c r="KDO65" s="140"/>
      <c r="KDP65" s="140"/>
      <c r="KDQ65" s="140"/>
      <c r="KDR65" s="140"/>
      <c r="KDS65" s="140"/>
      <c r="KDT65" s="140"/>
      <c r="KDU65" s="140"/>
      <c r="KDV65" s="140"/>
      <c r="KDW65" s="140"/>
      <c r="KDX65" s="140"/>
      <c r="KDY65" s="140"/>
      <c r="KDZ65" s="140"/>
      <c r="KEA65" s="140"/>
      <c r="KEB65" s="140"/>
      <c r="KEC65" s="140"/>
      <c r="KED65" s="140"/>
      <c r="KEE65" s="140"/>
      <c r="KEF65" s="140"/>
      <c r="KEG65" s="140"/>
      <c r="KEH65" s="140"/>
      <c r="KEI65" s="140"/>
      <c r="KEJ65" s="140"/>
      <c r="KEK65" s="140"/>
      <c r="KEL65" s="140"/>
      <c r="KEM65" s="140"/>
      <c r="KEN65" s="140"/>
      <c r="KEO65" s="140"/>
      <c r="KEP65" s="140"/>
      <c r="KEQ65" s="140"/>
      <c r="KER65" s="140"/>
      <c r="KES65" s="140"/>
      <c r="KET65" s="140"/>
      <c r="KEU65" s="140"/>
      <c r="KEV65" s="140"/>
      <c r="KEW65" s="140"/>
      <c r="KEX65" s="140"/>
      <c r="KEY65" s="140"/>
      <c r="KEZ65" s="140"/>
      <c r="KFA65" s="140"/>
      <c r="KFB65" s="140"/>
      <c r="KFC65" s="140"/>
      <c r="KFD65" s="140"/>
      <c r="KFE65" s="140"/>
      <c r="KFF65" s="140"/>
      <c r="KFG65" s="140"/>
      <c r="KFH65" s="140"/>
      <c r="KFI65" s="140"/>
      <c r="KFJ65" s="140"/>
      <c r="KFK65" s="140"/>
      <c r="KFL65" s="140"/>
      <c r="KFM65" s="140"/>
      <c r="KFN65" s="140"/>
      <c r="KFO65" s="140"/>
      <c r="KFP65" s="140"/>
      <c r="KFQ65" s="140"/>
      <c r="KFR65" s="140"/>
      <c r="KFS65" s="140"/>
      <c r="KFT65" s="140"/>
      <c r="KFU65" s="140"/>
      <c r="KFV65" s="140"/>
      <c r="KFW65" s="140"/>
      <c r="KFX65" s="140"/>
      <c r="KFY65" s="140"/>
      <c r="KFZ65" s="140"/>
      <c r="KGA65" s="140"/>
      <c r="KGB65" s="140"/>
      <c r="KGC65" s="140"/>
      <c r="KGD65" s="140"/>
      <c r="KGE65" s="140"/>
      <c r="KGF65" s="140"/>
      <c r="KGG65" s="140"/>
      <c r="KGH65" s="140"/>
      <c r="KGI65" s="140"/>
      <c r="KGJ65" s="140"/>
      <c r="KGK65" s="140"/>
      <c r="KGL65" s="140"/>
      <c r="KGM65" s="140"/>
      <c r="KGN65" s="140"/>
      <c r="KGO65" s="140"/>
      <c r="KGP65" s="140"/>
      <c r="KGQ65" s="140"/>
      <c r="KGR65" s="140"/>
      <c r="KGS65" s="140"/>
      <c r="KGT65" s="140"/>
      <c r="KGU65" s="140"/>
      <c r="KGV65" s="140"/>
      <c r="KGW65" s="140"/>
      <c r="KGX65" s="140"/>
      <c r="KGY65" s="140"/>
      <c r="KGZ65" s="140"/>
      <c r="KHA65" s="140"/>
      <c r="KHB65" s="140"/>
      <c r="KHC65" s="140"/>
      <c r="KHD65" s="140"/>
      <c r="KHE65" s="140"/>
      <c r="KHF65" s="140"/>
      <c r="KHG65" s="140"/>
      <c r="KHH65" s="140"/>
      <c r="KHI65" s="140"/>
      <c r="KHJ65" s="140"/>
      <c r="KHK65" s="140"/>
      <c r="KHL65" s="140"/>
      <c r="KHM65" s="140"/>
      <c r="KHN65" s="140"/>
      <c r="KHO65" s="140"/>
      <c r="KHP65" s="140"/>
      <c r="KHQ65" s="140"/>
      <c r="KHR65" s="140"/>
      <c r="KHS65" s="140"/>
      <c r="KHT65" s="140"/>
      <c r="KHU65" s="140"/>
      <c r="KHV65" s="140"/>
      <c r="KHW65" s="140"/>
      <c r="KHX65" s="140"/>
      <c r="KHY65" s="140"/>
      <c r="KHZ65" s="140"/>
      <c r="KIA65" s="140"/>
      <c r="KIB65" s="140"/>
      <c r="KIC65" s="140"/>
      <c r="KID65" s="140"/>
      <c r="KIE65" s="140"/>
      <c r="KIF65" s="140"/>
      <c r="KIG65" s="140"/>
      <c r="KIH65" s="140"/>
      <c r="KII65" s="140"/>
      <c r="KIJ65" s="140"/>
      <c r="KIK65" s="140"/>
      <c r="KIL65" s="140"/>
      <c r="KIM65" s="140"/>
      <c r="KIN65" s="140"/>
      <c r="KIO65" s="140"/>
      <c r="KIP65" s="140"/>
      <c r="KIQ65" s="140"/>
      <c r="KIR65" s="140"/>
      <c r="KIS65" s="140"/>
      <c r="KIT65" s="140"/>
      <c r="KIU65" s="140"/>
      <c r="KIV65" s="140"/>
      <c r="KIW65" s="140"/>
      <c r="KIX65" s="140"/>
      <c r="KIY65" s="140"/>
      <c r="KIZ65" s="140"/>
      <c r="KJA65" s="140"/>
      <c r="KJB65" s="140"/>
      <c r="KJC65" s="140"/>
      <c r="KJD65" s="140"/>
      <c r="KJE65" s="140"/>
      <c r="KJF65" s="140"/>
      <c r="KJG65" s="140"/>
      <c r="KJH65" s="140"/>
      <c r="KJI65" s="140"/>
      <c r="KJJ65" s="140"/>
      <c r="KJK65" s="140"/>
      <c r="KJL65" s="140"/>
      <c r="KJM65" s="140"/>
      <c r="KJN65" s="140"/>
      <c r="KJO65" s="140"/>
      <c r="KJP65" s="140"/>
      <c r="KJQ65" s="140"/>
      <c r="KJR65" s="140"/>
      <c r="KJS65" s="140"/>
      <c r="KJT65" s="140"/>
      <c r="KJU65" s="140"/>
      <c r="KJV65" s="140"/>
      <c r="KJW65" s="140"/>
      <c r="KJX65" s="140"/>
      <c r="KJY65" s="140"/>
      <c r="KJZ65" s="140"/>
      <c r="KKA65" s="140"/>
      <c r="KKB65" s="140"/>
      <c r="KKC65" s="140"/>
      <c r="KKD65" s="140"/>
      <c r="KKE65" s="140"/>
      <c r="KKF65" s="140"/>
      <c r="KKG65" s="140"/>
      <c r="KKH65" s="140"/>
      <c r="KKI65" s="140"/>
      <c r="KKJ65" s="140"/>
      <c r="KKK65" s="140"/>
      <c r="KKL65" s="140"/>
      <c r="KKM65" s="140"/>
      <c r="KKN65" s="140"/>
      <c r="KKO65" s="140"/>
      <c r="KKP65" s="140"/>
      <c r="KKQ65" s="140"/>
      <c r="KKR65" s="140"/>
      <c r="KKS65" s="140"/>
      <c r="KKT65" s="140"/>
      <c r="KKU65" s="140"/>
      <c r="KKV65" s="140"/>
      <c r="KKW65" s="140"/>
      <c r="KKX65" s="140"/>
      <c r="KKY65" s="140"/>
      <c r="KKZ65" s="140"/>
      <c r="KLA65" s="140"/>
      <c r="KLB65" s="140"/>
      <c r="KLC65" s="140"/>
      <c r="KLD65" s="140"/>
      <c r="KLE65" s="140"/>
      <c r="KLF65" s="140"/>
      <c r="KLG65" s="140"/>
      <c r="KLH65" s="140"/>
      <c r="KLI65" s="140"/>
      <c r="KLJ65" s="140"/>
      <c r="KLK65" s="140"/>
      <c r="KLL65" s="140"/>
      <c r="KLM65" s="140"/>
      <c r="KLN65" s="140"/>
      <c r="KLO65" s="140"/>
      <c r="KLP65" s="140"/>
      <c r="KLQ65" s="140"/>
      <c r="KLR65" s="140"/>
      <c r="KLS65" s="140"/>
      <c r="KLT65" s="140"/>
      <c r="KLU65" s="140"/>
      <c r="KLV65" s="140"/>
      <c r="KLW65" s="140"/>
      <c r="KLX65" s="140"/>
      <c r="KLY65" s="140"/>
      <c r="KLZ65" s="140"/>
      <c r="KMA65" s="140"/>
      <c r="KMB65" s="140"/>
      <c r="KMC65" s="140"/>
      <c r="KMD65" s="140"/>
      <c r="KME65" s="140"/>
      <c r="KMF65" s="140"/>
      <c r="KMG65" s="140"/>
      <c r="KMH65" s="140"/>
      <c r="KMI65" s="140"/>
      <c r="KMJ65" s="140"/>
      <c r="KMK65" s="140"/>
      <c r="KML65" s="140"/>
      <c r="KMM65" s="140"/>
      <c r="KMN65" s="140"/>
      <c r="KMO65" s="140"/>
      <c r="KMP65" s="140"/>
      <c r="KMQ65" s="140"/>
      <c r="KMR65" s="140"/>
      <c r="KMS65" s="140"/>
      <c r="KMT65" s="140"/>
      <c r="KMU65" s="140"/>
      <c r="KMV65" s="140"/>
      <c r="KMW65" s="140"/>
      <c r="KMX65" s="140"/>
      <c r="KMY65" s="140"/>
      <c r="KMZ65" s="140"/>
      <c r="KNA65" s="140"/>
      <c r="KNB65" s="140"/>
      <c r="KNC65" s="140"/>
      <c r="KND65" s="140"/>
      <c r="KNE65" s="140"/>
      <c r="KNF65" s="140"/>
      <c r="KNG65" s="140"/>
      <c r="KNH65" s="140"/>
      <c r="KNI65" s="140"/>
      <c r="KNJ65" s="140"/>
      <c r="KNK65" s="140"/>
      <c r="KNL65" s="140"/>
      <c r="KNM65" s="140"/>
      <c r="KNN65" s="140"/>
      <c r="KNO65" s="140"/>
      <c r="KNP65" s="140"/>
      <c r="KNQ65" s="140"/>
      <c r="KNR65" s="140"/>
      <c r="KNS65" s="140"/>
      <c r="KNT65" s="140"/>
      <c r="KNU65" s="140"/>
      <c r="KNV65" s="140"/>
      <c r="KNW65" s="140"/>
      <c r="KNX65" s="140"/>
      <c r="KNY65" s="140"/>
      <c r="KNZ65" s="140"/>
      <c r="KOA65" s="140"/>
      <c r="KOB65" s="140"/>
      <c r="KOC65" s="140"/>
      <c r="KOD65" s="140"/>
      <c r="KOE65" s="140"/>
      <c r="KOF65" s="140"/>
      <c r="KOG65" s="140"/>
      <c r="KOH65" s="140"/>
      <c r="KOI65" s="140"/>
      <c r="KOJ65" s="140"/>
      <c r="KOK65" s="140"/>
      <c r="KOL65" s="140"/>
      <c r="KOM65" s="140"/>
      <c r="KON65" s="140"/>
      <c r="KOO65" s="140"/>
      <c r="KOP65" s="140"/>
      <c r="KOQ65" s="140"/>
      <c r="KOR65" s="140"/>
      <c r="KOS65" s="140"/>
      <c r="KOT65" s="140"/>
      <c r="KOU65" s="140"/>
      <c r="KOV65" s="140"/>
      <c r="KOW65" s="140"/>
      <c r="KOX65" s="140"/>
      <c r="KOY65" s="140"/>
      <c r="KOZ65" s="140"/>
      <c r="KPA65" s="140"/>
      <c r="KPB65" s="140"/>
      <c r="KPC65" s="140"/>
      <c r="KPD65" s="140"/>
      <c r="KPE65" s="140"/>
      <c r="KPF65" s="140"/>
      <c r="KPG65" s="140"/>
      <c r="KPH65" s="140"/>
      <c r="KPI65" s="140"/>
      <c r="KPJ65" s="140"/>
      <c r="KPK65" s="140"/>
      <c r="KPL65" s="140"/>
      <c r="KPM65" s="140"/>
      <c r="KPN65" s="140"/>
      <c r="KPO65" s="140"/>
      <c r="KPP65" s="140"/>
      <c r="KPQ65" s="140"/>
      <c r="KPR65" s="140"/>
      <c r="KPS65" s="140"/>
      <c r="KPT65" s="140"/>
      <c r="KPU65" s="140"/>
      <c r="KPV65" s="140"/>
      <c r="KPW65" s="140"/>
      <c r="KPX65" s="140"/>
      <c r="KPY65" s="140"/>
      <c r="KPZ65" s="140"/>
      <c r="KQA65" s="140"/>
      <c r="KQB65" s="140"/>
      <c r="KQC65" s="140"/>
      <c r="KQD65" s="140"/>
      <c r="KQE65" s="140"/>
      <c r="KQF65" s="140"/>
      <c r="KQG65" s="140"/>
      <c r="KQH65" s="140"/>
      <c r="KQI65" s="140"/>
      <c r="KQJ65" s="140"/>
      <c r="KQK65" s="140"/>
      <c r="KQL65" s="140"/>
      <c r="KQM65" s="140"/>
      <c r="KQN65" s="140"/>
      <c r="KQO65" s="140"/>
      <c r="KQP65" s="140"/>
      <c r="KQQ65" s="140"/>
      <c r="KQR65" s="140"/>
      <c r="KQS65" s="140"/>
      <c r="KQT65" s="140"/>
      <c r="KQU65" s="140"/>
      <c r="KQV65" s="140"/>
      <c r="KQW65" s="140"/>
      <c r="KQX65" s="140"/>
      <c r="KQY65" s="140"/>
      <c r="KQZ65" s="140"/>
      <c r="KRA65" s="140"/>
      <c r="KRB65" s="140"/>
      <c r="KRC65" s="140"/>
      <c r="KRD65" s="140"/>
      <c r="KRE65" s="140"/>
      <c r="KRF65" s="140"/>
      <c r="KRG65" s="140"/>
      <c r="KRH65" s="140"/>
      <c r="KRI65" s="140"/>
      <c r="KRJ65" s="140"/>
      <c r="KRK65" s="140"/>
      <c r="KRL65" s="140"/>
      <c r="KRM65" s="140"/>
      <c r="KRN65" s="140"/>
      <c r="KRO65" s="140"/>
      <c r="KRP65" s="140"/>
      <c r="KRQ65" s="140"/>
      <c r="KRR65" s="140"/>
      <c r="KRS65" s="140"/>
      <c r="KRT65" s="140"/>
      <c r="KRU65" s="140"/>
      <c r="KRV65" s="140"/>
      <c r="KRW65" s="140"/>
      <c r="KRX65" s="140"/>
      <c r="KRY65" s="140"/>
      <c r="KRZ65" s="140"/>
      <c r="KSA65" s="140"/>
      <c r="KSB65" s="140"/>
      <c r="KSC65" s="140"/>
      <c r="KSD65" s="140"/>
      <c r="KSE65" s="140"/>
      <c r="KSF65" s="140"/>
      <c r="KSG65" s="140"/>
      <c r="KSH65" s="140"/>
      <c r="KSI65" s="140"/>
      <c r="KSJ65" s="140"/>
      <c r="KSK65" s="140"/>
      <c r="KSL65" s="140"/>
      <c r="KSM65" s="140"/>
      <c r="KSN65" s="140"/>
      <c r="KSO65" s="140"/>
      <c r="KSP65" s="140"/>
      <c r="KSQ65" s="140"/>
      <c r="KSR65" s="140"/>
      <c r="KSS65" s="140"/>
      <c r="KST65" s="140"/>
      <c r="KSU65" s="140"/>
      <c r="KSV65" s="140"/>
      <c r="KSW65" s="140"/>
      <c r="KSX65" s="140"/>
      <c r="KSY65" s="140"/>
      <c r="KSZ65" s="140"/>
      <c r="KTA65" s="140"/>
      <c r="KTB65" s="140"/>
      <c r="KTC65" s="140"/>
      <c r="KTD65" s="140"/>
      <c r="KTE65" s="140"/>
      <c r="KTF65" s="140"/>
      <c r="KTG65" s="140"/>
      <c r="KTH65" s="140"/>
      <c r="KTI65" s="140"/>
      <c r="KTJ65" s="140"/>
      <c r="KTK65" s="140"/>
      <c r="KTL65" s="140"/>
      <c r="KTM65" s="140"/>
      <c r="KTN65" s="140"/>
      <c r="KTO65" s="140"/>
      <c r="KTP65" s="140"/>
      <c r="KTQ65" s="140"/>
      <c r="KTR65" s="140"/>
      <c r="KTS65" s="140"/>
      <c r="KTT65" s="140"/>
      <c r="KTU65" s="140"/>
      <c r="KTV65" s="140"/>
      <c r="KTW65" s="140"/>
      <c r="KTX65" s="140"/>
      <c r="KTY65" s="140"/>
      <c r="KTZ65" s="140"/>
      <c r="KUA65" s="140"/>
      <c r="KUB65" s="140"/>
      <c r="KUC65" s="140"/>
      <c r="KUD65" s="140"/>
      <c r="KUE65" s="140"/>
      <c r="KUF65" s="140"/>
      <c r="KUG65" s="140"/>
      <c r="KUH65" s="140"/>
      <c r="KUI65" s="140"/>
      <c r="KUJ65" s="140"/>
      <c r="KUK65" s="140"/>
      <c r="KUL65" s="140"/>
      <c r="KUM65" s="140"/>
      <c r="KUN65" s="140"/>
      <c r="KUO65" s="140"/>
      <c r="KUP65" s="140"/>
      <c r="KUQ65" s="140"/>
      <c r="KUR65" s="140"/>
      <c r="KUS65" s="140"/>
      <c r="KUT65" s="140"/>
      <c r="KUU65" s="140"/>
      <c r="KUV65" s="140"/>
      <c r="KUW65" s="140"/>
      <c r="KUX65" s="140"/>
      <c r="KUY65" s="140"/>
      <c r="KUZ65" s="140"/>
      <c r="KVA65" s="140"/>
      <c r="KVB65" s="140"/>
      <c r="KVC65" s="140"/>
      <c r="KVD65" s="140"/>
      <c r="KVE65" s="140"/>
      <c r="KVF65" s="140"/>
      <c r="KVG65" s="140"/>
      <c r="KVH65" s="140"/>
      <c r="KVI65" s="140"/>
      <c r="KVJ65" s="140"/>
      <c r="KVK65" s="140"/>
      <c r="KVL65" s="140"/>
      <c r="KVM65" s="140"/>
      <c r="KVN65" s="140"/>
      <c r="KVO65" s="140"/>
      <c r="KVP65" s="140"/>
      <c r="KVQ65" s="140"/>
      <c r="KVR65" s="140"/>
      <c r="KVS65" s="140"/>
      <c r="KVT65" s="140"/>
      <c r="KVU65" s="140"/>
      <c r="KVV65" s="140"/>
      <c r="KVW65" s="140"/>
      <c r="KVX65" s="140"/>
      <c r="KVY65" s="140"/>
      <c r="KVZ65" s="140"/>
      <c r="KWA65" s="140"/>
      <c r="KWB65" s="140"/>
      <c r="KWC65" s="140"/>
      <c r="KWD65" s="140"/>
      <c r="KWE65" s="140"/>
      <c r="KWF65" s="140"/>
      <c r="KWG65" s="140"/>
      <c r="KWH65" s="140"/>
      <c r="KWI65" s="140"/>
      <c r="KWJ65" s="140"/>
      <c r="KWK65" s="140"/>
      <c r="KWL65" s="140"/>
      <c r="KWM65" s="140"/>
      <c r="KWN65" s="140"/>
      <c r="KWO65" s="140"/>
      <c r="KWP65" s="140"/>
      <c r="KWQ65" s="140"/>
      <c r="KWR65" s="140"/>
      <c r="KWS65" s="140"/>
      <c r="KWT65" s="140"/>
      <c r="KWU65" s="140"/>
      <c r="KWV65" s="140"/>
      <c r="KWW65" s="140"/>
      <c r="KWX65" s="140"/>
      <c r="KWY65" s="140"/>
      <c r="KWZ65" s="140"/>
      <c r="KXA65" s="140"/>
      <c r="KXB65" s="140"/>
      <c r="KXC65" s="140"/>
      <c r="KXD65" s="140"/>
      <c r="KXE65" s="140"/>
      <c r="KXF65" s="140"/>
      <c r="KXG65" s="140"/>
      <c r="KXH65" s="140"/>
      <c r="KXI65" s="140"/>
      <c r="KXJ65" s="140"/>
      <c r="KXK65" s="140"/>
      <c r="KXL65" s="140"/>
      <c r="KXM65" s="140"/>
      <c r="KXN65" s="140"/>
      <c r="KXO65" s="140"/>
      <c r="KXP65" s="140"/>
      <c r="KXQ65" s="140"/>
      <c r="KXR65" s="140"/>
      <c r="KXS65" s="140"/>
      <c r="KXT65" s="140"/>
      <c r="KXU65" s="140"/>
      <c r="KXV65" s="140"/>
      <c r="KXW65" s="140"/>
      <c r="KXX65" s="140"/>
      <c r="KXY65" s="140"/>
      <c r="KXZ65" s="140"/>
      <c r="KYA65" s="140"/>
      <c r="KYB65" s="140"/>
      <c r="KYC65" s="140"/>
      <c r="KYD65" s="140"/>
      <c r="KYE65" s="140"/>
      <c r="KYF65" s="140"/>
      <c r="KYG65" s="140"/>
      <c r="KYH65" s="140"/>
      <c r="KYI65" s="140"/>
      <c r="KYJ65" s="140"/>
      <c r="KYK65" s="140"/>
      <c r="KYL65" s="140"/>
      <c r="KYM65" s="140"/>
      <c r="KYN65" s="140"/>
      <c r="KYO65" s="140"/>
      <c r="KYP65" s="140"/>
      <c r="KYQ65" s="140"/>
      <c r="KYR65" s="140"/>
      <c r="KYS65" s="140"/>
      <c r="KYT65" s="140"/>
      <c r="KYU65" s="140"/>
      <c r="KYV65" s="140"/>
      <c r="KYW65" s="140"/>
      <c r="KYX65" s="140"/>
      <c r="KYY65" s="140"/>
      <c r="KYZ65" s="140"/>
      <c r="KZA65" s="140"/>
      <c r="KZB65" s="140"/>
      <c r="KZC65" s="140"/>
      <c r="KZD65" s="140"/>
      <c r="KZE65" s="140"/>
      <c r="KZF65" s="140"/>
      <c r="KZG65" s="140"/>
      <c r="KZH65" s="140"/>
      <c r="KZI65" s="140"/>
      <c r="KZJ65" s="140"/>
      <c r="KZK65" s="140"/>
      <c r="KZL65" s="140"/>
      <c r="KZM65" s="140"/>
      <c r="KZN65" s="140"/>
      <c r="KZO65" s="140"/>
      <c r="KZP65" s="140"/>
      <c r="KZQ65" s="140"/>
      <c r="KZR65" s="140"/>
      <c r="KZS65" s="140"/>
      <c r="KZT65" s="140"/>
      <c r="KZU65" s="140"/>
      <c r="KZV65" s="140"/>
      <c r="KZW65" s="140"/>
      <c r="KZX65" s="140"/>
      <c r="KZY65" s="140"/>
      <c r="KZZ65" s="140"/>
      <c r="LAA65" s="140"/>
      <c r="LAB65" s="140"/>
      <c r="LAC65" s="140"/>
      <c r="LAD65" s="140"/>
      <c r="LAE65" s="140"/>
      <c r="LAF65" s="140"/>
      <c r="LAG65" s="140"/>
      <c r="LAH65" s="140"/>
      <c r="LAI65" s="140"/>
      <c r="LAJ65" s="140"/>
      <c r="LAK65" s="140"/>
      <c r="LAL65" s="140"/>
      <c r="LAM65" s="140"/>
      <c r="LAN65" s="140"/>
      <c r="LAO65" s="140"/>
      <c r="LAP65" s="140"/>
      <c r="LAQ65" s="140"/>
      <c r="LAR65" s="140"/>
      <c r="LAS65" s="140"/>
      <c r="LAT65" s="140"/>
      <c r="LAU65" s="140"/>
      <c r="LAV65" s="140"/>
      <c r="LAW65" s="140"/>
      <c r="LAX65" s="140"/>
      <c r="LAY65" s="140"/>
      <c r="LAZ65" s="140"/>
      <c r="LBA65" s="140"/>
      <c r="LBB65" s="140"/>
      <c r="LBC65" s="140"/>
      <c r="LBD65" s="140"/>
      <c r="LBE65" s="140"/>
      <c r="LBF65" s="140"/>
      <c r="LBG65" s="140"/>
      <c r="LBH65" s="140"/>
      <c r="LBI65" s="140"/>
      <c r="LBJ65" s="140"/>
      <c r="LBK65" s="140"/>
      <c r="LBL65" s="140"/>
      <c r="LBM65" s="140"/>
      <c r="LBN65" s="140"/>
      <c r="LBO65" s="140"/>
      <c r="LBP65" s="140"/>
      <c r="LBQ65" s="140"/>
      <c r="LBR65" s="140"/>
      <c r="LBS65" s="140"/>
      <c r="LBT65" s="140"/>
      <c r="LBU65" s="140"/>
      <c r="LBV65" s="140"/>
      <c r="LBW65" s="140"/>
      <c r="LBX65" s="140"/>
      <c r="LBY65" s="140"/>
      <c r="LBZ65" s="140"/>
      <c r="LCA65" s="140"/>
      <c r="LCB65" s="140"/>
      <c r="LCC65" s="140"/>
      <c r="LCD65" s="140"/>
      <c r="LCE65" s="140"/>
      <c r="LCF65" s="140"/>
      <c r="LCG65" s="140"/>
      <c r="LCH65" s="140"/>
      <c r="LCI65" s="140"/>
      <c r="LCJ65" s="140"/>
      <c r="LCK65" s="140"/>
      <c r="LCL65" s="140"/>
      <c r="LCM65" s="140"/>
      <c r="LCN65" s="140"/>
      <c r="LCO65" s="140"/>
      <c r="LCP65" s="140"/>
      <c r="LCQ65" s="140"/>
      <c r="LCR65" s="140"/>
      <c r="LCS65" s="140"/>
      <c r="LCT65" s="140"/>
      <c r="LCU65" s="140"/>
      <c r="LCV65" s="140"/>
      <c r="LCW65" s="140"/>
      <c r="LCX65" s="140"/>
      <c r="LCY65" s="140"/>
      <c r="LCZ65" s="140"/>
      <c r="LDA65" s="140"/>
      <c r="LDB65" s="140"/>
      <c r="LDC65" s="140"/>
      <c r="LDD65" s="140"/>
      <c r="LDE65" s="140"/>
      <c r="LDF65" s="140"/>
      <c r="LDG65" s="140"/>
      <c r="LDH65" s="140"/>
      <c r="LDI65" s="140"/>
      <c r="LDJ65" s="140"/>
      <c r="LDK65" s="140"/>
      <c r="LDL65" s="140"/>
      <c r="LDM65" s="140"/>
      <c r="LDN65" s="140"/>
      <c r="LDO65" s="140"/>
      <c r="LDP65" s="140"/>
      <c r="LDQ65" s="140"/>
      <c r="LDR65" s="140"/>
      <c r="LDS65" s="140"/>
      <c r="LDT65" s="140"/>
      <c r="LDU65" s="140"/>
      <c r="LDV65" s="140"/>
      <c r="LDW65" s="140"/>
      <c r="LDX65" s="140"/>
      <c r="LDY65" s="140"/>
      <c r="LDZ65" s="140"/>
      <c r="LEA65" s="140"/>
      <c r="LEB65" s="140"/>
      <c r="LEC65" s="140"/>
      <c r="LED65" s="140"/>
      <c r="LEE65" s="140"/>
      <c r="LEF65" s="140"/>
      <c r="LEG65" s="140"/>
      <c r="LEH65" s="140"/>
      <c r="LEI65" s="140"/>
      <c r="LEJ65" s="140"/>
      <c r="LEK65" s="140"/>
      <c r="LEL65" s="140"/>
      <c r="LEM65" s="140"/>
      <c r="LEN65" s="140"/>
      <c r="LEO65" s="140"/>
      <c r="LEP65" s="140"/>
      <c r="LEQ65" s="140"/>
      <c r="LER65" s="140"/>
      <c r="LES65" s="140"/>
      <c r="LET65" s="140"/>
      <c r="LEU65" s="140"/>
      <c r="LEV65" s="140"/>
      <c r="LEW65" s="140"/>
      <c r="LEX65" s="140"/>
      <c r="LEY65" s="140"/>
      <c r="LEZ65" s="140"/>
      <c r="LFA65" s="140"/>
      <c r="LFB65" s="140"/>
      <c r="LFC65" s="140"/>
      <c r="LFD65" s="140"/>
      <c r="LFE65" s="140"/>
      <c r="LFF65" s="140"/>
      <c r="LFG65" s="140"/>
      <c r="LFH65" s="140"/>
      <c r="LFI65" s="140"/>
      <c r="LFJ65" s="140"/>
      <c r="LFK65" s="140"/>
      <c r="LFL65" s="140"/>
      <c r="LFM65" s="140"/>
      <c r="LFN65" s="140"/>
      <c r="LFO65" s="140"/>
      <c r="LFP65" s="140"/>
      <c r="LFQ65" s="140"/>
      <c r="LFR65" s="140"/>
      <c r="LFS65" s="140"/>
      <c r="LFT65" s="140"/>
      <c r="LFU65" s="140"/>
      <c r="LFV65" s="140"/>
      <c r="LFW65" s="140"/>
      <c r="LFX65" s="140"/>
      <c r="LFY65" s="140"/>
      <c r="LFZ65" s="140"/>
      <c r="LGA65" s="140"/>
      <c r="LGB65" s="140"/>
      <c r="LGC65" s="140"/>
      <c r="LGD65" s="140"/>
      <c r="LGE65" s="140"/>
      <c r="LGF65" s="140"/>
      <c r="LGG65" s="140"/>
      <c r="LGH65" s="140"/>
      <c r="LGI65" s="140"/>
      <c r="LGJ65" s="140"/>
      <c r="LGK65" s="140"/>
      <c r="LGL65" s="140"/>
      <c r="LGM65" s="140"/>
      <c r="LGN65" s="140"/>
      <c r="LGO65" s="140"/>
      <c r="LGP65" s="140"/>
      <c r="LGQ65" s="140"/>
      <c r="LGR65" s="140"/>
      <c r="LGS65" s="140"/>
      <c r="LGT65" s="140"/>
      <c r="LGU65" s="140"/>
      <c r="LGV65" s="140"/>
      <c r="LGW65" s="140"/>
      <c r="LGX65" s="140"/>
      <c r="LGY65" s="140"/>
      <c r="LGZ65" s="140"/>
      <c r="LHA65" s="140"/>
      <c r="LHB65" s="140"/>
      <c r="LHC65" s="140"/>
      <c r="LHD65" s="140"/>
      <c r="LHE65" s="140"/>
      <c r="LHF65" s="140"/>
      <c r="LHG65" s="140"/>
      <c r="LHH65" s="140"/>
      <c r="LHI65" s="140"/>
      <c r="LHJ65" s="140"/>
      <c r="LHK65" s="140"/>
      <c r="LHL65" s="140"/>
      <c r="LHM65" s="140"/>
      <c r="LHN65" s="140"/>
      <c r="LHO65" s="140"/>
      <c r="LHP65" s="140"/>
      <c r="LHQ65" s="140"/>
      <c r="LHR65" s="140"/>
      <c r="LHS65" s="140"/>
      <c r="LHT65" s="140"/>
      <c r="LHU65" s="140"/>
      <c r="LHV65" s="140"/>
      <c r="LHW65" s="140"/>
      <c r="LHX65" s="140"/>
      <c r="LHY65" s="140"/>
      <c r="LHZ65" s="140"/>
      <c r="LIA65" s="140"/>
      <c r="LIB65" s="140"/>
      <c r="LIC65" s="140"/>
      <c r="LID65" s="140"/>
      <c r="LIE65" s="140"/>
      <c r="LIF65" s="140"/>
      <c r="LIG65" s="140"/>
      <c r="LIH65" s="140"/>
      <c r="LII65" s="140"/>
      <c r="LIJ65" s="140"/>
      <c r="LIK65" s="140"/>
      <c r="LIL65" s="140"/>
      <c r="LIM65" s="140"/>
      <c r="LIN65" s="140"/>
      <c r="LIO65" s="140"/>
      <c r="LIP65" s="140"/>
      <c r="LIQ65" s="140"/>
      <c r="LIR65" s="140"/>
      <c r="LIS65" s="140"/>
      <c r="LIT65" s="140"/>
      <c r="LIU65" s="140"/>
      <c r="LIV65" s="140"/>
      <c r="LIW65" s="140"/>
      <c r="LIX65" s="140"/>
      <c r="LIY65" s="140"/>
      <c r="LIZ65" s="140"/>
      <c r="LJA65" s="140"/>
      <c r="LJB65" s="140"/>
      <c r="LJC65" s="140"/>
      <c r="LJD65" s="140"/>
      <c r="LJE65" s="140"/>
      <c r="LJF65" s="140"/>
      <c r="LJG65" s="140"/>
      <c r="LJH65" s="140"/>
      <c r="LJI65" s="140"/>
      <c r="LJJ65" s="140"/>
      <c r="LJK65" s="140"/>
      <c r="LJL65" s="140"/>
      <c r="LJM65" s="140"/>
      <c r="LJN65" s="140"/>
      <c r="LJO65" s="140"/>
      <c r="LJP65" s="140"/>
      <c r="LJQ65" s="140"/>
      <c r="LJR65" s="140"/>
      <c r="LJS65" s="140"/>
      <c r="LJT65" s="140"/>
      <c r="LJU65" s="140"/>
      <c r="LJV65" s="140"/>
      <c r="LJW65" s="140"/>
      <c r="LJX65" s="140"/>
      <c r="LJY65" s="140"/>
      <c r="LJZ65" s="140"/>
      <c r="LKA65" s="140"/>
      <c r="LKB65" s="140"/>
      <c r="LKC65" s="140"/>
      <c r="LKD65" s="140"/>
      <c r="LKE65" s="140"/>
      <c r="LKF65" s="140"/>
      <c r="LKG65" s="140"/>
      <c r="LKH65" s="140"/>
      <c r="LKI65" s="140"/>
      <c r="LKJ65" s="140"/>
      <c r="LKK65" s="140"/>
      <c r="LKL65" s="140"/>
      <c r="LKM65" s="140"/>
      <c r="LKN65" s="140"/>
      <c r="LKO65" s="140"/>
      <c r="LKP65" s="140"/>
      <c r="LKQ65" s="140"/>
      <c r="LKR65" s="140"/>
      <c r="LKS65" s="140"/>
      <c r="LKT65" s="140"/>
      <c r="LKU65" s="140"/>
      <c r="LKV65" s="140"/>
      <c r="LKW65" s="140"/>
      <c r="LKX65" s="140"/>
      <c r="LKY65" s="140"/>
      <c r="LKZ65" s="140"/>
      <c r="LLA65" s="140"/>
      <c r="LLB65" s="140"/>
      <c r="LLC65" s="140"/>
      <c r="LLD65" s="140"/>
      <c r="LLE65" s="140"/>
      <c r="LLF65" s="140"/>
      <c r="LLG65" s="140"/>
      <c r="LLH65" s="140"/>
      <c r="LLI65" s="140"/>
      <c r="LLJ65" s="140"/>
      <c r="LLK65" s="140"/>
      <c r="LLL65" s="140"/>
      <c r="LLM65" s="140"/>
      <c r="LLN65" s="140"/>
      <c r="LLO65" s="140"/>
      <c r="LLP65" s="140"/>
      <c r="LLQ65" s="140"/>
      <c r="LLR65" s="140"/>
      <c r="LLS65" s="140"/>
      <c r="LLT65" s="140"/>
      <c r="LLU65" s="140"/>
      <c r="LLV65" s="140"/>
      <c r="LLW65" s="140"/>
      <c r="LLX65" s="140"/>
      <c r="LLY65" s="140"/>
      <c r="LLZ65" s="140"/>
      <c r="LMA65" s="140"/>
      <c r="LMB65" s="140"/>
      <c r="LMC65" s="140"/>
      <c r="LMD65" s="140"/>
      <c r="LME65" s="140"/>
      <c r="LMF65" s="140"/>
      <c r="LMG65" s="140"/>
      <c r="LMH65" s="140"/>
      <c r="LMI65" s="140"/>
      <c r="LMJ65" s="140"/>
      <c r="LMK65" s="140"/>
      <c r="LML65" s="140"/>
      <c r="LMM65" s="140"/>
      <c r="LMN65" s="140"/>
      <c r="LMO65" s="140"/>
      <c r="LMP65" s="140"/>
      <c r="LMQ65" s="140"/>
      <c r="LMR65" s="140"/>
      <c r="LMS65" s="140"/>
      <c r="LMT65" s="140"/>
      <c r="LMU65" s="140"/>
      <c r="LMV65" s="140"/>
      <c r="LMW65" s="140"/>
      <c r="LMX65" s="140"/>
      <c r="LMY65" s="140"/>
      <c r="LMZ65" s="140"/>
      <c r="LNA65" s="140"/>
      <c r="LNB65" s="140"/>
      <c r="LNC65" s="140"/>
      <c r="LND65" s="140"/>
      <c r="LNE65" s="140"/>
      <c r="LNF65" s="140"/>
      <c r="LNG65" s="140"/>
      <c r="LNH65" s="140"/>
      <c r="LNI65" s="140"/>
      <c r="LNJ65" s="140"/>
      <c r="LNK65" s="140"/>
      <c r="LNL65" s="140"/>
      <c r="LNM65" s="140"/>
      <c r="LNN65" s="140"/>
      <c r="LNO65" s="140"/>
      <c r="LNP65" s="140"/>
      <c r="LNQ65" s="140"/>
      <c r="LNR65" s="140"/>
      <c r="LNS65" s="140"/>
      <c r="LNT65" s="140"/>
      <c r="LNU65" s="140"/>
      <c r="LNV65" s="140"/>
      <c r="LNW65" s="140"/>
      <c r="LNX65" s="140"/>
      <c r="LNY65" s="140"/>
      <c r="LNZ65" s="140"/>
      <c r="LOA65" s="140"/>
      <c r="LOB65" s="140"/>
      <c r="LOC65" s="140"/>
      <c r="LOD65" s="140"/>
      <c r="LOE65" s="140"/>
      <c r="LOF65" s="140"/>
      <c r="LOG65" s="140"/>
      <c r="LOH65" s="140"/>
      <c r="LOI65" s="140"/>
      <c r="LOJ65" s="140"/>
      <c r="LOK65" s="140"/>
      <c r="LOL65" s="140"/>
      <c r="LOM65" s="140"/>
      <c r="LON65" s="140"/>
      <c r="LOO65" s="140"/>
      <c r="LOP65" s="140"/>
      <c r="LOQ65" s="140"/>
      <c r="LOR65" s="140"/>
      <c r="LOS65" s="140"/>
      <c r="LOT65" s="140"/>
      <c r="LOU65" s="140"/>
      <c r="LOV65" s="140"/>
      <c r="LOW65" s="140"/>
      <c r="LOX65" s="140"/>
      <c r="LOY65" s="140"/>
      <c r="LOZ65" s="140"/>
      <c r="LPA65" s="140"/>
      <c r="LPB65" s="140"/>
      <c r="LPC65" s="140"/>
      <c r="LPD65" s="140"/>
      <c r="LPE65" s="140"/>
      <c r="LPF65" s="140"/>
      <c r="LPG65" s="140"/>
      <c r="LPH65" s="140"/>
      <c r="LPI65" s="140"/>
      <c r="LPJ65" s="140"/>
      <c r="LPK65" s="140"/>
      <c r="LPL65" s="140"/>
      <c r="LPM65" s="140"/>
      <c r="LPN65" s="140"/>
      <c r="LPO65" s="140"/>
      <c r="LPP65" s="140"/>
      <c r="LPQ65" s="140"/>
      <c r="LPR65" s="140"/>
      <c r="LPS65" s="140"/>
      <c r="LPT65" s="140"/>
      <c r="LPU65" s="140"/>
      <c r="LPV65" s="140"/>
      <c r="LPW65" s="140"/>
      <c r="LPX65" s="140"/>
      <c r="LPY65" s="140"/>
      <c r="LPZ65" s="140"/>
      <c r="LQA65" s="140"/>
      <c r="LQB65" s="140"/>
      <c r="LQC65" s="140"/>
      <c r="LQD65" s="140"/>
      <c r="LQE65" s="140"/>
      <c r="LQF65" s="140"/>
      <c r="LQG65" s="140"/>
      <c r="LQH65" s="140"/>
      <c r="LQI65" s="140"/>
      <c r="LQJ65" s="140"/>
      <c r="LQK65" s="140"/>
      <c r="LQL65" s="140"/>
      <c r="LQM65" s="140"/>
      <c r="LQN65" s="140"/>
      <c r="LQO65" s="140"/>
      <c r="LQP65" s="140"/>
      <c r="LQQ65" s="140"/>
      <c r="LQR65" s="140"/>
      <c r="LQS65" s="140"/>
      <c r="LQT65" s="140"/>
      <c r="LQU65" s="140"/>
      <c r="LQV65" s="140"/>
      <c r="LQW65" s="140"/>
      <c r="LQX65" s="140"/>
      <c r="LQY65" s="140"/>
      <c r="LQZ65" s="140"/>
      <c r="LRA65" s="140"/>
      <c r="LRB65" s="140"/>
      <c r="LRC65" s="140"/>
      <c r="LRD65" s="140"/>
      <c r="LRE65" s="140"/>
      <c r="LRF65" s="140"/>
      <c r="LRG65" s="140"/>
      <c r="LRH65" s="140"/>
      <c r="LRI65" s="140"/>
      <c r="LRJ65" s="140"/>
      <c r="LRK65" s="140"/>
      <c r="LRL65" s="140"/>
      <c r="LRM65" s="140"/>
      <c r="LRN65" s="140"/>
      <c r="LRO65" s="140"/>
      <c r="LRP65" s="140"/>
      <c r="LRQ65" s="140"/>
      <c r="LRR65" s="140"/>
      <c r="LRS65" s="140"/>
      <c r="LRT65" s="140"/>
      <c r="LRU65" s="140"/>
      <c r="LRV65" s="140"/>
      <c r="LRW65" s="140"/>
      <c r="LRX65" s="140"/>
      <c r="LRY65" s="140"/>
      <c r="LRZ65" s="140"/>
      <c r="LSA65" s="140"/>
      <c r="LSB65" s="140"/>
      <c r="LSC65" s="140"/>
      <c r="LSD65" s="140"/>
      <c r="LSE65" s="140"/>
      <c r="LSF65" s="140"/>
      <c r="LSG65" s="140"/>
      <c r="LSH65" s="140"/>
      <c r="LSI65" s="140"/>
      <c r="LSJ65" s="140"/>
      <c r="LSK65" s="140"/>
      <c r="LSL65" s="140"/>
      <c r="LSM65" s="140"/>
      <c r="LSN65" s="140"/>
      <c r="LSO65" s="140"/>
      <c r="LSP65" s="140"/>
      <c r="LSQ65" s="140"/>
      <c r="LSR65" s="140"/>
      <c r="LSS65" s="140"/>
      <c r="LST65" s="140"/>
      <c r="LSU65" s="140"/>
      <c r="LSV65" s="140"/>
      <c r="LSW65" s="140"/>
      <c r="LSX65" s="140"/>
      <c r="LSY65" s="140"/>
      <c r="LSZ65" s="140"/>
      <c r="LTA65" s="140"/>
      <c r="LTB65" s="140"/>
      <c r="LTC65" s="140"/>
      <c r="LTD65" s="140"/>
      <c r="LTE65" s="140"/>
      <c r="LTF65" s="140"/>
      <c r="LTG65" s="140"/>
      <c r="LTH65" s="140"/>
      <c r="LTI65" s="140"/>
      <c r="LTJ65" s="140"/>
      <c r="LTK65" s="140"/>
      <c r="LTL65" s="140"/>
      <c r="LTM65" s="140"/>
      <c r="LTN65" s="140"/>
      <c r="LTO65" s="140"/>
      <c r="LTP65" s="140"/>
      <c r="LTQ65" s="140"/>
      <c r="LTR65" s="140"/>
      <c r="LTS65" s="140"/>
      <c r="LTT65" s="140"/>
      <c r="LTU65" s="140"/>
      <c r="LTV65" s="140"/>
      <c r="LTW65" s="140"/>
      <c r="LTX65" s="140"/>
      <c r="LTY65" s="140"/>
      <c r="LTZ65" s="140"/>
      <c r="LUA65" s="140"/>
      <c r="LUB65" s="140"/>
      <c r="LUC65" s="140"/>
      <c r="LUD65" s="140"/>
      <c r="LUE65" s="140"/>
      <c r="LUF65" s="140"/>
      <c r="LUG65" s="140"/>
      <c r="LUH65" s="140"/>
      <c r="LUI65" s="140"/>
      <c r="LUJ65" s="140"/>
      <c r="LUK65" s="140"/>
      <c r="LUL65" s="140"/>
      <c r="LUM65" s="140"/>
      <c r="LUN65" s="140"/>
      <c r="LUO65" s="140"/>
      <c r="LUP65" s="140"/>
      <c r="LUQ65" s="140"/>
      <c r="LUR65" s="140"/>
      <c r="LUS65" s="140"/>
      <c r="LUT65" s="140"/>
      <c r="LUU65" s="140"/>
      <c r="LUV65" s="140"/>
      <c r="LUW65" s="140"/>
      <c r="LUX65" s="140"/>
      <c r="LUY65" s="140"/>
      <c r="LUZ65" s="140"/>
      <c r="LVA65" s="140"/>
      <c r="LVB65" s="140"/>
      <c r="LVC65" s="140"/>
      <c r="LVD65" s="140"/>
      <c r="LVE65" s="140"/>
      <c r="LVF65" s="140"/>
      <c r="LVG65" s="140"/>
      <c r="LVH65" s="140"/>
      <c r="LVI65" s="140"/>
      <c r="LVJ65" s="140"/>
      <c r="LVK65" s="140"/>
      <c r="LVL65" s="140"/>
      <c r="LVM65" s="140"/>
      <c r="LVN65" s="140"/>
      <c r="LVO65" s="140"/>
      <c r="LVP65" s="140"/>
      <c r="LVQ65" s="140"/>
      <c r="LVR65" s="140"/>
      <c r="LVS65" s="140"/>
      <c r="LVT65" s="140"/>
      <c r="LVU65" s="140"/>
      <c r="LVV65" s="140"/>
      <c r="LVW65" s="140"/>
      <c r="LVX65" s="140"/>
      <c r="LVY65" s="140"/>
      <c r="LVZ65" s="140"/>
      <c r="LWA65" s="140"/>
      <c r="LWB65" s="140"/>
      <c r="LWC65" s="140"/>
      <c r="LWD65" s="140"/>
      <c r="LWE65" s="140"/>
      <c r="LWF65" s="140"/>
      <c r="LWG65" s="140"/>
      <c r="LWH65" s="140"/>
      <c r="LWI65" s="140"/>
      <c r="LWJ65" s="140"/>
      <c r="LWK65" s="140"/>
      <c r="LWL65" s="140"/>
      <c r="LWM65" s="140"/>
      <c r="LWN65" s="140"/>
      <c r="LWO65" s="140"/>
      <c r="LWP65" s="140"/>
      <c r="LWQ65" s="140"/>
      <c r="LWR65" s="140"/>
      <c r="LWS65" s="140"/>
      <c r="LWT65" s="140"/>
      <c r="LWU65" s="140"/>
      <c r="LWV65" s="140"/>
      <c r="LWW65" s="140"/>
      <c r="LWX65" s="140"/>
      <c r="LWY65" s="140"/>
      <c r="LWZ65" s="140"/>
      <c r="LXA65" s="140"/>
      <c r="LXB65" s="140"/>
      <c r="LXC65" s="140"/>
      <c r="LXD65" s="140"/>
      <c r="LXE65" s="140"/>
      <c r="LXF65" s="140"/>
      <c r="LXG65" s="140"/>
      <c r="LXH65" s="140"/>
      <c r="LXI65" s="140"/>
      <c r="LXJ65" s="140"/>
      <c r="LXK65" s="140"/>
      <c r="LXL65" s="140"/>
      <c r="LXM65" s="140"/>
      <c r="LXN65" s="140"/>
      <c r="LXO65" s="140"/>
      <c r="LXP65" s="140"/>
      <c r="LXQ65" s="140"/>
      <c r="LXR65" s="140"/>
      <c r="LXS65" s="140"/>
      <c r="LXT65" s="140"/>
      <c r="LXU65" s="140"/>
      <c r="LXV65" s="140"/>
      <c r="LXW65" s="140"/>
      <c r="LXX65" s="140"/>
      <c r="LXY65" s="140"/>
      <c r="LXZ65" s="140"/>
      <c r="LYA65" s="140"/>
      <c r="LYB65" s="140"/>
      <c r="LYC65" s="140"/>
      <c r="LYD65" s="140"/>
      <c r="LYE65" s="140"/>
      <c r="LYF65" s="140"/>
      <c r="LYG65" s="140"/>
      <c r="LYH65" s="140"/>
      <c r="LYI65" s="140"/>
      <c r="LYJ65" s="140"/>
      <c r="LYK65" s="140"/>
      <c r="LYL65" s="140"/>
      <c r="LYM65" s="140"/>
      <c r="LYN65" s="140"/>
      <c r="LYO65" s="140"/>
      <c r="LYP65" s="140"/>
      <c r="LYQ65" s="140"/>
      <c r="LYR65" s="140"/>
      <c r="LYS65" s="140"/>
      <c r="LYT65" s="140"/>
      <c r="LYU65" s="140"/>
      <c r="LYV65" s="140"/>
      <c r="LYW65" s="140"/>
      <c r="LYX65" s="140"/>
      <c r="LYY65" s="140"/>
      <c r="LYZ65" s="140"/>
      <c r="LZA65" s="140"/>
      <c r="LZB65" s="140"/>
      <c r="LZC65" s="140"/>
      <c r="LZD65" s="140"/>
      <c r="LZE65" s="140"/>
      <c r="LZF65" s="140"/>
      <c r="LZG65" s="140"/>
      <c r="LZH65" s="140"/>
      <c r="LZI65" s="140"/>
      <c r="LZJ65" s="140"/>
      <c r="LZK65" s="140"/>
      <c r="LZL65" s="140"/>
      <c r="LZM65" s="140"/>
      <c r="LZN65" s="140"/>
      <c r="LZO65" s="140"/>
      <c r="LZP65" s="140"/>
      <c r="LZQ65" s="140"/>
      <c r="LZR65" s="140"/>
      <c r="LZS65" s="140"/>
      <c r="LZT65" s="140"/>
      <c r="LZU65" s="140"/>
      <c r="LZV65" s="140"/>
      <c r="LZW65" s="140"/>
      <c r="LZX65" s="140"/>
      <c r="LZY65" s="140"/>
      <c r="LZZ65" s="140"/>
      <c r="MAA65" s="140"/>
      <c r="MAB65" s="140"/>
      <c r="MAC65" s="140"/>
      <c r="MAD65" s="140"/>
      <c r="MAE65" s="140"/>
      <c r="MAF65" s="140"/>
      <c r="MAG65" s="140"/>
      <c r="MAH65" s="140"/>
      <c r="MAI65" s="140"/>
      <c r="MAJ65" s="140"/>
      <c r="MAK65" s="140"/>
      <c r="MAL65" s="140"/>
      <c r="MAM65" s="140"/>
      <c r="MAN65" s="140"/>
      <c r="MAO65" s="140"/>
      <c r="MAP65" s="140"/>
      <c r="MAQ65" s="140"/>
      <c r="MAR65" s="140"/>
      <c r="MAS65" s="140"/>
      <c r="MAT65" s="140"/>
      <c r="MAU65" s="140"/>
      <c r="MAV65" s="140"/>
      <c r="MAW65" s="140"/>
      <c r="MAX65" s="140"/>
      <c r="MAY65" s="140"/>
      <c r="MAZ65" s="140"/>
      <c r="MBA65" s="140"/>
      <c r="MBB65" s="140"/>
      <c r="MBC65" s="140"/>
      <c r="MBD65" s="140"/>
      <c r="MBE65" s="140"/>
      <c r="MBF65" s="140"/>
      <c r="MBG65" s="140"/>
      <c r="MBH65" s="140"/>
      <c r="MBI65" s="140"/>
      <c r="MBJ65" s="140"/>
      <c r="MBK65" s="140"/>
      <c r="MBL65" s="140"/>
      <c r="MBM65" s="140"/>
      <c r="MBN65" s="140"/>
      <c r="MBO65" s="140"/>
      <c r="MBP65" s="140"/>
      <c r="MBQ65" s="140"/>
      <c r="MBR65" s="140"/>
      <c r="MBS65" s="140"/>
      <c r="MBT65" s="140"/>
      <c r="MBU65" s="140"/>
      <c r="MBV65" s="140"/>
      <c r="MBW65" s="140"/>
      <c r="MBX65" s="140"/>
      <c r="MBY65" s="140"/>
      <c r="MBZ65" s="140"/>
      <c r="MCA65" s="140"/>
      <c r="MCB65" s="140"/>
      <c r="MCC65" s="140"/>
      <c r="MCD65" s="140"/>
      <c r="MCE65" s="140"/>
      <c r="MCF65" s="140"/>
      <c r="MCG65" s="140"/>
      <c r="MCH65" s="140"/>
      <c r="MCI65" s="140"/>
      <c r="MCJ65" s="140"/>
      <c r="MCK65" s="140"/>
      <c r="MCL65" s="140"/>
      <c r="MCM65" s="140"/>
      <c r="MCN65" s="140"/>
      <c r="MCO65" s="140"/>
      <c r="MCP65" s="140"/>
      <c r="MCQ65" s="140"/>
      <c r="MCR65" s="140"/>
      <c r="MCS65" s="140"/>
      <c r="MCT65" s="140"/>
      <c r="MCU65" s="140"/>
      <c r="MCV65" s="140"/>
      <c r="MCW65" s="140"/>
      <c r="MCX65" s="140"/>
      <c r="MCY65" s="140"/>
      <c r="MCZ65" s="140"/>
      <c r="MDA65" s="140"/>
      <c r="MDB65" s="140"/>
      <c r="MDC65" s="140"/>
      <c r="MDD65" s="140"/>
      <c r="MDE65" s="140"/>
      <c r="MDF65" s="140"/>
      <c r="MDG65" s="140"/>
      <c r="MDH65" s="140"/>
      <c r="MDI65" s="140"/>
      <c r="MDJ65" s="140"/>
      <c r="MDK65" s="140"/>
      <c r="MDL65" s="140"/>
      <c r="MDM65" s="140"/>
      <c r="MDN65" s="140"/>
      <c r="MDO65" s="140"/>
      <c r="MDP65" s="140"/>
      <c r="MDQ65" s="140"/>
      <c r="MDR65" s="140"/>
      <c r="MDS65" s="140"/>
      <c r="MDT65" s="140"/>
      <c r="MDU65" s="140"/>
      <c r="MDV65" s="140"/>
      <c r="MDW65" s="140"/>
      <c r="MDX65" s="140"/>
      <c r="MDY65" s="140"/>
      <c r="MDZ65" s="140"/>
      <c r="MEA65" s="140"/>
      <c r="MEB65" s="140"/>
      <c r="MEC65" s="140"/>
      <c r="MED65" s="140"/>
      <c r="MEE65" s="140"/>
      <c r="MEF65" s="140"/>
      <c r="MEG65" s="140"/>
      <c r="MEH65" s="140"/>
      <c r="MEI65" s="140"/>
      <c r="MEJ65" s="140"/>
      <c r="MEK65" s="140"/>
      <c r="MEL65" s="140"/>
      <c r="MEM65" s="140"/>
      <c r="MEN65" s="140"/>
      <c r="MEO65" s="140"/>
      <c r="MEP65" s="140"/>
      <c r="MEQ65" s="140"/>
      <c r="MER65" s="140"/>
      <c r="MES65" s="140"/>
      <c r="MET65" s="140"/>
      <c r="MEU65" s="140"/>
      <c r="MEV65" s="140"/>
      <c r="MEW65" s="140"/>
      <c r="MEX65" s="140"/>
      <c r="MEY65" s="140"/>
      <c r="MEZ65" s="140"/>
      <c r="MFA65" s="140"/>
      <c r="MFB65" s="140"/>
      <c r="MFC65" s="140"/>
      <c r="MFD65" s="140"/>
      <c r="MFE65" s="140"/>
      <c r="MFF65" s="140"/>
      <c r="MFG65" s="140"/>
      <c r="MFH65" s="140"/>
      <c r="MFI65" s="140"/>
      <c r="MFJ65" s="140"/>
      <c r="MFK65" s="140"/>
      <c r="MFL65" s="140"/>
      <c r="MFM65" s="140"/>
      <c r="MFN65" s="140"/>
      <c r="MFO65" s="140"/>
      <c r="MFP65" s="140"/>
      <c r="MFQ65" s="140"/>
      <c r="MFR65" s="140"/>
      <c r="MFS65" s="140"/>
      <c r="MFT65" s="140"/>
      <c r="MFU65" s="140"/>
      <c r="MFV65" s="140"/>
      <c r="MFW65" s="140"/>
      <c r="MFX65" s="140"/>
      <c r="MFY65" s="140"/>
      <c r="MFZ65" s="140"/>
      <c r="MGA65" s="140"/>
      <c r="MGB65" s="140"/>
      <c r="MGC65" s="140"/>
      <c r="MGD65" s="140"/>
      <c r="MGE65" s="140"/>
      <c r="MGF65" s="140"/>
      <c r="MGG65" s="140"/>
      <c r="MGH65" s="140"/>
      <c r="MGI65" s="140"/>
      <c r="MGJ65" s="140"/>
      <c r="MGK65" s="140"/>
      <c r="MGL65" s="140"/>
      <c r="MGM65" s="140"/>
      <c r="MGN65" s="140"/>
      <c r="MGO65" s="140"/>
      <c r="MGP65" s="140"/>
      <c r="MGQ65" s="140"/>
      <c r="MGR65" s="140"/>
      <c r="MGS65" s="140"/>
      <c r="MGT65" s="140"/>
      <c r="MGU65" s="140"/>
      <c r="MGV65" s="140"/>
      <c r="MGW65" s="140"/>
      <c r="MGX65" s="140"/>
      <c r="MGY65" s="140"/>
      <c r="MGZ65" s="140"/>
      <c r="MHA65" s="140"/>
      <c r="MHB65" s="140"/>
      <c r="MHC65" s="140"/>
      <c r="MHD65" s="140"/>
      <c r="MHE65" s="140"/>
      <c r="MHF65" s="140"/>
      <c r="MHG65" s="140"/>
      <c r="MHH65" s="140"/>
      <c r="MHI65" s="140"/>
      <c r="MHJ65" s="140"/>
      <c r="MHK65" s="140"/>
      <c r="MHL65" s="140"/>
      <c r="MHM65" s="140"/>
      <c r="MHN65" s="140"/>
      <c r="MHO65" s="140"/>
      <c r="MHP65" s="140"/>
      <c r="MHQ65" s="140"/>
      <c r="MHR65" s="140"/>
      <c r="MHS65" s="140"/>
      <c r="MHT65" s="140"/>
      <c r="MHU65" s="140"/>
      <c r="MHV65" s="140"/>
      <c r="MHW65" s="140"/>
      <c r="MHX65" s="140"/>
      <c r="MHY65" s="140"/>
      <c r="MHZ65" s="140"/>
      <c r="MIA65" s="140"/>
      <c r="MIB65" s="140"/>
      <c r="MIC65" s="140"/>
      <c r="MID65" s="140"/>
      <c r="MIE65" s="140"/>
      <c r="MIF65" s="140"/>
      <c r="MIG65" s="140"/>
      <c r="MIH65" s="140"/>
      <c r="MII65" s="140"/>
      <c r="MIJ65" s="140"/>
      <c r="MIK65" s="140"/>
      <c r="MIL65" s="140"/>
      <c r="MIM65" s="140"/>
      <c r="MIN65" s="140"/>
      <c r="MIO65" s="140"/>
      <c r="MIP65" s="140"/>
      <c r="MIQ65" s="140"/>
      <c r="MIR65" s="140"/>
      <c r="MIS65" s="140"/>
      <c r="MIT65" s="140"/>
      <c r="MIU65" s="140"/>
      <c r="MIV65" s="140"/>
      <c r="MIW65" s="140"/>
      <c r="MIX65" s="140"/>
      <c r="MIY65" s="140"/>
      <c r="MIZ65" s="140"/>
      <c r="MJA65" s="140"/>
      <c r="MJB65" s="140"/>
      <c r="MJC65" s="140"/>
      <c r="MJD65" s="140"/>
      <c r="MJE65" s="140"/>
      <c r="MJF65" s="140"/>
      <c r="MJG65" s="140"/>
      <c r="MJH65" s="140"/>
      <c r="MJI65" s="140"/>
      <c r="MJJ65" s="140"/>
      <c r="MJK65" s="140"/>
      <c r="MJL65" s="140"/>
      <c r="MJM65" s="140"/>
      <c r="MJN65" s="140"/>
      <c r="MJO65" s="140"/>
      <c r="MJP65" s="140"/>
      <c r="MJQ65" s="140"/>
      <c r="MJR65" s="140"/>
      <c r="MJS65" s="140"/>
      <c r="MJT65" s="140"/>
      <c r="MJU65" s="140"/>
      <c r="MJV65" s="140"/>
      <c r="MJW65" s="140"/>
      <c r="MJX65" s="140"/>
      <c r="MJY65" s="140"/>
      <c r="MJZ65" s="140"/>
      <c r="MKA65" s="140"/>
      <c r="MKB65" s="140"/>
      <c r="MKC65" s="140"/>
      <c r="MKD65" s="140"/>
      <c r="MKE65" s="140"/>
      <c r="MKF65" s="140"/>
      <c r="MKG65" s="140"/>
      <c r="MKH65" s="140"/>
      <c r="MKI65" s="140"/>
      <c r="MKJ65" s="140"/>
      <c r="MKK65" s="140"/>
      <c r="MKL65" s="140"/>
      <c r="MKM65" s="140"/>
      <c r="MKN65" s="140"/>
      <c r="MKO65" s="140"/>
      <c r="MKP65" s="140"/>
      <c r="MKQ65" s="140"/>
      <c r="MKR65" s="140"/>
      <c r="MKS65" s="140"/>
      <c r="MKT65" s="140"/>
      <c r="MKU65" s="140"/>
      <c r="MKV65" s="140"/>
      <c r="MKW65" s="140"/>
      <c r="MKX65" s="140"/>
      <c r="MKY65" s="140"/>
      <c r="MKZ65" s="140"/>
      <c r="MLA65" s="140"/>
      <c r="MLB65" s="140"/>
      <c r="MLC65" s="140"/>
      <c r="MLD65" s="140"/>
      <c r="MLE65" s="140"/>
      <c r="MLF65" s="140"/>
      <c r="MLG65" s="140"/>
      <c r="MLH65" s="140"/>
      <c r="MLI65" s="140"/>
      <c r="MLJ65" s="140"/>
      <c r="MLK65" s="140"/>
      <c r="MLL65" s="140"/>
      <c r="MLM65" s="140"/>
      <c r="MLN65" s="140"/>
      <c r="MLO65" s="140"/>
      <c r="MLP65" s="140"/>
      <c r="MLQ65" s="140"/>
      <c r="MLR65" s="140"/>
      <c r="MLS65" s="140"/>
      <c r="MLT65" s="140"/>
      <c r="MLU65" s="140"/>
      <c r="MLV65" s="140"/>
      <c r="MLW65" s="140"/>
      <c r="MLX65" s="140"/>
      <c r="MLY65" s="140"/>
      <c r="MLZ65" s="140"/>
      <c r="MMA65" s="140"/>
      <c r="MMB65" s="140"/>
      <c r="MMC65" s="140"/>
      <c r="MMD65" s="140"/>
      <c r="MME65" s="140"/>
      <c r="MMF65" s="140"/>
      <c r="MMG65" s="140"/>
      <c r="MMH65" s="140"/>
      <c r="MMI65" s="140"/>
      <c r="MMJ65" s="140"/>
      <c r="MMK65" s="140"/>
      <c r="MML65" s="140"/>
      <c r="MMM65" s="140"/>
      <c r="MMN65" s="140"/>
      <c r="MMO65" s="140"/>
      <c r="MMP65" s="140"/>
      <c r="MMQ65" s="140"/>
      <c r="MMR65" s="140"/>
      <c r="MMS65" s="140"/>
      <c r="MMT65" s="140"/>
      <c r="MMU65" s="140"/>
      <c r="MMV65" s="140"/>
      <c r="MMW65" s="140"/>
      <c r="MMX65" s="140"/>
      <c r="MMY65" s="140"/>
      <c r="MMZ65" s="140"/>
      <c r="MNA65" s="140"/>
      <c r="MNB65" s="140"/>
      <c r="MNC65" s="140"/>
      <c r="MND65" s="140"/>
      <c r="MNE65" s="140"/>
      <c r="MNF65" s="140"/>
      <c r="MNG65" s="140"/>
      <c r="MNH65" s="140"/>
      <c r="MNI65" s="140"/>
      <c r="MNJ65" s="140"/>
      <c r="MNK65" s="140"/>
      <c r="MNL65" s="140"/>
      <c r="MNM65" s="140"/>
      <c r="MNN65" s="140"/>
      <c r="MNO65" s="140"/>
      <c r="MNP65" s="140"/>
      <c r="MNQ65" s="140"/>
      <c r="MNR65" s="140"/>
      <c r="MNS65" s="140"/>
      <c r="MNT65" s="140"/>
      <c r="MNU65" s="140"/>
      <c r="MNV65" s="140"/>
      <c r="MNW65" s="140"/>
      <c r="MNX65" s="140"/>
      <c r="MNY65" s="140"/>
      <c r="MNZ65" s="140"/>
      <c r="MOA65" s="140"/>
      <c r="MOB65" s="140"/>
      <c r="MOC65" s="140"/>
      <c r="MOD65" s="140"/>
      <c r="MOE65" s="140"/>
      <c r="MOF65" s="140"/>
      <c r="MOG65" s="140"/>
      <c r="MOH65" s="140"/>
      <c r="MOI65" s="140"/>
      <c r="MOJ65" s="140"/>
      <c r="MOK65" s="140"/>
      <c r="MOL65" s="140"/>
      <c r="MOM65" s="140"/>
      <c r="MON65" s="140"/>
      <c r="MOO65" s="140"/>
      <c r="MOP65" s="140"/>
      <c r="MOQ65" s="140"/>
      <c r="MOR65" s="140"/>
      <c r="MOS65" s="140"/>
      <c r="MOT65" s="140"/>
      <c r="MOU65" s="140"/>
      <c r="MOV65" s="140"/>
      <c r="MOW65" s="140"/>
      <c r="MOX65" s="140"/>
      <c r="MOY65" s="140"/>
      <c r="MOZ65" s="140"/>
      <c r="MPA65" s="140"/>
      <c r="MPB65" s="140"/>
      <c r="MPC65" s="140"/>
      <c r="MPD65" s="140"/>
      <c r="MPE65" s="140"/>
      <c r="MPF65" s="140"/>
      <c r="MPG65" s="140"/>
      <c r="MPH65" s="140"/>
      <c r="MPI65" s="140"/>
      <c r="MPJ65" s="140"/>
      <c r="MPK65" s="140"/>
      <c r="MPL65" s="140"/>
      <c r="MPM65" s="140"/>
      <c r="MPN65" s="140"/>
      <c r="MPO65" s="140"/>
      <c r="MPP65" s="140"/>
      <c r="MPQ65" s="140"/>
      <c r="MPR65" s="140"/>
      <c r="MPS65" s="140"/>
      <c r="MPT65" s="140"/>
      <c r="MPU65" s="140"/>
      <c r="MPV65" s="140"/>
      <c r="MPW65" s="140"/>
      <c r="MPX65" s="140"/>
      <c r="MPY65" s="140"/>
      <c r="MPZ65" s="140"/>
      <c r="MQA65" s="140"/>
      <c r="MQB65" s="140"/>
      <c r="MQC65" s="140"/>
      <c r="MQD65" s="140"/>
      <c r="MQE65" s="140"/>
      <c r="MQF65" s="140"/>
      <c r="MQG65" s="140"/>
      <c r="MQH65" s="140"/>
      <c r="MQI65" s="140"/>
      <c r="MQJ65" s="140"/>
      <c r="MQK65" s="140"/>
      <c r="MQL65" s="140"/>
      <c r="MQM65" s="140"/>
      <c r="MQN65" s="140"/>
      <c r="MQO65" s="140"/>
      <c r="MQP65" s="140"/>
      <c r="MQQ65" s="140"/>
      <c r="MQR65" s="140"/>
      <c r="MQS65" s="140"/>
      <c r="MQT65" s="140"/>
      <c r="MQU65" s="140"/>
      <c r="MQV65" s="140"/>
      <c r="MQW65" s="140"/>
      <c r="MQX65" s="140"/>
      <c r="MQY65" s="140"/>
      <c r="MQZ65" s="140"/>
      <c r="MRA65" s="140"/>
      <c r="MRB65" s="140"/>
      <c r="MRC65" s="140"/>
      <c r="MRD65" s="140"/>
      <c r="MRE65" s="140"/>
      <c r="MRF65" s="140"/>
      <c r="MRG65" s="140"/>
      <c r="MRH65" s="140"/>
      <c r="MRI65" s="140"/>
      <c r="MRJ65" s="140"/>
      <c r="MRK65" s="140"/>
      <c r="MRL65" s="140"/>
      <c r="MRM65" s="140"/>
      <c r="MRN65" s="140"/>
      <c r="MRO65" s="140"/>
      <c r="MRP65" s="140"/>
      <c r="MRQ65" s="140"/>
      <c r="MRR65" s="140"/>
      <c r="MRS65" s="140"/>
      <c r="MRT65" s="140"/>
      <c r="MRU65" s="140"/>
      <c r="MRV65" s="140"/>
      <c r="MRW65" s="140"/>
      <c r="MRX65" s="140"/>
      <c r="MRY65" s="140"/>
      <c r="MRZ65" s="140"/>
      <c r="MSA65" s="140"/>
      <c r="MSB65" s="140"/>
      <c r="MSC65" s="140"/>
      <c r="MSD65" s="140"/>
      <c r="MSE65" s="140"/>
      <c r="MSF65" s="140"/>
      <c r="MSG65" s="140"/>
      <c r="MSH65" s="140"/>
      <c r="MSI65" s="140"/>
      <c r="MSJ65" s="140"/>
      <c r="MSK65" s="140"/>
      <c r="MSL65" s="140"/>
      <c r="MSM65" s="140"/>
      <c r="MSN65" s="140"/>
      <c r="MSO65" s="140"/>
      <c r="MSP65" s="140"/>
      <c r="MSQ65" s="140"/>
      <c r="MSR65" s="140"/>
      <c r="MSS65" s="140"/>
      <c r="MST65" s="140"/>
      <c r="MSU65" s="140"/>
      <c r="MSV65" s="140"/>
      <c r="MSW65" s="140"/>
      <c r="MSX65" s="140"/>
      <c r="MSY65" s="140"/>
      <c r="MSZ65" s="140"/>
      <c r="MTA65" s="140"/>
      <c r="MTB65" s="140"/>
      <c r="MTC65" s="140"/>
      <c r="MTD65" s="140"/>
      <c r="MTE65" s="140"/>
      <c r="MTF65" s="140"/>
      <c r="MTG65" s="140"/>
      <c r="MTH65" s="140"/>
      <c r="MTI65" s="140"/>
      <c r="MTJ65" s="140"/>
      <c r="MTK65" s="140"/>
      <c r="MTL65" s="140"/>
      <c r="MTM65" s="140"/>
      <c r="MTN65" s="140"/>
      <c r="MTO65" s="140"/>
      <c r="MTP65" s="140"/>
      <c r="MTQ65" s="140"/>
      <c r="MTR65" s="140"/>
      <c r="MTS65" s="140"/>
      <c r="MTT65" s="140"/>
      <c r="MTU65" s="140"/>
      <c r="MTV65" s="140"/>
      <c r="MTW65" s="140"/>
      <c r="MTX65" s="140"/>
      <c r="MTY65" s="140"/>
      <c r="MTZ65" s="140"/>
      <c r="MUA65" s="140"/>
      <c r="MUB65" s="140"/>
      <c r="MUC65" s="140"/>
      <c r="MUD65" s="140"/>
      <c r="MUE65" s="140"/>
      <c r="MUF65" s="140"/>
      <c r="MUG65" s="140"/>
      <c r="MUH65" s="140"/>
      <c r="MUI65" s="140"/>
      <c r="MUJ65" s="140"/>
      <c r="MUK65" s="140"/>
      <c r="MUL65" s="140"/>
      <c r="MUM65" s="140"/>
      <c r="MUN65" s="140"/>
      <c r="MUO65" s="140"/>
      <c r="MUP65" s="140"/>
      <c r="MUQ65" s="140"/>
      <c r="MUR65" s="140"/>
      <c r="MUS65" s="140"/>
      <c r="MUT65" s="140"/>
      <c r="MUU65" s="140"/>
      <c r="MUV65" s="140"/>
      <c r="MUW65" s="140"/>
      <c r="MUX65" s="140"/>
      <c r="MUY65" s="140"/>
      <c r="MUZ65" s="140"/>
      <c r="MVA65" s="140"/>
      <c r="MVB65" s="140"/>
      <c r="MVC65" s="140"/>
      <c r="MVD65" s="140"/>
      <c r="MVE65" s="140"/>
      <c r="MVF65" s="140"/>
      <c r="MVG65" s="140"/>
      <c r="MVH65" s="140"/>
      <c r="MVI65" s="140"/>
      <c r="MVJ65" s="140"/>
      <c r="MVK65" s="140"/>
      <c r="MVL65" s="140"/>
      <c r="MVM65" s="140"/>
      <c r="MVN65" s="140"/>
      <c r="MVO65" s="140"/>
      <c r="MVP65" s="140"/>
      <c r="MVQ65" s="140"/>
      <c r="MVR65" s="140"/>
      <c r="MVS65" s="140"/>
      <c r="MVT65" s="140"/>
      <c r="MVU65" s="140"/>
      <c r="MVV65" s="140"/>
      <c r="MVW65" s="140"/>
      <c r="MVX65" s="140"/>
      <c r="MVY65" s="140"/>
      <c r="MVZ65" s="140"/>
      <c r="MWA65" s="140"/>
      <c r="MWB65" s="140"/>
      <c r="MWC65" s="140"/>
      <c r="MWD65" s="140"/>
      <c r="MWE65" s="140"/>
      <c r="MWF65" s="140"/>
      <c r="MWG65" s="140"/>
      <c r="MWH65" s="140"/>
      <c r="MWI65" s="140"/>
      <c r="MWJ65" s="140"/>
      <c r="MWK65" s="140"/>
      <c r="MWL65" s="140"/>
      <c r="MWM65" s="140"/>
      <c r="MWN65" s="140"/>
      <c r="MWO65" s="140"/>
      <c r="MWP65" s="140"/>
      <c r="MWQ65" s="140"/>
      <c r="MWR65" s="140"/>
      <c r="MWS65" s="140"/>
      <c r="MWT65" s="140"/>
      <c r="MWU65" s="140"/>
      <c r="MWV65" s="140"/>
      <c r="MWW65" s="140"/>
      <c r="MWX65" s="140"/>
      <c r="MWY65" s="140"/>
      <c r="MWZ65" s="140"/>
      <c r="MXA65" s="140"/>
      <c r="MXB65" s="140"/>
      <c r="MXC65" s="140"/>
      <c r="MXD65" s="140"/>
      <c r="MXE65" s="140"/>
      <c r="MXF65" s="140"/>
      <c r="MXG65" s="140"/>
      <c r="MXH65" s="140"/>
      <c r="MXI65" s="140"/>
      <c r="MXJ65" s="140"/>
      <c r="MXK65" s="140"/>
      <c r="MXL65" s="140"/>
      <c r="MXM65" s="140"/>
      <c r="MXN65" s="140"/>
      <c r="MXO65" s="140"/>
      <c r="MXP65" s="140"/>
      <c r="MXQ65" s="140"/>
      <c r="MXR65" s="140"/>
      <c r="MXS65" s="140"/>
      <c r="MXT65" s="140"/>
      <c r="MXU65" s="140"/>
      <c r="MXV65" s="140"/>
      <c r="MXW65" s="140"/>
      <c r="MXX65" s="140"/>
      <c r="MXY65" s="140"/>
      <c r="MXZ65" s="140"/>
      <c r="MYA65" s="140"/>
      <c r="MYB65" s="140"/>
      <c r="MYC65" s="140"/>
      <c r="MYD65" s="140"/>
      <c r="MYE65" s="140"/>
      <c r="MYF65" s="140"/>
      <c r="MYG65" s="140"/>
      <c r="MYH65" s="140"/>
      <c r="MYI65" s="140"/>
      <c r="MYJ65" s="140"/>
      <c r="MYK65" s="140"/>
      <c r="MYL65" s="140"/>
      <c r="MYM65" s="140"/>
      <c r="MYN65" s="140"/>
      <c r="MYO65" s="140"/>
      <c r="MYP65" s="140"/>
      <c r="MYQ65" s="140"/>
      <c r="MYR65" s="140"/>
      <c r="MYS65" s="140"/>
      <c r="MYT65" s="140"/>
      <c r="MYU65" s="140"/>
      <c r="MYV65" s="140"/>
      <c r="MYW65" s="140"/>
      <c r="MYX65" s="140"/>
      <c r="MYY65" s="140"/>
      <c r="MYZ65" s="140"/>
      <c r="MZA65" s="140"/>
      <c r="MZB65" s="140"/>
      <c r="MZC65" s="140"/>
      <c r="MZD65" s="140"/>
      <c r="MZE65" s="140"/>
      <c r="MZF65" s="140"/>
      <c r="MZG65" s="140"/>
      <c r="MZH65" s="140"/>
      <c r="MZI65" s="140"/>
      <c r="MZJ65" s="140"/>
      <c r="MZK65" s="140"/>
      <c r="MZL65" s="140"/>
      <c r="MZM65" s="140"/>
      <c r="MZN65" s="140"/>
      <c r="MZO65" s="140"/>
      <c r="MZP65" s="140"/>
      <c r="MZQ65" s="140"/>
      <c r="MZR65" s="140"/>
      <c r="MZS65" s="140"/>
      <c r="MZT65" s="140"/>
      <c r="MZU65" s="140"/>
      <c r="MZV65" s="140"/>
      <c r="MZW65" s="140"/>
      <c r="MZX65" s="140"/>
      <c r="MZY65" s="140"/>
      <c r="MZZ65" s="140"/>
      <c r="NAA65" s="140"/>
      <c r="NAB65" s="140"/>
      <c r="NAC65" s="140"/>
      <c r="NAD65" s="140"/>
      <c r="NAE65" s="140"/>
      <c r="NAF65" s="140"/>
      <c r="NAG65" s="140"/>
      <c r="NAH65" s="140"/>
      <c r="NAI65" s="140"/>
      <c r="NAJ65" s="140"/>
      <c r="NAK65" s="140"/>
      <c r="NAL65" s="140"/>
      <c r="NAM65" s="140"/>
      <c r="NAN65" s="140"/>
      <c r="NAO65" s="140"/>
      <c r="NAP65" s="140"/>
      <c r="NAQ65" s="140"/>
      <c r="NAR65" s="140"/>
      <c r="NAS65" s="140"/>
      <c r="NAT65" s="140"/>
      <c r="NAU65" s="140"/>
      <c r="NAV65" s="140"/>
      <c r="NAW65" s="140"/>
      <c r="NAX65" s="140"/>
      <c r="NAY65" s="140"/>
      <c r="NAZ65" s="140"/>
      <c r="NBA65" s="140"/>
      <c r="NBB65" s="140"/>
      <c r="NBC65" s="140"/>
      <c r="NBD65" s="140"/>
      <c r="NBE65" s="140"/>
      <c r="NBF65" s="140"/>
      <c r="NBG65" s="140"/>
      <c r="NBH65" s="140"/>
      <c r="NBI65" s="140"/>
      <c r="NBJ65" s="140"/>
      <c r="NBK65" s="140"/>
      <c r="NBL65" s="140"/>
      <c r="NBM65" s="140"/>
      <c r="NBN65" s="140"/>
      <c r="NBO65" s="140"/>
      <c r="NBP65" s="140"/>
      <c r="NBQ65" s="140"/>
      <c r="NBR65" s="140"/>
      <c r="NBS65" s="140"/>
      <c r="NBT65" s="140"/>
      <c r="NBU65" s="140"/>
      <c r="NBV65" s="140"/>
      <c r="NBW65" s="140"/>
      <c r="NBX65" s="140"/>
      <c r="NBY65" s="140"/>
      <c r="NBZ65" s="140"/>
      <c r="NCA65" s="140"/>
      <c r="NCB65" s="140"/>
      <c r="NCC65" s="140"/>
      <c r="NCD65" s="140"/>
      <c r="NCE65" s="140"/>
      <c r="NCF65" s="140"/>
      <c r="NCG65" s="140"/>
      <c r="NCH65" s="140"/>
      <c r="NCI65" s="140"/>
      <c r="NCJ65" s="140"/>
      <c r="NCK65" s="140"/>
      <c r="NCL65" s="140"/>
      <c r="NCM65" s="140"/>
      <c r="NCN65" s="140"/>
      <c r="NCO65" s="140"/>
      <c r="NCP65" s="140"/>
      <c r="NCQ65" s="140"/>
      <c r="NCR65" s="140"/>
      <c r="NCS65" s="140"/>
      <c r="NCT65" s="140"/>
      <c r="NCU65" s="140"/>
      <c r="NCV65" s="140"/>
      <c r="NCW65" s="140"/>
      <c r="NCX65" s="140"/>
      <c r="NCY65" s="140"/>
      <c r="NCZ65" s="140"/>
      <c r="NDA65" s="140"/>
      <c r="NDB65" s="140"/>
      <c r="NDC65" s="140"/>
      <c r="NDD65" s="140"/>
      <c r="NDE65" s="140"/>
      <c r="NDF65" s="140"/>
      <c r="NDG65" s="140"/>
      <c r="NDH65" s="140"/>
      <c r="NDI65" s="140"/>
      <c r="NDJ65" s="140"/>
      <c r="NDK65" s="140"/>
      <c r="NDL65" s="140"/>
      <c r="NDM65" s="140"/>
      <c r="NDN65" s="140"/>
      <c r="NDO65" s="140"/>
      <c r="NDP65" s="140"/>
      <c r="NDQ65" s="140"/>
      <c r="NDR65" s="140"/>
      <c r="NDS65" s="140"/>
      <c r="NDT65" s="140"/>
      <c r="NDU65" s="140"/>
      <c r="NDV65" s="140"/>
      <c r="NDW65" s="140"/>
      <c r="NDX65" s="140"/>
      <c r="NDY65" s="140"/>
      <c r="NDZ65" s="140"/>
      <c r="NEA65" s="140"/>
      <c r="NEB65" s="140"/>
      <c r="NEC65" s="140"/>
      <c r="NED65" s="140"/>
      <c r="NEE65" s="140"/>
      <c r="NEF65" s="140"/>
      <c r="NEG65" s="140"/>
      <c r="NEH65" s="140"/>
      <c r="NEI65" s="140"/>
      <c r="NEJ65" s="140"/>
      <c r="NEK65" s="140"/>
      <c r="NEL65" s="140"/>
      <c r="NEM65" s="140"/>
      <c r="NEN65" s="140"/>
      <c r="NEO65" s="140"/>
      <c r="NEP65" s="140"/>
      <c r="NEQ65" s="140"/>
      <c r="NER65" s="140"/>
      <c r="NES65" s="140"/>
      <c r="NET65" s="140"/>
      <c r="NEU65" s="140"/>
      <c r="NEV65" s="140"/>
      <c r="NEW65" s="140"/>
      <c r="NEX65" s="140"/>
      <c r="NEY65" s="140"/>
      <c r="NEZ65" s="140"/>
      <c r="NFA65" s="140"/>
      <c r="NFB65" s="140"/>
      <c r="NFC65" s="140"/>
      <c r="NFD65" s="140"/>
      <c r="NFE65" s="140"/>
      <c r="NFF65" s="140"/>
      <c r="NFG65" s="140"/>
      <c r="NFH65" s="140"/>
      <c r="NFI65" s="140"/>
      <c r="NFJ65" s="140"/>
      <c r="NFK65" s="140"/>
      <c r="NFL65" s="140"/>
      <c r="NFM65" s="140"/>
      <c r="NFN65" s="140"/>
      <c r="NFO65" s="140"/>
      <c r="NFP65" s="140"/>
      <c r="NFQ65" s="140"/>
      <c r="NFR65" s="140"/>
      <c r="NFS65" s="140"/>
      <c r="NFT65" s="140"/>
      <c r="NFU65" s="140"/>
      <c r="NFV65" s="140"/>
      <c r="NFW65" s="140"/>
      <c r="NFX65" s="140"/>
      <c r="NFY65" s="140"/>
      <c r="NFZ65" s="140"/>
      <c r="NGA65" s="140"/>
      <c r="NGB65" s="140"/>
      <c r="NGC65" s="140"/>
      <c r="NGD65" s="140"/>
      <c r="NGE65" s="140"/>
      <c r="NGF65" s="140"/>
      <c r="NGG65" s="140"/>
      <c r="NGH65" s="140"/>
      <c r="NGI65" s="140"/>
      <c r="NGJ65" s="140"/>
      <c r="NGK65" s="140"/>
      <c r="NGL65" s="140"/>
      <c r="NGM65" s="140"/>
      <c r="NGN65" s="140"/>
      <c r="NGO65" s="140"/>
      <c r="NGP65" s="140"/>
      <c r="NGQ65" s="140"/>
      <c r="NGR65" s="140"/>
      <c r="NGS65" s="140"/>
      <c r="NGT65" s="140"/>
      <c r="NGU65" s="140"/>
      <c r="NGV65" s="140"/>
      <c r="NGW65" s="140"/>
      <c r="NGX65" s="140"/>
      <c r="NGY65" s="140"/>
      <c r="NGZ65" s="140"/>
      <c r="NHA65" s="140"/>
      <c r="NHB65" s="140"/>
      <c r="NHC65" s="140"/>
      <c r="NHD65" s="140"/>
      <c r="NHE65" s="140"/>
      <c r="NHF65" s="140"/>
      <c r="NHG65" s="140"/>
      <c r="NHH65" s="140"/>
      <c r="NHI65" s="140"/>
      <c r="NHJ65" s="140"/>
      <c r="NHK65" s="140"/>
      <c r="NHL65" s="140"/>
      <c r="NHM65" s="140"/>
      <c r="NHN65" s="140"/>
      <c r="NHO65" s="140"/>
      <c r="NHP65" s="140"/>
      <c r="NHQ65" s="140"/>
      <c r="NHR65" s="140"/>
      <c r="NHS65" s="140"/>
      <c r="NHT65" s="140"/>
      <c r="NHU65" s="140"/>
      <c r="NHV65" s="140"/>
      <c r="NHW65" s="140"/>
      <c r="NHX65" s="140"/>
      <c r="NHY65" s="140"/>
      <c r="NHZ65" s="140"/>
      <c r="NIA65" s="140"/>
      <c r="NIB65" s="140"/>
      <c r="NIC65" s="140"/>
      <c r="NID65" s="140"/>
      <c r="NIE65" s="140"/>
      <c r="NIF65" s="140"/>
      <c r="NIG65" s="140"/>
      <c r="NIH65" s="140"/>
      <c r="NII65" s="140"/>
      <c r="NIJ65" s="140"/>
      <c r="NIK65" s="140"/>
      <c r="NIL65" s="140"/>
      <c r="NIM65" s="140"/>
      <c r="NIN65" s="140"/>
      <c r="NIO65" s="140"/>
      <c r="NIP65" s="140"/>
      <c r="NIQ65" s="140"/>
      <c r="NIR65" s="140"/>
      <c r="NIS65" s="140"/>
      <c r="NIT65" s="140"/>
      <c r="NIU65" s="140"/>
      <c r="NIV65" s="140"/>
      <c r="NIW65" s="140"/>
      <c r="NIX65" s="140"/>
      <c r="NIY65" s="140"/>
      <c r="NIZ65" s="140"/>
      <c r="NJA65" s="140"/>
      <c r="NJB65" s="140"/>
      <c r="NJC65" s="140"/>
      <c r="NJD65" s="140"/>
      <c r="NJE65" s="140"/>
      <c r="NJF65" s="140"/>
      <c r="NJG65" s="140"/>
      <c r="NJH65" s="140"/>
      <c r="NJI65" s="140"/>
      <c r="NJJ65" s="140"/>
      <c r="NJK65" s="140"/>
      <c r="NJL65" s="140"/>
      <c r="NJM65" s="140"/>
      <c r="NJN65" s="140"/>
      <c r="NJO65" s="140"/>
      <c r="NJP65" s="140"/>
      <c r="NJQ65" s="140"/>
      <c r="NJR65" s="140"/>
      <c r="NJS65" s="140"/>
      <c r="NJT65" s="140"/>
      <c r="NJU65" s="140"/>
      <c r="NJV65" s="140"/>
      <c r="NJW65" s="140"/>
      <c r="NJX65" s="140"/>
      <c r="NJY65" s="140"/>
      <c r="NJZ65" s="140"/>
      <c r="NKA65" s="140"/>
      <c r="NKB65" s="140"/>
      <c r="NKC65" s="140"/>
      <c r="NKD65" s="140"/>
      <c r="NKE65" s="140"/>
      <c r="NKF65" s="140"/>
      <c r="NKG65" s="140"/>
      <c r="NKH65" s="140"/>
      <c r="NKI65" s="140"/>
      <c r="NKJ65" s="140"/>
      <c r="NKK65" s="140"/>
      <c r="NKL65" s="140"/>
      <c r="NKM65" s="140"/>
      <c r="NKN65" s="140"/>
      <c r="NKO65" s="140"/>
      <c r="NKP65" s="140"/>
      <c r="NKQ65" s="140"/>
      <c r="NKR65" s="140"/>
      <c r="NKS65" s="140"/>
      <c r="NKT65" s="140"/>
      <c r="NKU65" s="140"/>
      <c r="NKV65" s="140"/>
      <c r="NKW65" s="140"/>
      <c r="NKX65" s="140"/>
      <c r="NKY65" s="140"/>
      <c r="NKZ65" s="140"/>
      <c r="NLA65" s="140"/>
      <c r="NLB65" s="140"/>
      <c r="NLC65" s="140"/>
      <c r="NLD65" s="140"/>
      <c r="NLE65" s="140"/>
      <c r="NLF65" s="140"/>
      <c r="NLG65" s="140"/>
      <c r="NLH65" s="140"/>
      <c r="NLI65" s="140"/>
      <c r="NLJ65" s="140"/>
      <c r="NLK65" s="140"/>
      <c r="NLL65" s="140"/>
      <c r="NLM65" s="140"/>
      <c r="NLN65" s="140"/>
      <c r="NLO65" s="140"/>
      <c r="NLP65" s="140"/>
      <c r="NLQ65" s="140"/>
      <c r="NLR65" s="140"/>
      <c r="NLS65" s="140"/>
      <c r="NLT65" s="140"/>
      <c r="NLU65" s="140"/>
      <c r="NLV65" s="140"/>
      <c r="NLW65" s="140"/>
      <c r="NLX65" s="140"/>
      <c r="NLY65" s="140"/>
      <c r="NLZ65" s="140"/>
      <c r="NMA65" s="140"/>
      <c r="NMB65" s="140"/>
      <c r="NMC65" s="140"/>
      <c r="NMD65" s="140"/>
      <c r="NME65" s="140"/>
      <c r="NMF65" s="140"/>
      <c r="NMG65" s="140"/>
      <c r="NMH65" s="140"/>
      <c r="NMI65" s="140"/>
      <c r="NMJ65" s="140"/>
      <c r="NMK65" s="140"/>
      <c r="NML65" s="140"/>
      <c r="NMM65" s="140"/>
      <c r="NMN65" s="140"/>
      <c r="NMO65" s="140"/>
      <c r="NMP65" s="140"/>
      <c r="NMQ65" s="140"/>
      <c r="NMR65" s="140"/>
      <c r="NMS65" s="140"/>
      <c r="NMT65" s="140"/>
      <c r="NMU65" s="140"/>
      <c r="NMV65" s="140"/>
      <c r="NMW65" s="140"/>
      <c r="NMX65" s="140"/>
      <c r="NMY65" s="140"/>
      <c r="NMZ65" s="140"/>
      <c r="NNA65" s="140"/>
      <c r="NNB65" s="140"/>
      <c r="NNC65" s="140"/>
      <c r="NND65" s="140"/>
      <c r="NNE65" s="140"/>
      <c r="NNF65" s="140"/>
      <c r="NNG65" s="140"/>
      <c r="NNH65" s="140"/>
      <c r="NNI65" s="140"/>
      <c r="NNJ65" s="140"/>
      <c r="NNK65" s="140"/>
      <c r="NNL65" s="140"/>
      <c r="NNM65" s="140"/>
      <c r="NNN65" s="140"/>
      <c r="NNO65" s="140"/>
      <c r="NNP65" s="140"/>
      <c r="NNQ65" s="140"/>
      <c r="NNR65" s="140"/>
      <c r="NNS65" s="140"/>
      <c r="NNT65" s="140"/>
      <c r="NNU65" s="140"/>
      <c r="NNV65" s="140"/>
      <c r="NNW65" s="140"/>
      <c r="NNX65" s="140"/>
      <c r="NNY65" s="140"/>
      <c r="NNZ65" s="140"/>
      <c r="NOA65" s="140"/>
      <c r="NOB65" s="140"/>
      <c r="NOC65" s="140"/>
      <c r="NOD65" s="140"/>
      <c r="NOE65" s="140"/>
      <c r="NOF65" s="140"/>
      <c r="NOG65" s="140"/>
      <c r="NOH65" s="140"/>
      <c r="NOI65" s="140"/>
      <c r="NOJ65" s="140"/>
      <c r="NOK65" s="140"/>
      <c r="NOL65" s="140"/>
      <c r="NOM65" s="140"/>
      <c r="NON65" s="140"/>
      <c r="NOO65" s="140"/>
      <c r="NOP65" s="140"/>
      <c r="NOQ65" s="140"/>
      <c r="NOR65" s="140"/>
      <c r="NOS65" s="140"/>
      <c r="NOT65" s="140"/>
      <c r="NOU65" s="140"/>
      <c r="NOV65" s="140"/>
      <c r="NOW65" s="140"/>
      <c r="NOX65" s="140"/>
      <c r="NOY65" s="140"/>
      <c r="NOZ65" s="140"/>
      <c r="NPA65" s="140"/>
      <c r="NPB65" s="140"/>
      <c r="NPC65" s="140"/>
      <c r="NPD65" s="140"/>
      <c r="NPE65" s="140"/>
      <c r="NPF65" s="140"/>
      <c r="NPG65" s="140"/>
      <c r="NPH65" s="140"/>
      <c r="NPI65" s="140"/>
      <c r="NPJ65" s="140"/>
      <c r="NPK65" s="140"/>
      <c r="NPL65" s="140"/>
      <c r="NPM65" s="140"/>
      <c r="NPN65" s="140"/>
      <c r="NPO65" s="140"/>
      <c r="NPP65" s="140"/>
      <c r="NPQ65" s="140"/>
      <c r="NPR65" s="140"/>
      <c r="NPS65" s="140"/>
      <c r="NPT65" s="140"/>
      <c r="NPU65" s="140"/>
      <c r="NPV65" s="140"/>
      <c r="NPW65" s="140"/>
      <c r="NPX65" s="140"/>
      <c r="NPY65" s="140"/>
      <c r="NPZ65" s="140"/>
      <c r="NQA65" s="140"/>
      <c r="NQB65" s="140"/>
      <c r="NQC65" s="140"/>
      <c r="NQD65" s="140"/>
      <c r="NQE65" s="140"/>
      <c r="NQF65" s="140"/>
      <c r="NQG65" s="140"/>
      <c r="NQH65" s="140"/>
      <c r="NQI65" s="140"/>
      <c r="NQJ65" s="140"/>
      <c r="NQK65" s="140"/>
      <c r="NQL65" s="140"/>
      <c r="NQM65" s="140"/>
      <c r="NQN65" s="140"/>
      <c r="NQO65" s="140"/>
      <c r="NQP65" s="140"/>
      <c r="NQQ65" s="140"/>
      <c r="NQR65" s="140"/>
      <c r="NQS65" s="140"/>
      <c r="NQT65" s="140"/>
      <c r="NQU65" s="140"/>
      <c r="NQV65" s="140"/>
      <c r="NQW65" s="140"/>
      <c r="NQX65" s="140"/>
      <c r="NQY65" s="140"/>
      <c r="NQZ65" s="140"/>
      <c r="NRA65" s="140"/>
      <c r="NRB65" s="140"/>
      <c r="NRC65" s="140"/>
      <c r="NRD65" s="140"/>
      <c r="NRE65" s="140"/>
      <c r="NRF65" s="140"/>
      <c r="NRG65" s="140"/>
      <c r="NRH65" s="140"/>
      <c r="NRI65" s="140"/>
      <c r="NRJ65" s="140"/>
      <c r="NRK65" s="140"/>
      <c r="NRL65" s="140"/>
      <c r="NRM65" s="140"/>
      <c r="NRN65" s="140"/>
      <c r="NRO65" s="140"/>
      <c r="NRP65" s="140"/>
      <c r="NRQ65" s="140"/>
      <c r="NRR65" s="140"/>
      <c r="NRS65" s="140"/>
      <c r="NRT65" s="140"/>
      <c r="NRU65" s="140"/>
      <c r="NRV65" s="140"/>
      <c r="NRW65" s="140"/>
      <c r="NRX65" s="140"/>
      <c r="NRY65" s="140"/>
      <c r="NRZ65" s="140"/>
      <c r="NSA65" s="140"/>
      <c r="NSB65" s="140"/>
      <c r="NSC65" s="140"/>
      <c r="NSD65" s="140"/>
      <c r="NSE65" s="140"/>
      <c r="NSF65" s="140"/>
      <c r="NSG65" s="140"/>
      <c r="NSH65" s="140"/>
      <c r="NSI65" s="140"/>
      <c r="NSJ65" s="140"/>
      <c r="NSK65" s="140"/>
      <c r="NSL65" s="140"/>
      <c r="NSM65" s="140"/>
      <c r="NSN65" s="140"/>
      <c r="NSO65" s="140"/>
      <c r="NSP65" s="140"/>
      <c r="NSQ65" s="140"/>
      <c r="NSR65" s="140"/>
      <c r="NSS65" s="140"/>
      <c r="NST65" s="140"/>
      <c r="NSU65" s="140"/>
      <c r="NSV65" s="140"/>
      <c r="NSW65" s="140"/>
      <c r="NSX65" s="140"/>
      <c r="NSY65" s="140"/>
      <c r="NSZ65" s="140"/>
      <c r="NTA65" s="140"/>
      <c r="NTB65" s="140"/>
      <c r="NTC65" s="140"/>
      <c r="NTD65" s="140"/>
      <c r="NTE65" s="140"/>
      <c r="NTF65" s="140"/>
      <c r="NTG65" s="140"/>
      <c r="NTH65" s="140"/>
      <c r="NTI65" s="140"/>
      <c r="NTJ65" s="140"/>
      <c r="NTK65" s="140"/>
      <c r="NTL65" s="140"/>
      <c r="NTM65" s="140"/>
      <c r="NTN65" s="140"/>
      <c r="NTO65" s="140"/>
      <c r="NTP65" s="140"/>
      <c r="NTQ65" s="140"/>
      <c r="NTR65" s="140"/>
      <c r="NTS65" s="140"/>
      <c r="NTT65" s="140"/>
      <c r="NTU65" s="140"/>
      <c r="NTV65" s="140"/>
      <c r="NTW65" s="140"/>
      <c r="NTX65" s="140"/>
      <c r="NTY65" s="140"/>
      <c r="NTZ65" s="140"/>
      <c r="NUA65" s="140"/>
      <c r="NUB65" s="140"/>
      <c r="NUC65" s="140"/>
      <c r="NUD65" s="140"/>
      <c r="NUE65" s="140"/>
      <c r="NUF65" s="140"/>
      <c r="NUG65" s="140"/>
      <c r="NUH65" s="140"/>
      <c r="NUI65" s="140"/>
      <c r="NUJ65" s="140"/>
      <c r="NUK65" s="140"/>
      <c r="NUL65" s="140"/>
      <c r="NUM65" s="140"/>
      <c r="NUN65" s="140"/>
      <c r="NUO65" s="140"/>
      <c r="NUP65" s="140"/>
      <c r="NUQ65" s="140"/>
      <c r="NUR65" s="140"/>
      <c r="NUS65" s="140"/>
      <c r="NUT65" s="140"/>
      <c r="NUU65" s="140"/>
      <c r="NUV65" s="140"/>
      <c r="NUW65" s="140"/>
      <c r="NUX65" s="140"/>
      <c r="NUY65" s="140"/>
      <c r="NUZ65" s="140"/>
      <c r="NVA65" s="140"/>
      <c r="NVB65" s="140"/>
      <c r="NVC65" s="140"/>
      <c r="NVD65" s="140"/>
      <c r="NVE65" s="140"/>
      <c r="NVF65" s="140"/>
      <c r="NVG65" s="140"/>
      <c r="NVH65" s="140"/>
      <c r="NVI65" s="140"/>
      <c r="NVJ65" s="140"/>
      <c r="NVK65" s="140"/>
      <c r="NVL65" s="140"/>
      <c r="NVM65" s="140"/>
      <c r="NVN65" s="140"/>
      <c r="NVO65" s="140"/>
      <c r="NVP65" s="140"/>
      <c r="NVQ65" s="140"/>
      <c r="NVR65" s="140"/>
      <c r="NVS65" s="140"/>
      <c r="NVT65" s="140"/>
      <c r="NVU65" s="140"/>
      <c r="NVV65" s="140"/>
      <c r="NVW65" s="140"/>
      <c r="NVX65" s="140"/>
      <c r="NVY65" s="140"/>
      <c r="NVZ65" s="140"/>
      <c r="NWA65" s="140"/>
      <c r="NWB65" s="140"/>
      <c r="NWC65" s="140"/>
      <c r="NWD65" s="140"/>
      <c r="NWE65" s="140"/>
      <c r="NWF65" s="140"/>
      <c r="NWG65" s="140"/>
      <c r="NWH65" s="140"/>
      <c r="NWI65" s="140"/>
      <c r="NWJ65" s="140"/>
      <c r="NWK65" s="140"/>
      <c r="NWL65" s="140"/>
      <c r="NWM65" s="140"/>
      <c r="NWN65" s="140"/>
      <c r="NWO65" s="140"/>
      <c r="NWP65" s="140"/>
      <c r="NWQ65" s="140"/>
      <c r="NWR65" s="140"/>
      <c r="NWS65" s="140"/>
      <c r="NWT65" s="140"/>
      <c r="NWU65" s="140"/>
      <c r="NWV65" s="140"/>
      <c r="NWW65" s="140"/>
      <c r="NWX65" s="140"/>
      <c r="NWY65" s="140"/>
      <c r="NWZ65" s="140"/>
      <c r="NXA65" s="140"/>
      <c r="NXB65" s="140"/>
      <c r="NXC65" s="140"/>
      <c r="NXD65" s="140"/>
      <c r="NXE65" s="140"/>
      <c r="NXF65" s="140"/>
      <c r="NXG65" s="140"/>
      <c r="NXH65" s="140"/>
      <c r="NXI65" s="140"/>
      <c r="NXJ65" s="140"/>
      <c r="NXK65" s="140"/>
      <c r="NXL65" s="140"/>
      <c r="NXM65" s="140"/>
      <c r="NXN65" s="140"/>
      <c r="NXO65" s="140"/>
      <c r="NXP65" s="140"/>
      <c r="NXQ65" s="140"/>
      <c r="NXR65" s="140"/>
      <c r="NXS65" s="140"/>
      <c r="NXT65" s="140"/>
      <c r="NXU65" s="140"/>
      <c r="NXV65" s="140"/>
      <c r="NXW65" s="140"/>
      <c r="NXX65" s="140"/>
      <c r="NXY65" s="140"/>
      <c r="NXZ65" s="140"/>
      <c r="NYA65" s="140"/>
      <c r="NYB65" s="140"/>
      <c r="NYC65" s="140"/>
      <c r="NYD65" s="140"/>
      <c r="NYE65" s="140"/>
      <c r="NYF65" s="140"/>
      <c r="NYG65" s="140"/>
      <c r="NYH65" s="140"/>
      <c r="NYI65" s="140"/>
      <c r="NYJ65" s="140"/>
      <c r="NYK65" s="140"/>
      <c r="NYL65" s="140"/>
      <c r="NYM65" s="140"/>
      <c r="NYN65" s="140"/>
      <c r="NYO65" s="140"/>
      <c r="NYP65" s="140"/>
      <c r="NYQ65" s="140"/>
      <c r="NYR65" s="140"/>
      <c r="NYS65" s="140"/>
      <c r="NYT65" s="140"/>
      <c r="NYU65" s="140"/>
      <c r="NYV65" s="140"/>
      <c r="NYW65" s="140"/>
      <c r="NYX65" s="140"/>
      <c r="NYY65" s="140"/>
      <c r="NYZ65" s="140"/>
      <c r="NZA65" s="140"/>
      <c r="NZB65" s="140"/>
      <c r="NZC65" s="140"/>
      <c r="NZD65" s="140"/>
      <c r="NZE65" s="140"/>
      <c r="NZF65" s="140"/>
      <c r="NZG65" s="140"/>
      <c r="NZH65" s="140"/>
      <c r="NZI65" s="140"/>
      <c r="NZJ65" s="140"/>
      <c r="NZK65" s="140"/>
      <c r="NZL65" s="140"/>
      <c r="NZM65" s="140"/>
      <c r="NZN65" s="140"/>
      <c r="NZO65" s="140"/>
      <c r="NZP65" s="140"/>
      <c r="NZQ65" s="140"/>
      <c r="NZR65" s="140"/>
      <c r="NZS65" s="140"/>
      <c r="NZT65" s="140"/>
      <c r="NZU65" s="140"/>
      <c r="NZV65" s="140"/>
      <c r="NZW65" s="140"/>
      <c r="NZX65" s="140"/>
      <c r="NZY65" s="140"/>
      <c r="NZZ65" s="140"/>
      <c r="OAA65" s="140"/>
      <c r="OAB65" s="140"/>
      <c r="OAC65" s="140"/>
      <c r="OAD65" s="140"/>
      <c r="OAE65" s="140"/>
      <c r="OAF65" s="140"/>
      <c r="OAG65" s="140"/>
      <c r="OAH65" s="140"/>
      <c r="OAI65" s="140"/>
      <c r="OAJ65" s="140"/>
      <c r="OAK65" s="140"/>
      <c r="OAL65" s="140"/>
      <c r="OAM65" s="140"/>
      <c r="OAN65" s="140"/>
      <c r="OAO65" s="140"/>
      <c r="OAP65" s="140"/>
      <c r="OAQ65" s="140"/>
      <c r="OAR65" s="140"/>
      <c r="OAS65" s="140"/>
      <c r="OAT65" s="140"/>
      <c r="OAU65" s="140"/>
      <c r="OAV65" s="140"/>
      <c r="OAW65" s="140"/>
      <c r="OAX65" s="140"/>
      <c r="OAY65" s="140"/>
      <c r="OAZ65" s="140"/>
      <c r="OBA65" s="140"/>
      <c r="OBB65" s="140"/>
      <c r="OBC65" s="140"/>
      <c r="OBD65" s="140"/>
      <c r="OBE65" s="140"/>
      <c r="OBF65" s="140"/>
      <c r="OBG65" s="140"/>
      <c r="OBH65" s="140"/>
      <c r="OBI65" s="140"/>
      <c r="OBJ65" s="140"/>
      <c r="OBK65" s="140"/>
      <c r="OBL65" s="140"/>
      <c r="OBM65" s="140"/>
      <c r="OBN65" s="140"/>
      <c r="OBO65" s="140"/>
      <c r="OBP65" s="140"/>
      <c r="OBQ65" s="140"/>
      <c r="OBR65" s="140"/>
      <c r="OBS65" s="140"/>
      <c r="OBT65" s="140"/>
      <c r="OBU65" s="140"/>
      <c r="OBV65" s="140"/>
      <c r="OBW65" s="140"/>
      <c r="OBX65" s="140"/>
      <c r="OBY65" s="140"/>
      <c r="OBZ65" s="140"/>
      <c r="OCA65" s="140"/>
      <c r="OCB65" s="140"/>
      <c r="OCC65" s="140"/>
      <c r="OCD65" s="140"/>
      <c r="OCE65" s="140"/>
      <c r="OCF65" s="140"/>
      <c r="OCG65" s="140"/>
      <c r="OCH65" s="140"/>
      <c r="OCI65" s="140"/>
      <c r="OCJ65" s="140"/>
      <c r="OCK65" s="140"/>
      <c r="OCL65" s="140"/>
      <c r="OCM65" s="140"/>
      <c r="OCN65" s="140"/>
      <c r="OCO65" s="140"/>
      <c r="OCP65" s="140"/>
      <c r="OCQ65" s="140"/>
      <c r="OCR65" s="140"/>
      <c r="OCS65" s="140"/>
      <c r="OCT65" s="140"/>
      <c r="OCU65" s="140"/>
      <c r="OCV65" s="140"/>
      <c r="OCW65" s="140"/>
      <c r="OCX65" s="140"/>
      <c r="OCY65" s="140"/>
      <c r="OCZ65" s="140"/>
      <c r="ODA65" s="140"/>
      <c r="ODB65" s="140"/>
      <c r="ODC65" s="140"/>
      <c r="ODD65" s="140"/>
      <c r="ODE65" s="140"/>
      <c r="ODF65" s="140"/>
      <c r="ODG65" s="140"/>
      <c r="ODH65" s="140"/>
      <c r="ODI65" s="140"/>
      <c r="ODJ65" s="140"/>
      <c r="ODK65" s="140"/>
      <c r="ODL65" s="140"/>
      <c r="ODM65" s="140"/>
      <c r="ODN65" s="140"/>
      <c r="ODO65" s="140"/>
      <c r="ODP65" s="140"/>
      <c r="ODQ65" s="140"/>
      <c r="ODR65" s="140"/>
      <c r="ODS65" s="140"/>
      <c r="ODT65" s="140"/>
      <c r="ODU65" s="140"/>
      <c r="ODV65" s="140"/>
      <c r="ODW65" s="140"/>
      <c r="ODX65" s="140"/>
      <c r="ODY65" s="140"/>
      <c r="ODZ65" s="140"/>
      <c r="OEA65" s="140"/>
      <c r="OEB65" s="140"/>
      <c r="OEC65" s="140"/>
      <c r="OED65" s="140"/>
      <c r="OEE65" s="140"/>
      <c r="OEF65" s="140"/>
      <c r="OEG65" s="140"/>
      <c r="OEH65" s="140"/>
      <c r="OEI65" s="140"/>
      <c r="OEJ65" s="140"/>
      <c r="OEK65" s="140"/>
      <c r="OEL65" s="140"/>
      <c r="OEM65" s="140"/>
      <c r="OEN65" s="140"/>
      <c r="OEO65" s="140"/>
      <c r="OEP65" s="140"/>
      <c r="OEQ65" s="140"/>
      <c r="OER65" s="140"/>
      <c r="OES65" s="140"/>
      <c r="OET65" s="140"/>
      <c r="OEU65" s="140"/>
      <c r="OEV65" s="140"/>
      <c r="OEW65" s="140"/>
      <c r="OEX65" s="140"/>
      <c r="OEY65" s="140"/>
      <c r="OEZ65" s="140"/>
      <c r="OFA65" s="140"/>
      <c r="OFB65" s="140"/>
      <c r="OFC65" s="140"/>
      <c r="OFD65" s="140"/>
      <c r="OFE65" s="140"/>
      <c r="OFF65" s="140"/>
      <c r="OFG65" s="140"/>
      <c r="OFH65" s="140"/>
      <c r="OFI65" s="140"/>
      <c r="OFJ65" s="140"/>
      <c r="OFK65" s="140"/>
      <c r="OFL65" s="140"/>
      <c r="OFM65" s="140"/>
      <c r="OFN65" s="140"/>
      <c r="OFO65" s="140"/>
      <c r="OFP65" s="140"/>
      <c r="OFQ65" s="140"/>
      <c r="OFR65" s="140"/>
      <c r="OFS65" s="140"/>
      <c r="OFT65" s="140"/>
      <c r="OFU65" s="140"/>
      <c r="OFV65" s="140"/>
      <c r="OFW65" s="140"/>
      <c r="OFX65" s="140"/>
      <c r="OFY65" s="140"/>
      <c r="OFZ65" s="140"/>
      <c r="OGA65" s="140"/>
      <c r="OGB65" s="140"/>
      <c r="OGC65" s="140"/>
      <c r="OGD65" s="140"/>
      <c r="OGE65" s="140"/>
      <c r="OGF65" s="140"/>
      <c r="OGG65" s="140"/>
      <c r="OGH65" s="140"/>
      <c r="OGI65" s="140"/>
      <c r="OGJ65" s="140"/>
      <c r="OGK65" s="140"/>
      <c r="OGL65" s="140"/>
      <c r="OGM65" s="140"/>
      <c r="OGN65" s="140"/>
      <c r="OGO65" s="140"/>
      <c r="OGP65" s="140"/>
      <c r="OGQ65" s="140"/>
      <c r="OGR65" s="140"/>
      <c r="OGS65" s="140"/>
      <c r="OGT65" s="140"/>
      <c r="OGU65" s="140"/>
      <c r="OGV65" s="140"/>
      <c r="OGW65" s="140"/>
      <c r="OGX65" s="140"/>
      <c r="OGY65" s="140"/>
      <c r="OGZ65" s="140"/>
      <c r="OHA65" s="140"/>
      <c r="OHB65" s="140"/>
      <c r="OHC65" s="140"/>
      <c r="OHD65" s="140"/>
      <c r="OHE65" s="140"/>
      <c r="OHF65" s="140"/>
      <c r="OHG65" s="140"/>
      <c r="OHH65" s="140"/>
      <c r="OHI65" s="140"/>
      <c r="OHJ65" s="140"/>
      <c r="OHK65" s="140"/>
      <c r="OHL65" s="140"/>
      <c r="OHM65" s="140"/>
      <c r="OHN65" s="140"/>
      <c r="OHO65" s="140"/>
      <c r="OHP65" s="140"/>
      <c r="OHQ65" s="140"/>
      <c r="OHR65" s="140"/>
      <c r="OHS65" s="140"/>
      <c r="OHT65" s="140"/>
      <c r="OHU65" s="140"/>
      <c r="OHV65" s="140"/>
      <c r="OHW65" s="140"/>
      <c r="OHX65" s="140"/>
      <c r="OHY65" s="140"/>
      <c r="OHZ65" s="140"/>
      <c r="OIA65" s="140"/>
      <c r="OIB65" s="140"/>
      <c r="OIC65" s="140"/>
      <c r="OID65" s="140"/>
      <c r="OIE65" s="140"/>
      <c r="OIF65" s="140"/>
      <c r="OIG65" s="140"/>
      <c r="OIH65" s="140"/>
      <c r="OII65" s="140"/>
      <c r="OIJ65" s="140"/>
      <c r="OIK65" s="140"/>
      <c r="OIL65" s="140"/>
      <c r="OIM65" s="140"/>
      <c r="OIN65" s="140"/>
      <c r="OIO65" s="140"/>
      <c r="OIP65" s="140"/>
      <c r="OIQ65" s="140"/>
      <c r="OIR65" s="140"/>
      <c r="OIS65" s="140"/>
      <c r="OIT65" s="140"/>
      <c r="OIU65" s="140"/>
      <c r="OIV65" s="140"/>
      <c r="OIW65" s="140"/>
      <c r="OIX65" s="140"/>
      <c r="OIY65" s="140"/>
      <c r="OIZ65" s="140"/>
      <c r="OJA65" s="140"/>
      <c r="OJB65" s="140"/>
      <c r="OJC65" s="140"/>
      <c r="OJD65" s="140"/>
      <c r="OJE65" s="140"/>
      <c r="OJF65" s="140"/>
      <c r="OJG65" s="140"/>
      <c r="OJH65" s="140"/>
      <c r="OJI65" s="140"/>
      <c r="OJJ65" s="140"/>
      <c r="OJK65" s="140"/>
      <c r="OJL65" s="140"/>
      <c r="OJM65" s="140"/>
      <c r="OJN65" s="140"/>
      <c r="OJO65" s="140"/>
      <c r="OJP65" s="140"/>
      <c r="OJQ65" s="140"/>
      <c r="OJR65" s="140"/>
      <c r="OJS65" s="140"/>
      <c r="OJT65" s="140"/>
      <c r="OJU65" s="140"/>
      <c r="OJV65" s="140"/>
      <c r="OJW65" s="140"/>
      <c r="OJX65" s="140"/>
      <c r="OJY65" s="140"/>
      <c r="OJZ65" s="140"/>
      <c r="OKA65" s="140"/>
      <c r="OKB65" s="140"/>
      <c r="OKC65" s="140"/>
      <c r="OKD65" s="140"/>
      <c r="OKE65" s="140"/>
      <c r="OKF65" s="140"/>
      <c r="OKG65" s="140"/>
      <c r="OKH65" s="140"/>
      <c r="OKI65" s="140"/>
      <c r="OKJ65" s="140"/>
      <c r="OKK65" s="140"/>
      <c r="OKL65" s="140"/>
      <c r="OKM65" s="140"/>
      <c r="OKN65" s="140"/>
      <c r="OKO65" s="140"/>
      <c r="OKP65" s="140"/>
      <c r="OKQ65" s="140"/>
      <c r="OKR65" s="140"/>
      <c r="OKS65" s="140"/>
      <c r="OKT65" s="140"/>
      <c r="OKU65" s="140"/>
      <c r="OKV65" s="140"/>
      <c r="OKW65" s="140"/>
      <c r="OKX65" s="140"/>
      <c r="OKY65" s="140"/>
      <c r="OKZ65" s="140"/>
      <c r="OLA65" s="140"/>
      <c r="OLB65" s="140"/>
      <c r="OLC65" s="140"/>
      <c r="OLD65" s="140"/>
      <c r="OLE65" s="140"/>
      <c r="OLF65" s="140"/>
      <c r="OLG65" s="140"/>
      <c r="OLH65" s="140"/>
      <c r="OLI65" s="140"/>
      <c r="OLJ65" s="140"/>
      <c r="OLK65" s="140"/>
      <c r="OLL65" s="140"/>
      <c r="OLM65" s="140"/>
      <c r="OLN65" s="140"/>
      <c r="OLO65" s="140"/>
      <c r="OLP65" s="140"/>
      <c r="OLQ65" s="140"/>
      <c r="OLR65" s="140"/>
      <c r="OLS65" s="140"/>
      <c r="OLT65" s="140"/>
      <c r="OLU65" s="140"/>
      <c r="OLV65" s="140"/>
      <c r="OLW65" s="140"/>
      <c r="OLX65" s="140"/>
      <c r="OLY65" s="140"/>
      <c r="OLZ65" s="140"/>
      <c r="OMA65" s="140"/>
      <c r="OMB65" s="140"/>
      <c r="OMC65" s="140"/>
      <c r="OMD65" s="140"/>
      <c r="OME65" s="140"/>
      <c r="OMF65" s="140"/>
      <c r="OMG65" s="140"/>
      <c r="OMH65" s="140"/>
      <c r="OMI65" s="140"/>
      <c r="OMJ65" s="140"/>
      <c r="OMK65" s="140"/>
      <c r="OML65" s="140"/>
      <c r="OMM65" s="140"/>
      <c r="OMN65" s="140"/>
      <c r="OMO65" s="140"/>
      <c r="OMP65" s="140"/>
      <c r="OMQ65" s="140"/>
      <c r="OMR65" s="140"/>
      <c r="OMS65" s="140"/>
      <c r="OMT65" s="140"/>
      <c r="OMU65" s="140"/>
      <c r="OMV65" s="140"/>
      <c r="OMW65" s="140"/>
      <c r="OMX65" s="140"/>
      <c r="OMY65" s="140"/>
      <c r="OMZ65" s="140"/>
      <c r="ONA65" s="140"/>
      <c r="ONB65" s="140"/>
      <c r="ONC65" s="140"/>
      <c r="OND65" s="140"/>
      <c r="ONE65" s="140"/>
      <c r="ONF65" s="140"/>
      <c r="ONG65" s="140"/>
      <c r="ONH65" s="140"/>
      <c r="ONI65" s="140"/>
      <c r="ONJ65" s="140"/>
      <c r="ONK65" s="140"/>
      <c r="ONL65" s="140"/>
      <c r="ONM65" s="140"/>
      <c r="ONN65" s="140"/>
      <c r="ONO65" s="140"/>
      <c r="ONP65" s="140"/>
      <c r="ONQ65" s="140"/>
      <c r="ONR65" s="140"/>
      <c r="ONS65" s="140"/>
      <c r="ONT65" s="140"/>
      <c r="ONU65" s="140"/>
      <c r="ONV65" s="140"/>
      <c r="ONW65" s="140"/>
      <c r="ONX65" s="140"/>
      <c r="ONY65" s="140"/>
      <c r="ONZ65" s="140"/>
      <c r="OOA65" s="140"/>
      <c r="OOB65" s="140"/>
      <c r="OOC65" s="140"/>
      <c r="OOD65" s="140"/>
      <c r="OOE65" s="140"/>
      <c r="OOF65" s="140"/>
      <c r="OOG65" s="140"/>
      <c r="OOH65" s="140"/>
      <c r="OOI65" s="140"/>
      <c r="OOJ65" s="140"/>
      <c r="OOK65" s="140"/>
      <c r="OOL65" s="140"/>
      <c r="OOM65" s="140"/>
      <c r="OON65" s="140"/>
      <c r="OOO65" s="140"/>
      <c r="OOP65" s="140"/>
      <c r="OOQ65" s="140"/>
      <c r="OOR65" s="140"/>
      <c r="OOS65" s="140"/>
      <c r="OOT65" s="140"/>
      <c r="OOU65" s="140"/>
      <c r="OOV65" s="140"/>
      <c r="OOW65" s="140"/>
      <c r="OOX65" s="140"/>
      <c r="OOY65" s="140"/>
      <c r="OOZ65" s="140"/>
      <c r="OPA65" s="140"/>
      <c r="OPB65" s="140"/>
      <c r="OPC65" s="140"/>
      <c r="OPD65" s="140"/>
      <c r="OPE65" s="140"/>
      <c r="OPF65" s="140"/>
      <c r="OPG65" s="140"/>
      <c r="OPH65" s="140"/>
      <c r="OPI65" s="140"/>
      <c r="OPJ65" s="140"/>
      <c r="OPK65" s="140"/>
      <c r="OPL65" s="140"/>
      <c r="OPM65" s="140"/>
      <c r="OPN65" s="140"/>
      <c r="OPO65" s="140"/>
      <c r="OPP65" s="140"/>
      <c r="OPQ65" s="140"/>
      <c r="OPR65" s="140"/>
      <c r="OPS65" s="140"/>
      <c r="OPT65" s="140"/>
      <c r="OPU65" s="140"/>
      <c r="OPV65" s="140"/>
      <c r="OPW65" s="140"/>
      <c r="OPX65" s="140"/>
      <c r="OPY65" s="140"/>
      <c r="OPZ65" s="140"/>
      <c r="OQA65" s="140"/>
      <c r="OQB65" s="140"/>
      <c r="OQC65" s="140"/>
      <c r="OQD65" s="140"/>
      <c r="OQE65" s="140"/>
      <c r="OQF65" s="140"/>
      <c r="OQG65" s="140"/>
      <c r="OQH65" s="140"/>
      <c r="OQI65" s="140"/>
      <c r="OQJ65" s="140"/>
      <c r="OQK65" s="140"/>
      <c r="OQL65" s="140"/>
      <c r="OQM65" s="140"/>
      <c r="OQN65" s="140"/>
      <c r="OQO65" s="140"/>
      <c r="OQP65" s="140"/>
      <c r="OQQ65" s="140"/>
      <c r="OQR65" s="140"/>
      <c r="OQS65" s="140"/>
      <c r="OQT65" s="140"/>
      <c r="OQU65" s="140"/>
      <c r="OQV65" s="140"/>
      <c r="OQW65" s="140"/>
      <c r="OQX65" s="140"/>
      <c r="OQY65" s="140"/>
      <c r="OQZ65" s="140"/>
      <c r="ORA65" s="140"/>
      <c r="ORB65" s="140"/>
      <c r="ORC65" s="140"/>
      <c r="ORD65" s="140"/>
      <c r="ORE65" s="140"/>
      <c r="ORF65" s="140"/>
      <c r="ORG65" s="140"/>
      <c r="ORH65" s="140"/>
      <c r="ORI65" s="140"/>
      <c r="ORJ65" s="140"/>
      <c r="ORK65" s="140"/>
      <c r="ORL65" s="140"/>
      <c r="ORM65" s="140"/>
      <c r="ORN65" s="140"/>
      <c r="ORO65" s="140"/>
      <c r="ORP65" s="140"/>
      <c r="ORQ65" s="140"/>
      <c r="ORR65" s="140"/>
      <c r="ORS65" s="140"/>
      <c r="ORT65" s="140"/>
      <c r="ORU65" s="140"/>
      <c r="ORV65" s="140"/>
      <c r="ORW65" s="140"/>
      <c r="ORX65" s="140"/>
      <c r="ORY65" s="140"/>
      <c r="ORZ65" s="140"/>
      <c r="OSA65" s="140"/>
      <c r="OSB65" s="140"/>
      <c r="OSC65" s="140"/>
      <c r="OSD65" s="140"/>
      <c r="OSE65" s="140"/>
      <c r="OSF65" s="140"/>
      <c r="OSG65" s="140"/>
      <c r="OSH65" s="140"/>
      <c r="OSI65" s="140"/>
      <c r="OSJ65" s="140"/>
      <c r="OSK65" s="140"/>
      <c r="OSL65" s="140"/>
      <c r="OSM65" s="140"/>
      <c r="OSN65" s="140"/>
      <c r="OSO65" s="140"/>
      <c r="OSP65" s="140"/>
      <c r="OSQ65" s="140"/>
      <c r="OSR65" s="140"/>
      <c r="OSS65" s="140"/>
      <c r="OST65" s="140"/>
      <c r="OSU65" s="140"/>
      <c r="OSV65" s="140"/>
      <c r="OSW65" s="140"/>
      <c r="OSX65" s="140"/>
      <c r="OSY65" s="140"/>
      <c r="OSZ65" s="140"/>
      <c r="OTA65" s="140"/>
      <c r="OTB65" s="140"/>
      <c r="OTC65" s="140"/>
      <c r="OTD65" s="140"/>
      <c r="OTE65" s="140"/>
      <c r="OTF65" s="140"/>
      <c r="OTG65" s="140"/>
      <c r="OTH65" s="140"/>
      <c r="OTI65" s="140"/>
      <c r="OTJ65" s="140"/>
      <c r="OTK65" s="140"/>
      <c r="OTL65" s="140"/>
      <c r="OTM65" s="140"/>
      <c r="OTN65" s="140"/>
      <c r="OTO65" s="140"/>
      <c r="OTP65" s="140"/>
      <c r="OTQ65" s="140"/>
      <c r="OTR65" s="140"/>
      <c r="OTS65" s="140"/>
      <c r="OTT65" s="140"/>
      <c r="OTU65" s="140"/>
      <c r="OTV65" s="140"/>
      <c r="OTW65" s="140"/>
      <c r="OTX65" s="140"/>
      <c r="OTY65" s="140"/>
      <c r="OTZ65" s="140"/>
      <c r="OUA65" s="140"/>
      <c r="OUB65" s="140"/>
      <c r="OUC65" s="140"/>
      <c r="OUD65" s="140"/>
      <c r="OUE65" s="140"/>
      <c r="OUF65" s="140"/>
      <c r="OUG65" s="140"/>
      <c r="OUH65" s="140"/>
      <c r="OUI65" s="140"/>
      <c r="OUJ65" s="140"/>
      <c r="OUK65" s="140"/>
      <c r="OUL65" s="140"/>
      <c r="OUM65" s="140"/>
      <c r="OUN65" s="140"/>
      <c r="OUO65" s="140"/>
      <c r="OUP65" s="140"/>
      <c r="OUQ65" s="140"/>
      <c r="OUR65" s="140"/>
      <c r="OUS65" s="140"/>
      <c r="OUT65" s="140"/>
      <c r="OUU65" s="140"/>
      <c r="OUV65" s="140"/>
      <c r="OUW65" s="140"/>
      <c r="OUX65" s="140"/>
      <c r="OUY65" s="140"/>
      <c r="OUZ65" s="140"/>
      <c r="OVA65" s="140"/>
      <c r="OVB65" s="140"/>
      <c r="OVC65" s="140"/>
      <c r="OVD65" s="140"/>
      <c r="OVE65" s="140"/>
      <c r="OVF65" s="140"/>
      <c r="OVG65" s="140"/>
      <c r="OVH65" s="140"/>
      <c r="OVI65" s="140"/>
      <c r="OVJ65" s="140"/>
      <c r="OVK65" s="140"/>
      <c r="OVL65" s="140"/>
      <c r="OVM65" s="140"/>
      <c r="OVN65" s="140"/>
      <c r="OVO65" s="140"/>
      <c r="OVP65" s="140"/>
      <c r="OVQ65" s="140"/>
      <c r="OVR65" s="140"/>
      <c r="OVS65" s="140"/>
      <c r="OVT65" s="140"/>
      <c r="OVU65" s="140"/>
      <c r="OVV65" s="140"/>
      <c r="OVW65" s="140"/>
      <c r="OVX65" s="140"/>
      <c r="OVY65" s="140"/>
      <c r="OVZ65" s="140"/>
      <c r="OWA65" s="140"/>
      <c r="OWB65" s="140"/>
      <c r="OWC65" s="140"/>
      <c r="OWD65" s="140"/>
      <c r="OWE65" s="140"/>
      <c r="OWF65" s="140"/>
      <c r="OWG65" s="140"/>
      <c r="OWH65" s="140"/>
      <c r="OWI65" s="140"/>
      <c r="OWJ65" s="140"/>
      <c r="OWK65" s="140"/>
      <c r="OWL65" s="140"/>
      <c r="OWM65" s="140"/>
      <c r="OWN65" s="140"/>
      <c r="OWO65" s="140"/>
      <c r="OWP65" s="140"/>
      <c r="OWQ65" s="140"/>
      <c r="OWR65" s="140"/>
      <c r="OWS65" s="140"/>
      <c r="OWT65" s="140"/>
      <c r="OWU65" s="140"/>
      <c r="OWV65" s="140"/>
      <c r="OWW65" s="140"/>
      <c r="OWX65" s="140"/>
      <c r="OWY65" s="140"/>
      <c r="OWZ65" s="140"/>
      <c r="OXA65" s="140"/>
      <c r="OXB65" s="140"/>
      <c r="OXC65" s="140"/>
      <c r="OXD65" s="140"/>
      <c r="OXE65" s="140"/>
      <c r="OXF65" s="140"/>
      <c r="OXG65" s="140"/>
      <c r="OXH65" s="140"/>
      <c r="OXI65" s="140"/>
      <c r="OXJ65" s="140"/>
      <c r="OXK65" s="140"/>
      <c r="OXL65" s="140"/>
      <c r="OXM65" s="140"/>
      <c r="OXN65" s="140"/>
      <c r="OXO65" s="140"/>
      <c r="OXP65" s="140"/>
      <c r="OXQ65" s="140"/>
      <c r="OXR65" s="140"/>
      <c r="OXS65" s="140"/>
      <c r="OXT65" s="140"/>
      <c r="OXU65" s="140"/>
      <c r="OXV65" s="140"/>
      <c r="OXW65" s="140"/>
      <c r="OXX65" s="140"/>
      <c r="OXY65" s="140"/>
      <c r="OXZ65" s="140"/>
      <c r="OYA65" s="140"/>
      <c r="OYB65" s="140"/>
      <c r="OYC65" s="140"/>
      <c r="OYD65" s="140"/>
      <c r="OYE65" s="140"/>
      <c r="OYF65" s="140"/>
      <c r="OYG65" s="140"/>
      <c r="OYH65" s="140"/>
      <c r="OYI65" s="140"/>
      <c r="OYJ65" s="140"/>
      <c r="OYK65" s="140"/>
      <c r="OYL65" s="140"/>
      <c r="OYM65" s="140"/>
      <c r="OYN65" s="140"/>
      <c r="OYO65" s="140"/>
      <c r="OYP65" s="140"/>
      <c r="OYQ65" s="140"/>
      <c r="OYR65" s="140"/>
      <c r="OYS65" s="140"/>
      <c r="OYT65" s="140"/>
      <c r="OYU65" s="140"/>
      <c r="OYV65" s="140"/>
      <c r="OYW65" s="140"/>
      <c r="OYX65" s="140"/>
      <c r="OYY65" s="140"/>
      <c r="OYZ65" s="140"/>
      <c r="OZA65" s="140"/>
      <c r="OZB65" s="140"/>
      <c r="OZC65" s="140"/>
      <c r="OZD65" s="140"/>
      <c r="OZE65" s="140"/>
      <c r="OZF65" s="140"/>
      <c r="OZG65" s="140"/>
      <c r="OZH65" s="140"/>
      <c r="OZI65" s="140"/>
      <c r="OZJ65" s="140"/>
      <c r="OZK65" s="140"/>
      <c r="OZL65" s="140"/>
      <c r="OZM65" s="140"/>
      <c r="OZN65" s="140"/>
      <c r="OZO65" s="140"/>
      <c r="OZP65" s="140"/>
      <c r="OZQ65" s="140"/>
      <c r="OZR65" s="140"/>
      <c r="OZS65" s="140"/>
      <c r="OZT65" s="140"/>
      <c r="OZU65" s="140"/>
      <c r="OZV65" s="140"/>
      <c r="OZW65" s="140"/>
      <c r="OZX65" s="140"/>
      <c r="OZY65" s="140"/>
      <c r="OZZ65" s="140"/>
      <c r="PAA65" s="140"/>
      <c r="PAB65" s="140"/>
      <c r="PAC65" s="140"/>
      <c r="PAD65" s="140"/>
      <c r="PAE65" s="140"/>
      <c r="PAF65" s="140"/>
      <c r="PAG65" s="140"/>
      <c r="PAH65" s="140"/>
      <c r="PAI65" s="140"/>
      <c r="PAJ65" s="140"/>
      <c r="PAK65" s="140"/>
      <c r="PAL65" s="140"/>
      <c r="PAM65" s="140"/>
      <c r="PAN65" s="140"/>
      <c r="PAO65" s="140"/>
      <c r="PAP65" s="140"/>
      <c r="PAQ65" s="140"/>
      <c r="PAR65" s="140"/>
      <c r="PAS65" s="140"/>
      <c r="PAT65" s="140"/>
      <c r="PAU65" s="140"/>
      <c r="PAV65" s="140"/>
      <c r="PAW65" s="140"/>
      <c r="PAX65" s="140"/>
      <c r="PAY65" s="140"/>
      <c r="PAZ65" s="140"/>
      <c r="PBA65" s="140"/>
      <c r="PBB65" s="140"/>
      <c r="PBC65" s="140"/>
      <c r="PBD65" s="140"/>
      <c r="PBE65" s="140"/>
      <c r="PBF65" s="140"/>
      <c r="PBG65" s="140"/>
      <c r="PBH65" s="140"/>
      <c r="PBI65" s="140"/>
      <c r="PBJ65" s="140"/>
      <c r="PBK65" s="140"/>
      <c r="PBL65" s="140"/>
      <c r="PBM65" s="140"/>
      <c r="PBN65" s="140"/>
      <c r="PBO65" s="140"/>
      <c r="PBP65" s="140"/>
      <c r="PBQ65" s="140"/>
      <c r="PBR65" s="140"/>
      <c r="PBS65" s="140"/>
      <c r="PBT65" s="140"/>
      <c r="PBU65" s="140"/>
      <c r="PBV65" s="140"/>
      <c r="PBW65" s="140"/>
      <c r="PBX65" s="140"/>
      <c r="PBY65" s="140"/>
      <c r="PBZ65" s="140"/>
      <c r="PCA65" s="140"/>
      <c r="PCB65" s="140"/>
      <c r="PCC65" s="140"/>
      <c r="PCD65" s="140"/>
      <c r="PCE65" s="140"/>
      <c r="PCF65" s="140"/>
      <c r="PCG65" s="140"/>
      <c r="PCH65" s="140"/>
      <c r="PCI65" s="140"/>
      <c r="PCJ65" s="140"/>
      <c r="PCK65" s="140"/>
      <c r="PCL65" s="140"/>
      <c r="PCM65" s="140"/>
      <c r="PCN65" s="140"/>
      <c r="PCO65" s="140"/>
      <c r="PCP65" s="140"/>
      <c r="PCQ65" s="140"/>
      <c r="PCR65" s="140"/>
      <c r="PCS65" s="140"/>
      <c r="PCT65" s="140"/>
      <c r="PCU65" s="140"/>
      <c r="PCV65" s="140"/>
      <c r="PCW65" s="140"/>
      <c r="PCX65" s="140"/>
      <c r="PCY65" s="140"/>
      <c r="PCZ65" s="140"/>
      <c r="PDA65" s="140"/>
      <c r="PDB65" s="140"/>
      <c r="PDC65" s="140"/>
      <c r="PDD65" s="140"/>
      <c r="PDE65" s="140"/>
      <c r="PDF65" s="140"/>
      <c r="PDG65" s="140"/>
      <c r="PDH65" s="140"/>
      <c r="PDI65" s="140"/>
      <c r="PDJ65" s="140"/>
      <c r="PDK65" s="140"/>
      <c r="PDL65" s="140"/>
      <c r="PDM65" s="140"/>
      <c r="PDN65" s="140"/>
      <c r="PDO65" s="140"/>
      <c r="PDP65" s="140"/>
      <c r="PDQ65" s="140"/>
      <c r="PDR65" s="140"/>
      <c r="PDS65" s="140"/>
      <c r="PDT65" s="140"/>
      <c r="PDU65" s="140"/>
      <c r="PDV65" s="140"/>
      <c r="PDW65" s="140"/>
      <c r="PDX65" s="140"/>
      <c r="PDY65" s="140"/>
      <c r="PDZ65" s="140"/>
      <c r="PEA65" s="140"/>
      <c r="PEB65" s="140"/>
      <c r="PEC65" s="140"/>
      <c r="PED65" s="140"/>
      <c r="PEE65" s="140"/>
      <c r="PEF65" s="140"/>
      <c r="PEG65" s="140"/>
      <c r="PEH65" s="140"/>
      <c r="PEI65" s="140"/>
      <c r="PEJ65" s="140"/>
      <c r="PEK65" s="140"/>
      <c r="PEL65" s="140"/>
      <c r="PEM65" s="140"/>
      <c r="PEN65" s="140"/>
      <c r="PEO65" s="140"/>
      <c r="PEP65" s="140"/>
      <c r="PEQ65" s="140"/>
      <c r="PER65" s="140"/>
      <c r="PES65" s="140"/>
      <c r="PET65" s="140"/>
      <c r="PEU65" s="140"/>
      <c r="PEV65" s="140"/>
      <c r="PEW65" s="140"/>
      <c r="PEX65" s="140"/>
      <c r="PEY65" s="140"/>
      <c r="PEZ65" s="140"/>
      <c r="PFA65" s="140"/>
      <c r="PFB65" s="140"/>
      <c r="PFC65" s="140"/>
      <c r="PFD65" s="140"/>
      <c r="PFE65" s="140"/>
      <c r="PFF65" s="140"/>
      <c r="PFG65" s="140"/>
      <c r="PFH65" s="140"/>
      <c r="PFI65" s="140"/>
      <c r="PFJ65" s="140"/>
      <c r="PFK65" s="140"/>
      <c r="PFL65" s="140"/>
      <c r="PFM65" s="140"/>
      <c r="PFN65" s="140"/>
      <c r="PFO65" s="140"/>
      <c r="PFP65" s="140"/>
      <c r="PFQ65" s="140"/>
      <c r="PFR65" s="140"/>
      <c r="PFS65" s="140"/>
      <c r="PFT65" s="140"/>
      <c r="PFU65" s="140"/>
      <c r="PFV65" s="140"/>
      <c r="PFW65" s="140"/>
      <c r="PFX65" s="140"/>
      <c r="PFY65" s="140"/>
      <c r="PFZ65" s="140"/>
      <c r="PGA65" s="140"/>
      <c r="PGB65" s="140"/>
      <c r="PGC65" s="140"/>
      <c r="PGD65" s="140"/>
      <c r="PGE65" s="140"/>
      <c r="PGF65" s="140"/>
      <c r="PGG65" s="140"/>
      <c r="PGH65" s="140"/>
      <c r="PGI65" s="140"/>
      <c r="PGJ65" s="140"/>
      <c r="PGK65" s="140"/>
      <c r="PGL65" s="140"/>
      <c r="PGM65" s="140"/>
      <c r="PGN65" s="140"/>
      <c r="PGO65" s="140"/>
      <c r="PGP65" s="140"/>
      <c r="PGQ65" s="140"/>
      <c r="PGR65" s="140"/>
      <c r="PGS65" s="140"/>
      <c r="PGT65" s="140"/>
      <c r="PGU65" s="140"/>
      <c r="PGV65" s="140"/>
      <c r="PGW65" s="140"/>
      <c r="PGX65" s="140"/>
      <c r="PGY65" s="140"/>
      <c r="PGZ65" s="140"/>
      <c r="PHA65" s="140"/>
      <c r="PHB65" s="140"/>
      <c r="PHC65" s="140"/>
      <c r="PHD65" s="140"/>
      <c r="PHE65" s="140"/>
      <c r="PHF65" s="140"/>
      <c r="PHG65" s="140"/>
      <c r="PHH65" s="140"/>
      <c r="PHI65" s="140"/>
      <c r="PHJ65" s="140"/>
      <c r="PHK65" s="140"/>
      <c r="PHL65" s="140"/>
      <c r="PHM65" s="140"/>
      <c r="PHN65" s="140"/>
      <c r="PHO65" s="140"/>
      <c r="PHP65" s="140"/>
      <c r="PHQ65" s="140"/>
      <c r="PHR65" s="140"/>
      <c r="PHS65" s="140"/>
      <c r="PHT65" s="140"/>
      <c r="PHU65" s="140"/>
      <c r="PHV65" s="140"/>
      <c r="PHW65" s="140"/>
      <c r="PHX65" s="140"/>
      <c r="PHY65" s="140"/>
      <c r="PHZ65" s="140"/>
      <c r="PIA65" s="140"/>
      <c r="PIB65" s="140"/>
      <c r="PIC65" s="140"/>
      <c r="PID65" s="140"/>
      <c r="PIE65" s="140"/>
      <c r="PIF65" s="140"/>
      <c r="PIG65" s="140"/>
      <c r="PIH65" s="140"/>
      <c r="PII65" s="140"/>
      <c r="PIJ65" s="140"/>
      <c r="PIK65" s="140"/>
      <c r="PIL65" s="140"/>
      <c r="PIM65" s="140"/>
      <c r="PIN65" s="140"/>
      <c r="PIO65" s="140"/>
      <c r="PIP65" s="140"/>
      <c r="PIQ65" s="140"/>
      <c r="PIR65" s="140"/>
      <c r="PIS65" s="140"/>
      <c r="PIT65" s="140"/>
      <c r="PIU65" s="140"/>
      <c r="PIV65" s="140"/>
      <c r="PIW65" s="140"/>
      <c r="PIX65" s="140"/>
      <c r="PIY65" s="140"/>
      <c r="PIZ65" s="140"/>
      <c r="PJA65" s="140"/>
      <c r="PJB65" s="140"/>
      <c r="PJC65" s="140"/>
      <c r="PJD65" s="140"/>
      <c r="PJE65" s="140"/>
      <c r="PJF65" s="140"/>
      <c r="PJG65" s="140"/>
      <c r="PJH65" s="140"/>
      <c r="PJI65" s="140"/>
      <c r="PJJ65" s="140"/>
      <c r="PJK65" s="140"/>
      <c r="PJL65" s="140"/>
      <c r="PJM65" s="140"/>
      <c r="PJN65" s="140"/>
      <c r="PJO65" s="140"/>
      <c r="PJP65" s="140"/>
      <c r="PJQ65" s="140"/>
      <c r="PJR65" s="140"/>
      <c r="PJS65" s="140"/>
      <c r="PJT65" s="140"/>
      <c r="PJU65" s="140"/>
      <c r="PJV65" s="140"/>
      <c r="PJW65" s="140"/>
      <c r="PJX65" s="140"/>
      <c r="PJY65" s="140"/>
      <c r="PJZ65" s="140"/>
      <c r="PKA65" s="140"/>
      <c r="PKB65" s="140"/>
      <c r="PKC65" s="140"/>
      <c r="PKD65" s="140"/>
      <c r="PKE65" s="140"/>
      <c r="PKF65" s="140"/>
      <c r="PKG65" s="140"/>
      <c r="PKH65" s="140"/>
      <c r="PKI65" s="140"/>
      <c r="PKJ65" s="140"/>
      <c r="PKK65" s="140"/>
      <c r="PKL65" s="140"/>
      <c r="PKM65" s="140"/>
      <c r="PKN65" s="140"/>
      <c r="PKO65" s="140"/>
      <c r="PKP65" s="140"/>
      <c r="PKQ65" s="140"/>
      <c r="PKR65" s="140"/>
      <c r="PKS65" s="140"/>
      <c r="PKT65" s="140"/>
      <c r="PKU65" s="140"/>
      <c r="PKV65" s="140"/>
      <c r="PKW65" s="140"/>
      <c r="PKX65" s="140"/>
      <c r="PKY65" s="140"/>
      <c r="PKZ65" s="140"/>
      <c r="PLA65" s="140"/>
      <c r="PLB65" s="140"/>
      <c r="PLC65" s="140"/>
      <c r="PLD65" s="140"/>
      <c r="PLE65" s="140"/>
      <c r="PLF65" s="140"/>
      <c r="PLG65" s="140"/>
      <c r="PLH65" s="140"/>
      <c r="PLI65" s="140"/>
      <c r="PLJ65" s="140"/>
      <c r="PLK65" s="140"/>
      <c r="PLL65" s="140"/>
      <c r="PLM65" s="140"/>
      <c r="PLN65" s="140"/>
      <c r="PLO65" s="140"/>
      <c r="PLP65" s="140"/>
      <c r="PLQ65" s="140"/>
      <c r="PLR65" s="140"/>
      <c r="PLS65" s="140"/>
      <c r="PLT65" s="140"/>
      <c r="PLU65" s="140"/>
      <c r="PLV65" s="140"/>
      <c r="PLW65" s="140"/>
      <c r="PLX65" s="140"/>
      <c r="PLY65" s="140"/>
      <c r="PLZ65" s="140"/>
      <c r="PMA65" s="140"/>
      <c r="PMB65" s="140"/>
      <c r="PMC65" s="140"/>
      <c r="PMD65" s="140"/>
      <c r="PME65" s="140"/>
      <c r="PMF65" s="140"/>
      <c r="PMG65" s="140"/>
      <c r="PMH65" s="140"/>
      <c r="PMI65" s="140"/>
      <c r="PMJ65" s="140"/>
      <c r="PMK65" s="140"/>
      <c r="PML65" s="140"/>
      <c r="PMM65" s="140"/>
      <c r="PMN65" s="140"/>
      <c r="PMO65" s="140"/>
      <c r="PMP65" s="140"/>
      <c r="PMQ65" s="140"/>
      <c r="PMR65" s="140"/>
      <c r="PMS65" s="140"/>
      <c r="PMT65" s="140"/>
      <c r="PMU65" s="140"/>
      <c r="PMV65" s="140"/>
      <c r="PMW65" s="140"/>
      <c r="PMX65" s="140"/>
      <c r="PMY65" s="140"/>
      <c r="PMZ65" s="140"/>
      <c r="PNA65" s="140"/>
      <c r="PNB65" s="140"/>
      <c r="PNC65" s="140"/>
      <c r="PND65" s="140"/>
      <c r="PNE65" s="140"/>
      <c r="PNF65" s="140"/>
      <c r="PNG65" s="140"/>
      <c r="PNH65" s="140"/>
      <c r="PNI65" s="140"/>
      <c r="PNJ65" s="140"/>
      <c r="PNK65" s="140"/>
      <c r="PNL65" s="140"/>
      <c r="PNM65" s="140"/>
      <c r="PNN65" s="140"/>
      <c r="PNO65" s="140"/>
      <c r="PNP65" s="140"/>
      <c r="PNQ65" s="140"/>
      <c r="PNR65" s="140"/>
      <c r="PNS65" s="140"/>
      <c r="PNT65" s="140"/>
      <c r="PNU65" s="140"/>
      <c r="PNV65" s="140"/>
      <c r="PNW65" s="140"/>
      <c r="PNX65" s="140"/>
      <c r="PNY65" s="140"/>
      <c r="PNZ65" s="140"/>
      <c r="POA65" s="140"/>
      <c r="POB65" s="140"/>
      <c r="POC65" s="140"/>
      <c r="POD65" s="140"/>
      <c r="POE65" s="140"/>
      <c r="POF65" s="140"/>
      <c r="POG65" s="140"/>
      <c r="POH65" s="140"/>
      <c r="POI65" s="140"/>
      <c r="POJ65" s="140"/>
      <c r="POK65" s="140"/>
      <c r="POL65" s="140"/>
      <c r="POM65" s="140"/>
      <c r="PON65" s="140"/>
      <c r="POO65" s="140"/>
      <c r="POP65" s="140"/>
      <c r="POQ65" s="140"/>
      <c r="POR65" s="140"/>
      <c r="POS65" s="140"/>
      <c r="POT65" s="140"/>
      <c r="POU65" s="140"/>
      <c r="POV65" s="140"/>
      <c r="POW65" s="140"/>
      <c r="POX65" s="140"/>
      <c r="POY65" s="140"/>
      <c r="POZ65" s="140"/>
      <c r="PPA65" s="140"/>
      <c r="PPB65" s="140"/>
      <c r="PPC65" s="140"/>
      <c r="PPD65" s="140"/>
      <c r="PPE65" s="140"/>
      <c r="PPF65" s="140"/>
      <c r="PPG65" s="140"/>
      <c r="PPH65" s="140"/>
      <c r="PPI65" s="140"/>
      <c r="PPJ65" s="140"/>
      <c r="PPK65" s="140"/>
      <c r="PPL65" s="140"/>
      <c r="PPM65" s="140"/>
      <c r="PPN65" s="140"/>
      <c r="PPO65" s="140"/>
      <c r="PPP65" s="140"/>
      <c r="PPQ65" s="140"/>
      <c r="PPR65" s="140"/>
      <c r="PPS65" s="140"/>
      <c r="PPT65" s="140"/>
      <c r="PPU65" s="140"/>
      <c r="PPV65" s="140"/>
      <c r="PPW65" s="140"/>
      <c r="PPX65" s="140"/>
      <c r="PPY65" s="140"/>
      <c r="PPZ65" s="140"/>
      <c r="PQA65" s="140"/>
      <c r="PQB65" s="140"/>
      <c r="PQC65" s="140"/>
      <c r="PQD65" s="140"/>
      <c r="PQE65" s="140"/>
      <c r="PQF65" s="140"/>
      <c r="PQG65" s="140"/>
      <c r="PQH65" s="140"/>
      <c r="PQI65" s="140"/>
      <c r="PQJ65" s="140"/>
      <c r="PQK65" s="140"/>
      <c r="PQL65" s="140"/>
      <c r="PQM65" s="140"/>
      <c r="PQN65" s="140"/>
      <c r="PQO65" s="140"/>
      <c r="PQP65" s="140"/>
      <c r="PQQ65" s="140"/>
      <c r="PQR65" s="140"/>
      <c r="PQS65" s="140"/>
      <c r="PQT65" s="140"/>
      <c r="PQU65" s="140"/>
      <c r="PQV65" s="140"/>
      <c r="PQW65" s="140"/>
      <c r="PQX65" s="140"/>
      <c r="PQY65" s="140"/>
      <c r="PQZ65" s="140"/>
      <c r="PRA65" s="140"/>
      <c r="PRB65" s="140"/>
      <c r="PRC65" s="140"/>
      <c r="PRD65" s="140"/>
      <c r="PRE65" s="140"/>
      <c r="PRF65" s="140"/>
      <c r="PRG65" s="140"/>
      <c r="PRH65" s="140"/>
      <c r="PRI65" s="140"/>
      <c r="PRJ65" s="140"/>
      <c r="PRK65" s="140"/>
      <c r="PRL65" s="140"/>
      <c r="PRM65" s="140"/>
      <c r="PRN65" s="140"/>
      <c r="PRO65" s="140"/>
      <c r="PRP65" s="140"/>
      <c r="PRQ65" s="140"/>
      <c r="PRR65" s="140"/>
      <c r="PRS65" s="140"/>
      <c r="PRT65" s="140"/>
      <c r="PRU65" s="140"/>
      <c r="PRV65" s="140"/>
      <c r="PRW65" s="140"/>
      <c r="PRX65" s="140"/>
      <c r="PRY65" s="140"/>
      <c r="PRZ65" s="140"/>
      <c r="PSA65" s="140"/>
      <c r="PSB65" s="140"/>
      <c r="PSC65" s="140"/>
      <c r="PSD65" s="140"/>
      <c r="PSE65" s="140"/>
      <c r="PSF65" s="140"/>
      <c r="PSG65" s="140"/>
      <c r="PSH65" s="140"/>
      <c r="PSI65" s="140"/>
      <c r="PSJ65" s="140"/>
      <c r="PSK65" s="140"/>
      <c r="PSL65" s="140"/>
      <c r="PSM65" s="140"/>
      <c r="PSN65" s="140"/>
      <c r="PSO65" s="140"/>
      <c r="PSP65" s="140"/>
      <c r="PSQ65" s="140"/>
      <c r="PSR65" s="140"/>
      <c r="PSS65" s="140"/>
      <c r="PST65" s="140"/>
      <c r="PSU65" s="140"/>
      <c r="PSV65" s="140"/>
      <c r="PSW65" s="140"/>
      <c r="PSX65" s="140"/>
      <c r="PSY65" s="140"/>
      <c r="PSZ65" s="140"/>
      <c r="PTA65" s="140"/>
      <c r="PTB65" s="140"/>
      <c r="PTC65" s="140"/>
      <c r="PTD65" s="140"/>
      <c r="PTE65" s="140"/>
      <c r="PTF65" s="140"/>
      <c r="PTG65" s="140"/>
      <c r="PTH65" s="140"/>
      <c r="PTI65" s="140"/>
      <c r="PTJ65" s="140"/>
      <c r="PTK65" s="140"/>
      <c r="PTL65" s="140"/>
      <c r="PTM65" s="140"/>
      <c r="PTN65" s="140"/>
      <c r="PTO65" s="140"/>
      <c r="PTP65" s="140"/>
      <c r="PTQ65" s="140"/>
      <c r="PTR65" s="140"/>
      <c r="PTS65" s="140"/>
      <c r="PTT65" s="140"/>
      <c r="PTU65" s="140"/>
      <c r="PTV65" s="140"/>
      <c r="PTW65" s="140"/>
      <c r="PTX65" s="140"/>
      <c r="PTY65" s="140"/>
      <c r="PTZ65" s="140"/>
      <c r="PUA65" s="140"/>
      <c r="PUB65" s="140"/>
      <c r="PUC65" s="140"/>
      <c r="PUD65" s="140"/>
      <c r="PUE65" s="140"/>
      <c r="PUF65" s="140"/>
      <c r="PUG65" s="140"/>
      <c r="PUH65" s="140"/>
      <c r="PUI65" s="140"/>
      <c r="PUJ65" s="140"/>
      <c r="PUK65" s="140"/>
      <c r="PUL65" s="140"/>
      <c r="PUM65" s="140"/>
      <c r="PUN65" s="140"/>
      <c r="PUO65" s="140"/>
      <c r="PUP65" s="140"/>
      <c r="PUQ65" s="140"/>
      <c r="PUR65" s="140"/>
      <c r="PUS65" s="140"/>
      <c r="PUT65" s="140"/>
      <c r="PUU65" s="140"/>
      <c r="PUV65" s="140"/>
      <c r="PUW65" s="140"/>
      <c r="PUX65" s="140"/>
      <c r="PUY65" s="140"/>
      <c r="PUZ65" s="140"/>
      <c r="PVA65" s="140"/>
      <c r="PVB65" s="140"/>
      <c r="PVC65" s="140"/>
      <c r="PVD65" s="140"/>
      <c r="PVE65" s="140"/>
      <c r="PVF65" s="140"/>
      <c r="PVG65" s="140"/>
      <c r="PVH65" s="140"/>
      <c r="PVI65" s="140"/>
      <c r="PVJ65" s="140"/>
      <c r="PVK65" s="140"/>
      <c r="PVL65" s="140"/>
      <c r="PVM65" s="140"/>
      <c r="PVN65" s="140"/>
      <c r="PVO65" s="140"/>
      <c r="PVP65" s="140"/>
      <c r="PVQ65" s="140"/>
      <c r="PVR65" s="140"/>
      <c r="PVS65" s="140"/>
      <c r="PVT65" s="140"/>
      <c r="PVU65" s="140"/>
      <c r="PVV65" s="140"/>
      <c r="PVW65" s="140"/>
      <c r="PVX65" s="140"/>
      <c r="PVY65" s="140"/>
      <c r="PVZ65" s="140"/>
      <c r="PWA65" s="140"/>
      <c r="PWB65" s="140"/>
      <c r="PWC65" s="140"/>
      <c r="PWD65" s="140"/>
      <c r="PWE65" s="140"/>
      <c r="PWF65" s="140"/>
      <c r="PWG65" s="140"/>
      <c r="PWH65" s="140"/>
      <c r="PWI65" s="140"/>
      <c r="PWJ65" s="140"/>
      <c r="PWK65" s="140"/>
      <c r="PWL65" s="140"/>
      <c r="PWM65" s="140"/>
      <c r="PWN65" s="140"/>
      <c r="PWO65" s="140"/>
      <c r="PWP65" s="140"/>
      <c r="PWQ65" s="140"/>
      <c r="PWR65" s="140"/>
      <c r="PWS65" s="140"/>
      <c r="PWT65" s="140"/>
      <c r="PWU65" s="140"/>
      <c r="PWV65" s="140"/>
      <c r="PWW65" s="140"/>
      <c r="PWX65" s="140"/>
      <c r="PWY65" s="140"/>
      <c r="PWZ65" s="140"/>
      <c r="PXA65" s="140"/>
      <c r="PXB65" s="140"/>
      <c r="PXC65" s="140"/>
      <c r="PXD65" s="140"/>
      <c r="PXE65" s="140"/>
      <c r="PXF65" s="140"/>
      <c r="PXG65" s="140"/>
      <c r="PXH65" s="140"/>
      <c r="PXI65" s="140"/>
      <c r="PXJ65" s="140"/>
      <c r="PXK65" s="140"/>
      <c r="PXL65" s="140"/>
      <c r="PXM65" s="140"/>
      <c r="PXN65" s="140"/>
      <c r="PXO65" s="140"/>
      <c r="PXP65" s="140"/>
      <c r="PXQ65" s="140"/>
      <c r="PXR65" s="140"/>
      <c r="PXS65" s="140"/>
      <c r="PXT65" s="140"/>
      <c r="PXU65" s="140"/>
      <c r="PXV65" s="140"/>
      <c r="PXW65" s="140"/>
      <c r="PXX65" s="140"/>
      <c r="PXY65" s="140"/>
      <c r="PXZ65" s="140"/>
      <c r="PYA65" s="140"/>
      <c r="PYB65" s="140"/>
      <c r="PYC65" s="140"/>
      <c r="PYD65" s="140"/>
      <c r="PYE65" s="140"/>
      <c r="PYF65" s="140"/>
      <c r="PYG65" s="140"/>
      <c r="PYH65" s="140"/>
      <c r="PYI65" s="140"/>
      <c r="PYJ65" s="140"/>
      <c r="PYK65" s="140"/>
      <c r="PYL65" s="140"/>
      <c r="PYM65" s="140"/>
      <c r="PYN65" s="140"/>
      <c r="PYO65" s="140"/>
      <c r="PYP65" s="140"/>
      <c r="PYQ65" s="140"/>
      <c r="PYR65" s="140"/>
      <c r="PYS65" s="140"/>
      <c r="PYT65" s="140"/>
      <c r="PYU65" s="140"/>
      <c r="PYV65" s="140"/>
      <c r="PYW65" s="140"/>
      <c r="PYX65" s="140"/>
      <c r="PYY65" s="140"/>
      <c r="PYZ65" s="140"/>
      <c r="PZA65" s="140"/>
      <c r="PZB65" s="140"/>
      <c r="PZC65" s="140"/>
      <c r="PZD65" s="140"/>
      <c r="PZE65" s="140"/>
      <c r="PZF65" s="140"/>
      <c r="PZG65" s="140"/>
      <c r="PZH65" s="140"/>
      <c r="PZI65" s="140"/>
      <c r="PZJ65" s="140"/>
      <c r="PZK65" s="140"/>
      <c r="PZL65" s="140"/>
      <c r="PZM65" s="140"/>
      <c r="PZN65" s="140"/>
      <c r="PZO65" s="140"/>
      <c r="PZP65" s="140"/>
      <c r="PZQ65" s="140"/>
      <c r="PZR65" s="140"/>
      <c r="PZS65" s="140"/>
      <c r="PZT65" s="140"/>
      <c r="PZU65" s="140"/>
      <c r="PZV65" s="140"/>
      <c r="PZW65" s="140"/>
      <c r="PZX65" s="140"/>
      <c r="PZY65" s="140"/>
      <c r="PZZ65" s="140"/>
      <c r="QAA65" s="140"/>
      <c r="QAB65" s="140"/>
      <c r="QAC65" s="140"/>
      <c r="QAD65" s="140"/>
      <c r="QAE65" s="140"/>
      <c r="QAF65" s="140"/>
      <c r="QAG65" s="140"/>
      <c r="QAH65" s="140"/>
      <c r="QAI65" s="140"/>
      <c r="QAJ65" s="140"/>
      <c r="QAK65" s="140"/>
      <c r="QAL65" s="140"/>
      <c r="QAM65" s="140"/>
      <c r="QAN65" s="140"/>
      <c r="QAO65" s="140"/>
      <c r="QAP65" s="140"/>
      <c r="QAQ65" s="140"/>
      <c r="QAR65" s="140"/>
      <c r="QAS65" s="140"/>
      <c r="QAT65" s="140"/>
      <c r="QAU65" s="140"/>
      <c r="QAV65" s="140"/>
      <c r="QAW65" s="140"/>
      <c r="QAX65" s="140"/>
      <c r="QAY65" s="140"/>
      <c r="QAZ65" s="140"/>
      <c r="QBA65" s="140"/>
      <c r="QBB65" s="140"/>
      <c r="QBC65" s="140"/>
      <c r="QBD65" s="140"/>
      <c r="QBE65" s="140"/>
      <c r="QBF65" s="140"/>
      <c r="QBG65" s="140"/>
      <c r="QBH65" s="140"/>
      <c r="QBI65" s="140"/>
      <c r="QBJ65" s="140"/>
      <c r="QBK65" s="140"/>
      <c r="QBL65" s="140"/>
      <c r="QBM65" s="140"/>
      <c r="QBN65" s="140"/>
      <c r="QBO65" s="140"/>
      <c r="QBP65" s="140"/>
      <c r="QBQ65" s="140"/>
      <c r="QBR65" s="140"/>
      <c r="QBS65" s="140"/>
      <c r="QBT65" s="140"/>
      <c r="QBU65" s="140"/>
      <c r="QBV65" s="140"/>
      <c r="QBW65" s="140"/>
      <c r="QBX65" s="140"/>
      <c r="QBY65" s="140"/>
      <c r="QBZ65" s="140"/>
      <c r="QCA65" s="140"/>
      <c r="QCB65" s="140"/>
      <c r="QCC65" s="140"/>
      <c r="QCD65" s="140"/>
      <c r="QCE65" s="140"/>
      <c r="QCF65" s="140"/>
      <c r="QCG65" s="140"/>
      <c r="QCH65" s="140"/>
      <c r="QCI65" s="140"/>
      <c r="QCJ65" s="140"/>
      <c r="QCK65" s="140"/>
      <c r="QCL65" s="140"/>
      <c r="QCM65" s="140"/>
      <c r="QCN65" s="140"/>
      <c r="QCO65" s="140"/>
      <c r="QCP65" s="140"/>
      <c r="QCQ65" s="140"/>
      <c r="QCR65" s="140"/>
      <c r="QCS65" s="140"/>
      <c r="QCT65" s="140"/>
      <c r="QCU65" s="140"/>
      <c r="QCV65" s="140"/>
      <c r="QCW65" s="140"/>
      <c r="QCX65" s="140"/>
      <c r="QCY65" s="140"/>
      <c r="QCZ65" s="140"/>
      <c r="QDA65" s="140"/>
      <c r="QDB65" s="140"/>
      <c r="QDC65" s="140"/>
      <c r="QDD65" s="140"/>
      <c r="QDE65" s="140"/>
      <c r="QDF65" s="140"/>
      <c r="QDG65" s="140"/>
      <c r="QDH65" s="140"/>
      <c r="QDI65" s="140"/>
      <c r="QDJ65" s="140"/>
      <c r="QDK65" s="140"/>
      <c r="QDL65" s="140"/>
      <c r="QDM65" s="140"/>
      <c r="QDN65" s="140"/>
      <c r="QDO65" s="140"/>
      <c r="QDP65" s="140"/>
      <c r="QDQ65" s="140"/>
      <c r="QDR65" s="140"/>
      <c r="QDS65" s="140"/>
      <c r="QDT65" s="140"/>
      <c r="QDU65" s="140"/>
      <c r="QDV65" s="140"/>
      <c r="QDW65" s="140"/>
      <c r="QDX65" s="140"/>
      <c r="QDY65" s="140"/>
      <c r="QDZ65" s="140"/>
      <c r="QEA65" s="140"/>
      <c r="QEB65" s="140"/>
      <c r="QEC65" s="140"/>
      <c r="QED65" s="140"/>
      <c r="QEE65" s="140"/>
      <c r="QEF65" s="140"/>
      <c r="QEG65" s="140"/>
      <c r="QEH65" s="140"/>
      <c r="QEI65" s="140"/>
      <c r="QEJ65" s="140"/>
      <c r="QEK65" s="140"/>
      <c r="QEL65" s="140"/>
      <c r="QEM65" s="140"/>
      <c r="QEN65" s="140"/>
      <c r="QEO65" s="140"/>
      <c r="QEP65" s="140"/>
      <c r="QEQ65" s="140"/>
      <c r="QER65" s="140"/>
      <c r="QES65" s="140"/>
      <c r="QET65" s="140"/>
      <c r="QEU65" s="140"/>
      <c r="QEV65" s="140"/>
      <c r="QEW65" s="140"/>
      <c r="QEX65" s="140"/>
      <c r="QEY65" s="140"/>
      <c r="QEZ65" s="140"/>
      <c r="QFA65" s="140"/>
      <c r="QFB65" s="140"/>
      <c r="QFC65" s="140"/>
      <c r="QFD65" s="140"/>
      <c r="QFE65" s="140"/>
      <c r="QFF65" s="140"/>
      <c r="QFG65" s="140"/>
      <c r="QFH65" s="140"/>
      <c r="QFI65" s="140"/>
      <c r="QFJ65" s="140"/>
      <c r="QFK65" s="140"/>
      <c r="QFL65" s="140"/>
      <c r="QFM65" s="140"/>
      <c r="QFN65" s="140"/>
      <c r="QFO65" s="140"/>
      <c r="QFP65" s="140"/>
      <c r="QFQ65" s="140"/>
      <c r="QFR65" s="140"/>
      <c r="QFS65" s="140"/>
      <c r="QFT65" s="140"/>
      <c r="QFU65" s="140"/>
      <c r="QFV65" s="140"/>
      <c r="QFW65" s="140"/>
      <c r="QFX65" s="140"/>
      <c r="QFY65" s="140"/>
      <c r="QFZ65" s="140"/>
      <c r="QGA65" s="140"/>
      <c r="QGB65" s="140"/>
      <c r="QGC65" s="140"/>
      <c r="QGD65" s="140"/>
      <c r="QGE65" s="140"/>
      <c r="QGF65" s="140"/>
      <c r="QGG65" s="140"/>
      <c r="QGH65" s="140"/>
      <c r="QGI65" s="140"/>
      <c r="QGJ65" s="140"/>
      <c r="QGK65" s="140"/>
      <c r="QGL65" s="140"/>
      <c r="QGM65" s="140"/>
      <c r="QGN65" s="140"/>
      <c r="QGO65" s="140"/>
      <c r="QGP65" s="140"/>
      <c r="QGQ65" s="140"/>
      <c r="QGR65" s="140"/>
      <c r="QGS65" s="140"/>
      <c r="QGT65" s="140"/>
      <c r="QGU65" s="140"/>
      <c r="QGV65" s="140"/>
      <c r="QGW65" s="140"/>
      <c r="QGX65" s="140"/>
      <c r="QGY65" s="140"/>
      <c r="QGZ65" s="140"/>
      <c r="QHA65" s="140"/>
      <c r="QHB65" s="140"/>
      <c r="QHC65" s="140"/>
      <c r="QHD65" s="140"/>
      <c r="QHE65" s="140"/>
      <c r="QHF65" s="140"/>
      <c r="QHG65" s="140"/>
      <c r="QHH65" s="140"/>
      <c r="QHI65" s="140"/>
      <c r="QHJ65" s="140"/>
      <c r="QHK65" s="140"/>
      <c r="QHL65" s="140"/>
      <c r="QHM65" s="140"/>
      <c r="QHN65" s="140"/>
      <c r="QHO65" s="140"/>
      <c r="QHP65" s="140"/>
      <c r="QHQ65" s="140"/>
      <c r="QHR65" s="140"/>
      <c r="QHS65" s="140"/>
      <c r="QHT65" s="140"/>
      <c r="QHU65" s="140"/>
      <c r="QHV65" s="140"/>
      <c r="QHW65" s="140"/>
      <c r="QHX65" s="140"/>
      <c r="QHY65" s="140"/>
      <c r="QHZ65" s="140"/>
      <c r="QIA65" s="140"/>
      <c r="QIB65" s="140"/>
      <c r="QIC65" s="140"/>
      <c r="QID65" s="140"/>
      <c r="QIE65" s="140"/>
      <c r="QIF65" s="140"/>
      <c r="QIG65" s="140"/>
      <c r="QIH65" s="140"/>
      <c r="QII65" s="140"/>
      <c r="QIJ65" s="140"/>
      <c r="QIK65" s="140"/>
      <c r="QIL65" s="140"/>
      <c r="QIM65" s="140"/>
      <c r="QIN65" s="140"/>
      <c r="QIO65" s="140"/>
      <c r="QIP65" s="140"/>
      <c r="QIQ65" s="140"/>
      <c r="QIR65" s="140"/>
      <c r="QIS65" s="140"/>
      <c r="QIT65" s="140"/>
      <c r="QIU65" s="140"/>
      <c r="QIV65" s="140"/>
      <c r="QIW65" s="140"/>
      <c r="QIX65" s="140"/>
      <c r="QIY65" s="140"/>
      <c r="QIZ65" s="140"/>
      <c r="QJA65" s="140"/>
      <c r="QJB65" s="140"/>
      <c r="QJC65" s="140"/>
      <c r="QJD65" s="140"/>
      <c r="QJE65" s="140"/>
      <c r="QJF65" s="140"/>
      <c r="QJG65" s="140"/>
      <c r="QJH65" s="140"/>
      <c r="QJI65" s="140"/>
      <c r="QJJ65" s="140"/>
      <c r="QJK65" s="140"/>
      <c r="QJL65" s="140"/>
      <c r="QJM65" s="140"/>
      <c r="QJN65" s="140"/>
      <c r="QJO65" s="140"/>
      <c r="QJP65" s="140"/>
      <c r="QJQ65" s="140"/>
      <c r="QJR65" s="140"/>
      <c r="QJS65" s="140"/>
      <c r="QJT65" s="140"/>
      <c r="QJU65" s="140"/>
      <c r="QJV65" s="140"/>
      <c r="QJW65" s="140"/>
      <c r="QJX65" s="140"/>
      <c r="QJY65" s="140"/>
      <c r="QJZ65" s="140"/>
      <c r="QKA65" s="140"/>
      <c r="QKB65" s="140"/>
      <c r="QKC65" s="140"/>
      <c r="QKD65" s="140"/>
      <c r="QKE65" s="140"/>
      <c r="QKF65" s="140"/>
      <c r="QKG65" s="140"/>
      <c r="QKH65" s="140"/>
      <c r="QKI65" s="140"/>
      <c r="QKJ65" s="140"/>
      <c r="QKK65" s="140"/>
      <c r="QKL65" s="140"/>
      <c r="QKM65" s="140"/>
      <c r="QKN65" s="140"/>
      <c r="QKO65" s="140"/>
      <c r="QKP65" s="140"/>
      <c r="QKQ65" s="140"/>
      <c r="QKR65" s="140"/>
      <c r="QKS65" s="140"/>
      <c r="QKT65" s="140"/>
      <c r="QKU65" s="140"/>
      <c r="QKV65" s="140"/>
      <c r="QKW65" s="140"/>
      <c r="QKX65" s="140"/>
      <c r="QKY65" s="140"/>
      <c r="QKZ65" s="140"/>
      <c r="QLA65" s="140"/>
      <c r="QLB65" s="140"/>
      <c r="QLC65" s="140"/>
      <c r="QLD65" s="140"/>
      <c r="QLE65" s="140"/>
      <c r="QLF65" s="140"/>
      <c r="QLG65" s="140"/>
      <c r="QLH65" s="140"/>
      <c r="QLI65" s="140"/>
      <c r="QLJ65" s="140"/>
      <c r="QLK65" s="140"/>
      <c r="QLL65" s="140"/>
      <c r="QLM65" s="140"/>
      <c r="QLN65" s="140"/>
      <c r="QLO65" s="140"/>
      <c r="QLP65" s="140"/>
      <c r="QLQ65" s="140"/>
      <c r="QLR65" s="140"/>
      <c r="QLS65" s="140"/>
      <c r="QLT65" s="140"/>
      <c r="QLU65" s="140"/>
      <c r="QLV65" s="140"/>
      <c r="QLW65" s="140"/>
      <c r="QLX65" s="140"/>
      <c r="QLY65" s="140"/>
      <c r="QLZ65" s="140"/>
      <c r="QMA65" s="140"/>
      <c r="QMB65" s="140"/>
      <c r="QMC65" s="140"/>
      <c r="QMD65" s="140"/>
      <c r="QME65" s="140"/>
      <c r="QMF65" s="140"/>
      <c r="QMG65" s="140"/>
      <c r="QMH65" s="140"/>
      <c r="QMI65" s="140"/>
      <c r="QMJ65" s="140"/>
      <c r="QMK65" s="140"/>
      <c r="QML65" s="140"/>
      <c r="QMM65" s="140"/>
      <c r="QMN65" s="140"/>
      <c r="QMO65" s="140"/>
      <c r="QMP65" s="140"/>
      <c r="QMQ65" s="140"/>
      <c r="QMR65" s="140"/>
      <c r="QMS65" s="140"/>
      <c r="QMT65" s="140"/>
      <c r="QMU65" s="140"/>
      <c r="QMV65" s="140"/>
      <c r="QMW65" s="140"/>
      <c r="QMX65" s="140"/>
      <c r="QMY65" s="140"/>
      <c r="QMZ65" s="140"/>
      <c r="QNA65" s="140"/>
      <c r="QNB65" s="140"/>
      <c r="QNC65" s="140"/>
      <c r="QND65" s="140"/>
      <c r="QNE65" s="140"/>
      <c r="QNF65" s="140"/>
      <c r="QNG65" s="140"/>
      <c r="QNH65" s="140"/>
      <c r="QNI65" s="140"/>
      <c r="QNJ65" s="140"/>
      <c r="QNK65" s="140"/>
      <c r="QNL65" s="140"/>
      <c r="QNM65" s="140"/>
      <c r="QNN65" s="140"/>
      <c r="QNO65" s="140"/>
      <c r="QNP65" s="140"/>
      <c r="QNQ65" s="140"/>
      <c r="QNR65" s="140"/>
      <c r="QNS65" s="140"/>
      <c r="QNT65" s="140"/>
      <c r="QNU65" s="140"/>
      <c r="QNV65" s="140"/>
      <c r="QNW65" s="140"/>
      <c r="QNX65" s="140"/>
      <c r="QNY65" s="140"/>
      <c r="QNZ65" s="140"/>
      <c r="QOA65" s="140"/>
      <c r="QOB65" s="140"/>
      <c r="QOC65" s="140"/>
      <c r="QOD65" s="140"/>
      <c r="QOE65" s="140"/>
      <c r="QOF65" s="140"/>
      <c r="QOG65" s="140"/>
      <c r="QOH65" s="140"/>
      <c r="QOI65" s="140"/>
      <c r="QOJ65" s="140"/>
      <c r="QOK65" s="140"/>
      <c r="QOL65" s="140"/>
      <c r="QOM65" s="140"/>
      <c r="QON65" s="140"/>
      <c r="QOO65" s="140"/>
      <c r="QOP65" s="140"/>
      <c r="QOQ65" s="140"/>
      <c r="QOR65" s="140"/>
      <c r="QOS65" s="140"/>
      <c r="QOT65" s="140"/>
      <c r="QOU65" s="140"/>
      <c r="QOV65" s="140"/>
      <c r="QOW65" s="140"/>
      <c r="QOX65" s="140"/>
      <c r="QOY65" s="140"/>
      <c r="QOZ65" s="140"/>
      <c r="QPA65" s="140"/>
      <c r="QPB65" s="140"/>
      <c r="QPC65" s="140"/>
      <c r="QPD65" s="140"/>
      <c r="QPE65" s="140"/>
      <c r="QPF65" s="140"/>
      <c r="QPG65" s="140"/>
      <c r="QPH65" s="140"/>
      <c r="QPI65" s="140"/>
      <c r="QPJ65" s="140"/>
      <c r="QPK65" s="140"/>
      <c r="QPL65" s="140"/>
      <c r="QPM65" s="140"/>
      <c r="QPN65" s="140"/>
      <c r="QPO65" s="140"/>
      <c r="QPP65" s="140"/>
      <c r="QPQ65" s="140"/>
      <c r="QPR65" s="140"/>
      <c r="QPS65" s="140"/>
      <c r="QPT65" s="140"/>
      <c r="QPU65" s="140"/>
      <c r="QPV65" s="140"/>
      <c r="QPW65" s="140"/>
      <c r="QPX65" s="140"/>
      <c r="QPY65" s="140"/>
      <c r="QPZ65" s="140"/>
      <c r="QQA65" s="140"/>
      <c r="QQB65" s="140"/>
      <c r="QQC65" s="140"/>
      <c r="QQD65" s="140"/>
      <c r="QQE65" s="140"/>
      <c r="QQF65" s="140"/>
      <c r="QQG65" s="140"/>
      <c r="QQH65" s="140"/>
      <c r="QQI65" s="140"/>
      <c r="QQJ65" s="140"/>
      <c r="QQK65" s="140"/>
      <c r="QQL65" s="140"/>
      <c r="QQM65" s="140"/>
      <c r="QQN65" s="140"/>
      <c r="QQO65" s="140"/>
      <c r="QQP65" s="140"/>
      <c r="QQQ65" s="140"/>
      <c r="QQR65" s="140"/>
      <c r="QQS65" s="140"/>
      <c r="QQT65" s="140"/>
      <c r="QQU65" s="140"/>
      <c r="QQV65" s="140"/>
      <c r="QQW65" s="140"/>
      <c r="QQX65" s="140"/>
      <c r="QQY65" s="140"/>
      <c r="QQZ65" s="140"/>
      <c r="QRA65" s="140"/>
      <c r="QRB65" s="140"/>
      <c r="QRC65" s="140"/>
      <c r="QRD65" s="140"/>
      <c r="QRE65" s="140"/>
      <c r="QRF65" s="140"/>
      <c r="QRG65" s="140"/>
      <c r="QRH65" s="140"/>
      <c r="QRI65" s="140"/>
      <c r="QRJ65" s="140"/>
      <c r="QRK65" s="140"/>
      <c r="QRL65" s="140"/>
      <c r="QRM65" s="140"/>
      <c r="QRN65" s="140"/>
      <c r="QRO65" s="140"/>
      <c r="QRP65" s="140"/>
      <c r="QRQ65" s="140"/>
      <c r="QRR65" s="140"/>
      <c r="QRS65" s="140"/>
      <c r="QRT65" s="140"/>
      <c r="QRU65" s="140"/>
      <c r="QRV65" s="140"/>
      <c r="QRW65" s="140"/>
      <c r="QRX65" s="140"/>
      <c r="QRY65" s="140"/>
      <c r="QRZ65" s="140"/>
      <c r="QSA65" s="140"/>
      <c r="QSB65" s="140"/>
      <c r="QSC65" s="140"/>
      <c r="QSD65" s="140"/>
      <c r="QSE65" s="140"/>
      <c r="QSF65" s="140"/>
      <c r="QSG65" s="140"/>
      <c r="QSH65" s="140"/>
      <c r="QSI65" s="140"/>
      <c r="QSJ65" s="140"/>
      <c r="QSK65" s="140"/>
      <c r="QSL65" s="140"/>
      <c r="QSM65" s="140"/>
      <c r="QSN65" s="140"/>
      <c r="QSO65" s="140"/>
      <c r="QSP65" s="140"/>
      <c r="QSQ65" s="140"/>
      <c r="QSR65" s="140"/>
      <c r="QSS65" s="140"/>
      <c r="QST65" s="140"/>
      <c r="QSU65" s="140"/>
      <c r="QSV65" s="140"/>
      <c r="QSW65" s="140"/>
      <c r="QSX65" s="140"/>
      <c r="QSY65" s="140"/>
      <c r="QSZ65" s="140"/>
      <c r="QTA65" s="140"/>
      <c r="QTB65" s="140"/>
      <c r="QTC65" s="140"/>
      <c r="QTD65" s="140"/>
      <c r="QTE65" s="140"/>
      <c r="QTF65" s="140"/>
      <c r="QTG65" s="140"/>
      <c r="QTH65" s="140"/>
      <c r="QTI65" s="140"/>
      <c r="QTJ65" s="140"/>
      <c r="QTK65" s="140"/>
      <c r="QTL65" s="140"/>
      <c r="QTM65" s="140"/>
      <c r="QTN65" s="140"/>
      <c r="QTO65" s="140"/>
      <c r="QTP65" s="140"/>
      <c r="QTQ65" s="140"/>
      <c r="QTR65" s="140"/>
      <c r="QTS65" s="140"/>
      <c r="QTT65" s="140"/>
      <c r="QTU65" s="140"/>
      <c r="QTV65" s="140"/>
      <c r="QTW65" s="140"/>
      <c r="QTX65" s="140"/>
      <c r="QTY65" s="140"/>
      <c r="QTZ65" s="140"/>
      <c r="QUA65" s="140"/>
      <c r="QUB65" s="140"/>
      <c r="QUC65" s="140"/>
      <c r="QUD65" s="140"/>
      <c r="QUE65" s="140"/>
      <c r="QUF65" s="140"/>
      <c r="QUG65" s="140"/>
      <c r="QUH65" s="140"/>
      <c r="QUI65" s="140"/>
      <c r="QUJ65" s="140"/>
      <c r="QUK65" s="140"/>
      <c r="QUL65" s="140"/>
      <c r="QUM65" s="140"/>
      <c r="QUN65" s="140"/>
      <c r="QUO65" s="140"/>
      <c r="QUP65" s="140"/>
      <c r="QUQ65" s="140"/>
      <c r="QUR65" s="140"/>
      <c r="QUS65" s="140"/>
      <c r="QUT65" s="140"/>
      <c r="QUU65" s="140"/>
      <c r="QUV65" s="140"/>
      <c r="QUW65" s="140"/>
      <c r="QUX65" s="140"/>
      <c r="QUY65" s="140"/>
      <c r="QUZ65" s="140"/>
      <c r="QVA65" s="140"/>
      <c r="QVB65" s="140"/>
      <c r="QVC65" s="140"/>
      <c r="QVD65" s="140"/>
      <c r="QVE65" s="140"/>
      <c r="QVF65" s="140"/>
      <c r="QVG65" s="140"/>
      <c r="QVH65" s="140"/>
      <c r="QVI65" s="140"/>
      <c r="QVJ65" s="140"/>
      <c r="QVK65" s="140"/>
      <c r="QVL65" s="140"/>
      <c r="QVM65" s="140"/>
      <c r="QVN65" s="140"/>
      <c r="QVO65" s="140"/>
      <c r="QVP65" s="140"/>
      <c r="QVQ65" s="140"/>
      <c r="QVR65" s="140"/>
      <c r="QVS65" s="140"/>
      <c r="QVT65" s="140"/>
      <c r="QVU65" s="140"/>
      <c r="QVV65" s="140"/>
      <c r="QVW65" s="140"/>
      <c r="QVX65" s="140"/>
      <c r="QVY65" s="140"/>
      <c r="QVZ65" s="140"/>
      <c r="QWA65" s="140"/>
      <c r="QWB65" s="140"/>
      <c r="QWC65" s="140"/>
      <c r="QWD65" s="140"/>
      <c r="QWE65" s="140"/>
      <c r="QWF65" s="140"/>
      <c r="QWG65" s="140"/>
      <c r="QWH65" s="140"/>
      <c r="QWI65" s="140"/>
      <c r="QWJ65" s="140"/>
      <c r="QWK65" s="140"/>
      <c r="QWL65" s="140"/>
      <c r="QWM65" s="140"/>
      <c r="QWN65" s="140"/>
      <c r="QWO65" s="140"/>
      <c r="QWP65" s="140"/>
      <c r="QWQ65" s="140"/>
      <c r="QWR65" s="140"/>
      <c r="QWS65" s="140"/>
      <c r="QWT65" s="140"/>
      <c r="QWU65" s="140"/>
      <c r="QWV65" s="140"/>
      <c r="QWW65" s="140"/>
      <c r="QWX65" s="140"/>
      <c r="QWY65" s="140"/>
      <c r="QWZ65" s="140"/>
      <c r="QXA65" s="140"/>
      <c r="QXB65" s="140"/>
      <c r="QXC65" s="140"/>
      <c r="QXD65" s="140"/>
      <c r="QXE65" s="140"/>
      <c r="QXF65" s="140"/>
      <c r="QXG65" s="140"/>
      <c r="QXH65" s="140"/>
      <c r="QXI65" s="140"/>
      <c r="QXJ65" s="140"/>
      <c r="QXK65" s="140"/>
      <c r="QXL65" s="140"/>
      <c r="QXM65" s="140"/>
      <c r="QXN65" s="140"/>
      <c r="QXO65" s="140"/>
      <c r="QXP65" s="140"/>
      <c r="QXQ65" s="140"/>
      <c r="QXR65" s="140"/>
      <c r="QXS65" s="140"/>
      <c r="QXT65" s="140"/>
      <c r="QXU65" s="140"/>
      <c r="QXV65" s="140"/>
      <c r="QXW65" s="140"/>
      <c r="QXX65" s="140"/>
      <c r="QXY65" s="140"/>
      <c r="QXZ65" s="140"/>
      <c r="QYA65" s="140"/>
      <c r="QYB65" s="140"/>
      <c r="QYC65" s="140"/>
      <c r="QYD65" s="140"/>
      <c r="QYE65" s="140"/>
      <c r="QYF65" s="140"/>
      <c r="QYG65" s="140"/>
      <c r="QYH65" s="140"/>
      <c r="QYI65" s="140"/>
      <c r="QYJ65" s="140"/>
      <c r="QYK65" s="140"/>
      <c r="QYL65" s="140"/>
      <c r="QYM65" s="140"/>
      <c r="QYN65" s="140"/>
      <c r="QYO65" s="140"/>
      <c r="QYP65" s="140"/>
      <c r="QYQ65" s="140"/>
      <c r="QYR65" s="140"/>
      <c r="QYS65" s="140"/>
      <c r="QYT65" s="140"/>
      <c r="QYU65" s="140"/>
      <c r="QYV65" s="140"/>
      <c r="QYW65" s="140"/>
      <c r="QYX65" s="140"/>
      <c r="QYY65" s="140"/>
      <c r="QYZ65" s="140"/>
      <c r="QZA65" s="140"/>
      <c r="QZB65" s="140"/>
      <c r="QZC65" s="140"/>
      <c r="QZD65" s="140"/>
      <c r="QZE65" s="140"/>
      <c r="QZF65" s="140"/>
      <c r="QZG65" s="140"/>
      <c r="QZH65" s="140"/>
      <c r="QZI65" s="140"/>
      <c r="QZJ65" s="140"/>
      <c r="QZK65" s="140"/>
      <c r="QZL65" s="140"/>
      <c r="QZM65" s="140"/>
      <c r="QZN65" s="140"/>
      <c r="QZO65" s="140"/>
      <c r="QZP65" s="140"/>
      <c r="QZQ65" s="140"/>
      <c r="QZR65" s="140"/>
      <c r="QZS65" s="140"/>
      <c r="QZT65" s="140"/>
      <c r="QZU65" s="140"/>
      <c r="QZV65" s="140"/>
      <c r="QZW65" s="140"/>
      <c r="QZX65" s="140"/>
      <c r="QZY65" s="140"/>
      <c r="QZZ65" s="140"/>
      <c r="RAA65" s="140"/>
      <c r="RAB65" s="140"/>
      <c r="RAC65" s="140"/>
      <c r="RAD65" s="140"/>
      <c r="RAE65" s="140"/>
      <c r="RAF65" s="140"/>
      <c r="RAG65" s="140"/>
      <c r="RAH65" s="140"/>
      <c r="RAI65" s="140"/>
      <c r="RAJ65" s="140"/>
      <c r="RAK65" s="140"/>
      <c r="RAL65" s="140"/>
      <c r="RAM65" s="140"/>
      <c r="RAN65" s="140"/>
      <c r="RAO65" s="140"/>
      <c r="RAP65" s="140"/>
      <c r="RAQ65" s="140"/>
      <c r="RAR65" s="140"/>
      <c r="RAS65" s="140"/>
      <c r="RAT65" s="140"/>
      <c r="RAU65" s="140"/>
      <c r="RAV65" s="140"/>
      <c r="RAW65" s="140"/>
      <c r="RAX65" s="140"/>
      <c r="RAY65" s="140"/>
      <c r="RAZ65" s="140"/>
      <c r="RBA65" s="140"/>
      <c r="RBB65" s="140"/>
      <c r="RBC65" s="140"/>
      <c r="RBD65" s="140"/>
      <c r="RBE65" s="140"/>
      <c r="RBF65" s="140"/>
      <c r="RBG65" s="140"/>
      <c r="RBH65" s="140"/>
      <c r="RBI65" s="140"/>
      <c r="RBJ65" s="140"/>
      <c r="RBK65" s="140"/>
      <c r="RBL65" s="140"/>
      <c r="RBM65" s="140"/>
      <c r="RBN65" s="140"/>
      <c r="RBO65" s="140"/>
      <c r="RBP65" s="140"/>
      <c r="RBQ65" s="140"/>
      <c r="RBR65" s="140"/>
      <c r="RBS65" s="140"/>
      <c r="RBT65" s="140"/>
      <c r="RBU65" s="140"/>
      <c r="RBV65" s="140"/>
      <c r="RBW65" s="140"/>
      <c r="RBX65" s="140"/>
      <c r="RBY65" s="140"/>
      <c r="RBZ65" s="140"/>
      <c r="RCA65" s="140"/>
      <c r="RCB65" s="140"/>
      <c r="RCC65" s="140"/>
      <c r="RCD65" s="140"/>
      <c r="RCE65" s="140"/>
      <c r="RCF65" s="140"/>
      <c r="RCG65" s="140"/>
      <c r="RCH65" s="140"/>
      <c r="RCI65" s="140"/>
      <c r="RCJ65" s="140"/>
      <c r="RCK65" s="140"/>
      <c r="RCL65" s="140"/>
      <c r="RCM65" s="140"/>
      <c r="RCN65" s="140"/>
      <c r="RCO65" s="140"/>
      <c r="RCP65" s="140"/>
      <c r="RCQ65" s="140"/>
      <c r="RCR65" s="140"/>
      <c r="RCS65" s="140"/>
      <c r="RCT65" s="140"/>
      <c r="RCU65" s="140"/>
      <c r="RCV65" s="140"/>
      <c r="RCW65" s="140"/>
      <c r="RCX65" s="140"/>
      <c r="RCY65" s="140"/>
      <c r="RCZ65" s="140"/>
      <c r="RDA65" s="140"/>
      <c r="RDB65" s="140"/>
      <c r="RDC65" s="140"/>
      <c r="RDD65" s="140"/>
      <c r="RDE65" s="140"/>
      <c r="RDF65" s="140"/>
      <c r="RDG65" s="140"/>
      <c r="RDH65" s="140"/>
      <c r="RDI65" s="140"/>
      <c r="RDJ65" s="140"/>
      <c r="RDK65" s="140"/>
      <c r="RDL65" s="140"/>
      <c r="RDM65" s="140"/>
      <c r="RDN65" s="140"/>
      <c r="RDO65" s="140"/>
      <c r="RDP65" s="140"/>
      <c r="RDQ65" s="140"/>
      <c r="RDR65" s="140"/>
      <c r="RDS65" s="140"/>
      <c r="RDT65" s="140"/>
      <c r="RDU65" s="140"/>
      <c r="RDV65" s="140"/>
      <c r="RDW65" s="140"/>
      <c r="RDX65" s="140"/>
      <c r="RDY65" s="140"/>
      <c r="RDZ65" s="140"/>
      <c r="REA65" s="140"/>
      <c r="REB65" s="140"/>
      <c r="REC65" s="140"/>
      <c r="RED65" s="140"/>
      <c r="REE65" s="140"/>
      <c r="REF65" s="140"/>
      <c r="REG65" s="140"/>
      <c r="REH65" s="140"/>
      <c r="REI65" s="140"/>
      <c r="REJ65" s="140"/>
      <c r="REK65" s="140"/>
      <c r="REL65" s="140"/>
      <c r="REM65" s="140"/>
      <c r="REN65" s="140"/>
      <c r="REO65" s="140"/>
      <c r="REP65" s="140"/>
      <c r="REQ65" s="140"/>
      <c r="RER65" s="140"/>
      <c r="RES65" s="140"/>
      <c r="RET65" s="140"/>
      <c r="REU65" s="140"/>
      <c r="REV65" s="140"/>
      <c r="REW65" s="140"/>
      <c r="REX65" s="140"/>
      <c r="REY65" s="140"/>
      <c r="REZ65" s="140"/>
      <c r="RFA65" s="140"/>
      <c r="RFB65" s="140"/>
      <c r="RFC65" s="140"/>
      <c r="RFD65" s="140"/>
      <c r="RFE65" s="140"/>
      <c r="RFF65" s="140"/>
      <c r="RFG65" s="140"/>
      <c r="RFH65" s="140"/>
      <c r="RFI65" s="140"/>
      <c r="RFJ65" s="140"/>
      <c r="RFK65" s="140"/>
      <c r="RFL65" s="140"/>
      <c r="RFM65" s="140"/>
      <c r="RFN65" s="140"/>
      <c r="RFO65" s="140"/>
      <c r="RFP65" s="140"/>
      <c r="RFQ65" s="140"/>
      <c r="RFR65" s="140"/>
      <c r="RFS65" s="140"/>
      <c r="RFT65" s="140"/>
      <c r="RFU65" s="140"/>
      <c r="RFV65" s="140"/>
      <c r="RFW65" s="140"/>
      <c r="RFX65" s="140"/>
      <c r="RFY65" s="140"/>
      <c r="RFZ65" s="140"/>
      <c r="RGA65" s="140"/>
      <c r="RGB65" s="140"/>
      <c r="RGC65" s="140"/>
      <c r="RGD65" s="140"/>
      <c r="RGE65" s="140"/>
      <c r="RGF65" s="140"/>
      <c r="RGG65" s="140"/>
      <c r="RGH65" s="140"/>
      <c r="RGI65" s="140"/>
      <c r="RGJ65" s="140"/>
      <c r="RGK65" s="140"/>
      <c r="RGL65" s="140"/>
      <c r="RGM65" s="140"/>
      <c r="RGN65" s="140"/>
      <c r="RGO65" s="140"/>
      <c r="RGP65" s="140"/>
      <c r="RGQ65" s="140"/>
      <c r="RGR65" s="140"/>
      <c r="RGS65" s="140"/>
      <c r="RGT65" s="140"/>
      <c r="RGU65" s="140"/>
      <c r="RGV65" s="140"/>
      <c r="RGW65" s="140"/>
      <c r="RGX65" s="140"/>
      <c r="RGY65" s="140"/>
      <c r="RGZ65" s="140"/>
      <c r="RHA65" s="140"/>
      <c r="RHB65" s="140"/>
      <c r="RHC65" s="140"/>
      <c r="RHD65" s="140"/>
      <c r="RHE65" s="140"/>
      <c r="RHF65" s="140"/>
      <c r="RHG65" s="140"/>
      <c r="RHH65" s="140"/>
      <c r="RHI65" s="140"/>
      <c r="RHJ65" s="140"/>
      <c r="RHK65" s="140"/>
      <c r="RHL65" s="140"/>
      <c r="RHM65" s="140"/>
      <c r="RHN65" s="140"/>
      <c r="RHO65" s="140"/>
      <c r="RHP65" s="140"/>
      <c r="RHQ65" s="140"/>
      <c r="RHR65" s="140"/>
      <c r="RHS65" s="140"/>
      <c r="RHT65" s="140"/>
      <c r="RHU65" s="140"/>
      <c r="RHV65" s="140"/>
      <c r="RHW65" s="140"/>
      <c r="RHX65" s="140"/>
      <c r="RHY65" s="140"/>
      <c r="RHZ65" s="140"/>
      <c r="RIA65" s="140"/>
      <c r="RIB65" s="140"/>
      <c r="RIC65" s="140"/>
      <c r="RID65" s="140"/>
      <c r="RIE65" s="140"/>
      <c r="RIF65" s="140"/>
      <c r="RIG65" s="140"/>
      <c r="RIH65" s="140"/>
      <c r="RII65" s="140"/>
      <c r="RIJ65" s="140"/>
      <c r="RIK65" s="140"/>
      <c r="RIL65" s="140"/>
      <c r="RIM65" s="140"/>
      <c r="RIN65" s="140"/>
      <c r="RIO65" s="140"/>
      <c r="RIP65" s="140"/>
      <c r="RIQ65" s="140"/>
      <c r="RIR65" s="140"/>
      <c r="RIS65" s="140"/>
      <c r="RIT65" s="140"/>
      <c r="RIU65" s="140"/>
      <c r="RIV65" s="140"/>
      <c r="RIW65" s="140"/>
      <c r="RIX65" s="140"/>
      <c r="RIY65" s="140"/>
      <c r="RIZ65" s="140"/>
      <c r="RJA65" s="140"/>
      <c r="RJB65" s="140"/>
      <c r="RJC65" s="140"/>
      <c r="RJD65" s="140"/>
      <c r="RJE65" s="140"/>
      <c r="RJF65" s="140"/>
      <c r="RJG65" s="140"/>
      <c r="RJH65" s="140"/>
      <c r="RJI65" s="140"/>
      <c r="RJJ65" s="140"/>
      <c r="RJK65" s="140"/>
      <c r="RJL65" s="140"/>
      <c r="RJM65" s="140"/>
      <c r="RJN65" s="140"/>
      <c r="RJO65" s="140"/>
      <c r="RJP65" s="140"/>
      <c r="RJQ65" s="140"/>
      <c r="RJR65" s="140"/>
      <c r="RJS65" s="140"/>
      <c r="RJT65" s="140"/>
      <c r="RJU65" s="140"/>
      <c r="RJV65" s="140"/>
      <c r="RJW65" s="140"/>
      <c r="RJX65" s="140"/>
      <c r="RJY65" s="140"/>
      <c r="RJZ65" s="140"/>
      <c r="RKA65" s="140"/>
      <c r="RKB65" s="140"/>
      <c r="RKC65" s="140"/>
      <c r="RKD65" s="140"/>
      <c r="RKE65" s="140"/>
      <c r="RKF65" s="140"/>
      <c r="RKG65" s="140"/>
      <c r="RKH65" s="140"/>
      <c r="RKI65" s="140"/>
      <c r="RKJ65" s="140"/>
      <c r="RKK65" s="140"/>
      <c r="RKL65" s="140"/>
      <c r="RKM65" s="140"/>
      <c r="RKN65" s="140"/>
      <c r="RKO65" s="140"/>
      <c r="RKP65" s="140"/>
      <c r="RKQ65" s="140"/>
      <c r="RKR65" s="140"/>
      <c r="RKS65" s="140"/>
      <c r="RKT65" s="140"/>
      <c r="RKU65" s="140"/>
      <c r="RKV65" s="140"/>
      <c r="RKW65" s="140"/>
      <c r="RKX65" s="140"/>
      <c r="RKY65" s="140"/>
      <c r="RKZ65" s="140"/>
      <c r="RLA65" s="140"/>
      <c r="RLB65" s="140"/>
      <c r="RLC65" s="140"/>
      <c r="RLD65" s="140"/>
      <c r="RLE65" s="140"/>
      <c r="RLF65" s="140"/>
      <c r="RLG65" s="140"/>
      <c r="RLH65" s="140"/>
      <c r="RLI65" s="140"/>
      <c r="RLJ65" s="140"/>
      <c r="RLK65" s="140"/>
      <c r="RLL65" s="140"/>
      <c r="RLM65" s="140"/>
      <c r="RLN65" s="140"/>
      <c r="RLO65" s="140"/>
      <c r="RLP65" s="140"/>
      <c r="RLQ65" s="140"/>
      <c r="RLR65" s="140"/>
      <c r="RLS65" s="140"/>
      <c r="RLT65" s="140"/>
      <c r="RLU65" s="140"/>
      <c r="RLV65" s="140"/>
      <c r="RLW65" s="140"/>
      <c r="RLX65" s="140"/>
      <c r="RLY65" s="140"/>
      <c r="RLZ65" s="140"/>
      <c r="RMA65" s="140"/>
      <c r="RMB65" s="140"/>
      <c r="RMC65" s="140"/>
      <c r="RMD65" s="140"/>
      <c r="RME65" s="140"/>
      <c r="RMF65" s="140"/>
      <c r="RMG65" s="140"/>
      <c r="RMH65" s="140"/>
      <c r="RMI65" s="140"/>
      <c r="RMJ65" s="140"/>
      <c r="RMK65" s="140"/>
      <c r="RML65" s="140"/>
      <c r="RMM65" s="140"/>
      <c r="RMN65" s="140"/>
      <c r="RMO65" s="140"/>
      <c r="RMP65" s="140"/>
      <c r="RMQ65" s="140"/>
      <c r="RMR65" s="140"/>
      <c r="RMS65" s="140"/>
      <c r="RMT65" s="140"/>
      <c r="RMU65" s="140"/>
      <c r="RMV65" s="140"/>
      <c r="RMW65" s="140"/>
      <c r="RMX65" s="140"/>
      <c r="RMY65" s="140"/>
      <c r="RMZ65" s="140"/>
      <c r="RNA65" s="140"/>
      <c r="RNB65" s="140"/>
      <c r="RNC65" s="140"/>
      <c r="RND65" s="140"/>
      <c r="RNE65" s="140"/>
      <c r="RNF65" s="140"/>
      <c r="RNG65" s="140"/>
      <c r="RNH65" s="140"/>
      <c r="RNI65" s="140"/>
      <c r="RNJ65" s="140"/>
      <c r="RNK65" s="140"/>
      <c r="RNL65" s="140"/>
      <c r="RNM65" s="140"/>
      <c r="RNN65" s="140"/>
      <c r="RNO65" s="140"/>
      <c r="RNP65" s="140"/>
      <c r="RNQ65" s="140"/>
      <c r="RNR65" s="140"/>
      <c r="RNS65" s="140"/>
      <c r="RNT65" s="140"/>
      <c r="RNU65" s="140"/>
      <c r="RNV65" s="140"/>
      <c r="RNW65" s="140"/>
      <c r="RNX65" s="140"/>
      <c r="RNY65" s="140"/>
      <c r="RNZ65" s="140"/>
      <c r="ROA65" s="140"/>
      <c r="ROB65" s="140"/>
      <c r="ROC65" s="140"/>
      <c r="ROD65" s="140"/>
      <c r="ROE65" s="140"/>
      <c r="ROF65" s="140"/>
      <c r="ROG65" s="140"/>
      <c r="ROH65" s="140"/>
      <c r="ROI65" s="140"/>
      <c r="ROJ65" s="140"/>
      <c r="ROK65" s="140"/>
      <c r="ROL65" s="140"/>
      <c r="ROM65" s="140"/>
      <c r="RON65" s="140"/>
      <c r="ROO65" s="140"/>
      <c r="ROP65" s="140"/>
      <c r="ROQ65" s="140"/>
      <c r="ROR65" s="140"/>
      <c r="ROS65" s="140"/>
      <c r="ROT65" s="140"/>
      <c r="ROU65" s="140"/>
      <c r="ROV65" s="140"/>
      <c r="ROW65" s="140"/>
      <c r="ROX65" s="140"/>
      <c r="ROY65" s="140"/>
      <c r="ROZ65" s="140"/>
      <c r="RPA65" s="140"/>
      <c r="RPB65" s="140"/>
      <c r="RPC65" s="140"/>
      <c r="RPD65" s="140"/>
      <c r="RPE65" s="140"/>
      <c r="RPF65" s="140"/>
      <c r="RPG65" s="140"/>
      <c r="RPH65" s="140"/>
      <c r="RPI65" s="140"/>
      <c r="RPJ65" s="140"/>
      <c r="RPK65" s="140"/>
      <c r="RPL65" s="140"/>
      <c r="RPM65" s="140"/>
      <c r="RPN65" s="140"/>
      <c r="RPO65" s="140"/>
      <c r="RPP65" s="140"/>
      <c r="RPQ65" s="140"/>
      <c r="RPR65" s="140"/>
      <c r="RPS65" s="140"/>
      <c r="RPT65" s="140"/>
      <c r="RPU65" s="140"/>
      <c r="RPV65" s="140"/>
      <c r="RPW65" s="140"/>
      <c r="RPX65" s="140"/>
      <c r="RPY65" s="140"/>
      <c r="RPZ65" s="140"/>
      <c r="RQA65" s="140"/>
      <c r="RQB65" s="140"/>
      <c r="RQC65" s="140"/>
      <c r="RQD65" s="140"/>
      <c r="RQE65" s="140"/>
      <c r="RQF65" s="140"/>
      <c r="RQG65" s="140"/>
      <c r="RQH65" s="140"/>
      <c r="RQI65" s="140"/>
      <c r="RQJ65" s="140"/>
      <c r="RQK65" s="140"/>
      <c r="RQL65" s="140"/>
      <c r="RQM65" s="140"/>
      <c r="RQN65" s="140"/>
      <c r="RQO65" s="140"/>
      <c r="RQP65" s="140"/>
      <c r="RQQ65" s="140"/>
      <c r="RQR65" s="140"/>
      <c r="RQS65" s="140"/>
      <c r="RQT65" s="140"/>
      <c r="RQU65" s="140"/>
      <c r="RQV65" s="140"/>
      <c r="RQW65" s="140"/>
      <c r="RQX65" s="140"/>
      <c r="RQY65" s="140"/>
      <c r="RQZ65" s="140"/>
      <c r="RRA65" s="140"/>
      <c r="RRB65" s="140"/>
      <c r="RRC65" s="140"/>
      <c r="RRD65" s="140"/>
      <c r="RRE65" s="140"/>
      <c r="RRF65" s="140"/>
      <c r="RRG65" s="140"/>
      <c r="RRH65" s="140"/>
      <c r="RRI65" s="140"/>
      <c r="RRJ65" s="140"/>
      <c r="RRK65" s="140"/>
      <c r="RRL65" s="140"/>
      <c r="RRM65" s="140"/>
      <c r="RRN65" s="140"/>
      <c r="RRO65" s="140"/>
      <c r="RRP65" s="140"/>
      <c r="RRQ65" s="140"/>
      <c r="RRR65" s="140"/>
      <c r="RRS65" s="140"/>
      <c r="RRT65" s="140"/>
      <c r="RRU65" s="140"/>
      <c r="RRV65" s="140"/>
      <c r="RRW65" s="140"/>
      <c r="RRX65" s="140"/>
      <c r="RRY65" s="140"/>
      <c r="RRZ65" s="140"/>
      <c r="RSA65" s="140"/>
      <c r="RSB65" s="140"/>
      <c r="RSC65" s="140"/>
      <c r="RSD65" s="140"/>
      <c r="RSE65" s="140"/>
      <c r="RSF65" s="140"/>
      <c r="RSG65" s="140"/>
      <c r="RSH65" s="140"/>
      <c r="RSI65" s="140"/>
      <c r="RSJ65" s="140"/>
      <c r="RSK65" s="140"/>
      <c r="RSL65" s="140"/>
      <c r="RSM65" s="140"/>
      <c r="RSN65" s="140"/>
      <c r="RSO65" s="140"/>
      <c r="RSP65" s="140"/>
      <c r="RSQ65" s="140"/>
      <c r="RSR65" s="140"/>
      <c r="RSS65" s="140"/>
      <c r="RST65" s="140"/>
      <c r="RSU65" s="140"/>
      <c r="RSV65" s="140"/>
      <c r="RSW65" s="140"/>
      <c r="RSX65" s="140"/>
      <c r="RSY65" s="140"/>
      <c r="RSZ65" s="140"/>
      <c r="RTA65" s="140"/>
      <c r="RTB65" s="140"/>
      <c r="RTC65" s="140"/>
      <c r="RTD65" s="140"/>
      <c r="RTE65" s="140"/>
      <c r="RTF65" s="140"/>
      <c r="RTG65" s="140"/>
      <c r="RTH65" s="140"/>
      <c r="RTI65" s="140"/>
      <c r="RTJ65" s="140"/>
      <c r="RTK65" s="140"/>
      <c r="RTL65" s="140"/>
      <c r="RTM65" s="140"/>
      <c r="RTN65" s="140"/>
      <c r="RTO65" s="140"/>
      <c r="RTP65" s="140"/>
      <c r="RTQ65" s="140"/>
      <c r="RTR65" s="140"/>
      <c r="RTS65" s="140"/>
      <c r="RTT65" s="140"/>
      <c r="RTU65" s="140"/>
      <c r="RTV65" s="140"/>
      <c r="RTW65" s="140"/>
      <c r="RTX65" s="140"/>
      <c r="RTY65" s="140"/>
      <c r="RTZ65" s="140"/>
      <c r="RUA65" s="140"/>
      <c r="RUB65" s="140"/>
      <c r="RUC65" s="140"/>
      <c r="RUD65" s="140"/>
      <c r="RUE65" s="140"/>
      <c r="RUF65" s="140"/>
      <c r="RUG65" s="140"/>
      <c r="RUH65" s="140"/>
      <c r="RUI65" s="140"/>
      <c r="RUJ65" s="140"/>
      <c r="RUK65" s="140"/>
      <c r="RUL65" s="140"/>
      <c r="RUM65" s="140"/>
      <c r="RUN65" s="140"/>
      <c r="RUO65" s="140"/>
      <c r="RUP65" s="140"/>
      <c r="RUQ65" s="140"/>
      <c r="RUR65" s="140"/>
      <c r="RUS65" s="140"/>
      <c r="RUT65" s="140"/>
      <c r="RUU65" s="140"/>
      <c r="RUV65" s="140"/>
      <c r="RUW65" s="140"/>
      <c r="RUX65" s="140"/>
      <c r="RUY65" s="140"/>
      <c r="RUZ65" s="140"/>
      <c r="RVA65" s="140"/>
      <c r="RVB65" s="140"/>
      <c r="RVC65" s="140"/>
      <c r="RVD65" s="140"/>
      <c r="RVE65" s="140"/>
      <c r="RVF65" s="140"/>
      <c r="RVG65" s="140"/>
      <c r="RVH65" s="140"/>
      <c r="RVI65" s="140"/>
      <c r="RVJ65" s="140"/>
      <c r="RVK65" s="140"/>
      <c r="RVL65" s="140"/>
      <c r="RVM65" s="140"/>
      <c r="RVN65" s="140"/>
      <c r="RVO65" s="140"/>
      <c r="RVP65" s="140"/>
      <c r="RVQ65" s="140"/>
      <c r="RVR65" s="140"/>
      <c r="RVS65" s="140"/>
      <c r="RVT65" s="140"/>
      <c r="RVU65" s="140"/>
      <c r="RVV65" s="140"/>
      <c r="RVW65" s="140"/>
      <c r="RVX65" s="140"/>
      <c r="RVY65" s="140"/>
      <c r="RVZ65" s="140"/>
      <c r="RWA65" s="140"/>
      <c r="RWB65" s="140"/>
      <c r="RWC65" s="140"/>
      <c r="RWD65" s="140"/>
      <c r="RWE65" s="140"/>
      <c r="RWF65" s="140"/>
      <c r="RWG65" s="140"/>
      <c r="RWH65" s="140"/>
      <c r="RWI65" s="140"/>
      <c r="RWJ65" s="140"/>
      <c r="RWK65" s="140"/>
      <c r="RWL65" s="140"/>
      <c r="RWM65" s="140"/>
      <c r="RWN65" s="140"/>
      <c r="RWO65" s="140"/>
      <c r="RWP65" s="140"/>
      <c r="RWQ65" s="140"/>
      <c r="RWR65" s="140"/>
      <c r="RWS65" s="140"/>
      <c r="RWT65" s="140"/>
      <c r="RWU65" s="140"/>
      <c r="RWV65" s="140"/>
      <c r="RWW65" s="140"/>
      <c r="RWX65" s="140"/>
      <c r="RWY65" s="140"/>
      <c r="RWZ65" s="140"/>
      <c r="RXA65" s="140"/>
      <c r="RXB65" s="140"/>
      <c r="RXC65" s="140"/>
      <c r="RXD65" s="140"/>
      <c r="RXE65" s="140"/>
      <c r="RXF65" s="140"/>
      <c r="RXG65" s="140"/>
      <c r="RXH65" s="140"/>
      <c r="RXI65" s="140"/>
      <c r="RXJ65" s="140"/>
      <c r="RXK65" s="140"/>
      <c r="RXL65" s="140"/>
      <c r="RXM65" s="140"/>
      <c r="RXN65" s="140"/>
      <c r="RXO65" s="140"/>
      <c r="RXP65" s="140"/>
      <c r="RXQ65" s="140"/>
      <c r="RXR65" s="140"/>
      <c r="RXS65" s="140"/>
      <c r="RXT65" s="140"/>
      <c r="RXU65" s="140"/>
      <c r="RXV65" s="140"/>
      <c r="RXW65" s="140"/>
      <c r="RXX65" s="140"/>
      <c r="RXY65" s="140"/>
      <c r="RXZ65" s="140"/>
      <c r="RYA65" s="140"/>
      <c r="RYB65" s="140"/>
      <c r="RYC65" s="140"/>
      <c r="RYD65" s="140"/>
      <c r="RYE65" s="140"/>
      <c r="RYF65" s="140"/>
      <c r="RYG65" s="140"/>
      <c r="RYH65" s="140"/>
      <c r="RYI65" s="140"/>
      <c r="RYJ65" s="140"/>
      <c r="RYK65" s="140"/>
      <c r="RYL65" s="140"/>
      <c r="RYM65" s="140"/>
      <c r="RYN65" s="140"/>
      <c r="RYO65" s="140"/>
      <c r="RYP65" s="140"/>
      <c r="RYQ65" s="140"/>
      <c r="RYR65" s="140"/>
      <c r="RYS65" s="140"/>
      <c r="RYT65" s="140"/>
      <c r="RYU65" s="140"/>
      <c r="RYV65" s="140"/>
      <c r="RYW65" s="140"/>
      <c r="RYX65" s="140"/>
      <c r="RYY65" s="140"/>
      <c r="RYZ65" s="140"/>
      <c r="RZA65" s="140"/>
      <c r="RZB65" s="140"/>
      <c r="RZC65" s="140"/>
      <c r="RZD65" s="140"/>
      <c r="RZE65" s="140"/>
      <c r="RZF65" s="140"/>
      <c r="RZG65" s="140"/>
      <c r="RZH65" s="140"/>
      <c r="RZI65" s="140"/>
      <c r="RZJ65" s="140"/>
      <c r="RZK65" s="140"/>
      <c r="RZL65" s="140"/>
      <c r="RZM65" s="140"/>
      <c r="RZN65" s="140"/>
      <c r="RZO65" s="140"/>
      <c r="RZP65" s="140"/>
      <c r="RZQ65" s="140"/>
      <c r="RZR65" s="140"/>
      <c r="RZS65" s="140"/>
      <c r="RZT65" s="140"/>
      <c r="RZU65" s="140"/>
      <c r="RZV65" s="140"/>
      <c r="RZW65" s="140"/>
      <c r="RZX65" s="140"/>
      <c r="RZY65" s="140"/>
      <c r="RZZ65" s="140"/>
      <c r="SAA65" s="140"/>
      <c r="SAB65" s="140"/>
      <c r="SAC65" s="140"/>
      <c r="SAD65" s="140"/>
      <c r="SAE65" s="140"/>
      <c r="SAF65" s="140"/>
      <c r="SAG65" s="140"/>
      <c r="SAH65" s="140"/>
      <c r="SAI65" s="140"/>
      <c r="SAJ65" s="140"/>
      <c r="SAK65" s="140"/>
      <c r="SAL65" s="140"/>
      <c r="SAM65" s="140"/>
      <c r="SAN65" s="140"/>
      <c r="SAO65" s="140"/>
      <c r="SAP65" s="140"/>
      <c r="SAQ65" s="140"/>
      <c r="SAR65" s="140"/>
      <c r="SAS65" s="140"/>
      <c r="SAT65" s="140"/>
      <c r="SAU65" s="140"/>
      <c r="SAV65" s="140"/>
      <c r="SAW65" s="140"/>
      <c r="SAX65" s="140"/>
      <c r="SAY65" s="140"/>
      <c r="SAZ65" s="140"/>
      <c r="SBA65" s="140"/>
      <c r="SBB65" s="140"/>
      <c r="SBC65" s="140"/>
      <c r="SBD65" s="140"/>
      <c r="SBE65" s="140"/>
      <c r="SBF65" s="140"/>
      <c r="SBG65" s="140"/>
      <c r="SBH65" s="140"/>
      <c r="SBI65" s="140"/>
      <c r="SBJ65" s="140"/>
      <c r="SBK65" s="140"/>
      <c r="SBL65" s="140"/>
      <c r="SBM65" s="140"/>
      <c r="SBN65" s="140"/>
      <c r="SBO65" s="140"/>
      <c r="SBP65" s="140"/>
      <c r="SBQ65" s="140"/>
      <c r="SBR65" s="140"/>
      <c r="SBS65" s="140"/>
      <c r="SBT65" s="140"/>
      <c r="SBU65" s="140"/>
      <c r="SBV65" s="140"/>
      <c r="SBW65" s="140"/>
      <c r="SBX65" s="140"/>
      <c r="SBY65" s="140"/>
      <c r="SBZ65" s="140"/>
      <c r="SCA65" s="140"/>
      <c r="SCB65" s="140"/>
      <c r="SCC65" s="140"/>
      <c r="SCD65" s="140"/>
      <c r="SCE65" s="140"/>
      <c r="SCF65" s="140"/>
      <c r="SCG65" s="140"/>
      <c r="SCH65" s="140"/>
      <c r="SCI65" s="140"/>
      <c r="SCJ65" s="140"/>
      <c r="SCK65" s="140"/>
      <c r="SCL65" s="140"/>
      <c r="SCM65" s="140"/>
      <c r="SCN65" s="140"/>
      <c r="SCO65" s="140"/>
      <c r="SCP65" s="140"/>
      <c r="SCQ65" s="140"/>
      <c r="SCR65" s="140"/>
      <c r="SCS65" s="140"/>
      <c r="SCT65" s="140"/>
      <c r="SCU65" s="140"/>
      <c r="SCV65" s="140"/>
      <c r="SCW65" s="140"/>
      <c r="SCX65" s="140"/>
      <c r="SCY65" s="140"/>
      <c r="SCZ65" s="140"/>
      <c r="SDA65" s="140"/>
      <c r="SDB65" s="140"/>
      <c r="SDC65" s="140"/>
      <c r="SDD65" s="140"/>
      <c r="SDE65" s="140"/>
      <c r="SDF65" s="140"/>
      <c r="SDG65" s="140"/>
      <c r="SDH65" s="140"/>
      <c r="SDI65" s="140"/>
      <c r="SDJ65" s="140"/>
      <c r="SDK65" s="140"/>
      <c r="SDL65" s="140"/>
      <c r="SDM65" s="140"/>
      <c r="SDN65" s="140"/>
      <c r="SDO65" s="140"/>
      <c r="SDP65" s="140"/>
      <c r="SDQ65" s="140"/>
      <c r="SDR65" s="140"/>
      <c r="SDS65" s="140"/>
      <c r="SDT65" s="140"/>
      <c r="SDU65" s="140"/>
      <c r="SDV65" s="140"/>
      <c r="SDW65" s="140"/>
      <c r="SDX65" s="140"/>
      <c r="SDY65" s="140"/>
      <c r="SDZ65" s="140"/>
      <c r="SEA65" s="140"/>
      <c r="SEB65" s="140"/>
      <c r="SEC65" s="140"/>
      <c r="SED65" s="140"/>
      <c r="SEE65" s="140"/>
      <c r="SEF65" s="140"/>
      <c r="SEG65" s="140"/>
      <c r="SEH65" s="140"/>
      <c r="SEI65" s="140"/>
      <c r="SEJ65" s="140"/>
      <c r="SEK65" s="140"/>
      <c r="SEL65" s="140"/>
      <c r="SEM65" s="140"/>
      <c r="SEN65" s="140"/>
      <c r="SEO65" s="140"/>
      <c r="SEP65" s="140"/>
      <c r="SEQ65" s="140"/>
      <c r="SER65" s="140"/>
      <c r="SES65" s="140"/>
      <c r="SET65" s="140"/>
      <c r="SEU65" s="140"/>
      <c r="SEV65" s="140"/>
      <c r="SEW65" s="140"/>
      <c r="SEX65" s="140"/>
      <c r="SEY65" s="140"/>
      <c r="SEZ65" s="140"/>
      <c r="SFA65" s="140"/>
      <c r="SFB65" s="140"/>
      <c r="SFC65" s="140"/>
      <c r="SFD65" s="140"/>
      <c r="SFE65" s="140"/>
      <c r="SFF65" s="140"/>
      <c r="SFG65" s="140"/>
      <c r="SFH65" s="140"/>
      <c r="SFI65" s="140"/>
      <c r="SFJ65" s="140"/>
      <c r="SFK65" s="140"/>
      <c r="SFL65" s="140"/>
      <c r="SFM65" s="140"/>
      <c r="SFN65" s="140"/>
      <c r="SFO65" s="140"/>
      <c r="SFP65" s="140"/>
      <c r="SFQ65" s="140"/>
      <c r="SFR65" s="140"/>
      <c r="SFS65" s="140"/>
      <c r="SFT65" s="140"/>
      <c r="SFU65" s="140"/>
      <c r="SFV65" s="140"/>
      <c r="SFW65" s="140"/>
      <c r="SFX65" s="140"/>
      <c r="SFY65" s="140"/>
      <c r="SFZ65" s="140"/>
      <c r="SGA65" s="140"/>
      <c r="SGB65" s="140"/>
      <c r="SGC65" s="140"/>
      <c r="SGD65" s="140"/>
      <c r="SGE65" s="140"/>
      <c r="SGF65" s="140"/>
      <c r="SGG65" s="140"/>
      <c r="SGH65" s="140"/>
      <c r="SGI65" s="140"/>
      <c r="SGJ65" s="140"/>
      <c r="SGK65" s="140"/>
      <c r="SGL65" s="140"/>
      <c r="SGM65" s="140"/>
      <c r="SGN65" s="140"/>
      <c r="SGO65" s="140"/>
      <c r="SGP65" s="140"/>
      <c r="SGQ65" s="140"/>
      <c r="SGR65" s="140"/>
      <c r="SGS65" s="140"/>
      <c r="SGT65" s="140"/>
      <c r="SGU65" s="140"/>
      <c r="SGV65" s="140"/>
      <c r="SGW65" s="140"/>
      <c r="SGX65" s="140"/>
      <c r="SGY65" s="140"/>
      <c r="SGZ65" s="140"/>
      <c r="SHA65" s="140"/>
      <c r="SHB65" s="140"/>
      <c r="SHC65" s="140"/>
      <c r="SHD65" s="140"/>
      <c r="SHE65" s="140"/>
      <c r="SHF65" s="140"/>
      <c r="SHG65" s="140"/>
      <c r="SHH65" s="140"/>
      <c r="SHI65" s="140"/>
      <c r="SHJ65" s="140"/>
      <c r="SHK65" s="140"/>
      <c r="SHL65" s="140"/>
      <c r="SHM65" s="140"/>
      <c r="SHN65" s="140"/>
      <c r="SHO65" s="140"/>
      <c r="SHP65" s="140"/>
      <c r="SHQ65" s="140"/>
      <c r="SHR65" s="140"/>
      <c r="SHS65" s="140"/>
      <c r="SHT65" s="140"/>
      <c r="SHU65" s="140"/>
      <c r="SHV65" s="140"/>
      <c r="SHW65" s="140"/>
      <c r="SHX65" s="140"/>
      <c r="SHY65" s="140"/>
      <c r="SHZ65" s="140"/>
      <c r="SIA65" s="140"/>
      <c r="SIB65" s="140"/>
      <c r="SIC65" s="140"/>
      <c r="SID65" s="140"/>
      <c r="SIE65" s="140"/>
      <c r="SIF65" s="140"/>
      <c r="SIG65" s="140"/>
      <c r="SIH65" s="140"/>
      <c r="SII65" s="140"/>
      <c r="SIJ65" s="140"/>
      <c r="SIK65" s="140"/>
      <c r="SIL65" s="140"/>
      <c r="SIM65" s="140"/>
      <c r="SIN65" s="140"/>
      <c r="SIO65" s="140"/>
      <c r="SIP65" s="140"/>
      <c r="SIQ65" s="140"/>
      <c r="SIR65" s="140"/>
      <c r="SIS65" s="140"/>
      <c r="SIT65" s="140"/>
      <c r="SIU65" s="140"/>
      <c r="SIV65" s="140"/>
      <c r="SIW65" s="140"/>
      <c r="SIX65" s="140"/>
      <c r="SIY65" s="140"/>
      <c r="SIZ65" s="140"/>
      <c r="SJA65" s="140"/>
      <c r="SJB65" s="140"/>
      <c r="SJC65" s="140"/>
      <c r="SJD65" s="140"/>
      <c r="SJE65" s="140"/>
      <c r="SJF65" s="140"/>
      <c r="SJG65" s="140"/>
      <c r="SJH65" s="140"/>
      <c r="SJI65" s="140"/>
      <c r="SJJ65" s="140"/>
      <c r="SJK65" s="140"/>
      <c r="SJL65" s="140"/>
      <c r="SJM65" s="140"/>
      <c r="SJN65" s="140"/>
      <c r="SJO65" s="140"/>
      <c r="SJP65" s="140"/>
      <c r="SJQ65" s="140"/>
      <c r="SJR65" s="140"/>
      <c r="SJS65" s="140"/>
      <c r="SJT65" s="140"/>
      <c r="SJU65" s="140"/>
      <c r="SJV65" s="140"/>
      <c r="SJW65" s="140"/>
      <c r="SJX65" s="140"/>
      <c r="SJY65" s="140"/>
      <c r="SJZ65" s="140"/>
      <c r="SKA65" s="140"/>
      <c r="SKB65" s="140"/>
      <c r="SKC65" s="140"/>
      <c r="SKD65" s="140"/>
      <c r="SKE65" s="140"/>
      <c r="SKF65" s="140"/>
      <c r="SKG65" s="140"/>
      <c r="SKH65" s="140"/>
      <c r="SKI65" s="140"/>
      <c r="SKJ65" s="140"/>
      <c r="SKK65" s="140"/>
      <c r="SKL65" s="140"/>
      <c r="SKM65" s="140"/>
      <c r="SKN65" s="140"/>
      <c r="SKO65" s="140"/>
      <c r="SKP65" s="140"/>
      <c r="SKQ65" s="140"/>
      <c r="SKR65" s="140"/>
      <c r="SKS65" s="140"/>
      <c r="SKT65" s="140"/>
      <c r="SKU65" s="140"/>
      <c r="SKV65" s="140"/>
      <c r="SKW65" s="140"/>
      <c r="SKX65" s="140"/>
      <c r="SKY65" s="140"/>
      <c r="SKZ65" s="140"/>
      <c r="SLA65" s="140"/>
      <c r="SLB65" s="140"/>
      <c r="SLC65" s="140"/>
      <c r="SLD65" s="140"/>
      <c r="SLE65" s="140"/>
      <c r="SLF65" s="140"/>
      <c r="SLG65" s="140"/>
      <c r="SLH65" s="140"/>
      <c r="SLI65" s="140"/>
      <c r="SLJ65" s="140"/>
      <c r="SLK65" s="140"/>
      <c r="SLL65" s="140"/>
      <c r="SLM65" s="140"/>
      <c r="SLN65" s="140"/>
      <c r="SLO65" s="140"/>
      <c r="SLP65" s="140"/>
      <c r="SLQ65" s="140"/>
      <c r="SLR65" s="140"/>
      <c r="SLS65" s="140"/>
      <c r="SLT65" s="140"/>
      <c r="SLU65" s="140"/>
      <c r="SLV65" s="140"/>
      <c r="SLW65" s="140"/>
      <c r="SLX65" s="140"/>
      <c r="SLY65" s="140"/>
      <c r="SLZ65" s="140"/>
      <c r="SMA65" s="140"/>
      <c r="SMB65" s="140"/>
      <c r="SMC65" s="140"/>
      <c r="SMD65" s="140"/>
      <c r="SME65" s="140"/>
      <c r="SMF65" s="140"/>
      <c r="SMG65" s="140"/>
      <c r="SMH65" s="140"/>
      <c r="SMI65" s="140"/>
      <c r="SMJ65" s="140"/>
      <c r="SMK65" s="140"/>
      <c r="SML65" s="140"/>
      <c r="SMM65" s="140"/>
      <c r="SMN65" s="140"/>
      <c r="SMO65" s="140"/>
      <c r="SMP65" s="140"/>
      <c r="SMQ65" s="140"/>
      <c r="SMR65" s="140"/>
      <c r="SMS65" s="140"/>
      <c r="SMT65" s="140"/>
      <c r="SMU65" s="140"/>
      <c r="SMV65" s="140"/>
      <c r="SMW65" s="140"/>
      <c r="SMX65" s="140"/>
      <c r="SMY65" s="140"/>
      <c r="SMZ65" s="140"/>
      <c r="SNA65" s="140"/>
      <c r="SNB65" s="140"/>
      <c r="SNC65" s="140"/>
      <c r="SND65" s="140"/>
      <c r="SNE65" s="140"/>
      <c r="SNF65" s="140"/>
      <c r="SNG65" s="140"/>
      <c r="SNH65" s="140"/>
      <c r="SNI65" s="140"/>
      <c r="SNJ65" s="140"/>
      <c r="SNK65" s="140"/>
      <c r="SNL65" s="140"/>
      <c r="SNM65" s="140"/>
      <c r="SNN65" s="140"/>
      <c r="SNO65" s="140"/>
      <c r="SNP65" s="140"/>
      <c r="SNQ65" s="140"/>
      <c r="SNR65" s="140"/>
      <c r="SNS65" s="140"/>
      <c r="SNT65" s="140"/>
      <c r="SNU65" s="140"/>
      <c r="SNV65" s="140"/>
      <c r="SNW65" s="140"/>
      <c r="SNX65" s="140"/>
      <c r="SNY65" s="140"/>
      <c r="SNZ65" s="140"/>
      <c r="SOA65" s="140"/>
      <c r="SOB65" s="140"/>
      <c r="SOC65" s="140"/>
      <c r="SOD65" s="140"/>
      <c r="SOE65" s="140"/>
      <c r="SOF65" s="140"/>
      <c r="SOG65" s="140"/>
      <c r="SOH65" s="140"/>
      <c r="SOI65" s="140"/>
      <c r="SOJ65" s="140"/>
      <c r="SOK65" s="140"/>
      <c r="SOL65" s="140"/>
      <c r="SOM65" s="140"/>
      <c r="SON65" s="140"/>
      <c r="SOO65" s="140"/>
      <c r="SOP65" s="140"/>
      <c r="SOQ65" s="140"/>
      <c r="SOR65" s="140"/>
      <c r="SOS65" s="140"/>
      <c r="SOT65" s="140"/>
      <c r="SOU65" s="140"/>
      <c r="SOV65" s="140"/>
      <c r="SOW65" s="140"/>
      <c r="SOX65" s="140"/>
      <c r="SOY65" s="140"/>
      <c r="SOZ65" s="140"/>
      <c r="SPA65" s="140"/>
      <c r="SPB65" s="140"/>
      <c r="SPC65" s="140"/>
      <c r="SPD65" s="140"/>
      <c r="SPE65" s="140"/>
      <c r="SPF65" s="140"/>
      <c r="SPG65" s="140"/>
      <c r="SPH65" s="140"/>
      <c r="SPI65" s="140"/>
      <c r="SPJ65" s="140"/>
      <c r="SPK65" s="140"/>
      <c r="SPL65" s="140"/>
      <c r="SPM65" s="140"/>
      <c r="SPN65" s="140"/>
      <c r="SPO65" s="140"/>
      <c r="SPP65" s="140"/>
      <c r="SPQ65" s="140"/>
      <c r="SPR65" s="140"/>
      <c r="SPS65" s="140"/>
      <c r="SPT65" s="140"/>
      <c r="SPU65" s="140"/>
      <c r="SPV65" s="140"/>
      <c r="SPW65" s="140"/>
      <c r="SPX65" s="140"/>
      <c r="SPY65" s="140"/>
      <c r="SPZ65" s="140"/>
      <c r="SQA65" s="140"/>
      <c r="SQB65" s="140"/>
      <c r="SQC65" s="140"/>
      <c r="SQD65" s="140"/>
      <c r="SQE65" s="140"/>
      <c r="SQF65" s="140"/>
      <c r="SQG65" s="140"/>
      <c r="SQH65" s="140"/>
      <c r="SQI65" s="140"/>
      <c r="SQJ65" s="140"/>
      <c r="SQK65" s="140"/>
      <c r="SQL65" s="140"/>
      <c r="SQM65" s="140"/>
      <c r="SQN65" s="140"/>
      <c r="SQO65" s="140"/>
      <c r="SQP65" s="140"/>
      <c r="SQQ65" s="140"/>
      <c r="SQR65" s="140"/>
      <c r="SQS65" s="140"/>
      <c r="SQT65" s="140"/>
      <c r="SQU65" s="140"/>
      <c r="SQV65" s="140"/>
      <c r="SQW65" s="140"/>
      <c r="SQX65" s="140"/>
      <c r="SQY65" s="140"/>
      <c r="SQZ65" s="140"/>
      <c r="SRA65" s="140"/>
      <c r="SRB65" s="140"/>
      <c r="SRC65" s="140"/>
      <c r="SRD65" s="140"/>
      <c r="SRE65" s="140"/>
      <c r="SRF65" s="140"/>
      <c r="SRG65" s="140"/>
      <c r="SRH65" s="140"/>
      <c r="SRI65" s="140"/>
      <c r="SRJ65" s="140"/>
      <c r="SRK65" s="140"/>
      <c r="SRL65" s="140"/>
      <c r="SRM65" s="140"/>
      <c r="SRN65" s="140"/>
      <c r="SRO65" s="140"/>
      <c r="SRP65" s="140"/>
      <c r="SRQ65" s="140"/>
      <c r="SRR65" s="140"/>
      <c r="SRS65" s="140"/>
      <c r="SRT65" s="140"/>
      <c r="SRU65" s="140"/>
      <c r="SRV65" s="140"/>
      <c r="SRW65" s="140"/>
      <c r="SRX65" s="140"/>
      <c r="SRY65" s="140"/>
      <c r="SRZ65" s="140"/>
      <c r="SSA65" s="140"/>
      <c r="SSB65" s="140"/>
      <c r="SSC65" s="140"/>
      <c r="SSD65" s="140"/>
      <c r="SSE65" s="140"/>
      <c r="SSF65" s="140"/>
      <c r="SSG65" s="140"/>
      <c r="SSH65" s="140"/>
      <c r="SSI65" s="140"/>
      <c r="SSJ65" s="140"/>
      <c r="SSK65" s="140"/>
      <c r="SSL65" s="140"/>
      <c r="SSM65" s="140"/>
      <c r="SSN65" s="140"/>
      <c r="SSO65" s="140"/>
      <c r="SSP65" s="140"/>
      <c r="SSQ65" s="140"/>
      <c r="SSR65" s="140"/>
      <c r="SSS65" s="140"/>
      <c r="SST65" s="140"/>
      <c r="SSU65" s="140"/>
      <c r="SSV65" s="140"/>
      <c r="SSW65" s="140"/>
      <c r="SSX65" s="140"/>
      <c r="SSY65" s="140"/>
      <c r="SSZ65" s="140"/>
      <c r="STA65" s="140"/>
      <c r="STB65" s="140"/>
      <c r="STC65" s="140"/>
      <c r="STD65" s="140"/>
      <c r="STE65" s="140"/>
      <c r="STF65" s="140"/>
      <c r="STG65" s="140"/>
      <c r="STH65" s="140"/>
      <c r="STI65" s="140"/>
      <c r="STJ65" s="140"/>
      <c r="STK65" s="140"/>
      <c r="STL65" s="140"/>
      <c r="STM65" s="140"/>
      <c r="STN65" s="140"/>
      <c r="STO65" s="140"/>
      <c r="STP65" s="140"/>
      <c r="STQ65" s="140"/>
      <c r="STR65" s="140"/>
      <c r="STS65" s="140"/>
      <c r="STT65" s="140"/>
      <c r="STU65" s="140"/>
      <c r="STV65" s="140"/>
      <c r="STW65" s="140"/>
      <c r="STX65" s="140"/>
      <c r="STY65" s="140"/>
      <c r="STZ65" s="140"/>
      <c r="SUA65" s="140"/>
      <c r="SUB65" s="140"/>
      <c r="SUC65" s="140"/>
      <c r="SUD65" s="140"/>
      <c r="SUE65" s="140"/>
      <c r="SUF65" s="140"/>
      <c r="SUG65" s="140"/>
      <c r="SUH65" s="140"/>
      <c r="SUI65" s="140"/>
      <c r="SUJ65" s="140"/>
      <c r="SUK65" s="140"/>
      <c r="SUL65" s="140"/>
      <c r="SUM65" s="140"/>
      <c r="SUN65" s="140"/>
      <c r="SUO65" s="140"/>
      <c r="SUP65" s="140"/>
      <c r="SUQ65" s="140"/>
      <c r="SUR65" s="140"/>
      <c r="SUS65" s="140"/>
      <c r="SUT65" s="140"/>
      <c r="SUU65" s="140"/>
      <c r="SUV65" s="140"/>
      <c r="SUW65" s="140"/>
      <c r="SUX65" s="140"/>
      <c r="SUY65" s="140"/>
      <c r="SUZ65" s="140"/>
      <c r="SVA65" s="140"/>
      <c r="SVB65" s="140"/>
      <c r="SVC65" s="140"/>
      <c r="SVD65" s="140"/>
      <c r="SVE65" s="140"/>
      <c r="SVF65" s="140"/>
      <c r="SVG65" s="140"/>
      <c r="SVH65" s="140"/>
      <c r="SVI65" s="140"/>
      <c r="SVJ65" s="140"/>
      <c r="SVK65" s="140"/>
      <c r="SVL65" s="140"/>
      <c r="SVM65" s="140"/>
      <c r="SVN65" s="140"/>
      <c r="SVO65" s="140"/>
      <c r="SVP65" s="140"/>
      <c r="SVQ65" s="140"/>
      <c r="SVR65" s="140"/>
      <c r="SVS65" s="140"/>
      <c r="SVT65" s="140"/>
      <c r="SVU65" s="140"/>
      <c r="SVV65" s="140"/>
      <c r="SVW65" s="140"/>
      <c r="SVX65" s="140"/>
      <c r="SVY65" s="140"/>
      <c r="SVZ65" s="140"/>
      <c r="SWA65" s="140"/>
      <c r="SWB65" s="140"/>
      <c r="SWC65" s="140"/>
      <c r="SWD65" s="140"/>
      <c r="SWE65" s="140"/>
      <c r="SWF65" s="140"/>
      <c r="SWG65" s="140"/>
      <c r="SWH65" s="140"/>
      <c r="SWI65" s="140"/>
      <c r="SWJ65" s="140"/>
      <c r="SWK65" s="140"/>
      <c r="SWL65" s="140"/>
      <c r="SWM65" s="140"/>
      <c r="SWN65" s="140"/>
      <c r="SWO65" s="140"/>
      <c r="SWP65" s="140"/>
      <c r="SWQ65" s="140"/>
      <c r="SWR65" s="140"/>
      <c r="SWS65" s="140"/>
      <c r="SWT65" s="140"/>
      <c r="SWU65" s="140"/>
      <c r="SWV65" s="140"/>
      <c r="SWW65" s="140"/>
      <c r="SWX65" s="140"/>
      <c r="SWY65" s="140"/>
      <c r="SWZ65" s="140"/>
      <c r="SXA65" s="140"/>
      <c r="SXB65" s="140"/>
      <c r="SXC65" s="140"/>
      <c r="SXD65" s="140"/>
      <c r="SXE65" s="140"/>
      <c r="SXF65" s="140"/>
      <c r="SXG65" s="140"/>
      <c r="SXH65" s="140"/>
      <c r="SXI65" s="140"/>
      <c r="SXJ65" s="140"/>
      <c r="SXK65" s="140"/>
      <c r="SXL65" s="140"/>
      <c r="SXM65" s="140"/>
      <c r="SXN65" s="140"/>
      <c r="SXO65" s="140"/>
      <c r="SXP65" s="140"/>
      <c r="SXQ65" s="140"/>
      <c r="SXR65" s="140"/>
      <c r="SXS65" s="140"/>
      <c r="SXT65" s="140"/>
      <c r="SXU65" s="140"/>
      <c r="SXV65" s="140"/>
      <c r="SXW65" s="140"/>
      <c r="SXX65" s="140"/>
      <c r="SXY65" s="140"/>
      <c r="SXZ65" s="140"/>
      <c r="SYA65" s="140"/>
      <c r="SYB65" s="140"/>
      <c r="SYC65" s="140"/>
      <c r="SYD65" s="140"/>
      <c r="SYE65" s="140"/>
      <c r="SYF65" s="140"/>
      <c r="SYG65" s="140"/>
      <c r="SYH65" s="140"/>
      <c r="SYI65" s="140"/>
      <c r="SYJ65" s="140"/>
      <c r="SYK65" s="140"/>
      <c r="SYL65" s="140"/>
      <c r="SYM65" s="140"/>
      <c r="SYN65" s="140"/>
      <c r="SYO65" s="140"/>
      <c r="SYP65" s="140"/>
      <c r="SYQ65" s="140"/>
      <c r="SYR65" s="140"/>
      <c r="SYS65" s="140"/>
      <c r="SYT65" s="140"/>
      <c r="SYU65" s="140"/>
      <c r="SYV65" s="140"/>
      <c r="SYW65" s="140"/>
      <c r="SYX65" s="140"/>
      <c r="SYY65" s="140"/>
      <c r="SYZ65" s="140"/>
      <c r="SZA65" s="140"/>
      <c r="SZB65" s="140"/>
      <c r="SZC65" s="140"/>
      <c r="SZD65" s="140"/>
      <c r="SZE65" s="140"/>
      <c r="SZF65" s="140"/>
      <c r="SZG65" s="140"/>
      <c r="SZH65" s="140"/>
      <c r="SZI65" s="140"/>
      <c r="SZJ65" s="140"/>
      <c r="SZK65" s="140"/>
      <c r="SZL65" s="140"/>
      <c r="SZM65" s="140"/>
      <c r="SZN65" s="140"/>
      <c r="SZO65" s="140"/>
      <c r="SZP65" s="140"/>
      <c r="SZQ65" s="140"/>
      <c r="SZR65" s="140"/>
      <c r="SZS65" s="140"/>
      <c r="SZT65" s="140"/>
      <c r="SZU65" s="140"/>
      <c r="SZV65" s="140"/>
      <c r="SZW65" s="140"/>
      <c r="SZX65" s="140"/>
      <c r="SZY65" s="140"/>
      <c r="SZZ65" s="140"/>
      <c r="TAA65" s="140"/>
      <c r="TAB65" s="140"/>
      <c r="TAC65" s="140"/>
      <c r="TAD65" s="140"/>
      <c r="TAE65" s="140"/>
      <c r="TAF65" s="140"/>
      <c r="TAG65" s="140"/>
      <c r="TAH65" s="140"/>
      <c r="TAI65" s="140"/>
      <c r="TAJ65" s="140"/>
      <c r="TAK65" s="140"/>
      <c r="TAL65" s="140"/>
      <c r="TAM65" s="140"/>
      <c r="TAN65" s="140"/>
      <c r="TAO65" s="140"/>
      <c r="TAP65" s="140"/>
      <c r="TAQ65" s="140"/>
      <c r="TAR65" s="140"/>
      <c r="TAS65" s="140"/>
      <c r="TAT65" s="140"/>
      <c r="TAU65" s="140"/>
      <c r="TAV65" s="140"/>
      <c r="TAW65" s="140"/>
      <c r="TAX65" s="140"/>
      <c r="TAY65" s="140"/>
      <c r="TAZ65" s="140"/>
      <c r="TBA65" s="140"/>
      <c r="TBB65" s="140"/>
      <c r="TBC65" s="140"/>
      <c r="TBD65" s="140"/>
      <c r="TBE65" s="140"/>
      <c r="TBF65" s="140"/>
      <c r="TBG65" s="140"/>
      <c r="TBH65" s="140"/>
      <c r="TBI65" s="140"/>
      <c r="TBJ65" s="140"/>
      <c r="TBK65" s="140"/>
      <c r="TBL65" s="140"/>
      <c r="TBM65" s="140"/>
      <c r="TBN65" s="140"/>
      <c r="TBO65" s="140"/>
      <c r="TBP65" s="140"/>
      <c r="TBQ65" s="140"/>
      <c r="TBR65" s="140"/>
      <c r="TBS65" s="140"/>
      <c r="TBT65" s="140"/>
      <c r="TBU65" s="140"/>
      <c r="TBV65" s="140"/>
      <c r="TBW65" s="140"/>
      <c r="TBX65" s="140"/>
      <c r="TBY65" s="140"/>
      <c r="TBZ65" s="140"/>
      <c r="TCA65" s="140"/>
      <c r="TCB65" s="140"/>
      <c r="TCC65" s="140"/>
      <c r="TCD65" s="140"/>
      <c r="TCE65" s="140"/>
      <c r="TCF65" s="140"/>
      <c r="TCG65" s="140"/>
      <c r="TCH65" s="140"/>
      <c r="TCI65" s="140"/>
      <c r="TCJ65" s="140"/>
      <c r="TCK65" s="140"/>
      <c r="TCL65" s="140"/>
      <c r="TCM65" s="140"/>
      <c r="TCN65" s="140"/>
      <c r="TCO65" s="140"/>
      <c r="TCP65" s="140"/>
      <c r="TCQ65" s="140"/>
      <c r="TCR65" s="140"/>
      <c r="TCS65" s="140"/>
      <c r="TCT65" s="140"/>
      <c r="TCU65" s="140"/>
      <c r="TCV65" s="140"/>
      <c r="TCW65" s="140"/>
      <c r="TCX65" s="140"/>
      <c r="TCY65" s="140"/>
      <c r="TCZ65" s="140"/>
      <c r="TDA65" s="140"/>
      <c r="TDB65" s="140"/>
      <c r="TDC65" s="140"/>
      <c r="TDD65" s="140"/>
      <c r="TDE65" s="140"/>
      <c r="TDF65" s="140"/>
      <c r="TDG65" s="140"/>
      <c r="TDH65" s="140"/>
      <c r="TDI65" s="140"/>
      <c r="TDJ65" s="140"/>
      <c r="TDK65" s="140"/>
      <c r="TDL65" s="140"/>
      <c r="TDM65" s="140"/>
      <c r="TDN65" s="140"/>
      <c r="TDO65" s="140"/>
      <c r="TDP65" s="140"/>
      <c r="TDQ65" s="140"/>
      <c r="TDR65" s="140"/>
      <c r="TDS65" s="140"/>
      <c r="TDT65" s="140"/>
      <c r="TDU65" s="140"/>
      <c r="TDV65" s="140"/>
      <c r="TDW65" s="140"/>
      <c r="TDX65" s="140"/>
      <c r="TDY65" s="140"/>
      <c r="TDZ65" s="140"/>
      <c r="TEA65" s="140"/>
      <c r="TEB65" s="140"/>
      <c r="TEC65" s="140"/>
      <c r="TED65" s="140"/>
      <c r="TEE65" s="140"/>
      <c r="TEF65" s="140"/>
      <c r="TEG65" s="140"/>
      <c r="TEH65" s="140"/>
      <c r="TEI65" s="140"/>
      <c r="TEJ65" s="140"/>
      <c r="TEK65" s="140"/>
      <c r="TEL65" s="140"/>
      <c r="TEM65" s="140"/>
      <c r="TEN65" s="140"/>
      <c r="TEO65" s="140"/>
      <c r="TEP65" s="140"/>
      <c r="TEQ65" s="140"/>
      <c r="TER65" s="140"/>
      <c r="TES65" s="140"/>
      <c r="TET65" s="140"/>
      <c r="TEU65" s="140"/>
      <c r="TEV65" s="140"/>
      <c r="TEW65" s="140"/>
      <c r="TEX65" s="140"/>
      <c r="TEY65" s="140"/>
      <c r="TEZ65" s="140"/>
      <c r="TFA65" s="140"/>
      <c r="TFB65" s="140"/>
      <c r="TFC65" s="140"/>
      <c r="TFD65" s="140"/>
      <c r="TFE65" s="140"/>
      <c r="TFF65" s="140"/>
      <c r="TFG65" s="140"/>
      <c r="TFH65" s="140"/>
      <c r="TFI65" s="140"/>
      <c r="TFJ65" s="140"/>
      <c r="TFK65" s="140"/>
      <c r="TFL65" s="140"/>
      <c r="TFM65" s="140"/>
      <c r="TFN65" s="140"/>
      <c r="TFO65" s="140"/>
      <c r="TFP65" s="140"/>
      <c r="TFQ65" s="140"/>
      <c r="TFR65" s="140"/>
      <c r="TFS65" s="140"/>
      <c r="TFT65" s="140"/>
      <c r="TFU65" s="140"/>
      <c r="TFV65" s="140"/>
      <c r="TFW65" s="140"/>
      <c r="TFX65" s="140"/>
      <c r="TFY65" s="140"/>
      <c r="TFZ65" s="140"/>
      <c r="TGA65" s="140"/>
      <c r="TGB65" s="140"/>
      <c r="TGC65" s="140"/>
      <c r="TGD65" s="140"/>
      <c r="TGE65" s="140"/>
      <c r="TGF65" s="140"/>
      <c r="TGG65" s="140"/>
      <c r="TGH65" s="140"/>
      <c r="TGI65" s="140"/>
      <c r="TGJ65" s="140"/>
      <c r="TGK65" s="140"/>
      <c r="TGL65" s="140"/>
      <c r="TGM65" s="140"/>
      <c r="TGN65" s="140"/>
      <c r="TGO65" s="140"/>
      <c r="TGP65" s="140"/>
      <c r="TGQ65" s="140"/>
      <c r="TGR65" s="140"/>
      <c r="TGS65" s="140"/>
      <c r="TGT65" s="140"/>
      <c r="TGU65" s="140"/>
      <c r="TGV65" s="140"/>
      <c r="TGW65" s="140"/>
      <c r="TGX65" s="140"/>
      <c r="TGY65" s="140"/>
      <c r="TGZ65" s="140"/>
      <c r="THA65" s="140"/>
      <c r="THB65" s="140"/>
      <c r="THC65" s="140"/>
      <c r="THD65" s="140"/>
      <c r="THE65" s="140"/>
      <c r="THF65" s="140"/>
      <c r="THG65" s="140"/>
      <c r="THH65" s="140"/>
      <c r="THI65" s="140"/>
      <c r="THJ65" s="140"/>
      <c r="THK65" s="140"/>
      <c r="THL65" s="140"/>
      <c r="THM65" s="140"/>
      <c r="THN65" s="140"/>
      <c r="THO65" s="140"/>
      <c r="THP65" s="140"/>
      <c r="THQ65" s="140"/>
      <c r="THR65" s="140"/>
      <c r="THS65" s="140"/>
      <c r="THT65" s="140"/>
      <c r="THU65" s="140"/>
      <c r="THV65" s="140"/>
      <c r="THW65" s="140"/>
      <c r="THX65" s="140"/>
      <c r="THY65" s="140"/>
      <c r="THZ65" s="140"/>
      <c r="TIA65" s="140"/>
      <c r="TIB65" s="140"/>
      <c r="TIC65" s="140"/>
      <c r="TID65" s="140"/>
      <c r="TIE65" s="140"/>
      <c r="TIF65" s="140"/>
      <c r="TIG65" s="140"/>
      <c r="TIH65" s="140"/>
      <c r="TII65" s="140"/>
      <c r="TIJ65" s="140"/>
      <c r="TIK65" s="140"/>
      <c r="TIL65" s="140"/>
      <c r="TIM65" s="140"/>
      <c r="TIN65" s="140"/>
      <c r="TIO65" s="140"/>
      <c r="TIP65" s="140"/>
      <c r="TIQ65" s="140"/>
      <c r="TIR65" s="140"/>
      <c r="TIS65" s="140"/>
      <c r="TIT65" s="140"/>
      <c r="TIU65" s="140"/>
      <c r="TIV65" s="140"/>
      <c r="TIW65" s="140"/>
      <c r="TIX65" s="140"/>
      <c r="TIY65" s="140"/>
      <c r="TIZ65" s="140"/>
      <c r="TJA65" s="140"/>
      <c r="TJB65" s="140"/>
      <c r="TJC65" s="140"/>
      <c r="TJD65" s="140"/>
      <c r="TJE65" s="140"/>
      <c r="TJF65" s="140"/>
      <c r="TJG65" s="140"/>
      <c r="TJH65" s="140"/>
      <c r="TJI65" s="140"/>
      <c r="TJJ65" s="140"/>
      <c r="TJK65" s="140"/>
      <c r="TJL65" s="140"/>
      <c r="TJM65" s="140"/>
      <c r="TJN65" s="140"/>
      <c r="TJO65" s="140"/>
      <c r="TJP65" s="140"/>
      <c r="TJQ65" s="140"/>
      <c r="TJR65" s="140"/>
      <c r="TJS65" s="140"/>
      <c r="TJT65" s="140"/>
      <c r="TJU65" s="140"/>
      <c r="TJV65" s="140"/>
      <c r="TJW65" s="140"/>
      <c r="TJX65" s="140"/>
      <c r="TJY65" s="140"/>
      <c r="TJZ65" s="140"/>
      <c r="TKA65" s="140"/>
      <c r="TKB65" s="140"/>
      <c r="TKC65" s="140"/>
      <c r="TKD65" s="140"/>
      <c r="TKE65" s="140"/>
      <c r="TKF65" s="140"/>
      <c r="TKG65" s="140"/>
      <c r="TKH65" s="140"/>
      <c r="TKI65" s="140"/>
      <c r="TKJ65" s="140"/>
      <c r="TKK65" s="140"/>
      <c r="TKL65" s="140"/>
      <c r="TKM65" s="140"/>
      <c r="TKN65" s="140"/>
      <c r="TKO65" s="140"/>
      <c r="TKP65" s="140"/>
      <c r="TKQ65" s="140"/>
      <c r="TKR65" s="140"/>
      <c r="TKS65" s="140"/>
      <c r="TKT65" s="140"/>
      <c r="TKU65" s="140"/>
      <c r="TKV65" s="140"/>
      <c r="TKW65" s="140"/>
      <c r="TKX65" s="140"/>
      <c r="TKY65" s="140"/>
      <c r="TKZ65" s="140"/>
      <c r="TLA65" s="140"/>
      <c r="TLB65" s="140"/>
      <c r="TLC65" s="140"/>
      <c r="TLD65" s="140"/>
      <c r="TLE65" s="140"/>
      <c r="TLF65" s="140"/>
      <c r="TLG65" s="140"/>
      <c r="TLH65" s="140"/>
      <c r="TLI65" s="140"/>
      <c r="TLJ65" s="140"/>
      <c r="TLK65" s="140"/>
      <c r="TLL65" s="140"/>
      <c r="TLM65" s="140"/>
      <c r="TLN65" s="140"/>
      <c r="TLO65" s="140"/>
      <c r="TLP65" s="140"/>
      <c r="TLQ65" s="140"/>
      <c r="TLR65" s="140"/>
      <c r="TLS65" s="140"/>
      <c r="TLT65" s="140"/>
      <c r="TLU65" s="140"/>
      <c r="TLV65" s="140"/>
      <c r="TLW65" s="140"/>
      <c r="TLX65" s="140"/>
      <c r="TLY65" s="140"/>
      <c r="TLZ65" s="140"/>
      <c r="TMA65" s="140"/>
      <c r="TMB65" s="140"/>
      <c r="TMC65" s="140"/>
      <c r="TMD65" s="140"/>
      <c r="TME65" s="140"/>
      <c r="TMF65" s="140"/>
      <c r="TMG65" s="140"/>
      <c r="TMH65" s="140"/>
      <c r="TMI65" s="140"/>
      <c r="TMJ65" s="140"/>
      <c r="TMK65" s="140"/>
      <c r="TML65" s="140"/>
      <c r="TMM65" s="140"/>
      <c r="TMN65" s="140"/>
      <c r="TMO65" s="140"/>
      <c r="TMP65" s="140"/>
      <c r="TMQ65" s="140"/>
      <c r="TMR65" s="140"/>
      <c r="TMS65" s="140"/>
      <c r="TMT65" s="140"/>
      <c r="TMU65" s="140"/>
      <c r="TMV65" s="140"/>
      <c r="TMW65" s="140"/>
      <c r="TMX65" s="140"/>
      <c r="TMY65" s="140"/>
      <c r="TMZ65" s="140"/>
      <c r="TNA65" s="140"/>
      <c r="TNB65" s="140"/>
      <c r="TNC65" s="140"/>
      <c r="TND65" s="140"/>
      <c r="TNE65" s="140"/>
      <c r="TNF65" s="140"/>
      <c r="TNG65" s="140"/>
      <c r="TNH65" s="140"/>
      <c r="TNI65" s="140"/>
      <c r="TNJ65" s="140"/>
      <c r="TNK65" s="140"/>
      <c r="TNL65" s="140"/>
      <c r="TNM65" s="140"/>
      <c r="TNN65" s="140"/>
      <c r="TNO65" s="140"/>
      <c r="TNP65" s="140"/>
      <c r="TNQ65" s="140"/>
      <c r="TNR65" s="140"/>
      <c r="TNS65" s="140"/>
      <c r="TNT65" s="140"/>
      <c r="TNU65" s="140"/>
      <c r="TNV65" s="140"/>
      <c r="TNW65" s="140"/>
      <c r="TNX65" s="140"/>
      <c r="TNY65" s="140"/>
      <c r="TNZ65" s="140"/>
      <c r="TOA65" s="140"/>
      <c r="TOB65" s="140"/>
      <c r="TOC65" s="140"/>
      <c r="TOD65" s="140"/>
      <c r="TOE65" s="140"/>
      <c r="TOF65" s="140"/>
      <c r="TOG65" s="140"/>
      <c r="TOH65" s="140"/>
      <c r="TOI65" s="140"/>
      <c r="TOJ65" s="140"/>
      <c r="TOK65" s="140"/>
      <c r="TOL65" s="140"/>
      <c r="TOM65" s="140"/>
      <c r="TON65" s="140"/>
      <c r="TOO65" s="140"/>
      <c r="TOP65" s="140"/>
      <c r="TOQ65" s="140"/>
      <c r="TOR65" s="140"/>
      <c r="TOS65" s="140"/>
      <c r="TOT65" s="140"/>
      <c r="TOU65" s="140"/>
      <c r="TOV65" s="140"/>
      <c r="TOW65" s="140"/>
      <c r="TOX65" s="140"/>
      <c r="TOY65" s="140"/>
      <c r="TOZ65" s="140"/>
      <c r="TPA65" s="140"/>
      <c r="TPB65" s="140"/>
      <c r="TPC65" s="140"/>
      <c r="TPD65" s="140"/>
      <c r="TPE65" s="140"/>
      <c r="TPF65" s="140"/>
      <c r="TPG65" s="140"/>
      <c r="TPH65" s="140"/>
      <c r="TPI65" s="140"/>
      <c r="TPJ65" s="140"/>
      <c r="TPK65" s="140"/>
      <c r="TPL65" s="140"/>
      <c r="TPM65" s="140"/>
      <c r="TPN65" s="140"/>
      <c r="TPO65" s="140"/>
      <c r="TPP65" s="140"/>
      <c r="TPQ65" s="140"/>
      <c r="TPR65" s="140"/>
      <c r="TPS65" s="140"/>
      <c r="TPT65" s="140"/>
      <c r="TPU65" s="140"/>
      <c r="TPV65" s="140"/>
      <c r="TPW65" s="140"/>
      <c r="TPX65" s="140"/>
      <c r="TPY65" s="140"/>
      <c r="TPZ65" s="140"/>
      <c r="TQA65" s="140"/>
      <c r="TQB65" s="140"/>
      <c r="TQC65" s="140"/>
      <c r="TQD65" s="140"/>
      <c r="TQE65" s="140"/>
      <c r="TQF65" s="140"/>
      <c r="TQG65" s="140"/>
      <c r="TQH65" s="140"/>
      <c r="TQI65" s="140"/>
      <c r="TQJ65" s="140"/>
      <c r="TQK65" s="140"/>
      <c r="TQL65" s="140"/>
      <c r="TQM65" s="140"/>
      <c r="TQN65" s="140"/>
      <c r="TQO65" s="140"/>
      <c r="TQP65" s="140"/>
      <c r="TQQ65" s="140"/>
      <c r="TQR65" s="140"/>
      <c r="TQS65" s="140"/>
      <c r="TQT65" s="140"/>
      <c r="TQU65" s="140"/>
      <c r="TQV65" s="140"/>
      <c r="TQW65" s="140"/>
      <c r="TQX65" s="140"/>
      <c r="TQY65" s="140"/>
      <c r="TQZ65" s="140"/>
      <c r="TRA65" s="140"/>
      <c r="TRB65" s="140"/>
      <c r="TRC65" s="140"/>
      <c r="TRD65" s="140"/>
      <c r="TRE65" s="140"/>
      <c r="TRF65" s="140"/>
      <c r="TRG65" s="140"/>
      <c r="TRH65" s="140"/>
      <c r="TRI65" s="140"/>
      <c r="TRJ65" s="140"/>
      <c r="TRK65" s="140"/>
      <c r="TRL65" s="140"/>
      <c r="TRM65" s="140"/>
      <c r="TRN65" s="140"/>
      <c r="TRO65" s="140"/>
      <c r="TRP65" s="140"/>
      <c r="TRQ65" s="140"/>
      <c r="TRR65" s="140"/>
      <c r="TRS65" s="140"/>
      <c r="TRT65" s="140"/>
      <c r="TRU65" s="140"/>
      <c r="TRV65" s="140"/>
      <c r="TRW65" s="140"/>
      <c r="TRX65" s="140"/>
      <c r="TRY65" s="140"/>
      <c r="TRZ65" s="140"/>
      <c r="TSA65" s="140"/>
      <c r="TSB65" s="140"/>
      <c r="TSC65" s="140"/>
      <c r="TSD65" s="140"/>
      <c r="TSE65" s="140"/>
      <c r="TSF65" s="140"/>
      <c r="TSG65" s="140"/>
      <c r="TSH65" s="140"/>
      <c r="TSI65" s="140"/>
      <c r="TSJ65" s="140"/>
      <c r="TSK65" s="140"/>
      <c r="TSL65" s="140"/>
      <c r="TSM65" s="140"/>
      <c r="TSN65" s="140"/>
      <c r="TSO65" s="140"/>
      <c r="TSP65" s="140"/>
      <c r="TSQ65" s="140"/>
      <c r="TSR65" s="140"/>
      <c r="TSS65" s="140"/>
      <c r="TST65" s="140"/>
      <c r="TSU65" s="140"/>
      <c r="TSV65" s="140"/>
      <c r="TSW65" s="140"/>
      <c r="TSX65" s="140"/>
      <c r="TSY65" s="140"/>
      <c r="TSZ65" s="140"/>
      <c r="TTA65" s="140"/>
      <c r="TTB65" s="140"/>
      <c r="TTC65" s="140"/>
      <c r="TTD65" s="140"/>
      <c r="TTE65" s="140"/>
      <c r="TTF65" s="140"/>
      <c r="TTG65" s="140"/>
      <c r="TTH65" s="140"/>
      <c r="TTI65" s="140"/>
      <c r="TTJ65" s="140"/>
      <c r="TTK65" s="140"/>
      <c r="TTL65" s="140"/>
      <c r="TTM65" s="140"/>
      <c r="TTN65" s="140"/>
      <c r="TTO65" s="140"/>
      <c r="TTP65" s="140"/>
      <c r="TTQ65" s="140"/>
      <c r="TTR65" s="140"/>
      <c r="TTS65" s="140"/>
      <c r="TTT65" s="140"/>
      <c r="TTU65" s="140"/>
      <c r="TTV65" s="140"/>
      <c r="TTW65" s="140"/>
      <c r="TTX65" s="140"/>
      <c r="TTY65" s="140"/>
      <c r="TTZ65" s="140"/>
      <c r="TUA65" s="140"/>
      <c r="TUB65" s="140"/>
      <c r="TUC65" s="140"/>
      <c r="TUD65" s="140"/>
      <c r="TUE65" s="140"/>
      <c r="TUF65" s="140"/>
      <c r="TUG65" s="140"/>
      <c r="TUH65" s="140"/>
      <c r="TUI65" s="140"/>
      <c r="TUJ65" s="140"/>
      <c r="TUK65" s="140"/>
      <c r="TUL65" s="140"/>
      <c r="TUM65" s="140"/>
      <c r="TUN65" s="140"/>
      <c r="TUO65" s="140"/>
      <c r="TUP65" s="140"/>
      <c r="TUQ65" s="140"/>
      <c r="TUR65" s="140"/>
      <c r="TUS65" s="140"/>
      <c r="TUT65" s="140"/>
      <c r="TUU65" s="140"/>
      <c r="TUV65" s="140"/>
      <c r="TUW65" s="140"/>
      <c r="TUX65" s="140"/>
      <c r="TUY65" s="140"/>
      <c r="TUZ65" s="140"/>
      <c r="TVA65" s="140"/>
      <c r="TVB65" s="140"/>
      <c r="TVC65" s="140"/>
      <c r="TVD65" s="140"/>
      <c r="TVE65" s="140"/>
      <c r="TVF65" s="140"/>
      <c r="TVG65" s="140"/>
      <c r="TVH65" s="140"/>
      <c r="TVI65" s="140"/>
      <c r="TVJ65" s="140"/>
      <c r="TVK65" s="140"/>
      <c r="TVL65" s="140"/>
      <c r="TVM65" s="140"/>
      <c r="TVN65" s="140"/>
      <c r="TVO65" s="140"/>
      <c r="TVP65" s="140"/>
      <c r="TVQ65" s="140"/>
      <c r="TVR65" s="140"/>
      <c r="TVS65" s="140"/>
      <c r="TVT65" s="140"/>
      <c r="TVU65" s="140"/>
      <c r="TVV65" s="140"/>
      <c r="TVW65" s="140"/>
      <c r="TVX65" s="140"/>
      <c r="TVY65" s="140"/>
      <c r="TVZ65" s="140"/>
      <c r="TWA65" s="140"/>
      <c r="TWB65" s="140"/>
      <c r="TWC65" s="140"/>
      <c r="TWD65" s="140"/>
      <c r="TWE65" s="140"/>
      <c r="TWF65" s="140"/>
      <c r="TWG65" s="140"/>
      <c r="TWH65" s="140"/>
      <c r="TWI65" s="140"/>
      <c r="TWJ65" s="140"/>
      <c r="TWK65" s="140"/>
      <c r="TWL65" s="140"/>
      <c r="TWM65" s="140"/>
      <c r="TWN65" s="140"/>
      <c r="TWO65" s="140"/>
      <c r="TWP65" s="140"/>
      <c r="TWQ65" s="140"/>
      <c r="TWR65" s="140"/>
      <c r="TWS65" s="140"/>
      <c r="TWT65" s="140"/>
      <c r="TWU65" s="140"/>
      <c r="TWV65" s="140"/>
      <c r="TWW65" s="140"/>
      <c r="TWX65" s="140"/>
      <c r="TWY65" s="140"/>
      <c r="TWZ65" s="140"/>
      <c r="TXA65" s="140"/>
      <c r="TXB65" s="140"/>
      <c r="TXC65" s="140"/>
      <c r="TXD65" s="140"/>
      <c r="TXE65" s="140"/>
      <c r="TXF65" s="140"/>
      <c r="TXG65" s="140"/>
      <c r="TXH65" s="140"/>
      <c r="TXI65" s="140"/>
      <c r="TXJ65" s="140"/>
      <c r="TXK65" s="140"/>
      <c r="TXL65" s="140"/>
      <c r="TXM65" s="140"/>
      <c r="TXN65" s="140"/>
      <c r="TXO65" s="140"/>
      <c r="TXP65" s="140"/>
      <c r="TXQ65" s="140"/>
      <c r="TXR65" s="140"/>
      <c r="TXS65" s="140"/>
      <c r="TXT65" s="140"/>
      <c r="TXU65" s="140"/>
      <c r="TXV65" s="140"/>
      <c r="TXW65" s="140"/>
      <c r="TXX65" s="140"/>
      <c r="TXY65" s="140"/>
      <c r="TXZ65" s="140"/>
      <c r="TYA65" s="140"/>
      <c r="TYB65" s="140"/>
      <c r="TYC65" s="140"/>
      <c r="TYD65" s="140"/>
      <c r="TYE65" s="140"/>
      <c r="TYF65" s="140"/>
      <c r="TYG65" s="140"/>
      <c r="TYH65" s="140"/>
      <c r="TYI65" s="140"/>
      <c r="TYJ65" s="140"/>
      <c r="TYK65" s="140"/>
      <c r="TYL65" s="140"/>
      <c r="TYM65" s="140"/>
      <c r="TYN65" s="140"/>
      <c r="TYO65" s="140"/>
      <c r="TYP65" s="140"/>
      <c r="TYQ65" s="140"/>
      <c r="TYR65" s="140"/>
      <c r="TYS65" s="140"/>
      <c r="TYT65" s="140"/>
      <c r="TYU65" s="140"/>
      <c r="TYV65" s="140"/>
      <c r="TYW65" s="140"/>
      <c r="TYX65" s="140"/>
      <c r="TYY65" s="140"/>
      <c r="TYZ65" s="140"/>
      <c r="TZA65" s="140"/>
      <c r="TZB65" s="140"/>
      <c r="TZC65" s="140"/>
      <c r="TZD65" s="140"/>
      <c r="TZE65" s="140"/>
      <c r="TZF65" s="140"/>
      <c r="TZG65" s="140"/>
      <c r="TZH65" s="140"/>
      <c r="TZI65" s="140"/>
      <c r="TZJ65" s="140"/>
      <c r="TZK65" s="140"/>
      <c r="TZL65" s="140"/>
      <c r="TZM65" s="140"/>
      <c r="TZN65" s="140"/>
      <c r="TZO65" s="140"/>
      <c r="TZP65" s="140"/>
      <c r="TZQ65" s="140"/>
      <c r="TZR65" s="140"/>
      <c r="TZS65" s="140"/>
      <c r="TZT65" s="140"/>
      <c r="TZU65" s="140"/>
      <c r="TZV65" s="140"/>
      <c r="TZW65" s="140"/>
      <c r="TZX65" s="140"/>
      <c r="TZY65" s="140"/>
      <c r="TZZ65" s="140"/>
      <c r="UAA65" s="140"/>
      <c r="UAB65" s="140"/>
      <c r="UAC65" s="140"/>
      <c r="UAD65" s="140"/>
      <c r="UAE65" s="140"/>
      <c r="UAF65" s="140"/>
      <c r="UAG65" s="140"/>
      <c r="UAH65" s="140"/>
      <c r="UAI65" s="140"/>
      <c r="UAJ65" s="140"/>
      <c r="UAK65" s="140"/>
      <c r="UAL65" s="140"/>
      <c r="UAM65" s="140"/>
      <c r="UAN65" s="140"/>
      <c r="UAO65" s="140"/>
      <c r="UAP65" s="140"/>
      <c r="UAQ65" s="140"/>
      <c r="UAR65" s="140"/>
      <c r="UAS65" s="140"/>
      <c r="UAT65" s="140"/>
      <c r="UAU65" s="140"/>
      <c r="UAV65" s="140"/>
      <c r="UAW65" s="140"/>
      <c r="UAX65" s="140"/>
      <c r="UAY65" s="140"/>
      <c r="UAZ65" s="140"/>
      <c r="UBA65" s="140"/>
      <c r="UBB65" s="140"/>
      <c r="UBC65" s="140"/>
      <c r="UBD65" s="140"/>
      <c r="UBE65" s="140"/>
      <c r="UBF65" s="140"/>
      <c r="UBG65" s="140"/>
      <c r="UBH65" s="140"/>
      <c r="UBI65" s="140"/>
      <c r="UBJ65" s="140"/>
      <c r="UBK65" s="140"/>
      <c r="UBL65" s="140"/>
      <c r="UBM65" s="140"/>
      <c r="UBN65" s="140"/>
      <c r="UBO65" s="140"/>
      <c r="UBP65" s="140"/>
      <c r="UBQ65" s="140"/>
      <c r="UBR65" s="140"/>
      <c r="UBS65" s="140"/>
      <c r="UBT65" s="140"/>
      <c r="UBU65" s="140"/>
      <c r="UBV65" s="140"/>
      <c r="UBW65" s="140"/>
      <c r="UBX65" s="140"/>
      <c r="UBY65" s="140"/>
      <c r="UBZ65" s="140"/>
      <c r="UCA65" s="140"/>
      <c r="UCB65" s="140"/>
      <c r="UCC65" s="140"/>
      <c r="UCD65" s="140"/>
      <c r="UCE65" s="140"/>
      <c r="UCF65" s="140"/>
      <c r="UCG65" s="140"/>
      <c r="UCH65" s="140"/>
      <c r="UCI65" s="140"/>
      <c r="UCJ65" s="140"/>
      <c r="UCK65" s="140"/>
      <c r="UCL65" s="140"/>
      <c r="UCM65" s="140"/>
      <c r="UCN65" s="140"/>
      <c r="UCO65" s="140"/>
      <c r="UCP65" s="140"/>
      <c r="UCQ65" s="140"/>
      <c r="UCR65" s="140"/>
      <c r="UCS65" s="140"/>
      <c r="UCT65" s="140"/>
      <c r="UCU65" s="140"/>
      <c r="UCV65" s="140"/>
      <c r="UCW65" s="140"/>
      <c r="UCX65" s="140"/>
      <c r="UCY65" s="140"/>
      <c r="UCZ65" s="140"/>
      <c r="UDA65" s="140"/>
      <c r="UDB65" s="140"/>
      <c r="UDC65" s="140"/>
      <c r="UDD65" s="140"/>
      <c r="UDE65" s="140"/>
      <c r="UDF65" s="140"/>
      <c r="UDG65" s="140"/>
      <c r="UDH65" s="140"/>
      <c r="UDI65" s="140"/>
      <c r="UDJ65" s="140"/>
      <c r="UDK65" s="140"/>
      <c r="UDL65" s="140"/>
      <c r="UDM65" s="140"/>
      <c r="UDN65" s="140"/>
      <c r="UDO65" s="140"/>
      <c r="UDP65" s="140"/>
      <c r="UDQ65" s="140"/>
      <c r="UDR65" s="140"/>
      <c r="UDS65" s="140"/>
      <c r="UDT65" s="140"/>
      <c r="UDU65" s="140"/>
      <c r="UDV65" s="140"/>
      <c r="UDW65" s="140"/>
      <c r="UDX65" s="140"/>
      <c r="UDY65" s="140"/>
      <c r="UDZ65" s="140"/>
      <c r="UEA65" s="140"/>
      <c r="UEB65" s="140"/>
      <c r="UEC65" s="140"/>
      <c r="UED65" s="140"/>
      <c r="UEE65" s="140"/>
      <c r="UEF65" s="140"/>
      <c r="UEG65" s="140"/>
      <c r="UEH65" s="140"/>
      <c r="UEI65" s="140"/>
      <c r="UEJ65" s="140"/>
      <c r="UEK65" s="140"/>
      <c r="UEL65" s="140"/>
      <c r="UEM65" s="140"/>
      <c r="UEN65" s="140"/>
      <c r="UEO65" s="140"/>
      <c r="UEP65" s="140"/>
      <c r="UEQ65" s="140"/>
      <c r="UER65" s="140"/>
      <c r="UES65" s="140"/>
      <c r="UET65" s="140"/>
      <c r="UEU65" s="140"/>
      <c r="UEV65" s="140"/>
      <c r="UEW65" s="140"/>
      <c r="UEX65" s="140"/>
      <c r="UEY65" s="140"/>
      <c r="UEZ65" s="140"/>
      <c r="UFA65" s="140"/>
      <c r="UFB65" s="140"/>
      <c r="UFC65" s="140"/>
      <c r="UFD65" s="140"/>
      <c r="UFE65" s="140"/>
      <c r="UFF65" s="140"/>
      <c r="UFG65" s="140"/>
      <c r="UFH65" s="140"/>
      <c r="UFI65" s="140"/>
      <c r="UFJ65" s="140"/>
      <c r="UFK65" s="140"/>
      <c r="UFL65" s="140"/>
      <c r="UFM65" s="140"/>
      <c r="UFN65" s="140"/>
      <c r="UFO65" s="140"/>
      <c r="UFP65" s="140"/>
      <c r="UFQ65" s="140"/>
      <c r="UFR65" s="140"/>
      <c r="UFS65" s="140"/>
      <c r="UFT65" s="140"/>
      <c r="UFU65" s="140"/>
      <c r="UFV65" s="140"/>
      <c r="UFW65" s="140"/>
      <c r="UFX65" s="140"/>
      <c r="UFY65" s="140"/>
      <c r="UFZ65" s="140"/>
      <c r="UGA65" s="140"/>
      <c r="UGB65" s="140"/>
      <c r="UGC65" s="140"/>
      <c r="UGD65" s="140"/>
      <c r="UGE65" s="140"/>
      <c r="UGF65" s="140"/>
      <c r="UGG65" s="140"/>
      <c r="UGH65" s="140"/>
      <c r="UGI65" s="140"/>
      <c r="UGJ65" s="140"/>
      <c r="UGK65" s="140"/>
      <c r="UGL65" s="140"/>
      <c r="UGM65" s="140"/>
      <c r="UGN65" s="140"/>
      <c r="UGO65" s="140"/>
      <c r="UGP65" s="140"/>
      <c r="UGQ65" s="140"/>
      <c r="UGR65" s="140"/>
      <c r="UGS65" s="140"/>
      <c r="UGT65" s="140"/>
      <c r="UGU65" s="140"/>
      <c r="UGV65" s="140"/>
      <c r="UGW65" s="140"/>
      <c r="UGX65" s="140"/>
      <c r="UGY65" s="140"/>
      <c r="UGZ65" s="140"/>
      <c r="UHA65" s="140"/>
      <c r="UHB65" s="140"/>
      <c r="UHC65" s="140"/>
      <c r="UHD65" s="140"/>
      <c r="UHE65" s="140"/>
      <c r="UHF65" s="140"/>
      <c r="UHG65" s="140"/>
      <c r="UHH65" s="140"/>
      <c r="UHI65" s="140"/>
      <c r="UHJ65" s="140"/>
      <c r="UHK65" s="140"/>
      <c r="UHL65" s="140"/>
      <c r="UHM65" s="140"/>
      <c r="UHN65" s="140"/>
      <c r="UHO65" s="140"/>
      <c r="UHP65" s="140"/>
      <c r="UHQ65" s="140"/>
      <c r="UHR65" s="140"/>
      <c r="UHS65" s="140"/>
      <c r="UHT65" s="140"/>
      <c r="UHU65" s="140"/>
      <c r="UHV65" s="140"/>
      <c r="UHW65" s="140"/>
      <c r="UHX65" s="140"/>
      <c r="UHY65" s="140"/>
      <c r="UHZ65" s="140"/>
      <c r="UIA65" s="140"/>
      <c r="UIB65" s="140"/>
      <c r="UIC65" s="140"/>
      <c r="UID65" s="140"/>
      <c r="UIE65" s="140"/>
      <c r="UIF65" s="140"/>
      <c r="UIG65" s="140"/>
      <c r="UIH65" s="140"/>
      <c r="UII65" s="140"/>
      <c r="UIJ65" s="140"/>
      <c r="UIK65" s="140"/>
      <c r="UIL65" s="140"/>
      <c r="UIM65" s="140"/>
      <c r="UIN65" s="140"/>
      <c r="UIO65" s="140"/>
      <c r="UIP65" s="140"/>
      <c r="UIQ65" s="140"/>
      <c r="UIR65" s="140"/>
      <c r="UIS65" s="140"/>
      <c r="UIT65" s="140"/>
      <c r="UIU65" s="140"/>
      <c r="UIV65" s="140"/>
      <c r="UIW65" s="140"/>
      <c r="UIX65" s="140"/>
      <c r="UIY65" s="140"/>
      <c r="UIZ65" s="140"/>
      <c r="UJA65" s="140"/>
      <c r="UJB65" s="140"/>
      <c r="UJC65" s="140"/>
      <c r="UJD65" s="140"/>
      <c r="UJE65" s="140"/>
      <c r="UJF65" s="140"/>
      <c r="UJG65" s="140"/>
      <c r="UJH65" s="140"/>
      <c r="UJI65" s="140"/>
      <c r="UJJ65" s="140"/>
      <c r="UJK65" s="140"/>
      <c r="UJL65" s="140"/>
      <c r="UJM65" s="140"/>
      <c r="UJN65" s="140"/>
      <c r="UJO65" s="140"/>
      <c r="UJP65" s="140"/>
      <c r="UJQ65" s="140"/>
      <c r="UJR65" s="140"/>
      <c r="UJS65" s="140"/>
      <c r="UJT65" s="140"/>
      <c r="UJU65" s="140"/>
      <c r="UJV65" s="140"/>
      <c r="UJW65" s="140"/>
      <c r="UJX65" s="140"/>
      <c r="UJY65" s="140"/>
      <c r="UJZ65" s="140"/>
      <c r="UKA65" s="140"/>
      <c r="UKB65" s="140"/>
      <c r="UKC65" s="140"/>
      <c r="UKD65" s="140"/>
      <c r="UKE65" s="140"/>
      <c r="UKF65" s="140"/>
      <c r="UKG65" s="140"/>
      <c r="UKH65" s="140"/>
      <c r="UKI65" s="140"/>
      <c r="UKJ65" s="140"/>
      <c r="UKK65" s="140"/>
      <c r="UKL65" s="140"/>
      <c r="UKM65" s="140"/>
      <c r="UKN65" s="140"/>
      <c r="UKO65" s="140"/>
      <c r="UKP65" s="140"/>
      <c r="UKQ65" s="140"/>
      <c r="UKR65" s="140"/>
      <c r="UKS65" s="140"/>
      <c r="UKT65" s="140"/>
      <c r="UKU65" s="140"/>
      <c r="UKV65" s="140"/>
      <c r="UKW65" s="140"/>
      <c r="UKX65" s="140"/>
      <c r="UKY65" s="140"/>
      <c r="UKZ65" s="140"/>
      <c r="ULA65" s="140"/>
      <c r="ULB65" s="140"/>
      <c r="ULC65" s="140"/>
      <c r="ULD65" s="140"/>
      <c r="ULE65" s="140"/>
      <c r="ULF65" s="140"/>
      <c r="ULG65" s="140"/>
      <c r="ULH65" s="140"/>
      <c r="ULI65" s="140"/>
      <c r="ULJ65" s="140"/>
      <c r="ULK65" s="140"/>
      <c r="ULL65" s="140"/>
      <c r="ULM65" s="140"/>
      <c r="ULN65" s="140"/>
      <c r="ULO65" s="140"/>
      <c r="ULP65" s="140"/>
      <c r="ULQ65" s="140"/>
      <c r="ULR65" s="140"/>
      <c r="ULS65" s="140"/>
      <c r="ULT65" s="140"/>
      <c r="ULU65" s="140"/>
      <c r="ULV65" s="140"/>
      <c r="ULW65" s="140"/>
      <c r="ULX65" s="140"/>
      <c r="ULY65" s="140"/>
      <c r="ULZ65" s="140"/>
      <c r="UMA65" s="140"/>
      <c r="UMB65" s="140"/>
      <c r="UMC65" s="140"/>
      <c r="UMD65" s="140"/>
      <c r="UME65" s="140"/>
      <c r="UMF65" s="140"/>
      <c r="UMG65" s="140"/>
      <c r="UMH65" s="140"/>
      <c r="UMI65" s="140"/>
      <c r="UMJ65" s="140"/>
      <c r="UMK65" s="140"/>
      <c r="UML65" s="140"/>
      <c r="UMM65" s="140"/>
      <c r="UMN65" s="140"/>
      <c r="UMO65" s="140"/>
      <c r="UMP65" s="140"/>
      <c r="UMQ65" s="140"/>
      <c r="UMR65" s="140"/>
      <c r="UMS65" s="140"/>
      <c r="UMT65" s="140"/>
      <c r="UMU65" s="140"/>
      <c r="UMV65" s="140"/>
      <c r="UMW65" s="140"/>
      <c r="UMX65" s="140"/>
      <c r="UMY65" s="140"/>
      <c r="UMZ65" s="140"/>
      <c r="UNA65" s="140"/>
      <c r="UNB65" s="140"/>
      <c r="UNC65" s="140"/>
      <c r="UND65" s="140"/>
      <c r="UNE65" s="140"/>
      <c r="UNF65" s="140"/>
      <c r="UNG65" s="140"/>
      <c r="UNH65" s="140"/>
      <c r="UNI65" s="140"/>
      <c r="UNJ65" s="140"/>
      <c r="UNK65" s="140"/>
      <c r="UNL65" s="140"/>
      <c r="UNM65" s="140"/>
      <c r="UNN65" s="140"/>
      <c r="UNO65" s="140"/>
      <c r="UNP65" s="140"/>
      <c r="UNQ65" s="140"/>
      <c r="UNR65" s="140"/>
      <c r="UNS65" s="140"/>
      <c r="UNT65" s="140"/>
      <c r="UNU65" s="140"/>
      <c r="UNV65" s="140"/>
      <c r="UNW65" s="140"/>
      <c r="UNX65" s="140"/>
      <c r="UNY65" s="140"/>
      <c r="UNZ65" s="140"/>
      <c r="UOA65" s="140"/>
      <c r="UOB65" s="140"/>
      <c r="UOC65" s="140"/>
      <c r="UOD65" s="140"/>
      <c r="UOE65" s="140"/>
      <c r="UOF65" s="140"/>
      <c r="UOG65" s="140"/>
      <c r="UOH65" s="140"/>
      <c r="UOI65" s="140"/>
      <c r="UOJ65" s="140"/>
      <c r="UOK65" s="140"/>
      <c r="UOL65" s="140"/>
      <c r="UOM65" s="140"/>
      <c r="UON65" s="140"/>
      <c r="UOO65" s="140"/>
      <c r="UOP65" s="140"/>
      <c r="UOQ65" s="140"/>
      <c r="UOR65" s="140"/>
      <c r="UOS65" s="140"/>
      <c r="UOT65" s="140"/>
      <c r="UOU65" s="140"/>
      <c r="UOV65" s="140"/>
      <c r="UOW65" s="140"/>
      <c r="UOX65" s="140"/>
      <c r="UOY65" s="140"/>
      <c r="UOZ65" s="140"/>
      <c r="UPA65" s="140"/>
      <c r="UPB65" s="140"/>
      <c r="UPC65" s="140"/>
      <c r="UPD65" s="140"/>
      <c r="UPE65" s="140"/>
      <c r="UPF65" s="140"/>
      <c r="UPG65" s="140"/>
      <c r="UPH65" s="140"/>
      <c r="UPI65" s="140"/>
      <c r="UPJ65" s="140"/>
      <c r="UPK65" s="140"/>
      <c r="UPL65" s="140"/>
      <c r="UPM65" s="140"/>
      <c r="UPN65" s="140"/>
      <c r="UPO65" s="140"/>
      <c r="UPP65" s="140"/>
      <c r="UPQ65" s="140"/>
      <c r="UPR65" s="140"/>
      <c r="UPS65" s="140"/>
      <c r="UPT65" s="140"/>
      <c r="UPU65" s="140"/>
      <c r="UPV65" s="140"/>
      <c r="UPW65" s="140"/>
      <c r="UPX65" s="140"/>
      <c r="UPY65" s="140"/>
      <c r="UPZ65" s="140"/>
      <c r="UQA65" s="140"/>
      <c r="UQB65" s="140"/>
      <c r="UQC65" s="140"/>
      <c r="UQD65" s="140"/>
      <c r="UQE65" s="140"/>
      <c r="UQF65" s="140"/>
      <c r="UQG65" s="140"/>
      <c r="UQH65" s="140"/>
      <c r="UQI65" s="140"/>
      <c r="UQJ65" s="140"/>
      <c r="UQK65" s="140"/>
      <c r="UQL65" s="140"/>
      <c r="UQM65" s="140"/>
      <c r="UQN65" s="140"/>
      <c r="UQO65" s="140"/>
      <c r="UQP65" s="140"/>
      <c r="UQQ65" s="140"/>
      <c r="UQR65" s="140"/>
      <c r="UQS65" s="140"/>
      <c r="UQT65" s="140"/>
      <c r="UQU65" s="140"/>
      <c r="UQV65" s="140"/>
      <c r="UQW65" s="140"/>
      <c r="UQX65" s="140"/>
      <c r="UQY65" s="140"/>
      <c r="UQZ65" s="140"/>
      <c r="URA65" s="140"/>
      <c r="URB65" s="140"/>
      <c r="URC65" s="140"/>
      <c r="URD65" s="140"/>
      <c r="URE65" s="140"/>
      <c r="URF65" s="140"/>
      <c r="URG65" s="140"/>
      <c r="URH65" s="140"/>
      <c r="URI65" s="140"/>
      <c r="URJ65" s="140"/>
      <c r="URK65" s="140"/>
      <c r="URL65" s="140"/>
      <c r="URM65" s="140"/>
      <c r="URN65" s="140"/>
      <c r="URO65" s="140"/>
      <c r="URP65" s="140"/>
      <c r="URQ65" s="140"/>
      <c r="URR65" s="140"/>
      <c r="URS65" s="140"/>
      <c r="URT65" s="140"/>
      <c r="URU65" s="140"/>
      <c r="URV65" s="140"/>
      <c r="URW65" s="140"/>
      <c r="URX65" s="140"/>
      <c r="URY65" s="140"/>
      <c r="URZ65" s="140"/>
      <c r="USA65" s="140"/>
      <c r="USB65" s="140"/>
      <c r="USC65" s="140"/>
      <c r="USD65" s="140"/>
      <c r="USE65" s="140"/>
      <c r="USF65" s="140"/>
      <c r="USG65" s="140"/>
      <c r="USH65" s="140"/>
      <c r="USI65" s="140"/>
      <c r="USJ65" s="140"/>
      <c r="USK65" s="140"/>
      <c r="USL65" s="140"/>
      <c r="USM65" s="140"/>
      <c r="USN65" s="140"/>
      <c r="USO65" s="140"/>
      <c r="USP65" s="140"/>
      <c r="USQ65" s="140"/>
      <c r="USR65" s="140"/>
      <c r="USS65" s="140"/>
      <c r="UST65" s="140"/>
      <c r="USU65" s="140"/>
      <c r="USV65" s="140"/>
      <c r="USW65" s="140"/>
      <c r="USX65" s="140"/>
      <c r="USY65" s="140"/>
      <c r="USZ65" s="140"/>
      <c r="UTA65" s="140"/>
      <c r="UTB65" s="140"/>
      <c r="UTC65" s="140"/>
      <c r="UTD65" s="140"/>
      <c r="UTE65" s="140"/>
      <c r="UTF65" s="140"/>
      <c r="UTG65" s="140"/>
      <c r="UTH65" s="140"/>
      <c r="UTI65" s="140"/>
      <c r="UTJ65" s="140"/>
      <c r="UTK65" s="140"/>
      <c r="UTL65" s="140"/>
      <c r="UTM65" s="140"/>
      <c r="UTN65" s="140"/>
      <c r="UTO65" s="140"/>
      <c r="UTP65" s="140"/>
      <c r="UTQ65" s="140"/>
      <c r="UTR65" s="140"/>
      <c r="UTS65" s="140"/>
      <c r="UTT65" s="140"/>
      <c r="UTU65" s="140"/>
      <c r="UTV65" s="140"/>
      <c r="UTW65" s="140"/>
      <c r="UTX65" s="140"/>
      <c r="UTY65" s="140"/>
      <c r="UTZ65" s="140"/>
      <c r="UUA65" s="140"/>
      <c r="UUB65" s="140"/>
      <c r="UUC65" s="140"/>
      <c r="UUD65" s="140"/>
      <c r="UUE65" s="140"/>
      <c r="UUF65" s="140"/>
      <c r="UUG65" s="140"/>
      <c r="UUH65" s="140"/>
      <c r="UUI65" s="140"/>
      <c r="UUJ65" s="140"/>
      <c r="UUK65" s="140"/>
      <c r="UUL65" s="140"/>
      <c r="UUM65" s="140"/>
      <c r="UUN65" s="140"/>
      <c r="UUO65" s="140"/>
      <c r="UUP65" s="140"/>
      <c r="UUQ65" s="140"/>
      <c r="UUR65" s="140"/>
      <c r="UUS65" s="140"/>
      <c r="UUT65" s="140"/>
      <c r="UUU65" s="140"/>
      <c r="UUV65" s="140"/>
      <c r="UUW65" s="140"/>
      <c r="UUX65" s="140"/>
      <c r="UUY65" s="140"/>
      <c r="UUZ65" s="140"/>
      <c r="UVA65" s="140"/>
      <c r="UVB65" s="140"/>
      <c r="UVC65" s="140"/>
      <c r="UVD65" s="140"/>
      <c r="UVE65" s="140"/>
      <c r="UVF65" s="140"/>
      <c r="UVG65" s="140"/>
      <c r="UVH65" s="140"/>
      <c r="UVI65" s="140"/>
      <c r="UVJ65" s="140"/>
      <c r="UVK65" s="140"/>
      <c r="UVL65" s="140"/>
      <c r="UVM65" s="140"/>
      <c r="UVN65" s="140"/>
      <c r="UVO65" s="140"/>
      <c r="UVP65" s="140"/>
      <c r="UVQ65" s="140"/>
      <c r="UVR65" s="140"/>
      <c r="UVS65" s="140"/>
      <c r="UVT65" s="140"/>
      <c r="UVU65" s="140"/>
      <c r="UVV65" s="140"/>
      <c r="UVW65" s="140"/>
      <c r="UVX65" s="140"/>
      <c r="UVY65" s="140"/>
      <c r="UVZ65" s="140"/>
      <c r="UWA65" s="140"/>
      <c r="UWB65" s="140"/>
      <c r="UWC65" s="140"/>
      <c r="UWD65" s="140"/>
      <c r="UWE65" s="140"/>
      <c r="UWF65" s="140"/>
      <c r="UWG65" s="140"/>
      <c r="UWH65" s="140"/>
      <c r="UWI65" s="140"/>
      <c r="UWJ65" s="140"/>
      <c r="UWK65" s="140"/>
      <c r="UWL65" s="140"/>
      <c r="UWM65" s="140"/>
      <c r="UWN65" s="140"/>
      <c r="UWO65" s="140"/>
      <c r="UWP65" s="140"/>
      <c r="UWQ65" s="140"/>
      <c r="UWR65" s="140"/>
      <c r="UWS65" s="140"/>
      <c r="UWT65" s="140"/>
      <c r="UWU65" s="140"/>
      <c r="UWV65" s="140"/>
      <c r="UWW65" s="140"/>
      <c r="UWX65" s="140"/>
      <c r="UWY65" s="140"/>
      <c r="UWZ65" s="140"/>
      <c r="UXA65" s="140"/>
      <c r="UXB65" s="140"/>
      <c r="UXC65" s="140"/>
      <c r="UXD65" s="140"/>
      <c r="UXE65" s="140"/>
      <c r="UXF65" s="140"/>
      <c r="UXG65" s="140"/>
      <c r="UXH65" s="140"/>
      <c r="UXI65" s="140"/>
      <c r="UXJ65" s="140"/>
      <c r="UXK65" s="140"/>
      <c r="UXL65" s="140"/>
      <c r="UXM65" s="140"/>
      <c r="UXN65" s="140"/>
      <c r="UXO65" s="140"/>
      <c r="UXP65" s="140"/>
      <c r="UXQ65" s="140"/>
      <c r="UXR65" s="140"/>
      <c r="UXS65" s="140"/>
      <c r="UXT65" s="140"/>
      <c r="UXU65" s="140"/>
      <c r="UXV65" s="140"/>
      <c r="UXW65" s="140"/>
      <c r="UXX65" s="140"/>
      <c r="UXY65" s="140"/>
      <c r="UXZ65" s="140"/>
      <c r="UYA65" s="140"/>
      <c r="UYB65" s="140"/>
      <c r="UYC65" s="140"/>
      <c r="UYD65" s="140"/>
      <c r="UYE65" s="140"/>
      <c r="UYF65" s="140"/>
      <c r="UYG65" s="140"/>
      <c r="UYH65" s="140"/>
      <c r="UYI65" s="140"/>
      <c r="UYJ65" s="140"/>
      <c r="UYK65" s="140"/>
      <c r="UYL65" s="140"/>
      <c r="UYM65" s="140"/>
      <c r="UYN65" s="140"/>
      <c r="UYO65" s="140"/>
      <c r="UYP65" s="140"/>
      <c r="UYQ65" s="140"/>
      <c r="UYR65" s="140"/>
      <c r="UYS65" s="140"/>
      <c r="UYT65" s="140"/>
      <c r="UYU65" s="140"/>
      <c r="UYV65" s="140"/>
      <c r="UYW65" s="140"/>
      <c r="UYX65" s="140"/>
      <c r="UYY65" s="140"/>
      <c r="UYZ65" s="140"/>
      <c r="UZA65" s="140"/>
      <c r="UZB65" s="140"/>
      <c r="UZC65" s="140"/>
      <c r="UZD65" s="140"/>
      <c r="UZE65" s="140"/>
      <c r="UZF65" s="140"/>
      <c r="UZG65" s="140"/>
      <c r="UZH65" s="140"/>
      <c r="UZI65" s="140"/>
      <c r="UZJ65" s="140"/>
      <c r="UZK65" s="140"/>
      <c r="UZL65" s="140"/>
      <c r="UZM65" s="140"/>
      <c r="UZN65" s="140"/>
      <c r="UZO65" s="140"/>
      <c r="UZP65" s="140"/>
      <c r="UZQ65" s="140"/>
      <c r="UZR65" s="140"/>
      <c r="UZS65" s="140"/>
      <c r="UZT65" s="140"/>
      <c r="UZU65" s="140"/>
      <c r="UZV65" s="140"/>
      <c r="UZW65" s="140"/>
      <c r="UZX65" s="140"/>
      <c r="UZY65" s="140"/>
      <c r="UZZ65" s="140"/>
      <c r="VAA65" s="140"/>
      <c r="VAB65" s="140"/>
      <c r="VAC65" s="140"/>
      <c r="VAD65" s="140"/>
      <c r="VAE65" s="140"/>
      <c r="VAF65" s="140"/>
      <c r="VAG65" s="140"/>
      <c r="VAH65" s="140"/>
      <c r="VAI65" s="140"/>
      <c r="VAJ65" s="140"/>
      <c r="VAK65" s="140"/>
      <c r="VAL65" s="140"/>
      <c r="VAM65" s="140"/>
      <c r="VAN65" s="140"/>
      <c r="VAO65" s="140"/>
      <c r="VAP65" s="140"/>
      <c r="VAQ65" s="140"/>
      <c r="VAR65" s="140"/>
      <c r="VAS65" s="140"/>
      <c r="VAT65" s="140"/>
      <c r="VAU65" s="140"/>
      <c r="VAV65" s="140"/>
      <c r="VAW65" s="140"/>
      <c r="VAX65" s="140"/>
      <c r="VAY65" s="140"/>
      <c r="VAZ65" s="140"/>
      <c r="VBA65" s="140"/>
      <c r="VBB65" s="140"/>
      <c r="VBC65" s="140"/>
      <c r="VBD65" s="140"/>
      <c r="VBE65" s="140"/>
      <c r="VBF65" s="140"/>
      <c r="VBG65" s="140"/>
      <c r="VBH65" s="140"/>
      <c r="VBI65" s="140"/>
      <c r="VBJ65" s="140"/>
      <c r="VBK65" s="140"/>
      <c r="VBL65" s="140"/>
      <c r="VBM65" s="140"/>
      <c r="VBN65" s="140"/>
      <c r="VBO65" s="140"/>
      <c r="VBP65" s="140"/>
      <c r="VBQ65" s="140"/>
      <c r="VBR65" s="140"/>
      <c r="VBS65" s="140"/>
      <c r="VBT65" s="140"/>
      <c r="VBU65" s="140"/>
      <c r="VBV65" s="140"/>
      <c r="VBW65" s="140"/>
      <c r="VBX65" s="140"/>
      <c r="VBY65" s="140"/>
      <c r="VBZ65" s="140"/>
      <c r="VCA65" s="140"/>
      <c r="VCB65" s="140"/>
      <c r="VCC65" s="140"/>
      <c r="VCD65" s="140"/>
      <c r="VCE65" s="140"/>
      <c r="VCF65" s="140"/>
      <c r="VCG65" s="140"/>
      <c r="VCH65" s="140"/>
      <c r="VCI65" s="140"/>
      <c r="VCJ65" s="140"/>
      <c r="VCK65" s="140"/>
      <c r="VCL65" s="140"/>
      <c r="VCM65" s="140"/>
      <c r="VCN65" s="140"/>
      <c r="VCO65" s="140"/>
      <c r="VCP65" s="140"/>
      <c r="VCQ65" s="140"/>
      <c r="VCR65" s="140"/>
      <c r="VCS65" s="140"/>
      <c r="VCT65" s="140"/>
      <c r="VCU65" s="140"/>
      <c r="VCV65" s="140"/>
      <c r="VCW65" s="140"/>
      <c r="VCX65" s="140"/>
      <c r="VCY65" s="140"/>
      <c r="VCZ65" s="140"/>
      <c r="VDA65" s="140"/>
      <c r="VDB65" s="140"/>
      <c r="VDC65" s="140"/>
      <c r="VDD65" s="140"/>
      <c r="VDE65" s="140"/>
      <c r="VDF65" s="140"/>
      <c r="VDG65" s="140"/>
      <c r="VDH65" s="140"/>
      <c r="VDI65" s="140"/>
      <c r="VDJ65" s="140"/>
      <c r="VDK65" s="140"/>
      <c r="VDL65" s="140"/>
      <c r="VDM65" s="140"/>
      <c r="VDN65" s="140"/>
      <c r="VDO65" s="140"/>
      <c r="VDP65" s="140"/>
      <c r="VDQ65" s="140"/>
      <c r="VDR65" s="140"/>
      <c r="VDS65" s="140"/>
      <c r="VDT65" s="140"/>
      <c r="VDU65" s="140"/>
      <c r="VDV65" s="140"/>
      <c r="VDW65" s="140"/>
      <c r="VDX65" s="140"/>
      <c r="VDY65" s="140"/>
      <c r="VDZ65" s="140"/>
      <c r="VEA65" s="140"/>
      <c r="VEB65" s="140"/>
      <c r="VEC65" s="140"/>
      <c r="VED65" s="140"/>
      <c r="VEE65" s="140"/>
      <c r="VEF65" s="140"/>
      <c r="VEG65" s="140"/>
      <c r="VEH65" s="140"/>
      <c r="VEI65" s="140"/>
      <c r="VEJ65" s="140"/>
      <c r="VEK65" s="140"/>
      <c r="VEL65" s="140"/>
      <c r="VEM65" s="140"/>
      <c r="VEN65" s="140"/>
      <c r="VEO65" s="140"/>
      <c r="VEP65" s="140"/>
      <c r="VEQ65" s="140"/>
      <c r="VER65" s="140"/>
      <c r="VES65" s="140"/>
      <c r="VET65" s="140"/>
      <c r="VEU65" s="140"/>
      <c r="VEV65" s="140"/>
      <c r="VEW65" s="140"/>
      <c r="VEX65" s="140"/>
      <c r="VEY65" s="140"/>
      <c r="VEZ65" s="140"/>
      <c r="VFA65" s="140"/>
      <c r="VFB65" s="140"/>
      <c r="VFC65" s="140"/>
      <c r="VFD65" s="140"/>
      <c r="VFE65" s="140"/>
      <c r="VFF65" s="140"/>
      <c r="VFG65" s="140"/>
      <c r="VFH65" s="140"/>
      <c r="VFI65" s="140"/>
      <c r="VFJ65" s="140"/>
      <c r="VFK65" s="140"/>
      <c r="VFL65" s="140"/>
      <c r="VFM65" s="140"/>
      <c r="VFN65" s="140"/>
      <c r="VFO65" s="140"/>
      <c r="VFP65" s="140"/>
      <c r="VFQ65" s="140"/>
      <c r="VFR65" s="140"/>
      <c r="VFS65" s="140"/>
      <c r="VFT65" s="140"/>
      <c r="VFU65" s="140"/>
      <c r="VFV65" s="140"/>
      <c r="VFW65" s="140"/>
      <c r="VFX65" s="140"/>
      <c r="VFY65" s="140"/>
      <c r="VFZ65" s="140"/>
      <c r="VGA65" s="140"/>
      <c r="VGB65" s="140"/>
      <c r="VGC65" s="140"/>
      <c r="VGD65" s="140"/>
      <c r="VGE65" s="140"/>
      <c r="VGF65" s="140"/>
      <c r="VGG65" s="140"/>
      <c r="VGH65" s="140"/>
      <c r="VGI65" s="140"/>
      <c r="VGJ65" s="140"/>
      <c r="VGK65" s="140"/>
      <c r="VGL65" s="140"/>
      <c r="VGM65" s="140"/>
      <c r="VGN65" s="140"/>
      <c r="VGO65" s="140"/>
      <c r="VGP65" s="140"/>
      <c r="VGQ65" s="140"/>
      <c r="VGR65" s="140"/>
      <c r="VGS65" s="140"/>
      <c r="VGT65" s="140"/>
      <c r="VGU65" s="140"/>
      <c r="VGV65" s="140"/>
      <c r="VGW65" s="140"/>
      <c r="VGX65" s="140"/>
      <c r="VGY65" s="140"/>
      <c r="VGZ65" s="140"/>
      <c r="VHA65" s="140"/>
      <c r="VHB65" s="140"/>
      <c r="VHC65" s="140"/>
      <c r="VHD65" s="140"/>
      <c r="VHE65" s="140"/>
      <c r="VHF65" s="140"/>
      <c r="VHG65" s="140"/>
      <c r="VHH65" s="140"/>
      <c r="VHI65" s="140"/>
      <c r="VHJ65" s="140"/>
      <c r="VHK65" s="140"/>
      <c r="VHL65" s="140"/>
      <c r="VHM65" s="140"/>
      <c r="VHN65" s="140"/>
      <c r="VHO65" s="140"/>
      <c r="VHP65" s="140"/>
      <c r="VHQ65" s="140"/>
      <c r="VHR65" s="140"/>
      <c r="VHS65" s="140"/>
      <c r="VHT65" s="140"/>
      <c r="VHU65" s="140"/>
      <c r="VHV65" s="140"/>
      <c r="VHW65" s="140"/>
      <c r="VHX65" s="140"/>
      <c r="VHY65" s="140"/>
      <c r="VHZ65" s="140"/>
      <c r="VIA65" s="140"/>
      <c r="VIB65" s="140"/>
      <c r="VIC65" s="140"/>
      <c r="VID65" s="140"/>
      <c r="VIE65" s="140"/>
      <c r="VIF65" s="140"/>
      <c r="VIG65" s="140"/>
      <c r="VIH65" s="140"/>
      <c r="VII65" s="140"/>
      <c r="VIJ65" s="140"/>
      <c r="VIK65" s="140"/>
      <c r="VIL65" s="140"/>
      <c r="VIM65" s="140"/>
      <c r="VIN65" s="140"/>
      <c r="VIO65" s="140"/>
      <c r="VIP65" s="140"/>
      <c r="VIQ65" s="140"/>
      <c r="VIR65" s="140"/>
      <c r="VIS65" s="140"/>
      <c r="VIT65" s="140"/>
      <c r="VIU65" s="140"/>
      <c r="VIV65" s="140"/>
      <c r="VIW65" s="140"/>
      <c r="VIX65" s="140"/>
      <c r="VIY65" s="140"/>
      <c r="VIZ65" s="140"/>
      <c r="VJA65" s="140"/>
      <c r="VJB65" s="140"/>
      <c r="VJC65" s="140"/>
      <c r="VJD65" s="140"/>
      <c r="VJE65" s="140"/>
      <c r="VJF65" s="140"/>
      <c r="VJG65" s="140"/>
      <c r="VJH65" s="140"/>
      <c r="VJI65" s="140"/>
      <c r="VJJ65" s="140"/>
      <c r="VJK65" s="140"/>
      <c r="VJL65" s="140"/>
      <c r="VJM65" s="140"/>
      <c r="VJN65" s="140"/>
      <c r="VJO65" s="140"/>
      <c r="VJP65" s="140"/>
      <c r="VJQ65" s="140"/>
      <c r="VJR65" s="140"/>
      <c r="VJS65" s="140"/>
      <c r="VJT65" s="140"/>
      <c r="VJU65" s="140"/>
      <c r="VJV65" s="140"/>
      <c r="VJW65" s="140"/>
      <c r="VJX65" s="140"/>
      <c r="VJY65" s="140"/>
      <c r="VJZ65" s="140"/>
      <c r="VKA65" s="140"/>
      <c r="VKB65" s="140"/>
      <c r="VKC65" s="140"/>
      <c r="VKD65" s="140"/>
      <c r="VKE65" s="140"/>
      <c r="VKF65" s="140"/>
      <c r="VKG65" s="140"/>
      <c r="VKH65" s="140"/>
      <c r="VKI65" s="140"/>
      <c r="VKJ65" s="140"/>
      <c r="VKK65" s="140"/>
      <c r="VKL65" s="140"/>
      <c r="VKM65" s="140"/>
      <c r="VKN65" s="140"/>
      <c r="VKO65" s="140"/>
      <c r="VKP65" s="140"/>
      <c r="VKQ65" s="140"/>
      <c r="VKR65" s="140"/>
      <c r="VKS65" s="140"/>
      <c r="VKT65" s="140"/>
      <c r="VKU65" s="140"/>
      <c r="VKV65" s="140"/>
      <c r="VKW65" s="140"/>
      <c r="VKX65" s="140"/>
      <c r="VKY65" s="140"/>
      <c r="VKZ65" s="140"/>
      <c r="VLA65" s="140"/>
      <c r="VLB65" s="140"/>
      <c r="VLC65" s="140"/>
      <c r="VLD65" s="140"/>
      <c r="VLE65" s="140"/>
      <c r="VLF65" s="140"/>
      <c r="VLG65" s="140"/>
      <c r="VLH65" s="140"/>
      <c r="VLI65" s="140"/>
      <c r="VLJ65" s="140"/>
      <c r="VLK65" s="140"/>
      <c r="VLL65" s="140"/>
      <c r="VLM65" s="140"/>
      <c r="VLN65" s="140"/>
      <c r="VLO65" s="140"/>
      <c r="VLP65" s="140"/>
      <c r="VLQ65" s="140"/>
      <c r="VLR65" s="140"/>
      <c r="VLS65" s="140"/>
      <c r="VLT65" s="140"/>
      <c r="VLU65" s="140"/>
      <c r="VLV65" s="140"/>
      <c r="VLW65" s="140"/>
      <c r="VLX65" s="140"/>
      <c r="VLY65" s="140"/>
      <c r="VLZ65" s="140"/>
      <c r="VMA65" s="140"/>
      <c r="VMB65" s="140"/>
      <c r="VMC65" s="140"/>
      <c r="VMD65" s="140"/>
      <c r="VME65" s="140"/>
      <c r="VMF65" s="140"/>
      <c r="VMG65" s="140"/>
      <c r="VMH65" s="140"/>
      <c r="VMI65" s="140"/>
      <c r="VMJ65" s="140"/>
      <c r="VMK65" s="140"/>
      <c r="VML65" s="140"/>
      <c r="VMM65" s="140"/>
      <c r="VMN65" s="140"/>
      <c r="VMO65" s="140"/>
      <c r="VMP65" s="140"/>
      <c r="VMQ65" s="140"/>
      <c r="VMR65" s="140"/>
      <c r="VMS65" s="140"/>
      <c r="VMT65" s="140"/>
      <c r="VMU65" s="140"/>
      <c r="VMV65" s="140"/>
      <c r="VMW65" s="140"/>
      <c r="VMX65" s="140"/>
      <c r="VMY65" s="140"/>
      <c r="VMZ65" s="140"/>
      <c r="VNA65" s="140"/>
      <c r="VNB65" s="140"/>
      <c r="VNC65" s="140"/>
      <c r="VND65" s="140"/>
      <c r="VNE65" s="140"/>
      <c r="VNF65" s="140"/>
      <c r="VNG65" s="140"/>
      <c r="VNH65" s="140"/>
      <c r="VNI65" s="140"/>
      <c r="VNJ65" s="140"/>
      <c r="VNK65" s="140"/>
      <c r="VNL65" s="140"/>
      <c r="VNM65" s="140"/>
      <c r="VNN65" s="140"/>
      <c r="VNO65" s="140"/>
      <c r="VNP65" s="140"/>
      <c r="VNQ65" s="140"/>
      <c r="VNR65" s="140"/>
      <c r="VNS65" s="140"/>
      <c r="VNT65" s="140"/>
      <c r="VNU65" s="140"/>
      <c r="VNV65" s="140"/>
      <c r="VNW65" s="140"/>
      <c r="VNX65" s="140"/>
      <c r="VNY65" s="140"/>
      <c r="VNZ65" s="140"/>
      <c r="VOA65" s="140"/>
      <c r="VOB65" s="140"/>
      <c r="VOC65" s="140"/>
      <c r="VOD65" s="140"/>
      <c r="VOE65" s="140"/>
      <c r="VOF65" s="140"/>
      <c r="VOG65" s="140"/>
      <c r="VOH65" s="140"/>
      <c r="VOI65" s="140"/>
      <c r="VOJ65" s="140"/>
      <c r="VOK65" s="140"/>
      <c r="VOL65" s="140"/>
      <c r="VOM65" s="140"/>
      <c r="VON65" s="140"/>
      <c r="VOO65" s="140"/>
      <c r="VOP65" s="140"/>
      <c r="VOQ65" s="140"/>
      <c r="VOR65" s="140"/>
      <c r="VOS65" s="140"/>
      <c r="VOT65" s="140"/>
      <c r="VOU65" s="140"/>
      <c r="VOV65" s="140"/>
      <c r="VOW65" s="140"/>
      <c r="VOX65" s="140"/>
      <c r="VOY65" s="140"/>
      <c r="VOZ65" s="140"/>
      <c r="VPA65" s="140"/>
      <c r="VPB65" s="140"/>
      <c r="VPC65" s="140"/>
      <c r="VPD65" s="140"/>
      <c r="VPE65" s="140"/>
      <c r="VPF65" s="140"/>
      <c r="VPG65" s="140"/>
      <c r="VPH65" s="140"/>
      <c r="VPI65" s="140"/>
      <c r="VPJ65" s="140"/>
      <c r="VPK65" s="140"/>
      <c r="VPL65" s="140"/>
      <c r="VPM65" s="140"/>
      <c r="VPN65" s="140"/>
      <c r="VPO65" s="140"/>
      <c r="VPP65" s="140"/>
      <c r="VPQ65" s="140"/>
      <c r="VPR65" s="140"/>
      <c r="VPS65" s="140"/>
      <c r="VPT65" s="140"/>
      <c r="VPU65" s="140"/>
      <c r="VPV65" s="140"/>
      <c r="VPW65" s="140"/>
      <c r="VPX65" s="140"/>
      <c r="VPY65" s="140"/>
      <c r="VPZ65" s="140"/>
      <c r="VQA65" s="140"/>
      <c r="VQB65" s="140"/>
      <c r="VQC65" s="140"/>
      <c r="VQD65" s="140"/>
      <c r="VQE65" s="140"/>
      <c r="VQF65" s="140"/>
      <c r="VQG65" s="140"/>
      <c r="VQH65" s="140"/>
      <c r="VQI65" s="140"/>
      <c r="VQJ65" s="140"/>
      <c r="VQK65" s="140"/>
      <c r="VQL65" s="140"/>
      <c r="VQM65" s="140"/>
      <c r="VQN65" s="140"/>
      <c r="VQO65" s="140"/>
      <c r="VQP65" s="140"/>
      <c r="VQQ65" s="140"/>
      <c r="VQR65" s="140"/>
      <c r="VQS65" s="140"/>
      <c r="VQT65" s="140"/>
      <c r="VQU65" s="140"/>
      <c r="VQV65" s="140"/>
      <c r="VQW65" s="140"/>
      <c r="VQX65" s="140"/>
      <c r="VQY65" s="140"/>
      <c r="VQZ65" s="140"/>
      <c r="VRA65" s="140"/>
      <c r="VRB65" s="140"/>
      <c r="VRC65" s="140"/>
      <c r="VRD65" s="140"/>
      <c r="VRE65" s="140"/>
      <c r="VRF65" s="140"/>
      <c r="VRG65" s="140"/>
      <c r="VRH65" s="140"/>
      <c r="VRI65" s="140"/>
      <c r="VRJ65" s="140"/>
      <c r="VRK65" s="140"/>
      <c r="VRL65" s="140"/>
      <c r="VRM65" s="140"/>
      <c r="VRN65" s="140"/>
      <c r="VRO65" s="140"/>
      <c r="VRP65" s="140"/>
      <c r="VRQ65" s="140"/>
      <c r="VRR65" s="140"/>
      <c r="VRS65" s="140"/>
      <c r="VRT65" s="140"/>
      <c r="VRU65" s="140"/>
      <c r="VRV65" s="140"/>
      <c r="VRW65" s="140"/>
      <c r="VRX65" s="140"/>
      <c r="VRY65" s="140"/>
      <c r="VRZ65" s="140"/>
      <c r="VSA65" s="140"/>
      <c r="VSB65" s="140"/>
      <c r="VSC65" s="140"/>
      <c r="VSD65" s="140"/>
      <c r="VSE65" s="140"/>
      <c r="VSF65" s="140"/>
      <c r="VSG65" s="140"/>
      <c r="VSH65" s="140"/>
      <c r="VSI65" s="140"/>
      <c r="VSJ65" s="140"/>
      <c r="VSK65" s="140"/>
      <c r="VSL65" s="140"/>
      <c r="VSM65" s="140"/>
      <c r="VSN65" s="140"/>
      <c r="VSO65" s="140"/>
      <c r="VSP65" s="140"/>
      <c r="VSQ65" s="140"/>
      <c r="VSR65" s="140"/>
      <c r="VSS65" s="140"/>
      <c r="VST65" s="140"/>
      <c r="VSU65" s="140"/>
      <c r="VSV65" s="140"/>
      <c r="VSW65" s="140"/>
      <c r="VSX65" s="140"/>
      <c r="VSY65" s="140"/>
      <c r="VSZ65" s="140"/>
      <c r="VTA65" s="140"/>
      <c r="VTB65" s="140"/>
      <c r="VTC65" s="140"/>
      <c r="VTD65" s="140"/>
      <c r="VTE65" s="140"/>
      <c r="VTF65" s="140"/>
      <c r="VTG65" s="140"/>
      <c r="VTH65" s="140"/>
      <c r="VTI65" s="140"/>
      <c r="VTJ65" s="140"/>
      <c r="VTK65" s="140"/>
      <c r="VTL65" s="140"/>
      <c r="VTM65" s="140"/>
      <c r="VTN65" s="140"/>
      <c r="VTO65" s="140"/>
      <c r="VTP65" s="140"/>
      <c r="VTQ65" s="140"/>
      <c r="VTR65" s="140"/>
      <c r="VTS65" s="140"/>
      <c r="VTT65" s="140"/>
      <c r="VTU65" s="140"/>
      <c r="VTV65" s="140"/>
      <c r="VTW65" s="140"/>
      <c r="VTX65" s="140"/>
      <c r="VTY65" s="140"/>
      <c r="VTZ65" s="140"/>
      <c r="VUA65" s="140"/>
      <c r="VUB65" s="140"/>
      <c r="VUC65" s="140"/>
      <c r="VUD65" s="140"/>
      <c r="VUE65" s="140"/>
      <c r="VUF65" s="140"/>
      <c r="VUG65" s="140"/>
      <c r="VUH65" s="140"/>
      <c r="VUI65" s="140"/>
      <c r="VUJ65" s="140"/>
      <c r="VUK65" s="140"/>
      <c r="VUL65" s="140"/>
      <c r="VUM65" s="140"/>
      <c r="VUN65" s="140"/>
      <c r="VUO65" s="140"/>
      <c r="VUP65" s="140"/>
      <c r="VUQ65" s="140"/>
      <c r="VUR65" s="140"/>
      <c r="VUS65" s="140"/>
      <c r="VUT65" s="140"/>
      <c r="VUU65" s="140"/>
      <c r="VUV65" s="140"/>
      <c r="VUW65" s="140"/>
      <c r="VUX65" s="140"/>
      <c r="VUY65" s="140"/>
      <c r="VUZ65" s="140"/>
      <c r="VVA65" s="140"/>
      <c r="VVB65" s="140"/>
      <c r="VVC65" s="140"/>
      <c r="VVD65" s="140"/>
      <c r="VVE65" s="140"/>
      <c r="VVF65" s="140"/>
      <c r="VVG65" s="140"/>
      <c r="VVH65" s="140"/>
      <c r="VVI65" s="140"/>
      <c r="VVJ65" s="140"/>
      <c r="VVK65" s="140"/>
      <c r="VVL65" s="140"/>
      <c r="VVM65" s="140"/>
      <c r="VVN65" s="140"/>
      <c r="VVO65" s="140"/>
      <c r="VVP65" s="140"/>
      <c r="VVQ65" s="140"/>
      <c r="VVR65" s="140"/>
      <c r="VVS65" s="140"/>
      <c r="VVT65" s="140"/>
      <c r="VVU65" s="140"/>
      <c r="VVV65" s="140"/>
      <c r="VVW65" s="140"/>
      <c r="VVX65" s="140"/>
      <c r="VVY65" s="140"/>
      <c r="VVZ65" s="140"/>
      <c r="VWA65" s="140"/>
      <c r="VWB65" s="140"/>
      <c r="VWC65" s="140"/>
      <c r="VWD65" s="140"/>
      <c r="VWE65" s="140"/>
      <c r="VWF65" s="140"/>
      <c r="VWG65" s="140"/>
      <c r="VWH65" s="140"/>
      <c r="VWI65" s="140"/>
      <c r="VWJ65" s="140"/>
      <c r="VWK65" s="140"/>
      <c r="VWL65" s="140"/>
      <c r="VWM65" s="140"/>
      <c r="VWN65" s="140"/>
      <c r="VWO65" s="140"/>
      <c r="VWP65" s="140"/>
      <c r="VWQ65" s="140"/>
      <c r="VWR65" s="140"/>
      <c r="VWS65" s="140"/>
      <c r="VWT65" s="140"/>
      <c r="VWU65" s="140"/>
      <c r="VWV65" s="140"/>
      <c r="VWW65" s="140"/>
      <c r="VWX65" s="140"/>
      <c r="VWY65" s="140"/>
      <c r="VWZ65" s="140"/>
      <c r="VXA65" s="140"/>
      <c r="VXB65" s="140"/>
      <c r="VXC65" s="140"/>
      <c r="VXD65" s="140"/>
      <c r="VXE65" s="140"/>
      <c r="VXF65" s="140"/>
      <c r="VXG65" s="140"/>
      <c r="VXH65" s="140"/>
      <c r="VXI65" s="140"/>
      <c r="VXJ65" s="140"/>
      <c r="VXK65" s="140"/>
      <c r="VXL65" s="140"/>
      <c r="VXM65" s="140"/>
      <c r="VXN65" s="140"/>
      <c r="VXO65" s="140"/>
      <c r="VXP65" s="140"/>
      <c r="VXQ65" s="140"/>
      <c r="VXR65" s="140"/>
      <c r="VXS65" s="140"/>
      <c r="VXT65" s="140"/>
      <c r="VXU65" s="140"/>
      <c r="VXV65" s="140"/>
      <c r="VXW65" s="140"/>
      <c r="VXX65" s="140"/>
      <c r="VXY65" s="140"/>
      <c r="VXZ65" s="140"/>
      <c r="VYA65" s="140"/>
      <c r="VYB65" s="140"/>
      <c r="VYC65" s="140"/>
      <c r="VYD65" s="140"/>
      <c r="VYE65" s="140"/>
      <c r="VYF65" s="140"/>
      <c r="VYG65" s="140"/>
      <c r="VYH65" s="140"/>
      <c r="VYI65" s="140"/>
      <c r="VYJ65" s="140"/>
      <c r="VYK65" s="140"/>
      <c r="VYL65" s="140"/>
      <c r="VYM65" s="140"/>
      <c r="VYN65" s="140"/>
      <c r="VYO65" s="140"/>
      <c r="VYP65" s="140"/>
      <c r="VYQ65" s="140"/>
      <c r="VYR65" s="140"/>
      <c r="VYS65" s="140"/>
      <c r="VYT65" s="140"/>
      <c r="VYU65" s="140"/>
      <c r="VYV65" s="140"/>
      <c r="VYW65" s="140"/>
      <c r="VYX65" s="140"/>
      <c r="VYY65" s="140"/>
      <c r="VYZ65" s="140"/>
      <c r="VZA65" s="140"/>
      <c r="VZB65" s="140"/>
      <c r="VZC65" s="140"/>
      <c r="VZD65" s="140"/>
      <c r="VZE65" s="140"/>
      <c r="VZF65" s="140"/>
      <c r="VZG65" s="140"/>
      <c r="VZH65" s="140"/>
      <c r="VZI65" s="140"/>
      <c r="VZJ65" s="140"/>
      <c r="VZK65" s="140"/>
      <c r="VZL65" s="140"/>
      <c r="VZM65" s="140"/>
      <c r="VZN65" s="140"/>
      <c r="VZO65" s="140"/>
      <c r="VZP65" s="140"/>
      <c r="VZQ65" s="140"/>
      <c r="VZR65" s="140"/>
      <c r="VZS65" s="140"/>
      <c r="VZT65" s="140"/>
      <c r="VZU65" s="140"/>
      <c r="VZV65" s="140"/>
      <c r="VZW65" s="140"/>
      <c r="VZX65" s="140"/>
      <c r="VZY65" s="140"/>
      <c r="VZZ65" s="140"/>
      <c r="WAA65" s="140"/>
      <c r="WAB65" s="140"/>
      <c r="WAC65" s="140"/>
      <c r="WAD65" s="140"/>
      <c r="WAE65" s="140"/>
      <c r="WAF65" s="140"/>
      <c r="WAG65" s="140"/>
      <c r="WAH65" s="140"/>
      <c r="WAI65" s="140"/>
      <c r="WAJ65" s="140"/>
      <c r="WAK65" s="140"/>
      <c r="WAL65" s="140"/>
      <c r="WAM65" s="140"/>
      <c r="WAN65" s="140"/>
      <c r="WAO65" s="140"/>
      <c r="WAP65" s="140"/>
      <c r="WAQ65" s="140"/>
      <c r="WAR65" s="140"/>
      <c r="WAS65" s="140"/>
      <c r="WAT65" s="140"/>
      <c r="WAU65" s="140"/>
      <c r="WAV65" s="140"/>
      <c r="WAW65" s="140"/>
      <c r="WAX65" s="140"/>
      <c r="WAY65" s="140"/>
      <c r="WAZ65" s="140"/>
      <c r="WBA65" s="140"/>
      <c r="WBB65" s="140"/>
      <c r="WBC65" s="140"/>
      <c r="WBD65" s="140"/>
      <c r="WBE65" s="140"/>
      <c r="WBF65" s="140"/>
      <c r="WBG65" s="140"/>
      <c r="WBH65" s="140"/>
      <c r="WBI65" s="140"/>
      <c r="WBJ65" s="140"/>
      <c r="WBK65" s="140"/>
      <c r="WBL65" s="140"/>
      <c r="WBM65" s="140"/>
      <c r="WBN65" s="140"/>
      <c r="WBO65" s="140"/>
      <c r="WBP65" s="140"/>
      <c r="WBQ65" s="140"/>
      <c r="WBR65" s="140"/>
      <c r="WBS65" s="140"/>
      <c r="WBT65" s="140"/>
      <c r="WBU65" s="140"/>
      <c r="WBV65" s="140"/>
      <c r="WBW65" s="140"/>
      <c r="WBX65" s="140"/>
      <c r="WBY65" s="140"/>
      <c r="WBZ65" s="140"/>
      <c r="WCA65" s="140"/>
      <c r="WCB65" s="140"/>
      <c r="WCC65" s="140"/>
      <c r="WCD65" s="140"/>
      <c r="WCE65" s="140"/>
      <c r="WCF65" s="140"/>
      <c r="WCG65" s="140"/>
      <c r="WCH65" s="140"/>
      <c r="WCI65" s="140"/>
      <c r="WCJ65" s="140"/>
      <c r="WCK65" s="140"/>
      <c r="WCL65" s="140"/>
      <c r="WCM65" s="140"/>
      <c r="WCN65" s="140"/>
      <c r="WCO65" s="140"/>
      <c r="WCP65" s="140"/>
      <c r="WCQ65" s="140"/>
      <c r="WCR65" s="140"/>
      <c r="WCS65" s="140"/>
      <c r="WCT65" s="140"/>
      <c r="WCU65" s="140"/>
      <c r="WCV65" s="140"/>
      <c r="WCW65" s="140"/>
      <c r="WCX65" s="140"/>
      <c r="WCY65" s="140"/>
      <c r="WCZ65" s="140"/>
      <c r="WDA65" s="140"/>
      <c r="WDB65" s="140"/>
      <c r="WDC65" s="140"/>
      <c r="WDD65" s="140"/>
      <c r="WDE65" s="140"/>
      <c r="WDF65" s="140"/>
      <c r="WDG65" s="140"/>
      <c r="WDH65" s="140"/>
      <c r="WDI65" s="140"/>
      <c r="WDJ65" s="140"/>
      <c r="WDK65" s="140"/>
      <c r="WDL65" s="140"/>
      <c r="WDM65" s="140"/>
      <c r="WDN65" s="140"/>
      <c r="WDO65" s="140"/>
      <c r="WDP65" s="140"/>
      <c r="WDQ65" s="140"/>
      <c r="WDR65" s="140"/>
      <c r="WDS65" s="140"/>
      <c r="WDT65" s="140"/>
      <c r="WDU65" s="140"/>
      <c r="WDV65" s="140"/>
      <c r="WDW65" s="140"/>
      <c r="WDX65" s="140"/>
      <c r="WDY65" s="140"/>
      <c r="WDZ65" s="140"/>
      <c r="WEA65" s="140"/>
      <c r="WEB65" s="140"/>
      <c r="WEC65" s="140"/>
      <c r="WED65" s="140"/>
      <c r="WEE65" s="140"/>
      <c r="WEF65" s="140"/>
      <c r="WEG65" s="140"/>
      <c r="WEH65" s="140"/>
      <c r="WEI65" s="140"/>
      <c r="WEJ65" s="140"/>
      <c r="WEK65" s="140"/>
      <c r="WEL65" s="140"/>
      <c r="WEM65" s="140"/>
      <c r="WEN65" s="140"/>
      <c r="WEO65" s="140"/>
      <c r="WEP65" s="140"/>
      <c r="WEQ65" s="140"/>
      <c r="WER65" s="140"/>
      <c r="WES65" s="140"/>
      <c r="WET65" s="140"/>
      <c r="WEU65" s="140"/>
      <c r="WEV65" s="140"/>
      <c r="WEW65" s="140"/>
      <c r="WEX65" s="140"/>
      <c r="WEY65" s="140"/>
      <c r="WEZ65" s="140"/>
      <c r="WFA65" s="140"/>
      <c r="WFB65" s="140"/>
      <c r="WFC65" s="140"/>
      <c r="WFD65" s="140"/>
      <c r="WFE65" s="140"/>
      <c r="WFF65" s="140"/>
      <c r="WFG65" s="140"/>
      <c r="WFH65" s="140"/>
      <c r="WFI65" s="140"/>
      <c r="WFJ65" s="140"/>
      <c r="WFK65" s="140"/>
      <c r="WFL65" s="140"/>
      <c r="WFM65" s="140"/>
      <c r="WFN65" s="140"/>
      <c r="WFO65" s="140"/>
      <c r="WFP65" s="140"/>
      <c r="WFQ65" s="140"/>
      <c r="WFR65" s="140"/>
      <c r="WFS65" s="140"/>
      <c r="WFT65" s="140"/>
      <c r="WFU65" s="140"/>
      <c r="WFV65" s="140"/>
      <c r="WFW65" s="140"/>
      <c r="WFX65" s="140"/>
      <c r="WFY65" s="140"/>
      <c r="WFZ65" s="140"/>
      <c r="WGA65" s="140"/>
      <c r="WGB65" s="140"/>
      <c r="WGC65" s="140"/>
      <c r="WGD65" s="140"/>
      <c r="WGE65" s="140"/>
      <c r="WGF65" s="140"/>
      <c r="WGG65" s="140"/>
      <c r="WGH65" s="140"/>
      <c r="WGI65" s="140"/>
      <c r="WGJ65" s="140"/>
      <c r="WGK65" s="140"/>
      <c r="WGL65" s="140"/>
      <c r="WGM65" s="140"/>
      <c r="WGN65" s="140"/>
      <c r="WGO65" s="140"/>
      <c r="WGP65" s="140"/>
      <c r="WGQ65" s="140"/>
      <c r="WGR65" s="140"/>
      <c r="WGS65" s="140"/>
      <c r="WGT65" s="140"/>
      <c r="WGU65" s="140"/>
      <c r="WGV65" s="140"/>
      <c r="WGW65" s="140"/>
      <c r="WGX65" s="140"/>
      <c r="WGY65" s="140"/>
      <c r="WGZ65" s="140"/>
      <c r="WHA65" s="140"/>
      <c r="WHB65" s="140"/>
      <c r="WHC65" s="140"/>
      <c r="WHD65" s="140"/>
      <c r="WHE65" s="140"/>
      <c r="WHF65" s="140"/>
      <c r="WHG65" s="140"/>
      <c r="WHH65" s="140"/>
      <c r="WHI65" s="140"/>
      <c r="WHJ65" s="140"/>
      <c r="WHK65" s="140"/>
      <c r="WHL65" s="140"/>
      <c r="WHM65" s="140"/>
      <c r="WHN65" s="140"/>
      <c r="WHO65" s="140"/>
      <c r="WHP65" s="140"/>
      <c r="WHQ65" s="140"/>
      <c r="WHR65" s="140"/>
      <c r="WHS65" s="140"/>
      <c r="WHT65" s="140"/>
      <c r="WHU65" s="140"/>
      <c r="WHV65" s="140"/>
      <c r="WHW65" s="140"/>
      <c r="WHX65" s="140"/>
      <c r="WHY65" s="140"/>
      <c r="WHZ65" s="140"/>
      <c r="WIA65" s="140"/>
      <c r="WIB65" s="140"/>
      <c r="WIC65" s="140"/>
      <c r="WID65" s="140"/>
      <c r="WIE65" s="140"/>
      <c r="WIF65" s="140"/>
      <c r="WIG65" s="140"/>
      <c r="WIH65" s="140"/>
      <c r="WII65" s="140"/>
      <c r="WIJ65" s="140"/>
      <c r="WIK65" s="140"/>
      <c r="WIL65" s="140"/>
      <c r="WIM65" s="140"/>
      <c r="WIN65" s="140"/>
      <c r="WIO65" s="140"/>
      <c r="WIP65" s="140"/>
      <c r="WIQ65" s="140"/>
      <c r="WIR65" s="140"/>
      <c r="WIS65" s="140"/>
      <c r="WIT65" s="140"/>
      <c r="WIU65" s="140"/>
      <c r="WIV65" s="140"/>
      <c r="WIW65" s="140"/>
      <c r="WIX65" s="140"/>
      <c r="WIY65" s="140"/>
      <c r="WIZ65" s="140"/>
      <c r="WJA65" s="140"/>
      <c r="WJB65" s="140"/>
      <c r="WJC65" s="140"/>
      <c r="WJD65" s="140"/>
      <c r="WJE65" s="140"/>
      <c r="WJF65" s="140"/>
      <c r="WJG65" s="140"/>
      <c r="WJH65" s="140"/>
      <c r="WJI65" s="140"/>
      <c r="WJJ65" s="140"/>
      <c r="WJK65" s="140"/>
      <c r="WJL65" s="140"/>
      <c r="WJM65" s="140"/>
      <c r="WJN65" s="140"/>
      <c r="WJO65" s="140"/>
      <c r="WJP65" s="140"/>
      <c r="WJQ65" s="140"/>
      <c r="WJR65" s="140"/>
      <c r="WJS65" s="140"/>
      <c r="WJT65" s="140"/>
      <c r="WJU65" s="140"/>
      <c r="WJV65" s="140"/>
      <c r="WJW65" s="140"/>
      <c r="WJX65" s="140"/>
      <c r="WJY65" s="140"/>
      <c r="WJZ65" s="140"/>
      <c r="WKA65" s="140"/>
      <c r="WKB65" s="140"/>
      <c r="WKC65" s="140"/>
      <c r="WKD65" s="140"/>
      <c r="WKE65" s="140"/>
      <c r="WKF65" s="140"/>
      <c r="WKG65" s="140"/>
      <c r="WKH65" s="140"/>
      <c r="WKI65" s="140"/>
      <c r="WKJ65" s="140"/>
      <c r="WKK65" s="140"/>
      <c r="WKL65" s="140"/>
      <c r="WKM65" s="140"/>
      <c r="WKN65" s="140"/>
      <c r="WKO65" s="140"/>
      <c r="WKP65" s="140"/>
      <c r="WKQ65" s="140"/>
      <c r="WKR65" s="140"/>
      <c r="WKS65" s="140"/>
      <c r="WKT65" s="140"/>
      <c r="WKU65" s="140"/>
      <c r="WKV65" s="140"/>
      <c r="WKW65" s="140"/>
      <c r="WKX65" s="140"/>
      <c r="WKY65" s="140"/>
      <c r="WKZ65" s="140"/>
      <c r="WLA65" s="140"/>
      <c r="WLB65" s="140"/>
      <c r="WLC65" s="140"/>
      <c r="WLD65" s="140"/>
      <c r="WLE65" s="140"/>
      <c r="WLF65" s="140"/>
      <c r="WLG65" s="140"/>
      <c r="WLH65" s="140"/>
      <c r="WLI65" s="140"/>
      <c r="WLJ65" s="140"/>
      <c r="WLK65" s="140"/>
      <c r="WLL65" s="140"/>
      <c r="WLM65" s="140"/>
      <c r="WLN65" s="140"/>
      <c r="WLO65" s="140"/>
      <c r="WLP65" s="140"/>
      <c r="WLQ65" s="140"/>
      <c r="WLR65" s="140"/>
      <c r="WLS65" s="140"/>
      <c r="WLT65" s="140"/>
      <c r="WLU65" s="140"/>
      <c r="WLV65" s="140"/>
      <c r="WLW65" s="140"/>
      <c r="WLX65" s="140"/>
      <c r="WLY65" s="140"/>
      <c r="WLZ65" s="140"/>
      <c r="WMA65" s="140"/>
      <c r="WMB65" s="140"/>
      <c r="WMC65" s="140"/>
      <c r="WMD65" s="140"/>
      <c r="WME65" s="140"/>
      <c r="WMF65" s="140"/>
      <c r="WMG65" s="140"/>
      <c r="WMH65" s="140"/>
      <c r="WMI65" s="140"/>
      <c r="WMJ65" s="140"/>
      <c r="WMK65" s="140"/>
      <c r="WML65" s="140"/>
      <c r="WMM65" s="140"/>
      <c r="WMN65" s="140"/>
      <c r="WMO65" s="140"/>
      <c r="WMP65" s="140"/>
      <c r="WMQ65" s="140"/>
      <c r="WMR65" s="140"/>
      <c r="WMS65" s="140"/>
      <c r="WMT65" s="140"/>
      <c r="WMU65" s="140"/>
      <c r="WMV65" s="140"/>
      <c r="WMW65" s="140"/>
      <c r="WMX65" s="140"/>
      <c r="WMY65" s="140"/>
      <c r="WMZ65" s="140"/>
      <c r="WNA65" s="140"/>
      <c r="WNB65" s="140"/>
      <c r="WNC65" s="140"/>
      <c r="WND65" s="140"/>
      <c r="WNE65" s="140"/>
      <c r="WNF65" s="140"/>
      <c r="WNG65" s="140"/>
      <c r="WNH65" s="140"/>
      <c r="WNI65" s="140"/>
      <c r="WNJ65" s="140"/>
      <c r="WNK65" s="140"/>
      <c r="WNL65" s="140"/>
      <c r="WNM65" s="140"/>
      <c r="WNN65" s="140"/>
      <c r="WNO65" s="140"/>
      <c r="WNP65" s="140"/>
      <c r="WNQ65" s="140"/>
      <c r="WNR65" s="140"/>
      <c r="WNS65" s="140"/>
      <c r="WNT65" s="140"/>
      <c r="WNU65" s="140"/>
      <c r="WNV65" s="140"/>
      <c r="WNW65" s="140"/>
      <c r="WNX65" s="140"/>
      <c r="WNY65" s="140"/>
      <c r="WNZ65" s="140"/>
      <c r="WOA65" s="140"/>
      <c r="WOB65" s="140"/>
      <c r="WOC65" s="140"/>
      <c r="WOD65" s="140"/>
      <c r="WOE65" s="140"/>
      <c r="WOF65" s="140"/>
      <c r="WOG65" s="140"/>
      <c r="WOH65" s="140"/>
      <c r="WOI65" s="140"/>
      <c r="WOJ65" s="140"/>
      <c r="WOK65" s="140"/>
      <c r="WOL65" s="140"/>
      <c r="WOM65" s="140"/>
      <c r="WON65" s="140"/>
      <c r="WOO65" s="140"/>
      <c r="WOP65" s="140"/>
      <c r="WOQ65" s="140"/>
      <c r="WOR65" s="140"/>
      <c r="WOS65" s="140"/>
      <c r="WOT65" s="140"/>
      <c r="WOU65" s="140"/>
      <c r="WOV65" s="140"/>
      <c r="WOW65" s="140"/>
      <c r="WOX65" s="140"/>
      <c r="WOY65" s="140"/>
      <c r="WOZ65" s="140"/>
      <c r="WPA65" s="140"/>
      <c r="WPB65" s="140"/>
      <c r="WPC65" s="140"/>
      <c r="WPD65" s="140"/>
      <c r="WPE65" s="140"/>
      <c r="WPF65" s="140"/>
      <c r="WPG65" s="140"/>
      <c r="WPH65" s="140"/>
      <c r="WPI65" s="140"/>
      <c r="WPJ65" s="140"/>
      <c r="WPK65" s="140"/>
      <c r="WPL65" s="140"/>
      <c r="WPM65" s="140"/>
      <c r="WPN65" s="140"/>
      <c r="WPO65" s="140"/>
      <c r="WPP65" s="140"/>
      <c r="WPQ65" s="140"/>
      <c r="WPR65" s="140"/>
      <c r="WPS65" s="140"/>
      <c r="WPT65" s="140"/>
      <c r="WPU65" s="140"/>
      <c r="WPV65" s="140"/>
      <c r="WPW65" s="140"/>
      <c r="WPX65" s="140"/>
      <c r="WPY65" s="140"/>
      <c r="WPZ65" s="140"/>
      <c r="WQA65" s="140"/>
      <c r="WQB65" s="140"/>
      <c r="WQC65" s="140"/>
      <c r="WQD65" s="140"/>
      <c r="WQE65" s="140"/>
      <c r="WQF65" s="140"/>
      <c r="WQG65" s="140"/>
      <c r="WQH65" s="140"/>
      <c r="WQI65" s="140"/>
      <c r="WQJ65" s="140"/>
      <c r="WQK65" s="140"/>
      <c r="WQL65" s="140"/>
      <c r="WQM65" s="140"/>
      <c r="WQN65" s="140"/>
      <c r="WQO65" s="140"/>
      <c r="WQP65" s="140"/>
      <c r="WQQ65" s="140"/>
      <c r="WQR65" s="140"/>
      <c r="WQS65" s="140"/>
      <c r="WQT65" s="140"/>
      <c r="WQU65" s="140"/>
      <c r="WQV65" s="140"/>
      <c r="WQW65" s="140"/>
      <c r="WQX65" s="140"/>
      <c r="WQY65" s="140"/>
      <c r="WQZ65" s="140"/>
      <c r="WRA65" s="140"/>
      <c r="WRB65" s="140"/>
      <c r="WRC65" s="140"/>
      <c r="WRD65" s="140"/>
      <c r="WRE65" s="140"/>
      <c r="WRF65" s="140"/>
      <c r="WRG65" s="140"/>
      <c r="WRH65" s="140"/>
      <c r="WRI65" s="140"/>
      <c r="WRJ65" s="140"/>
      <c r="WRK65" s="140"/>
      <c r="WRL65" s="140"/>
      <c r="WRM65" s="140"/>
      <c r="WRN65" s="140"/>
      <c r="WRO65" s="140"/>
      <c r="WRP65" s="140"/>
      <c r="WRQ65" s="140"/>
      <c r="WRR65" s="140"/>
      <c r="WRS65" s="140"/>
      <c r="WRT65" s="140"/>
      <c r="WRU65" s="140"/>
      <c r="WRV65" s="140"/>
      <c r="WRW65" s="140"/>
      <c r="WRX65" s="140"/>
      <c r="WRY65" s="140"/>
      <c r="WRZ65" s="140"/>
      <c r="WSA65" s="140"/>
      <c r="WSB65" s="140"/>
      <c r="WSC65" s="140"/>
      <c r="WSD65" s="140"/>
      <c r="WSE65" s="140"/>
      <c r="WSF65" s="140"/>
      <c r="WSG65" s="140"/>
      <c r="WSH65" s="140"/>
      <c r="WSI65" s="140"/>
      <c r="WSJ65" s="140"/>
      <c r="WSK65" s="140"/>
      <c r="WSL65" s="140"/>
      <c r="WSM65" s="140"/>
      <c r="WSN65" s="140"/>
      <c r="WSO65" s="140"/>
      <c r="WSP65" s="140"/>
      <c r="WSQ65" s="140"/>
      <c r="WSR65" s="140"/>
      <c r="WSS65" s="140"/>
      <c r="WST65" s="140"/>
      <c r="WSU65" s="140"/>
      <c r="WSV65" s="140"/>
      <c r="WSW65" s="140"/>
      <c r="WSX65" s="140"/>
      <c r="WSY65" s="140"/>
      <c r="WSZ65" s="140"/>
      <c r="WTA65" s="140"/>
      <c r="WTB65" s="140"/>
      <c r="WTC65" s="140"/>
      <c r="WTD65" s="140"/>
      <c r="WTE65" s="140"/>
      <c r="WTF65" s="140"/>
      <c r="WTG65" s="140"/>
      <c r="WTH65" s="140"/>
      <c r="WTI65" s="140"/>
      <c r="WTJ65" s="140"/>
      <c r="WTK65" s="140"/>
      <c r="WTL65" s="140"/>
      <c r="WTM65" s="140"/>
      <c r="WTN65" s="140"/>
      <c r="WTO65" s="140"/>
      <c r="WTP65" s="140"/>
      <c r="WTQ65" s="140"/>
      <c r="WTR65" s="140"/>
      <c r="WTS65" s="140"/>
      <c r="WTT65" s="140"/>
      <c r="WTU65" s="140"/>
      <c r="WTV65" s="140"/>
      <c r="WTW65" s="140"/>
      <c r="WTX65" s="140"/>
      <c r="WTY65" s="140"/>
      <c r="WTZ65" s="140"/>
      <c r="WUA65" s="140"/>
      <c r="WUB65" s="140"/>
      <c r="WUC65" s="140"/>
      <c r="WUD65" s="140"/>
      <c r="WUE65" s="140"/>
      <c r="WUF65" s="140"/>
      <c r="WUG65" s="140"/>
      <c r="WUH65" s="140"/>
      <c r="WUI65" s="140"/>
      <c r="WUJ65" s="140"/>
      <c r="WUK65" s="140"/>
      <c r="WUL65" s="140"/>
      <c r="WUM65" s="140"/>
      <c r="WUN65" s="140"/>
      <c r="WUO65" s="140"/>
      <c r="WUP65" s="140"/>
      <c r="WUQ65" s="140"/>
      <c r="WUR65" s="140"/>
      <c r="WUS65" s="140"/>
      <c r="WUT65" s="140"/>
      <c r="WUU65" s="140"/>
      <c r="WUV65" s="140"/>
      <c r="WUW65" s="140"/>
      <c r="WUX65" s="140"/>
      <c r="WUY65" s="140"/>
      <c r="WUZ65" s="140"/>
      <c r="WVA65" s="140"/>
      <c r="WVB65" s="140"/>
      <c r="WVC65" s="140"/>
      <c r="WVD65" s="140"/>
      <c r="WVE65" s="140"/>
      <c r="WVF65" s="140"/>
      <c r="WVG65" s="140"/>
      <c r="WVH65" s="140"/>
      <c r="WVI65" s="140"/>
      <c r="WVJ65" s="140"/>
      <c r="WVK65" s="140"/>
      <c r="WVL65" s="140"/>
      <c r="WVM65" s="140"/>
      <c r="WVN65" s="140"/>
      <c r="WVO65" s="140"/>
      <c r="WVP65" s="140"/>
      <c r="WVQ65" s="140"/>
      <c r="WVR65" s="140"/>
      <c r="WVS65" s="140"/>
      <c r="WVT65" s="140"/>
      <c r="WVU65" s="140"/>
      <c r="WVV65" s="140"/>
      <c r="WVW65" s="140"/>
      <c r="WVX65" s="140"/>
      <c r="WVY65" s="140"/>
      <c r="WVZ65" s="140"/>
      <c r="WWA65" s="140"/>
      <c r="WWB65" s="140"/>
      <c r="WWC65" s="140"/>
      <c r="WWD65" s="140"/>
      <c r="WWE65" s="140"/>
      <c r="WWF65" s="140"/>
      <c r="WWG65" s="140"/>
      <c r="WWH65" s="140"/>
      <c r="WWI65" s="140"/>
      <c r="WWJ65" s="140"/>
      <c r="WWK65" s="140"/>
      <c r="WWL65" s="140"/>
      <c r="WWM65" s="140"/>
      <c r="WWN65" s="140"/>
      <c r="WWO65" s="140"/>
      <c r="WWP65" s="140"/>
      <c r="WWQ65" s="140"/>
      <c r="WWR65" s="140"/>
      <c r="WWS65" s="140"/>
      <c r="WWT65" s="140"/>
      <c r="WWU65" s="140"/>
      <c r="WWV65" s="140"/>
      <c r="WWW65" s="140"/>
      <c r="WWX65" s="140"/>
      <c r="WWY65" s="140"/>
      <c r="WWZ65" s="140"/>
      <c r="WXA65" s="140"/>
      <c r="WXB65" s="140"/>
      <c r="WXC65" s="140"/>
      <c r="WXD65" s="140"/>
      <c r="WXE65" s="140"/>
      <c r="WXF65" s="140"/>
      <c r="WXG65" s="140"/>
      <c r="WXH65" s="140"/>
      <c r="WXI65" s="140"/>
      <c r="WXJ65" s="140"/>
      <c r="WXK65" s="140"/>
      <c r="WXL65" s="140"/>
      <c r="WXM65" s="140"/>
      <c r="WXN65" s="140"/>
      <c r="WXO65" s="140"/>
      <c r="WXP65" s="140"/>
      <c r="WXQ65" s="140"/>
      <c r="WXR65" s="140"/>
      <c r="WXS65" s="140"/>
      <c r="WXT65" s="140"/>
      <c r="WXU65" s="140"/>
      <c r="WXV65" s="140"/>
      <c r="WXW65" s="140"/>
      <c r="WXX65" s="140"/>
      <c r="WXY65" s="140"/>
      <c r="WXZ65" s="140"/>
      <c r="WYA65" s="140"/>
      <c r="WYB65" s="140"/>
      <c r="WYC65" s="140"/>
      <c r="WYD65" s="140"/>
      <c r="WYE65" s="140"/>
      <c r="WYF65" s="140"/>
      <c r="WYG65" s="140"/>
      <c r="WYH65" s="140"/>
      <c r="WYI65" s="140"/>
      <c r="WYJ65" s="140"/>
      <c r="WYK65" s="140"/>
      <c r="WYL65" s="140"/>
      <c r="WYM65" s="140"/>
      <c r="WYN65" s="140"/>
      <c r="WYO65" s="140"/>
      <c r="WYP65" s="140"/>
      <c r="WYQ65" s="140"/>
      <c r="WYR65" s="140"/>
      <c r="WYS65" s="140"/>
      <c r="WYT65" s="140"/>
      <c r="WYU65" s="140"/>
      <c r="WYV65" s="140"/>
      <c r="WYW65" s="140"/>
      <c r="WYX65" s="140"/>
      <c r="WYY65" s="140"/>
      <c r="WYZ65" s="140"/>
      <c r="WZA65" s="140"/>
      <c r="WZB65" s="140"/>
      <c r="WZC65" s="140"/>
      <c r="WZD65" s="140"/>
      <c r="WZE65" s="140"/>
      <c r="WZF65" s="140"/>
      <c r="WZG65" s="140"/>
      <c r="WZH65" s="140"/>
      <c r="WZI65" s="140"/>
      <c r="WZJ65" s="140"/>
      <c r="WZK65" s="140"/>
      <c r="WZL65" s="140"/>
      <c r="WZM65" s="140"/>
      <c r="WZN65" s="140"/>
      <c r="WZO65" s="140"/>
      <c r="WZP65" s="140"/>
      <c r="WZQ65" s="140"/>
      <c r="WZR65" s="140"/>
      <c r="WZS65" s="140"/>
      <c r="WZT65" s="140"/>
      <c r="WZU65" s="140"/>
      <c r="WZV65" s="140"/>
      <c r="WZW65" s="140"/>
      <c r="WZX65" s="140"/>
      <c r="WZY65" s="140"/>
      <c r="WZZ65" s="140"/>
      <c r="XAA65" s="140"/>
      <c r="XAB65" s="140"/>
      <c r="XAC65" s="140"/>
      <c r="XAD65" s="140"/>
      <c r="XAE65" s="140"/>
      <c r="XAF65" s="140"/>
      <c r="XAG65" s="140"/>
      <c r="XAH65" s="140"/>
      <c r="XAI65" s="140"/>
      <c r="XAJ65" s="140"/>
      <c r="XAK65" s="140"/>
      <c r="XAL65" s="140"/>
      <c r="XAM65" s="140"/>
      <c r="XAN65" s="140"/>
      <c r="XAO65" s="140"/>
      <c r="XAP65" s="140"/>
      <c r="XAQ65" s="140"/>
      <c r="XAR65" s="140"/>
      <c r="XAS65" s="140"/>
      <c r="XAT65" s="140"/>
      <c r="XAU65" s="140"/>
      <c r="XAV65" s="140"/>
      <c r="XAW65" s="140"/>
      <c r="XAX65" s="140"/>
      <c r="XAY65" s="140"/>
      <c r="XAZ65" s="140"/>
      <c r="XBA65" s="140"/>
      <c r="XBB65" s="140"/>
      <c r="XBC65" s="140"/>
      <c r="XBD65" s="140"/>
      <c r="XBE65" s="140"/>
      <c r="XBF65" s="140"/>
      <c r="XBG65" s="140"/>
      <c r="XBH65" s="140"/>
      <c r="XBI65" s="140"/>
      <c r="XBJ65" s="140"/>
      <c r="XBK65" s="140"/>
      <c r="XBL65" s="140"/>
      <c r="XBM65" s="140"/>
      <c r="XBN65" s="140"/>
      <c r="XBO65" s="140"/>
      <c r="XBP65" s="140"/>
      <c r="XBQ65" s="140"/>
      <c r="XBR65" s="140"/>
      <c r="XBS65" s="140"/>
      <c r="XBT65" s="140"/>
      <c r="XBU65" s="140"/>
      <c r="XBV65" s="140"/>
      <c r="XBW65" s="140"/>
      <c r="XBX65" s="140"/>
      <c r="XBY65" s="140"/>
      <c r="XBZ65" s="140"/>
      <c r="XCA65" s="140"/>
      <c r="XCB65" s="140"/>
      <c r="XCC65" s="140"/>
      <c r="XCD65" s="140"/>
      <c r="XCE65" s="140"/>
      <c r="XCF65" s="140"/>
      <c r="XCG65" s="140"/>
      <c r="XCH65" s="140"/>
      <c r="XCI65" s="140"/>
      <c r="XCJ65" s="140"/>
      <c r="XCK65" s="140"/>
      <c r="XCL65" s="140"/>
      <c r="XCM65" s="140"/>
      <c r="XCN65" s="140"/>
      <c r="XCO65" s="140"/>
      <c r="XCP65" s="140"/>
      <c r="XCQ65" s="140"/>
      <c r="XCR65" s="140"/>
      <c r="XCS65" s="140"/>
      <c r="XCT65" s="140"/>
      <c r="XCU65" s="140"/>
      <c r="XCV65" s="140"/>
      <c r="XCW65" s="140"/>
      <c r="XCX65" s="140"/>
      <c r="XCY65" s="140"/>
      <c r="XCZ65" s="140"/>
      <c r="XDA65" s="140"/>
      <c r="XDB65" s="140"/>
      <c r="XDC65" s="140"/>
      <c r="XDD65" s="140"/>
      <c r="XDE65" s="140"/>
      <c r="XDF65" s="140"/>
      <c r="XDG65" s="140"/>
      <c r="XDH65" s="140"/>
      <c r="XDI65" s="140"/>
      <c r="XDJ65" s="140"/>
      <c r="XDK65" s="140"/>
      <c r="XDL65" s="140"/>
      <c r="XDM65" s="140"/>
      <c r="XDN65" s="140"/>
      <c r="XDO65" s="140"/>
      <c r="XDP65" s="140"/>
      <c r="XDQ65" s="140"/>
      <c r="XDR65" s="140"/>
      <c r="XDS65" s="140"/>
      <c r="XDT65" s="140"/>
      <c r="XDU65" s="140"/>
      <c r="XDV65" s="140"/>
      <c r="XDW65" s="140"/>
      <c r="XDX65" s="140"/>
      <c r="XDY65" s="140"/>
      <c r="XDZ65" s="140"/>
      <c r="XEA65" s="140"/>
      <c r="XEB65" s="140"/>
      <c r="XEC65" s="140"/>
      <c r="XED65" s="140"/>
      <c r="XEE65" s="140"/>
      <c r="XEF65" s="140"/>
      <c r="XEG65" s="140"/>
      <c r="XEH65" s="140"/>
      <c r="XEI65" s="140"/>
      <c r="XEJ65" s="140"/>
      <c r="XEK65" s="140"/>
      <c r="XEL65" s="140"/>
      <c r="XEM65" s="140"/>
      <c r="XEN65" s="140"/>
      <c r="XEO65" s="140"/>
      <c r="XEP65" s="140"/>
      <c r="XEQ65" s="140"/>
      <c r="XER65" s="140"/>
      <c r="XES65" s="140"/>
      <c r="XET65" s="140"/>
      <c r="XEU65" s="140"/>
      <c r="XEV65" s="140"/>
      <c r="XEW65" s="140"/>
      <c r="XEX65" s="140"/>
      <c r="XEY65" s="140"/>
      <c r="XEZ65" s="140"/>
      <c r="XFA65" s="140"/>
      <c r="XFB65" s="140"/>
      <c r="XFC65" s="140"/>
      <c r="XFD65" s="140"/>
    </row>
    <row r="66" spans="1:16384" s="139" customFormat="1">
      <c r="A66" s="140"/>
      <c r="B66" s="118" t="s">
        <v>339</v>
      </c>
      <c r="C66" s="140"/>
      <c r="D66" s="140"/>
      <c r="E66" s="139">
        <f>IF('Capital Structure'!$D$17='Capital Structure'!$E$17,E56,E61)</f>
        <v>0</v>
      </c>
      <c r="F66" s="139">
        <f>IF('Capital Structure'!$D$17='Capital Structure'!$E$17,F56,F61)</f>
        <v>0</v>
      </c>
      <c r="G66" s="139">
        <f>IF('Capital Structure'!$D$17='Capital Structure'!$E$17,G56,G61)</f>
        <v>0</v>
      </c>
      <c r="H66" s="139">
        <f>IF('Capital Structure'!$D$17='Capital Structure'!$E$17,H56,H61)</f>
        <v>0</v>
      </c>
      <c r="I66" s="139">
        <f>IF('Capital Structure'!$D$17='Capital Structure'!$E$17,I56,I61)</f>
        <v>0</v>
      </c>
      <c r="J66" s="139">
        <f>IF('Capital Structure'!$D$17='Capital Structure'!$E$17,J56,J61)</f>
        <v>0</v>
      </c>
      <c r="K66" s="139">
        <f>IF('Capital Structure'!$D$17='Capital Structure'!$E$17,K56,K61)</f>
        <v>0</v>
      </c>
      <c r="L66" s="139">
        <f>IF('Capital Structure'!$D$17='Capital Structure'!$E$17,L56,L61)</f>
        <v>0</v>
      </c>
      <c r="M66" s="139">
        <f>IF('Capital Structure'!$D$17='Capital Structure'!$E$17,M56,M61)</f>
        <v>0</v>
      </c>
      <c r="N66" s="139">
        <f>IF('Capital Structure'!$D$17='Capital Structure'!$E$17,N56,N61)</f>
        <v>0</v>
      </c>
      <c r="O66" s="139">
        <f>IF('Capital Structure'!$D$17='Capital Structure'!$E$17,O56,O61)</f>
        <v>0</v>
      </c>
      <c r="P66" s="139">
        <f>IF('Capital Structure'!$D$17='Capital Structure'!$E$17,P56,P61)</f>
        <v>0</v>
      </c>
      <c r="Q66" s="139">
        <f>IF('Capital Structure'!$D$17='Capital Structure'!$E$17,Q56,Q61)</f>
        <v>0</v>
      </c>
      <c r="R66" s="139">
        <f>IF('Capital Structure'!$D$17='Capital Structure'!$E$17,R56,R61)</f>
        <v>0</v>
      </c>
      <c r="S66" s="139">
        <f>IF('Capital Structure'!$D$17='Capital Structure'!$E$17,S56,S61)</f>
        <v>0</v>
      </c>
      <c r="T66" s="139">
        <f>IF('Capital Structure'!$D$17='Capital Structure'!$E$17,T56,T61)</f>
        <v>0</v>
      </c>
      <c r="U66" s="139">
        <f>IF('Capital Structure'!$D$17='Capital Structure'!$E$17,U56,U61)</f>
        <v>0</v>
      </c>
      <c r="V66" s="139">
        <f>IF('Capital Structure'!$D$17='Capital Structure'!$E$17,V56,V61)</f>
        <v>0</v>
      </c>
      <c r="W66" s="139">
        <f>IF('Capital Structure'!$D$17='Capital Structure'!$E$17,W56,W61)</f>
        <v>0</v>
      </c>
      <c r="X66" s="139">
        <f>IF('Capital Structure'!$D$17='Capital Structure'!$E$17,X56,X61)</f>
        <v>0</v>
      </c>
      <c r="Y66" s="139">
        <f>IF('Capital Structure'!$D$17='Capital Structure'!$E$17,Y56,Y61)</f>
        <v>0</v>
      </c>
      <c r="Z66" s="139">
        <f>IF('Capital Structure'!$D$17='Capital Structure'!$E$17,Z56,Z61)</f>
        <v>0</v>
      </c>
      <c r="AA66" s="139">
        <f>IF('Capital Structure'!$D$17='Capital Structure'!$E$17,AA56,AA61)</f>
        <v>0</v>
      </c>
      <c r="AB66" s="139">
        <f>IF('Capital Structure'!$D$17='Capital Structure'!$E$17,AB56,AB61)</f>
        <v>0</v>
      </c>
      <c r="AC66" s="139">
        <f>IF('Capital Structure'!$D$17='Capital Structure'!$E$17,AC56,AC61)</f>
        <v>0</v>
      </c>
      <c r="AD66" s="139">
        <f>IF('Capital Structure'!$D$17='Capital Structure'!$E$17,AD56,AD61)</f>
        <v>0</v>
      </c>
      <c r="AE66" s="139">
        <f>IF('Capital Structure'!$D$17='Capital Structure'!$E$17,AE56,AE61)</f>
        <v>0</v>
      </c>
      <c r="AF66" s="139">
        <f>IF('Capital Structure'!$D$17='Capital Structure'!$E$17,AF56,AF61)</f>
        <v>0</v>
      </c>
      <c r="AG66" s="139">
        <f>IF('Capital Structure'!$D$17='Capital Structure'!$E$17,AG56,AG61)</f>
        <v>0</v>
      </c>
      <c r="AH66" s="139">
        <f>IF('Capital Structure'!$D$17='Capital Structure'!$E$17,AH56,AH61)</f>
        <v>0</v>
      </c>
      <c r="AI66" s="139">
        <f>IF('Capital Structure'!$D$17='Capital Structure'!$E$17,AI56,AI61)</f>
        <v>0</v>
      </c>
      <c r="AJ66" s="139">
        <f>IF('Capital Structure'!$D$17='Capital Structure'!$E$17,AJ56,AJ61)</f>
        <v>0</v>
      </c>
      <c r="AK66" s="139">
        <f>IF('Capital Structure'!$D$17='Capital Structure'!$E$17,AK56,AK61)</f>
        <v>0</v>
      </c>
      <c r="AL66" s="139">
        <f>IF('Capital Structure'!$D$17='Capital Structure'!$E$17,AL56,AL61)</f>
        <v>0</v>
      </c>
      <c r="AM66" s="139">
        <f>IF('Capital Structure'!$D$17='Capital Structure'!$E$17,AM56,AM61)</f>
        <v>0</v>
      </c>
      <c r="AN66" s="139">
        <f>IF('Capital Structure'!$D$17='Capital Structure'!$E$17,AN56,AN61)</f>
        <v>0</v>
      </c>
      <c r="AO66" s="139">
        <f>IF('Capital Structure'!$D$17='Capital Structure'!$E$17,AO56,AO61)</f>
        <v>0</v>
      </c>
      <c r="AP66" s="139">
        <f>IF('Capital Structure'!$D$17='Capital Structure'!$E$17,AP56,AP61)</f>
        <v>0</v>
      </c>
      <c r="AQ66" s="139">
        <f>IF('Capital Structure'!$D$17='Capital Structure'!$E$17,AQ56,AQ61)</f>
        <v>0</v>
      </c>
      <c r="AR66" s="139">
        <f>IF('Capital Structure'!$D$17='Capital Structure'!$E$17,AR56,AR61)</f>
        <v>0</v>
      </c>
      <c r="AS66" s="139">
        <f>IF('Capital Structure'!$D$17='Capital Structure'!$E$17,AS56,AS61)</f>
        <v>61000000</v>
      </c>
      <c r="AT66" s="139">
        <f>IF('Capital Structure'!$D$17='Capital Structure'!$E$17,AT56,AT61)</f>
        <v>61254166.666666664</v>
      </c>
      <c r="AU66" s="139">
        <f>IF('Capital Structure'!$D$17='Capital Structure'!$E$17,AU56,AU61)</f>
        <v>61509392.361111112</v>
      </c>
      <c r="AV66" s="139">
        <f>IF('Capital Structure'!$D$17='Capital Structure'!$E$17,AV56,AV61)</f>
        <v>61765681.495949075</v>
      </c>
      <c r="AW66" s="139">
        <f>IF('Capital Structure'!$D$17='Capital Structure'!$E$17,AW56,AW61)</f>
        <v>62023038.502182193</v>
      </c>
      <c r="AX66" s="139">
        <f>IF('Capital Structure'!$D$17='Capital Structure'!$E$17,AX56,AX61)</f>
        <v>62281467.829274625</v>
      </c>
      <c r="AY66" s="139">
        <f>IF('Capital Structure'!$D$17='Capital Structure'!$E$17,AY56,AY61)</f>
        <v>62540973.945229933</v>
      </c>
      <c r="AZ66" s="139">
        <f>IF('Capital Structure'!$D$17='Capital Structure'!$E$17,AZ56,AZ61)</f>
        <v>62801561.336668387</v>
      </c>
      <c r="BA66" s="139">
        <f>IF('Capital Structure'!$D$17='Capital Structure'!$E$17,BA56,BA61)</f>
        <v>63063234.508904509</v>
      </c>
      <c r="BB66" s="139">
        <f>IF('Capital Structure'!$D$17='Capital Structure'!$E$17,BB56,BB61)</f>
        <v>63325997.986024946</v>
      </c>
      <c r="BC66" s="139">
        <f>IF('Capital Structure'!$D$17='Capital Structure'!$E$17,BC56,BC61)</f>
        <v>63589856.310966715</v>
      </c>
      <c r="BD66" s="139">
        <f>IF('Capital Structure'!$D$17='Capital Structure'!$E$17,BD56,BD61)</f>
        <v>63854814.045595743</v>
      </c>
      <c r="BE66" s="139">
        <f>IF('Capital Structure'!$D$17='Capital Structure'!$E$17,BE56,BE61)</f>
        <v>64120875.770785727</v>
      </c>
      <c r="BF66" s="139">
        <f>IF('Capital Structure'!$D$17='Capital Structure'!$E$17,BF56,BF61)</f>
        <v>64388046.086497329</v>
      </c>
      <c r="BG66" s="139">
        <f>IF('Capital Structure'!$D$17='Capital Structure'!$E$17,BG56,BG61)</f>
        <v>64656329.611857735</v>
      </c>
      <c r="BH66" s="139">
        <f>IF('Capital Structure'!$D$17='Capital Structure'!$E$17,BH56,BH61)</f>
        <v>64925730.985240474</v>
      </c>
      <c r="BI66" s="139">
        <f>IF('Capital Structure'!$D$17='Capital Structure'!$E$17,BI56,BI61)</f>
        <v>65196254.864345647</v>
      </c>
      <c r="BJ66" s="139">
        <f>IF('Capital Structure'!$D$17='Capital Structure'!$E$17,BJ56,BJ61)</f>
        <v>65467905.926280424</v>
      </c>
      <c r="BK66" s="139">
        <f>IF('Capital Structure'!$D$17='Capital Structure'!$E$17,BK56,BK61)</f>
        <v>65740688.867639922</v>
      </c>
      <c r="BL66" s="139">
        <f>IF('Capital Structure'!$D$17='Capital Structure'!$E$17,BL56,BL61)</f>
        <v>66014608.404588424</v>
      </c>
      <c r="BM66" s="139">
        <f>IF('Capital Structure'!$D$17='Capital Structure'!$E$17,BM56,BM61)</f>
        <v>66289669.272940874</v>
      </c>
      <c r="BN66" s="139">
        <f>IF('Capital Structure'!$D$17='Capital Structure'!$E$17,BN56,BN61)</f>
        <v>66565876.228244796</v>
      </c>
      <c r="BO66" s="139">
        <f>IF('Capital Structure'!$D$17='Capital Structure'!$E$17,BO56,BO61)</f>
        <v>66843234.045862481</v>
      </c>
      <c r="BP66" s="139">
        <f>IF('Capital Structure'!$D$17='Capital Structure'!$E$17,BP56,BP61)</f>
        <v>67121747.521053568</v>
      </c>
      <c r="BQ66" s="139">
        <f>IF('Capital Structure'!$D$17='Capital Structure'!$E$17,BQ56,BQ61)</f>
        <v>67401421.469057962</v>
      </c>
      <c r="BR66" s="139">
        <f>IF('Capital Structure'!$D$17='Capital Structure'!$E$17,BR56,BR61)</f>
        <v>67682260.725179031</v>
      </c>
      <c r="BS66" s="139">
        <f>IF('Capital Structure'!$D$17='Capital Structure'!$E$17,BS56,BS61)</f>
        <v>67964270.144867286</v>
      </c>
      <c r="BT66" s="139">
        <f>IF('Capital Structure'!$D$17='Capital Structure'!$E$17,BT56,BT61)</f>
        <v>68247454.603804231</v>
      </c>
      <c r="BU66" s="139">
        <f>IF('Capital Structure'!$D$17='Capital Structure'!$E$17,BU56,BU61)</f>
        <v>68531818.997986749</v>
      </c>
      <c r="BV66" s="139">
        <f>IF('Capital Structure'!$D$17='Capital Structure'!$E$17,BV56,BV61)</f>
        <v>68817368.243811697</v>
      </c>
      <c r="BW66" s="139">
        <f>IF('Capital Structure'!$D$17='Capital Structure'!$E$17,BW56,BW61)</f>
        <v>69104107.278160915</v>
      </c>
      <c r="BX66" s="139">
        <f>IF('Capital Structure'!$D$17='Capital Structure'!$E$17,BX56,BX61)</f>
        <v>69392041.058486581</v>
      </c>
      <c r="BY66" s="139">
        <f>IF('Capital Structure'!$D$17='Capital Structure'!$E$17,BY56,BY61)</f>
        <v>69681174.562896937</v>
      </c>
      <c r="BZ66" s="139">
        <f>IF('Capital Structure'!$D$17='Capital Structure'!$E$17,BZ56,BZ61)</f>
        <v>69971512.790242344</v>
      </c>
      <c r="CA66" s="139">
        <f>IF('Capital Structure'!$D$17='Capital Structure'!$E$17,CA56,CA61)</f>
        <v>0</v>
      </c>
      <c r="CB66" s="139">
        <f>IF('Capital Structure'!$D$17='Capital Structure'!$E$17,CB56,CB61)</f>
        <v>0</v>
      </c>
      <c r="CC66" s="139">
        <f>IF('Capital Structure'!$D$17='Capital Structure'!$E$17,CC56,CC61)</f>
        <v>0</v>
      </c>
      <c r="CD66" s="139">
        <f>IF('Capital Structure'!$D$17='Capital Structure'!$E$17,CD56,CD61)</f>
        <v>0</v>
      </c>
      <c r="CE66" s="139">
        <f>IF('Capital Structure'!$D$17='Capital Structure'!$E$17,CE56,CE61)</f>
        <v>0</v>
      </c>
      <c r="CF66" s="139">
        <f>IF('Capital Structure'!$D$17='Capital Structure'!$E$17,CF56,CF61)</f>
        <v>0</v>
      </c>
      <c r="CG66" s="139">
        <f>IF('Capital Structure'!$D$17='Capital Structure'!$E$17,CG56,CG61)</f>
        <v>0</v>
      </c>
      <c r="CH66" s="139">
        <f>IF('Capital Structure'!$D$17='Capital Structure'!$E$17,CH56,CH61)</f>
        <v>0</v>
      </c>
      <c r="CI66" s="139">
        <f>IF('Capital Structure'!$D$17='Capital Structure'!$E$17,CI56,CI61)</f>
        <v>0</v>
      </c>
      <c r="CJ66" s="139">
        <f>IF('Capital Structure'!$D$17='Capital Structure'!$E$17,CJ56,CJ61)</f>
        <v>0</v>
      </c>
      <c r="CK66" s="139">
        <f>IF('Capital Structure'!$D$17='Capital Structure'!$E$17,CK56,CK61)</f>
        <v>0</v>
      </c>
      <c r="CL66" s="139">
        <f>IF('Capital Structure'!$D$17='Capital Structure'!$E$17,CL56,CL61)</f>
        <v>0</v>
      </c>
      <c r="CM66" s="139">
        <f>IF('Capital Structure'!$D$17='Capital Structure'!$E$17,CM56,CM61)</f>
        <v>0</v>
      </c>
      <c r="CN66" s="139">
        <f>IF('Capital Structure'!$D$17='Capital Structure'!$E$17,CN56,CN61)</f>
        <v>0</v>
      </c>
      <c r="CO66" s="139">
        <f>IF('Capital Structure'!$D$17='Capital Structure'!$E$17,CO56,CO61)</f>
        <v>0</v>
      </c>
      <c r="CP66" s="139">
        <f>IF('Capital Structure'!$D$17='Capital Structure'!$E$17,CP56,CP61)</f>
        <v>0</v>
      </c>
      <c r="CQ66" s="139">
        <f>IF('Capital Structure'!$D$17='Capital Structure'!$E$17,CQ56,CQ61)</f>
        <v>0</v>
      </c>
      <c r="CR66" s="139">
        <f>IF('Capital Structure'!$D$17='Capital Structure'!$E$17,CR56,CR61)</f>
        <v>0</v>
      </c>
      <c r="CS66" s="139">
        <f>IF('Capital Structure'!$D$17='Capital Structure'!$E$17,CS56,CS61)</f>
        <v>0</v>
      </c>
      <c r="CT66" s="139">
        <f>IF('Capital Structure'!$D$17='Capital Structure'!$E$17,CT56,CT61)</f>
        <v>0</v>
      </c>
      <c r="CU66" s="139">
        <f>IF('Capital Structure'!$D$17='Capital Structure'!$E$17,CU56,CU61)</f>
        <v>0</v>
      </c>
      <c r="CV66" s="139">
        <f>IF('Capital Structure'!$D$17='Capital Structure'!$E$17,CV56,CV61)</f>
        <v>0</v>
      </c>
      <c r="CW66" s="139">
        <f>IF('Capital Structure'!$D$17='Capital Structure'!$E$17,CW56,CW61)</f>
        <v>0</v>
      </c>
      <c r="CX66" s="139">
        <f>IF('Capital Structure'!$D$17='Capital Structure'!$E$17,CX56,CX61)</f>
        <v>0</v>
      </c>
      <c r="CY66" s="139">
        <f>IF('Capital Structure'!$D$17='Capital Structure'!$E$17,CY56,CY61)</f>
        <v>0</v>
      </c>
      <c r="CZ66" s="139">
        <f>IF('Capital Structure'!$D$17='Capital Structure'!$E$17,CZ56,CZ61)</f>
        <v>0</v>
      </c>
      <c r="DA66" s="139">
        <f>IF('Capital Structure'!$D$17='Capital Structure'!$E$17,DA56,DA61)</f>
        <v>0</v>
      </c>
      <c r="DB66" s="139">
        <f>IF('Capital Structure'!$D$17='Capital Structure'!$E$17,DB56,DB61)</f>
        <v>0</v>
      </c>
      <c r="DC66" s="139">
        <f>IF('Capital Structure'!$D$17='Capital Structure'!$E$17,DC56,DC61)</f>
        <v>0</v>
      </c>
      <c r="DD66" s="139">
        <f>IF('Capital Structure'!$D$17='Capital Structure'!$E$17,DD56,DD61)</f>
        <v>0</v>
      </c>
      <c r="DE66" s="139">
        <f>IF('Capital Structure'!$D$17='Capital Structure'!$E$17,DE56,DE61)</f>
        <v>0</v>
      </c>
      <c r="DF66" s="139">
        <f>IF('Capital Structure'!$D$17='Capital Structure'!$E$17,DF56,DF61)</f>
        <v>0</v>
      </c>
      <c r="DG66" s="139">
        <f>IF('Capital Structure'!$D$17='Capital Structure'!$E$17,DG56,DG61)</f>
        <v>0</v>
      </c>
      <c r="DH66" s="139">
        <f>IF('Capital Structure'!$D$17='Capital Structure'!$E$17,DH56,DH61)</f>
        <v>0</v>
      </c>
      <c r="DI66" s="139">
        <f>IF('Capital Structure'!$D$17='Capital Structure'!$E$17,DI56,DI61)</f>
        <v>0</v>
      </c>
      <c r="DJ66" s="139">
        <f>IF('Capital Structure'!$D$17='Capital Structure'!$E$17,DJ56,DJ61)</f>
        <v>0</v>
      </c>
      <c r="DK66" s="139">
        <f>IF('Capital Structure'!$D$17='Capital Structure'!$E$17,DK56,DK61)</f>
        <v>0</v>
      </c>
      <c r="DL66" s="139">
        <f>IF('Capital Structure'!$D$17='Capital Structure'!$E$17,DL56,DL61)</f>
        <v>0</v>
      </c>
      <c r="DM66" s="139">
        <f>IF('Capital Structure'!$D$17='Capital Structure'!$E$17,DM56,DM61)</f>
        <v>0</v>
      </c>
      <c r="DN66" s="139">
        <f>IF('Capital Structure'!$D$17='Capital Structure'!$E$17,DN56,DN61)</f>
        <v>0</v>
      </c>
      <c r="DO66" s="139">
        <f>IF('Capital Structure'!$D$17='Capital Structure'!$E$17,DO56,DO61)</f>
        <v>0</v>
      </c>
      <c r="DP66" s="139">
        <f>IF('Capital Structure'!$D$17='Capital Structure'!$E$17,DP56,DP61)</f>
        <v>0</v>
      </c>
      <c r="DQ66" s="139">
        <f>IF('Capital Structure'!$D$17='Capital Structure'!$E$17,DQ56,DQ61)</f>
        <v>0</v>
      </c>
      <c r="DR66" s="139">
        <f>IF('Capital Structure'!$D$17='Capital Structure'!$E$17,DR56,DR61)</f>
        <v>0</v>
      </c>
      <c r="DS66" s="139">
        <f>IF('Capital Structure'!$D$17='Capital Structure'!$E$17,DS56,DS61)</f>
        <v>0</v>
      </c>
      <c r="DT66" s="139">
        <f>IF('Capital Structure'!$D$17='Capital Structure'!$E$17,DT56,DT61)</f>
        <v>0</v>
      </c>
      <c r="DU66" s="139">
        <f>IF('Capital Structure'!$D$17='Capital Structure'!$E$17,DU56,DU61)</f>
        <v>0</v>
      </c>
      <c r="DV66" s="139">
        <f>IF('Capital Structure'!$D$17='Capital Structure'!$E$17,DV56,DV61)</f>
        <v>0</v>
      </c>
      <c r="DW66" s="139">
        <f>IF('Capital Structure'!$D$17='Capital Structure'!$E$17,DW56,DW61)</f>
        <v>0</v>
      </c>
      <c r="DX66" s="139">
        <f>IF('Capital Structure'!$D$17='Capital Structure'!$E$17,DX56,DX61)</f>
        <v>0</v>
      </c>
      <c r="DY66" s="139">
        <f>IF('Capital Structure'!$D$17='Capital Structure'!$E$17,DY56,DY61)</f>
        <v>0</v>
      </c>
      <c r="DZ66" s="140"/>
      <c r="EA66" s="140"/>
      <c r="EB66" s="140"/>
      <c r="EC66" s="140"/>
      <c r="ED66" s="140"/>
      <c r="EE66" s="140"/>
      <c r="EF66" s="140"/>
      <c r="EG66" s="140"/>
      <c r="EH66" s="140"/>
      <c r="EI66" s="140"/>
      <c r="EJ66" s="140"/>
      <c r="EK66" s="140"/>
      <c r="EL66" s="140"/>
      <c r="EM66" s="140"/>
      <c r="EN66" s="140"/>
      <c r="EO66" s="140"/>
      <c r="EP66" s="140"/>
      <c r="EQ66" s="140"/>
      <c r="ER66" s="140"/>
      <c r="ES66" s="140"/>
      <c r="ET66" s="140"/>
      <c r="EU66" s="140"/>
      <c r="EV66" s="140"/>
      <c r="EW66" s="140"/>
      <c r="EX66" s="140"/>
      <c r="EY66" s="140"/>
      <c r="EZ66" s="140"/>
      <c r="FA66" s="140"/>
      <c r="FB66" s="140"/>
      <c r="FC66" s="140"/>
      <c r="FD66" s="140"/>
      <c r="FE66" s="140"/>
      <c r="FF66" s="140"/>
      <c r="FG66" s="140"/>
      <c r="FH66" s="140"/>
      <c r="FI66" s="140"/>
      <c r="FJ66" s="140"/>
      <c r="FK66" s="140"/>
      <c r="FL66" s="140"/>
      <c r="FM66" s="140"/>
      <c r="FN66" s="140"/>
      <c r="FO66" s="140"/>
      <c r="FP66" s="140"/>
      <c r="FQ66" s="140"/>
      <c r="FR66" s="140"/>
      <c r="FS66" s="140"/>
      <c r="FT66" s="140"/>
      <c r="FU66" s="140"/>
      <c r="FV66" s="140"/>
      <c r="FW66" s="140"/>
      <c r="FX66" s="140"/>
      <c r="FY66" s="140"/>
      <c r="FZ66" s="140"/>
      <c r="GA66" s="140"/>
      <c r="GB66" s="140"/>
      <c r="GC66" s="140"/>
      <c r="GD66" s="140"/>
      <c r="GE66" s="140"/>
      <c r="GF66" s="140"/>
      <c r="GG66" s="140"/>
      <c r="GH66" s="140"/>
      <c r="GI66" s="140"/>
      <c r="GJ66" s="140"/>
      <c r="GK66" s="140"/>
      <c r="GL66" s="140"/>
      <c r="GM66" s="140"/>
      <c r="GN66" s="140"/>
      <c r="GO66" s="140"/>
      <c r="GP66" s="140"/>
      <c r="GQ66" s="140"/>
      <c r="GR66" s="140"/>
      <c r="GS66" s="140"/>
      <c r="GT66" s="140"/>
      <c r="GU66" s="140"/>
      <c r="GV66" s="140"/>
      <c r="GW66" s="140"/>
      <c r="GX66" s="140"/>
      <c r="GY66" s="140"/>
      <c r="GZ66" s="140"/>
      <c r="HA66" s="140"/>
      <c r="HB66" s="140"/>
      <c r="HC66" s="140"/>
      <c r="HD66" s="140"/>
      <c r="HE66" s="140"/>
      <c r="HF66" s="140"/>
      <c r="HG66" s="140"/>
      <c r="HH66" s="140"/>
      <c r="HI66" s="140"/>
      <c r="HJ66" s="140"/>
      <c r="HK66" s="140"/>
      <c r="HL66" s="140"/>
      <c r="HM66" s="140"/>
      <c r="HN66" s="140"/>
      <c r="HO66" s="140"/>
      <c r="HP66" s="140"/>
      <c r="HQ66" s="140"/>
      <c r="HR66" s="140"/>
      <c r="HS66" s="140"/>
      <c r="HT66" s="140"/>
      <c r="HU66" s="140"/>
      <c r="HV66" s="140"/>
      <c r="HW66" s="140"/>
      <c r="HX66" s="140"/>
      <c r="HY66" s="140"/>
      <c r="HZ66" s="140"/>
      <c r="IA66" s="140"/>
      <c r="IB66" s="140"/>
      <c r="IC66" s="140"/>
      <c r="ID66" s="140"/>
      <c r="IE66" s="140"/>
      <c r="IF66" s="140"/>
      <c r="IG66" s="140"/>
      <c r="IH66" s="140"/>
      <c r="II66" s="140"/>
      <c r="IJ66" s="140"/>
      <c r="IK66" s="140"/>
      <c r="IL66" s="140"/>
      <c r="IM66" s="140"/>
      <c r="IN66" s="140"/>
      <c r="IO66" s="140"/>
      <c r="IP66" s="140"/>
      <c r="IQ66" s="140"/>
      <c r="IR66" s="140"/>
      <c r="IS66" s="140"/>
      <c r="IT66" s="140"/>
      <c r="IU66" s="140"/>
      <c r="IV66" s="140"/>
      <c r="IW66" s="140"/>
      <c r="IX66" s="140"/>
      <c r="IY66" s="140"/>
      <c r="IZ66" s="140"/>
      <c r="JA66" s="140"/>
      <c r="JB66" s="140"/>
      <c r="JC66" s="140"/>
      <c r="JD66" s="140"/>
      <c r="JE66" s="140"/>
      <c r="JF66" s="140"/>
      <c r="JG66" s="140"/>
      <c r="JH66" s="140"/>
      <c r="JI66" s="140"/>
      <c r="JJ66" s="140"/>
      <c r="JK66" s="140"/>
      <c r="JL66" s="140"/>
      <c r="JM66" s="140"/>
      <c r="JN66" s="140"/>
      <c r="JO66" s="140"/>
      <c r="JP66" s="140"/>
      <c r="JQ66" s="140"/>
      <c r="JR66" s="140"/>
      <c r="JS66" s="140"/>
      <c r="JT66" s="140"/>
      <c r="JU66" s="140"/>
      <c r="JV66" s="140"/>
      <c r="JW66" s="140"/>
      <c r="JX66" s="140"/>
      <c r="JY66" s="140"/>
      <c r="JZ66" s="140"/>
      <c r="KA66" s="140"/>
      <c r="KB66" s="140"/>
      <c r="KC66" s="140"/>
      <c r="KD66" s="140"/>
      <c r="KE66" s="140"/>
      <c r="KF66" s="140"/>
      <c r="KG66" s="140"/>
      <c r="KH66" s="140"/>
      <c r="KI66" s="140"/>
      <c r="KJ66" s="140"/>
      <c r="KK66" s="140"/>
      <c r="KL66" s="140"/>
      <c r="KM66" s="140"/>
      <c r="KN66" s="140"/>
      <c r="KO66" s="140"/>
      <c r="KP66" s="140"/>
      <c r="KQ66" s="140"/>
      <c r="KR66" s="140"/>
      <c r="KS66" s="140"/>
      <c r="KT66" s="140"/>
      <c r="KU66" s="140"/>
      <c r="KV66" s="140"/>
      <c r="KW66" s="140"/>
      <c r="KX66" s="140"/>
      <c r="KY66" s="140"/>
      <c r="KZ66" s="140"/>
      <c r="LA66" s="140"/>
      <c r="LB66" s="140"/>
      <c r="LC66" s="140"/>
      <c r="LD66" s="140"/>
      <c r="LE66" s="140"/>
      <c r="LF66" s="140"/>
      <c r="LG66" s="140"/>
      <c r="LH66" s="140"/>
      <c r="LI66" s="140"/>
      <c r="LJ66" s="140"/>
      <c r="LK66" s="140"/>
      <c r="LL66" s="140"/>
      <c r="LM66" s="140"/>
      <c r="LN66" s="140"/>
      <c r="LO66" s="140"/>
      <c r="LP66" s="140"/>
      <c r="LQ66" s="140"/>
      <c r="LR66" s="140"/>
      <c r="LS66" s="140"/>
      <c r="LT66" s="140"/>
      <c r="LU66" s="140"/>
      <c r="LV66" s="140"/>
      <c r="LW66" s="140"/>
      <c r="LX66" s="140"/>
      <c r="LY66" s="140"/>
      <c r="LZ66" s="140"/>
      <c r="MA66" s="140"/>
      <c r="MB66" s="140"/>
      <c r="MC66" s="140"/>
      <c r="MD66" s="140"/>
      <c r="ME66" s="140"/>
      <c r="MF66" s="140"/>
      <c r="MG66" s="140"/>
      <c r="MH66" s="140"/>
      <c r="MI66" s="140"/>
      <c r="MJ66" s="140"/>
      <c r="MK66" s="140"/>
      <c r="ML66" s="140"/>
      <c r="MM66" s="140"/>
      <c r="MN66" s="140"/>
      <c r="MO66" s="140"/>
      <c r="MP66" s="140"/>
      <c r="MQ66" s="140"/>
      <c r="MR66" s="140"/>
      <c r="MS66" s="140"/>
      <c r="MT66" s="140"/>
      <c r="MU66" s="140"/>
      <c r="MV66" s="140"/>
      <c r="MW66" s="140"/>
      <c r="MX66" s="140"/>
      <c r="MY66" s="140"/>
      <c r="MZ66" s="140"/>
      <c r="NA66" s="140"/>
      <c r="NB66" s="140"/>
      <c r="NC66" s="140"/>
      <c r="ND66" s="140"/>
      <c r="NE66" s="140"/>
      <c r="NF66" s="140"/>
      <c r="NG66" s="140"/>
      <c r="NH66" s="140"/>
      <c r="NI66" s="140"/>
      <c r="NJ66" s="140"/>
      <c r="NK66" s="140"/>
      <c r="NL66" s="140"/>
      <c r="NM66" s="140"/>
      <c r="NN66" s="140"/>
      <c r="NO66" s="140"/>
      <c r="NP66" s="140"/>
      <c r="NQ66" s="140"/>
      <c r="NR66" s="140"/>
      <c r="NS66" s="140"/>
      <c r="NT66" s="140"/>
      <c r="NU66" s="140"/>
      <c r="NV66" s="140"/>
      <c r="NW66" s="140"/>
      <c r="NX66" s="140"/>
      <c r="NY66" s="140"/>
      <c r="NZ66" s="140"/>
      <c r="OA66" s="140"/>
      <c r="OB66" s="140"/>
      <c r="OC66" s="140"/>
      <c r="OD66" s="140"/>
      <c r="OE66" s="140"/>
      <c r="OF66" s="140"/>
      <c r="OG66" s="140"/>
      <c r="OH66" s="140"/>
      <c r="OI66" s="140"/>
      <c r="OJ66" s="140"/>
      <c r="OK66" s="140"/>
      <c r="OL66" s="140"/>
      <c r="OM66" s="140"/>
      <c r="ON66" s="140"/>
      <c r="OO66" s="140"/>
      <c r="OP66" s="140"/>
      <c r="OQ66" s="140"/>
      <c r="OR66" s="140"/>
      <c r="OS66" s="140"/>
      <c r="OT66" s="140"/>
      <c r="OU66" s="140"/>
      <c r="OV66" s="140"/>
      <c r="OW66" s="140"/>
      <c r="OX66" s="140"/>
      <c r="OY66" s="140"/>
      <c r="OZ66" s="140"/>
      <c r="PA66" s="140"/>
      <c r="PB66" s="140"/>
      <c r="PC66" s="140"/>
      <c r="PD66" s="140"/>
      <c r="PE66" s="140"/>
      <c r="PF66" s="140"/>
      <c r="PG66" s="140"/>
      <c r="PH66" s="140"/>
      <c r="PI66" s="140"/>
      <c r="PJ66" s="140"/>
      <c r="PK66" s="140"/>
      <c r="PL66" s="140"/>
      <c r="PM66" s="140"/>
      <c r="PN66" s="140"/>
      <c r="PO66" s="140"/>
      <c r="PP66" s="140"/>
      <c r="PQ66" s="140"/>
      <c r="PR66" s="140"/>
      <c r="PS66" s="140"/>
      <c r="PT66" s="140"/>
      <c r="PU66" s="140"/>
      <c r="PV66" s="140"/>
      <c r="PW66" s="140"/>
      <c r="PX66" s="140"/>
      <c r="PY66" s="140"/>
      <c r="PZ66" s="140"/>
      <c r="QA66" s="140"/>
      <c r="QB66" s="140"/>
      <c r="QC66" s="140"/>
      <c r="QD66" s="140"/>
      <c r="QE66" s="140"/>
      <c r="QF66" s="140"/>
      <c r="QG66" s="140"/>
      <c r="QH66" s="140"/>
      <c r="QI66" s="140"/>
      <c r="QJ66" s="140"/>
      <c r="QK66" s="140"/>
      <c r="QL66" s="140"/>
      <c r="QM66" s="140"/>
      <c r="QN66" s="140"/>
      <c r="QO66" s="140"/>
      <c r="QP66" s="140"/>
      <c r="QQ66" s="140"/>
      <c r="QR66" s="140"/>
      <c r="QS66" s="140"/>
      <c r="QT66" s="140"/>
      <c r="QU66" s="140"/>
      <c r="QV66" s="140"/>
      <c r="QW66" s="140"/>
      <c r="QX66" s="140"/>
      <c r="QY66" s="140"/>
      <c r="QZ66" s="140"/>
      <c r="RA66" s="140"/>
      <c r="RB66" s="140"/>
      <c r="RC66" s="140"/>
      <c r="RD66" s="140"/>
      <c r="RE66" s="140"/>
      <c r="RF66" s="140"/>
      <c r="RG66" s="140"/>
      <c r="RH66" s="140"/>
      <c r="RI66" s="140"/>
      <c r="RJ66" s="140"/>
      <c r="RK66" s="140"/>
      <c r="RL66" s="140"/>
      <c r="RM66" s="140"/>
      <c r="RN66" s="140"/>
      <c r="RO66" s="140"/>
      <c r="RP66" s="140"/>
      <c r="RQ66" s="140"/>
      <c r="RR66" s="140"/>
      <c r="RS66" s="140"/>
      <c r="RT66" s="140"/>
      <c r="RU66" s="140"/>
      <c r="RV66" s="140"/>
      <c r="RW66" s="140"/>
      <c r="RX66" s="140"/>
      <c r="RY66" s="140"/>
      <c r="RZ66" s="140"/>
      <c r="SA66" s="140"/>
      <c r="SB66" s="140"/>
      <c r="SC66" s="140"/>
      <c r="SD66" s="140"/>
      <c r="SE66" s="140"/>
      <c r="SF66" s="140"/>
      <c r="SG66" s="140"/>
      <c r="SH66" s="140"/>
      <c r="SI66" s="140"/>
      <c r="SJ66" s="140"/>
      <c r="SK66" s="140"/>
      <c r="SL66" s="140"/>
      <c r="SM66" s="140"/>
      <c r="SN66" s="140"/>
      <c r="SO66" s="140"/>
      <c r="SP66" s="140"/>
      <c r="SQ66" s="140"/>
      <c r="SR66" s="140"/>
      <c r="SS66" s="140"/>
      <c r="ST66" s="140"/>
      <c r="SU66" s="140"/>
      <c r="SV66" s="140"/>
      <c r="SW66" s="140"/>
      <c r="SX66" s="140"/>
      <c r="SY66" s="140"/>
      <c r="SZ66" s="140"/>
      <c r="TA66" s="140"/>
      <c r="TB66" s="140"/>
      <c r="TC66" s="140"/>
      <c r="TD66" s="140"/>
      <c r="TE66" s="140"/>
      <c r="TF66" s="140"/>
      <c r="TG66" s="140"/>
      <c r="TH66" s="140"/>
      <c r="TI66" s="140"/>
      <c r="TJ66" s="140"/>
      <c r="TK66" s="140"/>
      <c r="TL66" s="140"/>
      <c r="TM66" s="140"/>
      <c r="TN66" s="140"/>
      <c r="TO66" s="140"/>
      <c r="TP66" s="140"/>
      <c r="TQ66" s="140"/>
      <c r="TR66" s="140"/>
      <c r="TS66" s="140"/>
      <c r="TT66" s="140"/>
      <c r="TU66" s="140"/>
      <c r="TV66" s="140"/>
      <c r="TW66" s="140"/>
      <c r="TX66" s="140"/>
      <c r="TY66" s="140"/>
      <c r="TZ66" s="140"/>
      <c r="UA66" s="140"/>
      <c r="UB66" s="140"/>
      <c r="UC66" s="140"/>
      <c r="UD66" s="140"/>
      <c r="UE66" s="140"/>
      <c r="UF66" s="140"/>
      <c r="UG66" s="140"/>
      <c r="UH66" s="140"/>
      <c r="UI66" s="140"/>
      <c r="UJ66" s="140"/>
      <c r="UK66" s="140"/>
      <c r="UL66" s="140"/>
      <c r="UM66" s="140"/>
      <c r="UN66" s="140"/>
      <c r="UO66" s="140"/>
      <c r="UP66" s="140"/>
      <c r="UQ66" s="140"/>
      <c r="UR66" s="140"/>
      <c r="US66" s="140"/>
      <c r="UT66" s="140"/>
      <c r="UU66" s="140"/>
      <c r="UV66" s="140"/>
      <c r="UW66" s="140"/>
      <c r="UX66" s="140"/>
      <c r="UY66" s="140"/>
      <c r="UZ66" s="140"/>
      <c r="VA66" s="140"/>
      <c r="VB66" s="140"/>
      <c r="VC66" s="140"/>
      <c r="VD66" s="140"/>
      <c r="VE66" s="140"/>
      <c r="VF66" s="140"/>
      <c r="VG66" s="140"/>
      <c r="VH66" s="140"/>
      <c r="VI66" s="140"/>
      <c r="VJ66" s="140"/>
      <c r="VK66" s="140"/>
      <c r="VL66" s="140"/>
      <c r="VM66" s="140"/>
      <c r="VN66" s="140"/>
      <c r="VO66" s="140"/>
      <c r="VP66" s="140"/>
      <c r="VQ66" s="140"/>
      <c r="VR66" s="140"/>
      <c r="VS66" s="140"/>
      <c r="VT66" s="140"/>
      <c r="VU66" s="140"/>
      <c r="VV66" s="140"/>
      <c r="VW66" s="140"/>
      <c r="VX66" s="140"/>
      <c r="VY66" s="140"/>
      <c r="VZ66" s="140"/>
      <c r="WA66" s="140"/>
      <c r="WB66" s="140"/>
      <c r="WC66" s="140"/>
      <c r="WD66" s="140"/>
      <c r="WE66" s="140"/>
      <c r="WF66" s="140"/>
      <c r="WG66" s="140"/>
      <c r="WH66" s="140"/>
      <c r="WI66" s="140"/>
      <c r="WJ66" s="140"/>
      <c r="WK66" s="140"/>
      <c r="WL66" s="140"/>
      <c r="WM66" s="140"/>
      <c r="WN66" s="140"/>
      <c r="WO66" s="140"/>
      <c r="WP66" s="140"/>
      <c r="WQ66" s="140"/>
      <c r="WR66" s="140"/>
      <c r="WS66" s="140"/>
      <c r="WT66" s="140"/>
      <c r="WU66" s="140"/>
      <c r="WV66" s="140"/>
      <c r="WW66" s="140"/>
      <c r="WX66" s="140"/>
      <c r="WY66" s="140"/>
      <c r="WZ66" s="140"/>
      <c r="XA66" s="140"/>
      <c r="XB66" s="140"/>
      <c r="XC66" s="140"/>
      <c r="XD66" s="140"/>
      <c r="XE66" s="140"/>
      <c r="XF66" s="140"/>
      <c r="XG66" s="140"/>
      <c r="XH66" s="140"/>
      <c r="XI66" s="140"/>
      <c r="XJ66" s="140"/>
      <c r="XK66" s="140"/>
      <c r="XL66" s="140"/>
      <c r="XM66" s="140"/>
      <c r="XN66" s="140"/>
      <c r="XO66" s="140"/>
      <c r="XP66" s="140"/>
      <c r="XQ66" s="140"/>
      <c r="XR66" s="140"/>
      <c r="XS66" s="140"/>
      <c r="XT66" s="140"/>
      <c r="XU66" s="140"/>
      <c r="XV66" s="140"/>
      <c r="XW66" s="140"/>
      <c r="XX66" s="140"/>
      <c r="XY66" s="140"/>
      <c r="XZ66" s="140"/>
      <c r="YA66" s="140"/>
      <c r="YB66" s="140"/>
      <c r="YC66" s="140"/>
      <c r="YD66" s="140"/>
      <c r="YE66" s="140"/>
      <c r="YF66" s="140"/>
      <c r="YG66" s="140"/>
      <c r="YH66" s="140"/>
      <c r="YI66" s="140"/>
      <c r="YJ66" s="140"/>
      <c r="YK66" s="140"/>
      <c r="YL66" s="140"/>
      <c r="YM66" s="140"/>
      <c r="YN66" s="140"/>
      <c r="YO66" s="140"/>
      <c r="YP66" s="140"/>
      <c r="YQ66" s="140"/>
      <c r="YR66" s="140"/>
      <c r="YS66" s="140"/>
      <c r="YT66" s="140"/>
      <c r="YU66" s="140"/>
      <c r="YV66" s="140"/>
      <c r="YW66" s="140"/>
      <c r="YX66" s="140"/>
      <c r="YY66" s="140"/>
      <c r="YZ66" s="140"/>
      <c r="ZA66" s="140"/>
      <c r="ZB66" s="140"/>
      <c r="ZC66" s="140"/>
      <c r="ZD66" s="140"/>
      <c r="ZE66" s="140"/>
      <c r="ZF66" s="140"/>
      <c r="ZG66" s="140"/>
      <c r="ZH66" s="140"/>
      <c r="ZI66" s="140"/>
      <c r="ZJ66" s="140"/>
      <c r="ZK66" s="140"/>
      <c r="ZL66" s="140"/>
      <c r="ZM66" s="140"/>
      <c r="ZN66" s="140"/>
      <c r="ZO66" s="140"/>
      <c r="ZP66" s="140"/>
      <c r="ZQ66" s="140"/>
      <c r="ZR66" s="140"/>
      <c r="ZS66" s="140"/>
      <c r="ZT66" s="140"/>
      <c r="ZU66" s="140"/>
      <c r="ZV66" s="140"/>
      <c r="ZW66" s="140"/>
      <c r="ZX66" s="140"/>
      <c r="ZY66" s="140"/>
      <c r="ZZ66" s="140"/>
      <c r="AAA66" s="140"/>
      <c r="AAB66" s="140"/>
      <c r="AAC66" s="140"/>
      <c r="AAD66" s="140"/>
      <c r="AAE66" s="140"/>
      <c r="AAF66" s="140"/>
      <c r="AAG66" s="140"/>
      <c r="AAH66" s="140"/>
      <c r="AAI66" s="140"/>
      <c r="AAJ66" s="140"/>
      <c r="AAK66" s="140"/>
      <c r="AAL66" s="140"/>
      <c r="AAM66" s="140"/>
      <c r="AAN66" s="140"/>
      <c r="AAO66" s="140"/>
      <c r="AAP66" s="140"/>
      <c r="AAQ66" s="140"/>
      <c r="AAR66" s="140"/>
      <c r="AAS66" s="140"/>
      <c r="AAT66" s="140"/>
      <c r="AAU66" s="140"/>
      <c r="AAV66" s="140"/>
      <c r="AAW66" s="140"/>
      <c r="AAX66" s="140"/>
      <c r="AAY66" s="140"/>
      <c r="AAZ66" s="140"/>
      <c r="ABA66" s="140"/>
      <c r="ABB66" s="140"/>
      <c r="ABC66" s="140"/>
      <c r="ABD66" s="140"/>
      <c r="ABE66" s="140"/>
      <c r="ABF66" s="140"/>
      <c r="ABG66" s="140"/>
      <c r="ABH66" s="140"/>
      <c r="ABI66" s="140"/>
      <c r="ABJ66" s="140"/>
      <c r="ABK66" s="140"/>
      <c r="ABL66" s="140"/>
      <c r="ABM66" s="140"/>
      <c r="ABN66" s="140"/>
      <c r="ABO66" s="140"/>
      <c r="ABP66" s="140"/>
      <c r="ABQ66" s="140"/>
      <c r="ABR66" s="140"/>
      <c r="ABS66" s="140"/>
      <c r="ABT66" s="140"/>
      <c r="ABU66" s="140"/>
      <c r="ABV66" s="140"/>
      <c r="ABW66" s="140"/>
      <c r="ABX66" s="140"/>
      <c r="ABY66" s="140"/>
      <c r="ABZ66" s="140"/>
      <c r="ACA66" s="140"/>
      <c r="ACB66" s="140"/>
      <c r="ACC66" s="140"/>
      <c r="ACD66" s="140"/>
      <c r="ACE66" s="140"/>
      <c r="ACF66" s="140"/>
      <c r="ACG66" s="140"/>
      <c r="ACH66" s="140"/>
      <c r="ACI66" s="140"/>
      <c r="ACJ66" s="140"/>
      <c r="ACK66" s="140"/>
      <c r="ACL66" s="140"/>
      <c r="ACM66" s="140"/>
      <c r="ACN66" s="140"/>
      <c r="ACO66" s="140"/>
      <c r="ACP66" s="140"/>
      <c r="ACQ66" s="140"/>
      <c r="ACR66" s="140"/>
      <c r="ACS66" s="140"/>
      <c r="ACT66" s="140"/>
      <c r="ACU66" s="140"/>
      <c r="ACV66" s="140"/>
      <c r="ACW66" s="140"/>
      <c r="ACX66" s="140"/>
      <c r="ACY66" s="140"/>
      <c r="ACZ66" s="140"/>
      <c r="ADA66" s="140"/>
      <c r="ADB66" s="140"/>
      <c r="ADC66" s="140"/>
      <c r="ADD66" s="140"/>
      <c r="ADE66" s="140"/>
      <c r="ADF66" s="140"/>
      <c r="ADG66" s="140"/>
      <c r="ADH66" s="140"/>
      <c r="ADI66" s="140"/>
      <c r="ADJ66" s="140"/>
      <c r="ADK66" s="140"/>
      <c r="ADL66" s="140"/>
      <c r="ADM66" s="140"/>
      <c r="ADN66" s="140"/>
      <c r="ADO66" s="140"/>
      <c r="ADP66" s="140"/>
      <c r="ADQ66" s="140"/>
      <c r="ADR66" s="140"/>
      <c r="ADS66" s="140"/>
      <c r="ADT66" s="140"/>
      <c r="ADU66" s="140"/>
      <c r="ADV66" s="140"/>
      <c r="ADW66" s="140"/>
      <c r="ADX66" s="140"/>
      <c r="ADY66" s="140"/>
      <c r="ADZ66" s="140"/>
      <c r="AEA66" s="140"/>
      <c r="AEB66" s="140"/>
      <c r="AEC66" s="140"/>
      <c r="AED66" s="140"/>
      <c r="AEE66" s="140"/>
      <c r="AEF66" s="140"/>
      <c r="AEG66" s="140"/>
      <c r="AEH66" s="140"/>
      <c r="AEI66" s="140"/>
      <c r="AEJ66" s="140"/>
      <c r="AEK66" s="140"/>
      <c r="AEL66" s="140"/>
      <c r="AEM66" s="140"/>
      <c r="AEN66" s="140"/>
      <c r="AEO66" s="140"/>
      <c r="AEP66" s="140"/>
      <c r="AEQ66" s="140"/>
      <c r="AER66" s="140"/>
      <c r="AES66" s="140"/>
      <c r="AET66" s="140"/>
      <c r="AEU66" s="140"/>
      <c r="AEV66" s="140"/>
      <c r="AEW66" s="140"/>
      <c r="AEX66" s="140"/>
      <c r="AEY66" s="140"/>
      <c r="AEZ66" s="140"/>
      <c r="AFA66" s="140"/>
      <c r="AFB66" s="140"/>
      <c r="AFC66" s="140"/>
      <c r="AFD66" s="140"/>
      <c r="AFE66" s="140"/>
      <c r="AFF66" s="140"/>
      <c r="AFG66" s="140"/>
      <c r="AFH66" s="140"/>
      <c r="AFI66" s="140"/>
      <c r="AFJ66" s="140"/>
      <c r="AFK66" s="140"/>
      <c r="AFL66" s="140"/>
      <c r="AFM66" s="140"/>
      <c r="AFN66" s="140"/>
      <c r="AFO66" s="140"/>
      <c r="AFP66" s="140"/>
      <c r="AFQ66" s="140"/>
      <c r="AFR66" s="140"/>
      <c r="AFS66" s="140"/>
      <c r="AFT66" s="140"/>
      <c r="AFU66" s="140"/>
      <c r="AFV66" s="140"/>
      <c r="AFW66" s="140"/>
      <c r="AFX66" s="140"/>
      <c r="AFY66" s="140"/>
      <c r="AFZ66" s="140"/>
      <c r="AGA66" s="140"/>
      <c r="AGB66" s="140"/>
      <c r="AGC66" s="140"/>
      <c r="AGD66" s="140"/>
      <c r="AGE66" s="140"/>
      <c r="AGF66" s="140"/>
      <c r="AGG66" s="140"/>
      <c r="AGH66" s="140"/>
      <c r="AGI66" s="140"/>
      <c r="AGJ66" s="140"/>
      <c r="AGK66" s="140"/>
      <c r="AGL66" s="140"/>
      <c r="AGM66" s="140"/>
      <c r="AGN66" s="140"/>
      <c r="AGO66" s="140"/>
      <c r="AGP66" s="140"/>
      <c r="AGQ66" s="140"/>
      <c r="AGR66" s="140"/>
      <c r="AGS66" s="140"/>
      <c r="AGT66" s="140"/>
      <c r="AGU66" s="140"/>
      <c r="AGV66" s="140"/>
      <c r="AGW66" s="140"/>
      <c r="AGX66" s="140"/>
      <c r="AGY66" s="140"/>
      <c r="AGZ66" s="140"/>
      <c r="AHA66" s="140"/>
      <c r="AHB66" s="140"/>
      <c r="AHC66" s="140"/>
      <c r="AHD66" s="140"/>
      <c r="AHE66" s="140"/>
      <c r="AHF66" s="140"/>
      <c r="AHG66" s="140"/>
      <c r="AHH66" s="140"/>
      <c r="AHI66" s="140"/>
      <c r="AHJ66" s="140"/>
      <c r="AHK66" s="140"/>
      <c r="AHL66" s="140"/>
      <c r="AHM66" s="140"/>
      <c r="AHN66" s="140"/>
      <c r="AHO66" s="140"/>
      <c r="AHP66" s="140"/>
      <c r="AHQ66" s="140"/>
      <c r="AHR66" s="140"/>
      <c r="AHS66" s="140"/>
      <c r="AHT66" s="140"/>
      <c r="AHU66" s="140"/>
      <c r="AHV66" s="140"/>
      <c r="AHW66" s="140"/>
      <c r="AHX66" s="140"/>
      <c r="AHY66" s="140"/>
      <c r="AHZ66" s="140"/>
      <c r="AIA66" s="140"/>
      <c r="AIB66" s="140"/>
      <c r="AIC66" s="140"/>
      <c r="AID66" s="140"/>
      <c r="AIE66" s="140"/>
      <c r="AIF66" s="140"/>
      <c r="AIG66" s="140"/>
      <c r="AIH66" s="140"/>
      <c r="AII66" s="140"/>
      <c r="AIJ66" s="140"/>
      <c r="AIK66" s="140"/>
      <c r="AIL66" s="140"/>
      <c r="AIM66" s="140"/>
      <c r="AIN66" s="140"/>
      <c r="AIO66" s="140"/>
      <c r="AIP66" s="140"/>
      <c r="AIQ66" s="140"/>
      <c r="AIR66" s="140"/>
      <c r="AIS66" s="140"/>
      <c r="AIT66" s="140"/>
      <c r="AIU66" s="140"/>
      <c r="AIV66" s="140"/>
      <c r="AIW66" s="140"/>
      <c r="AIX66" s="140"/>
      <c r="AIY66" s="140"/>
      <c r="AIZ66" s="140"/>
      <c r="AJA66" s="140"/>
      <c r="AJB66" s="140"/>
      <c r="AJC66" s="140"/>
      <c r="AJD66" s="140"/>
      <c r="AJE66" s="140"/>
      <c r="AJF66" s="140"/>
      <c r="AJG66" s="140"/>
      <c r="AJH66" s="140"/>
      <c r="AJI66" s="140"/>
      <c r="AJJ66" s="140"/>
      <c r="AJK66" s="140"/>
      <c r="AJL66" s="140"/>
      <c r="AJM66" s="140"/>
      <c r="AJN66" s="140"/>
      <c r="AJO66" s="140"/>
      <c r="AJP66" s="140"/>
      <c r="AJQ66" s="140"/>
      <c r="AJR66" s="140"/>
      <c r="AJS66" s="140"/>
      <c r="AJT66" s="140"/>
      <c r="AJU66" s="140"/>
      <c r="AJV66" s="140"/>
      <c r="AJW66" s="140"/>
      <c r="AJX66" s="140"/>
      <c r="AJY66" s="140"/>
      <c r="AJZ66" s="140"/>
      <c r="AKA66" s="140"/>
      <c r="AKB66" s="140"/>
      <c r="AKC66" s="140"/>
      <c r="AKD66" s="140"/>
      <c r="AKE66" s="140"/>
      <c r="AKF66" s="140"/>
      <c r="AKG66" s="140"/>
      <c r="AKH66" s="140"/>
      <c r="AKI66" s="140"/>
      <c r="AKJ66" s="140"/>
      <c r="AKK66" s="140"/>
      <c r="AKL66" s="140"/>
      <c r="AKM66" s="140"/>
      <c r="AKN66" s="140"/>
      <c r="AKO66" s="140"/>
      <c r="AKP66" s="140"/>
      <c r="AKQ66" s="140"/>
      <c r="AKR66" s="140"/>
      <c r="AKS66" s="140"/>
      <c r="AKT66" s="140"/>
      <c r="AKU66" s="140"/>
      <c r="AKV66" s="140"/>
      <c r="AKW66" s="140"/>
      <c r="AKX66" s="140"/>
      <c r="AKY66" s="140"/>
      <c r="AKZ66" s="140"/>
      <c r="ALA66" s="140"/>
      <c r="ALB66" s="140"/>
      <c r="ALC66" s="140"/>
      <c r="ALD66" s="140"/>
      <c r="ALE66" s="140"/>
      <c r="ALF66" s="140"/>
      <c r="ALG66" s="140"/>
      <c r="ALH66" s="140"/>
      <c r="ALI66" s="140"/>
      <c r="ALJ66" s="140"/>
      <c r="ALK66" s="140"/>
      <c r="ALL66" s="140"/>
      <c r="ALM66" s="140"/>
      <c r="ALN66" s="140"/>
      <c r="ALO66" s="140"/>
      <c r="ALP66" s="140"/>
      <c r="ALQ66" s="140"/>
      <c r="ALR66" s="140"/>
      <c r="ALS66" s="140"/>
      <c r="ALT66" s="140"/>
      <c r="ALU66" s="140"/>
      <c r="ALV66" s="140"/>
      <c r="ALW66" s="140"/>
      <c r="ALX66" s="140"/>
      <c r="ALY66" s="140"/>
      <c r="ALZ66" s="140"/>
      <c r="AMA66" s="140"/>
      <c r="AMB66" s="140"/>
      <c r="AMC66" s="140"/>
      <c r="AMD66" s="140"/>
      <c r="AME66" s="140"/>
      <c r="AMF66" s="140"/>
      <c r="AMG66" s="140"/>
      <c r="AMH66" s="140"/>
      <c r="AMI66" s="140"/>
      <c r="AMJ66" s="140"/>
      <c r="AMK66" s="140"/>
      <c r="AML66" s="140"/>
      <c r="AMM66" s="140"/>
      <c r="AMN66" s="140"/>
      <c r="AMO66" s="140"/>
      <c r="AMP66" s="140"/>
      <c r="AMQ66" s="140"/>
      <c r="AMR66" s="140"/>
      <c r="AMS66" s="140"/>
      <c r="AMT66" s="140"/>
      <c r="AMU66" s="140"/>
      <c r="AMV66" s="140"/>
      <c r="AMW66" s="140"/>
      <c r="AMX66" s="140"/>
      <c r="AMY66" s="140"/>
      <c r="AMZ66" s="140"/>
      <c r="ANA66" s="140"/>
      <c r="ANB66" s="140"/>
      <c r="ANC66" s="140"/>
      <c r="AND66" s="140"/>
      <c r="ANE66" s="140"/>
      <c r="ANF66" s="140"/>
      <c r="ANG66" s="140"/>
      <c r="ANH66" s="140"/>
      <c r="ANI66" s="140"/>
      <c r="ANJ66" s="140"/>
      <c r="ANK66" s="140"/>
      <c r="ANL66" s="140"/>
      <c r="ANM66" s="140"/>
      <c r="ANN66" s="140"/>
      <c r="ANO66" s="140"/>
      <c r="ANP66" s="140"/>
      <c r="ANQ66" s="140"/>
      <c r="ANR66" s="140"/>
      <c r="ANS66" s="140"/>
      <c r="ANT66" s="140"/>
      <c r="ANU66" s="140"/>
      <c r="ANV66" s="140"/>
      <c r="ANW66" s="140"/>
      <c r="ANX66" s="140"/>
      <c r="ANY66" s="140"/>
      <c r="ANZ66" s="140"/>
      <c r="AOA66" s="140"/>
      <c r="AOB66" s="140"/>
      <c r="AOC66" s="140"/>
      <c r="AOD66" s="140"/>
      <c r="AOE66" s="140"/>
      <c r="AOF66" s="140"/>
      <c r="AOG66" s="140"/>
      <c r="AOH66" s="140"/>
      <c r="AOI66" s="140"/>
      <c r="AOJ66" s="140"/>
      <c r="AOK66" s="140"/>
      <c r="AOL66" s="140"/>
      <c r="AOM66" s="140"/>
      <c r="AON66" s="140"/>
      <c r="AOO66" s="140"/>
      <c r="AOP66" s="140"/>
      <c r="AOQ66" s="140"/>
      <c r="AOR66" s="140"/>
      <c r="AOS66" s="140"/>
      <c r="AOT66" s="140"/>
      <c r="AOU66" s="140"/>
      <c r="AOV66" s="140"/>
      <c r="AOW66" s="140"/>
      <c r="AOX66" s="140"/>
      <c r="AOY66" s="140"/>
      <c r="AOZ66" s="140"/>
      <c r="APA66" s="140"/>
      <c r="APB66" s="140"/>
      <c r="APC66" s="140"/>
      <c r="APD66" s="140"/>
      <c r="APE66" s="140"/>
      <c r="APF66" s="140"/>
      <c r="APG66" s="140"/>
      <c r="APH66" s="140"/>
      <c r="API66" s="140"/>
      <c r="APJ66" s="140"/>
      <c r="APK66" s="140"/>
      <c r="APL66" s="140"/>
      <c r="APM66" s="140"/>
      <c r="APN66" s="140"/>
      <c r="APO66" s="140"/>
      <c r="APP66" s="140"/>
      <c r="APQ66" s="140"/>
      <c r="APR66" s="140"/>
      <c r="APS66" s="140"/>
      <c r="APT66" s="140"/>
      <c r="APU66" s="140"/>
      <c r="APV66" s="140"/>
      <c r="APW66" s="140"/>
      <c r="APX66" s="140"/>
      <c r="APY66" s="140"/>
      <c r="APZ66" s="140"/>
      <c r="AQA66" s="140"/>
      <c r="AQB66" s="140"/>
      <c r="AQC66" s="140"/>
      <c r="AQD66" s="140"/>
      <c r="AQE66" s="140"/>
      <c r="AQF66" s="140"/>
      <c r="AQG66" s="140"/>
      <c r="AQH66" s="140"/>
      <c r="AQI66" s="140"/>
      <c r="AQJ66" s="140"/>
      <c r="AQK66" s="140"/>
      <c r="AQL66" s="140"/>
      <c r="AQM66" s="140"/>
      <c r="AQN66" s="140"/>
      <c r="AQO66" s="140"/>
      <c r="AQP66" s="140"/>
      <c r="AQQ66" s="140"/>
      <c r="AQR66" s="140"/>
      <c r="AQS66" s="140"/>
      <c r="AQT66" s="140"/>
      <c r="AQU66" s="140"/>
      <c r="AQV66" s="140"/>
      <c r="AQW66" s="140"/>
      <c r="AQX66" s="140"/>
      <c r="AQY66" s="140"/>
      <c r="AQZ66" s="140"/>
      <c r="ARA66" s="140"/>
      <c r="ARB66" s="140"/>
      <c r="ARC66" s="140"/>
      <c r="ARD66" s="140"/>
      <c r="ARE66" s="140"/>
      <c r="ARF66" s="140"/>
      <c r="ARG66" s="140"/>
      <c r="ARH66" s="140"/>
      <c r="ARI66" s="140"/>
      <c r="ARJ66" s="140"/>
      <c r="ARK66" s="140"/>
      <c r="ARL66" s="140"/>
      <c r="ARM66" s="140"/>
      <c r="ARN66" s="140"/>
      <c r="ARO66" s="140"/>
      <c r="ARP66" s="140"/>
      <c r="ARQ66" s="140"/>
      <c r="ARR66" s="140"/>
      <c r="ARS66" s="140"/>
      <c r="ART66" s="140"/>
      <c r="ARU66" s="140"/>
      <c r="ARV66" s="140"/>
      <c r="ARW66" s="140"/>
      <c r="ARX66" s="140"/>
      <c r="ARY66" s="140"/>
      <c r="ARZ66" s="140"/>
      <c r="ASA66" s="140"/>
      <c r="ASB66" s="140"/>
      <c r="ASC66" s="140"/>
      <c r="ASD66" s="140"/>
      <c r="ASE66" s="140"/>
      <c r="ASF66" s="140"/>
      <c r="ASG66" s="140"/>
      <c r="ASH66" s="140"/>
      <c r="ASI66" s="140"/>
      <c r="ASJ66" s="140"/>
      <c r="ASK66" s="140"/>
      <c r="ASL66" s="140"/>
      <c r="ASM66" s="140"/>
      <c r="ASN66" s="140"/>
      <c r="ASO66" s="140"/>
      <c r="ASP66" s="140"/>
      <c r="ASQ66" s="140"/>
      <c r="ASR66" s="140"/>
      <c r="ASS66" s="140"/>
      <c r="AST66" s="140"/>
      <c r="ASU66" s="140"/>
      <c r="ASV66" s="140"/>
      <c r="ASW66" s="140"/>
      <c r="ASX66" s="140"/>
      <c r="ASY66" s="140"/>
      <c r="ASZ66" s="140"/>
      <c r="ATA66" s="140"/>
      <c r="ATB66" s="140"/>
      <c r="ATC66" s="140"/>
      <c r="ATD66" s="140"/>
      <c r="ATE66" s="140"/>
      <c r="ATF66" s="140"/>
      <c r="ATG66" s="140"/>
      <c r="ATH66" s="140"/>
      <c r="ATI66" s="140"/>
      <c r="ATJ66" s="140"/>
      <c r="ATK66" s="140"/>
      <c r="ATL66" s="140"/>
      <c r="ATM66" s="140"/>
      <c r="ATN66" s="140"/>
      <c r="ATO66" s="140"/>
      <c r="ATP66" s="140"/>
      <c r="ATQ66" s="140"/>
      <c r="ATR66" s="140"/>
      <c r="ATS66" s="140"/>
      <c r="ATT66" s="140"/>
      <c r="ATU66" s="140"/>
      <c r="ATV66" s="140"/>
      <c r="ATW66" s="140"/>
      <c r="ATX66" s="140"/>
      <c r="ATY66" s="140"/>
      <c r="ATZ66" s="140"/>
      <c r="AUA66" s="140"/>
      <c r="AUB66" s="140"/>
      <c r="AUC66" s="140"/>
      <c r="AUD66" s="140"/>
      <c r="AUE66" s="140"/>
      <c r="AUF66" s="140"/>
      <c r="AUG66" s="140"/>
      <c r="AUH66" s="140"/>
      <c r="AUI66" s="140"/>
      <c r="AUJ66" s="140"/>
      <c r="AUK66" s="140"/>
      <c r="AUL66" s="140"/>
      <c r="AUM66" s="140"/>
      <c r="AUN66" s="140"/>
      <c r="AUO66" s="140"/>
      <c r="AUP66" s="140"/>
      <c r="AUQ66" s="140"/>
      <c r="AUR66" s="140"/>
      <c r="AUS66" s="140"/>
      <c r="AUT66" s="140"/>
      <c r="AUU66" s="140"/>
      <c r="AUV66" s="140"/>
      <c r="AUW66" s="140"/>
      <c r="AUX66" s="140"/>
      <c r="AUY66" s="140"/>
      <c r="AUZ66" s="140"/>
      <c r="AVA66" s="140"/>
      <c r="AVB66" s="140"/>
      <c r="AVC66" s="140"/>
      <c r="AVD66" s="140"/>
      <c r="AVE66" s="140"/>
      <c r="AVF66" s="140"/>
      <c r="AVG66" s="140"/>
      <c r="AVH66" s="140"/>
      <c r="AVI66" s="140"/>
      <c r="AVJ66" s="140"/>
      <c r="AVK66" s="140"/>
      <c r="AVL66" s="140"/>
      <c r="AVM66" s="140"/>
      <c r="AVN66" s="140"/>
      <c r="AVO66" s="140"/>
      <c r="AVP66" s="140"/>
      <c r="AVQ66" s="140"/>
      <c r="AVR66" s="140"/>
      <c r="AVS66" s="140"/>
      <c r="AVT66" s="140"/>
      <c r="AVU66" s="140"/>
      <c r="AVV66" s="140"/>
      <c r="AVW66" s="140"/>
      <c r="AVX66" s="140"/>
      <c r="AVY66" s="140"/>
      <c r="AVZ66" s="140"/>
      <c r="AWA66" s="140"/>
      <c r="AWB66" s="140"/>
      <c r="AWC66" s="140"/>
      <c r="AWD66" s="140"/>
      <c r="AWE66" s="140"/>
      <c r="AWF66" s="140"/>
      <c r="AWG66" s="140"/>
      <c r="AWH66" s="140"/>
      <c r="AWI66" s="140"/>
      <c r="AWJ66" s="140"/>
      <c r="AWK66" s="140"/>
      <c r="AWL66" s="140"/>
      <c r="AWM66" s="140"/>
      <c r="AWN66" s="140"/>
      <c r="AWO66" s="140"/>
      <c r="AWP66" s="140"/>
      <c r="AWQ66" s="140"/>
      <c r="AWR66" s="140"/>
      <c r="AWS66" s="140"/>
      <c r="AWT66" s="140"/>
      <c r="AWU66" s="140"/>
      <c r="AWV66" s="140"/>
      <c r="AWW66" s="140"/>
      <c r="AWX66" s="140"/>
      <c r="AWY66" s="140"/>
      <c r="AWZ66" s="140"/>
      <c r="AXA66" s="140"/>
      <c r="AXB66" s="140"/>
      <c r="AXC66" s="140"/>
      <c r="AXD66" s="140"/>
      <c r="AXE66" s="140"/>
      <c r="AXF66" s="140"/>
      <c r="AXG66" s="140"/>
      <c r="AXH66" s="140"/>
      <c r="AXI66" s="140"/>
      <c r="AXJ66" s="140"/>
      <c r="AXK66" s="140"/>
      <c r="AXL66" s="140"/>
      <c r="AXM66" s="140"/>
      <c r="AXN66" s="140"/>
      <c r="AXO66" s="140"/>
      <c r="AXP66" s="140"/>
      <c r="AXQ66" s="140"/>
      <c r="AXR66" s="140"/>
      <c r="AXS66" s="140"/>
      <c r="AXT66" s="140"/>
      <c r="AXU66" s="140"/>
      <c r="AXV66" s="140"/>
      <c r="AXW66" s="140"/>
      <c r="AXX66" s="140"/>
      <c r="AXY66" s="140"/>
      <c r="AXZ66" s="140"/>
      <c r="AYA66" s="140"/>
      <c r="AYB66" s="140"/>
      <c r="AYC66" s="140"/>
      <c r="AYD66" s="140"/>
      <c r="AYE66" s="140"/>
      <c r="AYF66" s="140"/>
      <c r="AYG66" s="140"/>
      <c r="AYH66" s="140"/>
      <c r="AYI66" s="140"/>
      <c r="AYJ66" s="140"/>
      <c r="AYK66" s="140"/>
      <c r="AYL66" s="140"/>
      <c r="AYM66" s="140"/>
      <c r="AYN66" s="140"/>
      <c r="AYO66" s="140"/>
      <c r="AYP66" s="140"/>
      <c r="AYQ66" s="140"/>
      <c r="AYR66" s="140"/>
      <c r="AYS66" s="140"/>
      <c r="AYT66" s="140"/>
      <c r="AYU66" s="140"/>
      <c r="AYV66" s="140"/>
      <c r="AYW66" s="140"/>
      <c r="AYX66" s="140"/>
      <c r="AYY66" s="140"/>
      <c r="AYZ66" s="140"/>
      <c r="AZA66" s="140"/>
      <c r="AZB66" s="140"/>
      <c r="AZC66" s="140"/>
      <c r="AZD66" s="140"/>
      <c r="AZE66" s="140"/>
      <c r="AZF66" s="140"/>
      <c r="AZG66" s="140"/>
      <c r="AZH66" s="140"/>
      <c r="AZI66" s="140"/>
      <c r="AZJ66" s="140"/>
      <c r="AZK66" s="140"/>
      <c r="AZL66" s="140"/>
      <c r="AZM66" s="140"/>
      <c r="AZN66" s="140"/>
      <c r="AZO66" s="140"/>
      <c r="AZP66" s="140"/>
      <c r="AZQ66" s="140"/>
      <c r="AZR66" s="140"/>
      <c r="AZS66" s="140"/>
      <c r="AZT66" s="140"/>
      <c r="AZU66" s="140"/>
      <c r="AZV66" s="140"/>
      <c r="AZW66" s="140"/>
      <c r="AZX66" s="140"/>
      <c r="AZY66" s="140"/>
      <c r="AZZ66" s="140"/>
      <c r="BAA66" s="140"/>
      <c r="BAB66" s="140"/>
      <c r="BAC66" s="140"/>
      <c r="BAD66" s="140"/>
      <c r="BAE66" s="140"/>
      <c r="BAF66" s="140"/>
      <c r="BAG66" s="140"/>
      <c r="BAH66" s="140"/>
      <c r="BAI66" s="140"/>
      <c r="BAJ66" s="140"/>
      <c r="BAK66" s="140"/>
      <c r="BAL66" s="140"/>
      <c r="BAM66" s="140"/>
      <c r="BAN66" s="140"/>
      <c r="BAO66" s="140"/>
      <c r="BAP66" s="140"/>
      <c r="BAQ66" s="140"/>
      <c r="BAR66" s="140"/>
      <c r="BAS66" s="140"/>
      <c r="BAT66" s="140"/>
      <c r="BAU66" s="140"/>
      <c r="BAV66" s="140"/>
      <c r="BAW66" s="140"/>
      <c r="BAX66" s="140"/>
      <c r="BAY66" s="140"/>
      <c r="BAZ66" s="140"/>
      <c r="BBA66" s="140"/>
      <c r="BBB66" s="140"/>
      <c r="BBC66" s="140"/>
      <c r="BBD66" s="140"/>
      <c r="BBE66" s="140"/>
      <c r="BBF66" s="140"/>
      <c r="BBG66" s="140"/>
      <c r="BBH66" s="140"/>
      <c r="BBI66" s="140"/>
      <c r="BBJ66" s="140"/>
      <c r="BBK66" s="140"/>
      <c r="BBL66" s="140"/>
      <c r="BBM66" s="140"/>
      <c r="BBN66" s="140"/>
      <c r="BBO66" s="140"/>
      <c r="BBP66" s="140"/>
      <c r="BBQ66" s="140"/>
      <c r="BBR66" s="140"/>
      <c r="BBS66" s="140"/>
      <c r="BBT66" s="140"/>
      <c r="BBU66" s="140"/>
      <c r="BBV66" s="140"/>
      <c r="BBW66" s="140"/>
      <c r="BBX66" s="140"/>
      <c r="BBY66" s="140"/>
      <c r="BBZ66" s="140"/>
      <c r="BCA66" s="140"/>
      <c r="BCB66" s="140"/>
      <c r="BCC66" s="140"/>
      <c r="BCD66" s="140"/>
      <c r="BCE66" s="140"/>
      <c r="BCF66" s="140"/>
      <c r="BCG66" s="140"/>
      <c r="BCH66" s="140"/>
      <c r="BCI66" s="140"/>
      <c r="BCJ66" s="140"/>
      <c r="BCK66" s="140"/>
      <c r="BCL66" s="140"/>
      <c r="BCM66" s="140"/>
      <c r="BCN66" s="140"/>
      <c r="BCO66" s="140"/>
      <c r="BCP66" s="140"/>
      <c r="BCQ66" s="140"/>
      <c r="BCR66" s="140"/>
      <c r="BCS66" s="140"/>
      <c r="BCT66" s="140"/>
      <c r="BCU66" s="140"/>
      <c r="BCV66" s="140"/>
      <c r="BCW66" s="140"/>
      <c r="BCX66" s="140"/>
      <c r="BCY66" s="140"/>
      <c r="BCZ66" s="140"/>
      <c r="BDA66" s="140"/>
      <c r="BDB66" s="140"/>
      <c r="BDC66" s="140"/>
      <c r="BDD66" s="140"/>
      <c r="BDE66" s="140"/>
      <c r="BDF66" s="140"/>
      <c r="BDG66" s="140"/>
      <c r="BDH66" s="140"/>
      <c r="BDI66" s="140"/>
      <c r="BDJ66" s="140"/>
      <c r="BDK66" s="140"/>
      <c r="BDL66" s="140"/>
      <c r="BDM66" s="140"/>
      <c r="BDN66" s="140"/>
      <c r="BDO66" s="140"/>
      <c r="BDP66" s="140"/>
      <c r="BDQ66" s="140"/>
      <c r="BDR66" s="140"/>
      <c r="BDS66" s="140"/>
      <c r="BDT66" s="140"/>
      <c r="BDU66" s="140"/>
      <c r="BDV66" s="140"/>
      <c r="BDW66" s="140"/>
      <c r="BDX66" s="140"/>
      <c r="BDY66" s="140"/>
      <c r="BDZ66" s="140"/>
      <c r="BEA66" s="140"/>
      <c r="BEB66" s="140"/>
      <c r="BEC66" s="140"/>
      <c r="BED66" s="140"/>
      <c r="BEE66" s="140"/>
      <c r="BEF66" s="140"/>
      <c r="BEG66" s="140"/>
      <c r="BEH66" s="140"/>
      <c r="BEI66" s="140"/>
      <c r="BEJ66" s="140"/>
      <c r="BEK66" s="140"/>
      <c r="BEL66" s="140"/>
      <c r="BEM66" s="140"/>
      <c r="BEN66" s="140"/>
      <c r="BEO66" s="140"/>
      <c r="BEP66" s="140"/>
      <c r="BEQ66" s="140"/>
      <c r="BER66" s="140"/>
      <c r="BES66" s="140"/>
      <c r="BET66" s="140"/>
      <c r="BEU66" s="140"/>
      <c r="BEV66" s="140"/>
      <c r="BEW66" s="140"/>
      <c r="BEX66" s="140"/>
      <c r="BEY66" s="140"/>
      <c r="BEZ66" s="140"/>
      <c r="BFA66" s="140"/>
      <c r="BFB66" s="140"/>
      <c r="BFC66" s="140"/>
      <c r="BFD66" s="140"/>
      <c r="BFE66" s="140"/>
      <c r="BFF66" s="140"/>
      <c r="BFG66" s="140"/>
      <c r="BFH66" s="140"/>
      <c r="BFI66" s="140"/>
      <c r="BFJ66" s="140"/>
      <c r="BFK66" s="140"/>
      <c r="BFL66" s="140"/>
      <c r="BFM66" s="140"/>
      <c r="BFN66" s="140"/>
      <c r="BFO66" s="140"/>
      <c r="BFP66" s="140"/>
      <c r="BFQ66" s="140"/>
      <c r="BFR66" s="140"/>
      <c r="BFS66" s="140"/>
      <c r="BFT66" s="140"/>
      <c r="BFU66" s="140"/>
      <c r="BFV66" s="140"/>
      <c r="BFW66" s="140"/>
      <c r="BFX66" s="140"/>
      <c r="BFY66" s="140"/>
      <c r="BFZ66" s="140"/>
      <c r="BGA66" s="140"/>
      <c r="BGB66" s="140"/>
      <c r="BGC66" s="140"/>
      <c r="BGD66" s="140"/>
      <c r="BGE66" s="140"/>
      <c r="BGF66" s="140"/>
      <c r="BGG66" s="140"/>
      <c r="BGH66" s="140"/>
      <c r="BGI66" s="140"/>
      <c r="BGJ66" s="140"/>
      <c r="BGK66" s="140"/>
      <c r="BGL66" s="140"/>
      <c r="BGM66" s="140"/>
      <c r="BGN66" s="140"/>
      <c r="BGO66" s="140"/>
      <c r="BGP66" s="140"/>
      <c r="BGQ66" s="140"/>
      <c r="BGR66" s="140"/>
      <c r="BGS66" s="140"/>
      <c r="BGT66" s="140"/>
      <c r="BGU66" s="140"/>
      <c r="BGV66" s="140"/>
      <c r="BGW66" s="140"/>
      <c r="BGX66" s="140"/>
      <c r="BGY66" s="140"/>
      <c r="BGZ66" s="140"/>
      <c r="BHA66" s="140"/>
      <c r="BHB66" s="140"/>
      <c r="BHC66" s="140"/>
      <c r="BHD66" s="140"/>
      <c r="BHE66" s="140"/>
      <c r="BHF66" s="140"/>
      <c r="BHG66" s="140"/>
      <c r="BHH66" s="140"/>
      <c r="BHI66" s="140"/>
      <c r="BHJ66" s="140"/>
      <c r="BHK66" s="140"/>
      <c r="BHL66" s="140"/>
      <c r="BHM66" s="140"/>
      <c r="BHN66" s="140"/>
      <c r="BHO66" s="140"/>
      <c r="BHP66" s="140"/>
      <c r="BHQ66" s="140"/>
      <c r="BHR66" s="140"/>
      <c r="BHS66" s="140"/>
      <c r="BHT66" s="140"/>
      <c r="BHU66" s="140"/>
      <c r="BHV66" s="140"/>
      <c r="BHW66" s="140"/>
      <c r="BHX66" s="140"/>
      <c r="BHY66" s="140"/>
      <c r="BHZ66" s="140"/>
      <c r="BIA66" s="140"/>
      <c r="BIB66" s="140"/>
      <c r="BIC66" s="140"/>
      <c r="BID66" s="140"/>
      <c r="BIE66" s="140"/>
      <c r="BIF66" s="140"/>
      <c r="BIG66" s="140"/>
      <c r="BIH66" s="140"/>
      <c r="BII66" s="140"/>
      <c r="BIJ66" s="140"/>
      <c r="BIK66" s="140"/>
      <c r="BIL66" s="140"/>
      <c r="BIM66" s="140"/>
      <c r="BIN66" s="140"/>
      <c r="BIO66" s="140"/>
      <c r="BIP66" s="140"/>
      <c r="BIQ66" s="140"/>
      <c r="BIR66" s="140"/>
      <c r="BIS66" s="140"/>
      <c r="BIT66" s="140"/>
      <c r="BIU66" s="140"/>
      <c r="BIV66" s="140"/>
      <c r="BIW66" s="140"/>
      <c r="BIX66" s="140"/>
      <c r="BIY66" s="140"/>
      <c r="BIZ66" s="140"/>
      <c r="BJA66" s="140"/>
      <c r="BJB66" s="140"/>
      <c r="BJC66" s="140"/>
      <c r="BJD66" s="140"/>
      <c r="BJE66" s="140"/>
      <c r="BJF66" s="140"/>
      <c r="BJG66" s="140"/>
      <c r="BJH66" s="140"/>
      <c r="BJI66" s="140"/>
      <c r="BJJ66" s="140"/>
      <c r="BJK66" s="140"/>
      <c r="BJL66" s="140"/>
      <c r="BJM66" s="140"/>
      <c r="BJN66" s="140"/>
      <c r="BJO66" s="140"/>
      <c r="BJP66" s="140"/>
      <c r="BJQ66" s="140"/>
      <c r="BJR66" s="140"/>
      <c r="BJS66" s="140"/>
      <c r="BJT66" s="140"/>
      <c r="BJU66" s="140"/>
      <c r="BJV66" s="140"/>
      <c r="BJW66" s="140"/>
      <c r="BJX66" s="140"/>
      <c r="BJY66" s="140"/>
      <c r="BJZ66" s="140"/>
      <c r="BKA66" s="140"/>
      <c r="BKB66" s="140"/>
      <c r="BKC66" s="140"/>
      <c r="BKD66" s="140"/>
      <c r="BKE66" s="140"/>
      <c r="BKF66" s="140"/>
      <c r="BKG66" s="140"/>
      <c r="BKH66" s="140"/>
      <c r="BKI66" s="140"/>
      <c r="BKJ66" s="140"/>
      <c r="BKK66" s="140"/>
      <c r="BKL66" s="140"/>
      <c r="BKM66" s="140"/>
      <c r="BKN66" s="140"/>
      <c r="BKO66" s="140"/>
      <c r="BKP66" s="140"/>
      <c r="BKQ66" s="140"/>
      <c r="BKR66" s="140"/>
      <c r="BKS66" s="140"/>
      <c r="BKT66" s="140"/>
      <c r="BKU66" s="140"/>
      <c r="BKV66" s="140"/>
      <c r="BKW66" s="140"/>
      <c r="BKX66" s="140"/>
      <c r="BKY66" s="140"/>
      <c r="BKZ66" s="140"/>
      <c r="BLA66" s="140"/>
      <c r="BLB66" s="140"/>
      <c r="BLC66" s="140"/>
      <c r="BLD66" s="140"/>
      <c r="BLE66" s="140"/>
      <c r="BLF66" s="140"/>
      <c r="BLG66" s="140"/>
      <c r="BLH66" s="140"/>
      <c r="BLI66" s="140"/>
      <c r="BLJ66" s="140"/>
      <c r="BLK66" s="140"/>
      <c r="BLL66" s="140"/>
      <c r="BLM66" s="140"/>
      <c r="BLN66" s="140"/>
      <c r="BLO66" s="140"/>
      <c r="BLP66" s="140"/>
      <c r="BLQ66" s="140"/>
      <c r="BLR66" s="140"/>
      <c r="BLS66" s="140"/>
      <c r="BLT66" s="140"/>
      <c r="BLU66" s="140"/>
      <c r="BLV66" s="140"/>
      <c r="BLW66" s="140"/>
      <c r="BLX66" s="140"/>
      <c r="BLY66" s="140"/>
      <c r="BLZ66" s="140"/>
      <c r="BMA66" s="140"/>
      <c r="BMB66" s="140"/>
      <c r="BMC66" s="140"/>
      <c r="BMD66" s="140"/>
      <c r="BME66" s="140"/>
      <c r="BMF66" s="140"/>
      <c r="BMG66" s="140"/>
      <c r="BMH66" s="140"/>
      <c r="BMI66" s="140"/>
      <c r="BMJ66" s="140"/>
      <c r="BMK66" s="140"/>
      <c r="BML66" s="140"/>
      <c r="BMM66" s="140"/>
      <c r="BMN66" s="140"/>
      <c r="BMO66" s="140"/>
      <c r="BMP66" s="140"/>
      <c r="BMQ66" s="140"/>
      <c r="BMR66" s="140"/>
      <c r="BMS66" s="140"/>
      <c r="BMT66" s="140"/>
      <c r="BMU66" s="140"/>
      <c r="BMV66" s="140"/>
      <c r="BMW66" s="140"/>
      <c r="BMX66" s="140"/>
      <c r="BMY66" s="140"/>
      <c r="BMZ66" s="140"/>
      <c r="BNA66" s="140"/>
      <c r="BNB66" s="140"/>
      <c r="BNC66" s="140"/>
      <c r="BND66" s="140"/>
      <c r="BNE66" s="140"/>
      <c r="BNF66" s="140"/>
      <c r="BNG66" s="140"/>
      <c r="BNH66" s="140"/>
      <c r="BNI66" s="140"/>
      <c r="BNJ66" s="140"/>
      <c r="BNK66" s="140"/>
      <c r="BNL66" s="140"/>
      <c r="BNM66" s="140"/>
      <c r="BNN66" s="140"/>
      <c r="BNO66" s="140"/>
      <c r="BNP66" s="140"/>
      <c r="BNQ66" s="140"/>
      <c r="BNR66" s="140"/>
      <c r="BNS66" s="140"/>
      <c r="BNT66" s="140"/>
      <c r="BNU66" s="140"/>
      <c r="BNV66" s="140"/>
      <c r="BNW66" s="140"/>
      <c r="BNX66" s="140"/>
      <c r="BNY66" s="140"/>
      <c r="BNZ66" s="140"/>
      <c r="BOA66" s="140"/>
      <c r="BOB66" s="140"/>
      <c r="BOC66" s="140"/>
      <c r="BOD66" s="140"/>
      <c r="BOE66" s="140"/>
      <c r="BOF66" s="140"/>
      <c r="BOG66" s="140"/>
      <c r="BOH66" s="140"/>
      <c r="BOI66" s="140"/>
      <c r="BOJ66" s="140"/>
      <c r="BOK66" s="140"/>
      <c r="BOL66" s="140"/>
      <c r="BOM66" s="140"/>
      <c r="BON66" s="140"/>
      <c r="BOO66" s="140"/>
      <c r="BOP66" s="140"/>
      <c r="BOQ66" s="140"/>
      <c r="BOR66" s="140"/>
      <c r="BOS66" s="140"/>
      <c r="BOT66" s="140"/>
      <c r="BOU66" s="140"/>
      <c r="BOV66" s="140"/>
      <c r="BOW66" s="140"/>
      <c r="BOX66" s="140"/>
      <c r="BOY66" s="140"/>
      <c r="BOZ66" s="140"/>
      <c r="BPA66" s="140"/>
      <c r="BPB66" s="140"/>
      <c r="BPC66" s="140"/>
      <c r="BPD66" s="140"/>
      <c r="BPE66" s="140"/>
      <c r="BPF66" s="140"/>
      <c r="BPG66" s="140"/>
      <c r="BPH66" s="140"/>
      <c r="BPI66" s="140"/>
      <c r="BPJ66" s="140"/>
      <c r="BPK66" s="140"/>
      <c r="BPL66" s="140"/>
      <c r="BPM66" s="140"/>
      <c r="BPN66" s="140"/>
      <c r="BPO66" s="140"/>
      <c r="BPP66" s="140"/>
      <c r="BPQ66" s="140"/>
      <c r="BPR66" s="140"/>
      <c r="BPS66" s="140"/>
      <c r="BPT66" s="140"/>
      <c r="BPU66" s="140"/>
      <c r="BPV66" s="140"/>
      <c r="BPW66" s="140"/>
      <c r="BPX66" s="140"/>
      <c r="BPY66" s="140"/>
      <c r="BPZ66" s="140"/>
      <c r="BQA66" s="140"/>
      <c r="BQB66" s="140"/>
      <c r="BQC66" s="140"/>
      <c r="BQD66" s="140"/>
      <c r="BQE66" s="140"/>
      <c r="BQF66" s="140"/>
      <c r="BQG66" s="140"/>
      <c r="BQH66" s="140"/>
      <c r="BQI66" s="140"/>
      <c r="BQJ66" s="140"/>
      <c r="BQK66" s="140"/>
      <c r="BQL66" s="140"/>
      <c r="BQM66" s="140"/>
      <c r="BQN66" s="140"/>
      <c r="BQO66" s="140"/>
      <c r="BQP66" s="140"/>
      <c r="BQQ66" s="140"/>
      <c r="BQR66" s="140"/>
      <c r="BQS66" s="140"/>
      <c r="BQT66" s="140"/>
      <c r="BQU66" s="140"/>
      <c r="BQV66" s="140"/>
      <c r="BQW66" s="140"/>
      <c r="BQX66" s="140"/>
      <c r="BQY66" s="140"/>
      <c r="BQZ66" s="140"/>
      <c r="BRA66" s="140"/>
      <c r="BRB66" s="140"/>
      <c r="BRC66" s="140"/>
      <c r="BRD66" s="140"/>
      <c r="BRE66" s="140"/>
      <c r="BRF66" s="140"/>
      <c r="BRG66" s="140"/>
      <c r="BRH66" s="140"/>
      <c r="BRI66" s="140"/>
      <c r="BRJ66" s="140"/>
      <c r="BRK66" s="140"/>
      <c r="BRL66" s="140"/>
      <c r="BRM66" s="140"/>
      <c r="BRN66" s="140"/>
      <c r="BRO66" s="140"/>
      <c r="BRP66" s="140"/>
      <c r="BRQ66" s="140"/>
      <c r="BRR66" s="140"/>
      <c r="BRS66" s="140"/>
      <c r="BRT66" s="140"/>
      <c r="BRU66" s="140"/>
      <c r="BRV66" s="140"/>
      <c r="BRW66" s="140"/>
      <c r="BRX66" s="140"/>
      <c r="BRY66" s="140"/>
      <c r="BRZ66" s="140"/>
      <c r="BSA66" s="140"/>
      <c r="BSB66" s="140"/>
      <c r="BSC66" s="140"/>
      <c r="BSD66" s="140"/>
      <c r="BSE66" s="140"/>
      <c r="BSF66" s="140"/>
      <c r="BSG66" s="140"/>
      <c r="BSH66" s="140"/>
      <c r="BSI66" s="140"/>
      <c r="BSJ66" s="140"/>
      <c r="BSK66" s="140"/>
      <c r="BSL66" s="140"/>
      <c r="BSM66" s="140"/>
      <c r="BSN66" s="140"/>
      <c r="BSO66" s="140"/>
      <c r="BSP66" s="140"/>
      <c r="BSQ66" s="140"/>
      <c r="BSR66" s="140"/>
      <c r="BSS66" s="140"/>
      <c r="BST66" s="140"/>
      <c r="BSU66" s="140"/>
      <c r="BSV66" s="140"/>
      <c r="BSW66" s="140"/>
      <c r="BSX66" s="140"/>
      <c r="BSY66" s="140"/>
      <c r="BSZ66" s="140"/>
      <c r="BTA66" s="140"/>
      <c r="BTB66" s="140"/>
      <c r="BTC66" s="140"/>
      <c r="BTD66" s="140"/>
      <c r="BTE66" s="140"/>
      <c r="BTF66" s="140"/>
      <c r="BTG66" s="140"/>
      <c r="BTH66" s="140"/>
      <c r="BTI66" s="140"/>
      <c r="BTJ66" s="140"/>
      <c r="BTK66" s="140"/>
      <c r="BTL66" s="140"/>
      <c r="BTM66" s="140"/>
      <c r="BTN66" s="140"/>
      <c r="BTO66" s="140"/>
      <c r="BTP66" s="140"/>
      <c r="BTQ66" s="140"/>
      <c r="BTR66" s="140"/>
      <c r="BTS66" s="140"/>
      <c r="BTT66" s="140"/>
      <c r="BTU66" s="140"/>
      <c r="BTV66" s="140"/>
      <c r="BTW66" s="140"/>
      <c r="BTX66" s="140"/>
      <c r="BTY66" s="140"/>
      <c r="BTZ66" s="140"/>
      <c r="BUA66" s="140"/>
      <c r="BUB66" s="140"/>
      <c r="BUC66" s="140"/>
      <c r="BUD66" s="140"/>
      <c r="BUE66" s="140"/>
      <c r="BUF66" s="140"/>
      <c r="BUG66" s="140"/>
      <c r="BUH66" s="140"/>
      <c r="BUI66" s="140"/>
      <c r="BUJ66" s="140"/>
      <c r="BUK66" s="140"/>
      <c r="BUL66" s="140"/>
      <c r="BUM66" s="140"/>
      <c r="BUN66" s="140"/>
      <c r="BUO66" s="140"/>
      <c r="BUP66" s="140"/>
      <c r="BUQ66" s="140"/>
      <c r="BUR66" s="140"/>
      <c r="BUS66" s="140"/>
      <c r="BUT66" s="140"/>
      <c r="BUU66" s="140"/>
      <c r="BUV66" s="140"/>
      <c r="BUW66" s="140"/>
      <c r="BUX66" s="140"/>
      <c r="BUY66" s="140"/>
      <c r="BUZ66" s="140"/>
      <c r="BVA66" s="140"/>
      <c r="BVB66" s="140"/>
      <c r="BVC66" s="140"/>
      <c r="BVD66" s="140"/>
      <c r="BVE66" s="140"/>
      <c r="BVF66" s="140"/>
      <c r="BVG66" s="140"/>
      <c r="BVH66" s="140"/>
      <c r="BVI66" s="140"/>
      <c r="BVJ66" s="140"/>
      <c r="BVK66" s="140"/>
      <c r="BVL66" s="140"/>
      <c r="BVM66" s="140"/>
      <c r="BVN66" s="140"/>
      <c r="BVO66" s="140"/>
      <c r="BVP66" s="140"/>
      <c r="BVQ66" s="140"/>
      <c r="BVR66" s="140"/>
      <c r="BVS66" s="140"/>
      <c r="BVT66" s="140"/>
      <c r="BVU66" s="140"/>
      <c r="BVV66" s="140"/>
      <c r="BVW66" s="140"/>
      <c r="BVX66" s="140"/>
      <c r="BVY66" s="140"/>
      <c r="BVZ66" s="140"/>
      <c r="BWA66" s="140"/>
      <c r="BWB66" s="140"/>
      <c r="BWC66" s="140"/>
      <c r="BWD66" s="140"/>
      <c r="BWE66" s="140"/>
      <c r="BWF66" s="140"/>
      <c r="BWG66" s="140"/>
      <c r="BWH66" s="140"/>
      <c r="BWI66" s="140"/>
      <c r="BWJ66" s="140"/>
      <c r="BWK66" s="140"/>
      <c r="BWL66" s="140"/>
      <c r="BWM66" s="140"/>
      <c r="BWN66" s="140"/>
      <c r="BWO66" s="140"/>
      <c r="BWP66" s="140"/>
      <c r="BWQ66" s="140"/>
      <c r="BWR66" s="140"/>
      <c r="BWS66" s="140"/>
      <c r="BWT66" s="140"/>
      <c r="BWU66" s="140"/>
      <c r="BWV66" s="140"/>
      <c r="BWW66" s="140"/>
      <c r="BWX66" s="140"/>
      <c r="BWY66" s="140"/>
      <c r="BWZ66" s="140"/>
      <c r="BXA66" s="140"/>
      <c r="BXB66" s="140"/>
      <c r="BXC66" s="140"/>
      <c r="BXD66" s="140"/>
      <c r="BXE66" s="140"/>
      <c r="BXF66" s="140"/>
      <c r="BXG66" s="140"/>
      <c r="BXH66" s="140"/>
      <c r="BXI66" s="140"/>
      <c r="BXJ66" s="140"/>
      <c r="BXK66" s="140"/>
      <c r="BXL66" s="140"/>
      <c r="BXM66" s="140"/>
      <c r="BXN66" s="140"/>
      <c r="BXO66" s="140"/>
      <c r="BXP66" s="140"/>
      <c r="BXQ66" s="140"/>
      <c r="BXR66" s="140"/>
      <c r="BXS66" s="140"/>
      <c r="BXT66" s="140"/>
      <c r="BXU66" s="140"/>
      <c r="BXV66" s="140"/>
      <c r="BXW66" s="140"/>
      <c r="BXX66" s="140"/>
      <c r="BXY66" s="140"/>
      <c r="BXZ66" s="140"/>
      <c r="BYA66" s="140"/>
      <c r="BYB66" s="140"/>
      <c r="BYC66" s="140"/>
      <c r="BYD66" s="140"/>
      <c r="BYE66" s="140"/>
      <c r="BYF66" s="140"/>
      <c r="BYG66" s="140"/>
      <c r="BYH66" s="140"/>
      <c r="BYI66" s="140"/>
      <c r="BYJ66" s="140"/>
      <c r="BYK66" s="140"/>
      <c r="BYL66" s="140"/>
      <c r="BYM66" s="140"/>
      <c r="BYN66" s="140"/>
      <c r="BYO66" s="140"/>
      <c r="BYP66" s="140"/>
      <c r="BYQ66" s="140"/>
      <c r="BYR66" s="140"/>
      <c r="BYS66" s="140"/>
      <c r="BYT66" s="140"/>
      <c r="BYU66" s="140"/>
      <c r="BYV66" s="140"/>
      <c r="BYW66" s="140"/>
      <c r="BYX66" s="140"/>
      <c r="BYY66" s="140"/>
      <c r="BYZ66" s="140"/>
      <c r="BZA66" s="140"/>
      <c r="BZB66" s="140"/>
      <c r="BZC66" s="140"/>
      <c r="BZD66" s="140"/>
      <c r="BZE66" s="140"/>
      <c r="BZF66" s="140"/>
      <c r="BZG66" s="140"/>
      <c r="BZH66" s="140"/>
      <c r="BZI66" s="140"/>
      <c r="BZJ66" s="140"/>
      <c r="BZK66" s="140"/>
      <c r="BZL66" s="140"/>
      <c r="BZM66" s="140"/>
      <c r="BZN66" s="140"/>
      <c r="BZO66" s="140"/>
      <c r="BZP66" s="140"/>
      <c r="BZQ66" s="140"/>
      <c r="BZR66" s="140"/>
      <c r="BZS66" s="140"/>
      <c r="BZT66" s="140"/>
      <c r="BZU66" s="140"/>
      <c r="BZV66" s="140"/>
      <c r="BZW66" s="140"/>
      <c r="BZX66" s="140"/>
      <c r="BZY66" s="140"/>
      <c r="BZZ66" s="140"/>
      <c r="CAA66" s="140"/>
      <c r="CAB66" s="140"/>
      <c r="CAC66" s="140"/>
      <c r="CAD66" s="140"/>
      <c r="CAE66" s="140"/>
      <c r="CAF66" s="140"/>
      <c r="CAG66" s="140"/>
      <c r="CAH66" s="140"/>
      <c r="CAI66" s="140"/>
      <c r="CAJ66" s="140"/>
      <c r="CAK66" s="140"/>
      <c r="CAL66" s="140"/>
      <c r="CAM66" s="140"/>
      <c r="CAN66" s="140"/>
      <c r="CAO66" s="140"/>
      <c r="CAP66" s="140"/>
      <c r="CAQ66" s="140"/>
      <c r="CAR66" s="140"/>
      <c r="CAS66" s="140"/>
      <c r="CAT66" s="140"/>
      <c r="CAU66" s="140"/>
      <c r="CAV66" s="140"/>
      <c r="CAW66" s="140"/>
      <c r="CAX66" s="140"/>
      <c r="CAY66" s="140"/>
      <c r="CAZ66" s="140"/>
      <c r="CBA66" s="140"/>
      <c r="CBB66" s="140"/>
      <c r="CBC66" s="140"/>
      <c r="CBD66" s="140"/>
      <c r="CBE66" s="140"/>
      <c r="CBF66" s="140"/>
      <c r="CBG66" s="140"/>
      <c r="CBH66" s="140"/>
      <c r="CBI66" s="140"/>
      <c r="CBJ66" s="140"/>
      <c r="CBK66" s="140"/>
      <c r="CBL66" s="140"/>
      <c r="CBM66" s="140"/>
      <c r="CBN66" s="140"/>
      <c r="CBO66" s="140"/>
      <c r="CBP66" s="140"/>
      <c r="CBQ66" s="140"/>
      <c r="CBR66" s="140"/>
      <c r="CBS66" s="140"/>
      <c r="CBT66" s="140"/>
      <c r="CBU66" s="140"/>
      <c r="CBV66" s="140"/>
      <c r="CBW66" s="140"/>
      <c r="CBX66" s="140"/>
      <c r="CBY66" s="140"/>
      <c r="CBZ66" s="140"/>
      <c r="CCA66" s="140"/>
      <c r="CCB66" s="140"/>
      <c r="CCC66" s="140"/>
      <c r="CCD66" s="140"/>
      <c r="CCE66" s="140"/>
      <c r="CCF66" s="140"/>
      <c r="CCG66" s="140"/>
      <c r="CCH66" s="140"/>
      <c r="CCI66" s="140"/>
      <c r="CCJ66" s="140"/>
      <c r="CCK66" s="140"/>
      <c r="CCL66" s="140"/>
      <c r="CCM66" s="140"/>
      <c r="CCN66" s="140"/>
      <c r="CCO66" s="140"/>
      <c r="CCP66" s="140"/>
      <c r="CCQ66" s="140"/>
      <c r="CCR66" s="140"/>
      <c r="CCS66" s="140"/>
      <c r="CCT66" s="140"/>
      <c r="CCU66" s="140"/>
      <c r="CCV66" s="140"/>
      <c r="CCW66" s="140"/>
      <c r="CCX66" s="140"/>
      <c r="CCY66" s="140"/>
      <c r="CCZ66" s="140"/>
      <c r="CDA66" s="140"/>
      <c r="CDB66" s="140"/>
      <c r="CDC66" s="140"/>
      <c r="CDD66" s="140"/>
      <c r="CDE66" s="140"/>
      <c r="CDF66" s="140"/>
      <c r="CDG66" s="140"/>
      <c r="CDH66" s="140"/>
      <c r="CDI66" s="140"/>
      <c r="CDJ66" s="140"/>
      <c r="CDK66" s="140"/>
      <c r="CDL66" s="140"/>
      <c r="CDM66" s="140"/>
      <c r="CDN66" s="140"/>
      <c r="CDO66" s="140"/>
      <c r="CDP66" s="140"/>
      <c r="CDQ66" s="140"/>
      <c r="CDR66" s="140"/>
      <c r="CDS66" s="140"/>
      <c r="CDT66" s="140"/>
      <c r="CDU66" s="140"/>
      <c r="CDV66" s="140"/>
      <c r="CDW66" s="140"/>
      <c r="CDX66" s="140"/>
      <c r="CDY66" s="140"/>
      <c r="CDZ66" s="140"/>
      <c r="CEA66" s="140"/>
      <c r="CEB66" s="140"/>
      <c r="CEC66" s="140"/>
      <c r="CED66" s="140"/>
      <c r="CEE66" s="140"/>
      <c r="CEF66" s="140"/>
      <c r="CEG66" s="140"/>
      <c r="CEH66" s="140"/>
      <c r="CEI66" s="140"/>
      <c r="CEJ66" s="140"/>
      <c r="CEK66" s="140"/>
      <c r="CEL66" s="140"/>
      <c r="CEM66" s="140"/>
      <c r="CEN66" s="140"/>
      <c r="CEO66" s="140"/>
      <c r="CEP66" s="140"/>
      <c r="CEQ66" s="140"/>
      <c r="CER66" s="140"/>
      <c r="CES66" s="140"/>
      <c r="CET66" s="140"/>
      <c r="CEU66" s="140"/>
      <c r="CEV66" s="140"/>
      <c r="CEW66" s="140"/>
      <c r="CEX66" s="140"/>
      <c r="CEY66" s="140"/>
      <c r="CEZ66" s="140"/>
      <c r="CFA66" s="140"/>
      <c r="CFB66" s="140"/>
      <c r="CFC66" s="140"/>
      <c r="CFD66" s="140"/>
      <c r="CFE66" s="140"/>
      <c r="CFF66" s="140"/>
      <c r="CFG66" s="140"/>
      <c r="CFH66" s="140"/>
      <c r="CFI66" s="140"/>
      <c r="CFJ66" s="140"/>
      <c r="CFK66" s="140"/>
      <c r="CFL66" s="140"/>
      <c r="CFM66" s="140"/>
      <c r="CFN66" s="140"/>
      <c r="CFO66" s="140"/>
      <c r="CFP66" s="140"/>
      <c r="CFQ66" s="140"/>
      <c r="CFR66" s="140"/>
      <c r="CFS66" s="140"/>
      <c r="CFT66" s="140"/>
      <c r="CFU66" s="140"/>
      <c r="CFV66" s="140"/>
      <c r="CFW66" s="140"/>
      <c r="CFX66" s="140"/>
      <c r="CFY66" s="140"/>
      <c r="CFZ66" s="140"/>
      <c r="CGA66" s="140"/>
      <c r="CGB66" s="140"/>
      <c r="CGC66" s="140"/>
      <c r="CGD66" s="140"/>
      <c r="CGE66" s="140"/>
      <c r="CGF66" s="140"/>
      <c r="CGG66" s="140"/>
      <c r="CGH66" s="140"/>
      <c r="CGI66" s="140"/>
      <c r="CGJ66" s="140"/>
      <c r="CGK66" s="140"/>
      <c r="CGL66" s="140"/>
      <c r="CGM66" s="140"/>
      <c r="CGN66" s="140"/>
      <c r="CGO66" s="140"/>
      <c r="CGP66" s="140"/>
      <c r="CGQ66" s="140"/>
      <c r="CGR66" s="140"/>
      <c r="CGS66" s="140"/>
      <c r="CGT66" s="140"/>
      <c r="CGU66" s="140"/>
      <c r="CGV66" s="140"/>
      <c r="CGW66" s="140"/>
      <c r="CGX66" s="140"/>
      <c r="CGY66" s="140"/>
      <c r="CGZ66" s="140"/>
      <c r="CHA66" s="140"/>
      <c r="CHB66" s="140"/>
      <c r="CHC66" s="140"/>
      <c r="CHD66" s="140"/>
      <c r="CHE66" s="140"/>
      <c r="CHF66" s="140"/>
      <c r="CHG66" s="140"/>
      <c r="CHH66" s="140"/>
      <c r="CHI66" s="140"/>
      <c r="CHJ66" s="140"/>
      <c r="CHK66" s="140"/>
      <c r="CHL66" s="140"/>
      <c r="CHM66" s="140"/>
      <c r="CHN66" s="140"/>
      <c r="CHO66" s="140"/>
      <c r="CHP66" s="140"/>
      <c r="CHQ66" s="140"/>
      <c r="CHR66" s="140"/>
      <c r="CHS66" s="140"/>
      <c r="CHT66" s="140"/>
      <c r="CHU66" s="140"/>
      <c r="CHV66" s="140"/>
      <c r="CHW66" s="140"/>
      <c r="CHX66" s="140"/>
      <c r="CHY66" s="140"/>
      <c r="CHZ66" s="140"/>
      <c r="CIA66" s="140"/>
      <c r="CIB66" s="140"/>
      <c r="CIC66" s="140"/>
      <c r="CID66" s="140"/>
      <c r="CIE66" s="140"/>
      <c r="CIF66" s="140"/>
      <c r="CIG66" s="140"/>
      <c r="CIH66" s="140"/>
      <c r="CII66" s="140"/>
      <c r="CIJ66" s="140"/>
      <c r="CIK66" s="140"/>
      <c r="CIL66" s="140"/>
      <c r="CIM66" s="140"/>
      <c r="CIN66" s="140"/>
      <c r="CIO66" s="140"/>
      <c r="CIP66" s="140"/>
      <c r="CIQ66" s="140"/>
      <c r="CIR66" s="140"/>
      <c r="CIS66" s="140"/>
      <c r="CIT66" s="140"/>
      <c r="CIU66" s="140"/>
      <c r="CIV66" s="140"/>
      <c r="CIW66" s="140"/>
      <c r="CIX66" s="140"/>
      <c r="CIY66" s="140"/>
      <c r="CIZ66" s="140"/>
      <c r="CJA66" s="140"/>
      <c r="CJB66" s="140"/>
      <c r="CJC66" s="140"/>
      <c r="CJD66" s="140"/>
      <c r="CJE66" s="140"/>
      <c r="CJF66" s="140"/>
      <c r="CJG66" s="140"/>
      <c r="CJH66" s="140"/>
      <c r="CJI66" s="140"/>
      <c r="CJJ66" s="140"/>
      <c r="CJK66" s="140"/>
      <c r="CJL66" s="140"/>
      <c r="CJM66" s="140"/>
      <c r="CJN66" s="140"/>
      <c r="CJO66" s="140"/>
      <c r="CJP66" s="140"/>
      <c r="CJQ66" s="140"/>
      <c r="CJR66" s="140"/>
      <c r="CJS66" s="140"/>
      <c r="CJT66" s="140"/>
      <c r="CJU66" s="140"/>
      <c r="CJV66" s="140"/>
      <c r="CJW66" s="140"/>
      <c r="CJX66" s="140"/>
      <c r="CJY66" s="140"/>
      <c r="CJZ66" s="140"/>
      <c r="CKA66" s="140"/>
      <c r="CKB66" s="140"/>
      <c r="CKC66" s="140"/>
      <c r="CKD66" s="140"/>
      <c r="CKE66" s="140"/>
      <c r="CKF66" s="140"/>
      <c r="CKG66" s="140"/>
      <c r="CKH66" s="140"/>
      <c r="CKI66" s="140"/>
      <c r="CKJ66" s="140"/>
      <c r="CKK66" s="140"/>
      <c r="CKL66" s="140"/>
      <c r="CKM66" s="140"/>
      <c r="CKN66" s="140"/>
      <c r="CKO66" s="140"/>
      <c r="CKP66" s="140"/>
      <c r="CKQ66" s="140"/>
      <c r="CKR66" s="140"/>
      <c r="CKS66" s="140"/>
      <c r="CKT66" s="140"/>
      <c r="CKU66" s="140"/>
      <c r="CKV66" s="140"/>
      <c r="CKW66" s="140"/>
      <c r="CKX66" s="140"/>
      <c r="CKY66" s="140"/>
      <c r="CKZ66" s="140"/>
      <c r="CLA66" s="140"/>
      <c r="CLB66" s="140"/>
      <c r="CLC66" s="140"/>
      <c r="CLD66" s="140"/>
      <c r="CLE66" s="140"/>
      <c r="CLF66" s="140"/>
      <c r="CLG66" s="140"/>
      <c r="CLH66" s="140"/>
      <c r="CLI66" s="140"/>
      <c r="CLJ66" s="140"/>
      <c r="CLK66" s="140"/>
      <c r="CLL66" s="140"/>
      <c r="CLM66" s="140"/>
      <c r="CLN66" s="140"/>
      <c r="CLO66" s="140"/>
      <c r="CLP66" s="140"/>
      <c r="CLQ66" s="140"/>
      <c r="CLR66" s="140"/>
      <c r="CLS66" s="140"/>
      <c r="CLT66" s="140"/>
      <c r="CLU66" s="140"/>
      <c r="CLV66" s="140"/>
      <c r="CLW66" s="140"/>
      <c r="CLX66" s="140"/>
      <c r="CLY66" s="140"/>
      <c r="CLZ66" s="140"/>
      <c r="CMA66" s="140"/>
      <c r="CMB66" s="140"/>
      <c r="CMC66" s="140"/>
      <c r="CMD66" s="140"/>
      <c r="CME66" s="140"/>
      <c r="CMF66" s="140"/>
      <c r="CMG66" s="140"/>
      <c r="CMH66" s="140"/>
      <c r="CMI66" s="140"/>
      <c r="CMJ66" s="140"/>
      <c r="CMK66" s="140"/>
      <c r="CML66" s="140"/>
      <c r="CMM66" s="140"/>
      <c r="CMN66" s="140"/>
      <c r="CMO66" s="140"/>
      <c r="CMP66" s="140"/>
      <c r="CMQ66" s="140"/>
      <c r="CMR66" s="140"/>
      <c r="CMS66" s="140"/>
      <c r="CMT66" s="140"/>
      <c r="CMU66" s="140"/>
      <c r="CMV66" s="140"/>
      <c r="CMW66" s="140"/>
      <c r="CMX66" s="140"/>
      <c r="CMY66" s="140"/>
      <c r="CMZ66" s="140"/>
      <c r="CNA66" s="140"/>
      <c r="CNB66" s="140"/>
      <c r="CNC66" s="140"/>
      <c r="CND66" s="140"/>
      <c r="CNE66" s="140"/>
      <c r="CNF66" s="140"/>
      <c r="CNG66" s="140"/>
      <c r="CNH66" s="140"/>
      <c r="CNI66" s="140"/>
      <c r="CNJ66" s="140"/>
      <c r="CNK66" s="140"/>
      <c r="CNL66" s="140"/>
      <c r="CNM66" s="140"/>
      <c r="CNN66" s="140"/>
      <c r="CNO66" s="140"/>
      <c r="CNP66" s="140"/>
      <c r="CNQ66" s="140"/>
      <c r="CNR66" s="140"/>
      <c r="CNS66" s="140"/>
      <c r="CNT66" s="140"/>
      <c r="CNU66" s="140"/>
      <c r="CNV66" s="140"/>
      <c r="CNW66" s="140"/>
      <c r="CNX66" s="140"/>
      <c r="CNY66" s="140"/>
      <c r="CNZ66" s="140"/>
      <c r="COA66" s="140"/>
      <c r="COB66" s="140"/>
      <c r="COC66" s="140"/>
      <c r="COD66" s="140"/>
      <c r="COE66" s="140"/>
      <c r="COF66" s="140"/>
      <c r="COG66" s="140"/>
      <c r="COH66" s="140"/>
      <c r="COI66" s="140"/>
      <c r="COJ66" s="140"/>
      <c r="COK66" s="140"/>
      <c r="COL66" s="140"/>
      <c r="COM66" s="140"/>
      <c r="CON66" s="140"/>
      <c r="COO66" s="140"/>
      <c r="COP66" s="140"/>
      <c r="COQ66" s="140"/>
      <c r="COR66" s="140"/>
      <c r="COS66" s="140"/>
      <c r="COT66" s="140"/>
      <c r="COU66" s="140"/>
      <c r="COV66" s="140"/>
      <c r="COW66" s="140"/>
      <c r="COX66" s="140"/>
      <c r="COY66" s="140"/>
      <c r="COZ66" s="140"/>
      <c r="CPA66" s="140"/>
      <c r="CPB66" s="140"/>
      <c r="CPC66" s="140"/>
      <c r="CPD66" s="140"/>
      <c r="CPE66" s="140"/>
      <c r="CPF66" s="140"/>
      <c r="CPG66" s="140"/>
      <c r="CPH66" s="140"/>
      <c r="CPI66" s="140"/>
      <c r="CPJ66" s="140"/>
      <c r="CPK66" s="140"/>
      <c r="CPL66" s="140"/>
      <c r="CPM66" s="140"/>
      <c r="CPN66" s="140"/>
      <c r="CPO66" s="140"/>
      <c r="CPP66" s="140"/>
      <c r="CPQ66" s="140"/>
      <c r="CPR66" s="140"/>
      <c r="CPS66" s="140"/>
      <c r="CPT66" s="140"/>
      <c r="CPU66" s="140"/>
      <c r="CPV66" s="140"/>
      <c r="CPW66" s="140"/>
      <c r="CPX66" s="140"/>
      <c r="CPY66" s="140"/>
      <c r="CPZ66" s="140"/>
      <c r="CQA66" s="140"/>
      <c r="CQB66" s="140"/>
      <c r="CQC66" s="140"/>
      <c r="CQD66" s="140"/>
      <c r="CQE66" s="140"/>
      <c r="CQF66" s="140"/>
      <c r="CQG66" s="140"/>
      <c r="CQH66" s="140"/>
      <c r="CQI66" s="140"/>
      <c r="CQJ66" s="140"/>
      <c r="CQK66" s="140"/>
      <c r="CQL66" s="140"/>
      <c r="CQM66" s="140"/>
      <c r="CQN66" s="140"/>
      <c r="CQO66" s="140"/>
      <c r="CQP66" s="140"/>
      <c r="CQQ66" s="140"/>
      <c r="CQR66" s="140"/>
      <c r="CQS66" s="140"/>
      <c r="CQT66" s="140"/>
      <c r="CQU66" s="140"/>
      <c r="CQV66" s="140"/>
      <c r="CQW66" s="140"/>
      <c r="CQX66" s="140"/>
      <c r="CQY66" s="140"/>
      <c r="CQZ66" s="140"/>
      <c r="CRA66" s="140"/>
      <c r="CRB66" s="140"/>
      <c r="CRC66" s="140"/>
      <c r="CRD66" s="140"/>
      <c r="CRE66" s="140"/>
      <c r="CRF66" s="140"/>
      <c r="CRG66" s="140"/>
      <c r="CRH66" s="140"/>
      <c r="CRI66" s="140"/>
      <c r="CRJ66" s="140"/>
      <c r="CRK66" s="140"/>
      <c r="CRL66" s="140"/>
      <c r="CRM66" s="140"/>
      <c r="CRN66" s="140"/>
      <c r="CRO66" s="140"/>
      <c r="CRP66" s="140"/>
      <c r="CRQ66" s="140"/>
      <c r="CRR66" s="140"/>
      <c r="CRS66" s="140"/>
      <c r="CRT66" s="140"/>
      <c r="CRU66" s="140"/>
      <c r="CRV66" s="140"/>
      <c r="CRW66" s="140"/>
      <c r="CRX66" s="140"/>
      <c r="CRY66" s="140"/>
      <c r="CRZ66" s="140"/>
      <c r="CSA66" s="140"/>
      <c r="CSB66" s="140"/>
      <c r="CSC66" s="140"/>
      <c r="CSD66" s="140"/>
      <c r="CSE66" s="140"/>
      <c r="CSF66" s="140"/>
      <c r="CSG66" s="140"/>
      <c r="CSH66" s="140"/>
      <c r="CSI66" s="140"/>
      <c r="CSJ66" s="140"/>
      <c r="CSK66" s="140"/>
      <c r="CSL66" s="140"/>
      <c r="CSM66" s="140"/>
      <c r="CSN66" s="140"/>
      <c r="CSO66" s="140"/>
      <c r="CSP66" s="140"/>
      <c r="CSQ66" s="140"/>
      <c r="CSR66" s="140"/>
      <c r="CSS66" s="140"/>
      <c r="CST66" s="140"/>
      <c r="CSU66" s="140"/>
      <c r="CSV66" s="140"/>
      <c r="CSW66" s="140"/>
      <c r="CSX66" s="140"/>
      <c r="CSY66" s="140"/>
      <c r="CSZ66" s="140"/>
      <c r="CTA66" s="140"/>
      <c r="CTB66" s="140"/>
      <c r="CTC66" s="140"/>
      <c r="CTD66" s="140"/>
      <c r="CTE66" s="140"/>
      <c r="CTF66" s="140"/>
      <c r="CTG66" s="140"/>
      <c r="CTH66" s="140"/>
      <c r="CTI66" s="140"/>
      <c r="CTJ66" s="140"/>
      <c r="CTK66" s="140"/>
      <c r="CTL66" s="140"/>
      <c r="CTM66" s="140"/>
      <c r="CTN66" s="140"/>
      <c r="CTO66" s="140"/>
      <c r="CTP66" s="140"/>
      <c r="CTQ66" s="140"/>
      <c r="CTR66" s="140"/>
      <c r="CTS66" s="140"/>
      <c r="CTT66" s="140"/>
      <c r="CTU66" s="140"/>
      <c r="CTV66" s="140"/>
      <c r="CTW66" s="140"/>
      <c r="CTX66" s="140"/>
      <c r="CTY66" s="140"/>
      <c r="CTZ66" s="140"/>
      <c r="CUA66" s="140"/>
      <c r="CUB66" s="140"/>
      <c r="CUC66" s="140"/>
      <c r="CUD66" s="140"/>
      <c r="CUE66" s="140"/>
      <c r="CUF66" s="140"/>
      <c r="CUG66" s="140"/>
      <c r="CUH66" s="140"/>
      <c r="CUI66" s="140"/>
      <c r="CUJ66" s="140"/>
      <c r="CUK66" s="140"/>
      <c r="CUL66" s="140"/>
      <c r="CUM66" s="140"/>
      <c r="CUN66" s="140"/>
      <c r="CUO66" s="140"/>
      <c r="CUP66" s="140"/>
      <c r="CUQ66" s="140"/>
      <c r="CUR66" s="140"/>
      <c r="CUS66" s="140"/>
      <c r="CUT66" s="140"/>
      <c r="CUU66" s="140"/>
      <c r="CUV66" s="140"/>
      <c r="CUW66" s="140"/>
      <c r="CUX66" s="140"/>
      <c r="CUY66" s="140"/>
      <c r="CUZ66" s="140"/>
      <c r="CVA66" s="140"/>
      <c r="CVB66" s="140"/>
      <c r="CVC66" s="140"/>
      <c r="CVD66" s="140"/>
      <c r="CVE66" s="140"/>
      <c r="CVF66" s="140"/>
      <c r="CVG66" s="140"/>
      <c r="CVH66" s="140"/>
      <c r="CVI66" s="140"/>
      <c r="CVJ66" s="140"/>
      <c r="CVK66" s="140"/>
      <c r="CVL66" s="140"/>
      <c r="CVM66" s="140"/>
      <c r="CVN66" s="140"/>
      <c r="CVO66" s="140"/>
      <c r="CVP66" s="140"/>
      <c r="CVQ66" s="140"/>
      <c r="CVR66" s="140"/>
      <c r="CVS66" s="140"/>
      <c r="CVT66" s="140"/>
      <c r="CVU66" s="140"/>
      <c r="CVV66" s="140"/>
      <c r="CVW66" s="140"/>
      <c r="CVX66" s="140"/>
      <c r="CVY66" s="140"/>
      <c r="CVZ66" s="140"/>
      <c r="CWA66" s="140"/>
      <c r="CWB66" s="140"/>
      <c r="CWC66" s="140"/>
      <c r="CWD66" s="140"/>
      <c r="CWE66" s="140"/>
      <c r="CWF66" s="140"/>
      <c r="CWG66" s="140"/>
      <c r="CWH66" s="140"/>
      <c r="CWI66" s="140"/>
      <c r="CWJ66" s="140"/>
      <c r="CWK66" s="140"/>
      <c r="CWL66" s="140"/>
      <c r="CWM66" s="140"/>
      <c r="CWN66" s="140"/>
      <c r="CWO66" s="140"/>
      <c r="CWP66" s="140"/>
      <c r="CWQ66" s="140"/>
      <c r="CWR66" s="140"/>
      <c r="CWS66" s="140"/>
      <c r="CWT66" s="140"/>
      <c r="CWU66" s="140"/>
      <c r="CWV66" s="140"/>
      <c r="CWW66" s="140"/>
      <c r="CWX66" s="140"/>
      <c r="CWY66" s="140"/>
      <c r="CWZ66" s="140"/>
      <c r="CXA66" s="140"/>
      <c r="CXB66" s="140"/>
      <c r="CXC66" s="140"/>
      <c r="CXD66" s="140"/>
      <c r="CXE66" s="140"/>
      <c r="CXF66" s="140"/>
      <c r="CXG66" s="140"/>
      <c r="CXH66" s="140"/>
      <c r="CXI66" s="140"/>
      <c r="CXJ66" s="140"/>
      <c r="CXK66" s="140"/>
      <c r="CXL66" s="140"/>
      <c r="CXM66" s="140"/>
      <c r="CXN66" s="140"/>
      <c r="CXO66" s="140"/>
      <c r="CXP66" s="140"/>
      <c r="CXQ66" s="140"/>
      <c r="CXR66" s="140"/>
      <c r="CXS66" s="140"/>
      <c r="CXT66" s="140"/>
      <c r="CXU66" s="140"/>
      <c r="CXV66" s="140"/>
      <c r="CXW66" s="140"/>
      <c r="CXX66" s="140"/>
      <c r="CXY66" s="140"/>
      <c r="CXZ66" s="140"/>
      <c r="CYA66" s="140"/>
      <c r="CYB66" s="140"/>
      <c r="CYC66" s="140"/>
      <c r="CYD66" s="140"/>
      <c r="CYE66" s="140"/>
      <c r="CYF66" s="140"/>
      <c r="CYG66" s="140"/>
      <c r="CYH66" s="140"/>
      <c r="CYI66" s="140"/>
      <c r="CYJ66" s="140"/>
      <c r="CYK66" s="140"/>
      <c r="CYL66" s="140"/>
      <c r="CYM66" s="140"/>
      <c r="CYN66" s="140"/>
      <c r="CYO66" s="140"/>
      <c r="CYP66" s="140"/>
      <c r="CYQ66" s="140"/>
      <c r="CYR66" s="140"/>
      <c r="CYS66" s="140"/>
      <c r="CYT66" s="140"/>
      <c r="CYU66" s="140"/>
      <c r="CYV66" s="140"/>
      <c r="CYW66" s="140"/>
      <c r="CYX66" s="140"/>
      <c r="CYY66" s="140"/>
      <c r="CYZ66" s="140"/>
      <c r="CZA66" s="140"/>
      <c r="CZB66" s="140"/>
      <c r="CZC66" s="140"/>
      <c r="CZD66" s="140"/>
      <c r="CZE66" s="140"/>
      <c r="CZF66" s="140"/>
      <c r="CZG66" s="140"/>
      <c r="CZH66" s="140"/>
      <c r="CZI66" s="140"/>
      <c r="CZJ66" s="140"/>
      <c r="CZK66" s="140"/>
      <c r="CZL66" s="140"/>
      <c r="CZM66" s="140"/>
      <c r="CZN66" s="140"/>
      <c r="CZO66" s="140"/>
      <c r="CZP66" s="140"/>
      <c r="CZQ66" s="140"/>
      <c r="CZR66" s="140"/>
      <c r="CZS66" s="140"/>
      <c r="CZT66" s="140"/>
      <c r="CZU66" s="140"/>
      <c r="CZV66" s="140"/>
      <c r="CZW66" s="140"/>
      <c r="CZX66" s="140"/>
      <c r="CZY66" s="140"/>
      <c r="CZZ66" s="140"/>
      <c r="DAA66" s="140"/>
      <c r="DAB66" s="140"/>
      <c r="DAC66" s="140"/>
      <c r="DAD66" s="140"/>
      <c r="DAE66" s="140"/>
      <c r="DAF66" s="140"/>
      <c r="DAG66" s="140"/>
      <c r="DAH66" s="140"/>
      <c r="DAI66" s="140"/>
      <c r="DAJ66" s="140"/>
      <c r="DAK66" s="140"/>
      <c r="DAL66" s="140"/>
      <c r="DAM66" s="140"/>
      <c r="DAN66" s="140"/>
      <c r="DAO66" s="140"/>
      <c r="DAP66" s="140"/>
      <c r="DAQ66" s="140"/>
      <c r="DAR66" s="140"/>
      <c r="DAS66" s="140"/>
      <c r="DAT66" s="140"/>
      <c r="DAU66" s="140"/>
      <c r="DAV66" s="140"/>
      <c r="DAW66" s="140"/>
      <c r="DAX66" s="140"/>
      <c r="DAY66" s="140"/>
      <c r="DAZ66" s="140"/>
      <c r="DBA66" s="140"/>
      <c r="DBB66" s="140"/>
      <c r="DBC66" s="140"/>
      <c r="DBD66" s="140"/>
      <c r="DBE66" s="140"/>
      <c r="DBF66" s="140"/>
      <c r="DBG66" s="140"/>
      <c r="DBH66" s="140"/>
      <c r="DBI66" s="140"/>
      <c r="DBJ66" s="140"/>
      <c r="DBK66" s="140"/>
      <c r="DBL66" s="140"/>
      <c r="DBM66" s="140"/>
      <c r="DBN66" s="140"/>
      <c r="DBO66" s="140"/>
      <c r="DBP66" s="140"/>
      <c r="DBQ66" s="140"/>
      <c r="DBR66" s="140"/>
      <c r="DBS66" s="140"/>
      <c r="DBT66" s="140"/>
      <c r="DBU66" s="140"/>
      <c r="DBV66" s="140"/>
      <c r="DBW66" s="140"/>
      <c r="DBX66" s="140"/>
      <c r="DBY66" s="140"/>
      <c r="DBZ66" s="140"/>
      <c r="DCA66" s="140"/>
      <c r="DCB66" s="140"/>
      <c r="DCC66" s="140"/>
      <c r="DCD66" s="140"/>
      <c r="DCE66" s="140"/>
      <c r="DCF66" s="140"/>
      <c r="DCG66" s="140"/>
      <c r="DCH66" s="140"/>
      <c r="DCI66" s="140"/>
      <c r="DCJ66" s="140"/>
      <c r="DCK66" s="140"/>
      <c r="DCL66" s="140"/>
      <c r="DCM66" s="140"/>
      <c r="DCN66" s="140"/>
      <c r="DCO66" s="140"/>
      <c r="DCP66" s="140"/>
      <c r="DCQ66" s="140"/>
      <c r="DCR66" s="140"/>
      <c r="DCS66" s="140"/>
      <c r="DCT66" s="140"/>
      <c r="DCU66" s="140"/>
      <c r="DCV66" s="140"/>
      <c r="DCW66" s="140"/>
      <c r="DCX66" s="140"/>
      <c r="DCY66" s="140"/>
      <c r="DCZ66" s="140"/>
      <c r="DDA66" s="140"/>
      <c r="DDB66" s="140"/>
      <c r="DDC66" s="140"/>
      <c r="DDD66" s="140"/>
      <c r="DDE66" s="140"/>
      <c r="DDF66" s="140"/>
      <c r="DDG66" s="140"/>
      <c r="DDH66" s="140"/>
      <c r="DDI66" s="140"/>
      <c r="DDJ66" s="140"/>
      <c r="DDK66" s="140"/>
      <c r="DDL66" s="140"/>
      <c r="DDM66" s="140"/>
      <c r="DDN66" s="140"/>
      <c r="DDO66" s="140"/>
      <c r="DDP66" s="140"/>
      <c r="DDQ66" s="140"/>
      <c r="DDR66" s="140"/>
      <c r="DDS66" s="140"/>
      <c r="DDT66" s="140"/>
      <c r="DDU66" s="140"/>
      <c r="DDV66" s="140"/>
      <c r="DDW66" s="140"/>
      <c r="DDX66" s="140"/>
      <c r="DDY66" s="140"/>
      <c r="DDZ66" s="140"/>
      <c r="DEA66" s="140"/>
      <c r="DEB66" s="140"/>
      <c r="DEC66" s="140"/>
      <c r="DED66" s="140"/>
      <c r="DEE66" s="140"/>
      <c r="DEF66" s="140"/>
      <c r="DEG66" s="140"/>
      <c r="DEH66" s="140"/>
      <c r="DEI66" s="140"/>
      <c r="DEJ66" s="140"/>
      <c r="DEK66" s="140"/>
      <c r="DEL66" s="140"/>
      <c r="DEM66" s="140"/>
      <c r="DEN66" s="140"/>
      <c r="DEO66" s="140"/>
      <c r="DEP66" s="140"/>
      <c r="DEQ66" s="140"/>
      <c r="DER66" s="140"/>
      <c r="DES66" s="140"/>
      <c r="DET66" s="140"/>
      <c r="DEU66" s="140"/>
      <c r="DEV66" s="140"/>
      <c r="DEW66" s="140"/>
      <c r="DEX66" s="140"/>
      <c r="DEY66" s="140"/>
      <c r="DEZ66" s="140"/>
      <c r="DFA66" s="140"/>
      <c r="DFB66" s="140"/>
      <c r="DFC66" s="140"/>
      <c r="DFD66" s="140"/>
      <c r="DFE66" s="140"/>
      <c r="DFF66" s="140"/>
      <c r="DFG66" s="140"/>
      <c r="DFH66" s="140"/>
      <c r="DFI66" s="140"/>
      <c r="DFJ66" s="140"/>
      <c r="DFK66" s="140"/>
      <c r="DFL66" s="140"/>
      <c r="DFM66" s="140"/>
      <c r="DFN66" s="140"/>
      <c r="DFO66" s="140"/>
      <c r="DFP66" s="140"/>
      <c r="DFQ66" s="140"/>
      <c r="DFR66" s="140"/>
      <c r="DFS66" s="140"/>
      <c r="DFT66" s="140"/>
      <c r="DFU66" s="140"/>
      <c r="DFV66" s="140"/>
      <c r="DFW66" s="140"/>
      <c r="DFX66" s="140"/>
      <c r="DFY66" s="140"/>
      <c r="DFZ66" s="140"/>
      <c r="DGA66" s="140"/>
      <c r="DGB66" s="140"/>
      <c r="DGC66" s="140"/>
      <c r="DGD66" s="140"/>
      <c r="DGE66" s="140"/>
      <c r="DGF66" s="140"/>
      <c r="DGG66" s="140"/>
      <c r="DGH66" s="140"/>
      <c r="DGI66" s="140"/>
      <c r="DGJ66" s="140"/>
      <c r="DGK66" s="140"/>
      <c r="DGL66" s="140"/>
      <c r="DGM66" s="140"/>
      <c r="DGN66" s="140"/>
      <c r="DGO66" s="140"/>
      <c r="DGP66" s="140"/>
      <c r="DGQ66" s="140"/>
      <c r="DGR66" s="140"/>
      <c r="DGS66" s="140"/>
      <c r="DGT66" s="140"/>
      <c r="DGU66" s="140"/>
      <c r="DGV66" s="140"/>
      <c r="DGW66" s="140"/>
      <c r="DGX66" s="140"/>
      <c r="DGY66" s="140"/>
      <c r="DGZ66" s="140"/>
      <c r="DHA66" s="140"/>
      <c r="DHB66" s="140"/>
      <c r="DHC66" s="140"/>
      <c r="DHD66" s="140"/>
      <c r="DHE66" s="140"/>
      <c r="DHF66" s="140"/>
      <c r="DHG66" s="140"/>
      <c r="DHH66" s="140"/>
      <c r="DHI66" s="140"/>
      <c r="DHJ66" s="140"/>
      <c r="DHK66" s="140"/>
      <c r="DHL66" s="140"/>
      <c r="DHM66" s="140"/>
      <c r="DHN66" s="140"/>
      <c r="DHO66" s="140"/>
      <c r="DHP66" s="140"/>
      <c r="DHQ66" s="140"/>
      <c r="DHR66" s="140"/>
      <c r="DHS66" s="140"/>
      <c r="DHT66" s="140"/>
      <c r="DHU66" s="140"/>
      <c r="DHV66" s="140"/>
      <c r="DHW66" s="140"/>
      <c r="DHX66" s="140"/>
      <c r="DHY66" s="140"/>
      <c r="DHZ66" s="140"/>
      <c r="DIA66" s="140"/>
      <c r="DIB66" s="140"/>
      <c r="DIC66" s="140"/>
      <c r="DID66" s="140"/>
      <c r="DIE66" s="140"/>
      <c r="DIF66" s="140"/>
      <c r="DIG66" s="140"/>
      <c r="DIH66" s="140"/>
      <c r="DII66" s="140"/>
      <c r="DIJ66" s="140"/>
      <c r="DIK66" s="140"/>
      <c r="DIL66" s="140"/>
      <c r="DIM66" s="140"/>
      <c r="DIN66" s="140"/>
      <c r="DIO66" s="140"/>
      <c r="DIP66" s="140"/>
      <c r="DIQ66" s="140"/>
      <c r="DIR66" s="140"/>
      <c r="DIS66" s="140"/>
      <c r="DIT66" s="140"/>
      <c r="DIU66" s="140"/>
      <c r="DIV66" s="140"/>
      <c r="DIW66" s="140"/>
      <c r="DIX66" s="140"/>
      <c r="DIY66" s="140"/>
      <c r="DIZ66" s="140"/>
      <c r="DJA66" s="140"/>
      <c r="DJB66" s="140"/>
      <c r="DJC66" s="140"/>
      <c r="DJD66" s="140"/>
      <c r="DJE66" s="140"/>
      <c r="DJF66" s="140"/>
      <c r="DJG66" s="140"/>
      <c r="DJH66" s="140"/>
      <c r="DJI66" s="140"/>
      <c r="DJJ66" s="140"/>
      <c r="DJK66" s="140"/>
      <c r="DJL66" s="140"/>
      <c r="DJM66" s="140"/>
      <c r="DJN66" s="140"/>
      <c r="DJO66" s="140"/>
      <c r="DJP66" s="140"/>
      <c r="DJQ66" s="140"/>
      <c r="DJR66" s="140"/>
      <c r="DJS66" s="140"/>
      <c r="DJT66" s="140"/>
      <c r="DJU66" s="140"/>
      <c r="DJV66" s="140"/>
      <c r="DJW66" s="140"/>
      <c r="DJX66" s="140"/>
      <c r="DJY66" s="140"/>
      <c r="DJZ66" s="140"/>
      <c r="DKA66" s="140"/>
      <c r="DKB66" s="140"/>
      <c r="DKC66" s="140"/>
      <c r="DKD66" s="140"/>
      <c r="DKE66" s="140"/>
      <c r="DKF66" s="140"/>
      <c r="DKG66" s="140"/>
      <c r="DKH66" s="140"/>
      <c r="DKI66" s="140"/>
      <c r="DKJ66" s="140"/>
      <c r="DKK66" s="140"/>
      <c r="DKL66" s="140"/>
      <c r="DKM66" s="140"/>
      <c r="DKN66" s="140"/>
      <c r="DKO66" s="140"/>
      <c r="DKP66" s="140"/>
      <c r="DKQ66" s="140"/>
      <c r="DKR66" s="140"/>
      <c r="DKS66" s="140"/>
      <c r="DKT66" s="140"/>
      <c r="DKU66" s="140"/>
      <c r="DKV66" s="140"/>
      <c r="DKW66" s="140"/>
      <c r="DKX66" s="140"/>
      <c r="DKY66" s="140"/>
      <c r="DKZ66" s="140"/>
      <c r="DLA66" s="140"/>
      <c r="DLB66" s="140"/>
      <c r="DLC66" s="140"/>
      <c r="DLD66" s="140"/>
      <c r="DLE66" s="140"/>
      <c r="DLF66" s="140"/>
      <c r="DLG66" s="140"/>
      <c r="DLH66" s="140"/>
      <c r="DLI66" s="140"/>
      <c r="DLJ66" s="140"/>
      <c r="DLK66" s="140"/>
      <c r="DLL66" s="140"/>
      <c r="DLM66" s="140"/>
      <c r="DLN66" s="140"/>
      <c r="DLO66" s="140"/>
      <c r="DLP66" s="140"/>
      <c r="DLQ66" s="140"/>
      <c r="DLR66" s="140"/>
      <c r="DLS66" s="140"/>
      <c r="DLT66" s="140"/>
      <c r="DLU66" s="140"/>
      <c r="DLV66" s="140"/>
      <c r="DLW66" s="140"/>
      <c r="DLX66" s="140"/>
      <c r="DLY66" s="140"/>
      <c r="DLZ66" s="140"/>
      <c r="DMA66" s="140"/>
      <c r="DMB66" s="140"/>
      <c r="DMC66" s="140"/>
      <c r="DMD66" s="140"/>
      <c r="DME66" s="140"/>
      <c r="DMF66" s="140"/>
      <c r="DMG66" s="140"/>
      <c r="DMH66" s="140"/>
      <c r="DMI66" s="140"/>
      <c r="DMJ66" s="140"/>
      <c r="DMK66" s="140"/>
      <c r="DML66" s="140"/>
      <c r="DMM66" s="140"/>
      <c r="DMN66" s="140"/>
      <c r="DMO66" s="140"/>
      <c r="DMP66" s="140"/>
      <c r="DMQ66" s="140"/>
      <c r="DMR66" s="140"/>
      <c r="DMS66" s="140"/>
      <c r="DMT66" s="140"/>
      <c r="DMU66" s="140"/>
      <c r="DMV66" s="140"/>
      <c r="DMW66" s="140"/>
      <c r="DMX66" s="140"/>
      <c r="DMY66" s="140"/>
      <c r="DMZ66" s="140"/>
      <c r="DNA66" s="140"/>
      <c r="DNB66" s="140"/>
      <c r="DNC66" s="140"/>
      <c r="DND66" s="140"/>
      <c r="DNE66" s="140"/>
      <c r="DNF66" s="140"/>
      <c r="DNG66" s="140"/>
      <c r="DNH66" s="140"/>
      <c r="DNI66" s="140"/>
      <c r="DNJ66" s="140"/>
      <c r="DNK66" s="140"/>
      <c r="DNL66" s="140"/>
      <c r="DNM66" s="140"/>
      <c r="DNN66" s="140"/>
      <c r="DNO66" s="140"/>
      <c r="DNP66" s="140"/>
      <c r="DNQ66" s="140"/>
      <c r="DNR66" s="140"/>
      <c r="DNS66" s="140"/>
      <c r="DNT66" s="140"/>
      <c r="DNU66" s="140"/>
      <c r="DNV66" s="140"/>
      <c r="DNW66" s="140"/>
      <c r="DNX66" s="140"/>
      <c r="DNY66" s="140"/>
      <c r="DNZ66" s="140"/>
      <c r="DOA66" s="140"/>
      <c r="DOB66" s="140"/>
      <c r="DOC66" s="140"/>
      <c r="DOD66" s="140"/>
      <c r="DOE66" s="140"/>
      <c r="DOF66" s="140"/>
      <c r="DOG66" s="140"/>
      <c r="DOH66" s="140"/>
      <c r="DOI66" s="140"/>
      <c r="DOJ66" s="140"/>
      <c r="DOK66" s="140"/>
      <c r="DOL66" s="140"/>
      <c r="DOM66" s="140"/>
      <c r="DON66" s="140"/>
      <c r="DOO66" s="140"/>
      <c r="DOP66" s="140"/>
      <c r="DOQ66" s="140"/>
      <c r="DOR66" s="140"/>
      <c r="DOS66" s="140"/>
      <c r="DOT66" s="140"/>
      <c r="DOU66" s="140"/>
      <c r="DOV66" s="140"/>
      <c r="DOW66" s="140"/>
      <c r="DOX66" s="140"/>
      <c r="DOY66" s="140"/>
      <c r="DOZ66" s="140"/>
      <c r="DPA66" s="140"/>
      <c r="DPB66" s="140"/>
      <c r="DPC66" s="140"/>
      <c r="DPD66" s="140"/>
      <c r="DPE66" s="140"/>
      <c r="DPF66" s="140"/>
      <c r="DPG66" s="140"/>
      <c r="DPH66" s="140"/>
      <c r="DPI66" s="140"/>
      <c r="DPJ66" s="140"/>
      <c r="DPK66" s="140"/>
      <c r="DPL66" s="140"/>
      <c r="DPM66" s="140"/>
      <c r="DPN66" s="140"/>
      <c r="DPO66" s="140"/>
      <c r="DPP66" s="140"/>
      <c r="DPQ66" s="140"/>
      <c r="DPR66" s="140"/>
      <c r="DPS66" s="140"/>
      <c r="DPT66" s="140"/>
      <c r="DPU66" s="140"/>
      <c r="DPV66" s="140"/>
      <c r="DPW66" s="140"/>
      <c r="DPX66" s="140"/>
      <c r="DPY66" s="140"/>
      <c r="DPZ66" s="140"/>
      <c r="DQA66" s="140"/>
      <c r="DQB66" s="140"/>
      <c r="DQC66" s="140"/>
      <c r="DQD66" s="140"/>
      <c r="DQE66" s="140"/>
      <c r="DQF66" s="140"/>
      <c r="DQG66" s="140"/>
      <c r="DQH66" s="140"/>
      <c r="DQI66" s="140"/>
      <c r="DQJ66" s="140"/>
      <c r="DQK66" s="140"/>
      <c r="DQL66" s="140"/>
      <c r="DQM66" s="140"/>
      <c r="DQN66" s="140"/>
      <c r="DQO66" s="140"/>
      <c r="DQP66" s="140"/>
      <c r="DQQ66" s="140"/>
      <c r="DQR66" s="140"/>
      <c r="DQS66" s="140"/>
      <c r="DQT66" s="140"/>
      <c r="DQU66" s="140"/>
      <c r="DQV66" s="140"/>
      <c r="DQW66" s="140"/>
      <c r="DQX66" s="140"/>
      <c r="DQY66" s="140"/>
      <c r="DQZ66" s="140"/>
      <c r="DRA66" s="140"/>
      <c r="DRB66" s="140"/>
      <c r="DRC66" s="140"/>
      <c r="DRD66" s="140"/>
      <c r="DRE66" s="140"/>
      <c r="DRF66" s="140"/>
      <c r="DRG66" s="140"/>
      <c r="DRH66" s="140"/>
      <c r="DRI66" s="140"/>
      <c r="DRJ66" s="140"/>
      <c r="DRK66" s="140"/>
      <c r="DRL66" s="140"/>
      <c r="DRM66" s="140"/>
      <c r="DRN66" s="140"/>
      <c r="DRO66" s="140"/>
      <c r="DRP66" s="140"/>
      <c r="DRQ66" s="140"/>
      <c r="DRR66" s="140"/>
      <c r="DRS66" s="140"/>
      <c r="DRT66" s="140"/>
      <c r="DRU66" s="140"/>
      <c r="DRV66" s="140"/>
      <c r="DRW66" s="140"/>
      <c r="DRX66" s="140"/>
      <c r="DRY66" s="140"/>
      <c r="DRZ66" s="140"/>
      <c r="DSA66" s="140"/>
      <c r="DSB66" s="140"/>
      <c r="DSC66" s="140"/>
      <c r="DSD66" s="140"/>
      <c r="DSE66" s="140"/>
      <c r="DSF66" s="140"/>
      <c r="DSG66" s="140"/>
      <c r="DSH66" s="140"/>
      <c r="DSI66" s="140"/>
      <c r="DSJ66" s="140"/>
      <c r="DSK66" s="140"/>
      <c r="DSL66" s="140"/>
      <c r="DSM66" s="140"/>
      <c r="DSN66" s="140"/>
      <c r="DSO66" s="140"/>
      <c r="DSP66" s="140"/>
      <c r="DSQ66" s="140"/>
      <c r="DSR66" s="140"/>
      <c r="DSS66" s="140"/>
      <c r="DST66" s="140"/>
      <c r="DSU66" s="140"/>
      <c r="DSV66" s="140"/>
      <c r="DSW66" s="140"/>
      <c r="DSX66" s="140"/>
      <c r="DSY66" s="140"/>
      <c r="DSZ66" s="140"/>
      <c r="DTA66" s="140"/>
      <c r="DTB66" s="140"/>
      <c r="DTC66" s="140"/>
      <c r="DTD66" s="140"/>
      <c r="DTE66" s="140"/>
      <c r="DTF66" s="140"/>
      <c r="DTG66" s="140"/>
      <c r="DTH66" s="140"/>
      <c r="DTI66" s="140"/>
      <c r="DTJ66" s="140"/>
      <c r="DTK66" s="140"/>
      <c r="DTL66" s="140"/>
      <c r="DTM66" s="140"/>
      <c r="DTN66" s="140"/>
      <c r="DTO66" s="140"/>
      <c r="DTP66" s="140"/>
      <c r="DTQ66" s="140"/>
      <c r="DTR66" s="140"/>
      <c r="DTS66" s="140"/>
      <c r="DTT66" s="140"/>
      <c r="DTU66" s="140"/>
      <c r="DTV66" s="140"/>
      <c r="DTW66" s="140"/>
      <c r="DTX66" s="140"/>
      <c r="DTY66" s="140"/>
      <c r="DTZ66" s="140"/>
      <c r="DUA66" s="140"/>
      <c r="DUB66" s="140"/>
      <c r="DUC66" s="140"/>
      <c r="DUD66" s="140"/>
      <c r="DUE66" s="140"/>
      <c r="DUF66" s="140"/>
      <c r="DUG66" s="140"/>
      <c r="DUH66" s="140"/>
      <c r="DUI66" s="140"/>
      <c r="DUJ66" s="140"/>
      <c r="DUK66" s="140"/>
      <c r="DUL66" s="140"/>
      <c r="DUM66" s="140"/>
      <c r="DUN66" s="140"/>
      <c r="DUO66" s="140"/>
      <c r="DUP66" s="140"/>
      <c r="DUQ66" s="140"/>
      <c r="DUR66" s="140"/>
      <c r="DUS66" s="140"/>
      <c r="DUT66" s="140"/>
      <c r="DUU66" s="140"/>
      <c r="DUV66" s="140"/>
      <c r="DUW66" s="140"/>
      <c r="DUX66" s="140"/>
      <c r="DUY66" s="140"/>
      <c r="DUZ66" s="140"/>
      <c r="DVA66" s="140"/>
      <c r="DVB66" s="140"/>
      <c r="DVC66" s="140"/>
      <c r="DVD66" s="140"/>
      <c r="DVE66" s="140"/>
      <c r="DVF66" s="140"/>
      <c r="DVG66" s="140"/>
      <c r="DVH66" s="140"/>
      <c r="DVI66" s="140"/>
      <c r="DVJ66" s="140"/>
      <c r="DVK66" s="140"/>
      <c r="DVL66" s="140"/>
      <c r="DVM66" s="140"/>
      <c r="DVN66" s="140"/>
      <c r="DVO66" s="140"/>
      <c r="DVP66" s="140"/>
      <c r="DVQ66" s="140"/>
      <c r="DVR66" s="140"/>
      <c r="DVS66" s="140"/>
      <c r="DVT66" s="140"/>
      <c r="DVU66" s="140"/>
      <c r="DVV66" s="140"/>
      <c r="DVW66" s="140"/>
      <c r="DVX66" s="140"/>
      <c r="DVY66" s="140"/>
      <c r="DVZ66" s="140"/>
      <c r="DWA66" s="140"/>
      <c r="DWB66" s="140"/>
      <c r="DWC66" s="140"/>
      <c r="DWD66" s="140"/>
      <c r="DWE66" s="140"/>
      <c r="DWF66" s="140"/>
      <c r="DWG66" s="140"/>
      <c r="DWH66" s="140"/>
      <c r="DWI66" s="140"/>
      <c r="DWJ66" s="140"/>
      <c r="DWK66" s="140"/>
      <c r="DWL66" s="140"/>
      <c r="DWM66" s="140"/>
      <c r="DWN66" s="140"/>
      <c r="DWO66" s="140"/>
      <c r="DWP66" s="140"/>
      <c r="DWQ66" s="140"/>
      <c r="DWR66" s="140"/>
      <c r="DWS66" s="140"/>
      <c r="DWT66" s="140"/>
      <c r="DWU66" s="140"/>
      <c r="DWV66" s="140"/>
      <c r="DWW66" s="140"/>
      <c r="DWX66" s="140"/>
      <c r="DWY66" s="140"/>
      <c r="DWZ66" s="140"/>
      <c r="DXA66" s="140"/>
      <c r="DXB66" s="140"/>
      <c r="DXC66" s="140"/>
      <c r="DXD66" s="140"/>
      <c r="DXE66" s="140"/>
      <c r="DXF66" s="140"/>
      <c r="DXG66" s="140"/>
      <c r="DXH66" s="140"/>
      <c r="DXI66" s="140"/>
      <c r="DXJ66" s="140"/>
      <c r="DXK66" s="140"/>
      <c r="DXL66" s="140"/>
      <c r="DXM66" s="140"/>
      <c r="DXN66" s="140"/>
      <c r="DXO66" s="140"/>
      <c r="DXP66" s="140"/>
      <c r="DXQ66" s="140"/>
      <c r="DXR66" s="140"/>
      <c r="DXS66" s="140"/>
      <c r="DXT66" s="140"/>
      <c r="DXU66" s="140"/>
      <c r="DXV66" s="140"/>
      <c r="DXW66" s="140"/>
      <c r="DXX66" s="140"/>
      <c r="DXY66" s="140"/>
      <c r="DXZ66" s="140"/>
      <c r="DYA66" s="140"/>
      <c r="DYB66" s="140"/>
      <c r="DYC66" s="140"/>
      <c r="DYD66" s="140"/>
      <c r="DYE66" s="140"/>
      <c r="DYF66" s="140"/>
      <c r="DYG66" s="140"/>
      <c r="DYH66" s="140"/>
      <c r="DYI66" s="140"/>
      <c r="DYJ66" s="140"/>
      <c r="DYK66" s="140"/>
      <c r="DYL66" s="140"/>
      <c r="DYM66" s="140"/>
      <c r="DYN66" s="140"/>
      <c r="DYO66" s="140"/>
      <c r="DYP66" s="140"/>
      <c r="DYQ66" s="140"/>
      <c r="DYR66" s="140"/>
      <c r="DYS66" s="140"/>
      <c r="DYT66" s="140"/>
      <c r="DYU66" s="140"/>
      <c r="DYV66" s="140"/>
      <c r="DYW66" s="140"/>
      <c r="DYX66" s="140"/>
      <c r="DYY66" s="140"/>
      <c r="DYZ66" s="140"/>
      <c r="DZA66" s="140"/>
      <c r="DZB66" s="140"/>
      <c r="DZC66" s="140"/>
      <c r="DZD66" s="140"/>
      <c r="DZE66" s="140"/>
      <c r="DZF66" s="140"/>
      <c r="DZG66" s="140"/>
      <c r="DZH66" s="140"/>
      <c r="DZI66" s="140"/>
      <c r="DZJ66" s="140"/>
      <c r="DZK66" s="140"/>
      <c r="DZL66" s="140"/>
      <c r="DZM66" s="140"/>
      <c r="DZN66" s="140"/>
      <c r="DZO66" s="140"/>
      <c r="DZP66" s="140"/>
      <c r="DZQ66" s="140"/>
      <c r="DZR66" s="140"/>
      <c r="DZS66" s="140"/>
      <c r="DZT66" s="140"/>
      <c r="DZU66" s="140"/>
      <c r="DZV66" s="140"/>
      <c r="DZW66" s="140"/>
      <c r="DZX66" s="140"/>
      <c r="DZY66" s="140"/>
      <c r="DZZ66" s="140"/>
      <c r="EAA66" s="140"/>
      <c r="EAB66" s="140"/>
      <c r="EAC66" s="140"/>
      <c r="EAD66" s="140"/>
      <c r="EAE66" s="140"/>
      <c r="EAF66" s="140"/>
      <c r="EAG66" s="140"/>
      <c r="EAH66" s="140"/>
      <c r="EAI66" s="140"/>
      <c r="EAJ66" s="140"/>
      <c r="EAK66" s="140"/>
      <c r="EAL66" s="140"/>
      <c r="EAM66" s="140"/>
      <c r="EAN66" s="140"/>
      <c r="EAO66" s="140"/>
      <c r="EAP66" s="140"/>
      <c r="EAQ66" s="140"/>
      <c r="EAR66" s="140"/>
      <c r="EAS66" s="140"/>
      <c r="EAT66" s="140"/>
      <c r="EAU66" s="140"/>
      <c r="EAV66" s="140"/>
      <c r="EAW66" s="140"/>
      <c r="EAX66" s="140"/>
      <c r="EAY66" s="140"/>
      <c r="EAZ66" s="140"/>
      <c r="EBA66" s="140"/>
      <c r="EBB66" s="140"/>
      <c r="EBC66" s="140"/>
      <c r="EBD66" s="140"/>
      <c r="EBE66" s="140"/>
      <c r="EBF66" s="140"/>
      <c r="EBG66" s="140"/>
      <c r="EBH66" s="140"/>
      <c r="EBI66" s="140"/>
      <c r="EBJ66" s="140"/>
      <c r="EBK66" s="140"/>
      <c r="EBL66" s="140"/>
      <c r="EBM66" s="140"/>
      <c r="EBN66" s="140"/>
      <c r="EBO66" s="140"/>
      <c r="EBP66" s="140"/>
      <c r="EBQ66" s="140"/>
      <c r="EBR66" s="140"/>
      <c r="EBS66" s="140"/>
      <c r="EBT66" s="140"/>
      <c r="EBU66" s="140"/>
      <c r="EBV66" s="140"/>
      <c r="EBW66" s="140"/>
      <c r="EBX66" s="140"/>
      <c r="EBY66" s="140"/>
      <c r="EBZ66" s="140"/>
      <c r="ECA66" s="140"/>
      <c r="ECB66" s="140"/>
      <c r="ECC66" s="140"/>
      <c r="ECD66" s="140"/>
      <c r="ECE66" s="140"/>
      <c r="ECF66" s="140"/>
      <c r="ECG66" s="140"/>
      <c r="ECH66" s="140"/>
      <c r="ECI66" s="140"/>
      <c r="ECJ66" s="140"/>
      <c r="ECK66" s="140"/>
      <c r="ECL66" s="140"/>
      <c r="ECM66" s="140"/>
      <c r="ECN66" s="140"/>
      <c r="ECO66" s="140"/>
      <c r="ECP66" s="140"/>
      <c r="ECQ66" s="140"/>
      <c r="ECR66" s="140"/>
      <c r="ECS66" s="140"/>
      <c r="ECT66" s="140"/>
      <c r="ECU66" s="140"/>
      <c r="ECV66" s="140"/>
      <c r="ECW66" s="140"/>
      <c r="ECX66" s="140"/>
      <c r="ECY66" s="140"/>
      <c r="ECZ66" s="140"/>
      <c r="EDA66" s="140"/>
      <c r="EDB66" s="140"/>
      <c r="EDC66" s="140"/>
      <c r="EDD66" s="140"/>
      <c r="EDE66" s="140"/>
      <c r="EDF66" s="140"/>
      <c r="EDG66" s="140"/>
      <c r="EDH66" s="140"/>
      <c r="EDI66" s="140"/>
      <c r="EDJ66" s="140"/>
      <c r="EDK66" s="140"/>
      <c r="EDL66" s="140"/>
      <c r="EDM66" s="140"/>
      <c r="EDN66" s="140"/>
      <c r="EDO66" s="140"/>
      <c r="EDP66" s="140"/>
      <c r="EDQ66" s="140"/>
      <c r="EDR66" s="140"/>
      <c r="EDS66" s="140"/>
      <c r="EDT66" s="140"/>
      <c r="EDU66" s="140"/>
      <c r="EDV66" s="140"/>
      <c r="EDW66" s="140"/>
      <c r="EDX66" s="140"/>
      <c r="EDY66" s="140"/>
      <c r="EDZ66" s="140"/>
      <c r="EEA66" s="140"/>
      <c r="EEB66" s="140"/>
      <c r="EEC66" s="140"/>
      <c r="EED66" s="140"/>
      <c r="EEE66" s="140"/>
      <c r="EEF66" s="140"/>
      <c r="EEG66" s="140"/>
      <c r="EEH66" s="140"/>
      <c r="EEI66" s="140"/>
      <c r="EEJ66" s="140"/>
      <c r="EEK66" s="140"/>
      <c r="EEL66" s="140"/>
      <c r="EEM66" s="140"/>
      <c r="EEN66" s="140"/>
      <c r="EEO66" s="140"/>
      <c r="EEP66" s="140"/>
      <c r="EEQ66" s="140"/>
      <c r="EER66" s="140"/>
      <c r="EES66" s="140"/>
      <c r="EET66" s="140"/>
      <c r="EEU66" s="140"/>
      <c r="EEV66" s="140"/>
      <c r="EEW66" s="140"/>
      <c r="EEX66" s="140"/>
      <c r="EEY66" s="140"/>
      <c r="EEZ66" s="140"/>
      <c r="EFA66" s="140"/>
      <c r="EFB66" s="140"/>
      <c r="EFC66" s="140"/>
      <c r="EFD66" s="140"/>
      <c r="EFE66" s="140"/>
      <c r="EFF66" s="140"/>
      <c r="EFG66" s="140"/>
      <c r="EFH66" s="140"/>
      <c r="EFI66" s="140"/>
      <c r="EFJ66" s="140"/>
      <c r="EFK66" s="140"/>
      <c r="EFL66" s="140"/>
      <c r="EFM66" s="140"/>
      <c r="EFN66" s="140"/>
      <c r="EFO66" s="140"/>
      <c r="EFP66" s="140"/>
      <c r="EFQ66" s="140"/>
      <c r="EFR66" s="140"/>
      <c r="EFS66" s="140"/>
      <c r="EFT66" s="140"/>
      <c r="EFU66" s="140"/>
      <c r="EFV66" s="140"/>
      <c r="EFW66" s="140"/>
      <c r="EFX66" s="140"/>
      <c r="EFY66" s="140"/>
      <c r="EFZ66" s="140"/>
      <c r="EGA66" s="140"/>
      <c r="EGB66" s="140"/>
      <c r="EGC66" s="140"/>
      <c r="EGD66" s="140"/>
      <c r="EGE66" s="140"/>
      <c r="EGF66" s="140"/>
      <c r="EGG66" s="140"/>
      <c r="EGH66" s="140"/>
      <c r="EGI66" s="140"/>
      <c r="EGJ66" s="140"/>
      <c r="EGK66" s="140"/>
      <c r="EGL66" s="140"/>
      <c r="EGM66" s="140"/>
      <c r="EGN66" s="140"/>
      <c r="EGO66" s="140"/>
      <c r="EGP66" s="140"/>
      <c r="EGQ66" s="140"/>
      <c r="EGR66" s="140"/>
      <c r="EGS66" s="140"/>
      <c r="EGT66" s="140"/>
      <c r="EGU66" s="140"/>
      <c r="EGV66" s="140"/>
      <c r="EGW66" s="140"/>
      <c r="EGX66" s="140"/>
      <c r="EGY66" s="140"/>
      <c r="EGZ66" s="140"/>
      <c r="EHA66" s="140"/>
      <c r="EHB66" s="140"/>
      <c r="EHC66" s="140"/>
      <c r="EHD66" s="140"/>
      <c r="EHE66" s="140"/>
      <c r="EHF66" s="140"/>
      <c r="EHG66" s="140"/>
      <c r="EHH66" s="140"/>
      <c r="EHI66" s="140"/>
      <c r="EHJ66" s="140"/>
      <c r="EHK66" s="140"/>
      <c r="EHL66" s="140"/>
      <c r="EHM66" s="140"/>
      <c r="EHN66" s="140"/>
      <c r="EHO66" s="140"/>
      <c r="EHP66" s="140"/>
      <c r="EHQ66" s="140"/>
      <c r="EHR66" s="140"/>
      <c r="EHS66" s="140"/>
      <c r="EHT66" s="140"/>
      <c r="EHU66" s="140"/>
      <c r="EHV66" s="140"/>
      <c r="EHW66" s="140"/>
      <c r="EHX66" s="140"/>
      <c r="EHY66" s="140"/>
      <c r="EHZ66" s="140"/>
      <c r="EIA66" s="140"/>
      <c r="EIB66" s="140"/>
      <c r="EIC66" s="140"/>
      <c r="EID66" s="140"/>
      <c r="EIE66" s="140"/>
      <c r="EIF66" s="140"/>
      <c r="EIG66" s="140"/>
      <c r="EIH66" s="140"/>
      <c r="EII66" s="140"/>
      <c r="EIJ66" s="140"/>
      <c r="EIK66" s="140"/>
      <c r="EIL66" s="140"/>
      <c r="EIM66" s="140"/>
      <c r="EIN66" s="140"/>
      <c r="EIO66" s="140"/>
      <c r="EIP66" s="140"/>
      <c r="EIQ66" s="140"/>
      <c r="EIR66" s="140"/>
      <c r="EIS66" s="140"/>
      <c r="EIT66" s="140"/>
      <c r="EIU66" s="140"/>
      <c r="EIV66" s="140"/>
      <c r="EIW66" s="140"/>
      <c r="EIX66" s="140"/>
      <c r="EIY66" s="140"/>
      <c r="EIZ66" s="140"/>
      <c r="EJA66" s="140"/>
      <c r="EJB66" s="140"/>
      <c r="EJC66" s="140"/>
      <c r="EJD66" s="140"/>
      <c r="EJE66" s="140"/>
      <c r="EJF66" s="140"/>
      <c r="EJG66" s="140"/>
      <c r="EJH66" s="140"/>
      <c r="EJI66" s="140"/>
      <c r="EJJ66" s="140"/>
      <c r="EJK66" s="140"/>
      <c r="EJL66" s="140"/>
      <c r="EJM66" s="140"/>
      <c r="EJN66" s="140"/>
      <c r="EJO66" s="140"/>
      <c r="EJP66" s="140"/>
      <c r="EJQ66" s="140"/>
      <c r="EJR66" s="140"/>
      <c r="EJS66" s="140"/>
      <c r="EJT66" s="140"/>
      <c r="EJU66" s="140"/>
      <c r="EJV66" s="140"/>
      <c r="EJW66" s="140"/>
      <c r="EJX66" s="140"/>
      <c r="EJY66" s="140"/>
      <c r="EJZ66" s="140"/>
      <c r="EKA66" s="140"/>
      <c r="EKB66" s="140"/>
      <c r="EKC66" s="140"/>
      <c r="EKD66" s="140"/>
      <c r="EKE66" s="140"/>
      <c r="EKF66" s="140"/>
      <c r="EKG66" s="140"/>
      <c r="EKH66" s="140"/>
      <c r="EKI66" s="140"/>
      <c r="EKJ66" s="140"/>
      <c r="EKK66" s="140"/>
      <c r="EKL66" s="140"/>
      <c r="EKM66" s="140"/>
      <c r="EKN66" s="140"/>
      <c r="EKO66" s="140"/>
      <c r="EKP66" s="140"/>
      <c r="EKQ66" s="140"/>
      <c r="EKR66" s="140"/>
      <c r="EKS66" s="140"/>
      <c r="EKT66" s="140"/>
      <c r="EKU66" s="140"/>
      <c r="EKV66" s="140"/>
      <c r="EKW66" s="140"/>
      <c r="EKX66" s="140"/>
      <c r="EKY66" s="140"/>
      <c r="EKZ66" s="140"/>
      <c r="ELA66" s="140"/>
      <c r="ELB66" s="140"/>
      <c r="ELC66" s="140"/>
      <c r="ELD66" s="140"/>
      <c r="ELE66" s="140"/>
      <c r="ELF66" s="140"/>
      <c r="ELG66" s="140"/>
      <c r="ELH66" s="140"/>
      <c r="ELI66" s="140"/>
      <c r="ELJ66" s="140"/>
      <c r="ELK66" s="140"/>
      <c r="ELL66" s="140"/>
      <c r="ELM66" s="140"/>
      <c r="ELN66" s="140"/>
      <c r="ELO66" s="140"/>
      <c r="ELP66" s="140"/>
      <c r="ELQ66" s="140"/>
      <c r="ELR66" s="140"/>
      <c r="ELS66" s="140"/>
      <c r="ELT66" s="140"/>
      <c r="ELU66" s="140"/>
      <c r="ELV66" s="140"/>
      <c r="ELW66" s="140"/>
      <c r="ELX66" s="140"/>
      <c r="ELY66" s="140"/>
      <c r="ELZ66" s="140"/>
      <c r="EMA66" s="140"/>
      <c r="EMB66" s="140"/>
      <c r="EMC66" s="140"/>
      <c r="EMD66" s="140"/>
      <c r="EME66" s="140"/>
      <c r="EMF66" s="140"/>
      <c r="EMG66" s="140"/>
      <c r="EMH66" s="140"/>
      <c r="EMI66" s="140"/>
      <c r="EMJ66" s="140"/>
      <c r="EMK66" s="140"/>
      <c r="EML66" s="140"/>
      <c r="EMM66" s="140"/>
      <c r="EMN66" s="140"/>
      <c r="EMO66" s="140"/>
      <c r="EMP66" s="140"/>
      <c r="EMQ66" s="140"/>
      <c r="EMR66" s="140"/>
      <c r="EMS66" s="140"/>
      <c r="EMT66" s="140"/>
      <c r="EMU66" s="140"/>
      <c r="EMV66" s="140"/>
      <c r="EMW66" s="140"/>
      <c r="EMX66" s="140"/>
      <c r="EMY66" s="140"/>
      <c r="EMZ66" s="140"/>
      <c r="ENA66" s="140"/>
      <c r="ENB66" s="140"/>
      <c r="ENC66" s="140"/>
      <c r="END66" s="140"/>
      <c r="ENE66" s="140"/>
      <c r="ENF66" s="140"/>
      <c r="ENG66" s="140"/>
      <c r="ENH66" s="140"/>
      <c r="ENI66" s="140"/>
      <c r="ENJ66" s="140"/>
      <c r="ENK66" s="140"/>
      <c r="ENL66" s="140"/>
      <c r="ENM66" s="140"/>
      <c r="ENN66" s="140"/>
      <c r="ENO66" s="140"/>
      <c r="ENP66" s="140"/>
      <c r="ENQ66" s="140"/>
      <c r="ENR66" s="140"/>
      <c r="ENS66" s="140"/>
      <c r="ENT66" s="140"/>
      <c r="ENU66" s="140"/>
      <c r="ENV66" s="140"/>
      <c r="ENW66" s="140"/>
      <c r="ENX66" s="140"/>
      <c r="ENY66" s="140"/>
      <c r="ENZ66" s="140"/>
      <c r="EOA66" s="140"/>
      <c r="EOB66" s="140"/>
      <c r="EOC66" s="140"/>
      <c r="EOD66" s="140"/>
      <c r="EOE66" s="140"/>
      <c r="EOF66" s="140"/>
      <c r="EOG66" s="140"/>
      <c r="EOH66" s="140"/>
      <c r="EOI66" s="140"/>
      <c r="EOJ66" s="140"/>
      <c r="EOK66" s="140"/>
      <c r="EOL66" s="140"/>
      <c r="EOM66" s="140"/>
      <c r="EON66" s="140"/>
      <c r="EOO66" s="140"/>
      <c r="EOP66" s="140"/>
      <c r="EOQ66" s="140"/>
      <c r="EOR66" s="140"/>
      <c r="EOS66" s="140"/>
      <c r="EOT66" s="140"/>
      <c r="EOU66" s="140"/>
      <c r="EOV66" s="140"/>
      <c r="EOW66" s="140"/>
      <c r="EOX66" s="140"/>
      <c r="EOY66" s="140"/>
      <c r="EOZ66" s="140"/>
      <c r="EPA66" s="140"/>
      <c r="EPB66" s="140"/>
      <c r="EPC66" s="140"/>
      <c r="EPD66" s="140"/>
      <c r="EPE66" s="140"/>
      <c r="EPF66" s="140"/>
      <c r="EPG66" s="140"/>
      <c r="EPH66" s="140"/>
      <c r="EPI66" s="140"/>
      <c r="EPJ66" s="140"/>
      <c r="EPK66" s="140"/>
      <c r="EPL66" s="140"/>
      <c r="EPM66" s="140"/>
      <c r="EPN66" s="140"/>
      <c r="EPO66" s="140"/>
      <c r="EPP66" s="140"/>
      <c r="EPQ66" s="140"/>
      <c r="EPR66" s="140"/>
      <c r="EPS66" s="140"/>
      <c r="EPT66" s="140"/>
      <c r="EPU66" s="140"/>
      <c r="EPV66" s="140"/>
      <c r="EPW66" s="140"/>
      <c r="EPX66" s="140"/>
      <c r="EPY66" s="140"/>
      <c r="EPZ66" s="140"/>
      <c r="EQA66" s="140"/>
      <c r="EQB66" s="140"/>
      <c r="EQC66" s="140"/>
      <c r="EQD66" s="140"/>
      <c r="EQE66" s="140"/>
      <c r="EQF66" s="140"/>
      <c r="EQG66" s="140"/>
      <c r="EQH66" s="140"/>
      <c r="EQI66" s="140"/>
      <c r="EQJ66" s="140"/>
      <c r="EQK66" s="140"/>
      <c r="EQL66" s="140"/>
      <c r="EQM66" s="140"/>
      <c r="EQN66" s="140"/>
      <c r="EQO66" s="140"/>
      <c r="EQP66" s="140"/>
      <c r="EQQ66" s="140"/>
      <c r="EQR66" s="140"/>
      <c r="EQS66" s="140"/>
      <c r="EQT66" s="140"/>
      <c r="EQU66" s="140"/>
      <c r="EQV66" s="140"/>
      <c r="EQW66" s="140"/>
      <c r="EQX66" s="140"/>
      <c r="EQY66" s="140"/>
      <c r="EQZ66" s="140"/>
      <c r="ERA66" s="140"/>
      <c r="ERB66" s="140"/>
      <c r="ERC66" s="140"/>
      <c r="ERD66" s="140"/>
      <c r="ERE66" s="140"/>
      <c r="ERF66" s="140"/>
      <c r="ERG66" s="140"/>
      <c r="ERH66" s="140"/>
      <c r="ERI66" s="140"/>
      <c r="ERJ66" s="140"/>
      <c r="ERK66" s="140"/>
      <c r="ERL66" s="140"/>
      <c r="ERM66" s="140"/>
      <c r="ERN66" s="140"/>
      <c r="ERO66" s="140"/>
      <c r="ERP66" s="140"/>
      <c r="ERQ66" s="140"/>
      <c r="ERR66" s="140"/>
      <c r="ERS66" s="140"/>
      <c r="ERT66" s="140"/>
      <c r="ERU66" s="140"/>
      <c r="ERV66" s="140"/>
      <c r="ERW66" s="140"/>
      <c r="ERX66" s="140"/>
      <c r="ERY66" s="140"/>
      <c r="ERZ66" s="140"/>
      <c r="ESA66" s="140"/>
      <c r="ESB66" s="140"/>
      <c r="ESC66" s="140"/>
      <c r="ESD66" s="140"/>
      <c r="ESE66" s="140"/>
      <c r="ESF66" s="140"/>
      <c r="ESG66" s="140"/>
      <c r="ESH66" s="140"/>
      <c r="ESI66" s="140"/>
      <c r="ESJ66" s="140"/>
      <c r="ESK66" s="140"/>
      <c r="ESL66" s="140"/>
      <c r="ESM66" s="140"/>
      <c r="ESN66" s="140"/>
      <c r="ESO66" s="140"/>
      <c r="ESP66" s="140"/>
      <c r="ESQ66" s="140"/>
      <c r="ESR66" s="140"/>
      <c r="ESS66" s="140"/>
      <c r="EST66" s="140"/>
      <c r="ESU66" s="140"/>
      <c r="ESV66" s="140"/>
      <c r="ESW66" s="140"/>
      <c r="ESX66" s="140"/>
      <c r="ESY66" s="140"/>
      <c r="ESZ66" s="140"/>
      <c r="ETA66" s="140"/>
      <c r="ETB66" s="140"/>
      <c r="ETC66" s="140"/>
      <c r="ETD66" s="140"/>
      <c r="ETE66" s="140"/>
      <c r="ETF66" s="140"/>
      <c r="ETG66" s="140"/>
      <c r="ETH66" s="140"/>
      <c r="ETI66" s="140"/>
      <c r="ETJ66" s="140"/>
      <c r="ETK66" s="140"/>
      <c r="ETL66" s="140"/>
      <c r="ETM66" s="140"/>
      <c r="ETN66" s="140"/>
      <c r="ETO66" s="140"/>
      <c r="ETP66" s="140"/>
      <c r="ETQ66" s="140"/>
      <c r="ETR66" s="140"/>
      <c r="ETS66" s="140"/>
      <c r="ETT66" s="140"/>
      <c r="ETU66" s="140"/>
      <c r="ETV66" s="140"/>
      <c r="ETW66" s="140"/>
      <c r="ETX66" s="140"/>
      <c r="ETY66" s="140"/>
      <c r="ETZ66" s="140"/>
      <c r="EUA66" s="140"/>
      <c r="EUB66" s="140"/>
      <c r="EUC66" s="140"/>
      <c r="EUD66" s="140"/>
      <c r="EUE66" s="140"/>
      <c r="EUF66" s="140"/>
      <c r="EUG66" s="140"/>
      <c r="EUH66" s="140"/>
      <c r="EUI66" s="140"/>
      <c r="EUJ66" s="140"/>
      <c r="EUK66" s="140"/>
      <c r="EUL66" s="140"/>
      <c r="EUM66" s="140"/>
      <c r="EUN66" s="140"/>
      <c r="EUO66" s="140"/>
      <c r="EUP66" s="140"/>
      <c r="EUQ66" s="140"/>
      <c r="EUR66" s="140"/>
      <c r="EUS66" s="140"/>
      <c r="EUT66" s="140"/>
      <c r="EUU66" s="140"/>
      <c r="EUV66" s="140"/>
      <c r="EUW66" s="140"/>
      <c r="EUX66" s="140"/>
      <c r="EUY66" s="140"/>
      <c r="EUZ66" s="140"/>
      <c r="EVA66" s="140"/>
      <c r="EVB66" s="140"/>
      <c r="EVC66" s="140"/>
      <c r="EVD66" s="140"/>
      <c r="EVE66" s="140"/>
      <c r="EVF66" s="140"/>
      <c r="EVG66" s="140"/>
      <c r="EVH66" s="140"/>
      <c r="EVI66" s="140"/>
      <c r="EVJ66" s="140"/>
      <c r="EVK66" s="140"/>
      <c r="EVL66" s="140"/>
      <c r="EVM66" s="140"/>
      <c r="EVN66" s="140"/>
      <c r="EVO66" s="140"/>
      <c r="EVP66" s="140"/>
      <c r="EVQ66" s="140"/>
      <c r="EVR66" s="140"/>
      <c r="EVS66" s="140"/>
      <c r="EVT66" s="140"/>
      <c r="EVU66" s="140"/>
      <c r="EVV66" s="140"/>
      <c r="EVW66" s="140"/>
      <c r="EVX66" s="140"/>
      <c r="EVY66" s="140"/>
      <c r="EVZ66" s="140"/>
      <c r="EWA66" s="140"/>
      <c r="EWB66" s="140"/>
      <c r="EWC66" s="140"/>
      <c r="EWD66" s="140"/>
      <c r="EWE66" s="140"/>
      <c r="EWF66" s="140"/>
      <c r="EWG66" s="140"/>
      <c r="EWH66" s="140"/>
      <c r="EWI66" s="140"/>
      <c r="EWJ66" s="140"/>
      <c r="EWK66" s="140"/>
      <c r="EWL66" s="140"/>
      <c r="EWM66" s="140"/>
      <c r="EWN66" s="140"/>
      <c r="EWO66" s="140"/>
      <c r="EWP66" s="140"/>
      <c r="EWQ66" s="140"/>
      <c r="EWR66" s="140"/>
      <c r="EWS66" s="140"/>
      <c r="EWT66" s="140"/>
      <c r="EWU66" s="140"/>
      <c r="EWV66" s="140"/>
      <c r="EWW66" s="140"/>
      <c r="EWX66" s="140"/>
      <c r="EWY66" s="140"/>
      <c r="EWZ66" s="140"/>
      <c r="EXA66" s="140"/>
      <c r="EXB66" s="140"/>
      <c r="EXC66" s="140"/>
      <c r="EXD66" s="140"/>
      <c r="EXE66" s="140"/>
      <c r="EXF66" s="140"/>
      <c r="EXG66" s="140"/>
      <c r="EXH66" s="140"/>
      <c r="EXI66" s="140"/>
      <c r="EXJ66" s="140"/>
      <c r="EXK66" s="140"/>
      <c r="EXL66" s="140"/>
      <c r="EXM66" s="140"/>
      <c r="EXN66" s="140"/>
      <c r="EXO66" s="140"/>
      <c r="EXP66" s="140"/>
      <c r="EXQ66" s="140"/>
      <c r="EXR66" s="140"/>
      <c r="EXS66" s="140"/>
      <c r="EXT66" s="140"/>
      <c r="EXU66" s="140"/>
      <c r="EXV66" s="140"/>
      <c r="EXW66" s="140"/>
      <c r="EXX66" s="140"/>
      <c r="EXY66" s="140"/>
      <c r="EXZ66" s="140"/>
      <c r="EYA66" s="140"/>
      <c r="EYB66" s="140"/>
      <c r="EYC66" s="140"/>
      <c r="EYD66" s="140"/>
      <c r="EYE66" s="140"/>
      <c r="EYF66" s="140"/>
      <c r="EYG66" s="140"/>
      <c r="EYH66" s="140"/>
      <c r="EYI66" s="140"/>
      <c r="EYJ66" s="140"/>
      <c r="EYK66" s="140"/>
      <c r="EYL66" s="140"/>
      <c r="EYM66" s="140"/>
      <c r="EYN66" s="140"/>
      <c r="EYO66" s="140"/>
      <c r="EYP66" s="140"/>
      <c r="EYQ66" s="140"/>
      <c r="EYR66" s="140"/>
      <c r="EYS66" s="140"/>
      <c r="EYT66" s="140"/>
      <c r="EYU66" s="140"/>
      <c r="EYV66" s="140"/>
      <c r="EYW66" s="140"/>
      <c r="EYX66" s="140"/>
      <c r="EYY66" s="140"/>
      <c r="EYZ66" s="140"/>
      <c r="EZA66" s="140"/>
      <c r="EZB66" s="140"/>
      <c r="EZC66" s="140"/>
      <c r="EZD66" s="140"/>
      <c r="EZE66" s="140"/>
      <c r="EZF66" s="140"/>
      <c r="EZG66" s="140"/>
      <c r="EZH66" s="140"/>
      <c r="EZI66" s="140"/>
      <c r="EZJ66" s="140"/>
      <c r="EZK66" s="140"/>
      <c r="EZL66" s="140"/>
      <c r="EZM66" s="140"/>
      <c r="EZN66" s="140"/>
      <c r="EZO66" s="140"/>
      <c r="EZP66" s="140"/>
      <c r="EZQ66" s="140"/>
      <c r="EZR66" s="140"/>
      <c r="EZS66" s="140"/>
      <c r="EZT66" s="140"/>
      <c r="EZU66" s="140"/>
      <c r="EZV66" s="140"/>
      <c r="EZW66" s="140"/>
      <c r="EZX66" s="140"/>
      <c r="EZY66" s="140"/>
      <c r="EZZ66" s="140"/>
      <c r="FAA66" s="140"/>
      <c r="FAB66" s="140"/>
      <c r="FAC66" s="140"/>
      <c r="FAD66" s="140"/>
      <c r="FAE66" s="140"/>
      <c r="FAF66" s="140"/>
      <c r="FAG66" s="140"/>
      <c r="FAH66" s="140"/>
      <c r="FAI66" s="140"/>
      <c r="FAJ66" s="140"/>
      <c r="FAK66" s="140"/>
      <c r="FAL66" s="140"/>
      <c r="FAM66" s="140"/>
      <c r="FAN66" s="140"/>
      <c r="FAO66" s="140"/>
      <c r="FAP66" s="140"/>
      <c r="FAQ66" s="140"/>
      <c r="FAR66" s="140"/>
      <c r="FAS66" s="140"/>
      <c r="FAT66" s="140"/>
      <c r="FAU66" s="140"/>
      <c r="FAV66" s="140"/>
      <c r="FAW66" s="140"/>
      <c r="FAX66" s="140"/>
      <c r="FAY66" s="140"/>
      <c r="FAZ66" s="140"/>
      <c r="FBA66" s="140"/>
      <c r="FBB66" s="140"/>
      <c r="FBC66" s="140"/>
      <c r="FBD66" s="140"/>
      <c r="FBE66" s="140"/>
      <c r="FBF66" s="140"/>
      <c r="FBG66" s="140"/>
      <c r="FBH66" s="140"/>
      <c r="FBI66" s="140"/>
      <c r="FBJ66" s="140"/>
      <c r="FBK66" s="140"/>
      <c r="FBL66" s="140"/>
      <c r="FBM66" s="140"/>
      <c r="FBN66" s="140"/>
      <c r="FBO66" s="140"/>
      <c r="FBP66" s="140"/>
      <c r="FBQ66" s="140"/>
      <c r="FBR66" s="140"/>
      <c r="FBS66" s="140"/>
      <c r="FBT66" s="140"/>
      <c r="FBU66" s="140"/>
      <c r="FBV66" s="140"/>
      <c r="FBW66" s="140"/>
      <c r="FBX66" s="140"/>
      <c r="FBY66" s="140"/>
      <c r="FBZ66" s="140"/>
      <c r="FCA66" s="140"/>
      <c r="FCB66" s="140"/>
      <c r="FCC66" s="140"/>
      <c r="FCD66" s="140"/>
      <c r="FCE66" s="140"/>
      <c r="FCF66" s="140"/>
      <c r="FCG66" s="140"/>
      <c r="FCH66" s="140"/>
      <c r="FCI66" s="140"/>
      <c r="FCJ66" s="140"/>
      <c r="FCK66" s="140"/>
      <c r="FCL66" s="140"/>
      <c r="FCM66" s="140"/>
      <c r="FCN66" s="140"/>
      <c r="FCO66" s="140"/>
      <c r="FCP66" s="140"/>
      <c r="FCQ66" s="140"/>
      <c r="FCR66" s="140"/>
      <c r="FCS66" s="140"/>
      <c r="FCT66" s="140"/>
      <c r="FCU66" s="140"/>
      <c r="FCV66" s="140"/>
      <c r="FCW66" s="140"/>
      <c r="FCX66" s="140"/>
      <c r="FCY66" s="140"/>
      <c r="FCZ66" s="140"/>
      <c r="FDA66" s="140"/>
      <c r="FDB66" s="140"/>
      <c r="FDC66" s="140"/>
      <c r="FDD66" s="140"/>
      <c r="FDE66" s="140"/>
      <c r="FDF66" s="140"/>
      <c r="FDG66" s="140"/>
      <c r="FDH66" s="140"/>
      <c r="FDI66" s="140"/>
      <c r="FDJ66" s="140"/>
      <c r="FDK66" s="140"/>
      <c r="FDL66" s="140"/>
      <c r="FDM66" s="140"/>
      <c r="FDN66" s="140"/>
      <c r="FDO66" s="140"/>
      <c r="FDP66" s="140"/>
      <c r="FDQ66" s="140"/>
      <c r="FDR66" s="140"/>
      <c r="FDS66" s="140"/>
      <c r="FDT66" s="140"/>
      <c r="FDU66" s="140"/>
      <c r="FDV66" s="140"/>
      <c r="FDW66" s="140"/>
      <c r="FDX66" s="140"/>
      <c r="FDY66" s="140"/>
      <c r="FDZ66" s="140"/>
      <c r="FEA66" s="140"/>
      <c r="FEB66" s="140"/>
      <c r="FEC66" s="140"/>
      <c r="FED66" s="140"/>
      <c r="FEE66" s="140"/>
      <c r="FEF66" s="140"/>
      <c r="FEG66" s="140"/>
      <c r="FEH66" s="140"/>
      <c r="FEI66" s="140"/>
      <c r="FEJ66" s="140"/>
      <c r="FEK66" s="140"/>
      <c r="FEL66" s="140"/>
      <c r="FEM66" s="140"/>
      <c r="FEN66" s="140"/>
      <c r="FEO66" s="140"/>
      <c r="FEP66" s="140"/>
      <c r="FEQ66" s="140"/>
      <c r="FER66" s="140"/>
      <c r="FES66" s="140"/>
      <c r="FET66" s="140"/>
      <c r="FEU66" s="140"/>
      <c r="FEV66" s="140"/>
      <c r="FEW66" s="140"/>
      <c r="FEX66" s="140"/>
      <c r="FEY66" s="140"/>
      <c r="FEZ66" s="140"/>
      <c r="FFA66" s="140"/>
      <c r="FFB66" s="140"/>
      <c r="FFC66" s="140"/>
      <c r="FFD66" s="140"/>
      <c r="FFE66" s="140"/>
      <c r="FFF66" s="140"/>
      <c r="FFG66" s="140"/>
      <c r="FFH66" s="140"/>
      <c r="FFI66" s="140"/>
      <c r="FFJ66" s="140"/>
      <c r="FFK66" s="140"/>
      <c r="FFL66" s="140"/>
      <c r="FFM66" s="140"/>
      <c r="FFN66" s="140"/>
      <c r="FFO66" s="140"/>
      <c r="FFP66" s="140"/>
      <c r="FFQ66" s="140"/>
      <c r="FFR66" s="140"/>
      <c r="FFS66" s="140"/>
      <c r="FFT66" s="140"/>
      <c r="FFU66" s="140"/>
      <c r="FFV66" s="140"/>
      <c r="FFW66" s="140"/>
      <c r="FFX66" s="140"/>
      <c r="FFY66" s="140"/>
      <c r="FFZ66" s="140"/>
      <c r="FGA66" s="140"/>
      <c r="FGB66" s="140"/>
      <c r="FGC66" s="140"/>
      <c r="FGD66" s="140"/>
      <c r="FGE66" s="140"/>
      <c r="FGF66" s="140"/>
      <c r="FGG66" s="140"/>
      <c r="FGH66" s="140"/>
      <c r="FGI66" s="140"/>
      <c r="FGJ66" s="140"/>
      <c r="FGK66" s="140"/>
      <c r="FGL66" s="140"/>
      <c r="FGM66" s="140"/>
      <c r="FGN66" s="140"/>
      <c r="FGO66" s="140"/>
      <c r="FGP66" s="140"/>
      <c r="FGQ66" s="140"/>
      <c r="FGR66" s="140"/>
      <c r="FGS66" s="140"/>
      <c r="FGT66" s="140"/>
      <c r="FGU66" s="140"/>
      <c r="FGV66" s="140"/>
      <c r="FGW66" s="140"/>
      <c r="FGX66" s="140"/>
      <c r="FGY66" s="140"/>
      <c r="FGZ66" s="140"/>
      <c r="FHA66" s="140"/>
      <c r="FHB66" s="140"/>
      <c r="FHC66" s="140"/>
      <c r="FHD66" s="140"/>
      <c r="FHE66" s="140"/>
      <c r="FHF66" s="140"/>
      <c r="FHG66" s="140"/>
      <c r="FHH66" s="140"/>
      <c r="FHI66" s="140"/>
      <c r="FHJ66" s="140"/>
      <c r="FHK66" s="140"/>
      <c r="FHL66" s="140"/>
      <c r="FHM66" s="140"/>
      <c r="FHN66" s="140"/>
      <c r="FHO66" s="140"/>
      <c r="FHP66" s="140"/>
      <c r="FHQ66" s="140"/>
      <c r="FHR66" s="140"/>
      <c r="FHS66" s="140"/>
      <c r="FHT66" s="140"/>
      <c r="FHU66" s="140"/>
      <c r="FHV66" s="140"/>
      <c r="FHW66" s="140"/>
      <c r="FHX66" s="140"/>
      <c r="FHY66" s="140"/>
      <c r="FHZ66" s="140"/>
      <c r="FIA66" s="140"/>
      <c r="FIB66" s="140"/>
      <c r="FIC66" s="140"/>
      <c r="FID66" s="140"/>
      <c r="FIE66" s="140"/>
      <c r="FIF66" s="140"/>
      <c r="FIG66" s="140"/>
      <c r="FIH66" s="140"/>
      <c r="FII66" s="140"/>
      <c r="FIJ66" s="140"/>
      <c r="FIK66" s="140"/>
      <c r="FIL66" s="140"/>
      <c r="FIM66" s="140"/>
      <c r="FIN66" s="140"/>
      <c r="FIO66" s="140"/>
      <c r="FIP66" s="140"/>
      <c r="FIQ66" s="140"/>
      <c r="FIR66" s="140"/>
      <c r="FIS66" s="140"/>
      <c r="FIT66" s="140"/>
      <c r="FIU66" s="140"/>
      <c r="FIV66" s="140"/>
      <c r="FIW66" s="140"/>
      <c r="FIX66" s="140"/>
      <c r="FIY66" s="140"/>
      <c r="FIZ66" s="140"/>
      <c r="FJA66" s="140"/>
      <c r="FJB66" s="140"/>
      <c r="FJC66" s="140"/>
      <c r="FJD66" s="140"/>
      <c r="FJE66" s="140"/>
      <c r="FJF66" s="140"/>
      <c r="FJG66" s="140"/>
      <c r="FJH66" s="140"/>
      <c r="FJI66" s="140"/>
      <c r="FJJ66" s="140"/>
      <c r="FJK66" s="140"/>
      <c r="FJL66" s="140"/>
      <c r="FJM66" s="140"/>
      <c r="FJN66" s="140"/>
      <c r="FJO66" s="140"/>
      <c r="FJP66" s="140"/>
      <c r="FJQ66" s="140"/>
      <c r="FJR66" s="140"/>
      <c r="FJS66" s="140"/>
      <c r="FJT66" s="140"/>
      <c r="FJU66" s="140"/>
      <c r="FJV66" s="140"/>
      <c r="FJW66" s="140"/>
      <c r="FJX66" s="140"/>
      <c r="FJY66" s="140"/>
      <c r="FJZ66" s="140"/>
      <c r="FKA66" s="140"/>
      <c r="FKB66" s="140"/>
      <c r="FKC66" s="140"/>
      <c r="FKD66" s="140"/>
      <c r="FKE66" s="140"/>
      <c r="FKF66" s="140"/>
      <c r="FKG66" s="140"/>
      <c r="FKH66" s="140"/>
      <c r="FKI66" s="140"/>
      <c r="FKJ66" s="140"/>
      <c r="FKK66" s="140"/>
      <c r="FKL66" s="140"/>
      <c r="FKM66" s="140"/>
      <c r="FKN66" s="140"/>
      <c r="FKO66" s="140"/>
      <c r="FKP66" s="140"/>
      <c r="FKQ66" s="140"/>
      <c r="FKR66" s="140"/>
      <c r="FKS66" s="140"/>
      <c r="FKT66" s="140"/>
      <c r="FKU66" s="140"/>
      <c r="FKV66" s="140"/>
      <c r="FKW66" s="140"/>
      <c r="FKX66" s="140"/>
      <c r="FKY66" s="140"/>
      <c r="FKZ66" s="140"/>
      <c r="FLA66" s="140"/>
      <c r="FLB66" s="140"/>
      <c r="FLC66" s="140"/>
      <c r="FLD66" s="140"/>
      <c r="FLE66" s="140"/>
      <c r="FLF66" s="140"/>
      <c r="FLG66" s="140"/>
      <c r="FLH66" s="140"/>
      <c r="FLI66" s="140"/>
      <c r="FLJ66" s="140"/>
      <c r="FLK66" s="140"/>
      <c r="FLL66" s="140"/>
      <c r="FLM66" s="140"/>
      <c r="FLN66" s="140"/>
      <c r="FLO66" s="140"/>
      <c r="FLP66" s="140"/>
      <c r="FLQ66" s="140"/>
      <c r="FLR66" s="140"/>
      <c r="FLS66" s="140"/>
      <c r="FLT66" s="140"/>
      <c r="FLU66" s="140"/>
      <c r="FLV66" s="140"/>
      <c r="FLW66" s="140"/>
      <c r="FLX66" s="140"/>
      <c r="FLY66" s="140"/>
      <c r="FLZ66" s="140"/>
      <c r="FMA66" s="140"/>
      <c r="FMB66" s="140"/>
      <c r="FMC66" s="140"/>
      <c r="FMD66" s="140"/>
      <c r="FME66" s="140"/>
      <c r="FMF66" s="140"/>
      <c r="FMG66" s="140"/>
      <c r="FMH66" s="140"/>
      <c r="FMI66" s="140"/>
      <c r="FMJ66" s="140"/>
      <c r="FMK66" s="140"/>
      <c r="FML66" s="140"/>
      <c r="FMM66" s="140"/>
      <c r="FMN66" s="140"/>
      <c r="FMO66" s="140"/>
      <c r="FMP66" s="140"/>
      <c r="FMQ66" s="140"/>
      <c r="FMR66" s="140"/>
      <c r="FMS66" s="140"/>
      <c r="FMT66" s="140"/>
      <c r="FMU66" s="140"/>
      <c r="FMV66" s="140"/>
      <c r="FMW66" s="140"/>
      <c r="FMX66" s="140"/>
      <c r="FMY66" s="140"/>
      <c r="FMZ66" s="140"/>
      <c r="FNA66" s="140"/>
      <c r="FNB66" s="140"/>
      <c r="FNC66" s="140"/>
      <c r="FND66" s="140"/>
      <c r="FNE66" s="140"/>
      <c r="FNF66" s="140"/>
      <c r="FNG66" s="140"/>
      <c r="FNH66" s="140"/>
      <c r="FNI66" s="140"/>
      <c r="FNJ66" s="140"/>
      <c r="FNK66" s="140"/>
      <c r="FNL66" s="140"/>
      <c r="FNM66" s="140"/>
      <c r="FNN66" s="140"/>
      <c r="FNO66" s="140"/>
      <c r="FNP66" s="140"/>
      <c r="FNQ66" s="140"/>
      <c r="FNR66" s="140"/>
      <c r="FNS66" s="140"/>
      <c r="FNT66" s="140"/>
      <c r="FNU66" s="140"/>
      <c r="FNV66" s="140"/>
      <c r="FNW66" s="140"/>
      <c r="FNX66" s="140"/>
      <c r="FNY66" s="140"/>
      <c r="FNZ66" s="140"/>
      <c r="FOA66" s="140"/>
      <c r="FOB66" s="140"/>
      <c r="FOC66" s="140"/>
      <c r="FOD66" s="140"/>
      <c r="FOE66" s="140"/>
      <c r="FOF66" s="140"/>
      <c r="FOG66" s="140"/>
      <c r="FOH66" s="140"/>
      <c r="FOI66" s="140"/>
      <c r="FOJ66" s="140"/>
      <c r="FOK66" s="140"/>
      <c r="FOL66" s="140"/>
      <c r="FOM66" s="140"/>
      <c r="FON66" s="140"/>
      <c r="FOO66" s="140"/>
      <c r="FOP66" s="140"/>
      <c r="FOQ66" s="140"/>
      <c r="FOR66" s="140"/>
      <c r="FOS66" s="140"/>
      <c r="FOT66" s="140"/>
      <c r="FOU66" s="140"/>
      <c r="FOV66" s="140"/>
      <c r="FOW66" s="140"/>
      <c r="FOX66" s="140"/>
      <c r="FOY66" s="140"/>
      <c r="FOZ66" s="140"/>
      <c r="FPA66" s="140"/>
      <c r="FPB66" s="140"/>
      <c r="FPC66" s="140"/>
      <c r="FPD66" s="140"/>
      <c r="FPE66" s="140"/>
      <c r="FPF66" s="140"/>
      <c r="FPG66" s="140"/>
      <c r="FPH66" s="140"/>
      <c r="FPI66" s="140"/>
      <c r="FPJ66" s="140"/>
      <c r="FPK66" s="140"/>
      <c r="FPL66" s="140"/>
      <c r="FPM66" s="140"/>
      <c r="FPN66" s="140"/>
      <c r="FPO66" s="140"/>
      <c r="FPP66" s="140"/>
      <c r="FPQ66" s="140"/>
      <c r="FPR66" s="140"/>
      <c r="FPS66" s="140"/>
      <c r="FPT66" s="140"/>
      <c r="FPU66" s="140"/>
      <c r="FPV66" s="140"/>
      <c r="FPW66" s="140"/>
      <c r="FPX66" s="140"/>
      <c r="FPY66" s="140"/>
      <c r="FPZ66" s="140"/>
      <c r="FQA66" s="140"/>
      <c r="FQB66" s="140"/>
      <c r="FQC66" s="140"/>
      <c r="FQD66" s="140"/>
      <c r="FQE66" s="140"/>
      <c r="FQF66" s="140"/>
      <c r="FQG66" s="140"/>
      <c r="FQH66" s="140"/>
      <c r="FQI66" s="140"/>
      <c r="FQJ66" s="140"/>
      <c r="FQK66" s="140"/>
      <c r="FQL66" s="140"/>
      <c r="FQM66" s="140"/>
      <c r="FQN66" s="140"/>
      <c r="FQO66" s="140"/>
      <c r="FQP66" s="140"/>
      <c r="FQQ66" s="140"/>
      <c r="FQR66" s="140"/>
      <c r="FQS66" s="140"/>
      <c r="FQT66" s="140"/>
      <c r="FQU66" s="140"/>
      <c r="FQV66" s="140"/>
      <c r="FQW66" s="140"/>
      <c r="FQX66" s="140"/>
      <c r="FQY66" s="140"/>
      <c r="FQZ66" s="140"/>
      <c r="FRA66" s="140"/>
      <c r="FRB66" s="140"/>
      <c r="FRC66" s="140"/>
      <c r="FRD66" s="140"/>
      <c r="FRE66" s="140"/>
      <c r="FRF66" s="140"/>
      <c r="FRG66" s="140"/>
      <c r="FRH66" s="140"/>
      <c r="FRI66" s="140"/>
      <c r="FRJ66" s="140"/>
      <c r="FRK66" s="140"/>
      <c r="FRL66" s="140"/>
      <c r="FRM66" s="140"/>
      <c r="FRN66" s="140"/>
      <c r="FRO66" s="140"/>
      <c r="FRP66" s="140"/>
      <c r="FRQ66" s="140"/>
      <c r="FRR66" s="140"/>
      <c r="FRS66" s="140"/>
      <c r="FRT66" s="140"/>
      <c r="FRU66" s="140"/>
      <c r="FRV66" s="140"/>
      <c r="FRW66" s="140"/>
      <c r="FRX66" s="140"/>
      <c r="FRY66" s="140"/>
      <c r="FRZ66" s="140"/>
      <c r="FSA66" s="140"/>
      <c r="FSB66" s="140"/>
      <c r="FSC66" s="140"/>
      <c r="FSD66" s="140"/>
      <c r="FSE66" s="140"/>
      <c r="FSF66" s="140"/>
      <c r="FSG66" s="140"/>
      <c r="FSH66" s="140"/>
      <c r="FSI66" s="140"/>
      <c r="FSJ66" s="140"/>
      <c r="FSK66" s="140"/>
      <c r="FSL66" s="140"/>
      <c r="FSM66" s="140"/>
      <c r="FSN66" s="140"/>
      <c r="FSO66" s="140"/>
      <c r="FSP66" s="140"/>
      <c r="FSQ66" s="140"/>
      <c r="FSR66" s="140"/>
      <c r="FSS66" s="140"/>
      <c r="FST66" s="140"/>
      <c r="FSU66" s="140"/>
      <c r="FSV66" s="140"/>
      <c r="FSW66" s="140"/>
      <c r="FSX66" s="140"/>
      <c r="FSY66" s="140"/>
      <c r="FSZ66" s="140"/>
      <c r="FTA66" s="140"/>
      <c r="FTB66" s="140"/>
      <c r="FTC66" s="140"/>
      <c r="FTD66" s="140"/>
      <c r="FTE66" s="140"/>
      <c r="FTF66" s="140"/>
      <c r="FTG66" s="140"/>
      <c r="FTH66" s="140"/>
      <c r="FTI66" s="140"/>
      <c r="FTJ66" s="140"/>
      <c r="FTK66" s="140"/>
      <c r="FTL66" s="140"/>
      <c r="FTM66" s="140"/>
      <c r="FTN66" s="140"/>
      <c r="FTO66" s="140"/>
      <c r="FTP66" s="140"/>
      <c r="FTQ66" s="140"/>
      <c r="FTR66" s="140"/>
      <c r="FTS66" s="140"/>
      <c r="FTT66" s="140"/>
      <c r="FTU66" s="140"/>
      <c r="FTV66" s="140"/>
      <c r="FTW66" s="140"/>
      <c r="FTX66" s="140"/>
      <c r="FTY66" s="140"/>
      <c r="FTZ66" s="140"/>
      <c r="FUA66" s="140"/>
      <c r="FUB66" s="140"/>
      <c r="FUC66" s="140"/>
      <c r="FUD66" s="140"/>
      <c r="FUE66" s="140"/>
      <c r="FUF66" s="140"/>
      <c r="FUG66" s="140"/>
      <c r="FUH66" s="140"/>
      <c r="FUI66" s="140"/>
      <c r="FUJ66" s="140"/>
      <c r="FUK66" s="140"/>
      <c r="FUL66" s="140"/>
      <c r="FUM66" s="140"/>
      <c r="FUN66" s="140"/>
      <c r="FUO66" s="140"/>
      <c r="FUP66" s="140"/>
      <c r="FUQ66" s="140"/>
      <c r="FUR66" s="140"/>
      <c r="FUS66" s="140"/>
      <c r="FUT66" s="140"/>
      <c r="FUU66" s="140"/>
      <c r="FUV66" s="140"/>
      <c r="FUW66" s="140"/>
      <c r="FUX66" s="140"/>
      <c r="FUY66" s="140"/>
      <c r="FUZ66" s="140"/>
      <c r="FVA66" s="140"/>
      <c r="FVB66" s="140"/>
      <c r="FVC66" s="140"/>
      <c r="FVD66" s="140"/>
      <c r="FVE66" s="140"/>
      <c r="FVF66" s="140"/>
      <c r="FVG66" s="140"/>
      <c r="FVH66" s="140"/>
      <c r="FVI66" s="140"/>
      <c r="FVJ66" s="140"/>
      <c r="FVK66" s="140"/>
      <c r="FVL66" s="140"/>
      <c r="FVM66" s="140"/>
      <c r="FVN66" s="140"/>
      <c r="FVO66" s="140"/>
      <c r="FVP66" s="140"/>
      <c r="FVQ66" s="140"/>
      <c r="FVR66" s="140"/>
      <c r="FVS66" s="140"/>
      <c r="FVT66" s="140"/>
      <c r="FVU66" s="140"/>
      <c r="FVV66" s="140"/>
      <c r="FVW66" s="140"/>
      <c r="FVX66" s="140"/>
      <c r="FVY66" s="140"/>
      <c r="FVZ66" s="140"/>
      <c r="FWA66" s="140"/>
      <c r="FWB66" s="140"/>
      <c r="FWC66" s="140"/>
      <c r="FWD66" s="140"/>
      <c r="FWE66" s="140"/>
      <c r="FWF66" s="140"/>
      <c r="FWG66" s="140"/>
      <c r="FWH66" s="140"/>
      <c r="FWI66" s="140"/>
      <c r="FWJ66" s="140"/>
      <c r="FWK66" s="140"/>
      <c r="FWL66" s="140"/>
      <c r="FWM66" s="140"/>
      <c r="FWN66" s="140"/>
      <c r="FWO66" s="140"/>
      <c r="FWP66" s="140"/>
      <c r="FWQ66" s="140"/>
      <c r="FWR66" s="140"/>
      <c r="FWS66" s="140"/>
      <c r="FWT66" s="140"/>
      <c r="FWU66" s="140"/>
      <c r="FWV66" s="140"/>
      <c r="FWW66" s="140"/>
      <c r="FWX66" s="140"/>
      <c r="FWY66" s="140"/>
      <c r="FWZ66" s="140"/>
      <c r="FXA66" s="140"/>
      <c r="FXB66" s="140"/>
      <c r="FXC66" s="140"/>
      <c r="FXD66" s="140"/>
      <c r="FXE66" s="140"/>
      <c r="FXF66" s="140"/>
      <c r="FXG66" s="140"/>
      <c r="FXH66" s="140"/>
      <c r="FXI66" s="140"/>
      <c r="FXJ66" s="140"/>
      <c r="FXK66" s="140"/>
      <c r="FXL66" s="140"/>
      <c r="FXM66" s="140"/>
      <c r="FXN66" s="140"/>
      <c r="FXO66" s="140"/>
      <c r="FXP66" s="140"/>
      <c r="FXQ66" s="140"/>
      <c r="FXR66" s="140"/>
      <c r="FXS66" s="140"/>
      <c r="FXT66" s="140"/>
      <c r="FXU66" s="140"/>
      <c r="FXV66" s="140"/>
      <c r="FXW66" s="140"/>
      <c r="FXX66" s="140"/>
      <c r="FXY66" s="140"/>
      <c r="FXZ66" s="140"/>
      <c r="FYA66" s="140"/>
      <c r="FYB66" s="140"/>
      <c r="FYC66" s="140"/>
      <c r="FYD66" s="140"/>
      <c r="FYE66" s="140"/>
      <c r="FYF66" s="140"/>
      <c r="FYG66" s="140"/>
      <c r="FYH66" s="140"/>
      <c r="FYI66" s="140"/>
      <c r="FYJ66" s="140"/>
      <c r="FYK66" s="140"/>
      <c r="FYL66" s="140"/>
      <c r="FYM66" s="140"/>
      <c r="FYN66" s="140"/>
      <c r="FYO66" s="140"/>
      <c r="FYP66" s="140"/>
      <c r="FYQ66" s="140"/>
      <c r="FYR66" s="140"/>
      <c r="FYS66" s="140"/>
      <c r="FYT66" s="140"/>
      <c r="FYU66" s="140"/>
      <c r="FYV66" s="140"/>
      <c r="FYW66" s="140"/>
      <c r="FYX66" s="140"/>
      <c r="FYY66" s="140"/>
      <c r="FYZ66" s="140"/>
      <c r="FZA66" s="140"/>
      <c r="FZB66" s="140"/>
      <c r="FZC66" s="140"/>
      <c r="FZD66" s="140"/>
      <c r="FZE66" s="140"/>
      <c r="FZF66" s="140"/>
      <c r="FZG66" s="140"/>
      <c r="FZH66" s="140"/>
      <c r="FZI66" s="140"/>
      <c r="FZJ66" s="140"/>
      <c r="FZK66" s="140"/>
      <c r="FZL66" s="140"/>
      <c r="FZM66" s="140"/>
      <c r="FZN66" s="140"/>
      <c r="FZO66" s="140"/>
      <c r="FZP66" s="140"/>
      <c r="FZQ66" s="140"/>
      <c r="FZR66" s="140"/>
      <c r="FZS66" s="140"/>
      <c r="FZT66" s="140"/>
      <c r="FZU66" s="140"/>
      <c r="FZV66" s="140"/>
      <c r="FZW66" s="140"/>
      <c r="FZX66" s="140"/>
      <c r="FZY66" s="140"/>
      <c r="FZZ66" s="140"/>
      <c r="GAA66" s="140"/>
      <c r="GAB66" s="140"/>
      <c r="GAC66" s="140"/>
      <c r="GAD66" s="140"/>
      <c r="GAE66" s="140"/>
      <c r="GAF66" s="140"/>
      <c r="GAG66" s="140"/>
      <c r="GAH66" s="140"/>
      <c r="GAI66" s="140"/>
      <c r="GAJ66" s="140"/>
      <c r="GAK66" s="140"/>
      <c r="GAL66" s="140"/>
      <c r="GAM66" s="140"/>
      <c r="GAN66" s="140"/>
      <c r="GAO66" s="140"/>
      <c r="GAP66" s="140"/>
      <c r="GAQ66" s="140"/>
      <c r="GAR66" s="140"/>
      <c r="GAS66" s="140"/>
      <c r="GAT66" s="140"/>
      <c r="GAU66" s="140"/>
      <c r="GAV66" s="140"/>
      <c r="GAW66" s="140"/>
      <c r="GAX66" s="140"/>
      <c r="GAY66" s="140"/>
      <c r="GAZ66" s="140"/>
      <c r="GBA66" s="140"/>
      <c r="GBB66" s="140"/>
      <c r="GBC66" s="140"/>
      <c r="GBD66" s="140"/>
      <c r="GBE66" s="140"/>
      <c r="GBF66" s="140"/>
      <c r="GBG66" s="140"/>
      <c r="GBH66" s="140"/>
      <c r="GBI66" s="140"/>
      <c r="GBJ66" s="140"/>
      <c r="GBK66" s="140"/>
      <c r="GBL66" s="140"/>
      <c r="GBM66" s="140"/>
      <c r="GBN66" s="140"/>
      <c r="GBO66" s="140"/>
      <c r="GBP66" s="140"/>
      <c r="GBQ66" s="140"/>
      <c r="GBR66" s="140"/>
      <c r="GBS66" s="140"/>
      <c r="GBT66" s="140"/>
      <c r="GBU66" s="140"/>
      <c r="GBV66" s="140"/>
      <c r="GBW66" s="140"/>
      <c r="GBX66" s="140"/>
      <c r="GBY66" s="140"/>
      <c r="GBZ66" s="140"/>
      <c r="GCA66" s="140"/>
      <c r="GCB66" s="140"/>
      <c r="GCC66" s="140"/>
      <c r="GCD66" s="140"/>
      <c r="GCE66" s="140"/>
      <c r="GCF66" s="140"/>
      <c r="GCG66" s="140"/>
      <c r="GCH66" s="140"/>
      <c r="GCI66" s="140"/>
      <c r="GCJ66" s="140"/>
      <c r="GCK66" s="140"/>
      <c r="GCL66" s="140"/>
      <c r="GCM66" s="140"/>
      <c r="GCN66" s="140"/>
      <c r="GCO66" s="140"/>
      <c r="GCP66" s="140"/>
      <c r="GCQ66" s="140"/>
      <c r="GCR66" s="140"/>
      <c r="GCS66" s="140"/>
      <c r="GCT66" s="140"/>
      <c r="GCU66" s="140"/>
      <c r="GCV66" s="140"/>
      <c r="GCW66" s="140"/>
      <c r="GCX66" s="140"/>
      <c r="GCY66" s="140"/>
      <c r="GCZ66" s="140"/>
      <c r="GDA66" s="140"/>
      <c r="GDB66" s="140"/>
      <c r="GDC66" s="140"/>
      <c r="GDD66" s="140"/>
      <c r="GDE66" s="140"/>
      <c r="GDF66" s="140"/>
      <c r="GDG66" s="140"/>
      <c r="GDH66" s="140"/>
      <c r="GDI66" s="140"/>
      <c r="GDJ66" s="140"/>
      <c r="GDK66" s="140"/>
      <c r="GDL66" s="140"/>
      <c r="GDM66" s="140"/>
      <c r="GDN66" s="140"/>
      <c r="GDO66" s="140"/>
      <c r="GDP66" s="140"/>
      <c r="GDQ66" s="140"/>
      <c r="GDR66" s="140"/>
      <c r="GDS66" s="140"/>
      <c r="GDT66" s="140"/>
      <c r="GDU66" s="140"/>
      <c r="GDV66" s="140"/>
      <c r="GDW66" s="140"/>
      <c r="GDX66" s="140"/>
      <c r="GDY66" s="140"/>
      <c r="GDZ66" s="140"/>
      <c r="GEA66" s="140"/>
      <c r="GEB66" s="140"/>
      <c r="GEC66" s="140"/>
      <c r="GED66" s="140"/>
      <c r="GEE66" s="140"/>
      <c r="GEF66" s="140"/>
      <c r="GEG66" s="140"/>
      <c r="GEH66" s="140"/>
      <c r="GEI66" s="140"/>
      <c r="GEJ66" s="140"/>
      <c r="GEK66" s="140"/>
      <c r="GEL66" s="140"/>
      <c r="GEM66" s="140"/>
      <c r="GEN66" s="140"/>
      <c r="GEO66" s="140"/>
      <c r="GEP66" s="140"/>
      <c r="GEQ66" s="140"/>
      <c r="GER66" s="140"/>
      <c r="GES66" s="140"/>
      <c r="GET66" s="140"/>
      <c r="GEU66" s="140"/>
      <c r="GEV66" s="140"/>
      <c r="GEW66" s="140"/>
      <c r="GEX66" s="140"/>
      <c r="GEY66" s="140"/>
      <c r="GEZ66" s="140"/>
      <c r="GFA66" s="140"/>
      <c r="GFB66" s="140"/>
      <c r="GFC66" s="140"/>
      <c r="GFD66" s="140"/>
      <c r="GFE66" s="140"/>
      <c r="GFF66" s="140"/>
      <c r="GFG66" s="140"/>
      <c r="GFH66" s="140"/>
      <c r="GFI66" s="140"/>
      <c r="GFJ66" s="140"/>
      <c r="GFK66" s="140"/>
      <c r="GFL66" s="140"/>
      <c r="GFM66" s="140"/>
      <c r="GFN66" s="140"/>
      <c r="GFO66" s="140"/>
      <c r="GFP66" s="140"/>
      <c r="GFQ66" s="140"/>
      <c r="GFR66" s="140"/>
      <c r="GFS66" s="140"/>
      <c r="GFT66" s="140"/>
      <c r="GFU66" s="140"/>
      <c r="GFV66" s="140"/>
      <c r="GFW66" s="140"/>
      <c r="GFX66" s="140"/>
      <c r="GFY66" s="140"/>
      <c r="GFZ66" s="140"/>
      <c r="GGA66" s="140"/>
      <c r="GGB66" s="140"/>
      <c r="GGC66" s="140"/>
      <c r="GGD66" s="140"/>
      <c r="GGE66" s="140"/>
      <c r="GGF66" s="140"/>
      <c r="GGG66" s="140"/>
      <c r="GGH66" s="140"/>
      <c r="GGI66" s="140"/>
      <c r="GGJ66" s="140"/>
      <c r="GGK66" s="140"/>
      <c r="GGL66" s="140"/>
      <c r="GGM66" s="140"/>
      <c r="GGN66" s="140"/>
      <c r="GGO66" s="140"/>
      <c r="GGP66" s="140"/>
      <c r="GGQ66" s="140"/>
      <c r="GGR66" s="140"/>
      <c r="GGS66" s="140"/>
      <c r="GGT66" s="140"/>
      <c r="GGU66" s="140"/>
      <c r="GGV66" s="140"/>
      <c r="GGW66" s="140"/>
      <c r="GGX66" s="140"/>
      <c r="GGY66" s="140"/>
      <c r="GGZ66" s="140"/>
      <c r="GHA66" s="140"/>
      <c r="GHB66" s="140"/>
      <c r="GHC66" s="140"/>
      <c r="GHD66" s="140"/>
      <c r="GHE66" s="140"/>
      <c r="GHF66" s="140"/>
      <c r="GHG66" s="140"/>
      <c r="GHH66" s="140"/>
      <c r="GHI66" s="140"/>
      <c r="GHJ66" s="140"/>
      <c r="GHK66" s="140"/>
      <c r="GHL66" s="140"/>
      <c r="GHM66" s="140"/>
      <c r="GHN66" s="140"/>
      <c r="GHO66" s="140"/>
      <c r="GHP66" s="140"/>
      <c r="GHQ66" s="140"/>
      <c r="GHR66" s="140"/>
      <c r="GHS66" s="140"/>
      <c r="GHT66" s="140"/>
      <c r="GHU66" s="140"/>
      <c r="GHV66" s="140"/>
      <c r="GHW66" s="140"/>
      <c r="GHX66" s="140"/>
      <c r="GHY66" s="140"/>
      <c r="GHZ66" s="140"/>
      <c r="GIA66" s="140"/>
      <c r="GIB66" s="140"/>
      <c r="GIC66" s="140"/>
      <c r="GID66" s="140"/>
      <c r="GIE66" s="140"/>
      <c r="GIF66" s="140"/>
      <c r="GIG66" s="140"/>
      <c r="GIH66" s="140"/>
      <c r="GII66" s="140"/>
      <c r="GIJ66" s="140"/>
      <c r="GIK66" s="140"/>
      <c r="GIL66" s="140"/>
      <c r="GIM66" s="140"/>
      <c r="GIN66" s="140"/>
      <c r="GIO66" s="140"/>
      <c r="GIP66" s="140"/>
      <c r="GIQ66" s="140"/>
      <c r="GIR66" s="140"/>
      <c r="GIS66" s="140"/>
      <c r="GIT66" s="140"/>
      <c r="GIU66" s="140"/>
      <c r="GIV66" s="140"/>
      <c r="GIW66" s="140"/>
      <c r="GIX66" s="140"/>
      <c r="GIY66" s="140"/>
      <c r="GIZ66" s="140"/>
      <c r="GJA66" s="140"/>
      <c r="GJB66" s="140"/>
      <c r="GJC66" s="140"/>
      <c r="GJD66" s="140"/>
      <c r="GJE66" s="140"/>
      <c r="GJF66" s="140"/>
      <c r="GJG66" s="140"/>
      <c r="GJH66" s="140"/>
      <c r="GJI66" s="140"/>
      <c r="GJJ66" s="140"/>
      <c r="GJK66" s="140"/>
      <c r="GJL66" s="140"/>
      <c r="GJM66" s="140"/>
      <c r="GJN66" s="140"/>
      <c r="GJO66" s="140"/>
      <c r="GJP66" s="140"/>
      <c r="GJQ66" s="140"/>
      <c r="GJR66" s="140"/>
      <c r="GJS66" s="140"/>
      <c r="GJT66" s="140"/>
      <c r="GJU66" s="140"/>
      <c r="GJV66" s="140"/>
      <c r="GJW66" s="140"/>
      <c r="GJX66" s="140"/>
      <c r="GJY66" s="140"/>
      <c r="GJZ66" s="140"/>
      <c r="GKA66" s="140"/>
      <c r="GKB66" s="140"/>
      <c r="GKC66" s="140"/>
      <c r="GKD66" s="140"/>
      <c r="GKE66" s="140"/>
      <c r="GKF66" s="140"/>
      <c r="GKG66" s="140"/>
      <c r="GKH66" s="140"/>
      <c r="GKI66" s="140"/>
      <c r="GKJ66" s="140"/>
      <c r="GKK66" s="140"/>
      <c r="GKL66" s="140"/>
      <c r="GKM66" s="140"/>
      <c r="GKN66" s="140"/>
      <c r="GKO66" s="140"/>
      <c r="GKP66" s="140"/>
      <c r="GKQ66" s="140"/>
      <c r="GKR66" s="140"/>
      <c r="GKS66" s="140"/>
      <c r="GKT66" s="140"/>
      <c r="GKU66" s="140"/>
      <c r="GKV66" s="140"/>
      <c r="GKW66" s="140"/>
      <c r="GKX66" s="140"/>
      <c r="GKY66" s="140"/>
      <c r="GKZ66" s="140"/>
      <c r="GLA66" s="140"/>
      <c r="GLB66" s="140"/>
      <c r="GLC66" s="140"/>
      <c r="GLD66" s="140"/>
      <c r="GLE66" s="140"/>
      <c r="GLF66" s="140"/>
      <c r="GLG66" s="140"/>
      <c r="GLH66" s="140"/>
      <c r="GLI66" s="140"/>
      <c r="GLJ66" s="140"/>
      <c r="GLK66" s="140"/>
      <c r="GLL66" s="140"/>
      <c r="GLM66" s="140"/>
      <c r="GLN66" s="140"/>
      <c r="GLO66" s="140"/>
      <c r="GLP66" s="140"/>
      <c r="GLQ66" s="140"/>
      <c r="GLR66" s="140"/>
      <c r="GLS66" s="140"/>
      <c r="GLT66" s="140"/>
      <c r="GLU66" s="140"/>
      <c r="GLV66" s="140"/>
      <c r="GLW66" s="140"/>
      <c r="GLX66" s="140"/>
      <c r="GLY66" s="140"/>
      <c r="GLZ66" s="140"/>
      <c r="GMA66" s="140"/>
      <c r="GMB66" s="140"/>
      <c r="GMC66" s="140"/>
      <c r="GMD66" s="140"/>
      <c r="GME66" s="140"/>
      <c r="GMF66" s="140"/>
      <c r="GMG66" s="140"/>
      <c r="GMH66" s="140"/>
      <c r="GMI66" s="140"/>
      <c r="GMJ66" s="140"/>
      <c r="GMK66" s="140"/>
      <c r="GML66" s="140"/>
      <c r="GMM66" s="140"/>
      <c r="GMN66" s="140"/>
      <c r="GMO66" s="140"/>
      <c r="GMP66" s="140"/>
      <c r="GMQ66" s="140"/>
      <c r="GMR66" s="140"/>
      <c r="GMS66" s="140"/>
      <c r="GMT66" s="140"/>
      <c r="GMU66" s="140"/>
      <c r="GMV66" s="140"/>
      <c r="GMW66" s="140"/>
      <c r="GMX66" s="140"/>
      <c r="GMY66" s="140"/>
      <c r="GMZ66" s="140"/>
      <c r="GNA66" s="140"/>
      <c r="GNB66" s="140"/>
      <c r="GNC66" s="140"/>
      <c r="GND66" s="140"/>
      <c r="GNE66" s="140"/>
      <c r="GNF66" s="140"/>
      <c r="GNG66" s="140"/>
      <c r="GNH66" s="140"/>
      <c r="GNI66" s="140"/>
      <c r="GNJ66" s="140"/>
      <c r="GNK66" s="140"/>
      <c r="GNL66" s="140"/>
      <c r="GNM66" s="140"/>
      <c r="GNN66" s="140"/>
      <c r="GNO66" s="140"/>
      <c r="GNP66" s="140"/>
      <c r="GNQ66" s="140"/>
      <c r="GNR66" s="140"/>
      <c r="GNS66" s="140"/>
      <c r="GNT66" s="140"/>
      <c r="GNU66" s="140"/>
      <c r="GNV66" s="140"/>
      <c r="GNW66" s="140"/>
      <c r="GNX66" s="140"/>
      <c r="GNY66" s="140"/>
      <c r="GNZ66" s="140"/>
      <c r="GOA66" s="140"/>
      <c r="GOB66" s="140"/>
      <c r="GOC66" s="140"/>
      <c r="GOD66" s="140"/>
      <c r="GOE66" s="140"/>
      <c r="GOF66" s="140"/>
      <c r="GOG66" s="140"/>
      <c r="GOH66" s="140"/>
      <c r="GOI66" s="140"/>
      <c r="GOJ66" s="140"/>
      <c r="GOK66" s="140"/>
      <c r="GOL66" s="140"/>
      <c r="GOM66" s="140"/>
      <c r="GON66" s="140"/>
      <c r="GOO66" s="140"/>
      <c r="GOP66" s="140"/>
      <c r="GOQ66" s="140"/>
      <c r="GOR66" s="140"/>
      <c r="GOS66" s="140"/>
      <c r="GOT66" s="140"/>
      <c r="GOU66" s="140"/>
      <c r="GOV66" s="140"/>
      <c r="GOW66" s="140"/>
      <c r="GOX66" s="140"/>
      <c r="GOY66" s="140"/>
      <c r="GOZ66" s="140"/>
      <c r="GPA66" s="140"/>
      <c r="GPB66" s="140"/>
      <c r="GPC66" s="140"/>
      <c r="GPD66" s="140"/>
      <c r="GPE66" s="140"/>
      <c r="GPF66" s="140"/>
      <c r="GPG66" s="140"/>
      <c r="GPH66" s="140"/>
      <c r="GPI66" s="140"/>
      <c r="GPJ66" s="140"/>
      <c r="GPK66" s="140"/>
      <c r="GPL66" s="140"/>
      <c r="GPM66" s="140"/>
      <c r="GPN66" s="140"/>
      <c r="GPO66" s="140"/>
      <c r="GPP66" s="140"/>
      <c r="GPQ66" s="140"/>
      <c r="GPR66" s="140"/>
      <c r="GPS66" s="140"/>
      <c r="GPT66" s="140"/>
      <c r="GPU66" s="140"/>
      <c r="GPV66" s="140"/>
      <c r="GPW66" s="140"/>
      <c r="GPX66" s="140"/>
      <c r="GPY66" s="140"/>
      <c r="GPZ66" s="140"/>
      <c r="GQA66" s="140"/>
      <c r="GQB66" s="140"/>
      <c r="GQC66" s="140"/>
      <c r="GQD66" s="140"/>
      <c r="GQE66" s="140"/>
      <c r="GQF66" s="140"/>
      <c r="GQG66" s="140"/>
      <c r="GQH66" s="140"/>
      <c r="GQI66" s="140"/>
      <c r="GQJ66" s="140"/>
      <c r="GQK66" s="140"/>
      <c r="GQL66" s="140"/>
      <c r="GQM66" s="140"/>
      <c r="GQN66" s="140"/>
      <c r="GQO66" s="140"/>
      <c r="GQP66" s="140"/>
      <c r="GQQ66" s="140"/>
      <c r="GQR66" s="140"/>
      <c r="GQS66" s="140"/>
      <c r="GQT66" s="140"/>
      <c r="GQU66" s="140"/>
      <c r="GQV66" s="140"/>
      <c r="GQW66" s="140"/>
      <c r="GQX66" s="140"/>
      <c r="GQY66" s="140"/>
      <c r="GQZ66" s="140"/>
      <c r="GRA66" s="140"/>
      <c r="GRB66" s="140"/>
      <c r="GRC66" s="140"/>
      <c r="GRD66" s="140"/>
      <c r="GRE66" s="140"/>
      <c r="GRF66" s="140"/>
      <c r="GRG66" s="140"/>
      <c r="GRH66" s="140"/>
      <c r="GRI66" s="140"/>
      <c r="GRJ66" s="140"/>
      <c r="GRK66" s="140"/>
      <c r="GRL66" s="140"/>
      <c r="GRM66" s="140"/>
      <c r="GRN66" s="140"/>
      <c r="GRO66" s="140"/>
      <c r="GRP66" s="140"/>
      <c r="GRQ66" s="140"/>
      <c r="GRR66" s="140"/>
      <c r="GRS66" s="140"/>
      <c r="GRT66" s="140"/>
      <c r="GRU66" s="140"/>
      <c r="GRV66" s="140"/>
      <c r="GRW66" s="140"/>
      <c r="GRX66" s="140"/>
      <c r="GRY66" s="140"/>
      <c r="GRZ66" s="140"/>
      <c r="GSA66" s="140"/>
      <c r="GSB66" s="140"/>
      <c r="GSC66" s="140"/>
      <c r="GSD66" s="140"/>
      <c r="GSE66" s="140"/>
      <c r="GSF66" s="140"/>
      <c r="GSG66" s="140"/>
      <c r="GSH66" s="140"/>
      <c r="GSI66" s="140"/>
      <c r="GSJ66" s="140"/>
      <c r="GSK66" s="140"/>
      <c r="GSL66" s="140"/>
      <c r="GSM66" s="140"/>
      <c r="GSN66" s="140"/>
      <c r="GSO66" s="140"/>
      <c r="GSP66" s="140"/>
      <c r="GSQ66" s="140"/>
      <c r="GSR66" s="140"/>
      <c r="GSS66" s="140"/>
      <c r="GST66" s="140"/>
      <c r="GSU66" s="140"/>
      <c r="GSV66" s="140"/>
      <c r="GSW66" s="140"/>
      <c r="GSX66" s="140"/>
      <c r="GSY66" s="140"/>
      <c r="GSZ66" s="140"/>
      <c r="GTA66" s="140"/>
      <c r="GTB66" s="140"/>
      <c r="GTC66" s="140"/>
      <c r="GTD66" s="140"/>
      <c r="GTE66" s="140"/>
      <c r="GTF66" s="140"/>
      <c r="GTG66" s="140"/>
      <c r="GTH66" s="140"/>
      <c r="GTI66" s="140"/>
      <c r="GTJ66" s="140"/>
      <c r="GTK66" s="140"/>
      <c r="GTL66" s="140"/>
      <c r="GTM66" s="140"/>
      <c r="GTN66" s="140"/>
      <c r="GTO66" s="140"/>
      <c r="GTP66" s="140"/>
      <c r="GTQ66" s="140"/>
      <c r="GTR66" s="140"/>
      <c r="GTS66" s="140"/>
      <c r="GTT66" s="140"/>
      <c r="GTU66" s="140"/>
      <c r="GTV66" s="140"/>
      <c r="GTW66" s="140"/>
      <c r="GTX66" s="140"/>
      <c r="GTY66" s="140"/>
      <c r="GTZ66" s="140"/>
      <c r="GUA66" s="140"/>
      <c r="GUB66" s="140"/>
      <c r="GUC66" s="140"/>
      <c r="GUD66" s="140"/>
      <c r="GUE66" s="140"/>
      <c r="GUF66" s="140"/>
      <c r="GUG66" s="140"/>
      <c r="GUH66" s="140"/>
      <c r="GUI66" s="140"/>
      <c r="GUJ66" s="140"/>
      <c r="GUK66" s="140"/>
      <c r="GUL66" s="140"/>
      <c r="GUM66" s="140"/>
      <c r="GUN66" s="140"/>
      <c r="GUO66" s="140"/>
      <c r="GUP66" s="140"/>
      <c r="GUQ66" s="140"/>
      <c r="GUR66" s="140"/>
      <c r="GUS66" s="140"/>
      <c r="GUT66" s="140"/>
      <c r="GUU66" s="140"/>
      <c r="GUV66" s="140"/>
      <c r="GUW66" s="140"/>
      <c r="GUX66" s="140"/>
      <c r="GUY66" s="140"/>
      <c r="GUZ66" s="140"/>
      <c r="GVA66" s="140"/>
      <c r="GVB66" s="140"/>
      <c r="GVC66" s="140"/>
      <c r="GVD66" s="140"/>
      <c r="GVE66" s="140"/>
      <c r="GVF66" s="140"/>
      <c r="GVG66" s="140"/>
      <c r="GVH66" s="140"/>
      <c r="GVI66" s="140"/>
      <c r="GVJ66" s="140"/>
      <c r="GVK66" s="140"/>
      <c r="GVL66" s="140"/>
      <c r="GVM66" s="140"/>
      <c r="GVN66" s="140"/>
      <c r="GVO66" s="140"/>
      <c r="GVP66" s="140"/>
      <c r="GVQ66" s="140"/>
      <c r="GVR66" s="140"/>
      <c r="GVS66" s="140"/>
      <c r="GVT66" s="140"/>
      <c r="GVU66" s="140"/>
      <c r="GVV66" s="140"/>
      <c r="GVW66" s="140"/>
      <c r="GVX66" s="140"/>
      <c r="GVY66" s="140"/>
      <c r="GVZ66" s="140"/>
      <c r="GWA66" s="140"/>
      <c r="GWB66" s="140"/>
      <c r="GWC66" s="140"/>
      <c r="GWD66" s="140"/>
      <c r="GWE66" s="140"/>
      <c r="GWF66" s="140"/>
      <c r="GWG66" s="140"/>
      <c r="GWH66" s="140"/>
      <c r="GWI66" s="140"/>
      <c r="GWJ66" s="140"/>
      <c r="GWK66" s="140"/>
      <c r="GWL66" s="140"/>
      <c r="GWM66" s="140"/>
      <c r="GWN66" s="140"/>
      <c r="GWO66" s="140"/>
      <c r="GWP66" s="140"/>
      <c r="GWQ66" s="140"/>
      <c r="GWR66" s="140"/>
      <c r="GWS66" s="140"/>
      <c r="GWT66" s="140"/>
      <c r="GWU66" s="140"/>
      <c r="GWV66" s="140"/>
      <c r="GWW66" s="140"/>
      <c r="GWX66" s="140"/>
      <c r="GWY66" s="140"/>
      <c r="GWZ66" s="140"/>
      <c r="GXA66" s="140"/>
      <c r="GXB66" s="140"/>
      <c r="GXC66" s="140"/>
      <c r="GXD66" s="140"/>
      <c r="GXE66" s="140"/>
      <c r="GXF66" s="140"/>
      <c r="GXG66" s="140"/>
      <c r="GXH66" s="140"/>
      <c r="GXI66" s="140"/>
      <c r="GXJ66" s="140"/>
      <c r="GXK66" s="140"/>
      <c r="GXL66" s="140"/>
      <c r="GXM66" s="140"/>
      <c r="GXN66" s="140"/>
      <c r="GXO66" s="140"/>
      <c r="GXP66" s="140"/>
      <c r="GXQ66" s="140"/>
      <c r="GXR66" s="140"/>
      <c r="GXS66" s="140"/>
      <c r="GXT66" s="140"/>
      <c r="GXU66" s="140"/>
      <c r="GXV66" s="140"/>
      <c r="GXW66" s="140"/>
      <c r="GXX66" s="140"/>
      <c r="GXY66" s="140"/>
      <c r="GXZ66" s="140"/>
      <c r="GYA66" s="140"/>
      <c r="GYB66" s="140"/>
      <c r="GYC66" s="140"/>
      <c r="GYD66" s="140"/>
      <c r="GYE66" s="140"/>
      <c r="GYF66" s="140"/>
      <c r="GYG66" s="140"/>
      <c r="GYH66" s="140"/>
      <c r="GYI66" s="140"/>
      <c r="GYJ66" s="140"/>
      <c r="GYK66" s="140"/>
      <c r="GYL66" s="140"/>
      <c r="GYM66" s="140"/>
      <c r="GYN66" s="140"/>
      <c r="GYO66" s="140"/>
      <c r="GYP66" s="140"/>
      <c r="GYQ66" s="140"/>
      <c r="GYR66" s="140"/>
      <c r="GYS66" s="140"/>
      <c r="GYT66" s="140"/>
      <c r="GYU66" s="140"/>
      <c r="GYV66" s="140"/>
      <c r="GYW66" s="140"/>
      <c r="GYX66" s="140"/>
      <c r="GYY66" s="140"/>
      <c r="GYZ66" s="140"/>
      <c r="GZA66" s="140"/>
      <c r="GZB66" s="140"/>
      <c r="GZC66" s="140"/>
      <c r="GZD66" s="140"/>
      <c r="GZE66" s="140"/>
      <c r="GZF66" s="140"/>
      <c r="GZG66" s="140"/>
      <c r="GZH66" s="140"/>
      <c r="GZI66" s="140"/>
      <c r="GZJ66" s="140"/>
      <c r="GZK66" s="140"/>
      <c r="GZL66" s="140"/>
      <c r="GZM66" s="140"/>
      <c r="GZN66" s="140"/>
      <c r="GZO66" s="140"/>
      <c r="GZP66" s="140"/>
      <c r="GZQ66" s="140"/>
      <c r="GZR66" s="140"/>
      <c r="GZS66" s="140"/>
      <c r="GZT66" s="140"/>
      <c r="GZU66" s="140"/>
      <c r="GZV66" s="140"/>
      <c r="GZW66" s="140"/>
      <c r="GZX66" s="140"/>
      <c r="GZY66" s="140"/>
      <c r="GZZ66" s="140"/>
      <c r="HAA66" s="140"/>
      <c r="HAB66" s="140"/>
      <c r="HAC66" s="140"/>
      <c r="HAD66" s="140"/>
      <c r="HAE66" s="140"/>
      <c r="HAF66" s="140"/>
      <c r="HAG66" s="140"/>
      <c r="HAH66" s="140"/>
      <c r="HAI66" s="140"/>
      <c r="HAJ66" s="140"/>
      <c r="HAK66" s="140"/>
      <c r="HAL66" s="140"/>
      <c r="HAM66" s="140"/>
      <c r="HAN66" s="140"/>
      <c r="HAO66" s="140"/>
      <c r="HAP66" s="140"/>
      <c r="HAQ66" s="140"/>
      <c r="HAR66" s="140"/>
      <c r="HAS66" s="140"/>
      <c r="HAT66" s="140"/>
      <c r="HAU66" s="140"/>
      <c r="HAV66" s="140"/>
      <c r="HAW66" s="140"/>
      <c r="HAX66" s="140"/>
      <c r="HAY66" s="140"/>
      <c r="HAZ66" s="140"/>
      <c r="HBA66" s="140"/>
      <c r="HBB66" s="140"/>
      <c r="HBC66" s="140"/>
      <c r="HBD66" s="140"/>
      <c r="HBE66" s="140"/>
      <c r="HBF66" s="140"/>
      <c r="HBG66" s="140"/>
      <c r="HBH66" s="140"/>
      <c r="HBI66" s="140"/>
      <c r="HBJ66" s="140"/>
      <c r="HBK66" s="140"/>
      <c r="HBL66" s="140"/>
      <c r="HBM66" s="140"/>
      <c r="HBN66" s="140"/>
      <c r="HBO66" s="140"/>
      <c r="HBP66" s="140"/>
      <c r="HBQ66" s="140"/>
      <c r="HBR66" s="140"/>
      <c r="HBS66" s="140"/>
      <c r="HBT66" s="140"/>
      <c r="HBU66" s="140"/>
      <c r="HBV66" s="140"/>
      <c r="HBW66" s="140"/>
      <c r="HBX66" s="140"/>
      <c r="HBY66" s="140"/>
      <c r="HBZ66" s="140"/>
      <c r="HCA66" s="140"/>
      <c r="HCB66" s="140"/>
      <c r="HCC66" s="140"/>
      <c r="HCD66" s="140"/>
      <c r="HCE66" s="140"/>
      <c r="HCF66" s="140"/>
      <c r="HCG66" s="140"/>
      <c r="HCH66" s="140"/>
      <c r="HCI66" s="140"/>
      <c r="HCJ66" s="140"/>
      <c r="HCK66" s="140"/>
      <c r="HCL66" s="140"/>
      <c r="HCM66" s="140"/>
      <c r="HCN66" s="140"/>
      <c r="HCO66" s="140"/>
      <c r="HCP66" s="140"/>
      <c r="HCQ66" s="140"/>
      <c r="HCR66" s="140"/>
      <c r="HCS66" s="140"/>
      <c r="HCT66" s="140"/>
      <c r="HCU66" s="140"/>
      <c r="HCV66" s="140"/>
      <c r="HCW66" s="140"/>
      <c r="HCX66" s="140"/>
      <c r="HCY66" s="140"/>
      <c r="HCZ66" s="140"/>
      <c r="HDA66" s="140"/>
      <c r="HDB66" s="140"/>
      <c r="HDC66" s="140"/>
      <c r="HDD66" s="140"/>
      <c r="HDE66" s="140"/>
      <c r="HDF66" s="140"/>
      <c r="HDG66" s="140"/>
      <c r="HDH66" s="140"/>
      <c r="HDI66" s="140"/>
      <c r="HDJ66" s="140"/>
      <c r="HDK66" s="140"/>
      <c r="HDL66" s="140"/>
      <c r="HDM66" s="140"/>
      <c r="HDN66" s="140"/>
      <c r="HDO66" s="140"/>
      <c r="HDP66" s="140"/>
      <c r="HDQ66" s="140"/>
      <c r="HDR66" s="140"/>
      <c r="HDS66" s="140"/>
      <c r="HDT66" s="140"/>
      <c r="HDU66" s="140"/>
      <c r="HDV66" s="140"/>
      <c r="HDW66" s="140"/>
      <c r="HDX66" s="140"/>
      <c r="HDY66" s="140"/>
      <c r="HDZ66" s="140"/>
      <c r="HEA66" s="140"/>
      <c r="HEB66" s="140"/>
      <c r="HEC66" s="140"/>
      <c r="HED66" s="140"/>
      <c r="HEE66" s="140"/>
      <c r="HEF66" s="140"/>
      <c r="HEG66" s="140"/>
      <c r="HEH66" s="140"/>
      <c r="HEI66" s="140"/>
      <c r="HEJ66" s="140"/>
      <c r="HEK66" s="140"/>
      <c r="HEL66" s="140"/>
      <c r="HEM66" s="140"/>
      <c r="HEN66" s="140"/>
      <c r="HEO66" s="140"/>
      <c r="HEP66" s="140"/>
      <c r="HEQ66" s="140"/>
      <c r="HER66" s="140"/>
      <c r="HES66" s="140"/>
      <c r="HET66" s="140"/>
      <c r="HEU66" s="140"/>
      <c r="HEV66" s="140"/>
      <c r="HEW66" s="140"/>
      <c r="HEX66" s="140"/>
      <c r="HEY66" s="140"/>
      <c r="HEZ66" s="140"/>
      <c r="HFA66" s="140"/>
      <c r="HFB66" s="140"/>
      <c r="HFC66" s="140"/>
      <c r="HFD66" s="140"/>
      <c r="HFE66" s="140"/>
      <c r="HFF66" s="140"/>
      <c r="HFG66" s="140"/>
      <c r="HFH66" s="140"/>
      <c r="HFI66" s="140"/>
      <c r="HFJ66" s="140"/>
      <c r="HFK66" s="140"/>
      <c r="HFL66" s="140"/>
      <c r="HFM66" s="140"/>
      <c r="HFN66" s="140"/>
      <c r="HFO66" s="140"/>
      <c r="HFP66" s="140"/>
      <c r="HFQ66" s="140"/>
      <c r="HFR66" s="140"/>
      <c r="HFS66" s="140"/>
      <c r="HFT66" s="140"/>
      <c r="HFU66" s="140"/>
      <c r="HFV66" s="140"/>
      <c r="HFW66" s="140"/>
      <c r="HFX66" s="140"/>
      <c r="HFY66" s="140"/>
      <c r="HFZ66" s="140"/>
      <c r="HGA66" s="140"/>
      <c r="HGB66" s="140"/>
      <c r="HGC66" s="140"/>
      <c r="HGD66" s="140"/>
      <c r="HGE66" s="140"/>
      <c r="HGF66" s="140"/>
      <c r="HGG66" s="140"/>
      <c r="HGH66" s="140"/>
      <c r="HGI66" s="140"/>
      <c r="HGJ66" s="140"/>
      <c r="HGK66" s="140"/>
      <c r="HGL66" s="140"/>
      <c r="HGM66" s="140"/>
      <c r="HGN66" s="140"/>
      <c r="HGO66" s="140"/>
      <c r="HGP66" s="140"/>
      <c r="HGQ66" s="140"/>
      <c r="HGR66" s="140"/>
      <c r="HGS66" s="140"/>
      <c r="HGT66" s="140"/>
      <c r="HGU66" s="140"/>
      <c r="HGV66" s="140"/>
      <c r="HGW66" s="140"/>
      <c r="HGX66" s="140"/>
      <c r="HGY66" s="140"/>
      <c r="HGZ66" s="140"/>
      <c r="HHA66" s="140"/>
      <c r="HHB66" s="140"/>
      <c r="HHC66" s="140"/>
      <c r="HHD66" s="140"/>
      <c r="HHE66" s="140"/>
      <c r="HHF66" s="140"/>
      <c r="HHG66" s="140"/>
      <c r="HHH66" s="140"/>
      <c r="HHI66" s="140"/>
      <c r="HHJ66" s="140"/>
      <c r="HHK66" s="140"/>
      <c r="HHL66" s="140"/>
      <c r="HHM66" s="140"/>
      <c r="HHN66" s="140"/>
      <c r="HHO66" s="140"/>
      <c r="HHP66" s="140"/>
      <c r="HHQ66" s="140"/>
      <c r="HHR66" s="140"/>
      <c r="HHS66" s="140"/>
      <c r="HHT66" s="140"/>
      <c r="HHU66" s="140"/>
      <c r="HHV66" s="140"/>
      <c r="HHW66" s="140"/>
      <c r="HHX66" s="140"/>
      <c r="HHY66" s="140"/>
      <c r="HHZ66" s="140"/>
      <c r="HIA66" s="140"/>
      <c r="HIB66" s="140"/>
      <c r="HIC66" s="140"/>
      <c r="HID66" s="140"/>
      <c r="HIE66" s="140"/>
      <c r="HIF66" s="140"/>
      <c r="HIG66" s="140"/>
      <c r="HIH66" s="140"/>
      <c r="HII66" s="140"/>
      <c r="HIJ66" s="140"/>
      <c r="HIK66" s="140"/>
      <c r="HIL66" s="140"/>
      <c r="HIM66" s="140"/>
      <c r="HIN66" s="140"/>
      <c r="HIO66" s="140"/>
      <c r="HIP66" s="140"/>
      <c r="HIQ66" s="140"/>
      <c r="HIR66" s="140"/>
      <c r="HIS66" s="140"/>
      <c r="HIT66" s="140"/>
      <c r="HIU66" s="140"/>
      <c r="HIV66" s="140"/>
      <c r="HIW66" s="140"/>
      <c r="HIX66" s="140"/>
      <c r="HIY66" s="140"/>
      <c r="HIZ66" s="140"/>
      <c r="HJA66" s="140"/>
      <c r="HJB66" s="140"/>
      <c r="HJC66" s="140"/>
      <c r="HJD66" s="140"/>
      <c r="HJE66" s="140"/>
      <c r="HJF66" s="140"/>
      <c r="HJG66" s="140"/>
      <c r="HJH66" s="140"/>
      <c r="HJI66" s="140"/>
      <c r="HJJ66" s="140"/>
      <c r="HJK66" s="140"/>
      <c r="HJL66" s="140"/>
      <c r="HJM66" s="140"/>
      <c r="HJN66" s="140"/>
      <c r="HJO66" s="140"/>
      <c r="HJP66" s="140"/>
      <c r="HJQ66" s="140"/>
      <c r="HJR66" s="140"/>
      <c r="HJS66" s="140"/>
      <c r="HJT66" s="140"/>
      <c r="HJU66" s="140"/>
      <c r="HJV66" s="140"/>
      <c r="HJW66" s="140"/>
      <c r="HJX66" s="140"/>
      <c r="HJY66" s="140"/>
      <c r="HJZ66" s="140"/>
      <c r="HKA66" s="140"/>
      <c r="HKB66" s="140"/>
      <c r="HKC66" s="140"/>
      <c r="HKD66" s="140"/>
      <c r="HKE66" s="140"/>
      <c r="HKF66" s="140"/>
      <c r="HKG66" s="140"/>
      <c r="HKH66" s="140"/>
      <c r="HKI66" s="140"/>
      <c r="HKJ66" s="140"/>
      <c r="HKK66" s="140"/>
      <c r="HKL66" s="140"/>
      <c r="HKM66" s="140"/>
      <c r="HKN66" s="140"/>
      <c r="HKO66" s="140"/>
      <c r="HKP66" s="140"/>
      <c r="HKQ66" s="140"/>
      <c r="HKR66" s="140"/>
      <c r="HKS66" s="140"/>
      <c r="HKT66" s="140"/>
      <c r="HKU66" s="140"/>
      <c r="HKV66" s="140"/>
      <c r="HKW66" s="140"/>
      <c r="HKX66" s="140"/>
      <c r="HKY66" s="140"/>
      <c r="HKZ66" s="140"/>
      <c r="HLA66" s="140"/>
      <c r="HLB66" s="140"/>
      <c r="HLC66" s="140"/>
      <c r="HLD66" s="140"/>
      <c r="HLE66" s="140"/>
      <c r="HLF66" s="140"/>
      <c r="HLG66" s="140"/>
      <c r="HLH66" s="140"/>
      <c r="HLI66" s="140"/>
      <c r="HLJ66" s="140"/>
      <c r="HLK66" s="140"/>
      <c r="HLL66" s="140"/>
      <c r="HLM66" s="140"/>
      <c r="HLN66" s="140"/>
      <c r="HLO66" s="140"/>
      <c r="HLP66" s="140"/>
      <c r="HLQ66" s="140"/>
      <c r="HLR66" s="140"/>
      <c r="HLS66" s="140"/>
      <c r="HLT66" s="140"/>
      <c r="HLU66" s="140"/>
      <c r="HLV66" s="140"/>
      <c r="HLW66" s="140"/>
      <c r="HLX66" s="140"/>
      <c r="HLY66" s="140"/>
      <c r="HLZ66" s="140"/>
      <c r="HMA66" s="140"/>
      <c r="HMB66" s="140"/>
      <c r="HMC66" s="140"/>
      <c r="HMD66" s="140"/>
      <c r="HME66" s="140"/>
      <c r="HMF66" s="140"/>
      <c r="HMG66" s="140"/>
      <c r="HMH66" s="140"/>
      <c r="HMI66" s="140"/>
      <c r="HMJ66" s="140"/>
      <c r="HMK66" s="140"/>
      <c r="HML66" s="140"/>
      <c r="HMM66" s="140"/>
      <c r="HMN66" s="140"/>
      <c r="HMO66" s="140"/>
      <c r="HMP66" s="140"/>
      <c r="HMQ66" s="140"/>
      <c r="HMR66" s="140"/>
      <c r="HMS66" s="140"/>
      <c r="HMT66" s="140"/>
      <c r="HMU66" s="140"/>
      <c r="HMV66" s="140"/>
      <c r="HMW66" s="140"/>
      <c r="HMX66" s="140"/>
      <c r="HMY66" s="140"/>
      <c r="HMZ66" s="140"/>
      <c r="HNA66" s="140"/>
      <c r="HNB66" s="140"/>
      <c r="HNC66" s="140"/>
      <c r="HND66" s="140"/>
      <c r="HNE66" s="140"/>
      <c r="HNF66" s="140"/>
      <c r="HNG66" s="140"/>
      <c r="HNH66" s="140"/>
      <c r="HNI66" s="140"/>
      <c r="HNJ66" s="140"/>
      <c r="HNK66" s="140"/>
      <c r="HNL66" s="140"/>
      <c r="HNM66" s="140"/>
      <c r="HNN66" s="140"/>
      <c r="HNO66" s="140"/>
      <c r="HNP66" s="140"/>
      <c r="HNQ66" s="140"/>
      <c r="HNR66" s="140"/>
      <c r="HNS66" s="140"/>
      <c r="HNT66" s="140"/>
      <c r="HNU66" s="140"/>
      <c r="HNV66" s="140"/>
      <c r="HNW66" s="140"/>
      <c r="HNX66" s="140"/>
      <c r="HNY66" s="140"/>
      <c r="HNZ66" s="140"/>
      <c r="HOA66" s="140"/>
      <c r="HOB66" s="140"/>
      <c r="HOC66" s="140"/>
      <c r="HOD66" s="140"/>
      <c r="HOE66" s="140"/>
      <c r="HOF66" s="140"/>
      <c r="HOG66" s="140"/>
      <c r="HOH66" s="140"/>
      <c r="HOI66" s="140"/>
      <c r="HOJ66" s="140"/>
      <c r="HOK66" s="140"/>
      <c r="HOL66" s="140"/>
      <c r="HOM66" s="140"/>
      <c r="HON66" s="140"/>
      <c r="HOO66" s="140"/>
      <c r="HOP66" s="140"/>
      <c r="HOQ66" s="140"/>
      <c r="HOR66" s="140"/>
      <c r="HOS66" s="140"/>
      <c r="HOT66" s="140"/>
      <c r="HOU66" s="140"/>
      <c r="HOV66" s="140"/>
      <c r="HOW66" s="140"/>
      <c r="HOX66" s="140"/>
      <c r="HOY66" s="140"/>
      <c r="HOZ66" s="140"/>
      <c r="HPA66" s="140"/>
      <c r="HPB66" s="140"/>
      <c r="HPC66" s="140"/>
      <c r="HPD66" s="140"/>
      <c r="HPE66" s="140"/>
      <c r="HPF66" s="140"/>
      <c r="HPG66" s="140"/>
      <c r="HPH66" s="140"/>
      <c r="HPI66" s="140"/>
      <c r="HPJ66" s="140"/>
      <c r="HPK66" s="140"/>
      <c r="HPL66" s="140"/>
      <c r="HPM66" s="140"/>
      <c r="HPN66" s="140"/>
      <c r="HPO66" s="140"/>
      <c r="HPP66" s="140"/>
      <c r="HPQ66" s="140"/>
      <c r="HPR66" s="140"/>
      <c r="HPS66" s="140"/>
      <c r="HPT66" s="140"/>
      <c r="HPU66" s="140"/>
      <c r="HPV66" s="140"/>
      <c r="HPW66" s="140"/>
      <c r="HPX66" s="140"/>
      <c r="HPY66" s="140"/>
      <c r="HPZ66" s="140"/>
      <c r="HQA66" s="140"/>
      <c r="HQB66" s="140"/>
      <c r="HQC66" s="140"/>
      <c r="HQD66" s="140"/>
      <c r="HQE66" s="140"/>
      <c r="HQF66" s="140"/>
      <c r="HQG66" s="140"/>
      <c r="HQH66" s="140"/>
      <c r="HQI66" s="140"/>
      <c r="HQJ66" s="140"/>
      <c r="HQK66" s="140"/>
      <c r="HQL66" s="140"/>
      <c r="HQM66" s="140"/>
      <c r="HQN66" s="140"/>
      <c r="HQO66" s="140"/>
      <c r="HQP66" s="140"/>
      <c r="HQQ66" s="140"/>
      <c r="HQR66" s="140"/>
      <c r="HQS66" s="140"/>
      <c r="HQT66" s="140"/>
      <c r="HQU66" s="140"/>
      <c r="HQV66" s="140"/>
      <c r="HQW66" s="140"/>
      <c r="HQX66" s="140"/>
      <c r="HQY66" s="140"/>
      <c r="HQZ66" s="140"/>
      <c r="HRA66" s="140"/>
      <c r="HRB66" s="140"/>
      <c r="HRC66" s="140"/>
      <c r="HRD66" s="140"/>
      <c r="HRE66" s="140"/>
      <c r="HRF66" s="140"/>
      <c r="HRG66" s="140"/>
      <c r="HRH66" s="140"/>
      <c r="HRI66" s="140"/>
      <c r="HRJ66" s="140"/>
      <c r="HRK66" s="140"/>
      <c r="HRL66" s="140"/>
      <c r="HRM66" s="140"/>
      <c r="HRN66" s="140"/>
      <c r="HRO66" s="140"/>
      <c r="HRP66" s="140"/>
      <c r="HRQ66" s="140"/>
      <c r="HRR66" s="140"/>
      <c r="HRS66" s="140"/>
      <c r="HRT66" s="140"/>
      <c r="HRU66" s="140"/>
      <c r="HRV66" s="140"/>
      <c r="HRW66" s="140"/>
      <c r="HRX66" s="140"/>
      <c r="HRY66" s="140"/>
      <c r="HRZ66" s="140"/>
      <c r="HSA66" s="140"/>
      <c r="HSB66" s="140"/>
      <c r="HSC66" s="140"/>
      <c r="HSD66" s="140"/>
      <c r="HSE66" s="140"/>
      <c r="HSF66" s="140"/>
      <c r="HSG66" s="140"/>
      <c r="HSH66" s="140"/>
      <c r="HSI66" s="140"/>
      <c r="HSJ66" s="140"/>
      <c r="HSK66" s="140"/>
      <c r="HSL66" s="140"/>
      <c r="HSM66" s="140"/>
      <c r="HSN66" s="140"/>
      <c r="HSO66" s="140"/>
      <c r="HSP66" s="140"/>
      <c r="HSQ66" s="140"/>
      <c r="HSR66" s="140"/>
      <c r="HSS66" s="140"/>
      <c r="HST66" s="140"/>
      <c r="HSU66" s="140"/>
      <c r="HSV66" s="140"/>
      <c r="HSW66" s="140"/>
      <c r="HSX66" s="140"/>
      <c r="HSY66" s="140"/>
      <c r="HSZ66" s="140"/>
      <c r="HTA66" s="140"/>
      <c r="HTB66" s="140"/>
      <c r="HTC66" s="140"/>
      <c r="HTD66" s="140"/>
      <c r="HTE66" s="140"/>
      <c r="HTF66" s="140"/>
      <c r="HTG66" s="140"/>
      <c r="HTH66" s="140"/>
      <c r="HTI66" s="140"/>
      <c r="HTJ66" s="140"/>
      <c r="HTK66" s="140"/>
      <c r="HTL66" s="140"/>
      <c r="HTM66" s="140"/>
      <c r="HTN66" s="140"/>
      <c r="HTO66" s="140"/>
      <c r="HTP66" s="140"/>
      <c r="HTQ66" s="140"/>
      <c r="HTR66" s="140"/>
      <c r="HTS66" s="140"/>
      <c r="HTT66" s="140"/>
      <c r="HTU66" s="140"/>
      <c r="HTV66" s="140"/>
      <c r="HTW66" s="140"/>
      <c r="HTX66" s="140"/>
      <c r="HTY66" s="140"/>
      <c r="HTZ66" s="140"/>
      <c r="HUA66" s="140"/>
      <c r="HUB66" s="140"/>
      <c r="HUC66" s="140"/>
      <c r="HUD66" s="140"/>
      <c r="HUE66" s="140"/>
      <c r="HUF66" s="140"/>
      <c r="HUG66" s="140"/>
      <c r="HUH66" s="140"/>
      <c r="HUI66" s="140"/>
      <c r="HUJ66" s="140"/>
      <c r="HUK66" s="140"/>
      <c r="HUL66" s="140"/>
      <c r="HUM66" s="140"/>
      <c r="HUN66" s="140"/>
      <c r="HUO66" s="140"/>
      <c r="HUP66" s="140"/>
      <c r="HUQ66" s="140"/>
      <c r="HUR66" s="140"/>
      <c r="HUS66" s="140"/>
      <c r="HUT66" s="140"/>
      <c r="HUU66" s="140"/>
      <c r="HUV66" s="140"/>
      <c r="HUW66" s="140"/>
      <c r="HUX66" s="140"/>
      <c r="HUY66" s="140"/>
      <c r="HUZ66" s="140"/>
      <c r="HVA66" s="140"/>
      <c r="HVB66" s="140"/>
      <c r="HVC66" s="140"/>
      <c r="HVD66" s="140"/>
      <c r="HVE66" s="140"/>
      <c r="HVF66" s="140"/>
      <c r="HVG66" s="140"/>
      <c r="HVH66" s="140"/>
      <c r="HVI66" s="140"/>
      <c r="HVJ66" s="140"/>
      <c r="HVK66" s="140"/>
      <c r="HVL66" s="140"/>
      <c r="HVM66" s="140"/>
      <c r="HVN66" s="140"/>
      <c r="HVO66" s="140"/>
      <c r="HVP66" s="140"/>
      <c r="HVQ66" s="140"/>
      <c r="HVR66" s="140"/>
      <c r="HVS66" s="140"/>
      <c r="HVT66" s="140"/>
      <c r="HVU66" s="140"/>
      <c r="HVV66" s="140"/>
      <c r="HVW66" s="140"/>
      <c r="HVX66" s="140"/>
      <c r="HVY66" s="140"/>
      <c r="HVZ66" s="140"/>
      <c r="HWA66" s="140"/>
      <c r="HWB66" s="140"/>
      <c r="HWC66" s="140"/>
      <c r="HWD66" s="140"/>
      <c r="HWE66" s="140"/>
      <c r="HWF66" s="140"/>
      <c r="HWG66" s="140"/>
      <c r="HWH66" s="140"/>
      <c r="HWI66" s="140"/>
      <c r="HWJ66" s="140"/>
      <c r="HWK66" s="140"/>
      <c r="HWL66" s="140"/>
      <c r="HWM66" s="140"/>
      <c r="HWN66" s="140"/>
      <c r="HWO66" s="140"/>
      <c r="HWP66" s="140"/>
      <c r="HWQ66" s="140"/>
      <c r="HWR66" s="140"/>
      <c r="HWS66" s="140"/>
      <c r="HWT66" s="140"/>
      <c r="HWU66" s="140"/>
      <c r="HWV66" s="140"/>
      <c r="HWW66" s="140"/>
      <c r="HWX66" s="140"/>
      <c r="HWY66" s="140"/>
      <c r="HWZ66" s="140"/>
      <c r="HXA66" s="140"/>
      <c r="HXB66" s="140"/>
      <c r="HXC66" s="140"/>
      <c r="HXD66" s="140"/>
      <c r="HXE66" s="140"/>
      <c r="HXF66" s="140"/>
      <c r="HXG66" s="140"/>
      <c r="HXH66" s="140"/>
      <c r="HXI66" s="140"/>
      <c r="HXJ66" s="140"/>
      <c r="HXK66" s="140"/>
      <c r="HXL66" s="140"/>
      <c r="HXM66" s="140"/>
      <c r="HXN66" s="140"/>
      <c r="HXO66" s="140"/>
      <c r="HXP66" s="140"/>
      <c r="HXQ66" s="140"/>
      <c r="HXR66" s="140"/>
      <c r="HXS66" s="140"/>
      <c r="HXT66" s="140"/>
      <c r="HXU66" s="140"/>
      <c r="HXV66" s="140"/>
      <c r="HXW66" s="140"/>
      <c r="HXX66" s="140"/>
      <c r="HXY66" s="140"/>
      <c r="HXZ66" s="140"/>
      <c r="HYA66" s="140"/>
      <c r="HYB66" s="140"/>
      <c r="HYC66" s="140"/>
      <c r="HYD66" s="140"/>
      <c r="HYE66" s="140"/>
      <c r="HYF66" s="140"/>
      <c r="HYG66" s="140"/>
      <c r="HYH66" s="140"/>
      <c r="HYI66" s="140"/>
      <c r="HYJ66" s="140"/>
      <c r="HYK66" s="140"/>
      <c r="HYL66" s="140"/>
      <c r="HYM66" s="140"/>
      <c r="HYN66" s="140"/>
      <c r="HYO66" s="140"/>
      <c r="HYP66" s="140"/>
      <c r="HYQ66" s="140"/>
      <c r="HYR66" s="140"/>
      <c r="HYS66" s="140"/>
      <c r="HYT66" s="140"/>
      <c r="HYU66" s="140"/>
      <c r="HYV66" s="140"/>
      <c r="HYW66" s="140"/>
      <c r="HYX66" s="140"/>
      <c r="HYY66" s="140"/>
      <c r="HYZ66" s="140"/>
      <c r="HZA66" s="140"/>
      <c r="HZB66" s="140"/>
      <c r="HZC66" s="140"/>
      <c r="HZD66" s="140"/>
      <c r="HZE66" s="140"/>
      <c r="HZF66" s="140"/>
      <c r="HZG66" s="140"/>
      <c r="HZH66" s="140"/>
      <c r="HZI66" s="140"/>
      <c r="HZJ66" s="140"/>
      <c r="HZK66" s="140"/>
      <c r="HZL66" s="140"/>
      <c r="HZM66" s="140"/>
      <c r="HZN66" s="140"/>
      <c r="HZO66" s="140"/>
      <c r="HZP66" s="140"/>
      <c r="HZQ66" s="140"/>
      <c r="HZR66" s="140"/>
      <c r="HZS66" s="140"/>
      <c r="HZT66" s="140"/>
      <c r="HZU66" s="140"/>
      <c r="HZV66" s="140"/>
      <c r="HZW66" s="140"/>
      <c r="HZX66" s="140"/>
      <c r="HZY66" s="140"/>
      <c r="HZZ66" s="140"/>
      <c r="IAA66" s="140"/>
      <c r="IAB66" s="140"/>
      <c r="IAC66" s="140"/>
      <c r="IAD66" s="140"/>
      <c r="IAE66" s="140"/>
      <c r="IAF66" s="140"/>
      <c r="IAG66" s="140"/>
      <c r="IAH66" s="140"/>
      <c r="IAI66" s="140"/>
      <c r="IAJ66" s="140"/>
      <c r="IAK66" s="140"/>
      <c r="IAL66" s="140"/>
      <c r="IAM66" s="140"/>
      <c r="IAN66" s="140"/>
      <c r="IAO66" s="140"/>
      <c r="IAP66" s="140"/>
      <c r="IAQ66" s="140"/>
      <c r="IAR66" s="140"/>
      <c r="IAS66" s="140"/>
      <c r="IAT66" s="140"/>
      <c r="IAU66" s="140"/>
      <c r="IAV66" s="140"/>
      <c r="IAW66" s="140"/>
      <c r="IAX66" s="140"/>
      <c r="IAY66" s="140"/>
      <c r="IAZ66" s="140"/>
      <c r="IBA66" s="140"/>
      <c r="IBB66" s="140"/>
      <c r="IBC66" s="140"/>
      <c r="IBD66" s="140"/>
      <c r="IBE66" s="140"/>
      <c r="IBF66" s="140"/>
      <c r="IBG66" s="140"/>
      <c r="IBH66" s="140"/>
      <c r="IBI66" s="140"/>
      <c r="IBJ66" s="140"/>
      <c r="IBK66" s="140"/>
      <c r="IBL66" s="140"/>
      <c r="IBM66" s="140"/>
      <c r="IBN66" s="140"/>
      <c r="IBO66" s="140"/>
      <c r="IBP66" s="140"/>
      <c r="IBQ66" s="140"/>
      <c r="IBR66" s="140"/>
      <c r="IBS66" s="140"/>
      <c r="IBT66" s="140"/>
      <c r="IBU66" s="140"/>
      <c r="IBV66" s="140"/>
      <c r="IBW66" s="140"/>
      <c r="IBX66" s="140"/>
      <c r="IBY66" s="140"/>
      <c r="IBZ66" s="140"/>
      <c r="ICA66" s="140"/>
      <c r="ICB66" s="140"/>
      <c r="ICC66" s="140"/>
      <c r="ICD66" s="140"/>
      <c r="ICE66" s="140"/>
      <c r="ICF66" s="140"/>
      <c r="ICG66" s="140"/>
      <c r="ICH66" s="140"/>
      <c r="ICI66" s="140"/>
      <c r="ICJ66" s="140"/>
      <c r="ICK66" s="140"/>
      <c r="ICL66" s="140"/>
      <c r="ICM66" s="140"/>
      <c r="ICN66" s="140"/>
      <c r="ICO66" s="140"/>
      <c r="ICP66" s="140"/>
      <c r="ICQ66" s="140"/>
      <c r="ICR66" s="140"/>
      <c r="ICS66" s="140"/>
      <c r="ICT66" s="140"/>
      <c r="ICU66" s="140"/>
      <c r="ICV66" s="140"/>
      <c r="ICW66" s="140"/>
      <c r="ICX66" s="140"/>
      <c r="ICY66" s="140"/>
      <c r="ICZ66" s="140"/>
      <c r="IDA66" s="140"/>
      <c r="IDB66" s="140"/>
      <c r="IDC66" s="140"/>
      <c r="IDD66" s="140"/>
      <c r="IDE66" s="140"/>
      <c r="IDF66" s="140"/>
      <c r="IDG66" s="140"/>
      <c r="IDH66" s="140"/>
      <c r="IDI66" s="140"/>
      <c r="IDJ66" s="140"/>
      <c r="IDK66" s="140"/>
      <c r="IDL66" s="140"/>
      <c r="IDM66" s="140"/>
      <c r="IDN66" s="140"/>
      <c r="IDO66" s="140"/>
      <c r="IDP66" s="140"/>
      <c r="IDQ66" s="140"/>
      <c r="IDR66" s="140"/>
      <c r="IDS66" s="140"/>
      <c r="IDT66" s="140"/>
      <c r="IDU66" s="140"/>
      <c r="IDV66" s="140"/>
      <c r="IDW66" s="140"/>
      <c r="IDX66" s="140"/>
      <c r="IDY66" s="140"/>
      <c r="IDZ66" s="140"/>
      <c r="IEA66" s="140"/>
      <c r="IEB66" s="140"/>
      <c r="IEC66" s="140"/>
      <c r="IED66" s="140"/>
      <c r="IEE66" s="140"/>
      <c r="IEF66" s="140"/>
      <c r="IEG66" s="140"/>
      <c r="IEH66" s="140"/>
      <c r="IEI66" s="140"/>
      <c r="IEJ66" s="140"/>
      <c r="IEK66" s="140"/>
      <c r="IEL66" s="140"/>
      <c r="IEM66" s="140"/>
      <c r="IEN66" s="140"/>
      <c r="IEO66" s="140"/>
      <c r="IEP66" s="140"/>
      <c r="IEQ66" s="140"/>
      <c r="IER66" s="140"/>
      <c r="IES66" s="140"/>
      <c r="IET66" s="140"/>
      <c r="IEU66" s="140"/>
      <c r="IEV66" s="140"/>
      <c r="IEW66" s="140"/>
      <c r="IEX66" s="140"/>
      <c r="IEY66" s="140"/>
      <c r="IEZ66" s="140"/>
      <c r="IFA66" s="140"/>
      <c r="IFB66" s="140"/>
      <c r="IFC66" s="140"/>
      <c r="IFD66" s="140"/>
      <c r="IFE66" s="140"/>
      <c r="IFF66" s="140"/>
      <c r="IFG66" s="140"/>
      <c r="IFH66" s="140"/>
      <c r="IFI66" s="140"/>
      <c r="IFJ66" s="140"/>
      <c r="IFK66" s="140"/>
      <c r="IFL66" s="140"/>
      <c r="IFM66" s="140"/>
      <c r="IFN66" s="140"/>
      <c r="IFO66" s="140"/>
      <c r="IFP66" s="140"/>
      <c r="IFQ66" s="140"/>
      <c r="IFR66" s="140"/>
      <c r="IFS66" s="140"/>
      <c r="IFT66" s="140"/>
      <c r="IFU66" s="140"/>
      <c r="IFV66" s="140"/>
      <c r="IFW66" s="140"/>
      <c r="IFX66" s="140"/>
      <c r="IFY66" s="140"/>
      <c r="IFZ66" s="140"/>
      <c r="IGA66" s="140"/>
      <c r="IGB66" s="140"/>
      <c r="IGC66" s="140"/>
      <c r="IGD66" s="140"/>
      <c r="IGE66" s="140"/>
      <c r="IGF66" s="140"/>
      <c r="IGG66" s="140"/>
      <c r="IGH66" s="140"/>
      <c r="IGI66" s="140"/>
      <c r="IGJ66" s="140"/>
      <c r="IGK66" s="140"/>
      <c r="IGL66" s="140"/>
      <c r="IGM66" s="140"/>
      <c r="IGN66" s="140"/>
      <c r="IGO66" s="140"/>
      <c r="IGP66" s="140"/>
      <c r="IGQ66" s="140"/>
      <c r="IGR66" s="140"/>
      <c r="IGS66" s="140"/>
      <c r="IGT66" s="140"/>
      <c r="IGU66" s="140"/>
      <c r="IGV66" s="140"/>
      <c r="IGW66" s="140"/>
      <c r="IGX66" s="140"/>
      <c r="IGY66" s="140"/>
      <c r="IGZ66" s="140"/>
      <c r="IHA66" s="140"/>
      <c r="IHB66" s="140"/>
      <c r="IHC66" s="140"/>
      <c r="IHD66" s="140"/>
      <c r="IHE66" s="140"/>
      <c r="IHF66" s="140"/>
      <c r="IHG66" s="140"/>
      <c r="IHH66" s="140"/>
      <c r="IHI66" s="140"/>
      <c r="IHJ66" s="140"/>
      <c r="IHK66" s="140"/>
      <c r="IHL66" s="140"/>
      <c r="IHM66" s="140"/>
      <c r="IHN66" s="140"/>
      <c r="IHO66" s="140"/>
      <c r="IHP66" s="140"/>
      <c r="IHQ66" s="140"/>
      <c r="IHR66" s="140"/>
      <c r="IHS66" s="140"/>
      <c r="IHT66" s="140"/>
      <c r="IHU66" s="140"/>
      <c r="IHV66" s="140"/>
      <c r="IHW66" s="140"/>
      <c r="IHX66" s="140"/>
      <c r="IHY66" s="140"/>
      <c r="IHZ66" s="140"/>
      <c r="IIA66" s="140"/>
      <c r="IIB66" s="140"/>
      <c r="IIC66" s="140"/>
      <c r="IID66" s="140"/>
      <c r="IIE66" s="140"/>
      <c r="IIF66" s="140"/>
      <c r="IIG66" s="140"/>
      <c r="IIH66" s="140"/>
      <c r="III66" s="140"/>
      <c r="IIJ66" s="140"/>
      <c r="IIK66" s="140"/>
      <c r="IIL66" s="140"/>
      <c r="IIM66" s="140"/>
      <c r="IIN66" s="140"/>
      <c r="IIO66" s="140"/>
      <c r="IIP66" s="140"/>
      <c r="IIQ66" s="140"/>
      <c r="IIR66" s="140"/>
      <c r="IIS66" s="140"/>
      <c r="IIT66" s="140"/>
      <c r="IIU66" s="140"/>
      <c r="IIV66" s="140"/>
      <c r="IIW66" s="140"/>
      <c r="IIX66" s="140"/>
      <c r="IIY66" s="140"/>
      <c r="IIZ66" s="140"/>
      <c r="IJA66" s="140"/>
      <c r="IJB66" s="140"/>
      <c r="IJC66" s="140"/>
      <c r="IJD66" s="140"/>
      <c r="IJE66" s="140"/>
      <c r="IJF66" s="140"/>
      <c r="IJG66" s="140"/>
      <c r="IJH66" s="140"/>
      <c r="IJI66" s="140"/>
      <c r="IJJ66" s="140"/>
      <c r="IJK66" s="140"/>
      <c r="IJL66" s="140"/>
      <c r="IJM66" s="140"/>
      <c r="IJN66" s="140"/>
      <c r="IJO66" s="140"/>
      <c r="IJP66" s="140"/>
      <c r="IJQ66" s="140"/>
      <c r="IJR66" s="140"/>
      <c r="IJS66" s="140"/>
      <c r="IJT66" s="140"/>
      <c r="IJU66" s="140"/>
      <c r="IJV66" s="140"/>
      <c r="IJW66" s="140"/>
      <c r="IJX66" s="140"/>
      <c r="IJY66" s="140"/>
      <c r="IJZ66" s="140"/>
      <c r="IKA66" s="140"/>
      <c r="IKB66" s="140"/>
      <c r="IKC66" s="140"/>
      <c r="IKD66" s="140"/>
      <c r="IKE66" s="140"/>
      <c r="IKF66" s="140"/>
      <c r="IKG66" s="140"/>
      <c r="IKH66" s="140"/>
      <c r="IKI66" s="140"/>
      <c r="IKJ66" s="140"/>
      <c r="IKK66" s="140"/>
      <c r="IKL66" s="140"/>
      <c r="IKM66" s="140"/>
      <c r="IKN66" s="140"/>
      <c r="IKO66" s="140"/>
      <c r="IKP66" s="140"/>
      <c r="IKQ66" s="140"/>
      <c r="IKR66" s="140"/>
      <c r="IKS66" s="140"/>
      <c r="IKT66" s="140"/>
      <c r="IKU66" s="140"/>
      <c r="IKV66" s="140"/>
      <c r="IKW66" s="140"/>
      <c r="IKX66" s="140"/>
      <c r="IKY66" s="140"/>
      <c r="IKZ66" s="140"/>
      <c r="ILA66" s="140"/>
      <c r="ILB66" s="140"/>
      <c r="ILC66" s="140"/>
      <c r="ILD66" s="140"/>
      <c r="ILE66" s="140"/>
      <c r="ILF66" s="140"/>
      <c r="ILG66" s="140"/>
      <c r="ILH66" s="140"/>
      <c r="ILI66" s="140"/>
      <c r="ILJ66" s="140"/>
      <c r="ILK66" s="140"/>
      <c r="ILL66" s="140"/>
      <c r="ILM66" s="140"/>
      <c r="ILN66" s="140"/>
      <c r="ILO66" s="140"/>
      <c r="ILP66" s="140"/>
      <c r="ILQ66" s="140"/>
      <c r="ILR66" s="140"/>
      <c r="ILS66" s="140"/>
      <c r="ILT66" s="140"/>
      <c r="ILU66" s="140"/>
      <c r="ILV66" s="140"/>
      <c r="ILW66" s="140"/>
      <c r="ILX66" s="140"/>
      <c r="ILY66" s="140"/>
      <c r="ILZ66" s="140"/>
      <c r="IMA66" s="140"/>
      <c r="IMB66" s="140"/>
      <c r="IMC66" s="140"/>
      <c r="IMD66" s="140"/>
      <c r="IME66" s="140"/>
      <c r="IMF66" s="140"/>
      <c r="IMG66" s="140"/>
      <c r="IMH66" s="140"/>
      <c r="IMI66" s="140"/>
      <c r="IMJ66" s="140"/>
      <c r="IMK66" s="140"/>
      <c r="IML66" s="140"/>
      <c r="IMM66" s="140"/>
      <c r="IMN66" s="140"/>
      <c r="IMO66" s="140"/>
      <c r="IMP66" s="140"/>
      <c r="IMQ66" s="140"/>
      <c r="IMR66" s="140"/>
      <c r="IMS66" s="140"/>
      <c r="IMT66" s="140"/>
      <c r="IMU66" s="140"/>
      <c r="IMV66" s="140"/>
      <c r="IMW66" s="140"/>
      <c r="IMX66" s="140"/>
      <c r="IMY66" s="140"/>
      <c r="IMZ66" s="140"/>
      <c r="INA66" s="140"/>
      <c r="INB66" s="140"/>
      <c r="INC66" s="140"/>
      <c r="IND66" s="140"/>
      <c r="INE66" s="140"/>
      <c r="INF66" s="140"/>
      <c r="ING66" s="140"/>
      <c r="INH66" s="140"/>
      <c r="INI66" s="140"/>
      <c r="INJ66" s="140"/>
      <c r="INK66" s="140"/>
      <c r="INL66" s="140"/>
      <c r="INM66" s="140"/>
      <c r="INN66" s="140"/>
      <c r="INO66" s="140"/>
      <c r="INP66" s="140"/>
      <c r="INQ66" s="140"/>
      <c r="INR66" s="140"/>
      <c r="INS66" s="140"/>
      <c r="INT66" s="140"/>
      <c r="INU66" s="140"/>
      <c r="INV66" s="140"/>
      <c r="INW66" s="140"/>
      <c r="INX66" s="140"/>
      <c r="INY66" s="140"/>
      <c r="INZ66" s="140"/>
      <c r="IOA66" s="140"/>
      <c r="IOB66" s="140"/>
      <c r="IOC66" s="140"/>
      <c r="IOD66" s="140"/>
      <c r="IOE66" s="140"/>
      <c r="IOF66" s="140"/>
      <c r="IOG66" s="140"/>
      <c r="IOH66" s="140"/>
      <c r="IOI66" s="140"/>
      <c r="IOJ66" s="140"/>
      <c r="IOK66" s="140"/>
      <c r="IOL66" s="140"/>
      <c r="IOM66" s="140"/>
      <c r="ION66" s="140"/>
      <c r="IOO66" s="140"/>
      <c r="IOP66" s="140"/>
      <c r="IOQ66" s="140"/>
      <c r="IOR66" s="140"/>
      <c r="IOS66" s="140"/>
      <c r="IOT66" s="140"/>
      <c r="IOU66" s="140"/>
      <c r="IOV66" s="140"/>
      <c r="IOW66" s="140"/>
      <c r="IOX66" s="140"/>
      <c r="IOY66" s="140"/>
      <c r="IOZ66" s="140"/>
      <c r="IPA66" s="140"/>
      <c r="IPB66" s="140"/>
      <c r="IPC66" s="140"/>
      <c r="IPD66" s="140"/>
      <c r="IPE66" s="140"/>
      <c r="IPF66" s="140"/>
      <c r="IPG66" s="140"/>
      <c r="IPH66" s="140"/>
      <c r="IPI66" s="140"/>
      <c r="IPJ66" s="140"/>
      <c r="IPK66" s="140"/>
      <c r="IPL66" s="140"/>
      <c r="IPM66" s="140"/>
      <c r="IPN66" s="140"/>
      <c r="IPO66" s="140"/>
      <c r="IPP66" s="140"/>
      <c r="IPQ66" s="140"/>
      <c r="IPR66" s="140"/>
      <c r="IPS66" s="140"/>
      <c r="IPT66" s="140"/>
      <c r="IPU66" s="140"/>
      <c r="IPV66" s="140"/>
      <c r="IPW66" s="140"/>
      <c r="IPX66" s="140"/>
      <c r="IPY66" s="140"/>
      <c r="IPZ66" s="140"/>
      <c r="IQA66" s="140"/>
      <c r="IQB66" s="140"/>
      <c r="IQC66" s="140"/>
      <c r="IQD66" s="140"/>
      <c r="IQE66" s="140"/>
      <c r="IQF66" s="140"/>
      <c r="IQG66" s="140"/>
      <c r="IQH66" s="140"/>
      <c r="IQI66" s="140"/>
      <c r="IQJ66" s="140"/>
      <c r="IQK66" s="140"/>
      <c r="IQL66" s="140"/>
      <c r="IQM66" s="140"/>
      <c r="IQN66" s="140"/>
      <c r="IQO66" s="140"/>
      <c r="IQP66" s="140"/>
      <c r="IQQ66" s="140"/>
      <c r="IQR66" s="140"/>
      <c r="IQS66" s="140"/>
      <c r="IQT66" s="140"/>
      <c r="IQU66" s="140"/>
      <c r="IQV66" s="140"/>
      <c r="IQW66" s="140"/>
      <c r="IQX66" s="140"/>
      <c r="IQY66" s="140"/>
      <c r="IQZ66" s="140"/>
      <c r="IRA66" s="140"/>
      <c r="IRB66" s="140"/>
      <c r="IRC66" s="140"/>
      <c r="IRD66" s="140"/>
      <c r="IRE66" s="140"/>
      <c r="IRF66" s="140"/>
      <c r="IRG66" s="140"/>
      <c r="IRH66" s="140"/>
      <c r="IRI66" s="140"/>
      <c r="IRJ66" s="140"/>
      <c r="IRK66" s="140"/>
      <c r="IRL66" s="140"/>
      <c r="IRM66" s="140"/>
      <c r="IRN66" s="140"/>
      <c r="IRO66" s="140"/>
      <c r="IRP66" s="140"/>
      <c r="IRQ66" s="140"/>
      <c r="IRR66" s="140"/>
      <c r="IRS66" s="140"/>
      <c r="IRT66" s="140"/>
      <c r="IRU66" s="140"/>
      <c r="IRV66" s="140"/>
      <c r="IRW66" s="140"/>
      <c r="IRX66" s="140"/>
      <c r="IRY66" s="140"/>
      <c r="IRZ66" s="140"/>
      <c r="ISA66" s="140"/>
      <c r="ISB66" s="140"/>
      <c r="ISC66" s="140"/>
      <c r="ISD66" s="140"/>
      <c r="ISE66" s="140"/>
      <c r="ISF66" s="140"/>
      <c r="ISG66" s="140"/>
      <c r="ISH66" s="140"/>
      <c r="ISI66" s="140"/>
      <c r="ISJ66" s="140"/>
      <c r="ISK66" s="140"/>
      <c r="ISL66" s="140"/>
      <c r="ISM66" s="140"/>
      <c r="ISN66" s="140"/>
      <c r="ISO66" s="140"/>
      <c r="ISP66" s="140"/>
      <c r="ISQ66" s="140"/>
      <c r="ISR66" s="140"/>
      <c r="ISS66" s="140"/>
      <c r="IST66" s="140"/>
      <c r="ISU66" s="140"/>
      <c r="ISV66" s="140"/>
      <c r="ISW66" s="140"/>
      <c r="ISX66" s="140"/>
      <c r="ISY66" s="140"/>
      <c r="ISZ66" s="140"/>
      <c r="ITA66" s="140"/>
      <c r="ITB66" s="140"/>
      <c r="ITC66" s="140"/>
      <c r="ITD66" s="140"/>
      <c r="ITE66" s="140"/>
      <c r="ITF66" s="140"/>
      <c r="ITG66" s="140"/>
      <c r="ITH66" s="140"/>
      <c r="ITI66" s="140"/>
      <c r="ITJ66" s="140"/>
      <c r="ITK66" s="140"/>
      <c r="ITL66" s="140"/>
      <c r="ITM66" s="140"/>
      <c r="ITN66" s="140"/>
      <c r="ITO66" s="140"/>
      <c r="ITP66" s="140"/>
      <c r="ITQ66" s="140"/>
      <c r="ITR66" s="140"/>
      <c r="ITS66" s="140"/>
      <c r="ITT66" s="140"/>
      <c r="ITU66" s="140"/>
      <c r="ITV66" s="140"/>
      <c r="ITW66" s="140"/>
      <c r="ITX66" s="140"/>
      <c r="ITY66" s="140"/>
      <c r="ITZ66" s="140"/>
      <c r="IUA66" s="140"/>
      <c r="IUB66" s="140"/>
      <c r="IUC66" s="140"/>
      <c r="IUD66" s="140"/>
      <c r="IUE66" s="140"/>
      <c r="IUF66" s="140"/>
      <c r="IUG66" s="140"/>
      <c r="IUH66" s="140"/>
      <c r="IUI66" s="140"/>
      <c r="IUJ66" s="140"/>
      <c r="IUK66" s="140"/>
      <c r="IUL66" s="140"/>
      <c r="IUM66" s="140"/>
      <c r="IUN66" s="140"/>
      <c r="IUO66" s="140"/>
      <c r="IUP66" s="140"/>
      <c r="IUQ66" s="140"/>
      <c r="IUR66" s="140"/>
      <c r="IUS66" s="140"/>
      <c r="IUT66" s="140"/>
      <c r="IUU66" s="140"/>
      <c r="IUV66" s="140"/>
      <c r="IUW66" s="140"/>
      <c r="IUX66" s="140"/>
      <c r="IUY66" s="140"/>
      <c r="IUZ66" s="140"/>
      <c r="IVA66" s="140"/>
      <c r="IVB66" s="140"/>
      <c r="IVC66" s="140"/>
      <c r="IVD66" s="140"/>
      <c r="IVE66" s="140"/>
      <c r="IVF66" s="140"/>
      <c r="IVG66" s="140"/>
      <c r="IVH66" s="140"/>
      <c r="IVI66" s="140"/>
      <c r="IVJ66" s="140"/>
      <c r="IVK66" s="140"/>
      <c r="IVL66" s="140"/>
      <c r="IVM66" s="140"/>
      <c r="IVN66" s="140"/>
      <c r="IVO66" s="140"/>
      <c r="IVP66" s="140"/>
      <c r="IVQ66" s="140"/>
      <c r="IVR66" s="140"/>
      <c r="IVS66" s="140"/>
      <c r="IVT66" s="140"/>
      <c r="IVU66" s="140"/>
      <c r="IVV66" s="140"/>
      <c r="IVW66" s="140"/>
      <c r="IVX66" s="140"/>
      <c r="IVY66" s="140"/>
      <c r="IVZ66" s="140"/>
      <c r="IWA66" s="140"/>
      <c r="IWB66" s="140"/>
      <c r="IWC66" s="140"/>
      <c r="IWD66" s="140"/>
      <c r="IWE66" s="140"/>
      <c r="IWF66" s="140"/>
      <c r="IWG66" s="140"/>
      <c r="IWH66" s="140"/>
      <c r="IWI66" s="140"/>
      <c r="IWJ66" s="140"/>
      <c r="IWK66" s="140"/>
      <c r="IWL66" s="140"/>
      <c r="IWM66" s="140"/>
      <c r="IWN66" s="140"/>
      <c r="IWO66" s="140"/>
      <c r="IWP66" s="140"/>
      <c r="IWQ66" s="140"/>
      <c r="IWR66" s="140"/>
      <c r="IWS66" s="140"/>
      <c r="IWT66" s="140"/>
      <c r="IWU66" s="140"/>
      <c r="IWV66" s="140"/>
      <c r="IWW66" s="140"/>
      <c r="IWX66" s="140"/>
      <c r="IWY66" s="140"/>
      <c r="IWZ66" s="140"/>
      <c r="IXA66" s="140"/>
      <c r="IXB66" s="140"/>
      <c r="IXC66" s="140"/>
      <c r="IXD66" s="140"/>
      <c r="IXE66" s="140"/>
      <c r="IXF66" s="140"/>
      <c r="IXG66" s="140"/>
      <c r="IXH66" s="140"/>
      <c r="IXI66" s="140"/>
      <c r="IXJ66" s="140"/>
      <c r="IXK66" s="140"/>
      <c r="IXL66" s="140"/>
      <c r="IXM66" s="140"/>
      <c r="IXN66" s="140"/>
      <c r="IXO66" s="140"/>
      <c r="IXP66" s="140"/>
      <c r="IXQ66" s="140"/>
      <c r="IXR66" s="140"/>
      <c r="IXS66" s="140"/>
      <c r="IXT66" s="140"/>
      <c r="IXU66" s="140"/>
      <c r="IXV66" s="140"/>
      <c r="IXW66" s="140"/>
      <c r="IXX66" s="140"/>
      <c r="IXY66" s="140"/>
      <c r="IXZ66" s="140"/>
      <c r="IYA66" s="140"/>
      <c r="IYB66" s="140"/>
      <c r="IYC66" s="140"/>
      <c r="IYD66" s="140"/>
      <c r="IYE66" s="140"/>
      <c r="IYF66" s="140"/>
      <c r="IYG66" s="140"/>
      <c r="IYH66" s="140"/>
      <c r="IYI66" s="140"/>
      <c r="IYJ66" s="140"/>
      <c r="IYK66" s="140"/>
      <c r="IYL66" s="140"/>
      <c r="IYM66" s="140"/>
      <c r="IYN66" s="140"/>
      <c r="IYO66" s="140"/>
      <c r="IYP66" s="140"/>
      <c r="IYQ66" s="140"/>
      <c r="IYR66" s="140"/>
      <c r="IYS66" s="140"/>
      <c r="IYT66" s="140"/>
      <c r="IYU66" s="140"/>
      <c r="IYV66" s="140"/>
      <c r="IYW66" s="140"/>
      <c r="IYX66" s="140"/>
      <c r="IYY66" s="140"/>
      <c r="IYZ66" s="140"/>
      <c r="IZA66" s="140"/>
      <c r="IZB66" s="140"/>
      <c r="IZC66" s="140"/>
      <c r="IZD66" s="140"/>
      <c r="IZE66" s="140"/>
      <c r="IZF66" s="140"/>
      <c r="IZG66" s="140"/>
      <c r="IZH66" s="140"/>
      <c r="IZI66" s="140"/>
      <c r="IZJ66" s="140"/>
      <c r="IZK66" s="140"/>
      <c r="IZL66" s="140"/>
      <c r="IZM66" s="140"/>
      <c r="IZN66" s="140"/>
      <c r="IZO66" s="140"/>
      <c r="IZP66" s="140"/>
      <c r="IZQ66" s="140"/>
      <c r="IZR66" s="140"/>
      <c r="IZS66" s="140"/>
      <c r="IZT66" s="140"/>
      <c r="IZU66" s="140"/>
      <c r="IZV66" s="140"/>
      <c r="IZW66" s="140"/>
      <c r="IZX66" s="140"/>
      <c r="IZY66" s="140"/>
      <c r="IZZ66" s="140"/>
      <c r="JAA66" s="140"/>
      <c r="JAB66" s="140"/>
      <c r="JAC66" s="140"/>
      <c r="JAD66" s="140"/>
      <c r="JAE66" s="140"/>
      <c r="JAF66" s="140"/>
      <c r="JAG66" s="140"/>
      <c r="JAH66" s="140"/>
      <c r="JAI66" s="140"/>
      <c r="JAJ66" s="140"/>
      <c r="JAK66" s="140"/>
      <c r="JAL66" s="140"/>
      <c r="JAM66" s="140"/>
      <c r="JAN66" s="140"/>
      <c r="JAO66" s="140"/>
      <c r="JAP66" s="140"/>
      <c r="JAQ66" s="140"/>
      <c r="JAR66" s="140"/>
      <c r="JAS66" s="140"/>
      <c r="JAT66" s="140"/>
      <c r="JAU66" s="140"/>
      <c r="JAV66" s="140"/>
      <c r="JAW66" s="140"/>
      <c r="JAX66" s="140"/>
      <c r="JAY66" s="140"/>
      <c r="JAZ66" s="140"/>
      <c r="JBA66" s="140"/>
      <c r="JBB66" s="140"/>
      <c r="JBC66" s="140"/>
      <c r="JBD66" s="140"/>
      <c r="JBE66" s="140"/>
      <c r="JBF66" s="140"/>
      <c r="JBG66" s="140"/>
      <c r="JBH66" s="140"/>
      <c r="JBI66" s="140"/>
      <c r="JBJ66" s="140"/>
      <c r="JBK66" s="140"/>
      <c r="JBL66" s="140"/>
      <c r="JBM66" s="140"/>
      <c r="JBN66" s="140"/>
      <c r="JBO66" s="140"/>
      <c r="JBP66" s="140"/>
      <c r="JBQ66" s="140"/>
      <c r="JBR66" s="140"/>
      <c r="JBS66" s="140"/>
      <c r="JBT66" s="140"/>
      <c r="JBU66" s="140"/>
      <c r="JBV66" s="140"/>
      <c r="JBW66" s="140"/>
      <c r="JBX66" s="140"/>
      <c r="JBY66" s="140"/>
      <c r="JBZ66" s="140"/>
      <c r="JCA66" s="140"/>
      <c r="JCB66" s="140"/>
      <c r="JCC66" s="140"/>
      <c r="JCD66" s="140"/>
      <c r="JCE66" s="140"/>
      <c r="JCF66" s="140"/>
      <c r="JCG66" s="140"/>
      <c r="JCH66" s="140"/>
      <c r="JCI66" s="140"/>
      <c r="JCJ66" s="140"/>
      <c r="JCK66" s="140"/>
      <c r="JCL66" s="140"/>
      <c r="JCM66" s="140"/>
      <c r="JCN66" s="140"/>
      <c r="JCO66" s="140"/>
      <c r="JCP66" s="140"/>
      <c r="JCQ66" s="140"/>
      <c r="JCR66" s="140"/>
      <c r="JCS66" s="140"/>
      <c r="JCT66" s="140"/>
      <c r="JCU66" s="140"/>
      <c r="JCV66" s="140"/>
      <c r="JCW66" s="140"/>
      <c r="JCX66" s="140"/>
      <c r="JCY66" s="140"/>
      <c r="JCZ66" s="140"/>
      <c r="JDA66" s="140"/>
      <c r="JDB66" s="140"/>
      <c r="JDC66" s="140"/>
      <c r="JDD66" s="140"/>
      <c r="JDE66" s="140"/>
      <c r="JDF66" s="140"/>
      <c r="JDG66" s="140"/>
      <c r="JDH66" s="140"/>
      <c r="JDI66" s="140"/>
      <c r="JDJ66" s="140"/>
      <c r="JDK66" s="140"/>
      <c r="JDL66" s="140"/>
      <c r="JDM66" s="140"/>
      <c r="JDN66" s="140"/>
      <c r="JDO66" s="140"/>
      <c r="JDP66" s="140"/>
      <c r="JDQ66" s="140"/>
      <c r="JDR66" s="140"/>
      <c r="JDS66" s="140"/>
      <c r="JDT66" s="140"/>
      <c r="JDU66" s="140"/>
      <c r="JDV66" s="140"/>
      <c r="JDW66" s="140"/>
      <c r="JDX66" s="140"/>
      <c r="JDY66" s="140"/>
      <c r="JDZ66" s="140"/>
      <c r="JEA66" s="140"/>
      <c r="JEB66" s="140"/>
      <c r="JEC66" s="140"/>
      <c r="JED66" s="140"/>
      <c r="JEE66" s="140"/>
      <c r="JEF66" s="140"/>
      <c r="JEG66" s="140"/>
      <c r="JEH66" s="140"/>
      <c r="JEI66" s="140"/>
      <c r="JEJ66" s="140"/>
      <c r="JEK66" s="140"/>
      <c r="JEL66" s="140"/>
      <c r="JEM66" s="140"/>
      <c r="JEN66" s="140"/>
      <c r="JEO66" s="140"/>
      <c r="JEP66" s="140"/>
      <c r="JEQ66" s="140"/>
      <c r="JER66" s="140"/>
      <c r="JES66" s="140"/>
      <c r="JET66" s="140"/>
      <c r="JEU66" s="140"/>
      <c r="JEV66" s="140"/>
      <c r="JEW66" s="140"/>
      <c r="JEX66" s="140"/>
      <c r="JEY66" s="140"/>
      <c r="JEZ66" s="140"/>
      <c r="JFA66" s="140"/>
      <c r="JFB66" s="140"/>
      <c r="JFC66" s="140"/>
      <c r="JFD66" s="140"/>
      <c r="JFE66" s="140"/>
      <c r="JFF66" s="140"/>
      <c r="JFG66" s="140"/>
      <c r="JFH66" s="140"/>
      <c r="JFI66" s="140"/>
      <c r="JFJ66" s="140"/>
      <c r="JFK66" s="140"/>
      <c r="JFL66" s="140"/>
      <c r="JFM66" s="140"/>
      <c r="JFN66" s="140"/>
      <c r="JFO66" s="140"/>
      <c r="JFP66" s="140"/>
      <c r="JFQ66" s="140"/>
      <c r="JFR66" s="140"/>
      <c r="JFS66" s="140"/>
      <c r="JFT66" s="140"/>
      <c r="JFU66" s="140"/>
      <c r="JFV66" s="140"/>
      <c r="JFW66" s="140"/>
      <c r="JFX66" s="140"/>
      <c r="JFY66" s="140"/>
      <c r="JFZ66" s="140"/>
      <c r="JGA66" s="140"/>
      <c r="JGB66" s="140"/>
      <c r="JGC66" s="140"/>
      <c r="JGD66" s="140"/>
      <c r="JGE66" s="140"/>
      <c r="JGF66" s="140"/>
      <c r="JGG66" s="140"/>
      <c r="JGH66" s="140"/>
      <c r="JGI66" s="140"/>
      <c r="JGJ66" s="140"/>
      <c r="JGK66" s="140"/>
      <c r="JGL66" s="140"/>
      <c r="JGM66" s="140"/>
      <c r="JGN66" s="140"/>
      <c r="JGO66" s="140"/>
      <c r="JGP66" s="140"/>
      <c r="JGQ66" s="140"/>
      <c r="JGR66" s="140"/>
      <c r="JGS66" s="140"/>
      <c r="JGT66" s="140"/>
      <c r="JGU66" s="140"/>
      <c r="JGV66" s="140"/>
      <c r="JGW66" s="140"/>
      <c r="JGX66" s="140"/>
      <c r="JGY66" s="140"/>
      <c r="JGZ66" s="140"/>
      <c r="JHA66" s="140"/>
      <c r="JHB66" s="140"/>
      <c r="JHC66" s="140"/>
      <c r="JHD66" s="140"/>
      <c r="JHE66" s="140"/>
      <c r="JHF66" s="140"/>
      <c r="JHG66" s="140"/>
      <c r="JHH66" s="140"/>
      <c r="JHI66" s="140"/>
      <c r="JHJ66" s="140"/>
      <c r="JHK66" s="140"/>
      <c r="JHL66" s="140"/>
      <c r="JHM66" s="140"/>
      <c r="JHN66" s="140"/>
      <c r="JHO66" s="140"/>
      <c r="JHP66" s="140"/>
      <c r="JHQ66" s="140"/>
      <c r="JHR66" s="140"/>
      <c r="JHS66" s="140"/>
      <c r="JHT66" s="140"/>
      <c r="JHU66" s="140"/>
      <c r="JHV66" s="140"/>
      <c r="JHW66" s="140"/>
      <c r="JHX66" s="140"/>
      <c r="JHY66" s="140"/>
      <c r="JHZ66" s="140"/>
      <c r="JIA66" s="140"/>
      <c r="JIB66" s="140"/>
      <c r="JIC66" s="140"/>
      <c r="JID66" s="140"/>
      <c r="JIE66" s="140"/>
      <c r="JIF66" s="140"/>
      <c r="JIG66" s="140"/>
      <c r="JIH66" s="140"/>
      <c r="JII66" s="140"/>
      <c r="JIJ66" s="140"/>
      <c r="JIK66" s="140"/>
      <c r="JIL66" s="140"/>
      <c r="JIM66" s="140"/>
      <c r="JIN66" s="140"/>
      <c r="JIO66" s="140"/>
      <c r="JIP66" s="140"/>
      <c r="JIQ66" s="140"/>
      <c r="JIR66" s="140"/>
      <c r="JIS66" s="140"/>
      <c r="JIT66" s="140"/>
      <c r="JIU66" s="140"/>
      <c r="JIV66" s="140"/>
      <c r="JIW66" s="140"/>
      <c r="JIX66" s="140"/>
      <c r="JIY66" s="140"/>
      <c r="JIZ66" s="140"/>
      <c r="JJA66" s="140"/>
      <c r="JJB66" s="140"/>
      <c r="JJC66" s="140"/>
      <c r="JJD66" s="140"/>
      <c r="JJE66" s="140"/>
      <c r="JJF66" s="140"/>
      <c r="JJG66" s="140"/>
      <c r="JJH66" s="140"/>
      <c r="JJI66" s="140"/>
      <c r="JJJ66" s="140"/>
      <c r="JJK66" s="140"/>
      <c r="JJL66" s="140"/>
      <c r="JJM66" s="140"/>
      <c r="JJN66" s="140"/>
      <c r="JJO66" s="140"/>
      <c r="JJP66" s="140"/>
      <c r="JJQ66" s="140"/>
      <c r="JJR66" s="140"/>
      <c r="JJS66" s="140"/>
      <c r="JJT66" s="140"/>
      <c r="JJU66" s="140"/>
      <c r="JJV66" s="140"/>
      <c r="JJW66" s="140"/>
      <c r="JJX66" s="140"/>
      <c r="JJY66" s="140"/>
      <c r="JJZ66" s="140"/>
      <c r="JKA66" s="140"/>
      <c r="JKB66" s="140"/>
      <c r="JKC66" s="140"/>
      <c r="JKD66" s="140"/>
      <c r="JKE66" s="140"/>
      <c r="JKF66" s="140"/>
      <c r="JKG66" s="140"/>
      <c r="JKH66" s="140"/>
      <c r="JKI66" s="140"/>
      <c r="JKJ66" s="140"/>
      <c r="JKK66" s="140"/>
      <c r="JKL66" s="140"/>
      <c r="JKM66" s="140"/>
      <c r="JKN66" s="140"/>
      <c r="JKO66" s="140"/>
      <c r="JKP66" s="140"/>
      <c r="JKQ66" s="140"/>
      <c r="JKR66" s="140"/>
      <c r="JKS66" s="140"/>
      <c r="JKT66" s="140"/>
      <c r="JKU66" s="140"/>
      <c r="JKV66" s="140"/>
      <c r="JKW66" s="140"/>
      <c r="JKX66" s="140"/>
      <c r="JKY66" s="140"/>
      <c r="JKZ66" s="140"/>
      <c r="JLA66" s="140"/>
      <c r="JLB66" s="140"/>
      <c r="JLC66" s="140"/>
      <c r="JLD66" s="140"/>
      <c r="JLE66" s="140"/>
      <c r="JLF66" s="140"/>
      <c r="JLG66" s="140"/>
      <c r="JLH66" s="140"/>
      <c r="JLI66" s="140"/>
      <c r="JLJ66" s="140"/>
      <c r="JLK66" s="140"/>
      <c r="JLL66" s="140"/>
      <c r="JLM66" s="140"/>
      <c r="JLN66" s="140"/>
      <c r="JLO66" s="140"/>
      <c r="JLP66" s="140"/>
      <c r="JLQ66" s="140"/>
      <c r="JLR66" s="140"/>
      <c r="JLS66" s="140"/>
      <c r="JLT66" s="140"/>
      <c r="JLU66" s="140"/>
      <c r="JLV66" s="140"/>
      <c r="JLW66" s="140"/>
      <c r="JLX66" s="140"/>
      <c r="JLY66" s="140"/>
      <c r="JLZ66" s="140"/>
      <c r="JMA66" s="140"/>
      <c r="JMB66" s="140"/>
      <c r="JMC66" s="140"/>
      <c r="JMD66" s="140"/>
      <c r="JME66" s="140"/>
      <c r="JMF66" s="140"/>
      <c r="JMG66" s="140"/>
      <c r="JMH66" s="140"/>
      <c r="JMI66" s="140"/>
      <c r="JMJ66" s="140"/>
      <c r="JMK66" s="140"/>
      <c r="JML66" s="140"/>
      <c r="JMM66" s="140"/>
      <c r="JMN66" s="140"/>
      <c r="JMO66" s="140"/>
      <c r="JMP66" s="140"/>
      <c r="JMQ66" s="140"/>
      <c r="JMR66" s="140"/>
      <c r="JMS66" s="140"/>
      <c r="JMT66" s="140"/>
      <c r="JMU66" s="140"/>
      <c r="JMV66" s="140"/>
      <c r="JMW66" s="140"/>
      <c r="JMX66" s="140"/>
      <c r="JMY66" s="140"/>
      <c r="JMZ66" s="140"/>
      <c r="JNA66" s="140"/>
      <c r="JNB66" s="140"/>
      <c r="JNC66" s="140"/>
      <c r="JND66" s="140"/>
      <c r="JNE66" s="140"/>
      <c r="JNF66" s="140"/>
      <c r="JNG66" s="140"/>
      <c r="JNH66" s="140"/>
      <c r="JNI66" s="140"/>
      <c r="JNJ66" s="140"/>
      <c r="JNK66" s="140"/>
      <c r="JNL66" s="140"/>
      <c r="JNM66" s="140"/>
      <c r="JNN66" s="140"/>
      <c r="JNO66" s="140"/>
      <c r="JNP66" s="140"/>
      <c r="JNQ66" s="140"/>
      <c r="JNR66" s="140"/>
      <c r="JNS66" s="140"/>
      <c r="JNT66" s="140"/>
      <c r="JNU66" s="140"/>
      <c r="JNV66" s="140"/>
      <c r="JNW66" s="140"/>
      <c r="JNX66" s="140"/>
      <c r="JNY66" s="140"/>
      <c r="JNZ66" s="140"/>
      <c r="JOA66" s="140"/>
      <c r="JOB66" s="140"/>
      <c r="JOC66" s="140"/>
      <c r="JOD66" s="140"/>
      <c r="JOE66" s="140"/>
      <c r="JOF66" s="140"/>
      <c r="JOG66" s="140"/>
      <c r="JOH66" s="140"/>
      <c r="JOI66" s="140"/>
      <c r="JOJ66" s="140"/>
      <c r="JOK66" s="140"/>
      <c r="JOL66" s="140"/>
      <c r="JOM66" s="140"/>
      <c r="JON66" s="140"/>
      <c r="JOO66" s="140"/>
      <c r="JOP66" s="140"/>
      <c r="JOQ66" s="140"/>
      <c r="JOR66" s="140"/>
      <c r="JOS66" s="140"/>
      <c r="JOT66" s="140"/>
      <c r="JOU66" s="140"/>
      <c r="JOV66" s="140"/>
      <c r="JOW66" s="140"/>
      <c r="JOX66" s="140"/>
      <c r="JOY66" s="140"/>
      <c r="JOZ66" s="140"/>
      <c r="JPA66" s="140"/>
      <c r="JPB66" s="140"/>
      <c r="JPC66" s="140"/>
      <c r="JPD66" s="140"/>
      <c r="JPE66" s="140"/>
      <c r="JPF66" s="140"/>
      <c r="JPG66" s="140"/>
      <c r="JPH66" s="140"/>
      <c r="JPI66" s="140"/>
      <c r="JPJ66" s="140"/>
      <c r="JPK66" s="140"/>
      <c r="JPL66" s="140"/>
      <c r="JPM66" s="140"/>
      <c r="JPN66" s="140"/>
      <c r="JPO66" s="140"/>
      <c r="JPP66" s="140"/>
      <c r="JPQ66" s="140"/>
      <c r="JPR66" s="140"/>
      <c r="JPS66" s="140"/>
      <c r="JPT66" s="140"/>
      <c r="JPU66" s="140"/>
      <c r="JPV66" s="140"/>
      <c r="JPW66" s="140"/>
      <c r="JPX66" s="140"/>
      <c r="JPY66" s="140"/>
      <c r="JPZ66" s="140"/>
      <c r="JQA66" s="140"/>
      <c r="JQB66" s="140"/>
      <c r="JQC66" s="140"/>
      <c r="JQD66" s="140"/>
      <c r="JQE66" s="140"/>
      <c r="JQF66" s="140"/>
      <c r="JQG66" s="140"/>
      <c r="JQH66" s="140"/>
      <c r="JQI66" s="140"/>
      <c r="JQJ66" s="140"/>
      <c r="JQK66" s="140"/>
      <c r="JQL66" s="140"/>
      <c r="JQM66" s="140"/>
      <c r="JQN66" s="140"/>
      <c r="JQO66" s="140"/>
      <c r="JQP66" s="140"/>
      <c r="JQQ66" s="140"/>
      <c r="JQR66" s="140"/>
      <c r="JQS66" s="140"/>
      <c r="JQT66" s="140"/>
      <c r="JQU66" s="140"/>
      <c r="JQV66" s="140"/>
      <c r="JQW66" s="140"/>
      <c r="JQX66" s="140"/>
      <c r="JQY66" s="140"/>
      <c r="JQZ66" s="140"/>
      <c r="JRA66" s="140"/>
      <c r="JRB66" s="140"/>
      <c r="JRC66" s="140"/>
      <c r="JRD66" s="140"/>
      <c r="JRE66" s="140"/>
      <c r="JRF66" s="140"/>
      <c r="JRG66" s="140"/>
      <c r="JRH66" s="140"/>
      <c r="JRI66" s="140"/>
      <c r="JRJ66" s="140"/>
      <c r="JRK66" s="140"/>
      <c r="JRL66" s="140"/>
      <c r="JRM66" s="140"/>
      <c r="JRN66" s="140"/>
      <c r="JRO66" s="140"/>
      <c r="JRP66" s="140"/>
      <c r="JRQ66" s="140"/>
      <c r="JRR66" s="140"/>
      <c r="JRS66" s="140"/>
      <c r="JRT66" s="140"/>
      <c r="JRU66" s="140"/>
      <c r="JRV66" s="140"/>
      <c r="JRW66" s="140"/>
      <c r="JRX66" s="140"/>
      <c r="JRY66" s="140"/>
      <c r="JRZ66" s="140"/>
      <c r="JSA66" s="140"/>
      <c r="JSB66" s="140"/>
      <c r="JSC66" s="140"/>
      <c r="JSD66" s="140"/>
      <c r="JSE66" s="140"/>
      <c r="JSF66" s="140"/>
      <c r="JSG66" s="140"/>
      <c r="JSH66" s="140"/>
      <c r="JSI66" s="140"/>
      <c r="JSJ66" s="140"/>
      <c r="JSK66" s="140"/>
      <c r="JSL66" s="140"/>
      <c r="JSM66" s="140"/>
      <c r="JSN66" s="140"/>
      <c r="JSO66" s="140"/>
      <c r="JSP66" s="140"/>
      <c r="JSQ66" s="140"/>
      <c r="JSR66" s="140"/>
      <c r="JSS66" s="140"/>
      <c r="JST66" s="140"/>
      <c r="JSU66" s="140"/>
      <c r="JSV66" s="140"/>
      <c r="JSW66" s="140"/>
      <c r="JSX66" s="140"/>
      <c r="JSY66" s="140"/>
      <c r="JSZ66" s="140"/>
      <c r="JTA66" s="140"/>
      <c r="JTB66" s="140"/>
      <c r="JTC66" s="140"/>
      <c r="JTD66" s="140"/>
      <c r="JTE66" s="140"/>
      <c r="JTF66" s="140"/>
      <c r="JTG66" s="140"/>
      <c r="JTH66" s="140"/>
      <c r="JTI66" s="140"/>
      <c r="JTJ66" s="140"/>
      <c r="JTK66" s="140"/>
      <c r="JTL66" s="140"/>
      <c r="JTM66" s="140"/>
      <c r="JTN66" s="140"/>
      <c r="JTO66" s="140"/>
      <c r="JTP66" s="140"/>
      <c r="JTQ66" s="140"/>
      <c r="JTR66" s="140"/>
      <c r="JTS66" s="140"/>
      <c r="JTT66" s="140"/>
      <c r="JTU66" s="140"/>
      <c r="JTV66" s="140"/>
      <c r="JTW66" s="140"/>
      <c r="JTX66" s="140"/>
      <c r="JTY66" s="140"/>
      <c r="JTZ66" s="140"/>
      <c r="JUA66" s="140"/>
      <c r="JUB66" s="140"/>
      <c r="JUC66" s="140"/>
      <c r="JUD66" s="140"/>
      <c r="JUE66" s="140"/>
      <c r="JUF66" s="140"/>
      <c r="JUG66" s="140"/>
      <c r="JUH66" s="140"/>
      <c r="JUI66" s="140"/>
      <c r="JUJ66" s="140"/>
      <c r="JUK66" s="140"/>
      <c r="JUL66" s="140"/>
      <c r="JUM66" s="140"/>
      <c r="JUN66" s="140"/>
      <c r="JUO66" s="140"/>
      <c r="JUP66" s="140"/>
      <c r="JUQ66" s="140"/>
      <c r="JUR66" s="140"/>
      <c r="JUS66" s="140"/>
      <c r="JUT66" s="140"/>
      <c r="JUU66" s="140"/>
      <c r="JUV66" s="140"/>
      <c r="JUW66" s="140"/>
      <c r="JUX66" s="140"/>
      <c r="JUY66" s="140"/>
      <c r="JUZ66" s="140"/>
      <c r="JVA66" s="140"/>
      <c r="JVB66" s="140"/>
      <c r="JVC66" s="140"/>
      <c r="JVD66" s="140"/>
      <c r="JVE66" s="140"/>
      <c r="JVF66" s="140"/>
      <c r="JVG66" s="140"/>
      <c r="JVH66" s="140"/>
      <c r="JVI66" s="140"/>
      <c r="JVJ66" s="140"/>
      <c r="JVK66" s="140"/>
      <c r="JVL66" s="140"/>
      <c r="JVM66" s="140"/>
      <c r="JVN66" s="140"/>
      <c r="JVO66" s="140"/>
      <c r="JVP66" s="140"/>
      <c r="JVQ66" s="140"/>
      <c r="JVR66" s="140"/>
      <c r="JVS66" s="140"/>
      <c r="JVT66" s="140"/>
      <c r="JVU66" s="140"/>
      <c r="JVV66" s="140"/>
      <c r="JVW66" s="140"/>
      <c r="JVX66" s="140"/>
      <c r="JVY66" s="140"/>
      <c r="JVZ66" s="140"/>
      <c r="JWA66" s="140"/>
      <c r="JWB66" s="140"/>
      <c r="JWC66" s="140"/>
      <c r="JWD66" s="140"/>
      <c r="JWE66" s="140"/>
      <c r="JWF66" s="140"/>
      <c r="JWG66" s="140"/>
      <c r="JWH66" s="140"/>
      <c r="JWI66" s="140"/>
      <c r="JWJ66" s="140"/>
      <c r="JWK66" s="140"/>
      <c r="JWL66" s="140"/>
      <c r="JWM66" s="140"/>
      <c r="JWN66" s="140"/>
      <c r="JWO66" s="140"/>
      <c r="JWP66" s="140"/>
      <c r="JWQ66" s="140"/>
      <c r="JWR66" s="140"/>
      <c r="JWS66" s="140"/>
      <c r="JWT66" s="140"/>
      <c r="JWU66" s="140"/>
      <c r="JWV66" s="140"/>
      <c r="JWW66" s="140"/>
      <c r="JWX66" s="140"/>
      <c r="JWY66" s="140"/>
      <c r="JWZ66" s="140"/>
      <c r="JXA66" s="140"/>
      <c r="JXB66" s="140"/>
      <c r="JXC66" s="140"/>
      <c r="JXD66" s="140"/>
      <c r="JXE66" s="140"/>
      <c r="JXF66" s="140"/>
      <c r="JXG66" s="140"/>
      <c r="JXH66" s="140"/>
      <c r="JXI66" s="140"/>
      <c r="JXJ66" s="140"/>
      <c r="JXK66" s="140"/>
      <c r="JXL66" s="140"/>
      <c r="JXM66" s="140"/>
      <c r="JXN66" s="140"/>
      <c r="JXO66" s="140"/>
      <c r="JXP66" s="140"/>
      <c r="JXQ66" s="140"/>
      <c r="JXR66" s="140"/>
      <c r="JXS66" s="140"/>
      <c r="JXT66" s="140"/>
      <c r="JXU66" s="140"/>
      <c r="JXV66" s="140"/>
      <c r="JXW66" s="140"/>
      <c r="JXX66" s="140"/>
      <c r="JXY66" s="140"/>
      <c r="JXZ66" s="140"/>
      <c r="JYA66" s="140"/>
      <c r="JYB66" s="140"/>
      <c r="JYC66" s="140"/>
      <c r="JYD66" s="140"/>
      <c r="JYE66" s="140"/>
      <c r="JYF66" s="140"/>
      <c r="JYG66" s="140"/>
      <c r="JYH66" s="140"/>
      <c r="JYI66" s="140"/>
      <c r="JYJ66" s="140"/>
      <c r="JYK66" s="140"/>
      <c r="JYL66" s="140"/>
      <c r="JYM66" s="140"/>
      <c r="JYN66" s="140"/>
      <c r="JYO66" s="140"/>
      <c r="JYP66" s="140"/>
      <c r="JYQ66" s="140"/>
      <c r="JYR66" s="140"/>
      <c r="JYS66" s="140"/>
      <c r="JYT66" s="140"/>
      <c r="JYU66" s="140"/>
      <c r="JYV66" s="140"/>
      <c r="JYW66" s="140"/>
      <c r="JYX66" s="140"/>
      <c r="JYY66" s="140"/>
      <c r="JYZ66" s="140"/>
      <c r="JZA66" s="140"/>
      <c r="JZB66" s="140"/>
      <c r="JZC66" s="140"/>
      <c r="JZD66" s="140"/>
      <c r="JZE66" s="140"/>
      <c r="JZF66" s="140"/>
      <c r="JZG66" s="140"/>
      <c r="JZH66" s="140"/>
      <c r="JZI66" s="140"/>
      <c r="JZJ66" s="140"/>
      <c r="JZK66" s="140"/>
      <c r="JZL66" s="140"/>
      <c r="JZM66" s="140"/>
      <c r="JZN66" s="140"/>
      <c r="JZO66" s="140"/>
      <c r="JZP66" s="140"/>
      <c r="JZQ66" s="140"/>
      <c r="JZR66" s="140"/>
      <c r="JZS66" s="140"/>
      <c r="JZT66" s="140"/>
      <c r="JZU66" s="140"/>
      <c r="JZV66" s="140"/>
      <c r="JZW66" s="140"/>
      <c r="JZX66" s="140"/>
      <c r="JZY66" s="140"/>
      <c r="JZZ66" s="140"/>
      <c r="KAA66" s="140"/>
      <c r="KAB66" s="140"/>
      <c r="KAC66" s="140"/>
      <c r="KAD66" s="140"/>
      <c r="KAE66" s="140"/>
      <c r="KAF66" s="140"/>
      <c r="KAG66" s="140"/>
      <c r="KAH66" s="140"/>
      <c r="KAI66" s="140"/>
      <c r="KAJ66" s="140"/>
      <c r="KAK66" s="140"/>
      <c r="KAL66" s="140"/>
      <c r="KAM66" s="140"/>
      <c r="KAN66" s="140"/>
      <c r="KAO66" s="140"/>
      <c r="KAP66" s="140"/>
      <c r="KAQ66" s="140"/>
      <c r="KAR66" s="140"/>
      <c r="KAS66" s="140"/>
      <c r="KAT66" s="140"/>
      <c r="KAU66" s="140"/>
      <c r="KAV66" s="140"/>
      <c r="KAW66" s="140"/>
      <c r="KAX66" s="140"/>
      <c r="KAY66" s="140"/>
      <c r="KAZ66" s="140"/>
      <c r="KBA66" s="140"/>
      <c r="KBB66" s="140"/>
      <c r="KBC66" s="140"/>
      <c r="KBD66" s="140"/>
      <c r="KBE66" s="140"/>
      <c r="KBF66" s="140"/>
      <c r="KBG66" s="140"/>
      <c r="KBH66" s="140"/>
      <c r="KBI66" s="140"/>
      <c r="KBJ66" s="140"/>
      <c r="KBK66" s="140"/>
      <c r="KBL66" s="140"/>
      <c r="KBM66" s="140"/>
      <c r="KBN66" s="140"/>
      <c r="KBO66" s="140"/>
      <c r="KBP66" s="140"/>
      <c r="KBQ66" s="140"/>
      <c r="KBR66" s="140"/>
      <c r="KBS66" s="140"/>
      <c r="KBT66" s="140"/>
      <c r="KBU66" s="140"/>
      <c r="KBV66" s="140"/>
      <c r="KBW66" s="140"/>
      <c r="KBX66" s="140"/>
      <c r="KBY66" s="140"/>
      <c r="KBZ66" s="140"/>
      <c r="KCA66" s="140"/>
      <c r="KCB66" s="140"/>
      <c r="KCC66" s="140"/>
      <c r="KCD66" s="140"/>
      <c r="KCE66" s="140"/>
      <c r="KCF66" s="140"/>
      <c r="KCG66" s="140"/>
      <c r="KCH66" s="140"/>
      <c r="KCI66" s="140"/>
      <c r="KCJ66" s="140"/>
      <c r="KCK66" s="140"/>
      <c r="KCL66" s="140"/>
      <c r="KCM66" s="140"/>
      <c r="KCN66" s="140"/>
      <c r="KCO66" s="140"/>
      <c r="KCP66" s="140"/>
      <c r="KCQ66" s="140"/>
      <c r="KCR66" s="140"/>
      <c r="KCS66" s="140"/>
      <c r="KCT66" s="140"/>
      <c r="KCU66" s="140"/>
      <c r="KCV66" s="140"/>
      <c r="KCW66" s="140"/>
      <c r="KCX66" s="140"/>
      <c r="KCY66" s="140"/>
      <c r="KCZ66" s="140"/>
      <c r="KDA66" s="140"/>
      <c r="KDB66" s="140"/>
      <c r="KDC66" s="140"/>
      <c r="KDD66" s="140"/>
      <c r="KDE66" s="140"/>
      <c r="KDF66" s="140"/>
      <c r="KDG66" s="140"/>
      <c r="KDH66" s="140"/>
      <c r="KDI66" s="140"/>
      <c r="KDJ66" s="140"/>
      <c r="KDK66" s="140"/>
      <c r="KDL66" s="140"/>
      <c r="KDM66" s="140"/>
      <c r="KDN66" s="140"/>
      <c r="KDO66" s="140"/>
      <c r="KDP66" s="140"/>
      <c r="KDQ66" s="140"/>
      <c r="KDR66" s="140"/>
      <c r="KDS66" s="140"/>
      <c r="KDT66" s="140"/>
      <c r="KDU66" s="140"/>
      <c r="KDV66" s="140"/>
      <c r="KDW66" s="140"/>
      <c r="KDX66" s="140"/>
      <c r="KDY66" s="140"/>
      <c r="KDZ66" s="140"/>
      <c r="KEA66" s="140"/>
      <c r="KEB66" s="140"/>
      <c r="KEC66" s="140"/>
      <c r="KED66" s="140"/>
      <c r="KEE66" s="140"/>
      <c r="KEF66" s="140"/>
      <c r="KEG66" s="140"/>
      <c r="KEH66" s="140"/>
      <c r="KEI66" s="140"/>
      <c r="KEJ66" s="140"/>
      <c r="KEK66" s="140"/>
      <c r="KEL66" s="140"/>
      <c r="KEM66" s="140"/>
      <c r="KEN66" s="140"/>
      <c r="KEO66" s="140"/>
      <c r="KEP66" s="140"/>
      <c r="KEQ66" s="140"/>
      <c r="KER66" s="140"/>
      <c r="KES66" s="140"/>
      <c r="KET66" s="140"/>
      <c r="KEU66" s="140"/>
      <c r="KEV66" s="140"/>
      <c r="KEW66" s="140"/>
      <c r="KEX66" s="140"/>
      <c r="KEY66" s="140"/>
      <c r="KEZ66" s="140"/>
      <c r="KFA66" s="140"/>
      <c r="KFB66" s="140"/>
      <c r="KFC66" s="140"/>
      <c r="KFD66" s="140"/>
      <c r="KFE66" s="140"/>
      <c r="KFF66" s="140"/>
      <c r="KFG66" s="140"/>
      <c r="KFH66" s="140"/>
      <c r="KFI66" s="140"/>
      <c r="KFJ66" s="140"/>
      <c r="KFK66" s="140"/>
      <c r="KFL66" s="140"/>
      <c r="KFM66" s="140"/>
      <c r="KFN66" s="140"/>
      <c r="KFO66" s="140"/>
      <c r="KFP66" s="140"/>
      <c r="KFQ66" s="140"/>
      <c r="KFR66" s="140"/>
      <c r="KFS66" s="140"/>
      <c r="KFT66" s="140"/>
      <c r="KFU66" s="140"/>
      <c r="KFV66" s="140"/>
      <c r="KFW66" s="140"/>
      <c r="KFX66" s="140"/>
      <c r="KFY66" s="140"/>
      <c r="KFZ66" s="140"/>
      <c r="KGA66" s="140"/>
      <c r="KGB66" s="140"/>
      <c r="KGC66" s="140"/>
      <c r="KGD66" s="140"/>
      <c r="KGE66" s="140"/>
      <c r="KGF66" s="140"/>
      <c r="KGG66" s="140"/>
      <c r="KGH66" s="140"/>
      <c r="KGI66" s="140"/>
      <c r="KGJ66" s="140"/>
      <c r="KGK66" s="140"/>
      <c r="KGL66" s="140"/>
      <c r="KGM66" s="140"/>
      <c r="KGN66" s="140"/>
      <c r="KGO66" s="140"/>
      <c r="KGP66" s="140"/>
      <c r="KGQ66" s="140"/>
      <c r="KGR66" s="140"/>
      <c r="KGS66" s="140"/>
      <c r="KGT66" s="140"/>
      <c r="KGU66" s="140"/>
      <c r="KGV66" s="140"/>
      <c r="KGW66" s="140"/>
      <c r="KGX66" s="140"/>
      <c r="KGY66" s="140"/>
      <c r="KGZ66" s="140"/>
      <c r="KHA66" s="140"/>
      <c r="KHB66" s="140"/>
      <c r="KHC66" s="140"/>
      <c r="KHD66" s="140"/>
      <c r="KHE66" s="140"/>
      <c r="KHF66" s="140"/>
      <c r="KHG66" s="140"/>
      <c r="KHH66" s="140"/>
      <c r="KHI66" s="140"/>
      <c r="KHJ66" s="140"/>
      <c r="KHK66" s="140"/>
      <c r="KHL66" s="140"/>
      <c r="KHM66" s="140"/>
      <c r="KHN66" s="140"/>
      <c r="KHO66" s="140"/>
      <c r="KHP66" s="140"/>
      <c r="KHQ66" s="140"/>
      <c r="KHR66" s="140"/>
      <c r="KHS66" s="140"/>
      <c r="KHT66" s="140"/>
      <c r="KHU66" s="140"/>
      <c r="KHV66" s="140"/>
      <c r="KHW66" s="140"/>
      <c r="KHX66" s="140"/>
      <c r="KHY66" s="140"/>
      <c r="KHZ66" s="140"/>
      <c r="KIA66" s="140"/>
      <c r="KIB66" s="140"/>
      <c r="KIC66" s="140"/>
      <c r="KID66" s="140"/>
      <c r="KIE66" s="140"/>
      <c r="KIF66" s="140"/>
      <c r="KIG66" s="140"/>
      <c r="KIH66" s="140"/>
      <c r="KII66" s="140"/>
      <c r="KIJ66" s="140"/>
      <c r="KIK66" s="140"/>
      <c r="KIL66" s="140"/>
      <c r="KIM66" s="140"/>
      <c r="KIN66" s="140"/>
      <c r="KIO66" s="140"/>
      <c r="KIP66" s="140"/>
      <c r="KIQ66" s="140"/>
      <c r="KIR66" s="140"/>
      <c r="KIS66" s="140"/>
      <c r="KIT66" s="140"/>
      <c r="KIU66" s="140"/>
      <c r="KIV66" s="140"/>
      <c r="KIW66" s="140"/>
      <c r="KIX66" s="140"/>
      <c r="KIY66" s="140"/>
      <c r="KIZ66" s="140"/>
      <c r="KJA66" s="140"/>
      <c r="KJB66" s="140"/>
      <c r="KJC66" s="140"/>
      <c r="KJD66" s="140"/>
      <c r="KJE66" s="140"/>
      <c r="KJF66" s="140"/>
      <c r="KJG66" s="140"/>
      <c r="KJH66" s="140"/>
      <c r="KJI66" s="140"/>
      <c r="KJJ66" s="140"/>
      <c r="KJK66" s="140"/>
      <c r="KJL66" s="140"/>
      <c r="KJM66" s="140"/>
      <c r="KJN66" s="140"/>
      <c r="KJO66" s="140"/>
      <c r="KJP66" s="140"/>
      <c r="KJQ66" s="140"/>
      <c r="KJR66" s="140"/>
      <c r="KJS66" s="140"/>
      <c r="KJT66" s="140"/>
      <c r="KJU66" s="140"/>
      <c r="KJV66" s="140"/>
      <c r="KJW66" s="140"/>
      <c r="KJX66" s="140"/>
      <c r="KJY66" s="140"/>
      <c r="KJZ66" s="140"/>
      <c r="KKA66" s="140"/>
      <c r="KKB66" s="140"/>
      <c r="KKC66" s="140"/>
      <c r="KKD66" s="140"/>
      <c r="KKE66" s="140"/>
      <c r="KKF66" s="140"/>
      <c r="KKG66" s="140"/>
      <c r="KKH66" s="140"/>
      <c r="KKI66" s="140"/>
      <c r="KKJ66" s="140"/>
      <c r="KKK66" s="140"/>
      <c r="KKL66" s="140"/>
      <c r="KKM66" s="140"/>
      <c r="KKN66" s="140"/>
      <c r="KKO66" s="140"/>
      <c r="KKP66" s="140"/>
      <c r="KKQ66" s="140"/>
      <c r="KKR66" s="140"/>
      <c r="KKS66" s="140"/>
      <c r="KKT66" s="140"/>
      <c r="KKU66" s="140"/>
      <c r="KKV66" s="140"/>
      <c r="KKW66" s="140"/>
      <c r="KKX66" s="140"/>
      <c r="KKY66" s="140"/>
      <c r="KKZ66" s="140"/>
      <c r="KLA66" s="140"/>
      <c r="KLB66" s="140"/>
      <c r="KLC66" s="140"/>
      <c r="KLD66" s="140"/>
      <c r="KLE66" s="140"/>
      <c r="KLF66" s="140"/>
      <c r="KLG66" s="140"/>
      <c r="KLH66" s="140"/>
      <c r="KLI66" s="140"/>
      <c r="KLJ66" s="140"/>
      <c r="KLK66" s="140"/>
      <c r="KLL66" s="140"/>
      <c r="KLM66" s="140"/>
      <c r="KLN66" s="140"/>
      <c r="KLO66" s="140"/>
      <c r="KLP66" s="140"/>
      <c r="KLQ66" s="140"/>
      <c r="KLR66" s="140"/>
      <c r="KLS66" s="140"/>
      <c r="KLT66" s="140"/>
      <c r="KLU66" s="140"/>
      <c r="KLV66" s="140"/>
      <c r="KLW66" s="140"/>
      <c r="KLX66" s="140"/>
      <c r="KLY66" s="140"/>
      <c r="KLZ66" s="140"/>
      <c r="KMA66" s="140"/>
      <c r="KMB66" s="140"/>
      <c r="KMC66" s="140"/>
      <c r="KMD66" s="140"/>
      <c r="KME66" s="140"/>
      <c r="KMF66" s="140"/>
      <c r="KMG66" s="140"/>
      <c r="KMH66" s="140"/>
      <c r="KMI66" s="140"/>
      <c r="KMJ66" s="140"/>
      <c r="KMK66" s="140"/>
      <c r="KML66" s="140"/>
      <c r="KMM66" s="140"/>
      <c r="KMN66" s="140"/>
      <c r="KMO66" s="140"/>
      <c r="KMP66" s="140"/>
      <c r="KMQ66" s="140"/>
      <c r="KMR66" s="140"/>
      <c r="KMS66" s="140"/>
      <c r="KMT66" s="140"/>
      <c r="KMU66" s="140"/>
      <c r="KMV66" s="140"/>
      <c r="KMW66" s="140"/>
      <c r="KMX66" s="140"/>
      <c r="KMY66" s="140"/>
      <c r="KMZ66" s="140"/>
      <c r="KNA66" s="140"/>
      <c r="KNB66" s="140"/>
      <c r="KNC66" s="140"/>
      <c r="KND66" s="140"/>
      <c r="KNE66" s="140"/>
      <c r="KNF66" s="140"/>
      <c r="KNG66" s="140"/>
      <c r="KNH66" s="140"/>
      <c r="KNI66" s="140"/>
      <c r="KNJ66" s="140"/>
      <c r="KNK66" s="140"/>
      <c r="KNL66" s="140"/>
      <c r="KNM66" s="140"/>
      <c r="KNN66" s="140"/>
      <c r="KNO66" s="140"/>
      <c r="KNP66" s="140"/>
      <c r="KNQ66" s="140"/>
      <c r="KNR66" s="140"/>
      <c r="KNS66" s="140"/>
      <c r="KNT66" s="140"/>
      <c r="KNU66" s="140"/>
      <c r="KNV66" s="140"/>
      <c r="KNW66" s="140"/>
      <c r="KNX66" s="140"/>
      <c r="KNY66" s="140"/>
      <c r="KNZ66" s="140"/>
      <c r="KOA66" s="140"/>
      <c r="KOB66" s="140"/>
      <c r="KOC66" s="140"/>
      <c r="KOD66" s="140"/>
      <c r="KOE66" s="140"/>
      <c r="KOF66" s="140"/>
      <c r="KOG66" s="140"/>
      <c r="KOH66" s="140"/>
      <c r="KOI66" s="140"/>
      <c r="KOJ66" s="140"/>
      <c r="KOK66" s="140"/>
      <c r="KOL66" s="140"/>
      <c r="KOM66" s="140"/>
      <c r="KON66" s="140"/>
      <c r="KOO66" s="140"/>
      <c r="KOP66" s="140"/>
      <c r="KOQ66" s="140"/>
      <c r="KOR66" s="140"/>
      <c r="KOS66" s="140"/>
      <c r="KOT66" s="140"/>
      <c r="KOU66" s="140"/>
      <c r="KOV66" s="140"/>
      <c r="KOW66" s="140"/>
      <c r="KOX66" s="140"/>
      <c r="KOY66" s="140"/>
      <c r="KOZ66" s="140"/>
      <c r="KPA66" s="140"/>
      <c r="KPB66" s="140"/>
      <c r="KPC66" s="140"/>
      <c r="KPD66" s="140"/>
      <c r="KPE66" s="140"/>
      <c r="KPF66" s="140"/>
      <c r="KPG66" s="140"/>
      <c r="KPH66" s="140"/>
      <c r="KPI66" s="140"/>
      <c r="KPJ66" s="140"/>
      <c r="KPK66" s="140"/>
      <c r="KPL66" s="140"/>
      <c r="KPM66" s="140"/>
      <c r="KPN66" s="140"/>
      <c r="KPO66" s="140"/>
      <c r="KPP66" s="140"/>
      <c r="KPQ66" s="140"/>
      <c r="KPR66" s="140"/>
      <c r="KPS66" s="140"/>
      <c r="KPT66" s="140"/>
      <c r="KPU66" s="140"/>
      <c r="KPV66" s="140"/>
      <c r="KPW66" s="140"/>
      <c r="KPX66" s="140"/>
      <c r="KPY66" s="140"/>
      <c r="KPZ66" s="140"/>
      <c r="KQA66" s="140"/>
      <c r="KQB66" s="140"/>
      <c r="KQC66" s="140"/>
      <c r="KQD66" s="140"/>
      <c r="KQE66" s="140"/>
      <c r="KQF66" s="140"/>
      <c r="KQG66" s="140"/>
      <c r="KQH66" s="140"/>
      <c r="KQI66" s="140"/>
      <c r="KQJ66" s="140"/>
      <c r="KQK66" s="140"/>
      <c r="KQL66" s="140"/>
      <c r="KQM66" s="140"/>
      <c r="KQN66" s="140"/>
      <c r="KQO66" s="140"/>
      <c r="KQP66" s="140"/>
      <c r="KQQ66" s="140"/>
      <c r="KQR66" s="140"/>
      <c r="KQS66" s="140"/>
      <c r="KQT66" s="140"/>
      <c r="KQU66" s="140"/>
      <c r="KQV66" s="140"/>
      <c r="KQW66" s="140"/>
      <c r="KQX66" s="140"/>
      <c r="KQY66" s="140"/>
      <c r="KQZ66" s="140"/>
      <c r="KRA66" s="140"/>
      <c r="KRB66" s="140"/>
      <c r="KRC66" s="140"/>
      <c r="KRD66" s="140"/>
      <c r="KRE66" s="140"/>
      <c r="KRF66" s="140"/>
      <c r="KRG66" s="140"/>
      <c r="KRH66" s="140"/>
      <c r="KRI66" s="140"/>
      <c r="KRJ66" s="140"/>
      <c r="KRK66" s="140"/>
      <c r="KRL66" s="140"/>
      <c r="KRM66" s="140"/>
      <c r="KRN66" s="140"/>
      <c r="KRO66" s="140"/>
      <c r="KRP66" s="140"/>
      <c r="KRQ66" s="140"/>
      <c r="KRR66" s="140"/>
      <c r="KRS66" s="140"/>
      <c r="KRT66" s="140"/>
      <c r="KRU66" s="140"/>
      <c r="KRV66" s="140"/>
      <c r="KRW66" s="140"/>
      <c r="KRX66" s="140"/>
      <c r="KRY66" s="140"/>
      <c r="KRZ66" s="140"/>
      <c r="KSA66" s="140"/>
      <c r="KSB66" s="140"/>
      <c r="KSC66" s="140"/>
      <c r="KSD66" s="140"/>
      <c r="KSE66" s="140"/>
      <c r="KSF66" s="140"/>
      <c r="KSG66" s="140"/>
      <c r="KSH66" s="140"/>
      <c r="KSI66" s="140"/>
      <c r="KSJ66" s="140"/>
      <c r="KSK66" s="140"/>
      <c r="KSL66" s="140"/>
      <c r="KSM66" s="140"/>
      <c r="KSN66" s="140"/>
      <c r="KSO66" s="140"/>
      <c r="KSP66" s="140"/>
      <c r="KSQ66" s="140"/>
      <c r="KSR66" s="140"/>
      <c r="KSS66" s="140"/>
      <c r="KST66" s="140"/>
      <c r="KSU66" s="140"/>
      <c r="KSV66" s="140"/>
      <c r="KSW66" s="140"/>
      <c r="KSX66" s="140"/>
      <c r="KSY66" s="140"/>
      <c r="KSZ66" s="140"/>
      <c r="KTA66" s="140"/>
      <c r="KTB66" s="140"/>
      <c r="KTC66" s="140"/>
      <c r="KTD66" s="140"/>
      <c r="KTE66" s="140"/>
      <c r="KTF66" s="140"/>
      <c r="KTG66" s="140"/>
      <c r="KTH66" s="140"/>
      <c r="KTI66" s="140"/>
      <c r="KTJ66" s="140"/>
      <c r="KTK66" s="140"/>
      <c r="KTL66" s="140"/>
      <c r="KTM66" s="140"/>
      <c r="KTN66" s="140"/>
      <c r="KTO66" s="140"/>
      <c r="KTP66" s="140"/>
      <c r="KTQ66" s="140"/>
      <c r="KTR66" s="140"/>
      <c r="KTS66" s="140"/>
      <c r="KTT66" s="140"/>
      <c r="KTU66" s="140"/>
      <c r="KTV66" s="140"/>
      <c r="KTW66" s="140"/>
      <c r="KTX66" s="140"/>
      <c r="KTY66" s="140"/>
      <c r="KTZ66" s="140"/>
      <c r="KUA66" s="140"/>
      <c r="KUB66" s="140"/>
      <c r="KUC66" s="140"/>
      <c r="KUD66" s="140"/>
      <c r="KUE66" s="140"/>
      <c r="KUF66" s="140"/>
      <c r="KUG66" s="140"/>
      <c r="KUH66" s="140"/>
      <c r="KUI66" s="140"/>
      <c r="KUJ66" s="140"/>
      <c r="KUK66" s="140"/>
      <c r="KUL66" s="140"/>
      <c r="KUM66" s="140"/>
      <c r="KUN66" s="140"/>
      <c r="KUO66" s="140"/>
      <c r="KUP66" s="140"/>
      <c r="KUQ66" s="140"/>
      <c r="KUR66" s="140"/>
      <c r="KUS66" s="140"/>
      <c r="KUT66" s="140"/>
      <c r="KUU66" s="140"/>
      <c r="KUV66" s="140"/>
      <c r="KUW66" s="140"/>
      <c r="KUX66" s="140"/>
      <c r="KUY66" s="140"/>
      <c r="KUZ66" s="140"/>
      <c r="KVA66" s="140"/>
      <c r="KVB66" s="140"/>
      <c r="KVC66" s="140"/>
      <c r="KVD66" s="140"/>
      <c r="KVE66" s="140"/>
      <c r="KVF66" s="140"/>
      <c r="KVG66" s="140"/>
      <c r="KVH66" s="140"/>
      <c r="KVI66" s="140"/>
      <c r="KVJ66" s="140"/>
      <c r="KVK66" s="140"/>
      <c r="KVL66" s="140"/>
      <c r="KVM66" s="140"/>
      <c r="KVN66" s="140"/>
      <c r="KVO66" s="140"/>
      <c r="KVP66" s="140"/>
      <c r="KVQ66" s="140"/>
      <c r="KVR66" s="140"/>
      <c r="KVS66" s="140"/>
      <c r="KVT66" s="140"/>
      <c r="KVU66" s="140"/>
      <c r="KVV66" s="140"/>
      <c r="KVW66" s="140"/>
      <c r="KVX66" s="140"/>
      <c r="KVY66" s="140"/>
      <c r="KVZ66" s="140"/>
      <c r="KWA66" s="140"/>
      <c r="KWB66" s="140"/>
      <c r="KWC66" s="140"/>
      <c r="KWD66" s="140"/>
      <c r="KWE66" s="140"/>
      <c r="KWF66" s="140"/>
      <c r="KWG66" s="140"/>
      <c r="KWH66" s="140"/>
      <c r="KWI66" s="140"/>
      <c r="KWJ66" s="140"/>
      <c r="KWK66" s="140"/>
      <c r="KWL66" s="140"/>
      <c r="KWM66" s="140"/>
      <c r="KWN66" s="140"/>
      <c r="KWO66" s="140"/>
      <c r="KWP66" s="140"/>
      <c r="KWQ66" s="140"/>
      <c r="KWR66" s="140"/>
      <c r="KWS66" s="140"/>
      <c r="KWT66" s="140"/>
      <c r="KWU66" s="140"/>
      <c r="KWV66" s="140"/>
      <c r="KWW66" s="140"/>
      <c r="KWX66" s="140"/>
      <c r="KWY66" s="140"/>
      <c r="KWZ66" s="140"/>
      <c r="KXA66" s="140"/>
      <c r="KXB66" s="140"/>
      <c r="KXC66" s="140"/>
      <c r="KXD66" s="140"/>
      <c r="KXE66" s="140"/>
      <c r="KXF66" s="140"/>
      <c r="KXG66" s="140"/>
      <c r="KXH66" s="140"/>
      <c r="KXI66" s="140"/>
      <c r="KXJ66" s="140"/>
      <c r="KXK66" s="140"/>
      <c r="KXL66" s="140"/>
      <c r="KXM66" s="140"/>
      <c r="KXN66" s="140"/>
      <c r="KXO66" s="140"/>
      <c r="KXP66" s="140"/>
      <c r="KXQ66" s="140"/>
      <c r="KXR66" s="140"/>
      <c r="KXS66" s="140"/>
      <c r="KXT66" s="140"/>
      <c r="KXU66" s="140"/>
      <c r="KXV66" s="140"/>
      <c r="KXW66" s="140"/>
      <c r="KXX66" s="140"/>
      <c r="KXY66" s="140"/>
      <c r="KXZ66" s="140"/>
      <c r="KYA66" s="140"/>
      <c r="KYB66" s="140"/>
      <c r="KYC66" s="140"/>
      <c r="KYD66" s="140"/>
      <c r="KYE66" s="140"/>
      <c r="KYF66" s="140"/>
      <c r="KYG66" s="140"/>
      <c r="KYH66" s="140"/>
      <c r="KYI66" s="140"/>
      <c r="KYJ66" s="140"/>
      <c r="KYK66" s="140"/>
      <c r="KYL66" s="140"/>
      <c r="KYM66" s="140"/>
      <c r="KYN66" s="140"/>
      <c r="KYO66" s="140"/>
      <c r="KYP66" s="140"/>
      <c r="KYQ66" s="140"/>
      <c r="KYR66" s="140"/>
      <c r="KYS66" s="140"/>
      <c r="KYT66" s="140"/>
      <c r="KYU66" s="140"/>
      <c r="KYV66" s="140"/>
      <c r="KYW66" s="140"/>
      <c r="KYX66" s="140"/>
      <c r="KYY66" s="140"/>
      <c r="KYZ66" s="140"/>
      <c r="KZA66" s="140"/>
      <c r="KZB66" s="140"/>
      <c r="KZC66" s="140"/>
      <c r="KZD66" s="140"/>
      <c r="KZE66" s="140"/>
      <c r="KZF66" s="140"/>
      <c r="KZG66" s="140"/>
      <c r="KZH66" s="140"/>
      <c r="KZI66" s="140"/>
      <c r="KZJ66" s="140"/>
      <c r="KZK66" s="140"/>
      <c r="KZL66" s="140"/>
      <c r="KZM66" s="140"/>
      <c r="KZN66" s="140"/>
      <c r="KZO66" s="140"/>
      <c r="KZP66" s="140"/>
      <c r="KZQ66" s="140"/>
      <c r="KZR66" s="140"/>
      <c r="KZS66" s="140"/>
      <c r="KZT66" s="140"/>
      <c r="KZU66" s="140"/>
      <c r="KZV66" s="140"/>
      <c r="KZW66" s="140"/>
      <c r="KZX66" s="140"/>
      <c r="KZY66" s="140"/>
      <c r="KZZ66" s="140"/>
      <c r="LAA66" s="140"/>
      <c r="LAB66" s="140"/>
      <c r="LAC66" s="140"/>
      <c r="LAD66" s="140"/>
      <c r="LAE66" s="140"/>
      <c r="LAF66" s="140"/>
      <c r="LAG66" s="140"/>
      <c r="LAH66" s="140"/>
      <c r="LAI66" s="140"/>
      <c r="LAJ66" s="140"/>
      <c r="LAK66" s="140"/>
      <c r="LAL66" s="140"/>
      <c r="LAM66" s="140"/>
      <c r="LAN66" s="140"/>
      <c r="LAO66" s="140"/>
      <c r="LAP66" s="140"/>
      <c r="LAQ66" s="140"/>
      <c r="LAR66" s="140"/>
      <c r="LAS66" s="140"/>
      <c r="LAT66" s="140"/>
      <c r="LAU66" s="140"/>
      <c r="LAV66" s="140"/>
      <c r="LAW66" s="140"/>
      <c r="LAX66" s="140"/>
      <c r="LAY66" s="140"/>
      <c r="LAZ66" s="140"/>
      <c r="LBA66" s="140"/>
      <c r="LBB66" s="140"/>
      <c r="LBC66" s="140"/>
      <c r="LBD66" s="140"/>
      <c r="LBE66" s="140"/>
      <c r="LBF66" s="140"/>
      <c r="LBG66" s="140"/>
      <c r="LBH66" s="140"/>
      <c r="LBI66" s="140"/>
      <c r="LBJ66" s="140"/>
      <c r="LBK66" s="140"/>
      <c r="LBL66" s="140"/>
      <c r="LBM66" s="140"/>
      <c r="LBN66" s="140"/>
      <c r="LBO66" s="140"/>
      <c r="LBP66" s="140"/>
      <c r="LBQ66" s="140"/>
      <c r="LBR66" s="140"/>
      <c r="LBS66" s="140"/>
      <c r="LBT66" s="140"/>
      <c r="LBU66" s="140"/>
      <c r="LBV66" s="140"/>
      <c r="LBW66" s="140"/>
      <c r="LBX66" s="140"/>
      <c r="LBY66" s="140"/>
      <c r="LBZ66" s="140"/>
      <c r="LCA66" s="140"/>
      <c r="LCB66" s="140"/>
      <c r="LCC66" s="140"/>
      <c r="LCD66" s="140"/>
      <c r="LCE66" s="140"/>
      <c r="LCF66" s="140"/>
      <c r="LCG66" s="140"/>
      <c r="LCH66" s="140"/>
      <c r="LCI66" s="140"/>
      <c r="LCJ66" s="140"/>
      <c r="LCK66" s="140"/>
      <c r="LCL66" s="140"/>
      <c r="LCM66" s="140"/>
      <c r="LCN66" s="140"/>
      <c r="LCO66" s="140"/>
      <c r="LCP66" s="140"/>
      <c r="LCQ66" s="140"/>
      <c r="LCR66" s="140"/>
      <c r="LCS66" s="140"/>
      <c r="LCT66" s="140"/>
      <c r="LCU66" s="140"/>
      <c r="LCV66" s="140"/>
      <c r="LCW66" s="140"/>
      <c r="LCX66" s="140"/>
      <c r="LCY66" s="140"/>
      <c r="LCZ66" s="140"/>
      <c r="LDA66" s="140"/>
      <c r="LDB66" s="140"/>
      <c r="LDC66" s="140"/>
      <c r="LDD66" s="140"/>
      <c r="LDE66" s="140"/>
      <c r="LDF66" s="140"/>
      <c r="LDG66" s="140"/>
      <c r="LDH66" s="140"/>
      <c r="LDI66" s="140"/>
      <c r="LDJ66" s="140"/>
      <c r="LDK66" s="140"/>
      <c r="LDL66" s="140"/>
      <c r="LDM66" s="140"/>
      <c r="LDN66" s="140"/>
      <c r="LDO66" s="140"/>
      <c r="LDP66" s="140"/>
      <c r="LDQ66" s="140"/>
      <c r="LDR66" s="140"/>
      <c r="LDS66" s="140"/>
      <c r="LDT66" s="140"/>
      <c r="LDU66" s="140"/>
      <c r="LDV66" s="140"/>
      <c r="LDW66" s="140"/>
      <c r="LDX66" s="140"/>
      <c r="LDY66" s="140"/>
      <c r="LDZ66" s="140"/>
      <c r="LEA66" s="140"/>
      <c r="LEB66" s="140"/>
      <c r="LEC66" s="140"/>
      <c r="LED66" s="140"/>
      <c r="LEE66" s="140"/>
      <c r="LEF66" s="140"/>
      <c r="LEG66" s="140"/>
      <c r="LEH66" s="140"/>
      <c r="LEI66" s="140"/>
      <c r="LEJ66" s="140"/>
      <c r="LEK66" s="140"/>
      <c r="LEL66" s="140"/>
      <c r="LEM66" s="140"/>
      <c r="LEN66" s="140"/>
      <c r="LEO66" s="140"/>
      <c r="LEP66" s="140"/>
      <c r="LEQ66" s="140"/>
      <c r="LER66" s="140"/>
      <c r="LES66" s="140"/>
      <c r="LET66" s="140"/>
      <c r="LEU66" s="140"/>
      <c r="LEV66" s="140"/>
      <c r="LEW66" s="140"/>
      <c r="LEX66" s="140"/>
      <c r="LEY66" s="140"/>
      <c r="LEZ66" s="140"/>
      <c r="LFA66" s="140"/>
      <c r="LFB66" s="140"/>
      <c r="LFC66" s="140"/>
      <c r="LFD66" s="140"/>
      <c r="LFE66" s="140"/>
      <c r="LFF66" s="140"/>
      <c r="LFG66" s="140"/>
      <c r="LFH66" s="140"/>
      <c r="LFI66" s="140"/>
      <c r="LFJ66" s="140"/>
      <c r="LFK66" s="140"/>
      <c r="LFL66" s="140"/>
      <c r="LFM66" s="140"/>
      <c r="LFN66" s="140"/>
      <c r="LFO66" s="140"/>
      <c r="LFP66" s="140"/>
      <c r="LFQ66" s="140"/>
      <c r="LFR66" s="140"/>
      <c r="LFS66" s="140"/>
      <c r="LFT66" s="140"/>
      <c r="LFU66" s="140"/>
      <c r="LFV66" s="140"/>
      <c r="LFW66" s="140"/>
      <c r="LFX66" s="140"/>
      <c r="LFY66" s="140"/>
      <c r="LFZ66" s="140"/>
      <c r="LGA66" s="140"/>
      <c r="LGB66" s="140"/>
      <c r="LGC66" s="140"/>
      <c r="LGD66" s="140"/>
      <c r="LGE66" s="140"/>
      <c r="LGF66" s="140"/>
      <c r="LGG66" s="140"/>
      <c r="LGH66" s="140"/>
      <c r="LGI66" s="140"/>
      <c r="LGJ66" s="140"/>
      <c r="LGK66" s="140"/>
      <c r="LGL66" s="140"/>
      <c r="LGM66" s="140"/>
      <c r="LGN66" s="140"/>
      <c r="LGO66" s="140"/>
      <c r="LGP66" s="140"/>
      <c r="LGQ66" s="140"/>
      <c r="LGR66" s="140"/>
      <c r="LGS66" s="140"/>
      <c r="LGT66" s="140"/>
      <c r="LGU66" s="140"/>
      <c r="LGV66" s="140"/>
      <c r="LGW66" s="140"/>
      <c r="LGX66" s="140"/>
      <c r="LGY66" s="140"/>
      <c r="LGZ66" s="140"/>
      <c r="LHA66" s="140"/>
      <c r="LHB66" s="140"/>
      <c r="LHC66" s="140"/>
      <c r="LHD66" s="140"/>
      <c r="LHE66" s="140"/>
      <c r="LHF66" s="140"/>
      <c r="LHG66" s="140"/>
      <c r="LHH66" s="140"/>
      <c r="LHI66" s="140"/>
      <c r="LHJ66" s="140"/>
      <c r="LHK66" s="140"/>
      <c r="LHL66" s="140"/>
      <c r="LHM66" s="140"/>
      <c r="LHN66" s="140"/>
      <c r="LHO66" s="140"/>
      <c r="LHP66" s="140"/>
      <c r="LHQ66" s="140"/>
      <c r="LHR66" s="140"/>
      <c r="LHS66" s="140"/>
      <c r="LHT66" s="140"/>
      <c r="LHU66" s="140"/>
      <c r="LHV66" s="140"/>
      <c r="LHW66" s="140"/>
      <c r="LHX66" s="140"/>
      <c r="LHY66" s="140"/>
      <c r="LHZ66" s="140"/>
      <c r="LIA66" s="140"/>
      <c r="LIB66" s="140"/>
      <c r="LIC66" s="140"/>
      <c r="LID66" s="140"/>
      <c r="LIE66" s="140"/>
      <c r="LIF66" s="140"/>
      <c r="LIG66" s="140"/>
      <c r="LIH66" s="140"/>
      <c r="LII66" s="140"/>
      <c r="LIJ66" s="140"/>
      <c r="LIK66" s="140"/>
      <c r="LIL66" s="140"/>
      <c r="LIM66" s="140"/>
      <c r="LIN66" s="140"/>
      <c r="LIO66" s="140"/>
      <c r="LIP66" s="140"/>
      <c r="LIQ66" s="140"/>
      <c r="LIR66" s="140"/>
      <c r="LIS66" s="140"/>
      <c r="LIT66" s="140"/>
      <c r="LIU66" s="140"/>
      <c r="LIV66" s="140"/>
      <c r="LIW66" s="140"/>
      <c r="LIX66" s="140"/>
      <c r="LIY66" s="140"/>
      <c r="LIZ66" s="140"/>
      <c r="LJA66" s="140"/>
      <c r="LJB66" s="140"/>
      <c r="LJC66" s="140"/>
      <c r="LJD66" s="140"/>
      <c r="LJE66" s="140"/>
      <c r="LJF66" s="140"/>
      <c r="LJG66" s="140"/>
      <c r="LJH66" s="140"/>
      <c r="LJI66" s="140"/>
      <c r="LJJ66" s="140"/>
      <c r="LJK66" s="140"/>
      <c r="LJL66" s="140"/>
      <c r="LJM66" s="140"/>
      <c r="LJN66" s="140"/>
      <c r="LJO66" s="140"/>
      <c r="LJP66" s="140"/>
      <c r="LJQ66" s="140"/>
      <c r="LJR66" s="140"/>
      <c r="LJS66" s="140"/>
      <c r="LJT66" s="140"/>
      <c r="LJU66" s="140"/>
      <c r="LJV66" s="140"/>
      <c r="LJW66" s="140"/>
      <c r="LJX66" s="140"/>
      <c r="LJY66" s="140"/>
      <c r="LJZ66" s="140"/>
      <c r="LKA66" s="140"/>
      <c r="LKB66" s="140"/>
      <c r="LKC66" s="140"/>
      <c r="LKD66" s="140"/>
      <c r="LKE66" s="140"/>
      <c r="LKF66" s="140"/>
      <c r="LKG66" s="140"/>
      <c r="LKH66" s="140"/>
      <c r="LKI66" s="140"/>
      <c r="LKJ66" s="140"/>
      <c r="LKK66" s="140"/>
      <c r="LKL66" s="140"/>
      <c r="LKM66" s="140"/>
      <c r="LKN66" s="140"/>
      <c r="LKO66" s="140"/>
      <c r="LKP66" s="140"/>
      <c r="LKQ66" s="140"/>
      <c r="LKR66" s="140"/>
      <c r="LKS66" s="140"/>
      <c r="LKT66" s="140"/>
      <c r="LKU66" s="140"/>
      <c r="LKV66" s="140"/>
      <c r="LKW66" s="140"/>
      <c r="LKX66" s="140"/>
      <c r="LKY66" s="140"/>
      <c r="LKZ66" s="140"/>
      <c r="LLA66" s="140"/>
      <c r="LLB66" s="140"/>
      <c r="LLC66" s="140"/>
      <c r="LLD66" s="140"/>
      <c r="LLE66" s="140"/>
      <c r="LLF66" s="140"/>
      <c r="LLG66" s="140"/>
      <c r="LLH66" s="140"/>
      <c r="LLI66" s="140"/>
      <c r="LLJ66" s="140"/>
      <c r="LLK66" s="140"/>
      <c r="LLL66" s="140"/>
      <c r="LLM66" s="140"/>
      <c r="LLN66" s="140"/>
      <c r="LLO66" s="140"/>
      <c r="LLP66" s="140"/>
      <c r="LLQ66" s="140"/>
      <c r="LLR66" s="140"/>
      <c r="LLS66" s="140"/>
      <c r="LLT66" s="140"/>
      <c r="LLU66" s="140"/>
      <c r="LLV66" s="140"/>
      <c r="LLW66" s="140"/>
      <c r="LLX66" s="140"/>
      <c r="LLY66" s="140"/>
      <c r="LLZ66" s="140"/>
      <c r="LMA66" s="140"/>
      <c r="LMB66" s="140"/>
      <c r="LMC66" s="140"/>
      <c r="LMD66" s="140"/>
      <c r="LME66" s="140"/>
      <c r="LMF66" s="140"/>
      <c r="LMG66" s="140"/>
      <c r="LMH66" s="140"/>
      <c r="LMI66" s="140"/>
      <c r="LMJ66" s="140"/>
      <c r="LMK66" s="140"/>
      <c r="LML66" s="140"/>
      <c r="LMM66" s="140"/>
      <c r="LMN66" s="140"/>
      <c r="LMO66" s="140"/>
      <c r="LMP66" s="140"/>
      <c r="LMQ66" s="140"/>
      <c r="LMR66" s="140"/>
      <c r="LMS66" s="140"/>
      <c r="LMT66" s="140"/>
      <c r="LMU66" s="140"/>
      <c r="LMV66" s="140"/>
      <c r="LMW66" s="140"/>
      <c r="LMX66" s="140"/>
      <c r="LMY66" s="140"/>
      <c r="LMZ66" s="140"/>
      <c r="LNA66" s="140"/>
      <c r="LNB66" s="140"/>
      <c r="LNC66" s="140"/>
      <c r="LND66" s="140"/>
      <c r="LNE66" s="140"/>
      <c r="LNF66" s="140"/>
      <c r="LNG66" s="140"/>
      <c r="LNH66" s="140"/>
      <c r="LNI66" s="140"/>
      <c r="LNJ66" s="140"/>
      <c r="LNK66" s="140"/>
      <c r="LNL66" s="140"/>
      <c r="LNM66" s="140"/>
      <c r="LNN66" s="140"/>
      <c r="LNO66" s="140"/>
      <c r="LNP66" s="140"/>
      <c r="LNQ66" s="140"/>
      <c r="LNR66" s="140"/>
      <c r="LNS66" s="140"/>
      <c r="LNT66" s="140"/>
      <c r="LNU66" s="140"/>
      <c r="LNV66" s="140"/>
      <c r="LNW66" s="140"/>
      <c r="LNX66" s="140"/>
      <c r="LNY66" s="140"/>
      <c r="LNZ66" s="140"/>
      <c r="LOA66" s="140"/>
      <c r="LOB66" s="140"/>
      <c r="LOC66" s="140"/>
      <c r="LOD66" s="140"/>
      <c r="LOE66" s="140"/>
      <c r="LOF66" s="140"/>
      <c r="LOG66" s="140"/>
      <c r="LOH66" s="140"/>
      <c r="LOI66" s="140"/>
      <c r="LOJ66" s="140"/>
      <c r="LOK66" s="140"/>
      <c r="LOL66" s="140"/>
      <c r="LOM66" s="140"/>
      <c r="LON66" s="140"/>
      <c r="LOO66" s="140"/>
      <c r="LOP66" s="140"/>
      <c r="LOQ66" s="140"/>
      <c r="LOR66" s="140"/>
      <c r="LOS66" s="140"/>
      <c r="LOT66" s="140"/>
      <c r="LOU66" s="140"/>
      <c r="LOV66" s="140"/>
      <c r="LOW66" s="140"/>
      <c r="LOX66" s="140"/>
      <c r="LOY66" s="140"/>
      <c r="LOZ66" s="140"/>
      <c r="LPA66" s="140"/>
      <c r="LPB66" s="140"/>
      <c r="LPC66" s="140"/>
      <c r="LPD66" s="140"/>
      <c r="LPE66" s="140"/>
      <c r="LPF66" s="140"/>
      <c r="LPG66" s="140"/>
      <c r="LPH66" s="140"/>
      <c r="LPI66" s="140"/>
      <c r="LPJ66" s="140"/>
      <c r="LPK66" s="140"/>
      <c r="LPL66" s="140"/>
      <c r="LPM66" s="140"/>
      <c r="LPN66" s="140"/>
      <c r="LPO66" s="140"/>
      <c r="LPP66" s="140"/>
      <c r="LPQ66" s="140"/>
      <c r="LPR66" s="140"/>
      <c r="LPS66" s="140"/>
      <c r="LPT66" s="140"/>
      <c r="LPU66" s="140"/>
      <c r="LPV66" s="140"/>
      <c r="LPW66" s="140"/>
      <c r="LPX66" s="140"/>
      <c r="LPY66" s="140"/>
      <c r="LPZ66" s="140"/>
      <c r="LQA66" s="140"/>
      <c r="LQB66" s="140"/>
      <c r="LQC66" s="140"/>
      <c r="LQD66" s="140"/>
      <c r="LQE66" s="140"/>
      <c r="LQF66" s="140"/>
      <c r="LQG66" s="140"/>
      <c r="LQH66" s="140"/>
      <c r="LQI66" s="140"/>
      <c r="LQJ66" s="140"/>
      <c r="LQK66" s="140"/>
      <c r="LQL66" s="140"/>
      <c r="LQM66" s="140"/>
      <c r="LQN66" s="140"/>
      <c r="LQO66" s="140"/>
      <c r="LQP66" s="140"/>
      <c r="LQQ66" s="140"/>
      <c r="LQR66" s="140"/>
      <c r="LQS66" s="140"/>
      <c r="LQT66" s="140"/>
      <c r="LQU66" s="140"/>
      <c r="LQV66" s="140"/>
      <c r="LQW66" s="140"/>
      <c r="LQX66" s="140"/>
      <c r="LQY66" s="140"/>
      <c r="LQZ66" s="140"/>
      <c r="LRA66" s="140"/>
      <c r="LRB66" s="140"/>
      <c r="LRC66" s="140"/>
      <c r="LRD66" s="140"/>
      <c r="LRE66" s="140"/>
      <c r="LRF66" s="140"/>
      <c r="LRG66" s="140"/>
      <c r="LRH66" s="140"/>
      <c r="LRI66" s="140"/>
      <c r="LRJ66" s="140"/>
      <c r="LRK66" s="140"/>
      <c r="LRL66" s="140"/>
      <c r="LRM66" s="140"/>
      <c r="LRN66" s="140"/>
      <c r="LRO66" s="140"/>
      <c r="LRP66" s="140"/>
      <c r="LRQ66" s="140"/>
      <c r="LRR66" s="140"/>
      <c r="LRS66" s="140"/>
      <c r="LRT66" s="140"/>
      <c r="LRU66" s="140"/>
      <c r="LRV66" s="140"/>
      <c r="LRW66" s="140"/>
      <c r="LRX66" s="140"/>
      <c r="LRY66" s="140"/>
      <c r="LRZ66" s="140"/>
      <c r="LSA66" s="140"/>
      <c r="LSB66" s="140"/>
      <c r="LSC66" s="140"/>
      <c r="LSD66" s="140"/>
      <c r="LSE66" s="140"/>
      <c r="LSF66" s="140"/>
      <c r="LSG66" s="140"/>
      <c r="LSH66" s="140"/>
      <c r="LSI66" s="140"/>
      <c r="LSJ66" s="140"/>
      <c r="LSK66" s="140"/>
      <c r="LSL66" s="140"/>
      <c r="LSM66" s="140"/>
      <c r="LSN66" s="140"/>
      <c r="LSO66" s="140"/>
      <c r="LSP66" s="140"/>
      <c r="LSQ66" s="140"/>
      <c r="LSR66" s="140"/>
      <c r="LSS66" s="140"/>
      <c r="LST66" s="140"/>
      <c r="LSU66" s="140"/>
      <c r="LSV66" s="140"/>
      <c r="LSW66" s="140"/>
      <c r="LSX66" s="140"/>
      <c r="LSY66" s="140"/>
      <c r="LSZ66" s="140"/>
      <c r="LTA66" s="140"/>
      <c r="LTB66" s="140"/>
      <c r="LTC66" s="140"/>
      <c r="LTD66" s="140"/>
      <c r="LTE66" s="140"/>
      <c r="LTF66" s="140"/>
      <c r="LTG66" s="140"/>
      <c r="LTH66" s="140"/>
      <c r="LTI66" s="140"/>
      <c r="LTJ66" s="140"/>
      <c r="LTK66" s="140"/>
      <c r="LTL66" s="140"/>
      <c r="LTM66" s="140"/>
      <c r="LTN66" s="140"/>
      <c r="LTO66" s="140"/>
      <c r="LTP66" s="140"/>
      <c r="LTQ66" s="140"/>
      <c r="LTR66" s="140"/>
      <c r="LTS66" s="140"/>
      <c r="LTT66" s="140"/>
      <c r="LTU66" s="140"/>
      <c r="LTV66" s="140"/>
      <c r="LTW66" s="140"/>
      <c r="LTX66" s="140"/>
      <c r="LTY66" s="140"/>
      <c r="LTZ66" s="140"/>
      <c r="LUA66" s="140"/>
      <c r="LUB66" s="140"/>
      <c r="LUC66" s="140"/>
      <c r="LUD66" s="140"/>
      <c r="LUE66" s="140"/>
      <c r="LUF66" s="140"/>
      <c r="LUG66" s="140"/>
      <c r="LUH66" s="140"/>
      <c r="LUI66" s="140"/>
      <c r="LUJ66" s="140"/>
      <c r="LUK66" s="140"/>
      <c r="LUL66" s="140"/>
      <c r="LUM66" s="140"/>
      <c r="LUN66" s="140"/>
      <c r="LUO66" s="140"/>
      <c r="LUP66" s="140"/>
      <c r="LUQ66" s="140"/>
      <c r="LUR66" s="140"/>
      <c r="LUS66" s="140"/>
      <c r="LUT66" s="140"/>
      <c r="LUU66" s="140"/>
      <c r="LUV66" s="140"/>
      <c r="LUW66" s="140"/>
      <c r="LUX66" s="140"/>
      <c r="LUY66" s="140"/>
      <c r="LUZ66" s="140"/>
      <c r="LVA66" s="140"/>
      <c r="LVB66" s="140"/>
      <c r="LVC66" s="140"/>
      <c r="LVD66" s="140"/>
      <c r="LVE66" s="140"/>
      <c r="LVF66" s="140"/>
      <c r="LVG66" s="140"/>
      <c r="LVH66" s="140"/>
      <c r="LVI66" s="140"/>
      <c r="LVJ66" s="140"/>
      <c r="LVK66" s="140"/>
      <c r="LVL66" s="140"/>
      <c r="LVM66" s="140"/>
      <c r="LVN66" s="140"/>
      <c r="LVO66" s="140"/>
      <c r="LVP66" s="140"/>
      <c r="LVQ66" s="140"/>
      <c r="LVR66" s="140"/>
      <c r="LVS66" s="140"/>
      <c r="LVT66" s="140"/>
      <c r="LVU66" s="140"/>
      <c r="LVV66" s="140"/>
      <c r="LVW66" s="140"/>
      <c r="LVX66" s="140"/>
      <c r="LVY66" s="140"/>
      <c r="LVZ66" s="140"/>
      <c r="LWA66" s="140"/>
      <c r="LWB66" s="140"/>
      <c r="LWC66" s="140"/>
      <c r="LWD66" s="140"/>
      <c r="LWE66" s="140"/>
      <c r="LWF66" s="140"/>
      <c r="LWG66" s="140"/>
      <c r="LWH66" s="140"/>
      <c r="LWI66" s="140"/>
      <c r="LWJ66" s="140"/>
      <c r="LWK66" s="140"/>
      <c r="LWL66" s="140"/>
      <c r="LWM66" s="140"/>
      <c r="LWN66" s="140"/>
      <c r="LWO66" s="140"/>
      <c r="LWP66" s="140"/>
      <c r="LWQ66" s="140"/>
      <c r="LWR66" s="140"/>
      <c r="LWS66" s="140"/>
      <c r="LWT66" s="140"/>
      <c r="LWU66" s="140"/>
      <c r="LWV66" s="140"/>
      <c r="LWW66" s="140"/>
      <c r="LWX66" s="140"/>
      <c r="LWY66" s="140"/>
      <c r="LWZ66" s="140"/>
      <c r="LXA66" s="140"/>
      <c r="LXB66" s="140"/>
      <c r="LXC66" s="140"/>
      <c r="LXD66" s="140"/>
      <c r="LXE66" s="140"/>
      <c r="LXF66" s="140"/>
      <c r="LXG66" s="140"/>
      <c r="LXH66" s="140"/>
      <c r="LXI66" s="140"/>
      <c r="LXJ66" s="140"/>
      <c r="LXK66" s="140"/>
      <c r="LXL66" s="140"/>
      <c r="LXM66" s="140"/>
      <c r="LXN66" s="140"/>
      <c r="LXO66" s="140"/>
      <c r="LXP66" s="140"/>
      <c r="LXQ66" s="140"/>
      <c r="LXR66" s="140"/>
      <c r="LXS66" s="140"/>
      <c r="LXT66" s="140"/>
      <c r="LXU66" s="140"/>
      <c r="LXV66" s="140"/>
      <c r="LXW66" s="140"/>
      <c r="LXX66" s="140"/>
      <c r="LXY66" s="140"/>
      <c r="LXZ66" s="140"/>
      <c r="LYA66" s="140"/>
      <c r="LYB66" s="140"/>
      <c r="LYC66" s="140"/>
      <c r="LYD66" s="140"/>
      <c r="LYE66" s="140"/>
      <c r="LYF66" s="140"/>
      <c r="LYG66" s="140"/>
      <c r="LYH66" s="140"/>
      <c r="LYI66" s="140"/>
      <c r="LYJ66" s="140"/>
      <c r="LYK66" s="140"/>
      <c r="LYL66" s="140"/>
      <c r="LYM66" s="140"/>
      <c r="LYN66" s="140"/>
      <c r="LYO66" s="140"/>
      <c r="LYP66" s="140"/>
      <c r="LYQ66" s="140"/>
      <c r="LYR66" s="140"/>
      <c r="LYS66" s="140"/>
      <c r="LYT66" s="140"/>
      <c r="LYU66" s="140"/>
      <c r="LYV66" s="140"/>
      <c r="LYW66" s="140"/>
      <c r="LYX66" s="140"/>
      <c r="LYY66" s="140"/>
      <c r="LYZ66" s="140"/>
      <c r="LZA66" s="140"/>
      <c r="LZB66" s="140"/>
      <c r="LZC66" s="140"/>
      <c r="LZD66" s="140"/>
      <c r="LZE66" s="140"/>
      <c r="LZF66" s="140"/>
      <c r="LZG66" s="140"/>
      <c r="LZH66" s="140"/>
      <c r="LZI66" s="140"/>
      <c r="LZJ66" s="140"/>
      <c r="LZK66" s="140"/>
      <c r="LZL66" s="140"/>
      <c r="LZM66" s="140"/>
      <c r="LZN66" s="140"/>
      <c r="LZO66" s="140"/>
      <c r="LZP66" s="140"/>
      <c r="LZQ66" s="140"/>
      <c r="LZR66" s="140"/>
      <c r="LZS66" s="140"/>
      <c r="LZT66" s="140"/>
      <c r="LZU66" s="140"/>
      <c r="LZV66" s="140"/>
      <c r="LZW66" s="140"/>
      <c r="LZX66" s="140"/>
      <c r="LZY66" s="140"/>
      <c r="LZZ66" s="140"/>
      <c r="MAA66" s="140"/>
      <c r="MAB66" s="140"/>
      <c r="MAC66" s="140"/>
      <c r="MAD66" s="140"/>
      <c r="MAE66" s="140"/>
      <c r="MAF66" s="140"/>
      <c r="MAG66" s="140"/>
      <c r="MAH66" s="140"/>
      <c r="MAI66" s="140"/>
      <c r="MAJ66" s="140"/>
      <c r="MAK66" s="140"/>
      <c r="MAL66" s="140"/>
      <c r="MAM66" s="140"/>
      <c r="MAN66" s="140"/>
      <c r="MAO66" s="140"/>
      <c r="MAP66" s="140"/>
      <c r="MAQ66" s="140"/>
      <c r="MAR66" s="140"/>
      <c r="MAS66" s="140"/>
      <c r="MAT66" s="140"/>
      <c r="MAU66" s="140"/>
      <c r="MAV66" s="140"/>
      <c r="MAW66" s="140"/>
      <c r="MAX66" s="140"/>
      <c r="MAY66" s="140"/>
      <c r="MAZ66" s="140"/>
      <c r="MBA66" s="140"/>
      <c r="MBB66" s="140"/>
      <c r="MBC66" s="140"/>
      <c r="MBD66" s="140"/>
      <c r="MBE66" s="140"/>
      <c r="MBF66" s="140"/>
      <c r="MBG66" s="140"/>
      <c r="MBH66" s="140"/>
      <c r="MBI66" s="140"/>
      <c r="MBJ66" s="140"/>
      <c r="MBK66" s="140"/>
      <c r="MBL66" s="140"/>
      <c r="MBM66" s="140"/>
      <c r="MBN66" s="140"/>
      <c r="MBO66" s="140"/>
      <c r="MBP66" s="140"/>
      <c r="MBQ66" s="140"/>
      <c r="MBR66" s="140"/>
      <c r="MBS66" s="140"/>
      <c r="MBT66" s="140"/>
      <c r="MBU66" s="140"/>
      <c r="MBV66" s="140"/>
      <c r="MBW66" s="140"/>
      <c r="MBX66" s="140"/>
      <c r="MBY66" s="140"/>
      <c r="MBZ66" s="140"/>
      <c r="MCA66" s="140"/>
      <c r="MCB66" s="140"/>
      <c r="MCC66" s="140"/>
      <c r="MCD66" s="140"/>
      <c r="MCE66" s="140"/>
      <c r="MCF66" s="140"/>
      <c r="MCG66" s="140"/>
      <c r="MCH66" s="140"/>
      <c r="MCI66" s="140"/>
      <c r="MCJ66" s="140"/>
      <c r="MCK66" s="140"/>
      <c r="MCL66" s="140"/>
      <c r="MCM66" s="140"/>
      <c r="MCN66" s="140"/>
      <c r="MCO66" s="140"/>
      <c r="MCP66" s="140"/>
      <c r="MCQ66" s="140"/>
      <c r="MCR66" s="140"/>
      <c r="MCS66" s="140"/>
      <c r="MCT66" s="140"/>
      <c r="MCU66" s="140"/>
      <c r="MCV66" s="140"/>
      <c r="MCW66" s="140"/>
      <c r="MCX66" s="140"/>
      <c r="MCY66" s="140"/>
      <c r="MCZ66" s="140"/>
      <c r="MDA66" s="140"/>
      <c r="MDB66" s="140"/>
      <c r="MDC66" s="140"/>
      <c r="MDD66" s="140"/>
      <c r="MDE66" s="140"/>
      <c r="MDF66" s="140"/>
      <c r="MDG66" s="140"/>
      <c r="MDH66" s="140"/>
      <c r="MDI66" s="140"/>
      <c r="MDJ66" s="140"/>
      <c r="MDK66" s="140"/>
      <c r="MDL66" s="140"/>
      <c r="MDM66" s="140"/>
      <c r="MDN66" s="140"/>
      <c r="MDO66" s="140"/>
      <c r="MDP66" s="140"/>
      <c r="MDQ66" s="140"/>
      <c r="MDR66" s="140"/>
      <c r="MDS66" s="140"/>
      <c r="MDT66" s="140"/>
      <c r="MDU66" s="140"/>
      <c r="MDV66" s="140"/>
      <c r="MDW66" s="140"/>
      <c r="MDX66" s="140"/>
      <c r="MDY66" s="140"/>
      <c r="MDZ66" s="140"/>
      <c r="MEA66" s="140"/>
      <c r="MEB66" s="140"/>
      <c r="MEC66" s="140"/>
      <c r="MED66" s="140"/>
      <c r="MEE66" s="140"/>
      <c r="MEF66" s="140"/>
      <c r="MEG66" s="140"/>
      <c r="MEH66" s="140"/>
      <c r="MEI66" s="140"/>
      <c r="MEJ66" s="140"/>
      <c r="MEK66" s="140"/>
      <c r="MEL66" s="140"/>
      <c r="MEM66" s="140"/>
      <c r="MEN66" s="140"/>
      <c r="MEO66" s="140"/>
      <c r="MEP66" s="140"/>
      <c r="MEQ66" s="140"/>
      <c r="MER66" s="140"/>
      <c r="MES66" s="140"/>
      <c r="MET66" s="140"/>
      <c r="MEU66" s="140"/>
      <c r="MEV66" s="140"/>
      <c r="MEW66" s="140"/>
      <c r="MEX66" s="140"/>
      <c r="MEY66" s="140"/>
      <c r="MEZ66" s="140"/>
      <c r="MFA66" s="140"/>
      <c r="MFB66" s="140"/>
      <c r="MFC66" s="140"/>
      <c r="MFD66" s="140"/>
      <c r="MFE66" s="140"/>
      <c r="MFF66" s="140"/>
      <c r="MFG66" s="140"/>
      <c r="MFH66" s="140"/>
      <c r="MFI66" s="140"/>
      <c r="MFJ66" s="140"/>
      <c r="MFK66" s="140"/>
      <c r="MFL66" s="140"/>
      <c r="MFM66" s="140"/>
      <c r="MFN66" s="140"/>
      <c r="MFO66" s="140"/>
      <c r="MFP66" s="140"/>
      <c r="MFQ66" s="140"/>
      <c r="MFR66" s="140"/>
      <c r="MFS66" s="140"/>
      <c r="MFT66" s="140"/>
      <c r="MFU66" s="140"/>
      <c r="MFV66" s="140"/>
      <c r="MFW66" s="140"/>
      <c r="MFX66" s="140"/>
      <c r="MFY66" s="140"/>
      <c r="MFZ66" s="140"/>
      <c r="MGA66" s="140"/>
      <c r="MGB66" s="140"/>
      <c r="MGC66" s="140"/>
      <c r="MGD66" s="140"/>
      <c r="MGE66" s="140"/>
      <c r="MGF66" s="140"/>
      <c r="MGG66" s="140"/>
      <c r="MGH66" s="140"/>
      <c r="MGI66" s="140"/>
      <c r="MGJ66" s="140"/>
      <c r="MGK66" s="140"/>
      <c r="MGL66" s="140"/>
      <c r="MGM66" s="140"/>
      <c r="MGN66" s="140"/>
      <c r="MGO66" s="140"/>
      <c r="MGP66" s="140"/>
      <c r="MGQ66" s="140"/>
      <c r="MGR66" s="140"/>
      <c r="MGS66" s="140"/>
      <c r="MGT66" s="140"/>
      <c r="MGU66" s="140"/>
      <c r="MGV66" s="140"/>
      <c r="MGW66" s="140"/>
      <c r="MGX66" s="140"/>
      <c r="MGY66" s="140"/>
      <c r="MGZ66" s="140"/>
      <c r="MHA66" s="140"/>
      <c r="MHB66" s="140"/>
      <c r="MHC66" s="140"/>
      <c r="MHD66" s="140"/>
      <c r="MHE66" s="140"/>
      <c r="MHF66" s="140"/>
      <c r="MHG66" s="140"/>
      <c r="MHH66" s="140"/>
      <c r="MHI66" s="140"/>
      <c r="MHJ66" s="140"/>
      <c r="MHK66" s="140"/>
      <c r="MHL66" s="140"/>
      <c r="MHM66" s="140"/>
      <c r="MHN66" s="140"/>
      <c r="MHO66" s="140"/>
      <c r="MHP66" s="140"/>
      <c r="MHQ66" s="140"/>
      <c r="MHR66" s="140"/>
      <c r="MHS66" s="140"/>
      <c r="MHT66" s="140"/>
      <c r="MHU66" s="140"/>
      <c r="MHV66" s="140"/>
      <c r="MHW66" s="140"/>
      <c r="MHX66" s="140"/>
      <c r="MHY66" s="140"/>
      <c r="MHZ66" s="140"/>
      <c r="MIA66" s="140"/>
      <c r="MIB66" s="140"/>
      <c r="MIC66" s="140"/>
      <c r="MID66" s="140"/>
      <c r="MIE66" s="140"/>
      <c r="MIF66" s="140"/>
      <c r="MIG66" s="140"/>
      <c r="MIH66" s="140"/>
      <c r="MII66" s="140"/>
      <c r="MIJ66" s="140"/>
      <c r="MIK66" s="140"/>
      <c r="MIL66" s="140"/>
      <c r="MIM66" s="140"/>
      <c r="MIN66" s="140"/>
      <c r="MIO66" s="140"/>
      <c r="MIP66" s="140"/>
      <c r="MIQ66" s="140"/>
      <c r="MIR66" s="140"/>
      <c r="MIS66" s="140"/>
      <c r="MIT66" s="140"/>
      <c r="MIU66" s="140"/>
      <c r="MIV66" s="140"/>
      <c r="MIW66" s="140"/>
      <c r="MIX66" s="140"/>
      <c r="MIY66" s="140"/>
      <c r="MIZ66" s="140"/>
      <c r="MJA66" s="140"/>
      <c r="MJB66" s="140"/>
      <c r="MJC66" s="140"/>
      <c r="MJD66" s="140"/>
      <c r="MJE66" s="140"/>
      <c r="MJF66" s="140"/>
      <c r="MJG66" s="140"/>
      <c r="MJH66" s="140"/>
      <c r="MJI66" s="140"/>
      <c r="MJJ66" s="140"/>
      <c r="MJK66" s="140"/>
      <c r="MJL66" s="140"/>
      <c r="MJM66" s="140"/>
      <c r="MJN66" s="140"/>
      <c r="MJO66" s="140"/>
      <c r="MJP66" s="140"/>
      <c r="MJQ66" s="140"/>
      <c r="MJR66" s="140"/>
      <c r="MJS66" s="140"/>
      <c r="MJT66" s="140"/>
      <c r="MJU66" s="140"/>
      <c r="MJV66" s="140"/>
      <c r="MJW66" s="140"/>
      <c r="MJX66" s="140"/>
      <c r="MJY66" s="140"/>
      <c r="MJZ66" s="140"/>
      <c r="MKA66" s="140"/>
      <c r="MKB66" s="140"/>
      <c r="MKC66" s="140"/>
      <c r="MKD66" s="140"/>
      <c r="MKE66" s="140"/>
      <c r="MKF66" s="140"/>
      <c r="MKG66" s="140"/>
      <c r="MKH66" s="140"/>
      <c r="MKI66" s="140"/>
      <c r="MKJ66" s="140"/>
      <c r="MKK66" s="140"/>
      <c r="MKL66" s="140"/>
      <c r="MKM66" s="140"/>
      <c r="MKN66" s="140"/>
      <c r="MKO66" s="140"/>
      <c r="MKP66" s="140"/>
      <c r="MKQ66" s="140"/>
      <c r="MKR66" s="140"/>
      <c r="MKS66" s="140"/>
      <c r="MKT66" s="140"/>
      <c r="MKU66" s="140"/>
      <c r="MKV66" s="140"/>
      <c r="MKW66" s="140"/>
      <c r="MKX66" s="140"/>
      <c r="MKY66" s="140"/>
      <c r="MKZ66" s="140"/>
      <c r="MLA66" s="140"/>
      <c r="MLB66" s="140"/>
      <c r="MLC66" s="140"/>
      <c r="MLD66" s="140"/>
      <c r="MLE66" s="140"/>
      <c r="MLF66" s="140"/>
      <c r="MLG66" s="140"/>
      <c r="MLH66" s="140"/>
      <c r="MLI66" s="140"/>
      <c r="MLJ66" s="140"/>
      <c r="MLK66" s="140"/>
      <c r="MLL66" s="140"/>
      <c r="MLM66" s="140"/>
      <c r="MLN66" s="140"/>
      <c r="MLO66" s="140"/>
      <c r="MLP66" s="140"/>
      <c r="MLQ66" s="140"/>
      <c r="MLR66" s="140"/>
      <c r="MLS66" s="140"/>
      <c r="MLT66" s="140"/>
      <c r="MLU66" s="140"/>
      <c r="MLV66" s="140"/>
      <c r="MLW66" s="140"/>
      <c r="MLX66" s="140"/>
      <c r="MLY66" s="140"/>
      <c r="MLZ66" s="140"/>
      <c r="MMA66" s="140"/>
      <c r="MMB66" s="140"/>
      <c r="MMC66" s="140"/>
      <c r="MMD66" s="140"/>
      <c r="MME66" s="140"/>
      <c r="MMF66" s="140"/>
      <c r="MMG66" s="140"/>
      <c r="MMH66" s="140"/>
      <c r="MMI66" s="140"/>
      <c r="MMJ66" s="140"/>
      <c r="MMK66" s="140"/>
      <c r="MML66" s="140"/>
      <c r="MMM66" s="140"/>
      <c r="MMN66" s="140"/>
      <c r="MMO66" s="140"/>
      <c r="MMP66" s="140"/>
      <c r="MMQ66" s="140"/>
      <c r="MMR66" s="140"/>
      <c r="MMS66" s="140"/>
      <c r="MMT66" s="140"/>
      <c r="MMU66" s="140"/>
      <c r="MMV66" s="140"/>
      <c r="MMW66" s="140"/>
      <c r="MMX66" s="140"/>
      <c r="MMY66" s="140"/>
      <c r="MMZ66" s="140"/>
      <c r="MNA66" s="140"/>
      <c r="MNB66" s="140"/>
      <c r="MNC66" s="140"/>
      <c r="MND66" s="140"/>
      <c r="MNE66" s="140"/>
      <c r="MNF66" s="140"/>
      <c r="MNG66" s="140"/>
      <c r="MNH66" s="140"/>
      <c r="MNI66" s="140"/>
      <c r="MNJ66" s="140"/>
      <c r="MNK66" s="140"/>
      <c r="MNL66" s="140"/>
      <c r="MNM66" s="140"/>
      <c r="MNN66" s="140"/>
      <c r="MNO66" s="140"/>
      <c r="MNP66" s="140"/>
      <c r="MNQ66" s="140"/>
      <c r="MNR66" s="140"/>
      <c r="MNS66" s="140"/>
      <c r="MNT66" s="140"/>
      <c r="MNU66" s="140"/>
      <c r="MNV66" s="140"/>
      <c r="MNW66" s="140"/>
      <c r="MNX66" s="140"/>
      <c r="MNY66" s="140"/>
      <c r="MNZ66" s="140"/>
      <c r="MOA66" s="140"/>
      <c r="MOB66" s="140"/>
      <c r="MOC66" s="140"/>
      <c r="MOD66" s="140"/>
      <c r="MOE66" s="140"/>
      <c r="MOF66" s="140"/>
      <c r="MOG66" s="140"/>
      <c r="MOH66" s="140"/>
      <c r="MOI66" s="140"/>
      <c r="MOJ66" s="140"/>
      <c r="MOK66" s="140"/>
      <c r="MOL66" s="140"/>
      <c r="MOM66" s="140"/>
      <c r="MON66" s="140"/>
      <c r="MOO66" s="140"/>
      <c r="MOP66" s="140"/>
      <c r="MOQ66" s="140"/>
      <c r="MOR66" s="140"/>
      <c r="MOS66" s="140"/>
      <c r="MOT66" s="140"/>
      <c r="MOU66" s="140"/>
      <c r="MOV66" s="140"/>
      <c r="MOW66" s="140"/>
      <c r="MOX66" s="140"/>
      <c r="MOY66" s="140"/>
      <c r="MOZ66" s="140"/>
      <c r="MPA66" s="140"/>
      <c r="MPB66" s="140"/>
      <c r="MPC66" s="140"/>
      <c r="MPD66" s="140"/>
      <c r="MPE66" s="140"/>
      <c r="MPF66" s="140"/>
      <c r="MPG66" s="140"/>
      <c r="MPH66" s="140"/>
      <c r="MPI66" s="140"/>
      <c r="MPJ66" s="140"/>
      <c r="MPK66" s="140"/>
      <c r="MPL66" s="140"/>
      <c r="MPM66" s="140"/>
      <c r="MPN66" s="140"/>
      <c r="MPO66" s="140"/>
      <c r="MPP66" s="140"/>
      <c r="MPQ66" s="140"/>
      <c r="MPR66" s="140"/>
      <c r="MPS66" s="140"/>
      <c r="MPT66" s="140"/>
      <c r="MPU66" s="140"/>
      <c r="MPV66" s="140"/>
      <c r="MPW66" s="140"/>
      <c r="MPX66" s="140"/>
      <c r="MPY66" s="140"/>
      <c r="MPZ66" s="140"/>
      <c r="MQA66" s="140"/>
      <c r="MQB66" s="140"/>
      <c r="MQC66" s="140"/>
      <c r="MQD66" s="140"/>
      <c r="MQE66" s="140"/>
      <c r="MQF66" s="140"/>
      <c r="MQG66" s="140"/>
      <c r="MQH66" s="140"/>
      <c r="MQI66" s="140"/>
      <c r="MQJ66" s="140"/>
      <c r="MQK66" s="140"/>
      <c r="MQL66" s="140"/>
      <c r="MQM66" s="140"/>
      <c r="MQN66" s="140"/>
      <c r="MQO66" s="140"/>
      <c r="MQP66" s="140"/>
      <c r="MQQ66" s="140"/>
      <c r="MQR66" s="140"/>
      <c r="MQS66" s="140"/>
      <c r="MQT66" s="140"/>
      <c r="MQU66" s="140"/>
      <c r="MQV66" s="140"/>
      <c r="MQW66" s="140"/>
      <c r="MQX66" s="140"/>
      <c r="MQY66" s="140"/>
      <c r="MQZ66" s="140"/>
      <c r="MRA66" s="140"/>
      <c r="MRB66" s="140"/>
      <c r="MRC66" s="140"/>
      <c r="MRD66" s="140"/>
      <c r="MRE66" s="140"/>
      <c r="MRF66" s="140"/>
      <c r="MRG66" s="140"/>
      <c r="MRH66" s="140"/>
      <c r="MRI66" s="140"/>
      <c r="MRJ66" s="140"/>
      <c r="MRK66" s="140"/>
      <c r="MRL66" s="140"/>
      <c r="MRM66" s="140"/>
      <c r="MRN66" s="140"/>
      <c r="MRO66" s="140"/>
      <c r="MRP66" s="140"/>
      <c r="MRQ66" s="140"/>
      <c r="MRR66" s="140"/>
      <c r="MRS66" s="140"/>
      <c r="MRT66" s="140"/>
      <c r="MRU66" s="140"/>
      <c r="MRV66" s="140"/>
      <c r="MRW66" s="140"/>
      <c r="MRX66" s="140"/>
      <c r="MRY66" s="140"/>
      <c r="MRZ66" s="140"/>
      <c r="MSA66" s="140"/>
      <c r="MSB66" s="140"/>
      <c r="MSC66" s="140"/>
      <c r="MSD66" s="140"/>
      <c r="MSE66" s="140"/>
      <c r="MSF66" s="140"/>
      <c r="MSG66" s="140"/>
      <c r="MSH66" s="140"/>
      <c r="MSI66" s="140"/>
      <c r="MSJ66" s="140"/>
      <c r="MSK66" s="140"/>
      <c r="MSL66" s="140"/>
      <c r="MSM66" s="140"/>
      <c r="MSN66" s="140"/>
      <c r="MSO66" s="140"/>
      <c r="MSP66" s="140"/>
      <c r="MSQ66" s="140"/>
      <c r="MSR66" s="140"/>
      <c r="MSS66" s="140"/>
      <c r="MST66" s="140"/>
      <c r="MSU66" s="140"/>
      <c r="MSV66" s="140"/>
      <c r="MSW66" s="140"/>
      <c r="MSX66" s="140"/>
      <c r="MSY66" s="140"/>
      <c r="MSZ66" s="140"/>
      <c r="MTA66" s="140"/>
      <c r="MTB66" s="140"/>
      <c r="MTC66" s="140"/>
      <c r="MTD66" s="140"/>
      <c r="MTE66" s="140"/>
      <c r="MTF66" s="140"/>
      <c r="MTG66" s="140"/>
      <c r="MTH66" s="140"/>
      <c r="MTI66" s="140"/>
      <c r="MTJ66" s="140"/>
      <c r="MTK66" s="140"/>
      <c r="MTL66" s="140"/>
      <c r="MTM66" s="140"/>
      <c r="MTN66" s="140"/>
      <c r="MTO66" s="140"/>
      <c r="MTP66" s="140"/>
      <c r="MTQ66" s="140"/>
      <c r="MTR66" s="140"/>
      <c r="MTS66" s="140"/>
      <c r="MTT66" s="140"/>
      <c r="MTU66" s="140"/>
      <c r="MTV66" s="140"/>
      <c r="MTW66" s="140"/>
      <c r="MTX66" s="140"/>
      <c r="MTY66" s="140"/>
      <c r="MTZ66" s="140"/>
      <c r="MUA66" s="140"/>
      <c r="MUB66" s="140"/>
      <c r="MUC66" s="140"/>
      <c r="MUD66" s="140"/>
      <c r="MUE66" s="140"/>
      <c r="MUF66" s="140"/>
      <c r="MUG66" s="140"/>
      <c r="MUH66" s="140"/>
      <c r="MUI66" s="140"/>
      <c r="MUJ66" s="140"/>
      <c r="MUK66" s="140"/>
      <c r="MUL66" s="140"/>
      <c r="MUM66" s="140"/>
      <c r="MUN66" s="140"/>
      <c r="MUO66" s="140"/>
      <c r="MUP66" s="140"/>
      <c r="MUQ66" s="140"/>
      <c r="MUR66" s="140"/>
      <c r="MUS66" s="140"/>
      <c r="MUT66" s="140"/>
      <c r="MUU66" s="140"/>
      <c r="MUV66" s="140"/>
      <c r="MUW66" s="140"/>
      <c r="MUX66" s="140"/>
      <c r="MUY66" s="140"/>
      <c r="MUZ66" s="140"/>
      <c r="MVA66" s="140"/>
      <c r="MVB66" s="140"/>
      <c r="MVC66" s="140"/>
      <c r="MVD66" s="140"/>
      <c r="MVE66" s="140"/>
      <c r="MVF66" s="140"/>
      <c r="MVG66" s="140"/>
      <c r="MVH66" s="140"/>
      <c r="MVI66" s="140"/>
      <c r="MVJ66" s="140"/>
      <c r="MVK66" s="140"/>
      <c r="MVL66" s="140"/>
      <c r="MVM66" s="140"/>
      <c r="MVN66" s="140"/>
      <c r="MVO66" s="140"/>
      <c r="MVP66" s="140"/>
      <c r="MVQ66" s="140"/>
      <c r="MVR66" s="140"/>
      <c r="MVS66" s="140"/>
      <c r="MVT66" s="140"/>
      <c r="MVU66" s="140"/>
      <c r="MVV66" s="140"/>
      <c r="MVW66" s="140"/>
      <c r="MVX66" s="140"/>
      <c r="MVY66" s="140"/>
      <c r="MVZ66" s="140"/>
      <c r="MWA66" s="140"/>
      <c r="MWB66" s="140"/>
      <c r="MWC66" s="140"/>
      <c r="MWD66" s="140"/>
      <c r="MWE66" s="140"/>
      <c r="MWF66" s="140"/>
      <c r="MWG66" s="140"/>
      <c r="MWH66" s="140"/>
      <c r="MWI66" s="140"/>
      <c r="MWJ66" s="140"/>
      <c r="MWK66" s="140"/>
      <c r="MWL66" s="140"/>
      <c r="MWM66" s="140"/>
      <c r="MWN66" s="140"/>
      <c r="MWO66" s="140"/>
      <c r="MWP66" s="140"/>
      <c r="MWQ66" s="140"/>
      <c r="MWR66" s="140"/>
      <c r="MWS66" s="140"/>
      <c r="MWT66" s="140"/>
      <c r="MWU66" s="140"/>
      <c r="MWV66" s="140"/>
      <c r="MWW66" s="140"/>
      <c r="MWX66" s="140"/>
      <c r="MWY66" s="140"/>
      <c r="MWZ66" s="140"/>
      <c r="MXA66" s="140"/>
      <c r="MXB66" s="140"/>
      <c r="MXC66" s="140"/>
      <c r="MXD66" s="140"/>
      <c r="MXE66" s="140"/>
      <c r="MXF66" s="140"/>
      <c r="MXG66" s="140"/>
      <c r="MXH66" s="140"/>
      <c r="MXI66" s="140"/>
      <c r="MXJ66" s="140"/>
      <c r="MXK66" s="140"/>
      <c r="MXL66" s="140"/>
      <c r="MXM66" s="140"/>
      <c r="MXN66" s="140"/>
      <c r="MXO66" s="140"/>
      <c r="MXP66" s="140"/>
      <c r="MXQ66" s="140"/>
      <c r="MXR66" s="140"/>
      <c r="MXS66" s="140"/>
      <c r="MXT66" s="140"/>
      <c r="MXU66" s="140"/>
      <c r="MXV66" s="140"/>
      <c r="MXW66" s="140"/>
      <c r="MXX66" s="140"/>
      <c r="MXY66" s="140"/>
      <c r="MXZ66" s="140"/>
      <c r="MYA66" s="140"/>
      <c r="MYB66" s="140"/>
      <c r="MYC66" s="140"/>
      <c r="MYD66" s="140"/>
      <c r="MYE66" s="140"/>
      <c r="MYF66" s="140"/>
      <c r="MYG66" s="140"/>
      <c r="MYH66" s="140"/>
      <c r="MYI66" s="140"/>
      <c r="MYJ66" s="140"/>
      <c r="MYK66" s="140"/>
      <c r="MYL66" s="140"/>
      <c r="MYM66" s="140"/>
      <c r="MYN66" s="140"/>
      <c r="MYO66" s="140"/>
      <c r="MYP66" s="140"/>
      <c r="MYQ66" s="140"/>
      <c r="MYR66" s="140"/>
      <c r="MYS66" s="140"/>
      <c r="MYT66" s="140"/>
      <c r="MYU66" s="140"/>
      <c r="MYV66" s="140"/>
      <c r="MYW66" s="140"/>
      <c r="MYX66" s="140"/>
      <c r="MYY66" s="140"/>
      <c r="MYZ66" s="140"/>
      <c r="MZA66" s="140"/>
      <c r="MZB66" s="140"/>
      <c r="MZC66" s="140"/>
      <c r="MZD66" s="140"/>
      <c r="MZE66" s="140"/>
      <c r="MZF66" s="140"/>
      <c r="MZG66" s="140"/>
      <c r="MZH66" s="140"/>
      <c r="MZI66" s="140"/>
      <c r="MZJ66" s="140"/>
      <c r="MZK66" s="140"/>
      <c r="MZL66" s="140"/>
      <c r="MZM66" s="140"/>
      <c r="MZN66" s="140"/>
      <c r="MZO66" s="140"/>
      <c r="MZP66" s="140"/>
      <c r="MZQ66" s="140"/>
      <c r="MZR66" s="140"/>
      <c r="MZS66" s="140"/>
      <c r="MZT66" s="140"/>
      <c r="MZU66" s="140"/>
      <c r="MZV66" s="140"/>
      <c r="MZW66" s="140"/>
      <c r="MZX66" s="140"/>
      <c r="MZY66" s="140"/>
      <c r="MZZ66" s="140"/>
      <c r="NAA66" s="140"/>
      <c r="NAB66" s="140"/>
      <c r="NAC66" s="140"/>
      <c r="NAD66" s="140"/>
      <c r="NAE66" s="140"/>
      <c r="NAF66" s="140"/>
      <c r="NAG66" s="140"/>
      <c r="NAH66" s="140"/>
      <c r="NAI66" s="140"/>
      <c r="NAJ66" s="140"/>
      <c r="NAK66" s="140"/>
      <c r="NAL66" s="140"/>
      <c r="NAM66" s="140"/>
      <c r="NAN66" s="140"/>
      <c r="NAO66" s="140"/>
      <c r="NAP66" s="140"/>
      <c r="NAQ66" s="140"/>
      <c r="NAR66" s="140"/>
      <c r="NAS66" s="140"/>
      <c r="NAT66" s="140"/>
      <c r="NAU66" s="140"/>
      <c r="NAV66" s="140"/>
      <c r="NAW66" s="140"/>
      <c r="NAX66" s="140"/>
      <c r="NAY66" s="140"/>
      <c r="NAZ66" s="140"/>
      <c r="NBA66" s="140"/>
      <c r="NBB66" s="140"/>
      <c r="NBC66" s="140"/>
      <c r="NBD66" s="140"/>
      <c r="NBE66" s="140"/>
      <c r="NBF66" s="140"/>
      <c r="NBG66" s="140"/>
      <c r="NBH66" s="140"/>
      <c r="NBI66" s="140"/>
      <c r="NBJ66" s="140"/>
      <c r="NBK66" s="140"/>
      <c r="NBL66" s="140"/>
      <c r="NBM66" s="140"/>
      <c r="NBN66" s="140"/>
      <c r="NBO66" s="140"/>
      <c r="NBP66" s="140"/>
      <c r="NBQ66" s="140"/>
      <c r="NBR66" s="140"/>
      <c r="NBS66" s="140"/>
      <c r="NBT66" s="140"/>
      <c r="NBU66" s="140"/>
      <c r="NBV66" s="140"/>
      <c r="NBW66" s="140"/>
      <c r="NBX66" s="140"/>
      <c r="NBY66" s="140"/>
      <c r="NBZ66" s="140"/>
      <c r="NCA66" s="140"/>
      <c r="NCB66" s="140"/>
      <c r="NCC66" s="140"/>
      <c r="NCD66" s="140"/>
      <c r="NCE66" s="140"/>
      <c r="NCF66" s="140"/>
      <c r="NCG66" s="140"/>
      <c r="NCH66" s="140"/>
      <c r="NCI66" s="140"/>
      <c r="NCJ66" s="140"/>
      <c r="NCK66" s="140"/>
      <c r="NCL66" s="140"/>
      <c r="NCM66" s="140"/>
      <c r="NCN66" s="140"/>
      <c r="NCO66" s="140"/>
      <c r="NCP66" s="140"/>
      <c r="NCQ66" s="140"/>
      <c r="NCR66" s="140"/>
      <c r="NCS66" s="140"/>
      <c r="NCT66" s="140"/>
      <c r="NCU66" s="140"/>
      <c r="NCV66" s="140"/>
      <c r="NCW66" s="140"/>
      <c r="NCX66" s="140"/>
      <c r="NCY66" s="140"/>
      <c r="NCZ66" s="140"/>
      <c r="NDA66" s="140"/>
      <c r="NDB66" s="140"/>
      <c r="NDC66" s="140"/>
      <c r="NDD66" s="140"/>
      <c r="NDE66" s="140"/>
      <c r="NDF66" s="140"/>
      <c r="NDG66" s="140"/>
      <c r="NDH66" s="140"/>
      <c r="NDI66" s="140"/>
      <c r="NDJ66" s="140"/>
      <c r="NDK66" s="140"/>
      <c r="NDL66" s="140"/>
      <c r="NDM66" s="140"/>
      <c r="NDN66" s="140"/>
      <c r="NDO66" s="140"/>
      <c r="NDP66" s="140"/>
      <c r="NDQ66" s="140"/>
      <c r="NDR66" s="140"/>
      <c r="NDS66" s="140"/>
      <c r="NDT66" s="140"/>
      <c r="NDU66" s="140"/>
      <c r="NDV66" s="140"/>
      <c r="NDW66" s="140"/>
      <c r="NDX66" s="140"/>
      <c r="NDY66" s="140"/>
      <c r="NDZ66" s="140"/>
      <c r="NEA66" s="140"/>
      <c r="NEB66" s="140"/>
      <c r="NEC66" s="140"/>
      <c r="NED66" s="140"/>
      <c r="NEE66" s="140"/>
      <c r="NEF66" s="140"/>
      <c r="NEG66" s="140"/>
      <c r="NEH66" s="140"/>
      <c r="NEI66" s="140"/>
      <c r="NEJ66" s="140"/>
      <c r="NEK66" s="140"/>
      <c r="NEL66" s="140"/>
      <c r="NEM66" s="140"/>
      <c r="NEN66" s="140"/>
      <c r="NEO66" s="140"/>
      <c r="NEP66" s="140"/>
      <c r="NEQ66" s="140"/>
      <c r="NER66" s="140"/>
      <c r="NES66" s="140"/>
      <c r="NET66" s="140"/>
      <c r="NEU66" s="140"/>
      <c r="NEV66" s="140"/>
      <c r="NEW66" s="140"/>
      <c r="NEX66" s="140"/>
      <c r="NEY66" s="140"/>
      <c r="NEZ66" s="140"/>
      <c r="NFA66" s="140"/>
      <c r="NFB66" s="140"/>
      <c r="NFC66" s="140"/>
      <c r="NFD66" s="140"/>
      <c r="NFE66" s="140"/>
      <c r="NFF66" s="140"/>
      <c r="NFG66" s="140"/>
      <c r="NFH66" s="140"/>
      <c r="NFI66" s="140"/>
      <c r="NFJ66" s="140"/>
      <c r="NFK66" s="140"/>
      <c r="NFL66" s="140"/>
      <c r="NFM66" s="140"/>
      <c r="NFN66" s="140"/>
      <c r="NFO66" s="140"/>
      <c r="NFP66" s="140"/>
      <c r="NFQ66" s="140"/>
      <c r="NFR66" s="140"/>
      <c r="NFS66" s="140"/>
      <c r="NFT66" s="140"/>
      <c r="NFU66" s="140"/>
      <c r="NFV66" s="140"/>
      <c r="NFW66" s="140"/>
      <c r="NFX66" s="140"/>
      <c r="NFY66" s="140"/>
      <c r="NFZ66" s="140"/>
      <c r="NGA66" s="140"/>
      <c r="NGB66" s="140"/>
      <c r="NGC66" s="140"/>
      <c r="NGD66" s="140"/>
      <c r="NGE66" s="140"/>
      <c r="NGF66" s="140"/>
      <c r="NGG66" s="140"/>
      <c r="NGH66" s="140"/>
      <c r="NGI66" s="140"/>
      <c r="NGJ66" s="140"/>
      <c r="NGK66" s="140"/>
      <c r="NGL66" s="140"/>
      <c r="NGM66" s="140"/>
      <c r="NGN66" s="140"/>
      <c r="NGO66" s="140"/>
      <c r="NGP66" s="140"/>
      <c r="NGQ66" s="140"/>
      <c r="NGR66" s="140"/>
      <c r="NGS66" s="140"/>
      <c r="NGT66" s="140"/>
      <c r="NGU66" s="140"/>
      <c r="NGV66" s="140"/>
      <c r="NGW66" s="140"/>
      <c r="NGX66" s="140"/>
      <c r="NGY66" s="140"/>
      <c r="NGZ66" s="140"/>
      <c r="NHA66" s="140"/>
      <c r="NHB66" s="140"/>
      <c r="NHC66" s="140"/>
      <c r="NHD66" s="140"/>
      <c r="NHE66" s="140"/>
      <c r="NHF66" s="140"/>
      <c r="NHG66" s="140"/>
      <c r="NHH66" s="140"/>
      <c r="NHI66" s="140"/>
      <c r="NHJ66" s="140"/>
      <c r="NHK66" s="140"/>
      <c r="NHL66" s="140"/>
      <c r="NHM66" s="140"/>
      <c r="NHN66" s="140"/>
      <c r="NHO66" s="140"/>
      <c r="NHP66" s="140"/>
      <c r="NHQ66" s="140"/>
      <c r="NHR66" s="140"/>
      <c r="NHS66" s="140"/>
      <c r="NHT66" s="140"/>
      <c r="NHU66" s="140"/>
      <c r="NHV66" s="140"/>
      <c r="NHW66" s="140"/>
      <c r="NHX66" s="140"/>
      <c r="NHY66" s="140"/>
      <c r="NHZ66" s="140"/>
      <c r="NIA66" s="140"/>
      <c r="NIB66" s="140"/>
      <c r="NIC66" s="140"/>
      <c r="NID66" s="140"/>
      <c r="NIE66" s="140"/>
      <c r="NIF66" s="140"/>
      <c r="NIG66" s="140"/>
      <c r="NIH66" s="140"/>
      <c r="NII66" s="140"/>
      <c r="NIJ66" s="140"/>
      <c r="NIK66" s="140"/>
      <c r="NIL66" s="140"/>
      <c r="NIM66" s="140"/>
      <c r="NIN66" s="140"/>
      <c r="NIO66" s="140"/>
      <c r="NIP66" s="140"/>
      <c r="NIQ66" s="140"/>
      <c r="NIR66" s="140"/>
      <c r="NIS66" s="140"/>
      <c r="NIT66" s="140"/>
      <c r="NIU66" s="140"/>
      <c r="NIV66" s="140"/>
      <c r="NIW66" s="140"/>
      <c r="NIX66" s="140"/>
      <c r="NIY66" s="140"/>
      <c r="NIZ66" s="140"/>
      <c r="NJA66" s="140"/>
      <c r="NJB66" s="140"/>
      <c r="NJC66" s="140"/>
      <c r="NJD66" s="140"/>
      <c r="NJE66" s="140"/>
      <c r="NJF66" s="140"/>
      <c r="NJG66" s="140"/>
      <c r="NJH66" s="140"/>
      <c r="NJI66" s="140"/>
      <c r="NJJ66" s="140"/>
      <c r="NJK66" s="140"/>
      <c r="NJL66" s="140"/>
      <c r="NJM66" s="140"/>
      <c r="NJN66" s="140"/>
      <c r="NJO66" s="140"/>
      <c r="NJP66" s="140"/>
      <c r="NJQ66" s="140"/>
      <c r="NJR66" s="140"/>
      <c r="NJS66" s="140"/>
      <c r="NJT66" s="140"/>
      <c r="NJU66" s="140"/>
      <c r="NJV66" s="140"/>
      <c r="NJW66" s="140"/>
      <c r="NJX66" s="140"/>
      <c r="NJY66" s="140"/>
      <c r="NJZ66" s="140"/>
      <c r="NKA66" s="140"/>
      <c r="NKB66" s="140"/>
      <c r="NKC66" s="140"/>
      <c r="NKD66" s="140"/>
      <c r="NKE66" s="140"/>
      <c r="NKF66" s="140"/>
      <c r="NKG66" s="140"/>
      <c r="NKH66" s="140"/>
      <c r="NKI66" s="140"/>
      <c r="NKJ66" s="140"/>
      <c r="NKK66" s="140"/>
      <c r="NKL66" s="140"/>
      <c r="NKM66" s="140"/>
      <c r="NKN66" s="140"/>
      <c r="NKO66" s="140"/>
      <c r="NKP66" s="140"/>
      <c r="NKQ66" s="140"/>
      <c r="NKR66" s="140"/>
      <c r="NKS66" s="140"/>
      <c r="NKT66" s="140"/>
      <c r="NKU66" s="140"/>
      <c r="NKV66" s="140"/>
      <c r="NKW66" s="140"/>
      <c r="NKX66" s="140"/>
      <c r="NKY66" s="140"/>
      <c r="NKZ66" s="140"/>
      <c r="NLA66" s="140"/>
      <c r="NLB66" s="140"/>
      <c r="NLC66" s="140"/>
      <c r="NLD66" s="140"/>
      <c r="NLE66" s="140"/>
      <c r="NLF66" s="140"/>
      <c r="NLG66" s="140"/>
      <c r="NLH66" s="140"/>
      <c r="NLI66" s="140"/>
      <c r="NLJ66" s="140"/>
      <c r="NLK66" s="140"/>
      <c r="NLL66" s="140"/>
      <c r="NLM66" s="140"/>
      <c r="NLN66" s="140"/>
      <c r="NLO66" s="140"/>
      <c r="NLP66" s="140"/>
      <c r="NLQ66" s="140"/>
      <c r="NLR66" s="140"/>
      <c r="NLS66" s="140"/>
      <c r="NLT66" s="140"/>
      <c r="NLU66" s="140"/>
      <c r="NLV66" s="140"/>
      <c r="NLW66" s="140"/>
      <c r="NLX66" s="140"/>
      <c r="NLY66" s="140"/>
      <c r="NLZ66" s="140"/>
      <c r="NMA66" s="140"/>
      <c r="NMB66" s="140"/>
      <c r="NMC66" s="140"/>
      <c r="NMD66" s="140"/>
      <c r="NME66" s="140"/>
      <c r="NMF66" s="140"/>
      <c r="NMG66" s="140"/>
      <c r="NMH66" s="140"/>
      <c r="NMI66" s="140"/>
      <c r="NMJ66" s="140"/>
      <c r="NMK66" s="140"/>
      <c r="NML66" s="140"/>
      <c r="NMM66" s="140"/>
      <c r="NMN66" s="140"/>
      <c r="NMO66" s="140"/>
      <c r="NMP66" s="140"/>
      <c r="NMQ66" s="140"/>
      <c r="NMR66" s="140"/>
      <c r="NMS66" s="140"/>
      <c r="NMT66" s="140"/>
      <c r="NMU66" s="140"/>
      <c r="NMV66" s="140"/>
      <c r="NMW66" s="140"/>
      <c r="NMX66" s="140"/>
      <c r="NMY66" s="140"/>
      <c r="NMZ66" s="140"/>
      <c r="NNA66" s="140"/>
      <c r="NNB66" s="140"/>
      <c r="NNC66" s="140"/>
      <c r="NND66" s="140"/>
      <c r="NNE66" s="140"/>
      <c r="NNF66" s="140"/>
      <c r="NNG66" s="140"/>
      <c r="NNH66" s="140"/>
      <c r="NNI66" s="140"/>
      <c r="NNJ66" s="140"/>
      <c r="NNK66" s="140"/>
      <c r="NNL66" s="140"/>
      <c r="NNM66" s="140"/>
      <c r="NNN66" s="140"/>
      <c r="NNO66" s="140"/>
      <c r="NNP66" s="140"/>
      <c r="NNQ66" s="140"/>
      <c r="NNR66" s="140"/>
      <c r="NNS66" s="140"/>
      <c r="NNT66" s="140"/>
      <c r="NNU66" s="140"/>
      <c r="NNV66" s="140"/>
      <c r="NNW66" s="140"/>
      <c r="NNX66" s="140"/>
      <c r="NNY66" s="140"/>
      <c r="NNZ66" s="140"/>
      <c r="NOA66" s="140"/>
      <c r="NOB66" s="140"/>
      <c r="NOC66" s="140"/>
      <c r="NOD66" s="140"/>
      <c r="NOE66" s="140"/>
      <c r="NOF66" s="140"/>
      <c r="NOG66" s="140"/>
      <c r="NOH66" s="140"/>
      <c r="NOI66" s="140"/>
      <c r="NOJ66" s="140"/>
      <c r="NOK66" s="140"/>
      <c r="NOL66" s="140"/>
      <c r="NOM66" s="140"/>
      <c r="NON66" s="140"/>
      <c r="NOO66" s="140"/>
      <c r="NOP66" s="140"/>
      <c r="NOQ66" s="140"/>
      <c r="NOR66" s="140"/>
      <c r="NOS66" s="140"/>
      <c r="NOT66" s="140"/>
      <c r="NOU66" s="140"/>
      <c r="NOV66" s="140"/>
      <c r="NOW66" s="140"/>
      <c r="NOX66" s="140"/>
      <c r="NOY66" s="140"/>
      <c r="NOZ66" s="140"/>
      <c r="NPA66" s="140"/>
      <c r="NPB66" s="140"/>
      <c r="NPC66" s="140"/>
      <c r="NPD66" s="140"/>
      <c r="NPE66" s="140"/>
      <c r="NPF66" s="140"/>
      <c r="NPG66" s="140"/>
      <c r="NPH66" s="140"/>
      <c r="NPI66" s="140"/>
      <c r="NPJ66" s="140"/>
      <c r="NPK66" s="140"/>
      <c r="NPL66" s="140"/>
      <c r="NPM66" s="140"/>
      <c r="NPN66" s="140"/>
      <c r="NPO66" s="140"/>
      <c r="NPP66" s="140"/>
      <c r="NPQ66" s="140"/>
      <c r="NPR66" s="140"/>
      <c r="NPS66" s="140"/>
      <c r="NPT66" s="140"/>
      <c r="NPU66" s="140"/>
      <c r="NPV66" s="140"/>
      <c r="NPW66" s="140"/>
      <c r="NPX66" s="140"/>
      <c r="NPY66" s="140"/>
      <c r="NPZ66" s="140"/>
      <c r="NQA66" s="140"/>
      <c r="NQB66" s="140"/>
      <c r="NQC66" s="140"/>
      <c r="NQD66" s="140"/>
      <c r="NQE66" s="140"/>
      <c r="NQF66" s="140"/>
      <c r="NQG66" s="140"/>
      <c r="NQH66" s="140"/>
      <c r="NQI66" s="140"/>
      <c r="NQJ66" s="140"/>
      <c r="NQK66" s="140"/>
      <c r="NQL66" s="140"/>
      <c r="NQM66" s="140"/>
      <c r="NQN66" s="140"/>
      <c r="NQO66" s="140"/>
      <c r="NQP66" s="140"/>
      <c r="NQQ66" s="140"/>
      <c r="NQR66" s="140"/>
      <c r="NQS66" s="140"/>
      <c r="NQT66" s="140"/>
      <c r="NQU66" s="140"/>
      <c r="NQV66" s="140"/>
      <c r="NQW66" s="140"/>
      <c r="NQX66" s="140"/>
      <c r="NQY66" s="140"/>
      <c r="NQZ66" s="140"/>
      <c r="NRA66" s="140"/>
      <c r="NRB66" s="140"/>
      <c r="NRC66" s="140"/>
      <c r="NRD66" s="140"/>
      <c r="NRE66" s="140"/>
      <c r="NRF66" s="140"/>
      <c r="NRG66" s="140"/>
      <c r="NRH66" s="140"/>
      <c r="NRI66" s="140"/>
      <c r="NRJ66" s="140"/>
      <c r="NRK66" s="140"/>
      <c r="NRL66" s="140"/>
      <c r="NRM66" s="140"/>
      <c r="NRN66" s="140"/>
      <c r="NRO66" s="140"/>
      <c r="NRP66" s="140"/>
      <c r="NRQ66" s="140"/>
      <c r="NRR66" s="140"/>
      <c r="NRS66" s="140"/>
      <c r="NRT66" s="140"/>
      <c r="NRU66" s="140"/>
      <c r="NRV66" s="140"/>
      <c r="NRW66" s="140"/>
      <c r="NRX66" s="140"/>
      <c r="NRY66" s="140"/>
      <c r="NRZ66" s="140"/>
      <c r="NSA66" s="140"/>
      <c r="NSB66" s="140"/>
      <c r="NSC66" s="140"/>
      <c r="NSD66" s="140"/>
      <c r="NSE66" s="140"/>
      <c r="NSF66" s="140"/>
      <c r="NSG66" s="140"/>
      <c r="NSH66" s="140"/>
      <c r="NSI66" s="140"/>
      <c r="NSJ66" s="140"/>
      <c r="NSK66" s="140"/>
      <c r="NSL66" s="140"/>
      <c r="NSM66" s="140"/>
      <c r="NSN66" s="140"/>
      <c r="NSO66" s="140"/>
      <c r="NSP66" s="140"/>
      <c r="NSQ66" s="140"/>
      <c r="NSR66" s="140"/>
      <c r="NSS66" s="140"/>
      <c r="NST66" s="140"/>
      <c r="NSU66" s="140"/>
      <c r="NSV66" s="140"/>
      <c r="NSW66" s="140"/>
      <c r="NSX66" s="140"/>
      <c r="NSY66" s="140"/>
      <c r="NSZ66" s="140"/>
      <c r="NTA66" s="140"/>
      <c r="NTB66" s="140"/>
      <c r="NTC66" s="140"/>
      <c r="NTD66" s="140"/>
      <c r="NTE66" s="140"/>
      <c r="NTF66" s="140"/>
      <c r="NTG66" s="140"/>
      <c r="NTH66" s="140"/>
      <c r="NTI66" s="140"/>
      <c r="NTJ66" s="140"/>
      <c r="NTK66" s="140"/>
      <c r="NTL66" s="140"/>
      <c r="NTM66" s="140"/>
      <c r="NTN66" s="140"/>
      <c r="NTO66" s="140"/>
      <c r="NTP66" s="140"/>
      <c r="NTQ66" s="140"/>
      <c r="NTR66" s="140"/>
      <c r="NTS66" s="140"/>
      <c r="NTT66" s="140"/>
      <c r="NTU66" s="140"/>
      <c r="NTV66" s="140"/>
      <c r="NTW66" s="140"/>
      <c r="NTX66" s="140"/>
      <c r="NTY66" s="140"/>
      <c r="NTZ66" s="140"/>
      <c r="NUA66" s="140"/>
      <c r="NUB66" s="140"/>
      <c r="NUC66" s="140"/>
      <c r="NUD66" s="140"/>
      <c r="NUE66" s="140"/>
      <c r="NUF66" s="140"/>
      <c r="NUG66" s="140"/>
      <c r="NUH66" s="140"/>
      <c r="NUI66" s="140"/>
      <c r="NUJ66" s="140"/>
      <c r="NUK66" s="140"/>
      <c r="NUL66" s="140"/>
      <c r="NUM66" s="140"/>
      <c r="NUN66" s="140"/>
      <c r="NUO66" s="140"/>
      <c r="NUP66" s="140"/>
      <c r="NUQ66" s="140"/>
      <c r="NUR66" s="140"/>
      <c r="NUS66" s="140"/>
      <c r="NUT66" s="140"/>
      <c r="NUU66" s="140"/>
      <c r="NUV66" s="140"/>
      <c r="NUW66" s="140"/>
      <c r="NUX66" s="140"/>
      <c r="NUY66" s="140"/>
      <c r="NUZ66" s="140"/>
      <c r="NVA66" s="140"/>
      <c r="NVB66" s="140"/>
      <c r="NVC66" s="140"/>
      <c r="NVD66" s="140"/>
      <c r="NVE66" s="140"/>
      <c r="NVF66" s="140"/>
      <c r="NVG66" s="140"/>
      <c r="NVH66" s="140"/>
      <c r="NVI66" s="140"/>
      <c r="NVJ66" s="140"/>
      <c r="NVK66" s="140"/>
      <c r="NVL66" s="140"/>
      <c r="NVM66" s="140"/>
      <c r="NVN66" s="140"/>
      <c r="NVO66" s="140"/>
      <c r="NVP66" s="140"/>
      <c r="NVQ66" s="140"/>
      <c r="NVR66" s="140"/>
      <c r="NVS66" s="140"/>
      <c r="NVT66" s="140"/>
      <c r="NVU66" s="140"/>
      <c r="NVV66" s="140"/>
      <c r="NVW66" s="140"/>
      <c r="NVX66" s="140"/>
      <c r="NVY66" s="140"/>
      <c r="NVZ66" s="140"/>
      <c r="NWA66" s="140"/>
      <c r="NWB66" s="140"/>
      <c r="NWC66" s="140"/>
      <c r="NWD66" s="140"/>
      <c r="NWE66" s="140"/>
      <c r="NWF66" s="140"/>
      <c r="NWG66" s="140"/>
      <c r="NWH66" s="140"/>
      <c r="NWI66" s="140"/>
      <c r="NWJ66" s="140"/>
      <c r="NWK66" s="140"/>
      <c r="NWL66" s="140"/>
      <c r="NWM66" s="140"/>
      <c r="NWN66" s="140"/>
      <c r="NWO66" s="140"/>
      <c r="NWP66" s="140"/>
      <c r="NWQ66" s="140"/>
      <c r="NWR66" s="140"/>
      <c r="NWS66" s="140"/>
      <c r="NWT66" s="140"/>
      <c r="NWU66" s="140"/>
      <c r="NWV66" s="140"/>
      <c r="NWW66" s="140"/>
      <c r="NWX66" s="140"/>
      <c r="NWY66" s="140"/>
      <c r="NWZ66" s="140"/>
      <c r="NXA66" s="140"/>
      <c r="NXB66" s="140"/>
      <c r="NXC66" s="140"/>
      <c r="NXD66" s="140"/>
      <c r="NXE66" s="140"/>
      <c r="NXF66" s="140"/>
      <c r="NXG66" s="140"/>
      <c r="NXH66" s="140"/>
      <c r="NXI66" s="140"/>
      <c r="NXJ66" s="140"/>
      <c r="NXK66" s="140"/>
      <c r="NXL66" s="140"/>
      <c r="NXM66" s="140"/>
      <c r="NXN66" s="140"/>
      <c r="NXO66" s="140"/>
      <c r="NXP66" s="140"/>
      <c r="NXQ66" s="140"/>
      <c r="NXR66" s="140"/>
      <c r="NXS66" s="140"/>
      <c r="NXT66" s="140"/>
      <c r="NXU66" s="140"/>
      <c r="NXV66" s="140"/>
      <c r="NXW66" s="140"/>
      <c r="NXX66" s="140"/>
      <c r="NXY66" s="140"/>
      <c r="NXZ66" s="140"/>
      <c r="NYA66" s="140"/>
      <c r="NYB66" s="140"/>
      <c r="NYC66" s="140"/>
      <c r="NYD66" s="140"/>
      <c r="NYE66" s="140"/>
      <c r="NYF66" s="140"/>
      <c r="NYG66" s="140"/>
      <c r="NYH66" s="140"/>
      <c r="NYI66" s="140"/>
      <c r="NYJ66" s="140"/>
      <c r="NYK66" s="140"/>
      <c r="NYL66" s="140"/>
      <c r="NYM66" s="140"/>
      <c r="NYN66" s="140"/>
      <c r="NYO66" s="140"/>
      <c r="NYP66" s="140"/>
      <c r="NYQ66" s="140"/>
      <c r="NYR66" s="140"/>
      <c r="NYS66" s="140"/>
      <c r="NYT66" s="140"/>
      <c r="NYU66" s="140"/>
      <c r="NYV66" s="140"/>
      <c r="NYW66" s="140"/>
      <c r="NYX66" s="140"/>
      <c r="NYY66" s="140"/>
      <c r="NYZ66" s="140"/>
      <c r="NZA66" s="140"/>
      <c r="NZB66" s="140"/>
      <c r="NZC66" s="140"/>
      <c r="NZD66" s="140"/>
      <c r="NZE66" s="140"/>
      <c r="NZF66" s="140"/>
      <c r="NZG66" s="140"/>
      <c r="NZH66" s="140"/>
      <c r="NZI66" s="140"/>
      <c r="NZJ66" s="140"/>
      <c r="NZK66" s="140"/>
      <c r="NZL66" s="140"/>
      <c r="NZM66" s="140"/>
      <c r="NZN66" s="140"/>
      <c r="NZO66" s="140"/>
      <c r="NZP66" s="140"/>
      <c r="NZQ66" s="140"/>
      <c r="NZR66" s="140"/>
      <c r="NZS66" s="140"/>
      <c r="NZT66" s="140"/>
      <c r="NZU66" s="140"/>
      <c r="NZV66" s="140"/>
      <c r="NZW66" s="140"/>
      <c r="NZX66" s="140"/>
      <c r="NZY66" s="140"/>
      <c r="NZZ66" s="140"/>
      <c r="OAA66" s="140"/>
      <c r="OAB66" s="140"/>
      <c r="OAC66" s="140"/>
      <c r="OAD66" s="140"/>
      <c r="OAE66" s="140"/>
      <c r="OAF66" s="140"/>
      <c r="OAG66" s="140"/>
      <c r="OAH66" s="140"/>
      <c r="OAI66" s="140"/>
      <c r="OAJ66" s="140"/>
      <c r="OAK66" s="140"/>
      <c r="OAL66" s="140"/>
      <c r="OAM66" s="140"/>
      <c r="OAN66" s="140"/>
      <c r="OAO66" s="140"/>
      <c r="OAP66" s="140"/>
      <c r="OAQ66" s="140"/>
      <c r="OAR66" s="140"/>
      <c r="OAS66" s="140"/>
      <c r="OAT66" s="140"/>
      <c r="OAU66" s="140"/>
      <c r="OAV66" s="140"/>
      <c r="OAW66" s="140"/>
      <c r="OAX66" s="140"/>
      <c r="OAY66" s="140"/>
      <c r="OAZ66" s="140"/>
      <c r="OBA66" s="140"/>
      <c r="OBB66" s="140"/>
      <c r="OBC66" s="140"/>
      <c r="OBD66" s="140"/>
      <c r="OBE66" s="140"/>
      <c r="OBF66" s="140"/>
      <c r="OBG66" s="140"/>
      <c r="OBH66" s="140"/>
      <c r="OBI66" s="140"/>
      <c r="OBJ66" s="140"/>
      <c r="OBK66" s="140"/>
      <c r="OBL66" s="140"/>
      <c r="OBM66" s="140"/>
      <c r="OBN66" s="140"/>
      <c r="OBO66" s="140"/>
      <c r="OBP66" s="140"/>
      <c r="OBQ66" s="140"/>
      <c r="OBR66" s="140"/>
      <c r="OBS66" s="140"/>
      <c r="OBT66" s="140"/>
      <c r="OBU66" s="140"/>
      <c r="OBV66" s="140"/>
      <c r="OBW66" s="140"/>
      <c r="OBX66" s="140"/>
      <c r="OBY66" s="140"/>
      <c r="OBZ66" s="140"/>
      <c r="OCA66" s="140"/>
      <c r="OCB66" s="140"/>
      <c r="OCC66" s="140"/>
      <c r="OCD66" s="140"/>
      <c r="OCE66" s="140"/>
      <c r="OCF66" s="140"/>
      <c r="OCG66" s="140"/>
      <c r="OCH66" s="140"/>
      <c r="OCI66" s="140"/>
      <c r="OCJ66" s="140"/>
      <c r="OCK66" s="140"/>
      <c r="OCL66" s="140"/>
      <c r="OCM66" s="140"/>
      <c r="OCN66" s="140"/>
      <c r="OCO66" s="140"/>
      <c r="OCP66" s="140"/>
      <c r="OCQ66" s="140"/>
      <c r="OCR66" s="140"/>
      <c r="OCS66" s="140"/>
      <c r="OCT66" s="140"/>
      <c r="OCU66" s="140"/>
      <c r="OCV66" s="140"/>
      <c r="OCW66" s="140"/>
      <c r="OCX66" s="140"/>
      <c r="OCY66" s="140"/>
      <c r="OCZ66" s="140"/>
      <c r="ODA66" s="140"/>
      <c r="ODB66" s="140"/>
      <c r="ODC66" s="140"/>
      <c r="ODD66" s="140"/>
      <c r="ODE66" s="140"/>
      <c r="ODF66" s="140"/>
      <c r="ODG66" s="140"/>
      <c r="ODH66" s="140"/>
      <c r="ODI66" s="140"/>
      <c r="ODJ66" s="140"/>
      <c r="ODK66" s="140"/>
      <c r="ODL66" s="140"/>
      <c r="ODM66" s="140"/>
      <c r="ODN66" s="140"/>
      <c r="ODO66" s="140"/>
      <c r="ODP66" s="140"/>
      <c r="ODQ66" s="140"/>
      <c r="ODR66" s="140"/>
      <c r="ODS66" s="140"/>
      <c r="ODT66" s="140"/>
      <c r="ODU66" s="140"/>
      <c r="ODV66" s="140"/>
      <c r="ODW66" s="140"/>
      <c r="ODX66" s="140"/>
      <c r="ODY66" s="140"/>
      <c r="ODZ66" s="140"/>
      <c r="OEA66" s="140"/>
      <c r="OEB66" s="140"/>
      <c r="OEC66" s="140"/>
      <c r="OED66" s="140"/>
      <c r="OEE66" s="140"/>
      <c r="OEF66" s="140"/>
      <c r="OEG66" s="140"/>
      <c r="OEH66" s="140"/>
      <c r="OEI66" s="140"/>
      <c r="OEJ66" s="140"/>
      <c r="OEK66" s="140"/>
      <c r="OEL66" s="140"/>
      <c r="OEM66" s="140"/>
      <c r="OEN66" s="140"/>
      <c r="OEO66" s="140"/>
      <c r="OEP66" s="140"/>
      <c r="OEQ66" s="140"/>
      <c r="OER66" s="140"/>
      <c r="OES66" s="140"/>
      <c r="OET66" s="140"/>
      <c r="OEU66" s="140"/>
      <c r="OEV66" s="140"/>
      <c r="OEW66" s="140"/>
      <c r="OEX66" s="140"/>
      <c r="OEY66" s="140"/>
      <c r="OEZ66" s="140"/>
      <c r="OFA66" s="140"/>
      <c r="OFB66" s="140"/>
      <c r="OFC66" s="140"/>
      <c r="OFD66" s="140"/>
      <c r="OFE66" s="140"/>
      <c r="OFF66" s="140"/>
      <c r="OFG66" s="140"/>
      <c r="OFH66" s="140"/>
      <c r="OFI66" s="140"/>
      <c r="OFJ66" s="140"/>
      <c r="OFK66" s="140"/>
      <c r="OFL66" s="140"/>
      <c r="OFM66" s="140"/>
      <c r="OFN66" s="140"/>
      <c r="OFO66" s="140"/>
      <c r="OFP66" s="140"/>
      <c r="OFQ66" s="140"/>
      <c r="OFR66" s="140"/>
      <c r="OFS66" s="140"/>
      <c r="OFT66" s="140"/>
      <c r="OFU66" s="140"/>
      <c r="OFV66" s="140"/>
      <c r="OFW66" s="140"/>
      <c r="OFX66" s="140"/>
      <c r="OFY66" s="140"/>
      <c r="OFZ66" s="140"/>
      <c r="OGA66" s="140"/>
      <c r="OGB66" s="140"/>
      <c r="OGC66" s="140"/>
      <c r="OGD66" s="140"/>
      <c r="OGE66" s="140"/>
      <c r="OGF66" s="140"/>
      <c r="OGG66" s="140"/>
      <c r="OGH66" s="140"/>
      <c r="OGI66" s="140"/>
      <c r="OGJ66" s="140"/>
      <c r="OGK66" s="140"/>
      <c r="OGL66" s="140"/>
      <c r="OGM66" s="140"/>
      <c r="OGN66" s="140"/>
      <c r="OGO66" s="140"/>
      <c r="OGP66" s="140"/>
      <c r="OGQ66" s="140"/>
      <c r="OGR66" s="140"/>
      <c r="OGS66" s="140"/>
      <c r="OGT66" s="140"/>
      <c r="OGU66" s="140"/>
      <c r="OGV66" s="140"/>
      <c r="OGW66" s="140"/>
      <c r="OGX66" s="140"/>
      <c r="OGY66" s="140"/>
      <c r="OGZ66" s="140"/>
      <c r="OHA66" s="140"/>
      <c r="OHB66" s="140"/>
      <c r="OHC66" s="140"/>
      <c r="OHD66" s="140"/>
      <c r="OHE66" s="140"/>
      <c r="OHF66" s="140"/>
      <c r="OHG66" s="140"/>
      <c r="OHH66" s="140"/>
      <c r="OHI66" s="140"/>
      <c r="OHJ66" s="140"/>
      <c r="OHK66" s="140"/>
      <c r="OHL66" s="140"/>
      <c r="OHM66" s="140"/>
      <c r="OHN66" s="140"/>
      <c r="OHO66" s="140"/>
      <c r="OHP66" s="140"/>
      <c r="OHQ66" s="140"/>
      <c r="OHR66" s="140"/>
      <c r="OHS66" s="140"/>
      <c r="OHT66" s="140"/>
      <c r="OHU66" s="140"/>
      <c r="OHV66" s="140"/>
      <c r="OHW66" s="140"/>
      <c r="OHX66" s="140"/>
      <c r="OHY66" s="140"/>
      <c r="OHZ66" s="140"/>
      <c r="OIA66" s="140"/>
      <c r="OIB66" s="140"/>
      <c r="OIC66" s="140"/>
      <c r="OID66" s="140"/>
      <c r="OIE66" s="140"/>
      <c r="OIF66" s="140"/>
      <c r="OIG66" s="140"/>
      <c r="OIH66" s="140"/>
      <c r="OII66" s="140"/>
      <c r="OIJ66" s="140"/>
      <c r="OIK66" s="140"/>
      <c r="OIL66" s="140"/>
      <c r="OIM66" s="140"/>
      <c r="OIN66" s="140"/>
      <c r="OIO66" s="140"/>
      <c r="OIP66" s="140"/>
      <c r="OIQ66" s="140"/>
      <c r="OIR66" s="140"/>
      <c r="OIS66" s="140"/>
      <c r="OIT66" s="140"/>
      <c r="OIU66" s="140"/>
      <c r="OIV66" s="140"/>
      <c r="OIW66" s="140"/>
      <c r="OIX66" s="140"/>
      <c r="OIY66" s="140"/>
      <c r="OIZ66" s="140"/>
      <c r="OJA66" s="140"/>
      <c r="OJB66" s="140"/>
      <c r="OJC66" s="140"/>
      <c r="OJD66" s="140"/>
      <c r="OJE66" s="140"/>
      <c r="OJF66" s="140"/>
      <c r="OJG66" s="140"/>
      <c r="OJH66" s="140"/>
      <c r="OJI66" s="140"/>
      <c r="OJJ66" s="140"/>
      <c r="OJK66" s="140"/>
      <c r="OJL66" s="140"/>
      <c r="OJM66" s="140"/>
      <c r="OJN66" s="140"/>
      <c r="OJO66" s="140"/>
      <c r="OJP66" s="140"/>
      <c r="OJQ66" s="140"/>
      <c r="OJR66" s="140"/>
      <c r="OJS66" s="140"/>
      <c r="OJT66" s="140"/>
      <c r="OJU66" s="140"/>
      <c r="OJV66" s="140"/>
      <c r="OJW66" s="140"/>
      <c r="OJX66" s="140"/>
      <c r="OJY66" s="140"/>
      <c r="OJZ66" s="140"/>
      <c r="OKA66" s="140"/>
      <c r="OKB66" s="140"/>
      <c r="OKC66" s="140"/>
      <c r="OKD66" s="140"/>
      <c r="OKE66" s="140"/>
      <c r="OKF66" s="140"/>
      <c r="OKG66" s="140"/>
      <c r="OKH66" s="140"/>
      <c r="OKI66" s="140"/>
      <c r="OKJ66" s="140"/>
      <c r="OKK66" s="140"/>
      <c r="OKL66" s="140"/>
      <c r="OKM66" s="140"/>
      <c r="OKN66" s="140"/>
      <c r="OKO66" s="140"/>
      <c r="OKP66" s="140"/>
      <c r="OKQ66" s="140"/>
      <c r="OKR66" s="140"/>
      <c r="OKS66" s="140"/>
      <c r="OKT66" s="140"/>
      <c r="OKU66" s="140"/>
      <c r="OKV66" s="140"/>
      <c r="OKW66" s="140"/>
      <c r="OKX66" s="140"/>
      <c r="OKY66" s="140"/>
      <c r="OKZ66" s="140"/>
      <c r="OLA66" s="140"/>
      <c r="OLB66" s="140"/>
      <c r="OLC66" s="140"/>
      <c r="OLD66" s="140"/>
      <c r="OLE66" s="140"/>
      <c r="OLF66" s="140"/>
      <c r="OLG66" s="140"/>
      <c r="OLH66" s="140"/>
      <c r="OLI66" s="140"/>
      <c r="OLJ66" s="140"/>
      <c r="OLK66" s="140"/>
      <c r="OLL66" s="140"/>
      <c r="OLM66" s="140"/>
      <c r="OLN66" s="140"/>
      <c r="OLO66" s="140"/>
      <c r="OLP66" s="140"/>
      <c r="OLQ66" s="140"/>
      <c r="OLR66" s="140"/>
      <c r="OLS66" s="140"/>
      <c r="OLT66" s="140"/>
      <c r="OLU66" s="140"/>
      <c r="OLV66" s="140"/>
      <c r="OLW66" s="140"/>
      <c r="OLX66" s="140"/>
      <c r="OLY66" s="140"/>
      <c r="OLZ66" s="140"/>
      <c r="OMA66" s="140"/>
      <c r="OMB66" s="140"/>
      <c r="OMC66" s="140"/>
      <c r="OMD66" s="140"/>
      <c r="OME66" s="140"/>
      <c r="OMF66" s="140"/>
      <c r="OMG66" s="140"/>
      <c r="OMH66" s="140"/>
      <c r="OMI66" s="140"/>
      <c r="OMJ66" s="140"/>
      <c r="OMK66" s="140"/>
      <c r="OML66" s="140"/>
      <c r="OMM66" s="140"/>
      <c r="OMN66" s="140"/>
      <c r="OMO66" s="140"/>
      <c r="OMP66" s="140"/>
      <c r="OMQ66" s="140"/>
      <c r="OMR66" s="140"/>
      <c r="OMS66" s="140"/>
      <c r="OMT66" s="140"/>
      <c r="OMU66" s="140"/>
      <c r="OMV66" s="140"/>
      <c r="OMW66" s="140"/>
      <c r="OMX66" s="140"/>
      <c r="OMY66" s="140"/>
      <c r="OMZ66" s="140"/>
      <c r="ONA66" s="140"/>
      <c r="ONB66" s="140"/>
      <c r="ONC66" s="140"/>
      <c r="OND66" s="140"/>
      <c r="ONE66" s="140"/>
      <c r="ONF66" s="140"/>
      <c r="ONG66" s="140"/>
      <c r="ONH66" s="140"/>
      <c r="ONI66" s="140"/>
      <c r="ONJ66" s="140"/>
      <c r="ONK66" s="140"/>
      <c r="ONL66" s="140"/>
      <c r="ONM66" s="140"/>
      <c r="ONN66" s="140"/>
      <c r="ONO66" s="140"/>
      <c r="ONP66" s="140"/>
      <c r="ONQ66" s="140"/>
      <c r="ONR66" s="140"/>
      <c r="ONS66" s="140"/>
      <c r="ONT66" s="140"/>
      <c r="ONU66" s="140"/>
      <c r="ONV66" s="140"/>
      <c r="ONW66" s="140"/>
      <c r="ONX66" s="140"/>
      <c r="ONY66" s="140"/>
      <c r="ONZ66" s="140"/>
      <c r="OOA66" s="140"/>
      <c r="OOB66" s="140"/>
      <c r="OOC66" s="140"/>
      <c r="OOD66" s="140"/>
      <c r="OOE66" s="140"/>
      <c r="OOF66" s="140"/>
      <c r="OOG66" s="140"/>
      <c r="OOH66" s="140"/>
      <c r="OOI66" s="140"/>
      <c r="OOJ66" s="140"/>
      <c r="OOK66" s="140"/>
      <c r="OOL66" s="140"/>
      <c r="OOM66" s="140"/>
      <c r="OON66" s="140"/>
      <c r="OOO66" s="140"/>
      <c r="OOP66" s="140"/>
      <c r="OOQ66" s="140"/>
      <c r="OOR66" s="140"/>
      <c r="OOS66" s="140"/>
      <c r="OOT66" s="140"/>
      <c r="OOU66" s="140"/>
      <c r="OOV66" s="140"/>
      <c r="OOW66" s="140"/>
      <c r="OOX66" s="140"/>
      <c r="OOY66" s="140"/>
      <c r="OOZ66" s="140"/>
      <c r="OPA66" s="140"/>
      <c r="OPB66" s="140"/>
      <c r="OPC66" s="140"/>
      <c r="OPD66" s="140"/>
      <c r="OPE66" s="140"/>
      <c r="OPF66" s="140"/>
      <c r="OPG66" s="140"/>
      <c r="OPH66" s="140"/>
      <c r="OPI66" s="140"/>
      <c r="OPJ66" s="140"/>
      <c r="OPK66" s="140"/>
      <c r="OPL66" s="140"/>
      <c r="OPM66" s="140"/>
      <c r="OPN66" s="140"/>
      <c r="OPO66" s="140"/>
      <c r="OPP66" s="140"/>
      <c r="OPQ66" s="140"/>
      <c r="OPR66" s="140"/>
      <c r="OPS66" s="140"/>
      <c r="OPT66" s="140"/>
      <c r="OPU66" s="140"/>
      <c r="OPV66" s="140"/>
      <c r="OPW66" s="140"/>
      <c r="OPX66" s="140"/>
      <c r="OPY66" s="140"/>
      <c r="OPZ66" s="140"/>
      <c r="OQA66" s="140"/>
      <c r="OQB66" s="140"/>
      <c r="OQC66" s="140"/>
      <c r="OQD66" s="140"/>
      <c r="OQE66" s="140"/>
      <c r="OQF66" s="140"/>
      <c r="OQG66" s="140"/>
      <c r="OQH66" s="140"/>
      <c r="OQI66" s="140"/>
      <c r="OQJ66" s="140"/>
      <c r="OQK66" s="140"/>
      <c r="OQL66" s="140"/>
      <c r="OQM66" s="140"/>
      <c r="OQN66" s="140"/>
      <c r="OQO66" s="140"/>
      <c r="OQP66" s="140"/>
      <c r="OQQ66" s="140"/>
      <c r="OQR66" s="140"/>
      <c r="OQS66" s="140"/>
      <c r="OQT66" s="140"/>
      <c r="OQU66" s="140"/>
      <c r="OQV66" s="140"/>
      <c r="OQW66" s="140"/>
      <c r="OQX66" s="140"/>
      <c r="OQY66" s="140"/>
      <c r="OQZ66" s="140"/>
      <c r="ORA66" s="140"/>
      <c r="ORB66" s="140"/>
      <c r="ORC66" s="140"/>
      <c r="ORD66" s="140"/>
      <c r="ORE66" s="140"/>
      <c r="ORF66" s="140"/>
      <c r="ORG66" s="140"/>
      <c r="ORH66" s="140"/>
      <c r="ORI66" s="140"/>
      <c r="ORJ66" s="140"/>
      <c r="ORK66" s="140"/>
      <c r="ORL66" s="140"/>
      <c r="ORM66" s="140"/>
      <c r="ORN66" s="140"/>
      <c r="ORO66" s="140"/>
      <c r="ORP66" s="140"/>
      <c r="ORQ66" s="140"/>
      <c r="ORR66" s="140"/>
      <c r="ORS66" s="140"/>
      <c r="ORT66" s="140"/>
      <c r="ORU66" s="140"/>
      <c r="ORV66" s="140"/>
      <c r="ORW66" s="140"/>
      <c r="ORX66" s="140"/>
      <c r="ORY66" s="140"/>
      <c r="ORZ66" s="140"/>
      <c r="OSA66" s="140"/>
      <c r="OSB66" s="140"/>
      <c r="OSC66" s="140"/>
      <c r="OSD66" s="140"/>
      <c r="OSE66" s="140"/>
      <c r="OSF66" s="140"/>
      <c r="OSG66" s="140"/>
      <c r="OSH66" s="140"/>
      <c r="OSI66" s="140"/>
      <c r="OSJ66" s="140"/>
      <c r="OSK66" s="140"/>
      <c r="OSL66" s="140"/>
      <c r="OSM66" s="140"/>
      <c r="OSN66" s="140"/>
      <c r="OSO66" s="140"/>
      <c r="OSP66" s="140"/>
      <c r="OSQ66" s="140"/>
      <c r="OSR66" s="140"/>
      <c r="OSS66" s="140"/>
      <c r="OST66" s="140"/>
      <c r="OSU66" s="140"/>
      <c r="OSV66" s="140"/>
      <c r="OSW66" s="140"/>
      <c r="OSX66" s="140"/>
      <c r="OSY66" s="140"/>
      <c r="OSZ66" s="140"/>
      <c r="OTA66" s="140"/>
      <c r="OTB66" s="140"/>
      <c r="OTC66" s="140"/>
      <c r="OTD66" s="140"/>
      <c r="OTE66" s="140"/>
      <c r="OTF66" s="140"/>
      <c r="OTG66" s="140"/>
      <c r="OTH66" s="140"/>
      <c r="OTI66" s="140"/>
      <c r="OTJ66" s="140"/>
      <c r="OTK66" s="140"/>
      <c r="OTL66" s="140"/>
      <c r="OTM66" s="140"/>
      <c r="OTN66" s="140"/>
      <c r="OTO66" s="140"/>
      <c r="OTP66" s="140"/>
      <c r="OTQ66" s="140"/>
      <c r="OTR66" s="140"/>
      <c r="OTS66" s="140"/>
      <c r="OTT66" s="140"/>
      <c r="OTU66" s="140"/>
      <c r="OTV66" s="140"/>
      <c r="OTW66" s="140"/>
      <c r="OTX66" s="140"/>
      <c r="OTY66" s="140"/>
      <c r="OTZ66" s="140"/>
      <c r="OUA66" s="140"/>
      <c r="OUB66" s="140"/>
      <c r="OUC66" s="140"/>
      <c r="OUD66" s="140"/>
      <c r="OUE66" s="140"/>
      <c r="OUF66" s="140"/>
      <c r="OUG66" s="140"/>
      <c r="OUH66" s="140"/>
      <c r="OUI66" s="140"/>
      <c r="OUJ66" s="140"/>
      <c r="OUK66" s="140"/>
      <c r="OUL66" s="140"/>
      <c r="OUM66" s="140"/>
      <c r="OUN66" s="140"/>
      <c r="OUO66" s="140"/>
      <c r="OUP66" s="140"/>
      <c r="OUQ66" s="140"/>
      <c r="OUR66" s="140"/>
      <c r="OUS66" s="140"/>
      <c r="OUT66" s="140"/>
      <c r="OUU66" s="140"/>
      <c r="OUV66" s="140"/>
      <c r="OUW66" s="140"/>
      <c r="OUX66" s="140"/>
      <c r="OUY66" s="140"/>
      <c r="OUZ66" s="140"/>
      <c r="OVA66" s="140"/>
      <c r="OVB66" s="140"/>
      <c r="OVC66" s="140"/>
      <c r="OVD66" s="140"/>
      <c r="OVE66" s="140"/>
      <c r="OVF66" s="140"/>
      <c r="OVG66" s="140"/>
      <c r="OVH66" s="140"/>
      <c r="OVI66" s="140"/>
      <c r="OVJ66" s="140"/>
      <c r="OVK66" s="140"/>
      <c r="OVL66" s="140"/>
      <c r="OVM66" s="140"/>
      <c r="OVN66" s="140"/>
      <c r="OVO66" s="140"/>
      <c r="OVP66" s="140"/>
      <c r="OVQ66" s="140"/>
      <c r="OVR66" s="140"/>
      <c r="OVS66" s="140"/>
      <c r="OVT66" s="140"/>
      <c r="OVU66" s="140"/>
      <c r="OVV66" s="140"/>
      <c r="OVW66" s="140"/>
      <c r="OVX66" s="140"/>
      <c r="OVY66" s="140"/>
      <c r="OVZ66" s="140"/>
      <c r="OWA66" s="140"/>
      <c r="OWB66" s="140"/>
      <c r="OWC66" s="140"/>
      <c r="OWD66" s="140"/>
      <c r="OWE66" s="140"/>
      <c r="OWF66" s="140"/>
      <c r="OWG66" s="140"/>
      <c r="OWH66" s="140"/>
      <c r="OWI66" s="140"/>
      <c r="OWJ66" s="140"/>
      <c r="OWK66" s="140"/>
      <c r="OWL66" s="140"/>
      <c r="OWM66" s="140"/>
      <c r="OWN66" s="140"/>
      <c r="OWO66" s="140"/>
      <c r="OWP66" s="140"/>
      <c r="OWQ66" s="140"/>
      <c r="OWR66" s="140"/>
      <c r="OWS66" s="140"/>
      <c r="OWT66" s="140"/>
      <c r="OWU66" s="140"/>
      <c r="OWV66" s="140"/>
      <c r="OWW66" s="140"/>
      <c r="OWX66" s="140"/>
      <c r="OWY66" s="140"/>
      <c r="OWZ66" s="140"/>
      <c r="OXA66" s="140"/>
      <c r="OXB66" s="140"/>
      <c r="OXC66" s="140"/>
      <c r="OXD66" s="140"/>
      <c r="OXE66" s="140"/>
      <c r="OXF66" s="140"/>
      <c r="OXG66" s="140"/>
      <c r="OXH66" s="140"/>
      <c r="OXI66" s="140"/>
      <c r="OXJ66" s="140"/>
      <c r="OXK66" s="140"/>
      <c r="OXL66" s="140"/>
      <c r="OXM66" s="140"/>
      <c r="OXN66" s="140"/>
      <c r="OXO66" s="140"/>
      <c r="OXP66" s="140"/>
      <c r="OXQ66" s="140"/>
      <c r="OXR66" s="140"/>
      <c r="OXS66" s="140"/>
      <c r="OXT66" s="140"/>
      <c r="OXU66" s="140"/>
      <c r="OXV66" s="140"/>
      <c r="OXW66" s="140"/>
      <c r="OXX66" s="140"/>
      <c r="OXY66" s="140"/>
      <c r="OXZ66" s="140"/>
      <c r="OYA66" s="140"/>
      <c r="OYB66" s="140"/>
      <c r="OYC66" s="140"/>
      <c r="OYD66" s="140"/>
      <c r="OYE66" s="140"/>
      <c r="OYF66" s="140"/>
      <c r="OYG66" s="140"/>
      <c r="OYH66" s="140"/>
      <c r="OYI66" s="140"/>
      <c r="OYJ66" s="140"/>
      <c r="OYK66" s="140"/>
      <c r="OYL66" s="140"/>
      <c r="OYM66" s="140"/>
      <c r="OYN66" s="140"/>
      <c r="OYO66" s="140"/>
      <c r="OYP66" s="140"/>
      <c r="OYQ66" s="140"/>
      <c r="OYR66" s="140"/>
      <c r="OYS66" s="140"/>
      <c r="OYT66" s="140"/>
      <c r="OYU66" s="140"/>
      <c r="OYV66" s="140"/>
      <c r="OYW66" s="140"/>
      <c r="OYX66" s="140"/>
      <c r="OYY66" s="140"/>
      <c r="OYZ66" s="140"/>
      <c r="OZA66" s="140"/>
      <c r="OZB66" s="140"/>
      <c r="OZC66" s="140"/>
      <c r="OZD66" s="140"/>
      <c r="OZE66" s="140"/>
      <c r="OZF66" s="140"/>
      <c r="OZG66" s="140"/>
      <c r="OZH66" s="140"/>
      <c r="OZI66" s="140"/>
      <c r="OZJ66" s="140"/>
      <c r="OZK66" s="140"/>
      <c r="OZL66" s="140"/>
      <c r="OZM66" s="140"/>
      <c r="OZN66" s="140"/>
      <c r="OZO66" s="140"/>
      <c r="OZP66" s="140"/>
      <c r="OZQ66" s="140"/>
      <c r="OZR66" s="140"/>
      <c r="OZS66" s="140"/>
      <c r="OZT66" s="140"/>
      <c r="OZU66" s="140"/>
      <c r="OZV66" s="140"/>
      <c r="OZW66" s="140"/>
      <c r="OZX66" s="140"/>
      <c r="OZY66" s="140"/>
      <c r="OZZ66" s="140"/>
      <c r="PAA66" s="140"/>
      <c r="PAB66" s="140"/>
      <c r="PAC66" s="140"/>
      <c r="PAD66" s="140"/>
      <c r="PAE66" s="140"/>
      <c r="PAF66" s="140"/>
      <c r="PAG66" s="140"/>
      <c r="PAH66" s="140"/>
      <c r="PAI66" s="140"/>
      <c r="PAJ66" s="140"/>
      <c r="PAK66" s="140"/>
      <c r="PAL66" s="140"/>
      <c r="PAM66" s="140"/>
      <c r="PAN66" s="140"/>
      <c r="PAO66" s="140"/>
      <c r="PAP66" s="140"/>
      <c r="PAQ66" s="140"/>
      <c r="PAR66" s="140"/>
      <c r="PAS66" s="140"/>
      <c r="PAT66" s="140"/>
      <c r="PAU66" s="140"/>
      <c r="PAV66" s="140"/>
      <c r="PAW66" s="140"/>
      <c r="PAX66" s="140"/>
      <c r="PAY66" s="140"/>
      <c r="PAZ66" s="140"/>
      <c r="PBA66" s="140"/>
      <c r="PBB66" s="140"/>
      <c r="PBC66" s="140"/>
      <c r="PBD66" s="140"/>
      <c r="PBE66" s="140"/>
      <c r="PBF66" s="140"/>
      <c r="PBG66" s="140"/>
      <c r="PBH66" s="140"/>
      <c r="PBI66" s="140"/>
      <c r="PBJ66" s="140"/>
      <c r="PBK66" s="140"/>
      <c r="PBL66" s="140"/>
      <c r="PBM66" s="140"/>
      <c r="PBN66" s="140"/>
      <c r="PBO66" s="140"/>
      <c r="PBP66" s="140"/>
      <c r="PBQ66" s="140"/>
      <c r="PBR66" s="140"/>
      <c r="PBS66" s="140"/>
      <c r="PBT66" s="140"/>
      <c r="PBU66" s="140"/>
      <c r="PBV66" s="140"/>
      <c r="PBW66" s="140"/>
      <c r="PBX66" s="140"/>
      <c r="PBY66" s="140"/>
      <c r="PBZ66" s="140"/>
      <c r="PCA66" s="140"/>
      <c r="PCB66" s="140"/>
      <c r="PCC66" s="140"/>
      <c r="PCD66" s="140"/>
      <c r="PCE66" s="140"/>
      <c r="PCF66" s="140"/>
      <c r="PCG66" s="140"/>
      <c r="PCH66" s="140"/>
      <c r="PCI66" s="140"/>
      <c r="PCJ66" s="140"/>
      <c r="PCK66" s="140"/>
      <c r="PCL66" s="140"/>
      <c r="PCM66" s="140"/>
      <c r="PCN66" s="140"/>
      <c r="PCO66" s="140"/>
      <c r="PCP66" s="140"/>
      <c r="PCQ66" s="140"/>
      <c r="PCR66" s="140"/>
      <c r="PCS66" s="140"/>
      <c r="PCT66" s="140"/>
      <c r="PCU66" s="140"/>
      <c r="PCV66" s="140"/>
      <c r="PCW66" s="140"/>
      <c r="PCX66" s="140"/>
      <c r="PCY66" s="140"/>
      <c r="PCZ66" s="140"/>
      <c r="PDA66" s="140"/>
      <c r="PDB66" s="140"/>
      <c r="PDC66" s="140"/>
      <c r="PDD66" s="140"/>
      <c r="PDE66" s="140"/>
      <c r="PDF66" s="140"/>
      <c r="PDG66" s="140"/>
      <c r="PDH66" s="140"/>
      <c r="PDI66" s="140"/>
      <c r="PDJ66" s="140"/>
      <c r="PDK66" s="140"/>
      <c r="PDL66" s="140"/>
      <c r="PDM66" s="140"/>
      <c r="PDN66" s="140"/>
      <c r="PDO66" s="140"/>
      <c r="PDP66" s="140"/>
      <c r="PDQ66" s="140"/>
      <c r="PDR66" s="140"/>
      <c r="PDS66" s="140"/>
      <c r="PDT66" s="140"/>
      <c r="PDU66" s="140"/>
      <c r="PDV66" s="140"/>
      <c r="PDW66" s="140"/>
      <c r="PDX66" s="140"/>
      <c r="PDY66" s="140"/>
      <c r="PDZ66" s="140"/>
      <c r="PEA66" s="140"/>
      <c r="PEB66" s="140"/>
      <c r="PEC66" s="140"/>
      <c r="PED66" s="140"/>
      <c r="PEE66" s="140"/>
      <c r="PEF66" s="140"/>
      <c r="PEG66" s="140"/>
      <c r="PEH66" s="140"/>
      <c r="PEI66" s="140"/>
      <c r="PEJ66" s="140"/>
      <c r="PEK66" s="140"/>
      <c r="PEL66" s="140"/>
      <c r="PEM66" s="140"/>
      <c r="PEN66" s="140"/>
      <c r="PEO66" s="140"/>
      <c r="PEP66" s="140"/>
      <c r="PEQ66" s="140"/>
      <c r="PER66" s="140"/>
      <c r="PES66" s="140"/>
      <c r="PET66" s="140"/>
      <c r="PEU66" s="140"/>
      <c r="PEV66" s="140"/>
      <c r="PEW66" s="140"/>
      <c r="PEX66" s="140"/>
      <c r="PEY66" s="140"/>
      <c r="PEZ66" s="140"/>
      <c r="PFA66" s="140"/>
      <c r="PFB66" s="140"/>
      <c r="PFC66" s="140"/>
      <c r="PFD66" s="140"/>
      <c r="PFE66" s="140"/>
      <c r="PFF66" s="140"/>
      <c r="PFG66" s="140"/>
      <c r="PFH66" s="140"/>
      <c r="PFI66" s="140"/>
      <c r="PFJ66" s="140"/>
      <c r="PFK66" s="140"/>
      <c r="PFL66" s="140"/>
      <c r="PFM66" s="140"/>
      <c r="PFN66" s="140"/>
      <c r="PFO66" s="140"/>
      <c r="PFP66" s="140"/>
      <c r="PFQ66" s="140"/>
      <c r="PFR66" s="140"/>
      <c r="PFS66" s="140"/>
      <c r="PFT66" s="140"/>
      <c r="PFU66" s="140"/>
      <c r="PFV66" s="140"/>
      <c r="PFW66" s="140"/>
      <c r="PFX66" s="140"/>
      <c r="PFY66" s="140"/>
      <c r="PFZ66" s="140"/>
      <c r="PGA66" s="140"/>
      <c r="PGB66" s="140"/>
      <c r="PGC66" s="140"/>
      <c r="PGD66" s="140"/>
      <c r="PGE66" s="140"/>
      <c r="PGF66" s="140"/>
      <c r="PGG66" s="140"/>
      <c r="PGH66" s="140"/>
      <c r="PGI66" s="140"/>
      <c r="PGJ66" s="140"/>
      <c r="PGK66" s="140"/>
      <c r="PGL66" s="140"/>
      <c r="PGM66" s="140"/>
      <c r="PGN66" s="140"/>
      <c r="PGO66" s="140"/>
      <c r="PGP66" s="140"/>
      <c r="PGQ66" s="140"/>
      <c r="PGR66" s="140"/>
      <c r="PGS66" s="140"/>
      <c r="PGT66" s="140"/>
      <c r="PGU66" s="140"/>
      <c r="PGV66" s="140"/>
      <c r="PGW66" s="140"/>
      <c r="PGX66" s="140"/>
      <c r="PGY66" s="140"/>
      <c r="PGZ66" s="140"/>
      <c r="PHA66" s="140"/>
      <c r="PHB66" s="140"/>
      <c r="PHC66" s="140"/>
      <c r="PHD66" s="140"/>
      <c r="PHE66" s="140"/>
      <c r="PHF66" s="140"/>
      <c r="PHG66" s="140"/>
      <c r="PHH66" s="140"/>
      <c r="PHI66" s="140"/>
      <c r="PHJ66" s="140"/>
      <c r="PHK66" s="140"/>
      <c r="PHL66" s="140"/>
      <c r="PHM66" s="140"/>
      <c r="PHN66" s="140"/>
      <c r="PHO66" s="140"/>
      <c r="PHP66" s="140"/>
      <c r="PHQ66" s="140"/>
      <c r="PHR66" s="140"/>
      <c r="PHS66" s="140"/>
      <c r="PHT66" s="140"/>
      <c r="PHU66" s="140"/>
      <c r="PHV66" s="140"/>
      <c r="PHW66" s="140"/>
      <c r="PHX66" s="140"/>
      <c r="PHY66" s="140"/>
      <c r="PHZ66" s="140"/>
      <c r="PIA66" s="140"/>
      <c r="PIB66" s="140"/>
      <c r="PIC66" s="140"/>
      <c r="PID66" s="140"/>
      <c r="PIE66" s="140"/>
      <c r="PIF66" s="140"/>
      <c r="PIG66" s="140"/>
      <c r="PIH66" s="140"/>
      <c r="PII66" s="140"/>
      <c r="PIJ66" s="140"/>
      <c r="PIK66" s="140"/>
      <c r="PIL66" s="140"/>
      <c r="PIM66" s="140"/>
      <c r="PIN66" s="140"/>
      <c r="PIO66" s="140"/>
      <c r="PIP66" s="140"/>
      <c r="PIQ66" s="140"/>
      <c r="PIR66" s="140"/>
      <c r="PIS66" s="140"/>
      <c r="PIT66" s="140"/>
      <c r="PIU66" s="140"/>
      <c r="PIV66" s="140"/>
      <c r="PIW66" s="140"/>
      <c r="PIX66" s="140"/>
      <c r="PIY66" s="140"/>
      <c r="PIZ66" s="140"/>
      <c r="PJA66" s="140"/>
      <c r="PJB66" s="140"/>
      <c r="PJC66" s="140"/>
      <c r="PJD66" s="140"/>
      <c r="PJE66" s="140"/>
      <c r="PJF66" s="140"/>
      <c r="PJG66" s="140"/>
      <c r="PJH66" s="140"/>
      <c r="PJI66" s="140"/>
      <c r="PJJ66" s="140"/>
      <c r="PJK66" s="140"/>
      <c r="PJL66" s="140"/>
      <c r="PJM66" s="140"/>
      <c r="PJN66" s="140"/>
      <c r="PJO66" s="140"/>
      <c r="PJP66" s="140"/>
      <c r="PJQ66" s="140"/>
      <c r="PJR66" s="140"/>
      <c r="PJS66" s="140"/>
      <c r="PJT66" s="140"/>
      <c r="PJU66" s="140"/>
      <c r="PJV66" s="140"/>
      <c r="PJW66" s="140"/>
      <c r="PJX66" s="140"/>
      <c r="PJY66" s="140"/>
      <c r="PJZ66" s="140"/>
      <c r="PKA66" s="140"/>
      <c r="PKB66" s="140"/>
      <c r="PKC66" s="140"/>
      <c r="PKD66" s="140"/>
      <c r="PKE66" s="140"/>
      <c r="PKF66" s="140"/>
      <c r="PKG66" s="140"/>
      <c r="PKH66" s="140"/>
      <c r="PKI66" s="140"/>
      <c r="PKJ66" s="140"/>
      <c r="PKK66" s="140"/>
      <c r="PKL66" s="140"/>
      <c r="PKM66" s="140"/>
      <c r="PKN66" s="140"/>
      <c r="PKO66" s="140"/>
      <c r="PKP66" s="140"/>
      <c r="PKQ66" s="140"/>
      <c r="PKR66" s="140"/>
      <c r="PKS66" s="140"/>
      <c r="PKT66" s="140"/>
      <c r="PKU66" s="140"/>
      <c r="PKV66" s="140"/>
      <c r="PKW66" s="140"/>
      <c r="PKX66" s="140"/>
      <c r="PKY66" s="140"/>
      <c r="PKZ66" s="140"/>
      <c r="PLA66" s="140"/>
      <c r="PLB66" s="140"/>
      <c r="PLC66" s="140"/>
      <c r="PLD66" s="140"/>
      <c r="PLE66" s="140"/>
      <c r="PLF66" s="140"/>
      <c r="PLG66" s="140"/>
      <c r="PLH66" s="140"/>
      <c r="PLI66" s="140"/>
      <c r="PLJ66" s="140"/>
      <c r="PLK66" s="140"/>
      <c r="PLL66" s="140"/>
      <c r="PLM66" s="140"/>
      <c r="PLN66" s="140"/>
      <c r="PLO66" s="140"/>
      <c r="PLP66" s="140"/>
      <c r="PLQ66" s="140"/>
      <c r="PLR66" s="140"/>
      <c r="PLS66" s="140"/>
      <c r="PLT66" s="140"/>
      <c r="PLU66" s="140"/>
      <c r="PLV66" s="140"/>
      <c r="PLW66" s="140"/>
      <c r="PLX66" s="140"/>
      <c r="PLY66" s="140"/>
      <c r="PLZ66" s="140"/>
      <c r="PMA66" s="140"/>
      <c r="PMB66" s="140"/>
      <c r="PMC66" s="140"/>
      <c r="PMD66" s="140"/>
      <c r="PME66" s="140"/>
      <c r="PMF66" s="140"/>
      <c r="PMG66" s="140"/>
      <c r="PMH66" s="140"/>
      <c r="PMI66" s="140"/>
      <c r="PMJ66" s="140"/>
      <c r="PMK66" s="140"/>
      <c r="PML66" s="140"/>
      <c r="PMM66" s="140"/>
      <c r="PMN66" s="140"/>
      <c r="PMO66" s="140"/>
      <c r="PMP66" s="140"/>
      <c r="PMQ66" s="140"/>
      <c r="PMR66" s="140"/>
      <c r="PMS66" s="140"/>
      <c r="PMT66" s="140"/>
      <c r="PMU66" s="140"/>
      <c r="PMV66" s="140"/>
      <c r="PMW66" s="140"/>
      <c r="PMX66" s="140"/>
      <c r="PMY66" s="140"/>
      <c r="PMZ66" s="140"/>
      <c r="PNA66" s="140"/>
      <c r="PNB66" s="140"/>
      <c r="PNC66" s="140"/>
      <c r="PND66" s="140"/>
      <c r="PNE66" s="140"/>
      <c r="PNF66" s="140"/>
      <c r="PNG66" s="140"/>
      <c r="PNH66" s="140"/>
      <c r="PNI66" s="140"/>
      <c r="PNJ66" s="140"/>
      <c r="PNK66" s="140"/>
      <c r="PNL66" s="140"/>
      <c r="PNM66" s="140"/>
      <c r="PNN66" s="140"/>
      <c r="PNO66" s="140"/>
      <c r="PNP66" s="140"/>
      <c r="PNQ66" s="140"/>
      <c r="PNR66" s="140"/>
      <c r="PNS66" s="140"/>
      <c r="PNT66" s="140"/>
      <c r="PNU66" s="140"/>
      <c r="PNV66" s="140"/>
      <c r="PNW66" s="140"/>
      <c r="PNX66" s="140"/>
      <c r="PNY66" s="140"/>
      <c r="PNZ66" s="140"/>
      <c r="POA66" s="140"/>
      <c r="POB66" s="140"/>
      <c r="POC66" s="140"/>
      <c r="POD66" s="140"/>
      <c r="POE66" s="140"/>
      <c r="POF66" s="140"/>
      <c r="POG66" s="140"/>
      <c r="POH66" s="140"/>
      <c r="POI66" s="140"/>
      <c r="POJ66" s="140"/>
      <c r="POK66" s="140"/>
      <c r="POL66" s="140"/>
      <c r="POM66" s="140"/>
      <c r="PON66" s="140"/>
      <c r="POO66" s="140"/>
      <c r="POP66" s="140"/>
      <c r="POQ66" s="140"/>
      <c r="POR66" s="140"/>
      <c r="POS66" s="140"/>
      <c r="POT66" s="140"/>
      <c r="POU66" s="140"/>
      <c r="POV66" s="140"/>
      <c r="POW66" s="140"/>
      <c r="POX66" s="140"/>
      <c r="POY66" s="140"/>
      <c r="POZ66" s="140"/>
      <c r="PPA66" s="140"/>
      <c r="PPB66" s="140"/>
      <c r="PPC66" s="140"/>
      <c r="PPD66" s="140"/>
      <c r="PPE66" s="140"/>
      <c r="PPF66" s="140"/>
      <c r="PPG66" s="140"/>
      <c r="PPH66" s="140"/>
      <c r="PPI66" s="140"/>
      <c r="PPJ66" s="140"/>
      <c r="PPK66" s="140"/>
      <c r="PPL66" s="140"/>
      <c r="PPM66" s="140"/>
      <c r="PPN66" s="140"/>
      <c r="PPO66" s="140"/>
      <c r="PPP66" s="140"/>
      <c r="PPQ66" s="140"/>
      <c r="PPR66" s="140"/>
      <c r="PPS66" s="140"/>
      <c r="PPT66" s="140"/>
      <c r="PPU66" s="140"/>
      <c r="PPV66" s="140"/>
      <c r="PPW66" s="140"/>
      <c r="PPX66" s="140"/>
      <c r="PPY66" s="140"/>
      <c r="PPZ66" s="140"/>
      <c r="PQA66" s="140"/>
      <c r="PQB66" s="140"/>
      <c r="PQC66" s="140"/>
      <c r="PQD66" s="140"/>
      <c r="PQE66" s="140"/>
      <c r="PQF66" s="140"/>
      <c r="PQG66" s="140"/>
      <c r="PQH66" s="140"/>
      <c r="PQI66" s="140"/>
      <c r="PQJ66" s="140"/>
      <c r="PQK66" s="140"/>
      <c r="PQL66" s="140"/>
      <c r="PQM66" s="140"/>
      <c r="PQN66" s="140"/>
      <c r="PQO66" s="140"/>
      <c r="PQP66" s="140"/>
      <c r="PQQ66" s="140"/>
      <c r="PQR66" s="140"/>
      <c r="PQS66" s="140"/>
      <c r="PQT66" s="140"/>
      <c r="PQU66" s="140"/>
      <c r="PQV66" s="140"/>
      <c r="PQW66" s="140"/>
      <c r="PQX66" s="140"/>
      <c r="PQY66" s="140"/>
      <c r="PQZ66" s="140"/>
      <c r="PRA66" s="140"/>
      <c r="PRB66" s="140"/>
      <c r="PRC66" s="140"/>
      <c r="PRD66" s="140"/>
      <c r="PRE66" s="140"/>
      <c r="PRF66" s="140"/>
      <c r="PRG66" s="140"/>
      <c r="PRH66" s="140"/>
      <c r="PRI66" s="140"/>
      <c r="PRJ66" s="140"/>
      <c r="PRK66" s="140"/>
      <c r="PRL66" s="140"/>
      <c r="PRM66" s="140"/>
      <c r="PRN66" s="140"/>
      <c r="PRO66" s="140"/>
      <c r="PRP66" s="140"/>
      <c r="PRQ66" s="140"/>
      <c r="PRR66" s="140"/>
      <c r="PRS66" s="140"/>
      <c r="PRT66" s="140"/>
      <c r="PRU66" s="140"/>
      <c r="PRV66" s="140"/>
      <c r="PRW66" s="140"/>
      <c r="PRX66" s="140"/>
      <c r="PRY66" s="140"/>
      <c r="PRZ66" s="140"/>
      <c r="PSA66" s="140"/>
      <c r="PSB66" s="140"/>
      <c r="PSC66" s="140"/>
      <c r="PSD66" s="140"/>
      <c r="PSE66" s="140"/>
      <c r="PSF66" s="140"/>
      <c r="PSG66" s="140"/>
      <c r="PSH66" s="140"/>
      <c r="PSI66" s="140"/>
      <c r="PSJ66" s="140"/>
      <c r="PSK66" s="140"/>
      <c r="PSL66" s="140"/>
      <c r="PSM66" s="140"/>
      <c r="PSN66" s="140"/>
      <c r="PSO66" s="140"/>
      <c r="PSP66" s="140"/>
      <c r="PSQ66" s="140"/>
      <c r="PSR66" s="140"/>
      <c r="PSS66" s="140"/>
      <c r="PST66" s="140"/>
      <c r="PSU66" s="140"/>
      <c r="PSV66" s="140"/>
      <c r="PSW66" s="140"/>
      <c r="PSX66" s="140"/>
      <c r="PSY66" s="140"/>
      <c r="PSZ66" s="140"/>
      <c r="PTA66" s="140"/>
      <c r="PTB66" s="140"/>
      <c r="PTC66" s="140"/>
      <c r="PTD66" s="140"/>
      <c r="PTE66" s="140"/>
      <c r="PTF66" s="140"/>
      <c r="PTG66" s="140"/>
      <c r="PTH66" s="140"/>
      <c r="PTI66" s="140"/>
      <c r="PTJ66" s="140"/>
      <c r="PTK66" s="140"/>
      <c r="PTL66" s="140"/>
      <c r="PTM66" s="140"/>
      <c r="PTN66" s="140"/>
      <c r="PTO66" s="140"/>
      <c r="PTP66" s="140"/>
      <c r="PTQ66" s="140"/>
      <c r="PTR66" s="140"/>
      <c r="PTS66" s="140"/>
      <c r="PTT66" s="140"/>
      <c r="PTU66" s="140"/>
      <c r="PTV66" s="140"/>
      <c r="PTW66" s="140"/>
      <c r="PTX66" s="140"/>
      <c r="PTY66" s="140"/>
      <c r="PTZ66" s="140"/>
      <c r="PUA66" s="140"/>
      <c r="PUB66" s="140"/>
      <c r="PUC66" s="140"/>
      <c r="PUD66" s="140"/>
      <c r="PUE66" s="140"/>
      <c r="PUF66" s="140"/>
      <c r="PUG66" s="140"/>
      <c r="PUH66" s="140"/>
      <c r="PUI66" s="140"/>
      <c r="PUJ66" s="140"/>
      <c r="PUK66" s="140"/>
      <c r="PUL66" s="140"/>
      <c r="PUM66" s="140"/>
      <c r="PUN66" s="140"/>
      <c r="PUO66" s="140"/>
      <c r="PUP66" s="140"/>
      <c r="PUQ66" s="140"/>
      <c r="PUR66" s="140"/>
      <c r="PUS66" s="140"/>
      <c r="PUT66" s="140"/>
      <c r="PUU66" s="140"/>
      <c r="PUV66" s="140"/>
      <c r="PUW66" s="140"/>
      <c r="PUX66" s="140"/>
      <c r="PUY66" s="140"/>
      <c r="PUZ66" s="140"/>
      <c r="PVA66" s="140"/>
      <c r="PVB66" s="140"/>
      <c r="PVC66" s="140"/>
      <c r="PVD66" s="140"/>
      <c r="PVE66" s="140"/>
      <c r="PVF66" s="140"/>
      <c r="PVG66" s="140"/>
      <c r="PVH66" s="140"/>
      <c r="PVI66" s="140"/>
      <c r="PVJ66" s="140"/>
      <c r="PVK66" s="140"/>
      <c r="PVL66" s="140"/>
      <c r="PVM66" s="140"/>
      <c r="PVN66" s="140"/>
      <c r="PVO66" s="140"/>
      <c r="PVP66" s="140"/>
      <c r="PVQ66" s="140"/>
      <c r="PVR66" s="140"/>
      <c r="PVS66" s="140"/>
      <c r="PVT66" s="140"/>
      <c r="PVU66" s="140"/>
      <c r="PVV66" s="140"/>
      <c r="PVW66" s="140"/>
      <c r="PVX66" s="140"/>
      <c r="PVY66" s="140"/>
      <c r="PVZ66" s="140"/>
      <c r="PWA66" s="140"/>
      <c r="PWB66" s="140"/>
      <c r="PWC66" s="140"/>
      <c r="PWD66" s="140"/>
      <c r="PWE66" s="140"/>
      <c r="PWF66" s="140"/>
      <c r="PWG66" s="140"/>
      <c r="PWH66" s="140"/>
      <c r="PWI66" s="140"/>
      <c r="PWJ66" s="140"/>
      <c r="PWK66" s="140"/>
      <c r="PWL66" s="140"/>
      <c r="PWM66" s="140"/>
      <c r="PWN66" s="140"/>
      <c r="PWO66" s="140"/>
      <c r="PWP66" s="140"/>
      <c r="PWQ66" s="140"/>
      <c r="PWR66" s="140"/>
      <c r="PWS66" s="140"/>
      <c r="PWT66" s="140"/>
      <c r="PWU66" s="140"/>
      <c r="PWV66" s="140"/>
      <c r="PWW66" s="140"/>
      <c r="PWX66" s="140"/>
      <c r="PWY66" s="140"/>
      <c r="PWZ66" s="140"/>
      <c r="PXA66" s="140"/>
      <c r="PXB66" s="140"/>
      <c r="PXC66" s="140"/>
      <c r="PXD66" s="140"/>
      <c r="PXE66" s="140"/>
      <c r="PXF66" s="140"/>
      <c r="PXG66" s="140"/>
      <c r="PXH66" s="140"/>
      <c r="PXI66" s="140"/>
      <c r="PXJ66" s="140"/>
      <c r="PXK66" s="140"/>
      <c r="PXL66" s="140"/>
      <c r="PXM66" s="140"/>
      <c r="PXN66" s="140"/>
      <c r="PXO66" s="140"/>
      <c r="PXP66" s="140"/>
      <c r="PXQ66" s="140"/>
      <c r="PXR66" s="140"/>
      <c r="PXS66" s="140"/>
      <c r="PXT66" s="140"/>
      <c r="PXU66" s="140"/>
      <c r="PXV66" s="140"/>
      <c r="PXW66" s="140"/>
      <c r="PXX66" s="140"/>
      <c r="PXY66" s="140"/>
      <c r="PXZ66" s="140"/>
      <c r="PYA66" s="140"/>
      <c r="PYB66" s="140"/>
      <c r="PYC66" s="140"/>
      <c r="PYD66" s="140"/>
      <c r="PYE66" s="140"/>
      <c r="PYF66" s="140"/>
      <c r="PYG66" s="140"/>
      <c r="PYH66" s="140"/>
      <c r="PYI66" s="140"/>
      <c r="PYJ66" s="140"/>
      <c r="PYK66" s="140"/>
      <c r="PYL66" s="140"/>
      <c r="PYM66" s="140"/>
      <c r="PYN66" s="140"/>
      <c r="PYO66" s="140"/>
      <c r="PYP66" s="140"/>
      <c r="PYQ66" s="140"/>
      <c r="PYR66" s="140"/>
      <c r="PYS66" s="140"/>
      <c r="PYT66" s="140"/>
      <c r="PYU66" s="140"/>
      <c r="PYV66" s="140"/>
      <c r="PYW66" s="140"/>
      <c r="PYX66" s="140"/>
      <c r="PYY66" s="140"/>
      <c r="PYZ66" s="140"/>
      <c r="PZA66" s="140"/>
      <c r="PZB66" s="140"/>
      <c r="PZC66" s="140"/>
      <c r="PZD66" s="140"/>
      <c r="PZE66" s="140"/>
      <c r="PZF66" s="140"/>
      <c r="PZG66" s="140"/>
      <c r="PZH66" s="140"/>
      <c r="PZI66" s="140"/>
      <c r="PZJ66" s="140"/>
      <c r="PZK66" s="140"/>
      <c r="PZL66" s="140"/>
      <c r="PZM66" s="140"/>
      <c r="PZN66" s="140"/>
      <c r="PZO66" s="140"/>
      <c r="PZP66" s="140"/>
      <c r="PZQ66" s="140"/>
      <c r="PZR66" s="140"/>
      <c r="PZS66" s="140"/>
      <c r="PZT66" s="140"/>
      <c r="PZU66" s="140"/>
      <c r="PZV66" s="140"/>
      <c r="PZW66" s="140"/>
      <c r="PZX66" s="140"/>
      <c r="PZY66" s="140"/>
      <c r="PZZ66" s="140"/>
      <c r="QAA66" s="140"/>
      <c r="QAB66" s="140"/>
      <c r="QAC66" s="140"/>
      <c r="QAD66" s="140"/>
      <c r="QAE66" s="140"/>
      <c r="QAF66" s="140"/>
      <c r="QAG66" s="140"/>
      <c r="QAH66" s="140"/>
      <c r="QAI66" s="140"/>
      <c r="QAJ66" s="140"/>
      <c r="QAK66" s="140"/>
      <c r="QAL66" s="140"/>
      <c r="QAM66" s="140"/>
      <c r="QAN66" s="140"/>
      <c r="QAO66" s="140"/>
      <c r="QAP66" s="140"/>
      <c r="QAQ66" s="140"/>
      <c r="QAR66" s="140"/>
      <c r="QAS66" s="140"/>
      <c r="QAT66" s="140"/>
      <c r="QAU66" s="140"/>
      <c r="QAV66" s="140"/>
      <c r="QAW66" s="140"/>
      <c r="QAX66" s="140"/>
      <c r="QAY66" s="140"/>
      <c r="QAZ66" s="140"/>
      <c r="QBA66" s="140"/>
      <c r="QBB66" s="140"/>
      <c r="QBC66" s="140"/>
      <c r="QBD66" s="140"/>
      <c r="QBE66" s="140"/>
      <c r="QBF66" s="140"/>
      <c r="QBG66" s="140"/>
      <c r="QBH66" s="140"/>
      <c r="QBI66" s="140"/>
      <c r="QBJ66" s="140"/>
      <c r="QBK66" s="140"/>
      <c r="QBL66" s="140"/>
      <c r="QBM66" s="140"/>
      <c r="QBN66" s="140"/>
      <c r="QBO66" s="140"/>
      <c r="QBP66" s="140"/>
      <c r="QBQ66" s="140"/>
      <c r="QBR66" s="140"/>
      <c r="QBS66" s="140"/>
      <c r="QBT66" s="140"/>
      <c r="QBU66" s="140"/>
      <c r="QBV66" s="140"/>
      <c r="QBW66" s="140"/>
      <c r="QBX66" s="140"/>
      <c r="QBY66" s="140"/>
      <c r="QBZ66" s="140"/>
      <c r="QCA66" s="140"/>
      <c r="QCB66" s="140"/>
      <c r="QCC66" s="140"/>
      <c r="QCD66" s="140"/>
      <c r="QCE66" s="140"/>
      <c r="QCF66" s="140"/>
      <c r="QCG66" s="140"/>
      <c r="QCH66" s="140"/>
      <c r="QCI66" s="140"/>
      <c r="QCJ66" s="140"/>
      <c r="QCK66" s="140"/>
      <c r="QCL66" s="140"/>
      <c r="QCM66" s="140"/>
      <c r="QCN66" s="140"/>
      <c r="QCO66" s="140"/>
      <c r="QCP66" s="140"/>
      <c r="QCQ66" s="140"/>
      <c r="QCR66" s="140"/>
      <c r="QCS66" s="140"/>
      <c r="QCT66" s="140"/>
      <c r="QCU66" s="140"/>
      <c r="QCV66" s="140"/>
      <c r="QCW66" s="140"/>
      <c r="QCX66" s="140"/>
      <c r="QCY66" s="140"/>
      <c r="QCZ66" s="140"/>
      <c r="QDA66" s="140"/>
      <c r="QDB66" s="140"/>
      <c r="QDC66" s="140"/>
      <c r="QDD66" s="140"/>
      <c r="QDE66" s="140"/>
      <c r="QDF66" s="140"/>
      <c r="QDG66" s="140"/>
      <c r="QDH66" s="140"/>
      <c r="QDI66" s="140"/>
      <c r="QDJ66" s="140"/>
      <c r="QDK66" s="140"/>
      <c r="QDL66" s="140"/>
      <c r="QDM66" s="140"/>
      <c r="QDN66" s="140"/>
      <c r="QDO66" s="140"/>
      <c r="QDP66" s="140"/>
      <c r="QDQ66" s="140"/>
      <c r="QDR66" s="140"/>
      <c r="QDS66" s="140"/>
      <c r="QDT66" s="140"/>
      <c r="QDU66" s="140"/>
      <c r="QDV66" s="140"/>
      <c r="QDW66" s="140"/>
      <c r="QDX66" s="140"/>
      <c r="QDY66" s="140"/>
      <c r="QDZ66" s="140"/>
      <c r="QEA66" s="140"/>
      <c r="QEB66" s="140"/>
      <c r="QEC66" s="140"/>
      <c r="QED66" s="140"/>
      <c r="QEE66" s="140"/>
      <c r="QEF66" s="140"/>
      <c r="QEG66" s="140"/>
      <c r="QEH66" s="140"/>
      <c r="QEI66" s="140"/>
      <c r="QEJ66" s="140"/>
      <c r="QEK66" s="140"/>
      <c r="QEL66" s="140"/>
      <c r="QEM66" s="140"/>
      <c r="QEN66" s="140"/>
      <c r="QEO66" s="140"/>
      <c r="QEP66" s="140"/>
      <c r="QEQ66" s="140"/>
      <c r="QER66" s="140"/>
      <c r="QES66" s="140"/>
      <c r="QET66" s="140"/>
      <c r="QEU66" s="140"/>
      <c r="QEV66" s="140"/>
      <c r="QEW66" s="140"/>
      <c r="QEX66" s="140"/>
      <c r="QEY66" s="140"/>
      <c r="QEZ66" s="140"/>
      <c r="QFA66" s="140"/>
      <c r="QFB66" s="140"/>
      <c r="QFC66" s="140"/>
      <c r="QFD66" s="140"/>
      <c r="QFE66" s="140"/>
      <c r="QFF66" s="140"/>
      <c r="QFG66" s="140"/>
      <c r="QFH66" s="140"/>
      <c r="QFI66" s="140"/>
      <c r="QFJ66" s="140"/>
      <c r="QFK66" s="140"/>
      <c r="QFL66" s="140"/>
      <c r="QFM66" s="140"/>
      <c r="QFN66" s="140"/>
      <c r="QFO66" s="140"/>
      <c r="QFP66" s="140"/>
      <c r="QFQ66" s="140"/>
      <c r="QFR66" s="140"/>
      <c r="QFS66" s="140"/>
      <c r="QFT66" s="140"/>
      <c r="QFU66" s="140"/>
      <c r="QFV66" s="140"/>
      <c r="QFW66" s="140"/>
      <c r="QFX66" s="140"/>
      <c r="QFY66" s="140"/>
      <c r="QFZ66" s="140"/>
      <c r="QGA66" s="140"/>
      <c r="QGB66" s="140"/>
      <c r="QGC66" s="140"/>
      <c r="QGD66" s="140"/>
      <c r="QGE66" s="140"/>
      <c r="QGF66" s="140"/>
      <c r="QGG66" s="140"/>
      <c r="QGH66" s="140"/>
      <c r="QGI66" s="140"/>
      <c r="QGJ66" s="140"/>
      <c r="QGK66" s="140"/>
      <c r="QGL66" s="140"/>
      <c r="QGM66" s="140"/>
      <c r="QGN66" s="140"/>
      <c r="QGO66" s="140"/>
      <c r="QGP66" s="140"/>
      <c r="QGQ66" s="140"/>
      <c r="QGR66" s="140"/>
      <c r="QGS66" s="140"/>
      <c r="QGT66" s="140"/>
      <c r="QGU66" s="140"/>
      <c r="QGV66" s="140"/>
      <c r="QGW66" s="140"/>
      <c r="QGX66" s="140"/>
      <c r="QGY66" s="140"/>
      <c r="QGZ66" s="140"/>
      <c r="QHA66" s="140"/>
      <c r="QHB66" s="140"/>
      <c r="QHC66" s="140"/>
      <c r="QHD66" s="140"/>
      <c r="QHE66" s="140"/>
      <c r="QHF66" s="140"/>
      <c r="QHG66" s="140"/>
      <c r="QHH66" s="140"/>
      <c r="QHI66" s="140"/>
      <c r="QHJ66" s="140"/>
      <c r="QHK66" s="140"/>
      <c r="QHL66" s="140"/>
      <c r="QHM66" s="140"/>
      <c r="QHN66" s="140"/>
      <c r="QHO66" s="140"/>
      <c r="QHP66" s="140"/>
      <c r="QHQ66" s="140"/>
      <c r="QHR66" s="140"/>
      <c r="QHS66" s="140"/>
      <c r="QHT66" s="140"/>
      <c r="QHU66" s="140"/>
      <c r="QHV66" s="140"/>
      <c r="QHW66" s="140"/>
      <c r="QHX66" s="140"/>
      <c r="QHY66" s="140"/>
      <c r="QHZ66" s="140"/>
      <c r="QIA66" s="140"/>
      <c r="QIB66" s="140"/>
      <c r="QIC66" s="140"/>
      <c r="QID66" s="140"/>
      <c r="QIE66" s="140"/>
      <c r="QIF66" s="140"/>
      <c r="QIG66" s="140"/>
      <c r="QIH66" s="140"/>
      <c r="QII66" s="140"/>
      <c r="QIJ66" s="140"/>
      <c r="QIK66" s="140"/>
      <c r="QIL66" s="140"/>
      <c r="QIM66" s="140"/>
      <c r="QIN66" s="140"/>
      <c r="QIO66" s="140"/>
      <c r="QIP66" s="140"/>
      <c r="QIQ66" s="140"/>
      <c r="QIR66" s="140"/>
      <c r="QIS66" s="140"/>
      <c r="QIT66" s="140"/>
      <c r="QIU66" s="140"/>
      <c r="QIV66" s="140"/>
      <c r="QIW66" s="140"/>
      <c r="QIX66" s="140"/>
      <c r="QIY66" s="140"/>
      <c r="QIZ66" s="140"/>
      <c r="QJA66" s="140"/>
      <c r="QJB66" s="140"/>
      <c r="QJC66" s="140"/>
      <c r="QJD66" s="140"/>
      <c r="QJE66" s="140"/>
      <c r="QJF66" s="140"/>
      <c r="QJG66" s="140"/>
      <c r="QJH66" s="140"/>
      <c r="QJI66" s="140"/>
      <c r="QJJ66" s="140"/>
      <c r="QJK66" s="140"/>
      <c r="QJL66" s="140"/>
      <c r="QJM66" s="140"/>
      <c r="QJN66" s="140"/>
      <c r="QJO66" s="140"/>
      <c r="QJP66" s="140"/>
      <c r="QJQ66" s="140"/>
      <c r="QJR66" s="140"/>
      <c r="QJS66" s="140"/>
      <c r="QJT66" s="140"/>
      <c r="QJU66" s="140"/>
      <c r="QJV66" s="140"/>
      <c r="QJW66" s="140"/>
      <c r="QJX66" s="140"/>
      <c r="QJY66" s="140"/>
      <c r="QJZ66" s="140"/>
      <c r="QKA66" s="140"/>
      <c r="QKB66" s="140"/>
      <c r="QKC66" s="140"/>
      <c r="QKD66" s="140"/>
      <c r="QKE66" s="140"/>
      <c r="QKF66" s="140"/>
      <c r="QKG66" s="140"/>
      <c r="QKH66" s="140"/>
      <c r="QKI66" s="140"/>
      <c r="QKJ66" s="140"/>
      <c r="QKK66" s="140"/>
      <c r="QKL66" s="140"/>
      <c r="QKM66" s="140"/>
      <c r="QKN66" s="140"/>
      <c r="QKO66" s="140"/>
      <c r="QKP66" s="140"/>
      <c r="QKQ66" s="140"/>
      <c r="QKR66" s="140"/>
      <c r="QKS66" s="140"/>
      <c r="QKT66" s="140"/>
      <c r="QKU66" s="140"/>
      <c r="QKV66" s="140"/>
      <c r="QKW66" s="140"/>
      <c r="QKX66" s="140"/>
      <c r="QKY66" s="140"/>
      <c r="QKZ66" s="140"/>
      <c r="QLA66" s="140"/>
      <c r="QLB66" s="140"/>
      <c r="QLC66" s="140"/>
      <c r="QLD66" s="140"/>
      <c r="QLE66" s="140"/>
      <c r="QLF66" s="140"/>
      <c r="QLG66" s="140"/>
      <c r="QLH66" s="140"/>
      <c r="QLI66" s="140"/>
      <c r="QLJ66" s="140"/>
      <c r="QLK66" s="140"/>
      <c r="QLL66" s="140"/>
      <c r="QLM66" s="140"/>
      <c r="QLN66" s="140"/>
      <c r="QLO66" s="140"/>
      <c r="QLP66" s="140"/>
      <c r="QLQ66" s="140"/>
      <c r="QLR66" s="140"/>
      <c r="QLS66" s="140"/>
      <c r="QLT66" s="140"/>
      <c r="QLU66" s="140"/>
      <c r="QLV66" s="140"/>
      <c r="QLW66" s="140"/>
      <c r="QLX66" s="140"/>
      <c r="QLY66" s="140"/>
      <c r="QLZ66" s="140"/>
      <c r="QMA66" s="140"/>
      <c r="QMB66" s="140"/>
      <c r="QMC66" s="140"/>
      <c r="QMD66" s="140"/>
      <c r="QME66" s="140"/>
      <c r="QMF66" s="140"/>
      <c r="QMG66" s="140"/>
      <c r="QMH66" s="140"/>
      <c r="QMI66" s="140"/>
      <c r="QMJ66" s="140"/>
      <c r="QMK66" s="140"/>
      <c r="QML66" s="140"/>
      <c r="QMM66" s="140"/>
      <c r="QMN66" s="140"/>
      <c r="QMO66" s="140"/>
      <c r="QMP66" s="140"/>
      <c r="QMQ66" s="140"/>
      <c r="QMR66" s="140"/>
      <c r="QMS66" s="140"/>
      <c r="QMT66" s="140"/>
      <c r="QMU66" s="140"/>
      <c r="QMV66" s="140"/>
      <c r="QMW66" s="140"/>
      <c r="QMX66" s="140"/>
      <c r="QMY66" s="140"/>
      <c r="QMZ66" s="140"/>
      <c r="QNA66" s="140"/>
      <c r="QNB66" s="140"/>
      <c r="QNC66" s="140"/>
      <c r="QND66" s="140"/>
      <c r="QNE66" s="140"/>
      <c r="QNF66" s="140"/>
      <c r="QNG66" s="140"/>
      <c r="QNH66" s="140"/>
      <c r="QNI66" s="140"/>
      <c r="QNJ66" s="140"/>
      <c r="QNK66" s="140"/>
      <c r="QNL66" s="140"/>
      <c r="QNM66" s="140"/>
      <c r="QNN66" s="140"/>
      <c r="QNO66" s="140"/>
      <c r="QNP66" s="140"/>
      <c r="QNQ66" s="140"/>
      <c r="QNR66" s="140"/>
      <c r="QNS66" s="140"/>
      <c r="QNT66" s="140"/>
      <c r="QNU66" s="140"/>
      <c r="QNV66" s="140"/>
      <c r="QNW66" s="140"/>
      <c r="QNX66" s="140"/>
      <c r="QNY66" s="140"/>
      <c r="QNZ66" s="140"/>
      <c r="QOA66" s="140"/>
      <c r="QOB66" s="140"/>
      <c r="QOC66" s="140"/>
      <c r="QOD66" s="140"/>
      <c r="QOE66" s="140"/>
      <c r="QOF66" s="140"/>
      <c r="QOG66" s="140"/>
      <c r="QOH66" s="140"/>
      <c r="QOI66" s="140"/>
      <c r="QOJ66" s="140"/>
      <c r="QOK66" s="140"/>
      <c r="QOL66" s="140"/>
      <c r="QOM66" s="140"/>
      <c r="QON66" s="140"/>
      <c r="QOO66" s="140"/>
      <c r="QOP66" s="140"/>
      <c r="QOQ66" s="140"/>
      <c r="QOR66" s="140"/>
      <c r="QOS66" s="140"/>
      <c r="QOT66" s="140"/>
      <c r="QOU66" s="140"/>
      <c r="QOV66" s="140"/>
      <c r="QOW66" s="140"/>
      <c r="QOX66" s="140"/>
      <c r="QOY66" s="140"/>
      <c r="QOZ66" s="140"/>
      <c r="QPA66" s="140"/>
      <c r="QPB66" s="140"/>
      <c r="QPC66" s="140"/>
      <c r="QPD66" s="140"/>
      <c r="QPE66" s="140"/>
      <c r="QPF66" s="140"/>
      <c r="QPG66" s="140"/>
      <c r="QPH66" s="140"/>
      <c r="QPI66" s="140"/>
      <c r="QPJ66" s="140"/>
      <c r="QPK66" s="140"/>
      <c r="QPL66" s="140"/>
      <c r="QPM66" s="140"/>
      <c r="QPN66" s="140"/>
      <c r="QPO66" s="140"/>
      <c r="QPP66" s="140"/>
      <c r="QPQ66" s="140"/>
      <c r="QPR66" s="140"/>
      <c r="QPS66" s="140"/>
      <c r="QPT66" s="140"/>
      <c r="QPU66" s="140"/>
      <c r="QPV66" s="140"/>
      <c r="QPW66" s="140"/>
      <c r="QPX66" s="140"/>
      <c r="QPY66" s="140"/>
      <c r="QPZ66" s="140"/>
      <c r="QQA66" s="140"/>
      <c r="QQB66" s="140"/>
      <c r="QQC66" s="140"/>
      <c r="QQD66" s="140"/>
      <c r="QQE66" s="140"/>
      <c r="QQF66" s="140"/>
      <c r="QQG66" s="140"/>
      <c r="QQH66" s="140"/>
      <c r="QQI66" s="140"/>
      <c r="QQJ66" s="140"/>
      <c r="QQK66" s="140"/>
      <c r="QQL66" s="140"/>
      <c r="QQM66" s="140"/>
      <c r="QQN66" s="140"/>
      <c r="QQO66" s="140"/>
      <c r="QQP66" s="140"/>
      <c r="QQQ66" s="140"/>
      <c r="QQR66" s="140"/>
      <c r="QQS66" s="140"/>
      <c r="QQT66" s="140"/>
      <c r="QQU66" s="140"/>
      <c r="QQV66" s="140"/>
      <c r="QQW66" s="140"/>
      <c r="QQX66" s="140"/>
      <c r="QQY66" s="140"/>
      <c r="QQZ66" s="140"/>
      <c r="QRA66" s="140"/>
      <c r="QRB66" s="140"/>
      <c r="QRC66" s="140"/>
      <c r="QRD66" s="140"/>
      <c r="QRE66" s="140"/>
      <c r="QRF66" s="140"/>
      <c r="QRG66" s="140"/>
      <c r="QRH66" s="140"/>
      <c r="QRI66" s="140"/>
      <c r="QRJ66" s="140"/>
      <c r="QRK66" s="140"/>
      <c r="QRL66" s="140"/>
      <c r="QRM66" s="140"/>
      <c r="QRN66" s="140"/>
      <c r="QRO66" s="140"/>
      <c r="QRP66" s="140"/>
      <c r="QRQ66" s="140"/>
      <c r="QRR66" s="140"/>
      <c r="QRS66" s="140"/>
      <c r="QRT66" s="140"/>
      <c r="QRU66" s="140"/>
      <c r="QRV66" s="140"/>
      <c r="QRW66" s="140"/>
      <c r="QRX66" s="140"/>
      <c r="QRY66" s="140"/>
      <c r="QRZ66" s="140"/>
      <c r="QSA66" s="140"/>
      <c r="QSB66" s="140"/>
      <c r="QSC66" s="140"/>
      <c r="QSD66" s="140"/>
      <c r="QSE66" s="140"/>
      <c r="QSF66" s="140"/>
      <c r="QSG66" s="140"/>
      <c r="QSH66" s="140"/>
      <c r="QSI66" s="140"/>
      <c r="QSJ66" s="140"/>
      <c r="QSK66" s="140"/>
      <c r="QSL66" s="140"/>
      <c r="QSM66" s="140"/>
      <c r="QSN66" s="140"/>
      <c r="QSO66" s="140"/>
      <c r="QSP66" s="140"/>
      <c r="QSQ66" s="140"/>
      <c r="QSR66" s="140"/>
      <c r="QSS66" s="140"/>
      <c r="QST66" s="140"/>
      <c r="QSU66" s="140"/>
      <c r="QSV66" s="140"/>
      <c r="QSW66" s="140"/>
      <c r="QSX66" s="140"/>
      <c r="QSY66" s="140"/>
      <c r="QSZ66" s="140"/>
      <c r="QTA66" s="140"/>
      <c r="QTB66" s="140"/>
      <c r="QTC66" s="140"/>
      <c r="QTD66" s="140"/>
      <c r="QTE66" s="140"/>
      <c r="QTF66" s="140"/>
      <c r="QTG66" s="140"/>
      <c r="QTH66" s="140"/>
      <c r="QTI66" s="140"/>
      <c r="QTJ66" s="140"/>
      <c r="QTK66" s="140"/>
      <c r="QTL66" s="140"/>
      <c r="QTM66" s="140"/>
      <c r="QTN66" s="140"/>
      <c r="QTO66" s="140"/>
      <c r="QTP66" s="140"/>
      <c r="QTQ66" s="140"/>
      <c r="QTR66" s="140"/>
      <c r="QTS66" s="140"/>
      <c r="QTT66" s="140"/>
      <c r="QTU66" s="140"/>
      <c r="QTV66" s="140"/>
      <c r="QTW66" s="140"/>
      <c r="QTX66" s="140"/>
      <c r="QTY66" s="140"/>
      <c r="QTZ66" s="140"/>
      <c r="QUA66" s="140"/>
      <c r="QUB66" s="140"/>
      <c r="QUC66" s="140"/>
      <c r="QUD66" s="140"/>
      <c r="QUE66" s="140"/>
      <c r="QUF66" s="140"/>
      <c r="QUG66" s="140"/>
      <c r="QUH66" s="140"/>
      <c r="QUI66" s="140"/>
      <c r="QUJ66" s="140"/>
      <c r="QUK66" s="140"/>
      <c r="QUL66" s="140"/>
      <c r="QUM66" s="140"/>
      <c r="QUN66" s="140"/>
      <c r="QUO66" s="140"/>
      <c r="QUP66" s="140"/>
      <c r="QUQ66" s="140"/>
      <c r="QUR66" s="140"/>
      <c r="QUS66" s="140"/>
      <c r="QUT66" s="140"/>
      <c r="QUU66" s="140"/>
      <c r="QUV66" s="140"/>
      <c r="QUW66" s="140"/>
      <c r="QUX66" s="140"/>
      <c r="QUY66" s="140"/>
      <c r="QUZ66" s="140"/>
      <c r="QVA66" s="140"/>
      <c r="QVB66" s="140"/>
      <c r="QVC66" s="140"/>
      <c r="QVD66" s="140"/>
      <c r="QVE66" s="140"/>
      <c r="QVF66" s="140"/>
      <c r="QVG66" s="140"/>
      <c r="QVH66" s="140"/>
      <c r="QVI66" s="140"/>
      <c r="QVJ66" s="140"/>
      <c r="QVK66" s="140"/>
      <c r="QVL66" s="140"/>
      <c r="QVM66" s="140"/>
      <c r="QVN66" s="140"/>
      <c r="QVO66" s="140"/>
      <c r="QVP66" s="140"/>
      <c r="QVQ66" s="140"/>
      <c r="QVR66" s="140"/>
      <c r="QVS66" s="140"/>
      <c r="QVT66" s="140"/>
      <c r="QVU66" s="140"/>
      <c r="QVV66" s="140"/>
      <c r="QVW66" s="140"/>
      <c r="QVX66" s="140"/>
      <c r="QVY66" s="140"/>
      <c r="QVZ66" s="140"/>
      <c r="QWA66" s="140"/>
      <c r="QWB66" s="140"/>
      <c r="QWC66" s="140"/>
      <c r="QWD66" s="140"/>
      <c r="QWE66" s="140"/>
      <c r="QWF66" s="140"/>
      <c r="QWG66" s="140"/>
      <c r="QWH66" s="140"/>
      <c r="QWI66" s="140"/>
      <c r="QWJ66" s="140"/>
      <c r="QWK66" s="140"/>
      <c r="QWL66" s="140"/>
      <c r="QWM66" s="140"/>
      <c r="QWN66" s="140"/>
      <c r="QWO66" s="140"/>
      <c r="QWP66" s="140"/>
      <c r="QWQ66" s="140"/>
      <c r="QWR66" s="140"/>
      <c r="QWS66" s="140"/>
      <c r="QWT66" s="140"/>
      <c r="QWU66" s="140"/>
      <c r="QWV66" s="140"/>
      <c r="QWW66" s="140"/>
      <c r="QWX66" s="140"/>
      <c r="QWY66" s="140"/>
      <c r="QWZ66" s="140"/>
      <c r="QXA66" s="140"/>
      <c r="QXB66" s="140"/>
      <c r="QXC66" s="140"/>
      <c r="QXD66" s="140"/>
      <c r="QXE66" s="140"/>
      <c r="QXF66" s="140"/>
      <c r="QXG66" s="140"/>
      <c r="QXH66" s="140"/>
      <c r="QXI66" s="140"/>
      <c r="QXJ66" s="140"/>
      <c r="QXK66" s="140"/>
      <c r="QXL66" s="140"/>
      <c r="QXM66" s="140"/>
      <c r="QXN66" s="140"/>
      <c r="QXO66" s="140"/>
      <c r="QXP66" s="140"/>
      <c r="QXQ66" s="140"/>
      <c r="QXR66" s="140"/>
      <c r="QXS66" s="140"/>
      <c r="QXT66" s="140"/>
      <c r="QXU66" s="140"/>
      <c r="QXV66" s="140"/>
      <c r="QXW66" s="140"/>
      <c r="QXX66" s="140"/>
      <c r="QXY66" s="140"/>
      <c r="QXZ66" s="140"/>
      <c r="QYA66" s="140"/>
      <c r="QYB66" s="140"/>
      <c r="QYC66" s="140"/>
      <c r="QYD66" s="140"/>
      <c r="QYE66" s="140"/>
      <c r="QYF66" s="140"/>
      <c r="QYG66" s="140"/>
      <c r="QYH66" s="140"/>
      <c r="QYI66" s="140"/>
      <c r="QYJ66" s="140"/>
      <c r="QYK66" s="140"/>
      <c r="QYL66" s="140"/>
      <c r="QYM66" s="140"/>
      <c r="QYN66" s="140"/>
      <c r="QYO66" s="140"/>
      <c r="QYP66" s="140"/>
      <c r="QYQ66" s="140"/>
      <c r="QYR66" s="140"/>
      <c r="QYS66" s="140"/>
      <c r="QYT66" s="140"/>
      <c r="QYU66" s="140"/>
      <c r="QYV66" s="140"/>
      <c r="QYW66" s="140"/>
      <c r="QYX66" s="140"/>
      <c r="QYY66" s="140"/>
      <c r="QYZ66" s="140"/>
      <c r="QZA66" s="140"/>
      <c r="QZB66" s="140"/>
      <c r="QZC66" s="140"/>
      <c r="QZD66" s="140"/>
      <c r="QZE66" s="140"/>
      <c r="QZF66" s="140"/>
      <c r="QZG66" s="140"/>
      <c r="QZH66" s="140"/>
      <c r="QZI66" s="140"/>
      <c r="QZJ66" s="140"/>
      <c r="QZK66" s="140"/>
      <c r="QZL66" s="140"/>
      <c r="QZM66" s="140"/>
      <c r="QZN66" s="140"/>
      <c r="QZO66" s="140"/>
      <c r="QZP66" s="140"/>
      <c r="QZQ66" s="140"/>
      <c r="QZR66" s="140"/>
      <c r="QZS66" s="140"/>
      <c r="QZT66" s="140"/>
      <c r="QZU66" s="140"/>
      <c r="QZV66" s="140"/>
      <c r="QZW66" s="140"/>
      <c r="QZX66" s="140"/>
      <c r="QZY66" s="140"/>
      <c r="QZZ66" s="140"/>
      <c r="RAA66" s="140"/>
      <c r="RAB66" s="140"/>
      <c r="RAC66" s="140"/>
      <c r="RAD66" s="140"/>
      <c r="RAE66" s="140"/>
      <c r="RAF66" s="140"/>
      <c r="RAG66" s="140"/>
      <c r="RAH66" s="140"/>
      <c r="RAI66" s="140"/>
      <c r="RAJ66" s="140"/>
      <c r="RAK66" s="140"/>
      <c r="RAL66" s="140"/>
      <c r="RAM66" s="140"/>
      <c r="RAN66" s="140"/>
      <c r="RAO66" s="140"/>
      <c r="RAP66" s="140"/>
      <c r="RAQ66" s="140"/>
      <c r="RAR66" s="140"/>
      <c r="RAS66" s="140"/>
      <c r="RAT66" s="140"/>
      <c r="RAU66" s="140"/>
      <c r="RAV66" s="140"/>
      <c r="RAW66" s="140"/>
      <c r="RAX66" s="140"/>
      <c r="RAY66" s="140"/>
      <c r="RAZ66" s="140"/>
      <c r="RBA66" s="140"/>
      <c r="RBB66" s="140"/>
      <c r="RBC66" s="140"/>
      <c r="RBD66" s="140"/>
      <c r="RBE66" s="140"/>
      <c r="RBF66" s="140"/>
      <c r="RBG66" s="140"/>
      <c r="RBH66" s="140"/>
      <c r="RBI66" s="140"/>
      <c r="RBJ66" s="140"/>
      <c r="RBK66" s="140"/>
      <c r="RBL66" s="140"/>
      <c r="RBM66" s="140"/>
      <c r="RBN66" s="140"/>
      <c r="RBO66" s="140"/>
      <c r="RBP66" s="140"/>
      <c r="RBQ66" s="140"/>
      <c r="RBR66" s="140"/>
      <c r="RBS66" s="140"/>
      <c r="RBT66" s="140"/>
      <c r="RBU66" s="140"/>
      <c r="RBV66" s="140"/>
      <c r="RBW66" s="140"/>
      <c r="RBX66" s="140"/>
      <c r="RBY66" s="140"/>
      <c r="RBZ66" s="140"/>
      <c r="RCA66" s="140"/>
      <c r="RCB66" s="140"/>
      <c r="RCC66" s="140"/>
      <c r="RCD66" s="140"/>
      <c r="RCE66" s="140"/>
      <c r="RCF66" s="140"/>
      <c r="RCG66" s="140"/>
      <c r="RCH66" s="140"/>
      <c r="RCI66" s="140"/>
      <c r="RCJ66" s="140"/>
      <c r="RCK66" s="140"/>
      <c r="RCL66" s="140"/>
      <c r="RCM66" s="140"/>
      <c r="RCN66" s="140"/>
      <c r="RCO66" s="140"/>
      <c r="RCP66" s="140"/>
      <c r="RCQ66" s="140"/>
      <c r="RCR66" s="140"/>
      <c r="RCS66" s="140"/>
      <c r="RCT66" s="140"/>
      <c r="RCU66" s="140"/>
      <c r="RCV66" s="140"/>
      <c r="RCW66" s="140"/>
      <c r="RCX66" s="140"/>
      <c r="RCY66" s="140"/>
      <c r="RCZ66" s="140"/>
      <c r="RDA66" s="140"/>
      <c r="RDB66" s="140"/>
      <c r="RDC66" s="140"/>
      <c r="RDD66" s="140"/>
      <c r="RDE66" s="140"/>
      <c r="RDF66" s="140"/>
      <c r="RDG66" s="140"/>
      <c r="RDH66" s="140"/>
      <c r="RDI66" s="140"/>
      <c r="RDJ66" s="140"/>
      <c r="RDK66" s="140"/>
      <c r="RDL66" s="140"/>
      <c r="RDM66" s="140"/>
      <c r="RDN66" s="140"/>
      <c r="RDO66" s="140"/>
      <c r="RDP66" s="140"/>
      <c r="RDQ66" s="140"/>
      <c r="RDR66" s="140"/>
      <c r="RDS66" s="140"/>
      <c r="RDT66" s="140"/>
      <c r="RDU66" s="140"/>
      <c r="RDV66" s="140"/>
      <c r="RDW66" s="140"/>
      <c r="RDX66" s="140"/>
      <c r="RDY66" s="140"/>
      <c r="RDZ66" s="140"/>
      <c r="REA66" s="140"/>
      <c r="REB66" s="140"/>
      <c r="REC66" s="140"/>
      <c r="RED66" s="140"/>
      <c r="REE66" s="140"/>
      <c r="REF66" s="140"/>
      <c r="REG66" s="140"/>
      <c r="REH66" s="140"/>
      <c r="REI66" s="140"/>
      <c r="REJ66" s="140"/>
      <c r="REK66" s="140"/>
      <c r="REL66" s="140"/>
      <c r="REM66" s="140"/>
      <c r="REN66" s="140"/>
      <c r="REO66" s="140"/>
      <c r="REP66" s="140"/>
      <c r="REQ66" s="140"/>
      <c r="RER66" s="140"/>
      <c r="RES66" s="140"/>
      <c r="RET66" s="140"/>
      <c r="REU66" s="140"/>
      <c r="REV66" s="140"/>
      <c r="REW66" s="140"/>
      <c r="REX66" s="140"/>
      <c r="REY66" s="140"/>
      <c r="REZ66" s="140"/>
      <c r="RFA66" s="140"/>
      <c r="RFB66" s="140"/>
      <c r="RFC66" s="140"/>
      <c r="RFD66" s="140"/>
      <c r="RFE66" s="140"/>
      <c r="RFF66" s="140"/>
      <c r="RFG66" s="140"/>
      <c r="RFH66" s="140"/>
      <c r="RFI66" s="140"/>
      <c r="RFJ66" s="140"/>
      <c r="RFK66" s="140"/>
      <c r="RFL66" s="140"/>
      <c r="RFM66" s="140"/>
      <c r="RFN66" s="140"/>
      <c r="RFO66" s="140"/>
      <c r="RFP66" s="140"/>
      <c r="RFQ66" s="140"/>
      <c r="RFR66" s="140"/>
      <c r="RFS66" s="140"/>
      <c r="RFT66" s="140"/>
      <c r="RFU66" s="140"/>
      <c r="RFV66" s="140"/>
      <c r="RFW66" s="140"/>
      <c r="RFX66" s="140"/>
      <c r="RFY66" s="140"/>
      <c r="RFZ66" s="140"/>
      <c r="RGA66" s="140"/>
      <c r="RGB66" s="140"/>
      <c r="RGC66" s="140"/>
      <c r="RGD66" s="140"/>
      <c r="RGE66" s="140"/>
      <c r="RGF66" s="140"/>
      <c r="RGG66" s="140"/>
      <c r="RGH66" s="140"/>
      <c r="RGI66" s="140"/>
      <c r="RGJ66" s="140"/>
      <c r="RGK66" s="140"/>
      <c r="RGL66" s="140"/>
      <c r="RGM66" s="140"/>
      <c r="RGN66" s="140"/>
      <c r="RGO66" s="140"/>
      <c r="RGP66" s="140"/>
      <c r="RGQ66" s="140"/>
      <c r="RGR66" s="140"/>
      <c r="RGS66" s="140"/>
      <c r="RGT66" s="140"/>
      <c r="RGU66" s="140"/>
      <c r="RGV66" s="140"/>
      <c r="RGW66" s="140"/>
      <c r="RGX66" s="140"/>
      <c r="RGY66" s="140"/>
      <c r="RGZ66" s="140"/>
      <c r="RHA66" s="140"/>
      <c r="RHB66" s="140"/>
      <c r="RHC66" s="140"/>
      <c r="RHD66" s="140"/>
      <c r="RHE66" s="140"/>
      <c r="RHF66" s="140"/>
      <c r="RHG66" s="140"/>
      <c r="RHH66" s="140"/>
      <c r="RHI66" s="140"/>
      <c r="RHJ66" s="140"/>
      <c r="RHK66" s="140"/>
      <c r="RHL66" s="140"/>
      <c r="RHM66" s="140"/>
      <c r="RHN66" s="140"/>
      <c r="RHO66" s="140"/>
      <c r="RHP66" s="140"/>
      <c r="RHQ66" s="140"/>
      <c r="RHR66" s="140"/>
      <c r="RHS66" s="140"/>
      <c r="RHT66" s="140"/>
      <c r="RHU66" s="140"/>
      <c r="RHV66" s="140"/>
      <c r="RHW66" s="140"/>
      <c r="RHX66" s="140"/>
      <c r="RHY66" s="140"/>
      <c r="RHZ66" s="140"/>
      <c r="RIA66" s="140"/>
      <c r="RIB66" s="140"/>
      <c r="RIC66" s="140"/>
      <c r="RID66" s="140"/>
      <c r="RIE66" s="140"/>
      <c r="RIF66" s="140"/>
      <c r="RIG66" s="140"/>
      <c r="RIH66" s="140"/>
      <c r="RII66" s="140"/>
      <c r="RIJ66" s="140"/>
      <c r="RIK66" s="140"/>
      <c r="RIL66" s="140"/>
      <c r="RIM66" s="140"/>
      <c r="RIN66" s="140"/>
      <c r="RIO66" s="140"/>
      <c r="RIP66" s="140"/>
      <c r="RIQ66" s="140"/>
      <c r="RIR66" s="140"/>
      <c r="RIS66" s="140"/>
      <c r="RIT66" s="140"/>
      <c r="RIU66" s="140"/>
      <c r="RIV66" s="140"/>
      <c r="RIW66" s="140"/>
      <c r="RIX66" s="140"/>
      <c r="RIY66" s="140"/>
      <c r="RIZ66" s="140"/>
      <c r="RJA66" s="140"/>
      <c r="RJB66" s="140"/>
      <c r="RJC66" s="140"/>
      <c r="RJD66" s="140"/>
      <c r="RJE66" s="140"/>
      <c r="RJF66" s="140"/>
      <c r="RJG66" s="140"/>
      <c r="RJH66" s="140"/>
      <c r="RJI66" s="140"/>
      <c r="RJJ66" s="140"/>
      <c r="RJK66" s="140"/>
      <c r="RJL66" s="140"/>
      <c r="RJM66" s="140"/>
      <c r="RJN66" s="140"/>
      <c r="RJO66" s="140"/>
      <c r="RJP66" s="140"/>
      <c r="RJQ66" s="140"/>
      <c r="RJR66" s="140"/>
      <c r="RJS66" s="140"/>
      <c r="RJT66" s="140"/>
      <c r="RJU66" s="140"/>
      <c r="RJV66" s="140"/>
      <c r="RJW66" s="140"/>
      <c r="RJX66" s="140"/>
      <c r="RJY66" s="140"/>
      <c r="RJZ66" s="140"/>
      <c r="RKA66" s="140"/>
      <c r="RKB66" s="140"/>
      <c r="RKC66" s="140"/>
      <c r="RKD66" s="140"/>
      <c r="RKE66" s="140"/>
      <c r="RKF66" s="140"/>
      <c r="RKG66" s="140"/>
      <c r="RKH66" s="140"/>
      <c r="RKI66" s="140"/>
      <c r="RKJ66" s="140"/>
      <c r="RKK66" s="140"/>
      <c r="RKL66" s="140"/>
      <c r="RKM66" s="140"/>
      <c r="RKN66" s="140"/>
      <c r="RKO66" s="140"/>
      <c r="RKP66" s="140"/>
      <c r="RKQ66" s="140"/>
      <c r="RKR66" s="140"/>
      <c r="RKS66" s="140"/>
      <c r="RKT66" s="140"/>
      <c r="RKU66" s="140"/>
      <c r="RKV66" s="140"/>
      <c r="RKW66" s="140"/>
      <c r="RKX66" s="140"/>
      <c r="RKY66" s="140"/>
      <c r="RKZ66" s="140"/>
      <c r="RLA66" s="140"/>
      <c r="RLB66" s="140"/>
      <c r="RLC66" s="140"/>
      <c r="RLD66" s="140"/>
      <c r="RLE66" s="140"/>
      <c r="RLF66" s="140"/>
      <c r="RLG66" s="140"/>
      <c r="RLH66" s="140"/>
      <c r="RLI66" s="140"/>
      <c r="RLJ66" s="140"/>
      <c r="RLK66" s="140"/>
      <c r="RLL66" s="140"/>
      <c r="RLM66" s="140"/>
      <c r="RLN66" s="140"/>
      <c r="RLO66" s="140"/>
      <c r="RLP66" s="140"/>
      <c r="RLQ66" s="140"/>
      <c r="RLR66" s="140"/>
      <c r="RLS66" s="140"/>
      <c r="RLT66" s="140"/>
      <c r="RLU66" s="140"/>
      <c r="RLV66" s="140"/>
      <c r="RLW66" s="140"/>
      <c r="RLX66" s="140"/>
      <c r="RLY66" s="140"/>
      <c r="RLZ66" s="140"/>
      <c r="RMA66" s="140"/>
      <c r="RMB66" s="140"/>
      <c r="RMC66" s="140"/>
      <c r="RMD66" s="140"/>
      <c r="RME66" s="140"/>
      <c r="RMF66" s="140"/>
      <c r="RMG66" s="140"/>
      <c r="RMH66" s="140"/>
      <c r="RMI66" s="140"/>
      <c r="RMJ66" s="140"/>
      <c r="RMK66" s="140"/>
      <c r="RML66" s="140"/>
      <c r="RMM66" s="140"/>
      <c r="RMN66" s="140"/>
      <c r="RMO66" s="140"/>
      <c r="RMP66" s="140"/>
      <c r="RMQ66" s="140"/>
      <c r="RMR66" s="140"/>
      <c r="RMS66" s="140"/>
      <c r="RMT66" s="140"/>
      <c r="RMU66" s="140"/>
      <c r="RMV66" s="140"/>
      <c r="RMW66" s="140"/>
      <c r="RMX66" s="140"/>
      <c r="RMY66" s="140"/>
      <c r="RMZ66" s="140"/>
      <c r="RNA66" s="140"/>
      <c r="RNB66" s="140"/>
      <c r="RNC66" s="140"/>
      <c r="RND66" s="140"/>
      <c r="RNE66" s="140"/>
      <c r="RNF66" s="140"/>
      <c r="RNG66" s="140"/>
      <c r="RNH66" s="140"/>
      <c r="RNI66" s="140"/>
      <c r="RNJ66" s="140"/>
      <c r="RNK66" s="140"/>
      <c r="RNL66" s="140"/>
      <c r="RNM66" s="140"/>
      <c r="RNN66" s="140"/>
      <c r="RNO66" s="140"/>
      <c r="RNP66" s="140"/>
      <c r="RNQ66" s="140"/>
      <c r="RNR66" s="140"/>
      <c r="RNS66" s="140"/>
      <c r="RNT66" s="140"/>
      <c r="RNU66" s="140"/>
      <c r="RNV66" s="140"/>
      <c r="RNW66" s="140"/>
      <c r="RNX66" s="140"/>
      <c r="RNY66" s="140"/>
      <c r="RNZ66" s="140"/>
      <c r="ROA66" s="140"/>
      <c r="ROB66" s="140"/>
      <c r="ROC66" s="140"/>
      <c r="ROD66" s="140"/>
      <c r="ROE66" s="140"/>
      <c r="ROF66" s="140"/>
      <c r="ROG66" s="140"/>
      <c r="ROH66" s="140"/>
      <c r="ROI66" s="140"/>
      <c r="ROJ66" s="140"/>
      <c r="ROK66" s="140"/>
      <c r="ROL66" s="140"/>
      <c r="ROM66" s="140"/>
      <c r="RON66" s="140"/>
      <c r="ROO66" s="140"/>
      <c r="ROP66" s="140"/>
      <c r="ROQ66" s="140"/>
      <c r="ROR66" s="140"/>
      <c r="ROS66" s="140"/>
      <c r="ROT66" s="140"/>
      <c r="ROU66" s="140"/>
      <c r="ROV66" s="140"/>
      <c r="ROW66" s="140"/>
      <c r="ROX66" s="140"/>
      <c r="ROY66" s="140"/>
      <c r="ROZ66" s="140"/>
      <c r="RPA66" s="140"/>
      <c r="RPB66" s="140"/>
      <c r="RPC66" s="140"/>
      <c r="RPD66" s="140"/>
      <c r="RPE66" s="140"/>
      <c r="RPF66" s="140"/>
      <c r="RPG66" s="140"/>
      <c r="RPH66" s="140"/>
      <c r="RPI66" s="140"/>
      <c r="RPJ66" s="140"/>
      <c r="RPK66" s="140"/>
      <c r="RPL66" s="140"/>
      <c r="RPM66" s="140"/>
      <c r="RPN66" s="140"/>
      <c r="RPO66" s="140"/>
      <c r="RPP66" s="140"/>
      <c r="RPQ66" s="140"/>
      <c r="RPR66" s="140"/>
      <c r="RPS66" s="140"/>
      <c r="RPT66" s="140"/>
      <c r="RPU66" s="140"/>
      <c r="RPV66" s="140"/>
      <c r="RPW66" s="140"/>
      <c r="RPX66" s="140"/>
      <c r="RPY66" s="140"/>
      <c r="RPZ66" s="140"/>
      <c r="RQA66" s="140"/>
      <c r="RQB66" s="140"/>
      <c r="RQC66" s="140"/>
      <c r="RQD66" s="140"/>
      <c r="RQE66" s="140"/>
      <c r="RQF66" s="140"/>
      <c r="RQG66" s="140"/>
      <c r="RQH66" s="140"/>
      <c r="RQI66" s="140"/>
      <c r="RQJ66" s="140"/>
      <c r="RQK66" s="140"/>
      <c r="RQL66" s="140"/>
      <c r="RQM66" s="140"/>
      <c r="RQN66" s="140"/>
      <c r="RQO66" s="140"/>
      <c r="RQP66" s="140"/>
      <c r="RQQ66" s="140"/>
      <c r="RQR66" s="140"/>
      <c r="RQS66" s="140"/>
      <c r="RQT66" s="140"/>
      <c r="RQU66" s="140"/>
      <c r="RQV66" s="140"/>
      <c r="RQW66" s="140"/>
      <c r="RQX66" s="140"/>
      <c r="RQY66" s="140"/>
      <c r="RQZ66" s="140"/>
      <c r="RRA66" s="140"/>
      <c r="RRB66" s="140"/>
      <c r="RRC66" s="140"/>
      <c r="RRD66" s="140"/>
      <c r="RRE66" s="140"/>
      <c r="RRF66" s="140"/>
      <c r="RRG66" s="140"/>
      <c r="RRH66" s="140"/>
      <c r="RRI66" s="140"/>
      <c r="RRJ66" s="140"/>
      <c r="RRK66" s="140"/>
      <c r="RRL66" s="140"/>
      <c r="RRM66" s="140"/>
      <c r="RRN66" s="140"/>
      <c r="RRO66" s="140"/>
      <c r="RRP66" s="140"/>
      <c r="RRQ66" s="140"/>
      <c r="RRR66" s="140"/>
      <c r="RRS66" s="140"/>
      <c r="RRT66" s="140"/>
      <c r="RRU66" s="140"/>
      <c r="RRV66" s="140"/>
      <c r="RRW66" s="140"/>
      <c r="RRX66" s="140"/>
      <c r="RRY66" s="140"/>
      <c r="RRZ66" s="140"/>
      <c r="RSA66" s="140"/>
      <c r="RSB66" s="140"/>
      <c r="RSC66" s="140"/>
      <c r="RSD66" s="140"/>
      <c r="RSE66" s="140"/>
      <c r="RSF66" s="140"/>
      <c r="RSG66" s="140"/>
      <c r="RSH66" s="140"/>
      <c r="RSI66" s="140"/>
      <c r="RSJ66" s="140"/>
      <c r="RSK66" s="140"/>
      <c r="RSL66" s="140"/>
      <c r="RSM66" s="140"/>
      <c r="RSN66" s="140"/>
      <c r="RSO66" s="140"/>
      <c r="RSP66" s="140"/>
      <c r="RSQ66" s="140"/>
      <c r="RSR66" s="140"/>
      <c r="RSS66" s="140"/>
      <c r="RST66" s="140"/>
      <c r="RSU66" s="140"/>
      <c r="RSV66" s="140"/>
      <c r="RSW66" s="140"/>
      <c r="RSX66" s="140"/>
      <c r="RSY66" s="140"/>
      <c r="RSZ66" s="140"/>
      <c r="RTA66" s="140"/>
      <c r="RTB66" s="140"/>
      <c r="RTC66" s="140"/>
      <c r="RTD66" s="140"/>
      <c r="RTE66" s="140"/>
      <c r="RTF66" s="140"/>
      <c r="RTG66" s="140"/>
      <c r="RTH66" s="140"/>
      <c r="RTI66" s="140"/>
      <c r="RTJ66" s="140"/>
      <c r="RTK66" s="140"/>
      <c r="RTL66" s="140"/>
      <c r="RTM66" s="140"/>
      <c r="RTN66" s="140"/>
      <c r="RTO66" s="140"/>
      <c r="RTP66" s="140"/>
      <c r="RTQ66" s="140"/>
      <c r="RTR66" s="140"/>
      <c r="RTS66" s="140"/>
      <c r="RTT66" s="140"/>
      <c r="RTU66" s="140"/>
      <c r="RTV66" s="140"/>
      <c r="RTW66" s="140"/>
      <c r="RTX66" s="140"/>
      <c r="RTY66" s="140"/>
      <c r="RTZ66" s="140"/>
      <c r="RUA66" s="140"/>
      <c r="RUB66" s="140"/>
      <c r="RUC66" s="140"/>
      <c r="RUD66" s="140"/>
      <c r="RUE66" s="140"/>
      <c r="RUF66" s="140"/>
      <c r="RUG66" s="140"/>
      <c r="RUH66" s="140"/>
      <c r="RUI66" s="140"/>
      <c r="RUJ66" s="140"/>
      <c r="RUK66" s="140"/>
      <c r="RUL66" s="140"/>
      <c r="RUM66" s="140"/>
      <c r="RUN66" s="140"/>
      <c r="RUO66" s="140"/>
      <c r="RUP66" s="140"/>
      <c r="RUQ66" s="140"/>
      <c r="RUR66" s="140"/>
      <c r="RUS66" s="140"/>
      <c r="RUT66" s="140"/>
      <c r="RUU66" s="140"/>
      <c r="RUV66" s="140"/>
      <c r="RUW66" s="140"/>
      <c r="RUX66" s="140"/>
      <c r="RUY66" s="140"/>
      <c r="RUZ66" s="140"/>
      <c r="RVA66" s="140"/>
      <c r="RVB66" s="140"/>
      <c r="RVC66" s="140"/>
      <c r="RVD66" s="140"/>
      <c r="RVE66" s="140"/>
      <c r="RVF66" s="140"/>
      <c r="RVG66" s="140"/>
      <c r="RVH66" s="140"/>
      <c r="RVI66" s="140"/>
      <c r="RVJ66" s="140"/>
      <c r="RVK66" s="140"/>
      <c r="RVL66" s="140"/>
      <c r="RVM66" s="140"/>
      <c r="RVN66" s="140"/>
      <c r="RVO66" s="140"/>
      <c r="RVP66" s="140"/>
      <c r="RVQ66" s="140"/>
      <c r="RVR66" s="140"/>
      <c r="RVS66" s="140"/>
      <c r="RVT66" s="140"/>
      <c r="RVU66" s="140"/>
      <c r="RVV66" s="140"/>
      <c r="RVW66" s="140"/>
      <c r="RVX66" s="140"/>
      <c r="RVY66" s="140"/>
      <c r="RVZ66" s="140"/>
      <c r="RWA66" s="140"/>
      <c r="RWB66" s="140"/>
      <c r="RWC66" s="140"/>
      <c r="RWD66" s="140"/>
      <c r="RWE66" s="140"/>
      <c r="RWF66" s="140"/>
      <c r="RWG66" s="140"/>
      <c r="RWH66" s="140"/>
      <c r="RWI66" s="140"/>
      <c r="RWJ66" s="140"/>
      <c r="RWK66" s="140"/>
      <c r="RWL66" s="140"/>
      <c r="RWM66" s="140"/>
      <c r="RWN66" s="140"/>
      <c r="RWO66" s="140"/>
      <c r="RWP66" s="140"/>
      <c r="RWQ66" s="140"/>
      <c r="RWR66" s="140"/>
      <c r="RWS66" s="140"/>
      <c r="RWT66" s="140"/>
      <c r="RWU66" s="140"/>
      <c r="RWV66" s="140"/>
      <c r="RWW66" s="140"/>
      <c r="RWX66" s="140"/>
      <c r="RWY66" s="140"/>
      <c r="RWZ66" s="140"/>
      <c r="RXA66" s="140"/>
      <c r="RXB66" s="140"/>
      <c r="RXC66" s="140"/>
      <c r="RXD66" s="140"/>
      <c r="RXE66" s="140"/>
      <c r="RXF66" s="140"/>
      <c r="RXG66" s="140"/>
      <c r="RXH66" s="140"/>
      <c r="RXI66" s="140"/>
      <c r="RXJ66" s="140"/>
      <c r="RXK66" s="140"/>
      <c r="RXL66" s="140"/>
      <c r="RXM66" s="140"/>
      <c r="RXN66" s="140"/>
      <c r="RXO66" s="140"/>
      <c r="RXP66" s="140"/>
      <c r="RXQ66" s="140"/>
      <c r="RXR66" s="140"/>
      <c r="RXS66" s="140"/>
      <c r="RXT66" s="140"/>
      <c r="RXU66" s="140"/>
      <c r="RXV66" s="140"/>
      <c r="RXW66" s="140"/>
      <c r="RXX66" s="140"/>
      <c r="RXY66" s="140"/>
      <c r="RXZ66" s="140"/>
      <c r="RYA66" s="140"/>
      <c r="RYB66" s="140"/>
      <c r="RYC66" s="140"/>
      <c r="RYD66" s="140"/>
      <c r="RYE66" s="140"/>
      <c r="RYF66" s="140"/>
      <c r="RYG66" s="140"/>
      <c r="RYH66" s="140"/>
      <c r="RYI66" s="140"/>
      <c r="RYJ66" s="140"/>
      <c r="RYK66" s="140"/>
      <c r="RYL66" s="140"/>
      <c r="RYM66" s="140"/>
      <c r="RYN66" s="140"/>
      <c r="RYO66" s="140"/>
      <c r="RYP66" s="140"/>
      <c r="RYQ66" s="140"/>
      <c r="RYR66" s="140"/>
      <c r="RYS66" s="140"/>
      <c r="RYT66" s="140"/>
      <c r="RYU66" s="140"/>
      <c r="RYV66" s="140"/>
      <c r="RYW66" s="140"/>
      <c r="RYX66" s="140"/>
      <c r="RYY66" s="140"/>
      <c r="RYZ66" s="140"/>
      <c r="RZA66" s="140"/>
      <c r="RZB66" s="140"/>
      <c r="RZC66" s="140"/>
      <c r="RZD66" s="140"/>
      <c r="RZE66" s="140"/>
      <c r="RZF66" s="140"/>
      <c r="RZG66" s="140"/>
      <c r="RZH66" s="140"/>
      <c r="RZI66" s="140"/>
      <c r="RZJ66" s="140"/>
      <c r="RZK66" s="140"/>
      <c r="RZL66" s="140"/>
      <c r="RZM66" s="140"/>
      <c r="RZN66" s="140"/>
      <c r="RZO66" s="140"/>
      <c r="RZP66" s="140"/>
      <c r="RZQ66" s="140"/>
      <c r="RZR66" s="140"/>
      <c r="RZS66" s="140"/>
      <c r="RZT66" s="140"/>
      <c r="RZU66" s="140"/>
      <c r="RZV66" s="140"/>
      <c r="RZW66" s="140"/>
      <c r="RZX66" s="140"/>
      <c r="RZY66" s="140"/>
      <c r="RZZ66" s="140"/>
      <c r="SAA66" s="140"/>
      <c r="SAB66" s="140"/>
      <c r="SAC66" s="140"/>
      <c r="SAD66" s="140"/>
      <c r="SAE66" s="140"/>
      <c r="SAF66" s="140"/>
      <c r="SAG66" s="140"/>
      <c r="SAH66" s="140"/>
      <c r="SAI66" s="140"/>
      <c r="SAJ66" s="140"/>
      <c r="SAK66" s="140"/>
      <c r="SAL66" s="140"/>
      <c r="SAM66" s="140"/>
      <c r="SAN66" s="140"/>
      <c r="SAO66" s="140"/>
      <c r="SAP66" s="140"/>
      <c r="SAQ66" s="140"/>
      <c r="SAR66" s="140"/>
      <c r="SAS66" s="140"/>
      <c r="SAT66" s="140"/>
      <c r="SAU66" s="140"/>
      <c r="SAV66" s="140"/>
      <c r="SAW66" s="140"/>
      <c r="SAX66" s="140"/>
      <c r="SAY66" s="140"/>
      <c r="SAZ66" s="140"/>
      <c r="SBA66" s="140"/>
      <c r="SBB66" s="140"/>
      <c r="SBC66" s="140"/>
      <c r="SBD66" s="140"/>
      <c r="SBE66" s="140"/>
      <c r="SBF66" s="140"/>
      <c r="SBG66" s="140"/>
      <c r="SBH66" s="140"/>
      <c r="SBI66" s="140"/>
      <c r="SBJ66" s="140"/>
      <c r="SBK66" s="140"/>
      <c r="SBL66" s="140"/>
      <c r="SBM66" s="140"/>
      <c r="SBN66" s="140"/>
      <c r="SBO66" s="140"/>
      <c r="SBP66" s="140"/>
      <c r="SBQ66" s="140"/>
      <c r="SBR66" s="140"/>
      <c r="SBS66" s="140"/>
      <c r="SBT66" s="140"/>
      <c r="SBU66" s="140"/>
      <c r="SBV66" s="140"/>
      <c r="SBW66" s="140"/>
      <c r="SBX66" s="140"/>
      <c r="SBY66" s="140"/>
      <c r="SBZ66" s="140"/>
      <c r="SCA66" s="140"/>
      <c r="SCB66" s="140"/>
      <c r="SCC66" s="140"/>
      <c r="SCD66" s="140"/>
      <c r="SCE66" s="140"/>
      <c r="SCF66" s="140"/>
      <c r="SCG66" s="140"/>
      <c r="SCH66" s="140"/>
      <c r="SCI66" s="140"/>
      <c r="SCJ66" s="140"/>
      <c r="SCK66" s="140"/>
      <c r="SCL66" s="140"/>
      <c r="SCM66" s="140"/>
      <c r="SCN66" s="140"/>
      <c r="SCO66" s="140"/>
      <c r="SCP66" s="140"/>
      <c r="SCQ66" s="140"/>
      <c r="SCR66" s="140"/>
      <c r="SCS66" s="140"/>
      <c r="SCT66" s="140"/>
      <c r="SCU66" s="140"/>
      <c r="SCV66" s="140"/>
      <c r="SCW66" s="140"/>
      <c r="SCX66" s="140"/>
      <c r="SCY66" s="140"/>
      <c r="SCZ66" s="140"/>
      <c r="SDA66" s="140"/>
      <c r="SDB66" s="140"/>
      <c r="SDC66" s="140"/>
      <c r="SDD66" s="140"/>
      <c r="SDE66" s="140"/>
      <c r="SDF66" s="140"/>
      <c r="SDG66" s="140"/>
      <c r="SDH66" s="140"/>
      <c r="SDI66" s="140"/>
      <c r="SDJ66" s="140"/>
      <c r="SDK66" s="140"/>
      <c r="SDL66" s="140"/>
      <c r="SDM66" s="140"/>
      <c r="SDN66" s="140"/>
      <c r="SDO66" s="140"/>
      <c r="SDP66" s="140"/>
      <c r="SDQ66" s="140"/>
      <c r="SDR66" s="140"/>
      <c r="SDS66" s="140"/>
      <c r="SDT66" s="140"/>
      <c r="SDU66" s="140"/>
      <c r="SDV66" s="140"/>
      <c r="SDW66" s="140"/>
      <c r="SDX66" s="140"/>
      <c r="SDY66" s="140"/>
      <c r="SDZ66" s="140"/>
      <c r="SEA66" s="140"/>
      <c r="SEB66" s="140"/>
      <c r="SEC66" s="140"/>
      <c r="SED66" s="140"/>
      <c r="SEE66" s="140"/>
      <c r="SEF66" s="140"/>
      <c r="SEG66" s="140"/>
      <c r="SEH66" s="140"/>
      <c r="SEI66" s="140"/>
      <c r="SEJ66" s="140"/>
      <c r="SEK66" s="140"/>
      <c r="SEL66" s="140"/>
      <c r="SEM66" s="140"/>
      <c r="SEN66" s="140"/>
      <c r="SEO66" s="140"/>
      <c r="SEP66" s="140"/>
      <c r="SEQ66" s="140"/>
      <c r="SER66" s="140"/>
      <c r="SES66" s="140"/>
      <c r="SET66" s="140"/>
      <c r="SEU66" s="140"/>
      <c r="SEV66" s="140"/>
      <c r="SEW66" s="140"/>
      <c r="SEX66" s="140"/>
      <c r="SEY66" s="140"/>
      <c r="SEZ66" s="140"/>
      <c r="SFA66" s="140"/>
      <c r="SFB66" s="140"/>
      <c r="SFC66" s="140"/>
      <c r="SFD66" s="140"/>
      <c r="SFE66" s="140"/>
      <c r="SFF66" s="140"/>
      <c r="SFG66" s="140"/>
      <c r="SFH66" s="140"/>
      <c r="SFI66" s="140"/>
      <c r="SFJ66" s="140"/>
      <c r="SFK66" s="140"/>
      <c r="SFL66" s="140"/>
      <c r="SFM66" s="140"/>
      <c r="SFN66" s="140"/>
      <c r="SFO66" s="140"/>
      <c r="SFP66" s="140"/>
      <c r="SFQ66" s="140"/>
      <c r="SFR66" s="140"/>
      <c r="SFS66" s="140"/>
      <c r="SFT66" s="140"/>
      <c r="SFU66" s="140"/>
      <c r="SFV66" s="140"/>
      <c r="SFW66" s="140"/>
      <c r="SFX66" s="140"/>
      <c r="SFY66" s="140"/>
      <c r="SFZ66" s="140"/>
      <c r="SGA66" s="140"/>
      <c r="SGB66" s="140"/>
      <c r="SGC66" s="140"/>
      <c r="SGD66" s="140"/>
      <c r="SGE66" s="140"/>
      <c r="SGF66" s="140"/>
      <c r="SGG66" s="140"/>
      <c r="SGH66" s="140"/>
      <c r="SGI66" s="140"/>
      <c r="SGJ66" s="140"/>
      <c r="SGK66" s="140"/>
      <c r="SGL66" s="140"/>
      <c r="SGM66" s="140"/>
      <c r="SGN66" s="140"/>
      <c r="SGO66" s="140"/>
      <c r="SGP66" s="140"/>
      <c r="SGQ66" s="140"/>
      <c r="SGR66" s="140"/>
      <c r="SGS66" s="140"/>
      <c r="SGT66" s="140"/>
      <c r="SGU66" s="140"/>
      <c r="SGV66" s="140"/>
      <c r="SGW66" s="140"/>
      <c r="SGX66" s="140"/>
      <c r="SGY66" s="140"/>
      <c r="SGZ66" s="140"/>
      <c r="SHA66" s="140"/>
      <c r="SHB66" s="140"/>
      <c r="SHC66" s="140"/>
      <c r="SHD66" s="140"/>
      <c r="SHE66" s="140"/>
      <c r="SHF66" s="140"/>
      <c r="SHG66" s="140"/>
      <c r="SHH66" s="140"/>
      <c r="SHI66" s="140"/>
      <c r="SHJ66" s="140"/>
      <c r="SHK66" s="140"/>
      <c r="SHL66" s="140"/>
      <c r="SHM66" s="140"/>
      <c r="SHN66" s="140"/>
      <c r="SHO66" s="140"/>
      <c r="SHP66" s="140"/>
      <c r="SHQ66" s="140"/>
      <c r="SHR66" s="140"/>
      <c r="SHS66" s="140"/>
      <c r="SHT66" s="140"/>
      <c r="SHU66" s="140"/>
      <c r="SHV66" s="140"/>
      <c r="SHW66" s="140"/>
      <c r="SHX66" s="140"/>
      <c r="SHY66" s="140"/>
      <c r="SHZ66" s="140"/>
      <c r="SIA66" s="140"/>
      <c r="SIB66" s="140"/>
      <c r="SIC66" s="140"/>
      <c r="SID66" s="140"/>
      <c r="SIE66" s="140"/>
      <c r="SIF66" s="140"/>
      <c r="SIG66" s="140"/>
      <c r="SIH66" s="140"/>
      <c r="SII66" s="140"/>
      <c r="SIJ66" s="140"/>
      <c r="SIK66" s="140"/>
      <c r="SIL66" s="140"/>
      <c r="SIM66" s="140"/>
      <c r="SIN66" s="140"/>
      <c r="SIO66" s="140"/>
      <c r="SIP66" s="140"/>
      <c r="SIQ66" s="140"/>
      <c r="SIR66" s="140"/>
      <c r="SIS66" s="140"/>
      <c r="SIT66" s="140"/>
      <c r="SIU66" s="140"/>
      <c r="SIV66" s="140"/>
      <c r="SIW66" s="140"/>
      <c r="SIX66" s="140"/>
      <c r="SIY66" s="140"/>
      <c r="SIZ66" s="140"/>
      <c r="SJA66" s="140"/>
      <c r="SJB66" s="140"/>
      <c r="SJC66" s="140"/>
      <c r="SJD66" s="140"/>
      <c r="SJE66" s="140"/>
      <c r="SJF66" s="140"/>
      <c r="SJG66" s="140"/>
      <c r="SJH66" s="140"/>
      <c r="SJI66" s="140"/>
      <c r="SJJ66" s="140"/>
      <c r="SJK66" s="140"/>
      <c r="SJL66" s="140"/>
      <c r="SJM66" s="140"/>
      <c r="SJN66" s="140"/>
      <c r="SJO66" s="140"/>
      <c r="SJP66" s="140"/>
      <c r="SJQ66" s="140"/>
      <c r="SJR66" s="140"/>
      <c r="SJS66" s="140"/>
      <c r="SJT66" s="140"/>
      <c r="SJU66" s="140"/>
      <c r="SJV66" s="140"/>
      <c r="SJW66" s="140"/>
      <c r="SJX66" s="140"/>
      <c r="SJY66" s="140"/>
      <c r="SJZ66" s="140"/>
      <c r="SKA66" s="140"/>
      <c r="SKB66" s="140"/>
      <c r="SKC66" s="140"/>
      <c r="SKD66" s="140"/>
      <c r="SKE66" s="140"/>
      <c r="SKF66" s="140"/>
      <c r="SKG66" s="140"/>
      <c r="SKH66" s="140"/>
      <c r="SKI66" s="140"/>
      <c r="SKJ66" s="140"/>
      <c r="SKK66" s="140"/>
      <c r="SKL66" s="140"/>
      <c r="SKM66" s="140"/>
      <c r="SKN66" s="140"/>
      <c r="SKO66" s="140"/>
      <c r="SKP66" s="140"/>
      <c r="SKQ66" s="140"/>
      <c r="SKR66" s="140"/>
      <c r="SKS66" s="140"/>
      <c r="SKT66" s="140"/>
      <c r="SKU66" s="140"/>
      <c r="SKV66" s="140"/>
      <c r="SKW66" s="140"/>
      <c r="SKX66" s="140"/>
      <c r="SKY66" s="140"/>
      <c r="SKZ66" s="140"/>
      <c r="SLA66" s="140"/>
      <c r="SLB66" s="140"/>
      <c r="SLC66" s="140"/>
      <c r="SLD66" s="140"/>
      <c r="SLE66" s="140"/>
      <c r="SLF66" s="140"/>
      <c r="SLG66" s="140"/>
      <c r="SLH66" s="140"/>
      <c r="SLI66" s="140"/>
      <c r="SLJ66" s="140"/>
      <c r="SLK66" s="140"/>
      <c r="SLL66" s="140"/>
      <c r="SLM66" s="140"/>
      <c r="SLN66" s="140"/>
      <c r="SLO66" s="140"/>
      <c r="SLP66" s="140"/>
      <c r="SLQ66" s="140"/>
      <c r="SLR66" s="140"/>
      <c r="SLS66" s="140"/>
      <c r="SLT66" s="140"/>
      <c r="SLU66" s="140"/>
      <c r="SLV66" s="140"/>
      <c r="SLW66" s="140"/>
      <c r="SLX66" s="140"/>
      <c r="SLY66" s="140"/>
      <c r="SLZ66" s="140"/>
      <c r="SMA66" s="140"/>
      <c r="SMB66" s="140"/>
      <c r="SMC66" s="140"/>
      <c r="SMD66" s="140"/>
      <c r="SME66" s="140"/>
      <c r="SMF66" s="140"/>
      <c r="SMG66" s="140"/>
      <c r="SMH66" s="140"/>
      <c r="SMI66" s="140"/>
      <c r="SMJ66" s="140"/>
      <c r="SMK66" s="140"/>
      <c r="SML66" s="140"/>
      <c r="SMM66" s="140"/>
      <c r="SMN66" s="140"/>
      <c r="SMO66" s="140"/>
      <c r="SMP66" s="140"/>
      <c r="SMQ66" s="140"/>
      <c r="SMR66" s="140"/>
      <c r="SMS66" s="140"/>
      <c r="SMT66" s="140"/>
      <c r="SMU66" s="140"/>
      <c r="SMV66" s="140"/>
      <c r="SMW66" s="140"/>
      <c r="SMX66" s="140"/>
      <c r="SMY66" s="140"/>
      <c r="SMZ66" s="140"/>
      <c r="SNA66" s="140"/>
      <c r="SNB66" s="140"/>
      <c r="SNC66" s="140"/>
      <c r="SND66" s="140"/>
      <c r="SNE66" s="140"/>
      <c r="SNF66" s="140"/>
      <c r="SNG66" s="140"/>
      <c r="SNH66" s="140"/>
      <c r="SNI66" s="140"/>
      <c r="SNJ66" s="140"/>
      <c r="SNK66" s="140"/>
      <c r="SNL66" s="140"/>
      <c r="SNM66" s="140"/>
      <c r="SNN66" s="140"/>
      <c r="SNO66" s="140"/>
      <c r="SNP66" s="140"/>
      <c r="SNQ66" s="140"/>
      <c r="SNR66" s="140"/>
      <c r="SNS66" s="140"/>
      <c r="SNT66" s="140"/>
      <c r="SNU66" s="140"/>
      <c r="SNV66" s="140"/>
      <c r="SNW66" s="140"/>
      <c r="SNX66" s="140"/>
      <c r="SNY66" s="140"/>
      <c r="SNZ66" s="140"/>
      <c r="SOA66" s="140"/>
      <c r="SOB66" s="140"/>
      <c r="SOC66" s="140"/>
      <c r="SOD66" s="140"/>
      <c r="SOE66" s="140"/>
      <c r="SOF66" s="140"/>
      <c r="SOG66" s="140"/>
      <c r="SOH66" s="140"/>
      <c r="SOI66" s="140"/>
      <c r="SOJ66" s="140"/>
      <c r="SOK66" s="140"/>
      <c r="SOL66" s="140"/>
      <c r="SOM66" s="140"/>
      <c r="SON66" s="140"/>
      <c r="SOO66" s="140"/>
      <c r="SOP66" s="140"/>
      <c r="SOQ66" s="140"/>
      <c r="SOR66" s="140"/>
      <c r="SOS66" s="140"/>
      <c r="SOT66" s="140"/>
      <c r="SOU66" s="140"/>
      <c r="SOV66" s="140"/>
      <c r="SOW66" s="140"/>
      <c r="SOX66" s="140"/>
      <c r="SOY66" s="140"/>
      <c r="SOZ66" s="140"/>
      <c r="SPA66" s="140"/>
      <c r="SPB66" s="140"/>
      <c r="SPC66" s="140"/>
      <c r="SPD66" s="140"/>
      <c r="SPE66" s="140"/>
      <c r="SPF66" s="140"/>
      <c r="SPG66" s="140"/>
      <c r="SPH66" s="140"/>
      <c r="SPI66" s="140"/>
      <c r="SPJ66" s="140"/>
      <c r="SPK66" s="140"/>
      <c r="SPL66" s="140"/>
      <c r="SPM66" s="140"/>
      <c r="SPN66" s="140"/>
      <c r="SPO66" s="140"/>
      <c r="SPP66" s="140"/>
      <c r="SPQ66" s="140"/>
      <c r="SPR66" s="140"/>
      <c r="SPS66" s="140"/>
      <c r="SPT66" s="140"/>
      <c r="SPU66" s="140"/>
      <c r="SPV66" s="140"/>
      <c r="SPW66" s="140"/>
      <c r="SPX66" s="140"/>
      <c r="SPY66" s="140"/>
      <c r="SPZ66" s="140"/>
      <c r="SQA66" s="140"/>
      <c r="SQB66" s="140"/>
      <c r="SQC66" s="140"/>
      <c r="SQD66" s="140"/>
      <c r="SQE66" s="140"/>
      <c r="SQF66" s="140"/>
      <c r="SQG66" s="140"/>
      <c r="SQH66" s="140"/>
      <c r="SQI66" s="140"/>
      <c r="SQJ66" s="140"/>
      <c r="SQK66" s="140"/>
      <c r="SQL66" s="140"/>
      <c r="SQM66" s="140"/>
      <c r="SQN66" s="140"/>
      <c r="SQO66" s="140"/>
      <c r="SQP66" s="140"/>
      <c r="SQQ66" s="140"/>
      <c r="SQR66" s="140"/>
      <c r="SQS66" s="140"/>
      <c r="SQT66" s="140"/>
      <c r="SQU66" s="140"/>
      <c r="SQV66" s="140"/>
      <c r="SQW66" s="140"/>
      <c r="SQX66" s="140"/>
      <c r="SQY66" s="140"/>
      <c r="SQZ66" s="140"/>
      <c r="SRA66" s="140"/>
      <c r="SRB66" s="140"/>
      <c r="SRC66" s="140"/>
      <c r="SRD66" s="140"/>
      <c r="SRE66" s="140"/>
      <c r="SRF66" s="140"/>
      <c r="SRG66" s="140"/>
      <c r="SRH66" s="140"/>
      <c r="SRI66" s="140"/>
      <c r="SRJ66" s="140"/>
      <c r="SRK66" s="140"/>
      <c r="SRL66" s="140"/>
      <c r="SRM66" s="140"/>
      <c r="SRN66" s="140"/>
      <c r="SRO66" s="140"/>
      <c r="SRP66" s="140"/>
      <c r="SRQ66" s="140"/>
      <c r="SRR66" s="140"/>
      <c r="SRS66" s="140"/>
      <c r="SRT66" s="140"/>
      <c r="SRU66" s="140"/>
      <c r="SRV66" s="140"/>
      <c r="SRW66" s="140"/>
      <c r="SRX66" s="140"/>
      <c r="SRY66" s="140"/>
      <c r="SRZ66" s="140"/>
      <c r="SSA66" s="140"/>
      <c r="SSB66" s="140"/>
      <c r="SSC66" s="140"/>
      <c r="SSD66" s="140"/>
      <c r="SSE66" s="140"/>
      <c r="SSF66" s="140"/>
      <c r="SSG66" s="140"/>
      <c r="SSH66" s="140"/>
      <c r="SSI66" s="140"/>
      <c r="SSJ66" s="140"/>
      <c r="SSK66" s="140"/>
      <c r="SSL66" s="140"/>
      <c r="SSM66" s="140"/>
      <c r="SSN66" s="140"/>
      <c r="SSO66" s="140"/>
      <c r="SSP66" s="140"/>
      <c r="SSQ66" s="140"/>
      <c r="SSR66" s="140"/>
      <c r="SSS66" s="140"/>
      <c r="SST66" s="140"/>
      <c r="SSU66" s="140"/>
      <c r="SSV66" s="140"/>
      <c r="SSW66" s="140"/>
      <c r="SSX66" s="140"/>
      <c r="SSY66" s="140"/>
      <c r="SSZ66" s="140"/>
      <c r="STA66" s="140"/>
      <c r="STB66" s="140"/>
      <c r="STC66" s="140"/>
      <c r="STD66" s="140"/>
      <c r="STE66" s="140"/>
      <c r="STF66" s="140"/>
      <c r="STG66" s="140"/>
      <c r="STH66" s="140"/>
      <c r="STI66" s="140"/>
      <c r="STJ66" s="140"/>
      <c r="STK66" s="140"/>
      <c r="STL66" s="140"/>
      <c r="STM66" s="140"/>
      <c r="STN66" s="140"/>
      <c r="STO66" s="140"/>
      <c r="STP66" s="140"/>
      <c r="STQ66" s="140"/>
      <c r="STR66" s="140"/>
      <c r="STS66" s="140"/>
      <c r="STT66" s="140"/>
      <c r="STU66" s="140"/>
      <c r="STV66" s="140"/>
      <c r="STW66" s="140"/>
      <c r="STX66" s="140"/>
      <c r="STY66" s="140"/>
      <c r="STZ66" s="140"/>
      <c r="SUA66" s="140"/>
      <c r="SUB66" s="140"/>
      <c r="SUC66" s="140"/>
      <c r="SUD66" s="140"/>
      <c r="SUE66" s="140"/>
      <c r="SUF66" s="140"/>
      <c r="SUG66" s="140"/>
      <c r="SUH66" s="140"/>
      <c r="SUI66" s="140"/>
      <c r="SUJ66" s="140"/>
      <c r="SUK66" s="140"/>
      <c r="SUL66" s="140"/>
      <c r="SUM66" s="140"/>
      <c r="SUN66" s="140"/>
      <c r="SUO66" s="140"/>
      <c r="SUP66" s="140"/>
      <c r="SUQ66" s="140"/>
      <c r="SUR66" s="140"/>
      <c r="SUS66" s="140"/>
      <c r="SUT66" s="140"/>
      <c r="SUU66" s="140"/>
      <c r="SUV66" s="140"/>
      <c r="SUW66" s="140"/>
      <c r="SUX66" s="140"/>
      <c r="SUY66" s="140"/>
      <c r="SUZ66" s="140"/>
      <c r="SVA66" s="140"/>
      <c r="SVB66" s="140"/>
      <c r="SVC66" s="140"/>
      <c r="SVD66" s="140"/>
      <c r="SVE66" s="140"/>
      <c r="SVF66" s="140"/>
      <c r="SVG66" s="140"/>
      <c r="SVH66" s="140"/>
      <c r="SVI66" s="140"/>
      <c r="SVJ66" s="140"/>
      <c r="SVK66" s="140"/>
      <c r="SVL66" s="140"/>
      <c r="SVM66" s="140"/>
      <c r="SVN66" s="140"/>
      <c r="SVO66" s="140"/>
      <c r="SVP66" s="140"/>
      <c r="SVQ66" s="140"/>
      <c r="SVR66" s="140"/>
      <c r="SVS66" s="140"/>
      <c r="SVT66" s="140"/>
      <c r="SVU66" s="140"/>
      <c r="SVV66" s="140"/>
      <c r="SVW66" s="140"/>
      <c r="SVX66" s="140"/>
      <c r="SVY66" s="140"/>
      <c r="SVZ66" s="140"/>
      <c r="SWA66" s="140"/>
      <c r="SWB66" s="140"/>
      <c r="SWC66" s="140"/>
      <c r="SWD66" s="140"/>
      <c r="SWE66" s="140"/>
      <c r="SWF66" s="140"/>
      <c r="SWG66" s="140"/>
      <c r="SWH66" s="140"/>
      <c r="SWI66" s="140"/>
      <c r="SWJ66" s="140"/>
      <c r="SWK66" s="140"/>
      <c r="SWL66" s="140"/>
      <c r="SWM66" s="140"/>
      <c r="SWN66" s="140"/>
      <c r="SWO66" s="140"/>
      <c r="SWP66" s="140"/>
      <c r="SWQ66" s="140"/>
      <c r="SWR66" s="140"/>
      <c r="SWS66" s="140"/>
      <c r="SWT66" s="140"/>
      <c r="SWU66" s="140"/>
      <c r="SWV66" s="140"/>
      <c r="SWW66" s="140"/>
      <c r="SWX66" s="140"/>
      <c r="SWY66" s="140"/>
      <c r="SWZ66" s="140"/>
      <c r="SXA66" s="140"/>
      <c r="SXB66" s="140"/>
      <c r="SXC66" s="140"/>
      <c r="SXD66" s="140"/>
      <c r="SXE66" s="140"/>
      <c r="SXF66" s="140"/>
      <c r="SXG66" s="140"/>
      <c r="SXH66" s="140"/>
      <c r="SXI66" s="140"/>
      <c r="SXJ66" s="140"/>
      <c r="SXK66" s="140"/>
      <c r="SXL66" s="140"/>
      <c r="SXM66" s="140"/>
      <c r="SXN66" s="140"/>
      <c r="SXO66" s="140"/>
      <c r="SXP66" s="140"/>
      <c r="SXQ66" s="140"/>
      <c r="SXR66" s="140"/>
      <c r="SXS66" s="140"/>
      <c r="SXT66" s="140"/>
      <c r="SXU66" s="140"/>
      <c r="SXV66" s="140"/>
      <c r="SXW66" s="140"/>
      <c r="SXX66" s="140"/>
      <c r="SXY66" s="140"/>
      <c r="SXZ66" s="140"/>
      <c r="SYA66" s="140"/>
      <c r="SYB66" s="140"/>
      <c r="SYC66" s="140"/>
      <c r="SYD66" s="140"/>
      <c r="SYE66" s="140"/>
      <c r="SYF66" s="140"/>
      <c r="SYG66" s="140"/>
      <c r="SYH66" s="140"/>
      <c r="SYI66" s="140"/>
      <c r="SYJ66" s="140"/>
      <c r="SYK66" s="140"/>
      <c r="SYL66" s="140"/>
      <c r="SYM66" s="140"/>
      <c r="SYN66" s="140"/>
      <c r="SYO66" s="140"/>
      <c r="SYP66" s="140"/>
      <c r="SYQ66" s="140"/>
      <c r="SYR66" s="140"/>
      <c r="SYS66" s="140"/>
      <c r="SYT66" s="140"/>
      <c r="SYU66" s="140"/>
      <c r="SYV66" s="140"/>
      <c r="SYW66" s="140"/>
      <c r="SYX66" s="140"/>
      <c r="SYY66" s="140"/>
      <c r="SYZ66" s="140"/>
      <c r="SZA66" s="140"/>
      <c r="SZB66" s="140"/>
      <c r="SZC66" s="140"/>
      <c r="SZD66" s="140"/>
      <c r="SZE66" s="140"/>
      <c r="SZF66" s="140"/>
      <c r="SZG66" s="140"/>
      <c r="SZH66" s="140"/>
      <c r="SZI66" s="140"/>
      <c r="SZJ66" s="140"/>
      <c r="SZK66" s="140"/>
      <c r="SZL66" s="140"/>
      <c r="SZM66" s="140"/>
      <c r="SZN66" s="140"/>
      <c r="SZO66" s="140"/>
      <c r="SZP66" s="140"/>
      <c r="SZQ66" s="140"/>
      <c r="SZR66" s="140"/>
      <c r="SZS66" s="140"/>
      <c r="SZT66" s="140"/>
      <c r="SZU66" s="140"/>
      <c r="SZV66" s="140"/>
      <c r="SZW66" s="140"/>
      <c r="SZX66" s="140"/>
      <c r="SZY66" s="140"/>
      <c r="SZZ66" s="140"/>
      <c r="TAA66" s="140"/>
      <c r="TAB66" s="140"/>
      <c r="TAC66" s="140"/>
      <c r="TAD66" s="140"/>
      <c r="TAE66" s="140"/>
      <c r="TAF66" s="140"/>
      <c r="TAG66" s="140"/>
      <c r="TAH66" s="140"/>
      <c r="TAI66" s="140"/>
      <c r="TAJ66" s="140"/>
      <c r="TAK66" s="140"/>
      <c r="TAL66" s="140"/>
      <c r="TAM66" s="140"/>
      <c r="TAN66" s="140"/>
      <c r="TAO66" s="140"/>
      <c r="TAP66" s="140"/>
      <c r="TAQ66" s="140"/>
      <c r="TAR66" s="140"/>
      <c r="TAS66" s="140"/>
      <c r="TAT66" s="140"/>
      <c r="TAU66" s="140"/>
      <c r="TAV66" s="140"/>
      <c r="TAW66" s="140"/>
      <c r="TAX66" s="140"/>
      <c r="TAY66" s="140"/>
      <c r="TAZ66" s="140"/>
      <c r="TBA66" s="140"/>
      <c r="TBB66" s="140"/>
      <c r="TBC66" s="140"/>
      <c r="TBD66" s="140"/>
      <c r="TBE66" s="140"/>
      <c r="TBF66" s="140"/>
      <c r="TBG66" s="140"/>
      <c r="TBH66" s="140"/>
      <c r="TBI66" s="140"/>
      <c r="TBJ66" s="140"/>
      <c r="TBK66" s="140"/>
      <c r="TBL66" s="140"/>
      <c r="TBM66" s="140"/>
      <c r="TBN66" s="140"/>
      <c r="TBO66" s="140"/>
      <c r="TBP66" s="140"/>
      <c r="TBQ66" s="140"/>
      <c r="TBR66" s="140"/>
      <c r="TBS66" s="140"/>
      <c r="TBT66" s="140"/>
      <c r="TBU66" s="140"/>
      <c r="TBV66" s="140"/>
      <c r="TBW66" s="140"/>
      <c r="TBX66" s="140"/>
      <c r="TBY66" s="140"/>
      <c r="TBZ66" s="140"/>
      <c r="TCA66" s="140"/>
      <c r="TCB66" s="140"/>
      <c r="TCC66" s="140"/>
      <c r="TCD66" s="140"/>
      <c r="TCE66" s="140"/>
      <c r="TCF66" s="140"/>
      <c r="TCG66" s="140"/>
      <c r="TCH66" s="140"/>
      <c r="TCI66" s="140"/>
      <c r="TCJ66" s="140"/>
      <c r="TCK66" s="140"/>
      <c r="TCL66" s="140"/>
      <c r="TCM66" s="140"/>
      <c r="TCN66" s="140"/>
      <c r="TCO66" s="140"/>
      <c r="TCP66" s="140"/>
      <c r="TCQ66" s="140"/>
      <c r="TCR66" s="140"/>
      <c r="TCS66" s="140"/>
      <c r="TCT66" s="140"/>
      <c r="TCU66" s="140"/>
      <c r="TCV66" s="140"/>
      <c r="TCW66" s="140"/>
      <c r="TCX66" s="140"/>
      <c r="TCY66" s="140"/>
      <c r="TCZ66" s="140"/>
      <c r="TDA66" s="140"/>
      <c r="TDB66" s="140"/>
      <c r="TDC66" s="140"/>
      <c r="TDD66" s="140"/>
      <c r="TDE66" s="140"/>
      <c r="TDF66" s="140"/>
      <c r="TDG66" s="140"/>
      <c r="TDH66" s="140"/>
      <c r="TDI66" s="140"/>
      <c r="TDJ66" s="140"/>
      <c r="TDK66" s="140"/>
      <c r="TDL66" s="140"/>
      <c r="TDM66" s="140"/>
      <c r="TDN66" s="140"/>
      <c r="TDO66" s="140"/>
      <c r="TDP66" s="140"/>
      <c r="TDQ66" s="140"/>
      <c r="TDR66" s="140"/>
      <c r="TDS66" s="140"/>
      <c r="TDT66" s="140"/>
      <c r="TDU66" s="140"/>
      <c r="TDV66" s="140"/>
      <c r="TDW66" s="140"/>
      <c r="TDX66" s="140"/>
      <c r="TDY66" s="140"/>
      <c r="TDZ66" s="140"/>
      <c r="TEA66" s="140"/>
      <c r="TEB66" s="140"/>
      <c r="TEC66" s="140"/>
      <c r="TED66" s="140"/>
      <c r="TEE66" s="140"/>
      <c r="TEF66" s="140"/>
      <c r="TEG66" s="140"/>
      <c r="TEH66" s="140"/>
      <c r="TEI66" s="140"/>
      <c r="TEJ66" s="140"/>
      <c r="TEK66" s="140"/>
      <c r="TEL66" s="140"/>
      <c r="TEM66" s="140"/>
      <c r="TEN66" s="140"/>
      <c r="TEO66" s="140"/>
      <c r="TEP66" s="140"/>
      <c r="TEQ66" s="140"/>
      <c r="TER66" s="140"/>
      <c r="TES66" s="140"/>
      <c r="TET66" s="140"/>
      <c r="TEU66" s="140"/>
      <c r="TEV66" s="140"/>
      <c r="TEW66" s="140"/>
      <c r="TEX66" s="140"/>
      <c r="TEY66" s="140"/>
      <c r="TEZ66" s="140"/>
      <c r="TFA66" s="140"/>
      <c r="TFB66" s="140"/>
      <c r="TFC66" s="140"/>
      <c r="TFD66" s="140"/>
      <c r="TFE66" s="140"/>
      <c r="TFF66" s="140"/>
      <c r="TFG66" s="140"/>
      <c r="TFH66" s="140"/>
      <c r="TFI66" s="140"/>
      <c r="TFJ66" s="140"/>
      <c r="TFK66" s="140"/>
      <c r="TFL66" s="140"/>
      <c r="TFM66" s="140"/>
      <c r="TFN66" s="140"/>
      <c r="TFO66" s="140"/>
      <c r="TFP66" s="140"/>
      <c r="TFQ66" s="140"/>
      <c r="TFR66" s="140"/>
      <c r="TFS66" s="140"/>
      <c r="TFT66" s="140"/>
      <c r="TFU66" s="140"/>
      <c r="TFV66" s="140"/>
      <c r="TFW66" s="140"/>
      <c r="TFX66" s="140"/>
      <c r="TFY66" s="140"/>
      <c r="TFZ66" s="140"/>
      <c r="TGA66" s="140"/>
      <c r="TGB66" s="140"/>
      <c r="TGC66" s="140"/>
      <c r="TGD66" s="140"/>
      <c r="TGE66" s="140"/>
      <c r="TGF66" s="140"/>
      <c r="TGG66" s="140"/>
      <c r="TGH66" s="140"/>
      <c r="TGI66" s="140"/>
      <c r="TGJ66" s="140"/>
      <c r="TGK66" s="140"/>
      <c r="TGL66" s="140"/>
      <c r="TGM66" s="140"/>
      <c r="TGN66" s="140"/>
      <c r="TGO66" s="140"/>
      <c r="TGP66" s="140"/>
      <c r="TGQ66" s="140"/>
      <c r="TGR66" s="140"/>
      <c r="TGS66" s="140"/>
      <c r="TGT66" s="140"/>
      <c r="TGU66" s="140"/>
      <c r="TGV66" s="140"/>
      <c r="TGW66" s="140"/>
      <c r="TGX66" s="140"/>
      <c r="TGY66" s="140"/>
      <c r="TGZ66" s="140"/>
      <c r="THA66" s="140"/>
      <c r="THB66" s="140"/>
      <c r="THC66" s="140"/>
      <c r="THD66" s="140"/>
      <c r="THE66" s="140"/>
      <c r="THF66" s="140"/>
      <c r="THG66" s="140"/>
      <c r="THH66" s="140"/>
      <c r="THI66" s="140"/>
      <c r="THJ66" s="140"/>
      <c r="THK66" s="140"/>
      <c r="THL66" s="140"/>
      <c r="THM66" s="140"/>
      <c r="THN66" s="140"/>
      <c r="THO66" s="140"/>
      <c r="THP66" s="140"/>
      <c r="THQ66" s="140"/>
      <c r="THR66" s="140"/>
      <c r="THS66" s="140"/>
      <c r="THT66" s="140"/>
      <c r="THU66" s="140"/>
      <c r="THV66" s="140"/>
      <c r="THW66" s="140"/>
      <c r="THX66" s="140"/>
      <c r="THY66" s="140"/>
      <c r="THZ66" s="140"/>
      <c r="TIA66" s="140"/>
      <c r="TIB66" s="140"/>
      <c r="TIC66" s="140"/>
      <c r="TID66" s="140"/>
      <c r="TIE66" s="140"/>
      <c r="TIF66" s="140"/>
      <c r="TIG66" s="140"/>
      <c r="TIH66" s="140"/>
      <c r="TII66" s="140"/>
      <c r="TIJ66" s="140"/>
      <c r="TIK66" s="140"/>
      <c r="TIL66" s="140"/>
      <c r="TIM66" s="140"/>
      <c r="TIN66" s="140"/>
      <c r="TIO66" s="140"/>
      <c r="TIP66" s="140"/>
      <c r="TIQ66" s="140"/>
      <c r="TIR66" s="140"/>
      <c r="TIS66" s="140"/>
      <c r="TIT66" s="140"/>
      <c r="TIU66" s="140"/>
      <c r="TIV66" s="140"/>
      <c r="TIW66" s="140"/>
      <c r="TIX66" s="140"/>
      <c r="TIY66" s="140"/>
      <c r="TIZ66" s="140"/>
      <c r="TJA66" s="140"/>
      <c r="TJB66" s="140"/>
      <c r="TJC66" s="140"/>
      <c r="TJD66" s="140"/>
      <c r="TJE66" s="140"/>
      <c r="TJF66" s="140"/>
      <c r="TJG66" s="140"/>
      <c r="TJH66" s="140"/>
      <c r="TJI66" s="140"/>
      <c r="TJJ66" s="140"/>
      <c r="TJK66" s="140"/>
      <c r="TJL66" s="140"/>
      <c r="TJM66" s="140"/>
      <c r="TJN66" s="140"/>
      <c r="TJO66" s="140"/>
      <c r="TJP66" s="140"/>
      <c r="TJQ66" s="140"/>
      <c r="TJR66" s="140"/>
      <c r="TJS66" s="140"/>
      <c r="TJT66" s="140"/>
      <c r="TJU66" s="140"/>
      <c r="TJV66" s="140"/>
      <c r="TJW66" s="140"/>
      <c r="TJX66" s="140"/>
      <c r="TJY66" s="140"/>
      <c r="TJZ66" s="140"/>
      <c r="TKA66" s="140"/>
      <c r="TKB66" s="140"/>
      <c r="TKC66" s="140"/>
      <c r="TKD66" s="140"/>
      <c r="TKE66" s="140"/>
      <c r="TKF66" s="140"/>
      <c r="TKG66" s="140"/>
      <c r="TKH66" s="140"/>
      <c r="TKI66" s="140"/>
      <c r="TKJ66" s="140"/>
      <c r="TKK66" s="140"/>
      <c r="TKL66" s="140"/>
      <c r="TKM66" s="140"/>
      <c r="TKN66" s="140"/>
      <c r="TKO66" s="140"/>
      <c r="TKP66" s="140"/>
      <c r="TKQ66" s="140"/>
      <c r="TKR66" s="140"/>
      <c r="TKS66" s="140"/>
      <c r="TKT66" s="140"/>
      <c r="TKU66" s="140"/>
      <c r="TKV66" s="140"/>
      <c r="TKW66" s="140"/>
      <c r="TKX66" s="140"/>
      <c r="TKY66" s="140"/>
      <c r="TKZ66" s="140"/>
      <c r="TLA66" s="140"/>
      <c r="TLB66" s="140"/>
      <c r="TLC66" s="140"/>
      <c r="TLD66" s="140"/>
      <c r="TLE66" s="140"/>
      <c r="TLF66" s="140"/>
      <c r="TLG66" s="140"/>
      <c r="TLH66" s="140"/>
      <c r="TLI66" s="140"/>
      <c r="TLJ66" s="140"/>
      <c r="TLK66" s="140"/>
      <c r="TLL66" s="140"/>
      <c r="TLM66" s="140"/>
      <c r="TLN66" s="140"/>
      <c r="TLO66" s="140"/>
      <c r="TLP66" s="140"/>
      <c r="TLQ66" s="140"/>
      <c r="TLR66" s="140"/>
      <c r="TLS66" s="140"/>
      <c r="TLT66" s="140"/>
      <c r="TLU66" s="140"/>
      <c r="TLV66" s="140"/>
      <c r="TLW66" s="140"/>
      <c r="TLX66" s="140"/>
      <c r="TLY66" s="140"/>
      <c r="TLZ66" s="140"/>
      <c r="TMA66" s="140"/>
      <c r="TMB66" s="140"/>
      <c r="TMC66" s="140"/>
      <c r="TMD66" s="140"/>
      <c r="TME66" s="140"/>
      <c r="TMF66" s="140"/>
      <c r="TMG66" s="140"/>
      <c r="TMH66" s="140"/>
      <c r="TMI66" s="140"/>
      <c r="TMJ66" s="140"/>
      <c r="TMK66" s="140"/>
      <c r="TML66" s="140"/>
      <c r="TMM66" s="140"/>
      <c r="TMN66" s="140"/>
      <c r="TMO66" s="140"/>
      <c r="TMP66" s="140"/>
      <c r="TMQ66" s="140"/>
      <c r="TMR66" s="140"/>
      <c r="TMS66" s="140"/>
      <c r="TMT66" s="140"/>
      <c r="TMU66" s="140"/>
      <c r="TMV66" s="140"/>
      <c r="TMW66" s="140"/>
      <c r="TMX66" s="140"/>
      <c r="TMY66" s="140"/>
      <c r="TMZ66" s="140"/>
      <c r="TNA66" s="140"/>
      <c r="TNB66" s="140"/>
      <c r="TNC66" s="140"/>
      <c r="TND66" s="140"/>
      <c r="TNE66" s="140"/>
      <c r="TNF66" s="140"/>
      <c r="TNG66" s="140"/>
      <c r="TNH66" s="140"/>
      <c r="TNI66" s="140"/>
      <c r="TNJ66" s="140"/>
      <c r="TNK66" s="140"/>
      <c r="TNL66" s="140"/>
      <c r="TNM66" s="140"/>
      <c r="TNN66" s="140"/>
      <c r="TNO66" s="140"/>
      <c r="TNP66" s="140"/>
      <c r="TNQ66" s="140"/>
      <c r="TNR66" s="140"/>
      <c r="TNS66" s="140"/>
      <c r="TNT66" s="140"/>
      <c r="TNU66" s="140"/>
      <c r="TNV66" s="140"/>
      <c r="TNW66" s="140"/>
      <c r="TNX66" s="140"/>
      <c r="TNY66" s="140"/>
      <c r="TNZ66" s="140"/>
      <c r="TOA66" s="140"/>
      <c r="TOB66" s="140"/>
      <c r="TOC66" s="140"/>
      <c r="TOD66" s="140"/>
      <c r="TOE66" s="140"/>
      <c r="TOF66" s="140"/>
      <c r="TOG66" s="140"/>
      <c r="TOH66" s="140"/>
      <c r="TOI66" s="140"/>
      <c r="TOJ66" s="140"/>
      <c r="TOK66" s="140"/>
      <c r="TOL66" s="140"/>
      <c r="TOM66" s="140"/>
      <c r="TON66" s="140"/>
      <c r="TOO66" s="140"/>
      <c r="TOP66" s="140"/>
      <c r="TOQ66" s="140"/>
      <c r="TOR66" s="140"/>
      <c r="TOS66" s="140"/>
      <c r="TOT66" s="140"/>
      <c r="TOU66" s="140"/>
      <c r="TOV66" s="140"/>
      <c r="TOW66" s="140"/>
      <c r="TOX66" s="140"/>
      <c r="TOY66" s="140"/>
      <c r="TOZ66" s="140"/>
      <c r="TPA66" s="140"/>
      <c r="TPB66" s="140"/>
      <c r="TPC66" s="140"/>
      <c r="TPD66" s="140"/>
      <c r="TPE66" s="140"/>
      <c r="TPF66" s="140"/>
      <c r="TPG66" s="140"/>
      <c r="TPH66" s="140"/>
      <c r="TPI66" s="140"/>
      <c r="TPJ66" s="140"/>
      <c r="TPK66" s="140"/>
      <c r="TPL66" s="140"/>
      <c r="TPM66" s="140"/>
      <c r="TPN66" s="140"/>
      <c r="TPO66" s="140"/>
      <c r="TPP66" s="140"/>
      <c r="TPQ66" s="140"/>
      <c r="TPR66" s="140"/>
      <c r="TPS66" s="140"/>
      <c r="TPT66" s="140"/>
      <c r="TPU66" s="140"/>
      <c r="TPV66" s="140"/>
      <c r="TPW66" s="140"/>
      <c r="TPX66" s="140"/>
      <c r="TPY66" s="140"/>
      <c r="TPZ66" s="140"/>
      <c r="TQA66" s="140"/>
      <c r="TQB66" s="140"/>
      <c r="TQC66" s="140"/>
      <c r="TQD66" s="140"/>
      <c r="TQE66" s="140"/>
      <c r="TQF66" s="140"/>
      <c r="TQG66" s="140"/>
      <c r="TQH66" s="140"/>
      <c r="TQI66" s="140"/>
      <c r="TQJ66" s="140"/>
      <c r="TQK66" s="140"/>
      <c r="TQL66" s="140"/>
      <c r="TQM66" s="140"/>
      <c r="TQN66" s="140"/>
      <c r="TQO66" s="140"/>
      <c r="TQP66" s="140"/>
      <c r="TQQ66" s="140"/>
      <c r="TQR66" s="140"/>
      <c r="TQS66" s="140"/>
      <c r="TQT66" s="140"/>
      <c r="TQU66" s="140"/>
      <c r="TQV66" s="140"/>
      <c r="TQW66" s="140"/>
      <c r="TQX66" s="140"/>
      <c r="TQY66" s="140"/>
      <c r="TQZ66" s="140"/>
      <c r="TRA66" s="140"/>
      <c r="TRB66" s="140"/>
      <c r="TRC66" s="140"/>
      <c r="TRD66" s="140"/>
      <c r="TRE66" s="140"/>
      <c r="TRF66" s="140"/>
      <c r="TRG66" s="140"/>
      <c r="TRH66" s="140"/>
      <c r="TRI66" s="140"/>
      <c r="TRJ66" s="140"/>
      <c r="TRK66" s="140"/>
      <c r="TRL66" s="140"/>
      <c r="TRM66" s="140"/>
      <c r="TRN66" s="140"/>
      <c r="TRO66" s="140"/>
      <c r="TRP66" s="140"/>
      <c r="TRQ66" s="140"/>
      <c r="TRR66" s="140"/>
      <c r="TRS66" s="140"/>
      <c r="TRT66" s="140"/>
      <c r="TRU66" s="140"/>
      <c r="TRV66" s="140"/>
      <c r="TRW66" s="140"/>
      <c r="TRX66" s="140"/>
      <c r="TRY66" s="140"/>
      <c r="TRZ66" s="140"/>
      <c r="TSA66" s="140"/>
      <c r="TSB66" s="140"/>
      <c r="TSC66" s="140"/>
      <c r="TSD66" s="140"/>
      <c r="TSE66" s="140"/>
      <c r="TSF66" s="140"/>
      <c r="TSG66" s="140"/>
      <c r="TSH66" s="140"/>
      <c r="TSI66" s="140"/>
      <c r="TSJ66" s="140"/>
      <c r="TSK66" s="140"/>
      <c r="TSL66" s="140"/>
      <c r="TSM66" s="140"/>
      <c r="TSN66" s="140"/>
      <c r="TSO66" s="140"/>
      <c r="TSP66" s="140"/>
      <c r="TSQ66" s="140"/>
      <c r="TSR66" s="140"/>
      <c r="TSS66" s="140"/>
      <c r="TST66" s="140"/>
      <c r="TSU66" s="140"/>
      <c r="TSV66" s="140"/>
      <c r="TSW66" s="140"/>
      <c r="TSX66" s="140"/>
      <c r="TSY66" s="140"/>
      <c r="TSZ66" s="140"/>
      <c r="TTA66" s="140"/>
      <c r="TTB66" s="140"/>
      <c r="TTC66" s="140"/>
      <c r="TTD66" s="140"/>
      <c r="TTE66" s="140"/>
      <c r="TTF66" s="140"/>
      <c r="TTG66" s="140"/>
      <c r="TTH66" s="140"/>
      <c r="TTI66" s="140"/>
      <c r="TTJ66" s="140"/>
      <c r="TTK66" s="140"/>
      <c r="TTL66" s="140"/>
      <c r="TTM66" s="140"/>
      <c r="TTN66" s="140"/>
      <c r="TTO66" s="140"/>
      <c r="TTP66" s="140"/>
      <c r="TTQ66" s="140"/>
      <c r="TTR66" s="140"/>
      <c r="TTS66" s="140"/>
      <c r="TTT66" s="140"/>
      <c r="TTU66" s="140"/>
      <c r="TTV66" s="140"/>
      <c r="TTW66" s="140"/>
      <c r="TTX66" s="140"/>
      <c r="TTY66" s="140"/>
      <c r="TTZ66" s="140"/>
      <c r="TUA66" s="140"/>
      <c r="TUB66" s="140"/>
      <c r="TUC66" s="140"/>
      <c r="TUD66" s="140"/>
      <c r="TUE66" s="140"/>
      <c r="TUF66" s="140"/>
      <c r="TUG66" s="140"/>
      <c r="TUH66" s="140"/>
      <c r="TUI66" s="140"/>
      <c r="TUJ66" s="140"/>
      <c r="TUK66" s="140"/>
      <c r="TUL66" s="140"/>
      <c r="TUM66" s="140"/>
      <c r="TUN66" s="140"/>
      <c r="TUO66" s="140"/>
      <c r="TUP66" s="140"/>
      <c r="TUQ66" s="140"/>
      <c r="TUR66" s="140"/>
      <c r="TUS66" s="140"/>
      <c r="TUT66" s="140"/>
      <c r="TUU66" s="140"/>
      <c r="TUV66" s="140"/>
      <c r="TUW66" s="140"/>
      <c r="TUX66" s="140"/>
      <c r="TUY66" s="140"/>
      <c r="TUZ66" s="140"/>
      <c r="TVA66" s="140"/>
      <c r="TVB66" s="140"/>
      <c r="TVC66" s="140"/>
      <c r="TVD66" s="140"/>
      <c r="TVE66" s="140"/>
      <c r="TVF66" s="140"/>
      <c r="TVG66" s="140"/>
      <c r="TVH66" s="140"/>
      <c r="TVI66" s="140"/>
      <c r="TVJ66" s="140"/>
      <c r="TVK66" s="140"/>
      <c r="TVL66" s="140"/>
      <c r="TVM66" s="140"/>
      <c r="TVN66" s="140"/>
      <c r="TVO66" s="140"/>
      <c r="TVP66" s="140"/>
      <c r="TVQ66" s="140"/>
      <c r="TVR66" s="140"/>
      <c r="TVS66" s="140"/>
      <c r="TVT66" s="140"/>
      <c r="TVU66" s="140"/>
      <c r="TVV66" s="140"/>
      <c r="TVW66" s="140"/>
      <c r="TVX66" s="140"/>
      <c r="TVY66" s="140"/>
      <c r="TVZ66" s="140"/>
      <c r="TWA66" s="140"/>
      <c r="TWB66" s="140"/>
      <c r="TWC66" s="140"/>
      <c r="TWD66" s="140"/>
      <c r="TWE66" s="140"/>
      <c r="TWF66" s="140"/>
      <c r="TWG66" s="140"/>
      <c r="TWH66" s="140"/>
      <c r="TWI66" s="140"/>
      <c r="TWJ66" s="140"/>
      <c r="TWK66" s="140"/>
      <c r="TWL66" s="140"/>
      <c r="TWM66" s="140"/>
      <c r="TWN66" s="140"/>
      <c r="TWO66" s="140"/>
      <c r="TWP66" s="140"/>
      <c r="TWQ66" s="140"/>
      <c r="TWR66" s="140"/>
      <c r="TWS66" s="140"/>
      <c r="TWT66" s="140"/>
      <c r="TWU66" s="140"/>
      <c r="TWV66" s="140"/>
      <c r="TWW66" s="140"/>
      <c r="TWX66" s="140"/>
      <c r="TWY66" s="140"/>
      <c r="TWZ66" s="140"/>
      <c r="TXA66" s="140"/>
      <c r="TXB66" s="140"/>
      <c r="TXC66" s="140"/>
      <c r="TXD66" s="140"/>
      <c r="TXE66" s="140"/>
      <c r="TXF66" s="140"/>
      <c r="TXG66" s="140"/>
      <c r="TXH66" s="140"/>
      <c r="TXI66" s="140"/>
      <c r="TXJ66" s="140"/>
      <c r="TXK66" s="140"/>
      <c r="TXL66" s="140"/>
      <c r="TXM66" s="140"/>
      <c r="TXN66" s="140"/>
      <c r="TXO66" s="140"/>
      <c r="TXP66" s="140"/>
      <c r="TXQ66" s="140"/>
      <c r="TXR66" s="140"/>
      <c r="TXS66" s="140"/>
      <c r="TXT66" s="140"/>
      <c r="TXU66" s="140"/>
      <c r="TXV66" s="140"/>
      <c r="TXW66" s="140"/>
      <c r="TXX66" s="140"/>
      <c r="TXY66" s="140"/>
      <c r="TXZ66" s="140"/>
      <c r="TYA66" s="140"/>
      <c r="TYB66" s="140"/>
      <c r="TYC66" s="140"/>
      <c r="TYD66" s="140"/>
      <c r="TYE66" s="140"/>
      <c r="TYF66" s="140"/>
      <c r="TYG66" s="140"/>
      <c r="TYH66" s="140"/>
      <c r="TYI66" s="140"/>
      <c r="TYJ66" s="140"/>
      <c r="TYK66" s="140"/>
      <c r="TYL66" s="140"/>
      <c r="TYM66" s="140"/>
      <c r="TYN66" s="140"/>
      <c r="TYO66" s="140"/>
      <c r="TYP66" s="140"/>
      <c r="TYQ66" s="140"/>
      <c r="TYR66" s="140"/>
      <c r="TYS66" s="140"/>
      <c r="TYT66" s="140"/>
      <c r="TYU66" s="140"/>
      <c r="TYV66" s="140"/>
      <c r="TYW66" s="140"/>
      <c r="TYX66" s="140"/>
      <c r="TYY66" s="140"/>
      <c r="TYZ66" s="140"/>
      <c r="TZA66" s="140"/>
      <c r="TZB66" s="140"/>
      <c r="TZC66" s="140"/>
      <c r="TZD66" s="140"/>
      <c r="TZE66" s="140"/>
      <c r="TZF66" s="140"/>
      <c r="TZG66" s="140"/>
      <c r="TZH66" s="140"/>
      <c r="TZI66" s="140"/>
      <c r="TZJ66" s="140"/>
      <c r="TZK66" s="140"/>
      <c r="TZL66" s="140"/>
      <c r="TZM66" s="140"/>
      <c r="TZN66" s="140"/>
      <c r="TZO66" s="140"/>
      <c r="TZP66" s="140"/>
      <c r="TZQ66" s="140"/>
      <c r="TZR66" s="140"/>
      <c r="TZS66" s="140"/>
      <c r="TZT66" s="140"/>
      <c r="TZU66" s="140"/>
      <c r="TZV66" s="140"/>
      <c r="TZW66" s="140"/>
      <c r="TZX66" s="140"/>
      <c r="TZY66" s="140"/>
      <c r="TZZ66" s="140"/>
      <c r="UAA66" s="140"/>
      <c r="UAB66" s="140"/>
      <c r="UAC66" s="140"/>
      <c r="UAD66" s="140"/>
      <c r="UAE66" s="140"/>
      <c r="UAF66" s="140"/>
      <c r="UAG66" s="140"/>
      <c r="UAH66" s="140"/>
      <c r="UAI66" s="140"/>
      <c r="UAJ66" s="140"/>
      <c r="UAK66" s="140"/>
      <c r="UAL66" s="140"/>
      <c r="UAM66" s="140"/>
      <c r="UAN66" s="140"/>
      <c r="UAO66" s="140"/>
      <c r="UAP66" s="140"/>
      <c r="UAQ66" s="140"/>
      <c r="UAR66" s="140"/>
      <c r="UAS66" s="140"/>
      <c r="UAT66" s="140"/>
      <c r="UAU66" s="140"/>
      <c r="UAV66" s="140"/>
      <c r="UAW66" s="140"/>
      <c r="UAX66" s="140"/>
      <c r="UAY66" s="140"/>
      <c r="UAZ66" s="140"/>
      <c r="UBA66" s="140"/>
      <c r="UBB66" s="140"/>
      <c r="UBC66" s="140"/>
      <c r="UBD66" s="140"/>
      <c r="UBE66" s="140"/>
      <c r="UBF66" s="140"/>
      <c r="UBG66" s="140"/>
      <c r="UBH66" s="140"/>
      <c r="UBI66" s="140"/>
      <c r="UBJ66" s="140"/>
      <c r="UBK66" s="140"/>
      <c r="UBL66" s="140"/>
      <c r="UBM66" s="140"/>
      <c r="UBN66" s="140"/>
      <c r="UBO66" s="140"/>
      <c r="UBP66" s="140"/>
      <c r="UBQ66" s="140"/>
      <c r="UBR66" s="140"/>
      <c r="UBS66" s="140"/>
      <c r="UBT66" s="140"/>
      <c r="UBU66" s="140"/>
      <c r="UBV66" s="140"/>
      <c r="UBW66" s="140"/>
      <c r="UBX66" s="140"/>
      <c r="UBY66" s="140"/>
      <c r="UBZ66" s="140"/>
      <c r="UCA66" s="140"/>
      <c r="UCB66" s="140"/>
      <c r="UCC66" s="140"/>
      <c r="UCD66" s="140"/>
      <c r="UCE66" s="140"/>
      <c r="UCF66" s="140"/>
      <c r="UCG66" s="140"/>
      <c r="UCH66" s="140"/>
      <c r="UCI66" s="140"/>
      <c r="UCJ66" s="140"/>
      <c r="UCK66" s="140"/>
      <c r="UCL66" s="140"/>
      <c r="UCM66" s="140"/>
      <c r="UCN66" s="140"/>
      <c r="UCO66" s="140"/>
      <c r="UCP66" s="140"/>
      <c r="UCQ66" s="140"/>
      <c r="UCR66" s="140"/>
      <c r="UCS66" s="140"/>
      <c r="UCT66" s="140"/>
      <c r="UCU66" s="140"/>
      <c r="UCV66" s="140"/>
      <c r="UCW66" s="140"/>
      <c r="UCX66" s="140"/>
      <c r="UCY66" s="140"/>
      <c r="UCZ66" s="140"/>
      <c r="UDA66" s="140"/>
      <c r="UDB66" s="140"/>
      <c r="UDC66" s="140"/>
      <c r="UDD66" s="140"/>
      <c r="UDE66" s="140"/>
      <c r="UDF66" s="140"/>
      <c r="UDG66" s="140"/>
      <c r="UDH66" s="140"/>
      <c r="UDI66" s="140"/>
      <c r="UDJ66" s="140"/>
      <c r="UDK66" s="140"/>
      <c r="UDL66" s="140"/>
      <c r="UDM66" s="140"/>
      <c r="UDN66" s="140"/>
      <c r="UDO66" s="140"/>
      <c r="UDP66" s="140"/>
      <c r="UDQ66" s="140"/>
      <c r="UDR66" s="140"/>
      <c r="UDS66" s="140"/>
      <c r="UDT66" s="140"/>
      <c r="UDU66" s="140"/>
      <c r="UDV66" s="140"/>
      <c r="UDW66" s="140"/>
      <c r="UDX66" s="140"/>
      <c r="UDY66" s="140"/>
      <c r="UDZ66" s="140"/>
      <c r="UEA66" s="140"/>
      <c r="UEB66" s="140"/>
      <c r="UEC66" s="140"/>
      <c r="UED66" s="140"/>
      <c r="UEE66" s="140"/>
      <c r="UEF66" s="140"/>
      <c r="UEG66" s="140"/>
      <c r="UEH66" s="140"/>
      <c r="UEI66" s="140"/>
      <c r="UEJ66" s="140"/>
      <c r="UEK66" s="140"/>
      <c r="UEL66" s="140"/>
      <c r="UEM66" s="140"/>
      <c r="UEN66" s="140"/>
      <c r="UEO66" s="140"/>
      <c r="UEP66" s="140"/>
      <c r="UEQ66" s="140"/>
      <c r="UER66" s="140"/>
      <c r="UES66" s="140"/>
      <c r="UET66" s="140"/>
      <c r="UEU66" s="140"/>
      <c r="UEV66" s="140"/>
      <c r="UEW66" s="140"/>
      <c r="UEX66" s="140"/>
      <c r="UEY66" s="140"/>
      <c r="UEZ66" s="140"/>
      <c r="UFA66" s="140"/>
      <c r="UFB66" s="140"/>
      <c r="UFC66" s="140"/>
      <c r="UFD66" s="140"/>
      <c r="UFE66" s="140"/>
      <c r="UFF66" s="140"/>
      <c r="UFG66" s="140"/>
      <c r="UFH66" s="140"/>
      <c r="UFI66" s="140"/>
      <c r="UFJ66" s="140"/>
      <c r="UFK66" s="140"/>
      <c r="UFL66" s="140"/>
      <c r="UFM66" s="140"/>
      <c r="UFN66" s="140"/>
      <c r="UFO66" s="140"/>
      <c r="UFP66" s="140"/>
      <c r="UFQ66" s="140"/>
      <c r="UFR66" s="140"/>
      <c r="UFS66" s="140"/>
      <c r="UFT66" s="140"/>
      <c r="UFU66" s="140"/>
      <c r="UFV66" s="140"/>
      <c r="UFW66" s="140"/>
      <c r="UFX66" s="140"/>
      <c r="UFY66" s="140"/>
      <c r="UFZ66" s="140"/>
      <c r="UGA66" s="140"/>
      <c r="UGB66" s="140"/>
      <c r="UGC66" s="140"/>
      <c r="UGD66" s="140"/>
      <c r="UGE66" s="140"/>
      <c r="UGF66" s="140"/>
      <c r="UGG66" s="140"/>
      <c r="UGH66" s="140"/>
      <c r="UGI66" s="140"/>
      <c r="UGJ66" s="140"/>
      <c r="UGK66" s="140"/>
      <c r="UGL66" s="140"/>
      <c r="UGM66" s="140"/>
      <c r="UGN66" s="140"/>
      <c r="UGO66" s="140"/>
      <c r="UGP66" s="140"/>
      <c r="UGQ66" s="140"/>
      <c r="UGR66" s="140"/>
      <c r="UGS66" s="140"/>
      <c r="UGT66" s="140"/>
      <c r="UGU66" s="140"/>
      <c r="UGV66" s="140"/>
      <c r="UGW66" s="140"/>
      <c r="UGX66" s="140"/>
      <c r="UGY66" s="140"/>
      <c r="UGZ66" s="140"/>
      <c r="UHA66" s="140"/>
      <c r="UHB66" s="140"/>
      <c r="UHC66" s="140"/>
      <c r="UHD66" s="140"/>
      <c r="UHE66" s="140"/>
      <c r="UHF66" s="140"/>
      <c r="UHG66" s="140"/>
      <c r="UHH66" s="140"/>
      <c r="UHI66" s="140"/>
      <c r="UHJ66" s="140"/>
      <c r="UHK66" s="140"/>
      <c r="UHL66" s="140"/>
      <c r="UHM66" s="140"/>
      <c r="UHN66" s="140"/>
      <c r="UHO66" s="140"/>
      <c r="UHP66" s="140"/>
      <c r="UHQ66" s="140"/>
      <c r="UHR66" s="140"/>
      <c r="UHS66" s="140"/>
      <c r="UHT66" s="140"/>
      <c r="UHU66" s="140"/>
      <c r="UHV66" s="140"/>
      <c r="UHW66" s="140"/>
      <c r="UHX66" s="140"/>
      <c r="UHY66" s="140"/>
      <c r="UHZ66" s="140"/>
      <c r="UIA66" s="140"/>
      <c r="UIB66" s="140"/>
      <c r="UIC66" s="140"/>
      <c r="UID66" s="140"/>
      <c r="UIE66" s="140"/>
      <c r="UIF66" s="140"/>
      <c r="UIG66" s="140"/>
      <c r="UIH66" s="140"/>
      <c r="UII66" s="140"/>
      <c r="UIJ66" s="140"/>
      <c r="UIK66" s="140"/>
      <c r="UIL66" s="140"/>
      <c r="UIM66" s="140"/>
      <c r="UIN66" s="140"/>
      <c r="UIO66" s="140"/>
      <c r="UIP66" s="140"/>
      <c r="UIQ66" s="140"/>
      <c r="UIR66" s="140"/>
      <c r="UIS66" s="140"/>
      <c r="UIT66" s="140"/>
      <c r="UIU66" s="140"/>
      <c r="UIV66" s="140"/>
      <c r="UIW66" s="140"/>
      <c r="UIX66" s="140"/>
      <c r="UIY66" s="140"/>
      <c r="UIZ66" s="140"/>
      <c r="UJA66" s="140"/>
      <c r="UJB66" s="140"/>
      <c r="UJC66" s="140"/>
      <c r="UJD66" s="140"/>
      <c r="UJE66" s="140"/>
      <c r="UJF66" s="140"/>
      <c r="UJG66" s="140"/>
      <c r="UJH66" s="140"/>
      <c r="UJI66" s="140"/>
      <c r="UJJ66" s="140"/>
      <c r="UJK66" s="140"/>
      <c r="UJL66" s="140"/>
      <c r="UJM66" s="140"/>
      <c r="UJN66" s="140"/>
      <c r="UJO66" s="140"/>
      <c r="UJP66" s="140"/>
      <c r="UJQ66" s="140"/>
      <c r="UJR66" s="140"/>
      <c r="UJS66" s="140"/>
      <c r="UJT66" s="140"/>
      <c r="UJU66" s="140"/>
      <c r="UJV66" s="140"/>
      <c r="UJW66" s="140"/>
      <c r="UJX66" s="140"/>
      <c r="UJY66" s="140"/>
      <c r="UJZ66" s="140"/>
      <c r="UKA66" s="140"/>
      <c r="UKB66" s="140"/>
      <c r="UKC66" s="140"/>
      <c r="UKD66" s="140"/>
      <c r="UKE66" s="140"/>
      <c r="UKF66" s="140"/>
      <c r="UKG66" s="140"/>
      <c r="UKH66" s="140"/>
      <c r="UKI66" s="140"/>
      <c r="UKJ66" s="140"/>
      <c r="UKK66" s="140"/>
      <c r="UKL66" s="140"/>
      <c r="UKM66" s="140"/>
      <c r="UKN66" s="140"/>
      <c r="UKO66" s="140"/>
      <c r="UKP66" s="140"/>
      <c r="UKQ66" s="140"/>
      <c r="UKR66" s="140"/>
      <c r="UKS66" s="140"/>
      <c r="UKT66" s="140"/>
      <c r="UKU66" s="140"/>
      <c r="UKV66" s="140"/>
      <c r="UKW66" s="140"/>
      <c r="UKX66" s="140"/>
      <c r="UKY66" s="140"/>
      <c r="UKZ66" s="140"/>
      <c r="ULA66" s="140"/>
      <c r="ULB66" s="140"/>
      <c r="ULC66" s="140"/>
      <c r="ULD66" s="140"/>
      <c r="ULE66" s="140"/>
      <c r="ULF66" s="140"/>
      <c r="ULG66" s="140"/>
      <c r="ULH66" s="140"/>
      <c r="ULI66" s="140"/>
      <c r="ULJ66" s="140"/>
      <c r="ULK66" s="140"/>
      <c r="ULL66" s="140"/>
      <c r="ULM66" s="140"/>
      <c r="ULN66" s="140"/>
      <c r="ULO66" s="140"/>
      <c r="ULP66" s="140"/>
      <c r="ULQ66" s="140"/>
      <c r="ULR66" s="140"/>
      <c r="ULS66" s="140"/>
      <c r="ULT66" s="140"/>
      <c r="ULU66" s="140"/>
      <c r="ULV66" s="140"/>
      <c r="ULW66" s="140"/>
      <c r="ULX66" s="140"/>
      <c r="ULY66" s="140"/>
      <c r="ULZ66" s="140"/>
      <c r="UMA66" s="140"/>
      <c r="UMB66" s="140"/>
      <c r="UMC66" s="140"/>
      <c r="UMD66" s="140"/>
      <c r="UME66" s="140"/>
      <c r="UMF66" s="140"/>
      <c r="UMG66" s="140"/>
      <c r="UMH66" s="140"/>
      <c r="UMI66" s="140"/>
      <c r="UMJ66" s="140"/>
      <c r="UMK66" s="140"/>
      <c r="UML66" s="140"/>
      <c r="UMM66" s="140"/>
      <c r="UMN66" s="140"/>
      <c r="UMO66" s="140"/>
      <c r="UMP66" s="140"/>
      <c r="UMQ66" s="140"/>
      <c r="UMR66" s="140"/>
      <c r="UMS66" s="140"/>
      <c r="UMT66" s="140"/>
      <c r="UMU66" s="140"/>
      <c r="UMV66" s="140"/>
      <c r="UMW66" s="140"/>
      <c r="UMX66" s="140"/>
      <c r="UMY66" s="140"/>
      <c r="UMZ66" s="140"/>
      <c r="UNA66" s="140"/>
      <c r="UNB66" s="140"/>
      <c r="UNC66" s="140"/>
      <c r="UND66" s="140"/>
      <c r="UNE66" s="140"/>
      <c r="UNF66" s="140"/>
      <c r="UNG66" s="140"/>
      <c r="UNH66" s="140"/>
      <c r="UNI66" s="140"/>
      <c r="UNJ66" s="140"/>
      <c r="UNK66" s="140"/>
      <c r="UNL66" s="140"/>
      <c r="UNM66" s="140"/>
      <c r="UNN66" s="140"/>
      <c r="UNO66" s="140"/>
      <c r="UNP66" s="140"/>
      <c r="UNQ66" s="140"/>
      <c r="UNR66" s="140"/>
      <c r="UNS66" s="140"/>
      <c r="UNT66" s="140"/>
      <c r="UNU66" s="140"/>
      <c r="UNV66" s="140"/>
      <c r="UNW66" s="140"/>
      <c r="UNX66" s="140"/>
      <c r="UNY66" s="140"/>
      <c r="UNZ66" s="140"/>
      <c r="UOA66" s="140"/>
      <c r="UOB66" s="140"/>
      <c r="UOC66" s="140"/>
      <c r="UOD66" s="140"/>
      <c r="UOE66" s="140"/>
      <c r="UOF66" s="140"/>
      <c r="UOG66" s="140"/>
      <c r="UOH66" s="140"/>
      <c r="UOI66" s="140"/>
      <c r="UOJ66" s="140"/>
      <c r="UOK66" s="140"/>
      <c r="UOL66" s="140"/>
      <c r="UOM66" s="140"/>
      <c r="UON66" s="140"/>
      <c r="UOO66" s="140"/>
      <c r="UOP66" s="140"/>
      <c r="UOQ66" s="140"/>
      <c r="UOR66" s="140"/>
      <c r="UOS66" s="140"/>
      <c r="UOT66" s="140"/>
      <c r="UOU66" s="140"/>
      <c r="UOV66" s="140"/>
      <c r="UOW66" s="140"/>
      <c r="UOX66" s="140"/>
      <c r="UOY66" s="140"/>
      <c r="UOZ66" s="140"/>
      <c r="UPA66" s="140"/>
      <c r="UPB66" s="140"/>
      <c r="UPC66" s="140"/>
      <c r="UPD66" s="140"/>
      <c r="UPE66" s="140"/>
      <c r="UPF66" s="140"/>
      <c r="UPG66" s="140"/>
      <c r="UPH66" s="140"/>
      <c r="UPI66" s="140"/>
      <c r="UPJ66" s="140"/>
      <c r="UPK66" s="140"/>
      <c r="UPL66" s="140"/>
      <c r="UPM66" s="140"/>
      <c r="UPN66" s="140"/>
      <c r="UPO66" s="140"/>
      <c r="UPP66" s="140"/>
      <c r="UPQ66" s="140"/>
      <c r="UPR66" s="140"/>
      <c r="UPS66" s="140"/>
      <c r="UPT66" s="140"/>
      <c r="UPU66" s="140"/>
      <c r="UPV66" s="140"/>
      <c r="UPW66" s="140"/>
      <c r="UPX66" s="140"/>
      <c r="UPY66" s="140"/>
      <c r="UPZ66" s="140"/>
      <c r="UQA66" s="140"/>
      <c r="UQB66" s="140"/>
      <c r="UQC66" s="140"/>
      <c r="UQD66" s="140"/>
      <c r="UQE66" s="140"/>
      <c r="UQF66" s="140"/>
      <c r="UQG66" s="140"/>
      <c r="UQH66" s="140"/>
      <c r="UQI66" s="140"/>
      <c r="UQJ66" s="140"/>
      <c r="UQK66" s="140"/>
      <c r="UQL66" s="140"/>
      <c r="UQM66" s="140"/>
      <c r="UQN66" s="140"/>
      <c r="UQO66" s="140"/>
      <c r="UQP66" s="140"/>
      <c r="UQQ66" s="140"/>
      <c r="UQR66" s="140"/>
      <c r="UQS66" s="140"/>
      <c r="UQT66" s="140"/>
      <c r="UQU66" s="140"/>
      <c r="UQV66" s="140"/>
      <c r="UQW66" s="140"/>
      <c r="UQX66" s="140"/>
      <c r="UQY66" s="140"/>
      <c r="UQZ66" s="140"/>
      <c r="URA66" s="140"/>
      <c r="URB66" s="140"/>
      <c r="URC66" s="140"/>
      <c r="URD66" s="140"/>
      <c r="URE66" s="140"/>
      <c r="URF66" s="140"/>
      <c r="URG66" s="140"/>
      <c r="URH66" s="140"/>
      <c r="URI66" s="140"/>
      <c r="URJ66" s="140"/>
      <c r="URK66" s="140"/>
      <c r="URL66" s="140"/>
      <c r="URM66" s="140"/>
      <c r="URN66" s="140"/>
      <c r="URO66" s="140"/>
      <c r="URP66" s="140"/>
      <c r="URQ66" s="140"/>
      <c r="URR66" s="140"/>
      <c r="URS66" s="140"/>
      <c r="URT66" s="140"/>
      <c r="URU66" s="140"/>
      <c r="URV66" s="140"/>
      <c r="URW66" s="140"/>
      <c r="URX66" s="140"/>
      <c r="URY66" s="140"/>
      <c r="URZ66" s="140"/>
      <c r="USA66" s="140"/>
      <c r="USB66" s="140"/>
      <c r="USC66" s="140"/>
      <c r="USD66" s="140"/>
      <c r="USE66" s="140"/>
      <c r="USF66" s="140"/>
      <c r="USG66" s="140"/>
      <c r="USH66" s="140"/>
      <c r="USI66" s="140"/>
      <c r="USJ66" s="140"/>
      <c r="USK66" s="140"/>
      <c r="USL66" s="140"/>
      <c r="USM66" s="140"/>
      <c r="USN66" s="140"/>
      <c r="USO66" s="140"/>
      <c r="USP66" s="140"/>
      <c r="USQ66" s="140"/>
      <c r="USR66" s="140"/>
      <c r="USS66" s="140"/>
      <c r="UST66" s="140"/>
      <c r="USU66" s="140"/>
      <c r="USV66" s="140"/>
      <c r="USW66" s="140"/>
      <c r="USX66" s="140"/>
      <c r="USY66" s="140"/>
      <c r="USZ66" s="140"/>
      <c r="UTA66" s="140"/>
      <c r="UTB66" s="140"/>
      <c r="UTC66" s="140"/>
      <c r="UTD66" s="140"/>
      <c r="UTE66" s="140"/>
      <c r="UTF66" s="140"/>
      <c r="UTG66" s="140"/>
      <c r="UTH66" s="140"/>
      <c r="UTI66" s="140"/>
      <c r="UTJ66" s="140"/>
      <c r="UTK66" s="140"/>
      <c r="UTL66" s="140"/>
      <c r="UTM66" s="140"/>
      <c r="UTN66" s="140"/>
      <c r="UTO66" s="140"/>
      <c r="UTP66" s="140"/>
      <c r="UTQ66" s="140"/>
      <c r="UTR66" s="140"/>
      <c r="UTS66" s="140"/>
      <c r="UTT66" s="140"/>
      <c r="UTU66" s="140"/>
      <c r="UTV66" s="140"/>
      <c r="UTW66" s="140"/>
      <c r="UTX66" s="140"/>
      <c r="UTY66" s="140"/>
      <c r="UTZ66" s="140"/>
      <c r="UUA66" s="140"/>
      <c r="UUB66" s="140"/>
      <c r="UUC66" s="140"/>
      <c r="UUD66" s="140"/>
      <c r="UUE66" s="140"/>
      <c r="UUF66" s="140"/>
      <c r="UUG66" s="140"/>
      <c r="UUH66" s="140"/>
      <c r="UUI66" s="140"/>
      <c r="UUJ66" s="140"/>
      <c r="UUK66" s="140"/>
      <c r="UUL66" s="140"/>
      <c r="UUM66" s="140"/>
      <c r="UUN66" s="140"/>
      <c r="UUO66" s="140"/>
      <c r="UUP66" s="140"/>
      <c r="UUQ66" s="140"/>
      <c r="UUR66" s="140"/>
      <c r="UUS66" s="140"/>
      <c r="UUT66" s="140"/>
      <c r="UUU66" s="140"/>
      <c r="UUV66" s="140"/>
      <c r="UUW66" s="140"/>
      <c r="UUX66" s="140"/>
      <c r="UUY66" s="140"/>
      <c r="UUZ66" s="140"/>
      <c r="UVA66" s="140"/>
      <c r="UVB66" s="140"/>
      <c r="UVC66" s="140"/>
      <c r="UVD66" s="140"/>
      <c r="UVE66" s="140"/>
      <c r="UVF66" s="140"/>
      <c r="UVG66" s="140"/>
      <c r="UVH66" s="140"/>
      <c r="UVI66" s="140"/>
      <c r="UVJ66" s="140"/>
      <c r="UVK66" s="140"/>
      <c r="UVL66" s="140"/>
      <c r="UVM66" s="140"/>
      <c r="UVN66" s="140"/>
      <c r="UVO66" s="140"/>
      <c r="UVP66" s="140"/>
      <c r="UVQ66" s="140"/>
      <c r="UVR66" s="140"/>
      <c r="UVS66" s="140"/>
      <c r="UVT66" s="140"/>
      <c r="UVU66" s="140"/>
      <c r="UVV66" s="140"/>
      <c r="UVW66" s="140"/>
      <c r="UVX66" s="140"/>
      <c r="UVY66" s="140"/>
      <c r="UVZ66" s="140"/>
      <c r="UWA66" s="140"/>
      <c r="UWB66" s="140"/>
      <c r="UWC66" s="140"/>
      <c r="UWD66" s="140"/>
      <c r="UWE66" s="140"/>
      <c r="UWF66" s="140"/>
      <c r="UWG66" s="140"/>
      <c r="UWH66" s="140"/>
      <c r="UWI66" s="140"/>
      <c r="UWJ66" s="140"/>
      <c r="UWK66" s="140"/>
      <c r="UWL66" s="140"/>
      <c r="UWM66" s="140"/>
      <c r="UWN66" s="140"/>
      <c r="UWO66" s="140"/>
      <c r="UWP66" s="140"/>
      <c r="UWQ66" s="140"/>
      <c r="UWR66" s="140"/>
      <c r="UWS66" s="140"/>
      <c r="UWT66" s="140"/>
      <c r="UWU66" s="140"/>
      <c r="UWV66" s="140"/>
      <c r="UWW66" s="140"/>
      <c r="UWX66" s="140"/>
      <c r="UWY66" s="140"/>
      <c r="UWZ66" s="140"/>
      <c r="UXA66" s="140"/>
      <c r="UXB66" s="140"/>
      <c r="UXC66" s="140"/>
      <c r="UXD66" s="140"/>
      <c r="UXE66" s="140"/>
      <c r="UXF66" s="140"/>
      <c r="UXG66" s="140"/>
      <c r="UXH66" s="140"/>
      <c r="UXI66" s="140"/>
      <c r="UXJ66" s="140"/>
      <c r="UXK66" s="140"/>
      <c r="UXL66" s="140"/>
      <c r="UXM66" s="140"/>
      <c r="UXN66" s="140"/>
      <c r="UXO66" s="140"/>
      <c r="UXP66" s="140"/>
      <c r="UXQ66" s="140"/>
      <c r="UXR66" s="140"/>
      <c r="UXS66" s="140"/>
      <c r="UXT66" s="140"/>
      <c r="UXU66" s="140"/>
      <c r="UXV66" s="140"/>
      <c r="UXW66" s="140"/>
      <c r="UXX66" s="140"/>
      <c r="UXY66" s="140"/>
      <c r="UXZ66" s="140"/>
      <c r="UYA66" s="140"/>
      <c r="UYB66" s="140"/>
      <c r="UYC66" s="140"/>
      <c r="UYD66" s="140"/>
      <c r="UYE66" s="140"/>
      <c r="UYF66" s="140"/>
      <c r="UYG66" s="140"/>
      <c r="UYH66" s="140"/>
      <c r="UYI66" s="140"/>
      <c r="UYJ66" s="140"/>
      <c r="UYK66" s="140"/>
      <c r="UYL66" s="140"/>
      <c r="UYM66" s="140"/>
      <c r="UYN66" s="140"/>
      <c r="UYO66" s="140"/>
      <c r="UYP66" s="140"/>
      <c r="UYQ66" s="140"/>
      <c r="UYR66" s="140"/>
      <c r="UYS66" s="140"/>
      <c r="UYT66" s="140"/>
      <c r="UYU66" s="140"/>
      <c r="UYV66" s="140"/>
      <c r="UYW66" s="140"/>
      <c r="UYX66" s="140"/>
      <c r="UYY66" s="140"/>
      <c r="UYZ66" s="140"/>
      <c r="UZA66" s="140"/>
      <c r="UZB66" s="140"/>
      <c r="UZC66" s="140"/>
      <c r="UZD66" s="140"/>
      <c r="UZE66" s="140"/>
      <c r="UZF66" s="140"/>
      <c r="UZG66" s="140"/>
      <c r="UZH66" s="140"/>
      <c r="UZI66" s="140"/>
      <c r="UZJ66" s="140"/>
      <c r="UZK66" s="140"/>
      <c r="UZL66" s="140"/>
      <c r="UZM66" s="140"/>
      <c r="UZN66" s="140"/>
      <c r="UZO66" s="140"/>
      <c r="UZP66" s="140"/>
      <c r="UZQ66" s="140"/>
      <c r="UZR66" s="140"/>
      <c r="UZS66" s="140"/>
      <c r="UZT66" s="140"/>
      <c r="UZU66" s="140"/>
      <c r="UZV66" s="140"/>
      <c r="UZW66" s="140"/>
      <c r="UZX66" s="140"/>
      <c r="UZY66" s="140"/>
      <c r="UZZ66" s="140"/>
      <c r="VAA66" s="140"/>
      <c r="VAB66" s="140"/>
      <c r="VAC66" s="140"/>
      <c r="VAD66" s="140"/>
      <c r="VAE66" s="140"/>
      <c r="VAF66" s="140"/>
      <c r="VAG66" s="140"/>
      <c r="VAH66" s="140"/>
      <c r="VAI66" s="140"/>
      <c r="VAJ66" s="140"/>
      <c r="VAK66" s="140"/>
      <c r="VAL66" s="140"/>
      <c r="VAM66" s="140"/>
      <c r="VAN66" s="140"/>
      <c r="VAO66" s="140"/>
      <c r="VAP66" s="140"/>
      <c r="VAQ66" s="140"/>
      <c r="VAR66" s="140"/>
      <c r="VAS66" s="140"/>
      <c r="VAT66" s="140"/>
      <c r="VAU66" s="140"/>
      <c r="VAV66" s="140"/>
      <c r="VAW66" s="140"/>
      <c r="VAX66" s="140"/>
      <c r="VAY66" s="140"/>
      <c r="VAZ66" s="140"/>
      <c r="VBA66" s="140"/>
      <c r="VBB66" s="140"/>
      <c r="VBC66" s="140"/>
      <c r="VBD66" s="140"/>
      <c r="VBE66" s="140"/>
      <c r="VBF66" s="140"/>
      <c r="VBG66" s="140"/>
      <c r="VBH66" s="140"/>
      <c r="VBI66" s="140"/>
      <c r="VBJ66" s="140"/>
      <c r="VBK66" s="140"/>
      <c r="VBL66" s="140"/>
      <c r="VBM66" s="140"/>
      <c r="VBN66" s="140"/>
      <c r="VBO66" s="140"/>
      <c r="VBP66" s="140"/>
      <c r="VBQ66" s="140"/>
      <c r="VBR66" s="140"/>
      <c r="VBS66" s="140"/>
      <c r="VBT66" s="140"/>
      <c r="VBU66" s="140"/>
      <c r="VBV66" s="140"/>
      <c r="VBW66" s="140"/>
      <c r="VBX66" s="140"/>
      <c r="VBY66" s="140"/>
      <c r="VBZ66" s="140"/>
      <c r="VCA66" s="140"/>
      <c r="VCB66" s="140"/>
      <c r="VCC66" s="140"/>
      <c r="VCD66" s="140"/>
      <c r="VCE66" s="140"/>
      <c r="VCF66" s="140"/>
      <c r="VCG66" s="140"/>
      <c r="VCH66" s="140"/>
      <c r="VCI66" s="140"/>
      <c r="VCJ66" s="140"/>
      <c r="VCK66" s="140"/>
      <c r="VCL66" s="140"/>
      <c r="VCM66" s="140"/>
      <c r="VCN66" s="140"/>
      <c r="VCO66" s="140"/>
      <c r="VCP66" s="140"/>
      <c r="VCQ66" s="140"/>
      <c r="VCR66" s="140"/>
      <c r="VCS66" s="140"/>
      <c r="VCT66" s="140"/>
      <c r="VCU66" s="140"/>
      <c r="VCV66" s="140"/>
      <c r="VCW66" s="140"/>
      <c r="VCX66" s="140"/>
      <c r="VCY66" s="140"/>
      <c r="VCZ66" s="140"/>
      <c r="VDA66" s="140"/>
      <c r="VDB66" s="140"/>
      <c r="VDC66" s="140"/>
      <c r="VDD66" s="140"/>
      <c r="VDE66" s="140"/>
      <c r="VDF66" s="140"/>
      <c r="VDG66" s="140"/>
      <c r="VDH66" s="140"/>
      <c r="VDI66" s="140"/>
      <c r="VDJ66" s="140"/>
      <c r="VDK66" s="140"/>
      <c r="VDL66" s="140"/>
      <c r="VDM66" s="140"/>
      <c r="VDN66" s="140"/>
      <c r="VDO66" s="140"/>
      <c r="VDP66" s="140"/>
      <c r="VDQ66" s="140"/>
      <c r="VDR66" s="140"/>
      <c r="VDS66" s="140"/>
      <c r="VDT66" s="140"/>
      <c r="VDU66" s="140"/>
      <c r="VDV66" s="140"/>
      <c r="VDW66" s="140"/>
      <c r="VDX66" s="140"/>
      <c r="VDY66" s="140"/>
      <c r="VDZ66" s="140"/>
      <c r="VEA66" s="140"/>
      <c r="VEB66" s="140"/>
      <c r="VEC66" s="140"/>
      <c r="VED66" s="140"/>
      <c r="VEE66" s="140"/>
      <c r="VEF66" s="140"/>
      <c r="VEG66" s="140"/>
      <c r="VEH66" s="140"/>
      <c r="VEI66" s="140"/>
      <c r="VEJ66" s="140"/>
      <c r="VEK66" s="140"/>
      <c r="VEL66" s="140"/>
      <c r="VEM66" s="140"/>
      <c r="VEN66" s="140"/>
      <c r="VEO66" s="140"/>
      <c r="VEP66" s="140"/>
      <c r="VEQ66" s="140"/>
      <c r="VER66" s="140"/>
      <c r="VES66" s="140"/>
      <c r="VET66" s="140"/>
      <c r="VEU66" s="140"/>
      <c r="VEV66" s="140"/>
      <c r="VEW66" s="140"/>
      <c r="VEX66" s="140"/>
      <c r="VEY66" s="140"/>
      <c r="VEZ66" s="140"/>
      <c r="VFA66" s="140"/>
      <c r="VFB66" s="140"/>
      <c r="VFC66" s="140"/>
      <c r="VFD66" s="140"/>
      <c r="VFE66" s="140"/>
      <c r="VFF66" s="140"/>
      <c r="VFG66" s="140"/>
      <c r="VFH66" s="140"/>
      <c r="VFI66" s="140"/>
      <c r="VFJ66" s="140"/>
      <c r="VFK66" s="140"/>
      <c r="VFL66" s="140"/>
      <c r="VFM66" s="140"/>
      <c r="VFN66" s="140"/>
      <c r="VFO66" s="140"/>
      <c r="VFP66" s="140"/>
      <c r="VFQ66" s="140"/>
      <c r="VFR66" s="140"/>
      <c r="VFS66" s="140"/>
      <c r="VFT66" s="140"/>
      <c r="VFU66" s="140"/>
      <c r="VFV66" s="140"/>
      <c r="VFW66" s="140"/>
      <c r="VFX66" s="140"/>
      <c r="VFY66" s="140"/>
      <c r="VFZ66" s="140"/>
      <c r="VGA66" s="140"/>
      <c r="VGB66" s="140"/>
      <c r="VGC66" s="140"/>
      <c r="VGD66" s="140"/>
      <c r="VGE66" s="140"/>
      <c r="VGF66" s="140"/>
      <c r="VGG66" s="140"/>
      <c r="VGH66" s="140"/>
      <c r="VGI66" s="140"/>
      <c r="VGJ66" s="140"/>
      <c r="VGK66" s="140"/>
      <c r="VGL66" s="140"/>
      <c r="VGM66" s="140"/>
      <c r="VGN66" s="140"/>
      <c r="VGO66" s="140"/>
      <c r="VGP66" s="140"/>
      <c r="VGQ66" s="140"/>
      <c r="VGR66" s="140"/>
      <c r="VGS66" s="140"/>
      <c r="VGT66" s="140"/>
      <c r="VGU66" s="140"/>
      <c r="VGV66" s="140"/>
      <c r="VGW66" s="140"/>
      <c r="VGX66" s="140"/>
      <c r="VGY66" s="140"/>
      <c r="VGZ66" s="140"/>
      <c r="VHA66" s="140"/>
      <c r="VHB66" s="140"/>
      <c r="VHC66" s="140"/>
      <c r="VHD66" s="140"/>
      <c r="VHE66" s="140"/>
      <c r="VHF66" s="140"/>
      <c r="VHG66" s="140"/>
      <c r="VHH66" s="140"/>
      <c r="VHI66" s="140"/>
      <c r="VHJ66" s="140"/>
      <c r="VHK66" s="140"/>
      <c r="VHL66" s="140"/>
      <c r="VHM66" s="140"/>
      <c r="VHN66" s="140"/>
      <c r="VHO66" s="140"/>
      <c r="VHP66" s="140"/>
      <c r="VHQ66" s="140"/>
      <c r="VHR66" s="140"/>
      <c r="VHS66" s="140"/>
      <c r="VHT66" s="140"/>
      <c r="VHU66" s="140"/>
      <c r="VHV66" s="140"/>
      <c r="VHW66" s="140"/>
      <c r="VHX66" s="140"/>
      <c r="VHY66" s="140"/>
      <c r="VHZ66" s="140"/>
      <c r="VIA66" s="140"/>
      <c r="VIB66" s="140"/>
      <c r="VIC66" s="140"/>
      <c r="VID66" s="140"/>
      <c r="VIE66" s="140"/>
      <c r="VIF66" s="140"/>
      <c r="VIG66" s="140"/>
      <c r="VIH66" s="140"/>
      <c r="VII66" s="140"/>
      <c r="VIJ66" s="140"/>
      <c r="VIK66" s="140"/>
      <c r="VIL66" s="140"/>
      <c r="VIM66" s="140"/>
      <c r="VIN66" s="140"/>
      <c r="VIO66" s="140"/>
      <c r="VIP66" s="140"/>
      <c r="VIQ66" s="140"/>
      <c r="VIR66" s="140"/>
      <c r="VIS66" s="140"/>
      <c r="VIT66" s="140"/>
      <c r="VIU66" s="140"/>
      <c r="VIV66" s="140"/>
      <c r="VIW66" s="140"/>
      <c r="VIX66" s="140"/>
      <c r="VIY66" s="140"/>
      <c r="VIZ66" s="140"/>
      <c r="VJA66" s="140"/>
      <c r="VJB66" s="140"/>
      <c r="VJC66" s="140"/>
      <c r="VJD66" s="140"/>
      <c r="VJE66" s="140"/>
      <c r="VJF66" s="140"/>
      <c r="VJG66" s="140"/>
      <c r="VJH66" s="140"/>
      <c r="VJI66" s="140"/>
      <c r="VJJ66" s="140"/>
      <c r="VJK66" s="140"/>
      <c r="VJL66" s="140"/>
      <c r="VJM66" s="140"/>
      <c r="VJN66" s="140"/>
      <c r="VJO66" s="140"/>
      <c r="VJP66" s="140"/>
      <c r="VJQ66" s="140"/>
      <c r="VJR66" s="140"/>
      <c r="VJS66" s="140"/>
      <c r="VJT66" s="140"/>
      <c r="VJU66" s="140"/>
      <c r="VJV66" s="140"/>
      <c r="VJW66" s="140"/>
      <c r="VJX66" s="140"/>
      <c r="VJY66" s="140"/>
      <c r="VJZ66" s="140"/>
      <c r="VKA66" s="140"/>
      <c r="VKB66" s="140"/>
      <c r="VKC66" s="140"/>
      <c r="VKD66" s="140"/>
      <c r="VKE66" s="140"/>
      <c r="VKF66" s="140"/>
      <c r="VKG66" s="140"/>
      <c r="VKH66" s="140"/>
      <c r="VKI66" s="140"/>
      <c r="VKJ66" s="140"/>
      <c r="VKK66" s="140"/>
      <c r="VKL66" s="140"/>
      <c r="VKM66" s="140"/>
      <c r="VKN66" s="140"/>
      <c r="VKO66" s="140"/>
      <c r="VKP66" s="140"/>
      <c r="VKQ66" s="140"/>
      <c r="VKR66" s="140"/>
      <c r="VKS66" s="140"/>
      <c r="VKT66" s="140"/>
      <c r="VKU66" s="140"/>
      <c r="VKV66" s="140"/>
      <c r="VKW66" s="140"/>
      <c r="VKX66" s="140"/>
      <c r="VKY66" s="140"/>
      <c r="VKZ66" s="140"/>
      <c r="VLA66" s="140"/>
      <c r="VLB66" s="140"/>
      <c r="VLC66" s="140"/>
      <c r="VLD66" s="140"/>
      <c r="VLE66" s="140"/>
      <c r="VLF66" s="140"/>
      <c r="VLG66" s="140"/>
      <c r="VLH66" s="140"/>
      <c r="VLI66" s="140"/>
      <c r="VLJ66" s="140"/>
      <c r="VLK66" s="140"/>
      <c r="VLL66" s="140"/>
      <c r="VLM66" s="140"/>
      <c r="VLN66" s="140"/>
      <c r="VLO66" s="140"/>
      <c r="VLP66" s="140"/>
      <c r="VLQ66" s="140"/>
      <c r="VLR66" s="140"/>
      <c r="VLS66" s="140"/>
      <c r="VLT66" s="140"/>
      <c r="VLU66" s="140"/>
      <c r="VLV66" s="140"/>
      <c r="VLW66" s="140"/>
      <c r="VLX66" s="140"/>
      <c r="VLY66" s="140"/>
      <c r="VLZ66" s="140"/>
      <c r="VMA66" s="140"/>
      <c r="VMB66" s="140"/>
      <c r="VMC66" s="140"/>
      <c r="VMD66" s="140"/>
      <c r="VME66" s="140"/>
      <c r="VMF66" s="140"/>
      <c r="VMG66" s="140"/>
      <c r="VMH66" s="140"/>
      <c r="VMI66" s="140"/>
      <c r="VMJ66" s="140"/>
      <c r="VMK66" s="140"/>
      <c r="VML66" s="140"/>
      <c r="VMM66" s="140"/>
      <c r="VMN66" s="140"/>
      <c r="VMO66" s="140"/>
      <c r="VMP66" s="140"/>
      <c r="VMQ66" s="140"/>
      <c r="VMR66" s="140"/>
      <c r="VMS66" s="140"/>
      <c r="VMT66" s="140"/>
      <c r="VMU66" s="140"/>
      <c r="VMV66" s="140"/>
      <c r="VMW66" s="140"/>
      <c r="VMX66" s="140"/>
      <c r="VMY66" s="140"/>
      <c r="VMZ66" s="140"/>
      <c r="VNA66" s="140"/>
      <c r="VNB66" s="140"/>
      <c r="VNC66" s="140"/>
      <c r="VND66" s="140"/>
      <c r="VNE66" s="140"/>
      <c r="VNF66" s="140"/>
      <c r="VNG66" s="140"/>
      <c r="VNH66" s="140"/>
      <c r="VNI66" s="140"/>
      <c r="VNJ66" s="140"/>
      <c r="VNK66" s="140"/>
      <c r="VNL66" s="140"/>
      <c r="VNM66" s="140"/>
      <c r="VNN66" s="140"/>
      <c r="VNO66" s="140"/>
      <c r="VNP66" s="140"/>
      <c r="VNQ66" s="140"/>
      <c r="VNR66" s="140"/>
      <c r="VNS66" s="140"/>
      <c r="VNT66" s="140"/>
      <c r="VNU66" s="140"/>
      <c r="VNV66" s="140"/>
      <c r="VNW66" s="140"/>
      <c r="VNX66" s="140"/>
      <c r="VNY66" s="140"/>
      <c r="VNZ66" s="140"/>
      <c r="VOA66" s="140"/>
      <c r="VOB66" s="140"/>
      <c r="VOC66" s="140"/>
      <c r="VOD66" s="140"/>
      <c r="VOE66" s="140"/>
      <c r="VOF66" s="140"/>
      <c r="VOG66" s="140"/>
      <c r="VOH66" s="140"/>
      <c r="VOI66" s="140"/>
      <c r="VOJ66" s="140"/>
      <c r="VOK66" s="140"/>
      <c r="VOL66" s="140"/>
      <c r="VOM66" s="140"/>
      <c r="VON66" s="140"/>
      <c r="VOO66" s="140"/>
      <c r="VOP66" s="140"/>
      <c r="VOQ66" s="140"/>
      <c r="VOR66" s="140"/>
      <c r="VOS66" s="140"/>
      <c r="VOT66" s="140"/>
      <c r="VOU66" s="140"/>
      <c r="VOV66" s="140"/>
      <c r="VOW66" s="140"/>
      <c r="VOX66" s="140"/>
      <c r="VOY66" s="140"/>
      <c r="VOZ66" s="140"/>
      <c r="VPA66" s="140"/>
      <c r="VPB66" s="140"/>
      <c r="VPC66" s="140"/>
      <c r="VPD66" s="140"/>
      <c r="VPE66" s="140"/>
      <c r="VPF66" s="140"/>
      <c r="VPG66" s="140"/>
      <c r="VPH66" s="140"/>
      <c r="VPI66" s="140"/>
      <c r="VPJ66" s="140"/>
      <c r="VPK66" s="140"/>
      <c r="VPL66" s="140"/>
      <c r="VPM66" s="140"/>
      <c r="VPN66" s="140"/>
      <c r="VPO66" s="140"/>
      <c r="VPP66" s="140"/>
      <c r="VPQ66" s="140"/>
      <c r="VPR66" s="140"/>
      <c r="VPS66" s="140"/>
      <c r="VPT66" s="140"/>
      <c r="VPU66" s="140"/>
      <c r="VPV66" s="140"/>
      <c r="VPW66" s="140"/>
      <c r="VPX66" s="140"/>
      <c r="VPY66" s="140"/>
      <c r="VPZ66" s="140"/>
      <c r="VQA66" s="140"/>
      <c r="VQB66" s="140"/>
      <c r="VQC66" s="140"/>
      <c r="VQD66" s="140"/>
      <c r="VQE66" s="140"/>
      <c r="VQF66" s="140"/>
      <c r="VQG66" s="140"/>
      <c r="VQH66" s="140"/>
      <c r="VQI66" s="140"/>
      <c r="VQJ66" s="140"/>
      <c r="VQK66" s="140"/>
      <c r="VQL66" s="140"/>
      <c r="VQM66" s="140"/>
      <c r="VQN66" s="140"/>
      <c r="VQO66" s="140"/>
      <c r="VQP66" s="140"/>
      <c r="VQQ66" s="140"/>
      <c r="VQR66" s="140"/>
      <c r="VQS66" s="140"/>
      <c r="VQT66" s="140"/>
      <c r="VQU66" s="140"/>
      <c r="VQV66" s="140"/>
      <c r="VQW66" s="140"/>
      <c r="VQX66" s="140"/>
      <c r="VQY66" s="140"/>
      <c r="VQZ66" s="140"/>
      <c r="VRA66" s="140"/>
      <c r="VRB66" s="140"/>
      <c r="VRC66" s="140"/>
      <c r="VRD66" s="140"/>
      <c r="VRE66" s="140"/>
      <c r="VRF66" s="140"/>
      <c r="VRG66" s="140"/>
      <c r="VRH66" s="140"/>
      <c r="VRI66" s="140"/>
      <c r="VRJ66" s="140"/>
      <c r="VRK66" s="140"/>
      <c r="VRL66" s="140"/>
      <c r="VRM66" s="140"/>
      <c r="VRN66" s="140"/>
      <c r="VRO66" s="140"/>
      <c r="VRP66" s="140"/>
      <c r="VRQ66" s="140"/>
      <c r="VRR66" s="140"/>
      <c r="VRS66" s="140"/>
      <c r="VRT66" s="140"/>
      <c r="VRU66" s="140"/>
      <c r="VRV66" s="140"/>
      <c r="VRW66" s="140"/>
      <c r="VRX66" s="140"/>
      <c r="VRY66" s="140"/>
      <c r="VRZ66" s="140"/>
      <c r="VSA66" s="140"/>
      <c r="VSB66" s="140"/>
      <c r="VSC66" s="140"/>
      <c r="VSD66" s="140"/>
      <c r="VSE66" s="140"/>
      <c r="VSF66" s="140"/>
      <c r="VSG66" s="140"/>
      <c r="VSH66" s="140"/>
      <c r="VSI66" s="140"/>
      <c r="VSJ66" s="140"/>
      <c r="VSK66" s="140"/>
      <c r="VSL66" s="140"/>
      <c r="VSM66" s="140"/>
      <c r="VSN66" s="140"/>
      <c r="VSO66" s="140"/>
      <c r="VSP66" s="140"/>
      <c r="VSQ66" s="140"/>
      <c r="VSR66" s="140"/>
      <c r="VSS66" s="140"/>
      <c r="VST66" s="140"/>
      <c r="VSU66" s="140"/>
      <c r="VSV66" s="140"/>
      <c r="VSW66" s="140"/>
      <c r="VSX66" s="140"/>
      <c r="VSY66" s="140"/>
      <c r="VSZ66" s="140"/>
      <c r="VTA66" s="140"/>
      <c r="VTB66" s="140"/>
      <c r="VTC66" s="140"/>
      <c r="VTD66" s="140"/>
      <c r="VTE66" s="140"/>
      <c r="VTF66" s="140"/>
      <c r="VTG66" s="140"/>
      <c r="VTH66" s="140"/>
      <c r="VTI66" s="140"/>
      <c r="VTJ66" s="140"/>
      <c r="VTK66" s="140"/>
      <c r="VTL66" s="140"/>
      <c r="VTM66" s="140"/>
      <c r="VTN66" s="140"/>
      <c r="VTO66" s="140"/>
      <c r="VTP66" s="140"/>
      <c r="VTQ66" s="140"/>
      <c r="VTR66" s="140"/>
      <c r="VTS66" s="140"/>
      <c r="VTT66" s="140"/>
      <c r="VTU66" s="140"/>
      <c r="VTV66" s="140"/>
      <c r="VTW66" s="140"/>
      <c r="VTX66" s="140"/>
      <c r="VTY66" s="140"/>
      <c r="VTZ66" s="140"/>
      <c r="VUA66" s="140"/>
      <c r="VUB66" s="140"/>
      <c r="VUC66" s="140"/>
      <c r="VUD66" s="140"/>
      <c r="VUE66" s="140"/>
      <c r="VUF66" s="140"/>
      <c r="VUG66" s="140"/>
      <c r="VUH66" s="140"/>
      <c r="VUI66" s="140"/>
      <c r="VUJ66" s="140"/>
      <c r="VUK66" s="140"/>
      <c r="VUL66" s="140"/>
      <c r="VUM66" s="140"/>
      <c r="VUN66" s="140"/>
      <c r="VUO66" s="140"/>
      <c r="VUP66" s="140"/>
      <c r="VUQ66" s="140"/>
      <c r="VUR66" s="140"/>
      <c r="VUS66" s="140"/>
      <c r="VUT66" s="140"/>
      <c r="VUU66" s="140"/>
      <c r="VUV66" s="140"/>
      <c r="VUW66" s="140"/>
      <c r="VUX66" s="140"/>
      <c r="VUY66" s="140"/>
      <c r="VUZ66" s="140"/>
      <c r="VVA66" s="140"/>
      <c r="VVB66" s="140"/>
      <c r="VVC66" s="140"/>
      <c r="VVD66" s="140"/>
      <c r="VVE66" s="140"/>
      <c r="VVF66" s="140"/>
      <c r="VVG66" s="140"/>
      <c r="VVH66" s="140"/>
      <c r="VVI66" s="140"/>
      <c r="VVJ66" s="140"/>
      <c r="VVK66" s="140"/>
      <c r="VVL66" s="140"/>
      <c r="VVM66" s="140"/>
      <c r="VVN66" s="140"/>
      <c r="VVO66" s="140"/>
      <c r="VVP66" s="140"/>
      <c r="VVQ66" s="140"/>
      <c r="VVR66" s="140"/>
      <c r="VVS66" s="140"/>
      <c r="VVT66" s="140"/>
      <c r="VVU66" s="140"/>
      <c r="VVV66" s="140"/>
      <c r="VVW66" s="140"/>
      <c r="VVX66" s="140"/>
      <c r="VVY66" s="140"/>
      <c r="VVZ66" s="140"/>
      <c r="VWA66" s="140"/>
      <c r="VWB66" s="140"/>
      <c r="VWC66" s="140"/>
      <c r="VWD66" s="140"/>
      <c r="VWE66" s="140"/>
      <c r="VWF66" s="140"/>
      <c r="VWG66" s="140"/>
      <c r="VWH66" s="140"/>
      <c r="VWI66" s="140"/>
      <c r="VWJ66" s="140"/>
      <c r="VWK66" s="140"/>
      <c r="VWL66" s="140"/>
      <c r="VWM66" s="140"/>
      <c r="VWN66" s="140"/>
      <c r="VWO66" s="140"/>
      <c r="VWP66" s="140"/>
      <c r="VWQ66" s="140"/>
      <c r="VWR66" s="140"/>
      <c r="VWS66" s="140"/>
      <c r="VWT66" s="140"/>
      <c r="VWU66" s="140"/>
      <c r="VWV66" s="140"/>
      <c r="VWW66" s="140"/>
      <c r="VWX66" s="140"/>
      <c r="VWY66" s="140"/>
      <c r="VWZ66" s="140"/>
      <c r="VXA66" s="140"/>
      <c r="VXB66" s="140"/>
      <c r="VXC66" s="140"/>
      <c r="VXD66" s="140"/>
      <c r="VXE66" s="140"/>
      <c r="VXF66" s="140"/>
      <c r="VXG66" s="140"/>
      <c r="VXH66" s="140"/>
      <c r="VXI66" s="140"/>
      <c r="VXJ66" s="140"/>
      <c r="VXK66" s="140"/>
      <c r="VXL66" s="140"/>
      <c r="VXM66" s="140"/>
      <c r="VXN66" s="140"/>
      <c r="VXO66" s="140"/>
      <c r="VXP66" s="140"/>
      <c r="VXQ66" s="140"/>
      <c r="VXR66" s="140"/>
      <c r="VXS66" s="140"/>
      <c r="VXT66" s="140"/>
      <c r="VXU66" s="140"/>
      <c r="VXV66" s="140"/>
      <c r="VXW66" s="140"/>
      <c r="VXX66" s="140"/>
      <c r="VXY66" s="140"/>
      <c r="VXZ66" s="140"/>
      <c r="VYA66" s="140"/>
      <c r="VYB66" s="140"/>
      <c r="VYC66" s="140"/>
      <c r="VYD66" s="140"/>
      <c r="VYE66" s="140"/>
      <c r="VYF66" s="140"/>
      <c r="VYG66" s="140"/>
      <c r="VYH66" s="140"/>
      <c r="VYI66" s="140"/>
      <c r="VYJ66" s="140"/>
      <c r="VYK66" s="140"/>
      <c r="VYL66" s="140"/>
      <c r="VYM66" s="140"/>
      <c r="VYN66" s="140"/>
      <c r="VYO66" s="140"/>
      <c r="VYP66" s="140"/>
      <c r="VYQ66" s="140"/>
      <c r="VYR66" s="140"/>
      <c r="VYS66" s="140"/>
      <c r="VYT66" s="140"/>
      <c r="VYU66" s="140"/>
      <c r="VYV66" s="140"/>
      <c r="VYW66" s="140"/>
      <c r="VYX66" s="140"/>
      <c r="VYY66" s="140"/>
      <c r="VYZ66" s="140"/>
      <c r="VZA66" s="140"/>
      <c r="VZB66" s="140"/>
      <c r="VZC66" s="140"/>
      <c r="VZD66" s="140"/>
      <c r="VZE66" s="140"/>
      <c r="VZF66" s="140"/>
      <c r="VZG66" s="140"/>
      <c r="VZH66" s="140"/>
      <c r="VZI66" s="140"/>
      <c r="VZJ66" s="140"/>
      <c r="VZK66" s="140"/>
      <c r="VZL66" s="140"/>
      <c r="VZM66" s="140"/>
      <c r="VZN66" s="140"/>
      <c r="VZO66" s="140"/>
      <c r="VZP66" s="140"/>
      <c r="VZQ66" s="140"/>
      <c r="VZR66" s="140"/>
      <c r="VZS66" s="140"/>
      <c r="VZT66" s="140"/>
      <c r="VZU66" s="140"/>
      <c r="VZV66" s="140"/>
      <c r="VZW66" s="140"/>
      <c r="VZX66" s="140"/>
      <c r="VZY66" s="140"/>
      <c r="VZZ66" s="140"/>
      <c r="WAA66" s="140"/>
      <c r="WAB66" s="140"/>
      <c r="WAC66" s="140"/>
      <c r="WAD66" s="140"/>
      <c r="WAE66" s="140"/>
      <c r="WAF66" s="140"/>
      <c r="WAG66" s="140"/>
      <c r="WAH66" s="140"/>
      <c r="WAI66" s="140"/>
      <c r="WAJ66" s="140"/>
      <c r="WAK66" s="140"/>
      <c r="WAL66" s="140"/>
      <c r="WAM66" s="140"/>
      <c r="WAN66" s="140"/>
      <c r="WAO66" s="140"/>
      <c r="WAP66" s="140"/>
      <c r="WAQ66" s="140"/>
      <c r="WAR66" s="140"/>
      <c r="WAS66" s="140"/>
      <c r="WAT66" s="140"/>
      <c r="WAU66" s="140"/>
      <c r="WAV66" s="140"/>
      <c r="WAW66" s="140"/>
      <c r="WAX66" s="140"/>
      <c r="WAY66" s="140"/>
      <c r="WAZ66" s="140"/>
      <c r="WBA66" s="140"/>
      <c r="WBB66" s="140"/>
      <c r="WBC66" s="140"/>
      <c r="WBD66" s="140"/>
      <c r="WBE66" s="140"/>
      <c r="WBF66" s="140"/>
      <c r="WBG66" s="140"/>
      <c r="WBH66" s="140"/>
      <c r="WBI66" s="140"/>
      <c r="WBJ66" s="140"/>
      <c r="WBK66" s="140"/>
      <c r="WBL66" s="140"/>
      <c r="WBM66" s="140"/>
      <c r="WBN66" s="140"/>
      <c r="WBO66" s="140"/>
      <c r="WBP66" s="140"/>
      <c r="WBQ66" s="140"/>
      <c r="WBR66" s="140"/>
      <c r="WBS66" s="140"/>
      <c r="WBT66" s="140"/>
      <c r="WBU66" s="140"/>
      <c r="WBV66" s="140"/>
      <c r="WBW66" s="140"/>
      <c r="WBX66" s="140"/>
      <c r="WBY66" s="140"/>
      <c r="WBZ66" s="140"/>
      <c r="WCA66" s="140"/>
      <c r="WCB66" s="140"/>
      <c r="WCC66" s="140"/>
      <c r="WCD66" s="140"/>
      <c r="WCE66" s="140"/>
      <c r="WCF66" s="140"/>
      <c r="WCG66" s="140"/>
      <c r="WCH66" s="140"/>
      <c r="WCI66" s="140"/>
      <c r="WCJ66" s="140"/>
      <c r="WCK66" s="140"/>
      <c r="WCL66" s="140"/>
      <c r="WCM66" s="140"/>
      <c r="WCN66" s="140"/>
      <c r="WCO66" s="140"/>
      <c r="WCP66" s="140"/>
      <c r="WCQ66" s="140"/>
      <c r="WCR66" s="140"/>
      <c r="WCS66" s="140"/>
      <c r="WCT66" s="140"/>
      <c r="WCU66" s="140"/>
      <c r="WCV66" s="140"/>
      <c r="WCW66" s="140"/>
      <c r="WCX66" s="140"/>
      <c r="WCY66" s="140"/>
      <c r="WCZ66" s="140"/>
      <c r="WDA66" s="140"/>
      <c r="WDB66" s="140"/>
      <c r="WDC66" s="140"/>
      <c r="WDD66" s="140"/>
      <c r="WDE66" s="140"/>
      <c r="WDF66" s="140"/>
      <c r="WDG66" s="140"/>
      <c r="WDH66" s="140"/>
      <c r="WDI66" s="140"/>
      <c r="WDJ66" s="140"/>
      <c r="WDK66" s="140"/>
      <c r="WDL66" s="140"/>
      <c r="WDM66" s="140"/>
      <c r="WDN66" s="140"/>
      <c r="WDO66" s="140"/>
      <c r="WDP66" s="140"/>
      <c r="WDQ66" s="140"/>
      <c r="WDR66" s="140"/>
      <c r="WDS66" s="140"/>
      <c r="WDT66" s="140"/>
      <c r="WDU66" s="140"/>
      <c r="WDV66" s="140"/>
      <c r="WDW66" s="140"/>
      <c r="WDX66" s="140"/>
      <c r="WDY66" s="140"/>
      <c r="WDZ66" s="140"/>
      <c r="WEA66" s="140"/>
      <c r="WEB66" s="140"/>
      <c r="WEC66" s="140"/>
      <c r="WED66" s="140"/>
      <c r="WEE66" s="140"/>
      <c r="WEF66" s="140"/>
      <c r="WEG66" s="140"/>
      <c r="WEH66" s="140"/>
      <c r="WEI66" s="140"/>
      <c r="WEJ66" s="140"/>
      <c r="WEK66" s="140"/>
      <c r="WEL66" s="140"/>
      <c r="WEM66" s="140"/>
      <c r="WEN66" s="140"/>
      <c r="WEO66" s="140"/>
      <c r="WEP66" s="140"/>
      <c r="WEQ66" s="140"/>
      <c r="WER66" s="140"/>
      <c r="WES66" s="140"/>
      <c r="WET66" s="140"/>
      <c r="WEU66" s="140"/>
      <c r="WEV66" s="140"/>
      <c r="WEW66" s="140"/>
      <c r="WEX66" s="140"/>
      <c r="WEY66" s="140"/>
      <c r="WEZ66" s="140"/>
      <c r="WFA66" s="140"/>
      <c r="WFB66" s="140"/>
      <c r="WFC66" s="140"/>
      <c r="WFD66" s="140"/>
      <c r="WFE66" s="140"/>
      <c r="WFF66" s="140"/>
      <c r="WFG66" s="140"/>
      <c r="WFH66" s="140"/>
      <c r="WFI66" s="140"/>
      <c r="WFJ66" s="140"/>
      <c r="WFK66" s="140"/>
      <c r="WFL66" s="140"/>
      <c r="WFM66" s="140"/>
      <c r="WFN66" s="140"/>
      <c r="WFO66" s="140"/>
      <c r="WFP66" s="140"/>
      <c r="WFQ66" s="140"/>
      <c r="WFR66" s="140"/>
      <c r="WFS66" s="140"/>
      <c r="WFT66" s="140"/>
      <c r="WFU66" s="140"/>
      <c r="WFV66" s="140"/>
      <c r="WFW66" s="140"/>
      <c r="WFX66" s="140"/>
      <c r="WFY66" s="140"/>
      <c r="WFZ66" s="140"/>
      <c r="WGA66" s="140"/>
      <c r="WGB66" s="140"/>
      <c r="WGC66" s="140"/>
      <c r="WGD66" s="140"/>
      <c r="WGE66" s="140"/>
      <c r="WGF66" s="140"/>
      <c r="WGG66" s="140"/>
      <c r="WGH66" s="140"/>
      <c r="WGI66" s="140"/>
      <c r="WGJ66" s="140"/>
      <c r="WGK66" s="140"/>
      <c r="WGL66" s="140"/>
      <c r="WGM66" s="140"/>
      <c r="WGN66" s="140"/>
      <c r="WGO66" s="140"/>
      <c r="WGP66" s="140"/>
      <c r="WGQ66" s="140"/>
      <c r="WGR66" s="140"/>
      <c r="WGS66" s="140"/>
      <c r="WGT66" s="140"/>
      <c r="WGU66" s="140"/>
      <c r="WGV66" s="140"/>
      <c r="WGW66" s="140"/>
      <c r="WGX66" s="140"/>
      <c r="WGY66" s="140"/>
      <c r="WGZ66" s="140"/>
      <c r="WHA66" s="140"/>
      <c r="WHB66" s="140"/>
      <c r="WHC66" s="140"/>
      <c r="WHD66" s="140"/>
      <c r="WHE66" s="140"/>
      <c r="WHF66" s="140"/>
      <c r="WHG66" s="140"/>
      <c r="WHH66" s="140"/>
      <c r="WHI66" s="140"/>
      <c r="WHJ66" s="140"/>
      <c r="WHK66" s="140"/>
      <c r="WHL66" s="140"/>
      <c r="WHM66" s="140"/>
      <c r="WHN66" s="140"/>
      <c r="WHO66" s="140"/>
      <c r="WHP66" s="140"/>
      <c r="WHQ66" s="140"/>
      <c r="WHR66" s="140"/>
      <c r="WHS66" s="140"/>
      <c r="WHT66" s="140"/>
      <c r="WHU66" s="140"/>
      <c r="WHV66" s="140"/>
      <c r="WHW66" s="140"/>
      <c r="WHX66" s="140"/>
      <c r="WHY66" s="140"/>
      <c r="WHZ66" s="140"/>
      <c r="WIA66" s="140"/>
      <c r="WIB66" s="140"/>
      <c r="WIC66" s="140"/>
      <c r="WID66" s="140"/>
      <c r="WIE66" s="140"/>
      <c r="WIF66" s="140"/>
      <c r="WIG66" s="140"/>
      <c r="WIH66" s="140"/>
      <c r="WII66" s="140"/>
      <c r="WIJ66" s="140"/>
      <c r="WIK66" s="140"/>
      <c r="WIL66" s="140"/>
      <c r="WIM66" s="140"/>
      <c r="WIN66" s="140"/>
      <c r="WIO66" s="140"/>
      <c r="WIP66" s="140"/>
      <c r="WIQ66" s="140"/>
      <c r="WIR66" s="140"/>
      <c r="WIS66" s="140"/>
      <c r="WIT66" s="140"/>
      <c r="WIU66" s="140"/>
      <c r="WIV66" s="140"/>
      <c r="WIW66" s="140"/>
      <c r="WIX66" s="140"/>
      <c r="WIY66" s="140"/>
      <c r="WIZ66" s="140"/>
      <c r="WJA66" s="140"/>
      <c r="WJB66" s="140"/>
      <c r="WJC66" s="140"/>
      <c r="WJD66" s="140"/>
      <c r="WJE66" s="140"/>
      <c r="WJF66" s="140"/>
      <c r="WJG66" s="140"/>
      <c r="WJH66" s="140"/>
      <c r="WJI66" s="140"/>
      <c r="WJJ66" s="140"/>
      <c r="WJK66" s="140"/>
      <c r="WJL66" s="140"/>
      <c r="WJM66" s="140"/>
      <c r="WJN66" s="140"/>
      <c r="WJO66" s="140"/>
      <c r="WJP66" s="140"/>
      <c r="WJQ66" s="140"/>
      <c r="WJR66" s="140"/>
      <c r="WJS66" s="140"/>
      <c r="WJT66" s="140"/>
      <c r="WJU66" s="140"/>
      <c r="WJV66" s="140"/>
      <c r="WJW66" s="140"/>
      <c r="WJX66" s="140"/>
      <c r="WJY66" s="140"/>
      <c r="WJZ66" s="140"/>
      <c r="WKA66" s="140"/>
      <c r="WKB66" s="140"/>
      <c r="WKC66" s="140"/>
      <c r="WKD66" s="140"/>
      <c r="WKE66" s="140"/>
      <c r="WKF66" s="140"/>
      <c r="WKG66" s="140"/>
      <c r="WKH66" s="140"/>
      <c r="WKI66" s="140"/>
      <c r="WKJ66" s="140"/>
      <c r="WKK66" s="140"/>
      <c r="WKL66" s="140"/>
      <c r="WKM66" s="140"/>
      <c r="WKN66" s="140"/>
      <c r="WKO66" s="140"/>
      <c r="WKP66" s="140"/>
      <c r="WKQ66" s="140"/>
      <c r="WKR66" s="140"/>
      <c r="WKS66" s="140"/>
      <c r="WKT66" s="140"/>
      <c r="WKU66" s="140"/>
      <c r="WKV66" s="140"/>
      <c r="WKW66" s="140"/>
      <c r="WKX66" s="140"/>
      <c r="WKY66" s="140"/>
      <c r="WKZ66" s="140"/>
      <c r="WLA66" s="140"/>
      <c r="WLB66" s="140"/>
      <c r="WLC66" s="140"/>
      <c r="WLD66" s="140"/>
      <c r="WLE66" s="140"/>
      <c r="WLF66" s="140"/>
      <c r="WLG66" s="140"/>
      <c r="WLH66" s="140"/>
      <c r="WLI66" s="140"/>
      <c r="WLJ66" s="140"/>
      <c r="WLK66" s="140"/>
      <c r="WLL66" s="140"/>
      <c r="WLM66" s="140"/>
      <c r="WLN66" s="140"/>
      <c r="WLO66" s="140"/>
      <c r="WLP66" s="140"/>
      <c r="WLQ66" s="140"/>
      <c r="WLR66" s="140"/>
      <c r="WLS66" s="140"/>
      <c r="WLT66" s="140"/>
      <c r="WLU66" s="140"/>
      <c r="WLV66" s="140"/>
      <c r="WLW66" s="140"/>
      <c r="WLX66" s="140"/>
      <c r="WLY66" s="140"/>
      <c r="WLZ66" s="140"/>
      <c r="WMA66" s="140"/>
      <c r="WMB66" s="140"/>
      <c r="WMC66" s="140"/>
      <c r="WMD66" s="140"/>
      <c r="WME66" s="140"/>
      <c r="WMF66" s="140"/>
      <c r="WMG66" s="140"/>
      <c r="WMH66" s="140"/>
      <c r="WMI66" s="140"/>
      <c r="WMJ66" s="140"/>
      <c r="WMK66" s="140"/>
      <c r="WML66" s="140"/>
      <c r="WMM66" s="140"/>
      <c r="WMN66" s="140"/>
      <c r="WMO66" s="140"/>
      <c r="WMP66" s="140"/>
      <c r="WMQ66" s="140"/>
      <c r="WMR66" s="140"/>
      <c r="WMS66" s="140"/>
      <c r="WMT66" s="140"/>
      <c r="WMU66" s="140"/>
      <c r="WMV66" s="140"/>
      <c r="WMW66" s="140"/>
      <c r="WMX66" s="140"/>
      <c r="WMY66" s="140"/>
      <c r="WMZ66" s="140"/>
      <c r="WNA66" s="140"/>
      <c r="WNB66" s="140"/>
      <c r="WNC66" s="140"/>
      <c r="WND66" s="140"/>
      <c r="WNE66" s="140"/>
      <c r="WNF66" s="140"/>
      <c r="WNG66" s="140"/>
      <c r="WNH66" s="140"/>
      <c r="WNI66" s="140"/>
      <c r="WNJ66" s="140"/>
      <c r="WNK66" s="140"/>
      <c r="WNL66" s="140"/>
      <c r="WNM66" s="140"/>
      <c r="WNN66" s="140"/>
      <c r="WNO66" s="140"/>
      <c r="WNP66" s="140"/>
      <c r="WNQ66" s="140"/>
      <c r="WNR66" s="140"/>
      <c r="WNS66" s="140"/>
      <c r="WNT66" s="140"/>
      <c r="WNU66" s="140"/>
      <c r="WNV66" s="140"/>
      <c r="WNW66" s="140"/>
      <c r="WNX66" s="140"/>
      <c r="WNY66" s="140"/>
      <c r="WNZ66" s="140"/>
      <c r="WOA66" s="140"/>
      <c r="WOB66" s="140"/>
      <c r="WOC66" s="140"/>
      <c r="WOD66" s="140"/>
      <c r="WOE66" s="140"/>
      <c r="WOF66" s="140"/>
      <c r="WOG66" s="140"/>
      <c r="WOH66" s="140"/>
      <c r="WOI66" s="140"/>
      <c r="WOJ66" s="140"/>
      <c r="WOK66" s="140"/>
      <c r="WOL66" s="140"/>
      <c r="WOM66" s="140"/>
      <c r="WON66" s="140"/>
      <c r="WOO66" s="140"/>
      <c r="WOP66" s="140"/>
      <c r="WOQ66" s="140"/>
      <c r="WOR66" s="140"/>
      <c r="WOS66" s="140"/>
      <c r="WOT66" s="140"/>
      <c r="WOU66" s="140"/>
      <c r="WOV66" s="140"/>
      <c r="WOW66" s="140"/>
      <c r="WOX66" s="140"/>
      <c r="WOY66" s="140"/>
      <c r="WOZ66" s="140"/>
      <c r="WPA66" s="140"/>
      <c r="WPB66" s="140"/>
      <c r="WPC66" s="140"/>
      <c r="WPD66" s="140"/>
      <c r="WPE66" s="140"/>
      <c r="WPF66" s="140"/>
      <c r="WPG66" s="140"/>
      <c r="WPH66" s="140"/>
      <c r="WPI66" s="140"/>
      <c r="WPJ66" s="140"/>
      <c r="WPK66" s="140"/>
      <c r="WPL66" s="140"/>
      <c r="WPM66" s="140"/>
      <c r="WPN66" s="140"/>
      <c r="WPO66" s="140"/>
      <c r="WPP66" s="140"/>
      <c r="WPQ66" s="140"/>
      <c r="WPR66" s="140"/>
      <c r="WPS66" s="140"/>
      <c r="WPT66" s="140"/>
      <c r="WPU66" s="140"/>
      <c r="WPV66" s="140"/>
      <c r="WPW66" s="140"/>
      <c r="WPX66" s="140"/>
      <c r="WPY66" s="140"/>
      <c r="WPZ66" s="140"/>
      <c r="WQA66" s="140"/>
      <c r="WQB66" s="140"/>
      <c r="WQC66" s="140"/>
      <c r="WQD66" s="140"/>
      <c r="WQE66" s="140"/>
      <c r="WQF66" s="140"/>
      <c r="WQG66" s="140"/>
      <c r="WQH66" s="140"/>
      <c r="WQI66" s="140"/>
      <c r="WQJ66" s="140"/>
      <c r="WQK66" s="140"/>
      <c r="WQL66" s="140"/>
      <c r="WQM66" s="140"/>
      <c r="WQN66" s="140"/>
      <c r="WQO66" s="140"/>
      <c r="WQP66" s="140"/>
      <c r="WQQ66" s="140"/>
      <c r="WQR66" s="140"/>
      <c r="WQS66" s="140"/>
      <c r="WQT66" s="140"/>
      <c r="WQU66" s="140"/>
      <c r="WQV66" s="140"/>
      <c r="WQW66" s="140"/>
      <c r="WQX66" s="140"/>
      <c r="WQY66" s="140"/>
      <c r="WQZ66" s="140"/>
      <c r="WRA66" s="140"/>
      <c r="WRB66" s="140"/>
      <c r="WRC66" s="140"/>
      <c r="WRD66" s="140"/>
      <c r="WRE66" s="140"/>
      <c r="WRF66" s="140"/>
      <c r="WRG66" s="140"/>
      <c r="WRH66" s="140"/>
      <c r="WRI66" s="140"/>
      <c r="WRJ66" s="140"/>
      <c r="WRK66" s="140"/>
      <c r="WRL66" s="140"/>
      <c r="WRM66" s="140"/>
      <c r="WRN66" s="140"/>
      <c r="WRO66" s="140"/>
      <c r="WRP66" s="140"/>
      <c r="WRQ66" s="140"/>
      <c r="WRR66" s="140"/>
      <c r="WRS66" s="140"/>
      <c r="WRT66" s="140"/>
      <c r="WRU66" s="140"/>
      <c r="WRV66" s="140"/>
      <c r="WRW66" s="140"/>
      <c r="WRX66" s="140"/>
      <c r="WRY66" s="140"/>
      <c r="WRZ66" s="140"/>
      <c r="WSA66" s="140"/>
      <c r="WSB66" s="140"/>
      <c r="WSC66" s="140"/>
      <c r="WSD66" s="140"/>
      <c r="WSE66" s="140"/>
      <c r="WSF66" s="140"/>
      <c r="WSG66" s="140"/>
      <c r="WSH66" s="140"/>
      <c r="WSI66" s="140"/>
      <c r="WSJ66" s="140"/>
      <c r="WSK66" s="140"/>
      <c r="WSL66" s="140"/>
      <c r="WSM66" s="140"/>
      <c r="WSN66" s="140"/>
      <c r="WSO66" s="140"/>
      <c r="WSP66" s="140"/>
      <c r="WSQ66" s="140"/>
      <c r="WSR66" s="140"/>
      <c r="WSS66" s="140"/>
      <c r="WST66" s="140"/>
      <c r="WSU66" s="140"/>
      <c r="WSV66" s="140"/>
      <c r="WSW66" s="140"/>
      <c r="WSX66" s="140"/>
      <c r="WSY66" s="140"/>
      <c r="WSZ66" s="140"/>
      <c r="WTA66" s="140"/>
      <c r="WTB66" s="140"/>
      <c r="WTC66" s="140"/>
      <c r="WTD66" s="140"/>
      <c r="WTE66" s="140"/>
      <c r="WTF66" s="140"/>
      <c r="WTG66" s="140"/>
      <c r="WTH66" s="140"/>
      <c r="WTI66" s="140"/>
      <c r="WTJ66" s="140"/>
      <c r="WTK66" s="140"/>
      <c r="WTL66" s="140"/>
      <c r="WTM66" s="140"/>
      <c r="WTN66" s="140"/>
      <c r="WTO66" s="140"/>
      <c r="WTP66" s="140"/>
      <c r="WTQ66" s="140"/>
      <c r="WTR66" s="140"/>
      <c r="WTS66" s="140"/>
      <c r="WTT66" s="140"/>
      <c r="WTU66" s="140"/>
      <c r="WTV66" s="140"/>
      <c r="WTW66" s="140"/>
      <c r="WTX66" s="140"/>
      <c r="WTY66" s="140"/>
      <c r="WTZ66" s="140"/>
      <c r="WUA66" s="140"/>
      <c r="WUB66" s="140"/>
      <c r="WUC66" s="140"/>
      <c r="WUD66" s="140"/>
      <c r="WUE66" s="140"/>
      <c r="WUF66" s="140"/>
      <c r="WUG66" s="140"/>
      <c r="WUH66" s="140"/>
      <c r="WUI66" s="140"/>
      <c r="WUJ66" s="140"/>
      <c r="WUK66" s="140"/>
      <c r="WUL66" s="140"/>
      <c r="WUM66" s="140"/>
      <c r="WUN66" s="140"/>
      <c r="WUO66" s="140"/>
      <c r="WUP66" s="140"/>
      <c r="WUQ66" s="140"/>
      <c r="WUR66" s="140"/>
      <c r="WUS66" s="140"/>
      <c r="WUT66" s="140"/>
      <c r="WUU66" s="140"/>
      <c r="WUV66" s="140"/>
      <c r="WUW66" s="140"/>
      <c r="WUX66" s="140"/>
      <c r="WUY66" s="140"/>
      <c r="WUZ66" s="140"/>
      <c r="WVA66" s="140"/>
      <c r="WVB66" s="140"/>
      <c r="WVC66" s="140"/>
      <c r="WVD66" s="140"/>
      <c r="WVE66" s="140"/>
      <c r="WVF66" s="140"/>
      <c r="WVG66" s="140"/>
      <c r="WVH66" s="140"/>
      <c r="WVI66" s="140"/>
      <c r="WVJ66" s="140"/>
      <c r="WVK66" s="140"/>
      <c r="WVL66" s="140"/>
      <c r="WVM66" s="140"/>
      <c r="WVN66" s="140"/>
      <c r="WVO66" s="140"/>
      <c r="WVP66" s="140"/>
      <c r="WVQ66" s="140"/>
      <c r="WVR66" s="140"/>
      <c r="WVS66" s="140"/>
      <c r="WVT66" s="140"/>
      <c r="WVU66" s="140"/>
      <c r="WVV66" s="140"/>
      <c r="WVW66" s="140"/>
      <c r="WVX66" s="140"/>
      <c r="WVY66" s="140"/>
      <c r="WVZ66" s="140"/>
      <c r="WWA66" s="140"/>
      <c r="WWB66" s="140"/>
      <c r="WWC66" s="140"/>
      <c r="WWD66" s="140"/>
      <c r="WWE66" s="140"/>
      <c r="WWF66" s="140"/>
      <c r="WWG66" s="140"/>
      <c r="WWH66" s="140"/>
      <c r="WWI66" s="140"/>
      <c r="WWJ66" s="140"/>
      <c r="WWK66" s="140"/>
      <c r="WWL66" s="140"/>
      <c r="WWM66" s="140"/>
      <c r="WWN66" s="140"/>
      <c r="WWO66" s="140"/>
      <c r="WWP66" s="140"/>
      <c r="WWQ66" s="140"/>
      <c r="WWR66" s="140"/>
      <c r="WWS66" s="140"/>
      <c r="WWT66" s="140"/>
      <c r="WWU66" s="140"/>
      <c r="WWV66" s="140"/>
      <c r="WWW66" s="140"/>
      <c r="WWX66" s="140"/>
      <c r="WWY66" s="140"/>
      <c r="WWZ66" s="140"/>
      <c r="WXA66" s="140"/>
      <c r="WXB66" s="140"/>
      <c r="WXC66" s="140"/>
      <c r="WXD66" s="140"/>
      <c r="WXE66" s="140"/>
      <c r="WXF66" s="140"/>
      <c r="WXG66" s="140"/>
      <c r="WXH66" s="140"/>
      <c r="WXI66" s="140"/>
      <c r="WXJ66" s="140"/>
      <c r="WXK66" s="140"/>
      <c r="WXL66" s="140"/>
      <c r="WXM66" s="140"/>
      <c r="WXN66" s="140"/>
      <c r="WXO66" s="140"/>
      <c r="WXP66" s="140"/>
      <c r="WXQ66" s="140"/>
      <c r="WXR66" s="140"/>
      <c r="WXS66" s="140"/>
      <c r="WXT66" s="140"/>
      <c r="WXU66" s="140"/>
      <c r="WXV66" s="140"/>
      <c r="WXW66" s="140"/>
      <c r="WXX66" s="140"/>
      <c r="WXY66" s="140"/>
      <c r="WXZ66" s="140"/>
      <c r="WYA66" s="140"/>
      <c r="WYB66" s="140"/>
      <c r="WYC66" s="140"/>
      <c r="WYD66" s="140"/>
      <c r="WYE66" s="140"/>
      <c r="WYF66" s="140"/>
      <c r="WYG66" s="140"/>
      <c r="WYH66" s="140"/>
      <c r="WYI66" s="140"/>
      <c r="WYJ66" s="140"/>
      <c r="WYK66" s="140"/>
      <c r="WYL66" s="140"/>
      <c r="WYM66" s="140"/>
      <c r="WYN66" s="140"/>
      <c r="WYO66" s="140"/>
      <c r="WYP66" s="140"/>
      <c r="WYQ66" s="140"/>
      <c r="WYR66" s="140"/>
      <c r="WYS66" s="140"/>
      <c r="WYT66" s="140"/>
      <c r="WYU66" s="140"/>
      <c r="WYV66" s="140"/>
      <c r="WYW66" s="140"/>
      <c r="WYX66" s="140"/>
      <c r="WYY66" s="140"/>
      <c r="WYZ66" s="140"/>
      <c r="WZA66" s="140"/>
      <c r="WZB66" s="140"/>
      <c r="WZC66" s="140"/>
      <c r="WZD66" s="140"/>
      <c r="WZE66" s="140"/>
      <c r="WZF66" s="140"/>
      <c r="WZG66" s="140"/>
      <c r="WZH66" s="140"/>
      <c r="WZI66" s="140"/>
      <c r="WZJ66" s="140"/>
      <c r="WZK66" s="140"/>
      <c r="WZL66" s="140"/>
      <c r="WZM66" s="140"/>
      <c r="WZN66" s="140"/>
      <c r="WZO66" s="140"/>
      <c r="WZP66" s="140"/>
      <c r="WZQ66" s="140"/>
      <c r="WZR66" s="140"/>
      <c r="WZS66" s="140"/>
      <c r="WZT66" s="140"/>
      <c r="WZU66" s="140"/>
      <c r="WZV66" s="140"/>
      <c r="WZW66" s="140"/>
      <c r="WZX66" s="140"/>
      <c r="WZY66" s="140"/>
      <c r="WZZ66" s="140"/>
      <c r="XAA66" s="140"/>
      <c r="XAB66" s="140"/>
      <c r="XAC66" s="140"/>
      <c r="XAD66" s="140"/>
      <c r="XAE66" s="140"/>
      <c r="XAF66" s="140"/>
      <c r="XAG66" s="140"/>
      <c r="XAH66" s="140"/>
      <c r="XAI66" s="140"/>
      <c r="XAJ66" s="140"/>
      <c r="XAK66" s="140"/>
      <c r="XAL66" s="140"/>
      <c r="XAM66" s="140"/>
      <c r="XAN66" s="140"/>
      <c r="XAO66" s="140"/>
      <c r="XAP66" s="140"/>
      <c r="XAQ66" s="140"/>
      <c r="XAR66" s="140"/>
      <c r="XAS66" s="140"/>
      <c r="XAT66" s="140"/>
      <c r="XAU66" s="140"/>
      <c r="XAV66" s="140"/>
      <c r="XAW66" s="140"/>
      <c r="XAX66" s="140"/>
      <c r="XAY66" s="140"/>
      <c r="XAZ66" s="140"/>
      <c r="XBA66" s="140"/>
      <c r="XBB66" s="140"/>
      <c r="XBC66" s="140"/>
      <c r="XBD66" s="140"/>
      <c r="XBE66" s="140"/>
      <c r="XBF66" s="140"/>
      <c r="XBG66" s="140"/>
      <c r="XBH66" s="140"/>
      <c r="XBI66" s="140"/>
      <c r="XBJ66" s="140"/>
      <c r="XBK66" s="140"/>
      <c r="XBL66" s="140"/>
      <c r="XBM66" s="140"/>
      <c r="XBN66" s="140"/>
      <c r="XBO66" s="140"/>
      <c r="XBP66" s="140"/>
      <c r="XBQ66" s="140"/>
      <c r="XBR66" s="140"/>
      <c r="XBS66" s="140"/>
      <c r="XBT66" s="140"/>
      <c r="XBU66" s="140"/>
      <c r="XBV66" s="140"/>
      <c r="XBW66" s="140"/>
      <c r="XBX66" s="140"/>
      <c r="XBY66" s="140"/>
      <c r="XBZ66" s="140"/>
      <c r="XCA66" s="140"/>
      <c r="XCB66" s="140"/>
      <c r="XCC66" s="140"/>
      <c r="XCD66" s="140"/>
      <c r="XCE66" s="140"/>
      <c r="XCF66" s="140"/>
      <c r="XCG66" s="140"/>
      <c r="XCH66" s="140"/>
      <c r="XCI66" s="140"/>
      <c r="XCJ66" s="140"/>
      <c r="XCK66" s="140"/>
      <c r="XCL66" s="140"/>
      <c r="XCM66" s="140"/>
      <c r="XCN66" s="140"/>
      <c r="XCO66" s="140"/>
      <c r="XCP66" s="140"/>
      <c r="XCQ66" s="140"/>
      <c r="XCR66" s="140"/>
      <c r="XCS66" s="140"/>
      <c r="XCT66" s="140"/>
      <c r="XCU66" s="140"/>
      <c r="XCV66" s="140"/>
      <c r="XCW66" s="140"/>
      <c r="XCX66" s="140"/>
      <c r="XCY66" s="140"/>
      <c r="XCZ66" s="140"/>
      <c r="XDA66" s="140"/>
      <c r="XDB66" s="140"/>
      <c r="XDC66" s="140"/>
      <c r="XDD66" s="140"/>
      <c r="XDE66" s="140"/>
      <c r="XDF66" s="140"/>
      <c r="XDG66" s="140"/>
      <c r="XDH66" s="140"/>
      <c r="XDI66" s="140"/>
      <c r="XDJ66" s="140"/>
      <c r="XDK66" s="140"/>
      <c r="XDL66" s="140"/>
      <c r="XDM66" s="140"/>
      <c r="XDN66" s="140"/>
      <c r="XDO66" s="140"/>
      <c r="XDP66" s="140"/>
      <c r="XDQ66" s="140"/>
      <c r="XDR66" s="140"/>
      <c r="XDS66" s="140"/>
      <c r="XDT66" s="140"/>
      <c r="XDU66" s="140"/>
      <c r="XDV66" s="140"/>
      <c r="XDW66" s="140"/>
      <c r="XDX66" s="140"/>
      <c r="XDY66" s="140"/>
      <c r="XDZ66" s="140"/>
      <c r="XEA66" s="140"/>
      <c r="XEB66" s="140"/>
      <c r="XEC66" s="140"/>
      <c r="XED66" s="140"/>
      <c r="XEE66" s="140"/>
      <c r="XEF66" s="140"/>
      <c r="XEG66" s="140"/>
      <c r="XEH66" s="140"/>
      <c r="XEI66" s="140"/>
      <c r="XEJ66" s="140"/>
      <c r="XEK66" s="140"/>
      <c r="XEL66" s="140"/>
      <c r="XEM66" s="140"/>
      <c r="XEN66" s="140"/>
      <c r="XEO66" s="140"/>
      <c r="XEP66" s="140"/>
      <c r="XEQ66" s="140"/>
      <c r="XER66" s="140"/>
      <c r="XES66" s="140"/>
      <c r="XET66" s="140"/>
      <c r="XEU66" s="140"/>
      <c r="XEV66" s="140"/>
      <c r="XEW66" s="140"/>
      <c r="XEX66" s="140"/>
      <c r="XEY66" s="140"/>
      <c r="XEZ66" s="140"/>
      <c r="XFA66" s="140"/>
      <c r="XFB66" s="140"/>
      <c r="XFC66" s="140"/>
      <c r="XFD66" s="140"/>
    </row>
    <row r="67" spans="1:16384" s="139" customFormat="1">
      <c r="A67" s="140"/>
      <c r="B67" s="118" t="s">
        <v>344</v>
      </c>
      <c r="C67" s="140"/>
      <c r="D67" s="140"/>
      <c r="E67" s="139">
        <f>IF('Capital Structure'!$D$17='Capital Structure'!$E$17,E55+E58,E62)</f>
        <v>0</v>
      </c>
      <c r="F67" s="139">
        <f>IF('Capital Structure'!$D$17='Capital Structure'!$E$17,F55+F58,F62)</f>
        <v>0</v>
      </c>
      <c r="G67" s="139">
        <f>IF('Capital Structure'!$D$17='Capital Structure'!$E$17,G55+G58,G62)</f>
        <v>0</v>
      </c>
      <c r="H67" s="139">
        <f>IF('Capital Structure'!$D$17='Capital Structure'!$E$17,H55+H58,H62)</f>
        <v>0</v>
      </c>
      <c r="I67" s="139">
        <f>IF('Capital Structure'!$D$17='Capital Structure'!$E$17,I55+I58,I62)</f>
        <v>0</v>
      </c>
      <c r="J67" s="139">
        <f>IF('Capital Structure'!$D$17='Capital Structure'!$E$17,J55+J58,J62)</f>
        <v>0</v>
      </c>
      <c r="K67" s="139">
        <f>IF('Capital Structure'!$D$17='Capital Structure'!$E$17,K55+K58,K62)</f>
        <v>0</v>
      </c>
      <c r="L67" s="139">
        <f>IF('Capital Structure'!$D$17='Capital Structure'!$E$17,L55+L58,L62)</f>
        <v>0</v>
      </c>
      <c r="M67" s="139">
        <f>IF('Capital Structure'!$D$17='Capital Structure'!$E$17,M55+M58,M62)</f>
        <v>0</v>
      </c>
      <c r="N67" s="139">
        <f>IF('Capital Structure'!$D$17='Capital Structure'!$E$17,N55+N58,N62)</f>
        <v>0</v>
      </c>
      <c r="O67" s="139">
        <f>IF('Capital Structure'!$D$17='Capital Structure'!$E$17,O55+O58,O62)</f>
        <v>0</v>
      </c>
      <c r="P67" s="139">
        <f>IF('Capital Structure'!$D$17='Capital Structure'!$E$17,P55+P58,P62)</f>
        <v>0</v>
      </c>
      <c r="Q67" s="139">
        <f>IF('Capital Structure'!$D$17='Capital Structure'!$E$17,Q55+Q58,Q62)</f>
        <v>0</v>
      </c>
      <c r="R67" s="139">
        <f>IF('Capital Structure'!$D$17='Capital Structure'!$E$17,R55+R58,R62)</f>
        <v>0</v>
      </c>
      <c r="S67" s="139">
        <f>IF('Capital Structure'!$D$17='Capital Structure'!$E$17,S55+S58,S62)</f>
        <v>0</v>
      </c>
      <c r="T67" s="139">
        <f>IF('Capital Structure'!$D$17='Capital Structure'!$E$17,T55+T58,T62)</f>
        <v>0</v>
      </c>
      <c r="U67" s="139">
        <f>IF('Capital Structure'!$D$17='Capital Structure'!$E$17,U55+U58,U62)</f>
        <v>0</v>
      </c>
      <c r="V67" s="139">
        <f>IF('Capital Structure'!$D$17='Capital Structure'!$E$17,V55+V58,V62)</f>
        <v>0</v>
      </c>
      <c r="W67" s="139">
        <f>IF('Capital Structure'!$D$17='Capital Structure'!$E$17,W55+W58,W62)</f>
        <v>0</v>
      </c>
      <c r="X67" s="139">
        <f>IF('Capital Structure'!$D$17='Capital Structure'!$E$17,X55+X58,X62)</f>
        <v>0</v>
      </c>
      <c r="Y67" s="139">
        <f>IF('Capital Structure'!$D$17='Capital Structure'!$E$17,Y55+Y58,Y62)</f>
        <v>0</v>
      </c>
      <c r="Z67" s="139">
        <f>IF('Capital Structure'!$D$17='Capital Structure'!$E$17,Z55+Z58,Z62)</f>
        <v>0</v>
      </c>
      <c r="AA67" s="139">
        <f>IF('Capital Structure'!$D$17='Capital Structure'!$E$17,AA55+AA58,AA62)</f>
        <v>0</v>
      </c>
      <c r="AB67" s="139">
        <f>IF('Capital Structure'!$D$17='Capital Structure'!$E$17,AB55+AB58,AB62)</f>
        <v>0</v>
      </c>
      <c r="AC67" s="139">
        <f>IF('Capital Structure'!$D$17='Capital Structure'!$E$17,AC55+AC58,AC62)</f>
        <v>0</v>
      </c>
      <c r="AD67" s="139">
        <f>IF('Capital Structure'!$D$17='Capital Structure'!$E$17,AD55+AD58,AD62)</f>
        <v>0</v>
      </c>
      <c r="AE67" s="139">
        <f>IF('Capital Structure'!$D$17='Capital Structure'!$E$17,AE55+AE58,AE62)</f>
        <v>0</v>
      </c>
      <c r="AF67" s="139">
        <f>IF('Capital Structure'!$D$17='Capital Structure'!$E$17,AF55+AF58,AF62)</f>
        <v>0</v>
      </c>
      <c r="AG67" s="139">
        <f>IF('Capital Structure'!$D$17='Capital Structure'!$E$17,AG55+AG58,AG62)</f>
        <v>0</v>
      </c>
      <c r="AH67" s="139">
        <f>IF('Capital Structure'!$D$17='Capital Structure'!$E$17,AH55+AH58,AH62)</f>
        <v>0</v>
      </c>
      <c r="AI67" s="139">
        <f>IF('Capital Structure'!$D$17='Capital Structure'!$E$17,AI55+AI58,AI62)</f>
        <v>0</v>
      </c>
      <c r="AJ67" s="139">
        <f>IF('Capital Structure'!$D$17='Capital Structure'!$E$17,AJ55+AJ58,AJ62)</f>
        <v>0</v>
      </c>
      <c r="AK67" s="139">
        <f>IF('Capital Structure'!$D$17='Capital Structure'!$E$17,AK55+AK58,AK62)</f>
        <v>0</v>
      </c>
      <c r="AL67" s="139">
        <f>IF('Capital Structure'!$D$17='Capital Structure'!$E$17,AL55+AL58,AL62)</f>
        <v>0</v>
      </c>
      <c r="AM67" s="139">
        <f>IF('Capital Structure'!$D$17='Capital Structure'!$E$17,AM55+AM58,AM62)</f>
        <v>0</v>
      </c>
      <c r="AN67" s="139">
        <f>IF('Capital Structure'!$D$17='Capital Structure'!$E$17,AN55+AN58,AN62)</f>
        <v>0</v>
      </c>
      <c r="AO67" s="139">
        <f>IF('Capital Structure'!$D$17='Capital Structure'!$E$17,AO55+AO58,AO62)</f>
        <v>0</v>
      </c>
      <c r="AP67" s="139">
        <f>IF('Capital Structure'!$D$17='Capital Structure'!$E$17,AP55+AP58,AP62)</f>
        <v>0</v>
      </c>
      <c r="AQ67" s="139">
        <f>IF('Capital Structure'!$D$17='Capital Structure'!$E$17,AQ55+AQ58,AQ62)</f>
        <v>0</v>
      </c>
      <c r="AR67" s="139">
        <f>IF('Capital Structure'!$D$17='Capital Structure'!$E$17,AR55+AR58,AR62)</f>
        <v>0</v>
      </c>
      <c r="AS67" s="139">
        <f>IF('Capital Structure'!$D$17='Capital Structure'!$E$17,AS55+AS58,AS62)</f>
        <v>0</v>
      </c>
      <c r="AT67" s="139">
        <f>IF('Capital Structure'!$D$17='Capital Structure'!$E$17,AT55+AT58,AT62)</f>
        <v>0</v>
      </c>
      <c r="AU67" s="139">
        <f>IF('Capital Structure'!$D$17='Capital Structure'!$E$17,AU55+AU58,AU62)</f>
        <v>0</v>
      </c>
      <c r="AV67" s="139">
        <f>IF('Capital Structure'!$D$17='Capital Structure'!$E$17,AV55+AV58,AV62)</f>
        <v>0</v>
      </c>
      <c r="AW67" s="139">
        <f>IF('Capital Structure'!$D$17='Capital Structure'!$E$17,AW55+AW58,AW62)</f>
        <v>0</v>
      </c>
      <c r="AX67" s="139">
        <f>IF('Capital Structure'!$D$17='Capital Structure'!$E$17,AX55+AX58,AX62)</f>
        <v>0</v>
      </c>
      <c r="AY67" s="139">
        <f>IF('Capital Structure'!$D$17='Capital Structure'!$E$17,AY55+AY58,AY62)</f>
        <v>0</v>
      </c>
      <c r="AZ67" s="139">
        <f>IF('Capital Structure'!$D$17='Capital Structure'!$E$17,AZ55+AZ58,AZ62)</f>
        <v>0</v>
      </c>
      <c r="BA67" s="139">
        <f>IF('Capital Structure'!$D$17='Capital Structure'!$E$17,BA55+BA58,BA62)</f>
        <v>0</v>
      </c>
      <c r="BB67" s="139">
        <f>IF('Capital Structure'!$D$17='Capital Structure'!$E$17,BB55+BB58,BB62)</f>
        <v>0</v>
      </c>
      <c r="BC67" s="139">
        <f>IF('Capital Structure'!$D$17='Capital Structure'!$E$17,BC55+BC58,BC62)</f>
        <v>0</v>
      </c>
      <c r="BD67" s="139">
        <f>IF('Capital Structure'!$D$17='Capital Structure'!$E$17,BD55+BD58,BD62)</f>
        <v>0</v>
      </c>
      <c r="BE67" s="139">
        <f>IF('Capital Structure'!$D$17='Capital Structure'!$E$17,BE55+BE58,BE62)</f>
        <v>0</v>
      </c>
      <c r="BF67" s="139">
        <f>IF('Capital Structure'!$D$17='Capital Structure'!$E$17,BF55+BF58,BF62)</f>
        <v>0</v>
      </c>
      <c r="BG67" s="139">
        <f>IF('Capital Structure'!$D$17='Capital Structure'!$E$17,BG55+BG58,BG62)</f>
        <v>0</v>
      </c>
      <c r="BH67" s="139">
        <f>IF('Capital Structure'!$D$17='Capital Structure'!$E$17,BH55+BH58,BH62)</f>
        <v>0</v>
      </c>
      <c r="BI67" s="139">
        <f>IF('Capital Structure'!$D$17='Capital Structure'!$E$17,BI55+BI58,BI62)</f>
        <v>0</v>
      </c>
      <c r="BJ67" s="139">
        <f>IF('Capital Structure'!$D$17='Capital Structure'!$E$17,BJ55+BJ58,BJ62)</f>
        <v>0</v>
      </c>
      <c r="BK67" s="139">
        <f>IF('Capital Structure'!$D$17='Capital Structure'!$E$17,BK55+BK58,BK62)</f>
        <v>0</v>
      </c>
      <c r="BL67" s="139">
        <f>IF('Capital Structure'!$D$17='Capital Structure'!$E$17,BL55+BL58,BL62)</f>
        <v>0</v>
      </c>
      <c r="BM67" s="139">
        <f>IF('Capital Structure'!$D$17='Capital Structure'!$E$17,BM55+BM58,BM62)</f>
        <v>0</v>
      </c>
      <c r="BN67" s="139">
        <f>IF('Capital Structure'!$D$17='Capital Structure'!$E$17,BN55+BN58,BN62)</f>
        <v>0</v>
      </c>
      <c r="BO67" s="139">
        <f>IF('Capital Structure'!$D$17='Capital Structure'!$E$17,BO55+BO58,BO62)</f>
        <v>0</v>
      </c>
      <c r="BP67" s="139">
        <f>IF('Capital Structure'!$D$17='Capital Structure'!$E$17,BP55+BP58,BP62)</f>
        <v>0</v>
      </c>
      <c r="BQ67" s="139">
        <f>IF('Capital Structure'!$D$17='Capital Structure'!$E$17,BQ55+BQ58,BQ62)</f>
        <v>0</v>
      </c>
      <c r="BR67" s="139">
        <f>IF('Capital Structure'!$D$17='Capital Structure'!$E$17,BR55+BR58,BR62)</f>
        <v>0</v>
      </c>
      <c r="BS67" s="139">
        <f>IF('Capital Structure'!$D$17='Capital Structure'!$E$17,BS55+BS58,BS62)</f>
        <v>0</v>
      </c>
      <c r="BT67" s="139">
        <f>IF('Capital Structure'!$D$17='Capital Structure'!$E$17,BT55+BT58,BT62)</f>
        <v>0</v>
      </c>
      <c r="BU67" s="139">
        <f>IF('Capital Structure'!$D$17='Capital Structure'!$E$17,BU55+BU58,BU62)</f>
        <v>0</v>
      </c>
      <c r="BV67" s="139">
        <f>IF('Capital Structure'!$D$17='Capital Structure'!$E$17,BV55+BV58,BV62)</f>
        <v>0</v>
      </c>
      <c r="BW67" s="139">
        <f>IF('Capital Structure'!$D$17='Capital Structure'!$E$17,BW55+BW58,BW62)</f>
        <v>0</v>
      </c>
      <c r="BX67" s="139">
        <f>IF('Capital Structure'!$D$17='Capital Structure'!$E$17,BX55+BX58,BX62)</f>
        <v>0</v>
      </c>
      <c r="BY67" s="139">
        <f>IF('Capital Structure'!$D$17='Capital Structure'!$E$17,BY55+BY58,BY62)</f>
        <v>0</v>
      </c>
      <c r="BZ67" s="139">
        <f>IF('Capital Structure'!$D$17='Capital Structure'!$E$17,BZ55+BZ58,BZ62)</f>
        <v>69971512.790242344</v>
      </c>
      <c r="CA67" s="139">
        <f>IF('Capital Structure'!$D$17='Capital Structure'!$E$17,CA55+CA58,CA62)</f>
        <v>0</v>
      </c>
      <c r="CB67" s="139">
        <f>IF('Capital Structure'!$D$17='Capital Structure'!$E$17,CB55+CB58,CB62)</f>
        <v>0</v>
      </c>
      <c r="CC67" s="139">
        <f>IF('Capital Structure'!$D$17='Capital Structure'!$E$17,CC55+CC58,CC62)</f>
        <v>0</v>
      </c>
      <c r="CD67" s="139">
        <f>IF('Capital Structure'!$D$17='Capital Structure'!$E$17,CD55+CD58,CD62)</f>
        <v>0</v>
      </c>
      <c r="CE67" s="139">
        <f>IF('Capital Structure'!$D$17='Capital Structure'!$E$17,CE55+CE58,CE62)</f>
        <v>0</v>
      </c>
      <c r="CF67" s="139">
        <f>IF('Capital Structure'!$D$17='Capital Structure'!$E$17,CF55+CF58,CF62)</f>
        <v>0</v>
      </c>
      <c r="CG67" s="139">
        <f>IF('Capital Structure'!$D$17='Capital Structure'!$E$17,CG55+CG58,CG62)</f>
        <v>0</v>
      </c>
      <c r="CH67" s="139">
        <f>IF('Capital Structure'!$D$17='Capital Structure'!$E$17,CH55+CH58,CH62)</f>
        <v>0</v>
      </c>
      <c r="CI67" s="139">
        <f>IF('Capital Structure'!$D$17='Capital Structure'!$E$17,CI55+CI58,CI62)</f>
        <v>0</v>
      </c>
      <c r="CJ67" s="139">
        <f>IF('Capital Structure'!$D$17='Capital Structure'!$E$17,CJ55+CJ58,CJ62)</f>
        <v>0</v>
      </c>
      <c r="CK67" s="139">
        <f>IF('Capital Structure'!$D$17='Capital Structure'!$E$17,CK55+CK58,CK62)</f>
        <v>0</v>
      </c>
      <c r="CL67" s="139">
        <f>IF('Capital Structure'!$D$17='Capital Structure'!$E$17,CL55+CL58,CL62)</f>
        <v>0</v>
      </c>
      <c r="CM67" s="139">
        <f>IF('Capital Structure'!$D$17='Capital Structure'!$E$17,CM55+CM58,CM62)</f>
        <v>0</v>
      </c>
      <c r="CN67" s="139">
        <f>IF('Capital Structure'!$D$17='Capital Structure'!$E$17,CN55+CN58,CN62)</f>
        <v>0</v>
      </c>
      <c r="CO67" s="139">
        <f>IF('Capital Structure'!$D$17='Capital Structure'!$E$17,CO55+CO58,CO62)</f>
        <v>0</v>
      </c>
      <c r="CP67" s="139">
        <f>IF('Capital Structure'!$D$17='Capital Structure'!$E$17,CP55+CP58,CP62)</f>
        <v>0</v>
      </c>
      <c r="CQ67" s="139">
        <f>IF('Capital Structure'!$D$17='Capital Structure'!$E$17,CQ55+CQ58,CQ62)</f>
        <v>0</v>
      </c>
      <c r="CR67" s="139">
        <f>IF('Capital Structure'!$D$17='Capital Structure'!$E$17,CR55+CR58,CR62)</f>
        <v>0</v>
      </c>
      <c r="CS67" s="139">
        <f>IF('Capital Structure'!$D$17='Capital Structure'!$E$17,CS55+CS58,CS62)</f>
        <v>0</v>
      </c>
      <c r="CT67" s="139">
        <f>IF('Capital Structure'!$D$17='Capital Structure'!$E$17,CT55+CT58,CT62)</f>
        <v>0</v>
      </c>
      <c r="CU67" s="139">
        <f>IF('Capital Structure'!$D$17='Capital Structure'!$E$17,CU55+CU58,CU62)</f>
        <v>0</v>
      </c>
      <c r="CV67" s="139">
        <f>IF('Capital Structure'!$D$17='Capital Structure'!$E$17,CV55+CV58,CV62)</f>
        <v>0</v>
      </c>
      <c r="CW67" s="139">
        <f>IF('Capital Structure'!$D$17='Capital Structure'!$E$17,CW55+CW58,CW62)</f>
        <v>0</v>
      </c>
      <c r="CX67" s="139">
        <f>IF('Capital Structure'!$D$17='Capital Structure'!$E$17,CX55+CX58,CX62)</f>
        <v>0</v>
      </c>
      <c r="CY67" s="139">
        <f>IF('Capital Structure'!$D$17='Capital Structure'!$E$17,CY55+CY58,CY62)</f>
        <v>0</v>
      </c>
      <c r="CZ67" s="139">
        <f>IF('Capital Structure'!$D$17='Capital Structure'!$E$17,CZ55+CZ58,CZ62)</f>
        <v>0</v>
      </c>
      <c r="DA67" s="139">
        <f>IF('Capital Structure'!$D$17='Capital Structure'!$E$17,DA55+DA58,DA62)</f>
        <v>0</v>
      </c>
      <c r="DB67" s="139">
        <f>IF('Capital Structure'!$D$17='Capital Structure'!$E$17,DB55+DB58,DB62)</f>
        <v>0</v>
      </c>
      <c r="DC67" s="139">
        <f>IF('Capital Structure'!$D$17='Capital Structure'!$E$17,DC55+DC58,DC62)</f>
        <v>0</v>
      </c>
      <c r="DD67" s="139">
        <f>IF('Capital Structure'!$D$17='Capital Structure'!$E$17,DD55+DD58,DD62)</f>
        <v>0</v>
      </c>
      <c r="DE67" s="139">
        <f>IF('Capital Structure'!$D$17='Capital Structure'!$E$17,DE55+DE58,DE62)</f>
        <v>0</v>
      </c>
      <c r="DF67" s="139">
        <f>IF('Capital Structure'!$D$17='Capital Structure'!$E$17,DF55+DF58,DF62)</f>
        <v>0</v>
      </c>
      <c r="DG67" s="139">
        <f>IF('Capital Structure'!$D$17='Capital Structure'!$E$17,DG55+DG58,DG62)</f>
        <v>0</v>
      </c>
      <c r="DH67" s="139">
        <f>IF('Capital Structure'!$D$17='Capital Structure'!$E$17,DH55+DH58,DH62)</f>
        <v>0</v>
      </c>
      <c r="DI67" s="139">
        <f>IF('Capital Structure'!$D$17='Capital Structure'!$E$17,DI55+DI58,DI62)</f>
        <v>0</v>
      </c>
      <c r="DJ67" s="139">
        <f>IF('Capital Structure'!$D$17='Capital Structure'!$E$17,DJ55+DJ58,DJ62)</f>
        <v>0</v>
      </c>
      <c r="DK67" s="139">
        <f>IF('Capital Structure'!$D$17='Capital Structure'!$E$17,DK55+DK58,DK62)</f>
        <v>0</v>
      </c>
      <c r="DL67" s="139">
        <f>IF('Capital Structure'!$D$17='Capital Structure'!$E$17,DL55+DL58,DL62)</f>
        <v>0</v>
      </c>
      <c r="DM67" s="139">
        <f>IF('Capital Structure'!$D$17='Capital Structure'!$E$17,DM55+DM58,DM62)</f>
        <v>0</v>
      </c>
      <c r="DN67" s="139">
        <f>IF('Capital Structure'!$D$17='Capital Structure'!$E$17,DN55+DN58,DN62)</f>
        <v>0</v>
      </c>
      <c r="DO67" s="139">
        <f>IF('Capital Structure'!$D$17='Capital Structure'!$E$17,DO55+DO58,DO62)</f>
        <v>0</v>
      </c>
      <c r="DP67" s="139">
        <f>IF('Capital Structure'!$D$17='Capital Structure'!$E$17,DP55+DP58,DP62)</f>
        <v>0</v>
      </c>
      <c r="DQ67" s="139">
        <f>IF('Capital Structure'!$D$17='Capital Structure'!$E$17,DQ55+DQ58,DQ62)</f>
        <v>0</v>
      </c>
      <c r="DR67" s="139">
        <f>IF('Capital Structure'!$D$17='Capital Structure'!$E$17,DR55+DR58,DR62)</f>
        <v>0</v>
      </c>
      <c r="DS67" s="139">
        <f>IF('Capital Structure'!$D$17='Capital Structure'!$E$17,DS55+DS58,DS62)</f>
        <v>0</v>
      </c>
      <c r="DT67" s="139">
        <f>IF('Capital Structure'!$D$17='Capital Structure'!$E$17,DT55+DT58,DT62)</f>
        <v>0</v>
      </c>
      <c r="DU67" s="139">
        <f>IF('Capital Structure'!$D$17='Capital Structure'!$E$17,DU55+DU58,DU62)</f>
        <v>0</v>
      </c>
      <c r="DV67" s="139">
        <f>IF('Capital Structure'!$D$17='Capital Structure'!$E$17,DV55+DV58,DV62)</f>
        <v>0</v>
      </c>
      <c r="DW67" s="139">
        <f>IF('Capital Structure'!$D$17='Capital Structure'!$E$17,DW55+DW58,DW62)</f>
        <v>0</v>
      </c>
      <c r="DX67" s="139">
        <f>IF('Capital Structure'!$D$17='Capital Structure'!$E$17,DX55+DX58,DX62)</f>
        <v>0</v>
      </c>
      <c r="DY67" s="139">
        <f>IF('Capital Structure'!$D$17='Capital Structure'!$E$17,DY55+DY58,DY62)</f>
        <v>0</v>
      </c>
      <c r="DZ67" s="140"/>
      <c r="EA67" s="140"/>
      <c r="EB67" s="140"/>
      <c r="EC67" s="140"/>
      <c r="ED67" s="140"/>
      <c r="EE67" s="140"/>
      <c r="EF67" s="140"/>
      <c r="EG67" s="140"/>
      <c r="EH67" s="140"/>
      <c r="EI67" s="140"/>
      <c r="EJ67" s="140"/>
      <c r="EK67" s="140"/>
      <c r="EL67" s="140"/>
      <c r="EM67" s="140"/>
      <c r="EN67" s="140"/>
      <c r="EO67" s="140"/>
      <c r="EP67" s="140"/>
      <c r="EQ67" s="140"/>
      <c r="ER67" s="140"/>
      <c r="ES67" s="140"/>
      <c r="ET67" s="140"/>
      <c r="EU67" s="140"/>
      <c r="EV67" s="140"/>
      <c r="EW67" s="140"/>
      <c r="EX67" s="140"/>
      <c r="EY67" s="140"/>
      <c r="EZ67" s="140"/>
      <c r="FA67" s="140"/>
      <c r="FB67" s="140"/>
      <c r="FC67" s="140"/>
      <c r="FD67" s="140"/>
      <c r="FE67" s="140"/>
      <c r="FF67" s="140"/>
      <c r="FG67" s="140"/>
      <c r="FH67" s="140"/>
      <c r="FI67" s="140"/>
      <c r="FJ67" s="140"/>
      <c r="FK67" s="140"/>
      <c r="FL67" s="140"/>
      <c r="FM67" s="140"/>
      <c r="FN67" s="140"/>
      <c r="FO67" s="140"/>
      <c r="FP67" s="140"/>
      <c r="FQ67" s="140"/>
      <c r="FR67" s="140"/>
      <c r="FS67" s="140"/>
      <c r="FT67" s="140"/>
      <c r="FU67" s="140"/>
      <c r="FV67" s="140"/>
      <c r="FW67" s="140"/>
      <c r="FX67" s="140"/>
      <c r="FY67" s="140"/>
      <c r="FZ67" s="140"/>
      <c r="GA67" s="140"/>
      <c r="GB67" s="140"/>
      <c r="GC67" s="140"/>
      <c r="GD67" s="140"/>
      <c r="GE67" s="140"/>
      <c r="GF67" s="140"/>
      <c r="GG67" s="140"/>
      <c r="GH67" s="140"/>
      <c r="GI67" s="140"/>
      <c r="GJ67" s="140"/>
      <c r="GK67" s="140"/>
      <c r="GL67" s="140"/>
      <c r="GM67" s="140"/>
      <c r="GN67" s="140"/>
      <c r="GO67" s="140"/>
      <c r="GP67" s="140"/>
      <c r="GQ67" s="140"/>
      <c r="GR67" s="140"/>
      <c r="GS67" s="140"/>
      <c r="GT67" s="140"/>
      <c r="GU67" s="140"/>
      <c r="GV67" s="140"/>
      <c r="GW67" s="140"/>
      <c r="GX67" s="140"/>
      <c r="GY67" s="140"/>
      <c r="GZ67" s="140"/>
      <c r="HA67" s="140"/>
      <c r="HB67" s="140"/>
      <c r="HC67" s="140"/>
      <c r="HD67" s="140"/>
      <c r="HE67" s="140"/>
      <c r="HF67" s="140"/>
      <c r="HG67" s="140"/>
      <c r="HH67" s="140"/>
      <c r="HI67" s="140"/>
      <c r="HJ67" s="140"/>
      <c r="HK67" s="140"/>
      <c r="HL67" s="140"/>
      <c r="HM67" s="140"/>
      <c r="HN67" s="140"/>
      <c r="HO67" s="140"/>
      <c r="HP67" s="140"/>
      <c r="HQ67" s="140"/>
      <c r="HR67" s="140"/>
      <c r="HS67" s="140"/>
      <c r="HT67" s="140"/>
      <c r="HU67" s="140"/>
      <c r="HV67" s="140"/>
      <c r="HW67" s="140"/>
      <c r="HX67" s="140"/>
      <c r="HY67" s="140"/>
      <c r="HZ67" s="140"/>
      <c r="IA67" s="140"/>
      <c r="IB67" s="140"/>
      <c r="IC67" s="140"/>
      <c r="ID67" s="140"/>
      <c r="IE67" s="140"/>
      <c r="IF67" s="140"/>
      <c r="IG67" s="140"/>
      <c r="IH67" s="140"/>
      <c r="II67" s="140"/>
      <c r="IJ67" s="140"/>
      <c r="IK67" s="140"/>
      <c r="IL67" s="140"/>
      <c r="IM67" s="140"/>
      <c r="IN67" s="140"/>
      <c r="IO67" s="140"/>
      <c r="IP67" s="140"/>
      <c r="IQ67" s="140"/>
      <c r="IR67" s="140"/>
      <c r="IS67" s="140"/>
      <c r="IT67" s="140"/>
      <c r="IU67" s="140"/>
      <c r="IV67" s="140"/>
      <c r="IW67" s="140"/>
      <c r="IX67" s="140"/>
      <c r="IY67" s="140"/>
      <c r="IZ67" s="140"/>
      <c r="JA67" s="140"/>
      <c r="JB67" s="140"/>
      <c r="JC67" s="140"/>
      <c r="JD67" s="140"/>
      <c r="JE67" s="140"/>
      <c r="JF67" s="140"/>
      <c r="JG67" s="140"/>
      <c r="JH67" s="140"/>
      <c r="JI67" s="140"/>
      <c r="JJ67" s="140"/>
      <c r="JK67" s="140"/>
      <c r="JL67" s="140"/>
      <c r="JM67" s="140"/>
      <c r="JN67" s="140"/>
      <c r="JO67" s="140"/>
      <c r="JP67" s="140"/>
      <c r="JQ67" s="140"/>
      <c r="JR67" s="140"/>
      <c r="JS67" s="140"/>
      <c r="JT67" s="140"/>
      <c r="JU67" s="140"/>
      <c r="JV67" s="140"/>
      <c r="JW67" s="140"/>
      <c r="JX67" s="140"/>
      <c r="JY67" s="140"/>
      <c r="JZ67" s="140"/>
      <c r="KA67" s="140"/>
      <c r="KB67" s="140"/>
      <c r="KC67" s="140"/>
      <c r="KD67" s="140"/>
      <c r="KE67" s="140"/>
      <c r="KF67" s="140"/>
      <c r="KG67" s="140"/>
      <c r="KH67" s="140"/>
      <c r="KI67" s="140"/>
      <c r="KJ67" s="140"/>
      <c r="KK67" s="140"/>
      <c r="KL67" s="140"/>
      <c r="KM67" s="140"/>
      <c r="KN67" s="140"/>
      <c r="KO67" s="140"/>
      <c r="KP67" s="140"/>
      <c r="KQ67" s="140"/>
      <c r="KR67" s="140"/>
      <c r="KS67" s="140"/>
      <c r="KT67" s="140"/>
      <c r="KU67" s="140"/>
      <c r="KV67" s="140"/>
      <c r="KW67" s="140"/>
      <c r="KX67" s="140"/>
      <c r="KY67" s="140"/>
      <c r="KZ67" s="140"/>
      <c r="LA67" s="140"/>
      <c r="LB67" s="140"/>
      <c r="LC67" s="140"/>
      <c r="LD67" s="140"/>
      <c r="LE67" s="140"/>
      <c r="LF67" s="140"/>
      <c r="LG67" s="140"/>
      <c r="LH67" s="140"/>
      <c r="LI67" s="140"/>
      <c r="LJ67" s="140"/>
      <c r="LK67" s="140"/>
      <c r="LL67" s="140"/>
      <c r="LM67" s="140"/>
      <c r="LN67" s="140"/>
      <c r="LO67" s="140"/>
      <c r="LP67" s="140"/>
      <c r="LQ67" s="140"/>
      <c r="LR67" s="140"/>
      <c r="LS67" s="140"/>
      <c r="LT67" s="140"/>
      <c r="LU67" s="140"/>
      <c r="LV67" s="140"/>
      <c r="LW67" s="140"/>
      <c r="LX67" s="140"/>
      <c r="LY67" s="140"/>
      <c r="LZ67" s="140"/>
      <c r="MA67" s="140"/>
      <c r="MB67" s="140"/>
      <c r="MC67" s="140"/>
      <c r="MD67" s="140"/>
      <c r="ME67" s="140"/>
      <c r="MF67" s="140"/>
      <c r="MG67" s="140"/>
      <c r="MH67" s="140"/>
      <c r="MI67" s="140"/>
      <c r="MJ67" s="140"/>
      <c r="MK67" s="140"/>
      <c r="ML67" s="140"/>
      <c r="MM67" s="140"/>
      <c r="MN67" s="140"/>
      <c r="MO67" s="140"/>
      <c r="MP67" s="140"/>
      <c r="MQ67" s="140"/>
      <c r="MR67" s="140"/>
      <c r="MS67" s="140"/>
      <c r="MT67" s="140"/>
      <c r="MU67" s="140"/>
      <c r="MV67" s="140"/>
      <c r="MW67" s="140"/>
      <c r="MX67" s="140"/>
      <c r="MY67" s="140"/>
      <c r="MZ67" s="140"/>
      <c r="NA67" s="140"/>
      <c r="NB67" s="140"/>
      <c r="NC67" s="140"/>
      <c r="ND67" s="140"/>
      <c r="NE67" s="140"/>
      <c r="NF67" s="140"/>
      <c r="NG67" s="140"/>
      <c r="NH67" s="140"/>
      <c r="NI67" s="140"/>
      <c r="NJ67" s="140"/>
      <c r="NK67" s="140"/>
      <c r="NL67" s="140"/>
      <c r="NM67" s="140"/>
      <c r="NN67" s="140"/>
      <c r="NO67" s="140"/>
      <c r="NP67" s="140"/>
      <c r="NQ67" s="140"/>
      <c r="NR67" s="140"/>
      <c r="NS67" s="140"/>
      <c r="NT67" s="140"/>
      <c r="NU67" s="140"/>
      <c r="NV67" s="140"/>
      <c r="NW67" s="140"/>
      <c r="NX67" s="140"/>
      <c r="NY67" s="140"/>
      <c r="NZ67" s="140"/>
      <c r="OA67" s="140"/>
      <c r="OB67" s="140"/>
      <c r="OC67" s="140"/>
      <c r="OD67" s="140"/>
      <c r="OE67" s="140"/>
      <c r="OF67" s="140"/>
      <c r="OG67" s="140"/>
      <c r="OH67" s="140"/>
      <c r="OI67" s="140"/>
      <c r="OJ67" s="140"/>
      <c r="OK67" s="140"/>
      <c r="OL67" s="140"/>
      <c r="OM67" s="140"/>
      <c r="ON67" s="140"/>
      <c r="OO67" s="140"/>
      <c r="OP67" s="140"/>
      <c r="OQ67" s="140"/>
      <c r="OR67" s="140"/>
      <c r="OS67" s="140"/>
      <c r="OT67" s="140"/>
      <c r="OU67" s="140"/>
      <c r="OV67" s="140"/>
      <c r="OW67" s="140"/>
      <c r="OX67" s="140"/>
      <c r="OY67" s="140"/>
      <c r="OZ67" s="140"/>
      <c r="PA67" s="140"/>
      <c r="PB67" s="140"/>
      <c r="PC67" s="140"/>
      <c r="PD67" s="140"/>
      <c r="PE67" s="140"/>
      <c r="PF67" s="140"/>
      <c r="PG67" s="140"/>
      <c r="PH67" s="140"/>
      <c r="PI67" s="140"/>
      <c r="PJ67" s="140"/>
      <c r="PK67" s="140"/>
      <c r="PL67" s="140"/>
      <c r="PM67" s="140"/>
      <c r="PN67" s="140"/>
      <c r="PO67" s="140"/>
      <c r="PP67" s="140"/>
      <c r="PQ67" s="140"/>
      <c r="PR67" s="140"/>
      <c r="PS67" s="140"/>
      <c r="PT67" s="140"/>
      <c r="PU67" s="140"/>
      <c r="PV67" s="140"/>
      <c r="PW67" s="140"/>
      <c r="PX67" s="140"/>
      <c r="PY67" s="140"/>
      <c r="PZ67" s="140"/>
      <c r="QA67" s="140"/>
      <c r="QB67" s="140"/>
      <c r="QC67" s="140"/>
      <c r="QD67" s="140"/>
      <c r="QE67" s="140"/>
      <c r="QF67" s="140"/>
      <c r="QG67" s="140"/>
      <c r="QH67" s="140"/>
      <c r="QI67" s="140"/>
      <c r="QJ67" s="140"/>
      <c r="QK67" s="140"/>
      <c r="QL67" s="140"/>
      <c r="QM67" s="140"/>
      <c r="QN67" s="140"/>
      <c r="QO67" s="140"/>
      <c r="QP67" s="140"/>
      <c r="QQ67" s="140"/>
      <c r="QR67" s="140"/>
      <c r="QS67" s="140"/>
      <c r="QT67" s="140"/>
      <c r="QU67" s="140"/>
      <c r="QV67" s="140"/>
      <c r="QW67" s="140"/>
      <c r="QX67" s="140"/>
      <c r="QY67" s="140"/>
      <c r="QZ67" s="140"/>
      <c r="RA67" s="140"/>
      <c r="RB67" s="140"/>
      <c r="RC67" s="140"/>
      <c r="RD67" s="140"/>
      <c r="RE67" s="140"/>
      <c r="RF67" s="140"/>
      <c r="RG67" s="140"/>
      <c r="RH67" s="140"/>
      <c r="RI67" s="140"/>
      <c r="RJ67" s="140"/>
      <c r="RK67" s="140"/>
      <c r="RL67" s="140"/>
      <c r="RM67" s="140"/>
      <c r="RN67" s="140"/>
      <c r="RO67" s="140"/>
      <c r="RP67" s="140"/>
      <c r="RQ67" s="140"/>
      <c r="RR67" s="140"/>
      <c r="RS67" s="140"/>
      <c r="RT67" s="140"/>
      <c r="RU67" s="140"/>
      <c r="RV67" s="140"/>
      <c r="RW67" s="140"/>
      <c r="RX67" s="140"/>
      <c r="RY67" s="140"/>
      <c r="RZ67" s="140"/>
      <c r="SA67" s="140"/>
      <c r="SB67" s="140"/>
      <c r="SC67" s="140"/>
      <c r="SD67" s="140"/>
      <c r="SE67" s="140"/>
      <c r="SF67" s="140"/>
      <c r="SG67" s="140"/>
      <c r="SH67" s="140"/>
      <c r="SI67" s="140"/>
      <c r="SJ67" s="140"/>
      <c r="SK67" s="140"/>
      <c r="SL67" s="140"/>
      <c r="SM67" s="140"/>
      <c r="SN67" s="140"/>
      <c r="SO67" s="140"/>
      <c r="SP67" s="140"/>
      <c r="SQ67" s="140"/>
      <c r="SR67" s="140"/>
      <c r="SS67" s="140"/>
      <c r="ST67" s="140"/>
      <c r="SU67" s="140"/>
      <c r="SV67" s="140"/>
      <c r="SW67" s="140"/>
      <c r="SX67" s="140"/>
      <c r="SY67" s="140"/>
      <c r="SZ67" s="140"/>
      <c r="TA67" s="140"/>
      <c r="TB67" s="140"/>
      <c r="TC67" s="140"/>
      <c r="TD67" s="140"/>
      <c r="TE67" s="140"/>
      <c r="TF67" s="140"/>
      <c r="TG67" s="140"/>
      <c r="TH67" s="140"/>
      <c r="TI67" s="140"/>
      <c r="TJ67" s="140"/>
      <c r="TK67" s="140"/>
      <c r="TL67" s="140"/>
      <c r="TM67" s="140"/>
      <c r="TN67" s="140"/>
      <c r="TO67" s="140"/>
      <c r="TP67" s="140"/>
      <c r="TQ67" s="140"/>
      <c r="TR67" s="140"/>
      <c r="TS67" s="140"/>
      <c r="TT67" s="140"/>
      <c r="TU67" s="140"/>
      <c r="TV67" s="140"/>
      <c r="TW67" s="140"/>
      <c r="TX67" s="140"/>
      <c r="TY67" s="140"/>
      <c r="TZ67" s="140"/>
      <c r="UA67" s="140"/>
      <c r="UB67" s="140"/>
      <c r="UC67" s="140"/>
      <c r="UD67" s="140"/>
      <c r="UE67" s="140"/>
      <c r="UF67" s="140"/>
      <c r="UG67" s="140"/>
      <c r="UH67" s="140"/>
      <c r="UI67" s="140"/>
      <c r="UJ67" s="140"/>
      <c r="UK67" s="140"/>
      <c r="UL67" s="140"/>
      <c r="UM67" s="140"/>
      <c r="UN67" s="140"/>
      <c r="UO67" s="140"/>
      <c r="UP67" s="140"/>
      <c r="UQ67" s="140"/>
      <c r="UR67" s="140"/>
      <c r="US67" s="140"/>
      <c r="UT67" s="140"/>
      <c r="UU67" s="140"/>
      <c r="UV67" s="140"/>
      <c r="UW67" s="140"/>
      <c r="UX67" s="140"/>
      <c r="UY67" s="140"/>
      <c r="UZ67" s="140"/>
      <c r="VA67" s="140"/>
      <c r="VB67" s="140"/>
      <c r="VC67" s="140"/>
      <c r="VD67" s="140"/>
      <c r="VE67" s="140"/>
      <c r="VF67" s="140"/>
      <c r="VG67" s="140"/>
      <c r="VH67" s="140"/>
      <c r="VI67" s="140"/>
      <c r="VJ67" s="140"/>
      <c r="VK67" s="140"/>
      <c r="VL67" s="140"/>
      <c r="VM67" s="140"/>
      <c r="VN67" s="140"/>
      <c r="VO67" s="140"/>
      <c r="VP67" s="140"/>
      <c r="VQ67" s="140"/>
      <c r="VR67" s="140"/>
      <c r="VS67" s="140"/>
      <c r="VT67" s="140"/>
      <c r="VU67" s="140"/>
      <c r="VV67" s="140"/>
      <c r="VW67" s="140"/>
      <c r="VX67" s="140"/>
      <c r="VY67" s="140"/>
      <c r="VZ67" s="140"/>
      <c r="WA67" s="140"/>
      <c r="WB67" s="140"/>
      <c r="WC67" s="140"/>
      <c r="WD67" s="140"/>
      <c r="WE67" s="140"/>
      <c r="WF67" s="140"/>
      <c r="WG67" s="140"/>
      <c r="WH67" s="140"/>
      <c r="WI67" s="140"/>
      <c r="WJ67" s="140"/>
      <c r="WK67" s="140"/>
      <c r="WL67" s="140"/>
      <c r="WM67" s="140"/>
      <c r="WN67" s="140"/>
      <c r="WO67" s="140"/>
      <c r="WP67" s="140"/>
      <c r="WQ67" s="140"/>
      <c r="WR67" s="140"/>
      <c r="WS67" s="140"/>
      <c r="WT67" s="140"/>
      <c r="WU67" s="140"/>
      <c r="WV67" s="140"/>
      <c r="WW67" s="140"/>
      <c r="WX67" s="140"/>
      <c r="WY67" s="140"/>
      <c r="WZ67" s="140"/>
      <c r="XA67" s="140"/>
      <c r="XB67" s="140"/>
      <c r="XC67" s="140"/>
      <c r="XD67" s="140"/>
      <c r="XE67" s="140"/>
      <c r="XF67" s="140"/>
      <c r="XG67" s="140"/>
      <c r="XH67" s="140"/>
      <c r="XI67" s="140"/>
      <c r="XJ67" s="140"/>
      <c r="XK67" s="140"/>
      <c r="XL67" s="140"/>
      <c r="XM67" s="140"/>
      <c r="XN67" s="140"/>
      <c r="XO67" s="140"/>
      <c r="XP67" s="140"/>
      <c r="XQ67" s="140"/>
      <c r="XR67" s="140"/>
      <c r="XS67" s="140"/>
      <c r="XT67" s="140"/>
      <c r="XU67" s="140"/>
      <c r="XV67" s="140"/>
      <c r="XW67" s="140"/>
      <c r="XX67" s="140"/>
      <c r="XY67" s="140"/>
      <c r="XZ67" s="140"/>
      <c r="YA67" s="140"/>
      <c r="YB67" s="140"/>
      <c r="YC67" s="140"/>
      <c r="YD67" s="140"/>
      <c r="YE67" s="140"/>
      <c r="YF67" s="140"/>
      <c r="YG67" s="140"/>
      <c r="YH67" s="140"/>
      <c r="YI67" s="140"/>
      <c r="YJ67" s="140"/>
      <c r="YK67" s="140"/>
      <c r="YL67" s="140"/>
      <c r="YM67" s="140"/>
      <c r="YN67" s="140"/>
      <c r="YO67" s="140"/>
      <c r="YP67" s="140"/>
      <c r="YQ67" s="140"/>
      <c r="YR67" s="140"/>
      <c r="YS67" s="140"/>
      <c r="YT67" s="140"/>
      <c r="YU67" s="140"/>
      <c r="YV67" s="140"/>
      <c r="YW67" s="140"/>
      <c r="YX67" s="140"/>
      <c r="YY67" s="140"/>
      <c r="YZ67" s="140"/>
      <c r="ZA67" s="140"/>
      <c r="ZB67" s="140"/>
      <c r="ZC67" s="140"/>
      <c r="ZD67" s="140"/>
      <c r="ZE67" s="140"/>
      <c r="ZF67" s="140"/>
      <c r="ZG67" s="140"/>
      <c r="ZH67" s="140"/>
      <c r="ZI67" s="140"/>
      <c r="ZJ67" s="140"/>
      <c r="ZK67" s="140"/>
      <c r="ZL67" s="140"/>
      <c r="ZM67" s="140"/>
      <c r="ZN67" s="140"/>
      <c r="ZO67" s="140"/>
      <c r="ZP67" s="140"/>
      <c r="ZQ67" s="140"/>
      <c r="ZR67" s="140"/>
      <c r="ZS67" s="140"/>
      <c r="ZT67" s="140"/>
      <c r="ZU67" s="140"/>
      <c r="ZV67" s="140"/>
      <c r="ZW67" s="140"/>
      <c r="ZX67" s="140"/>
      <c r="ZY67" s="140"/>
      <c r="ZZ67" s="140"/>
      <c r="AAA67" s="140"/>
      <c r="AAB67" s="140"/>
      <c r="AAC67" s="140"/>
      <c r="AAD67" s="140"/>
      <c r="AAE67" s="140"/>
      <c r="AAF67" s="140"/>
      <c r="AAG67" s="140"/>
      <c r="AAH67" s="140"/>
      <c r="AAI67" s="140"/>
      <c r="AAJ67" s="140"/>
      <c r="AAK67" s="140"/>
      <c r="AAL67" s="140"/>
      <c r="AAM67" s="140"/>
      <c r="AAN67" s="140"/>
      <c r="AAO67" s="140"/>
      <c r="AAP67" s="140"/>
      <c r="AAQ67" s="140"/>
      <c r="AAR67" s="140"/>
      <c r="AAS67" s="140"/>
      <c r="AAT67" s="140"/>
      <c r="AAU67" s="140"/>
      <c r="AAV67" s="140"/>
      <c r="AAW67" s="140"/>
      <c r="AAX67" s="140"/>
      <c r="AAY67" s="140"/>
      <c r="AAZ67" s="140"/>
      <c r="ABA67" s="140"/>
      <c r="ABB67" s="140"/>
      <c r="ABC67" s="140"/>
      <c r="ABD67" s="140"/>
      <c r="ABE67" s="140"/>
      <c r="ABF67" s="140"/>
      <c r="ABG67" s="140"/>
      <c r="ABH67" s="140"/>
      <c r="ABI67" s="140"/>
      <c r="ABJ67" s="140"/>
      <c r="ABK67" s="140"/>
      <c r="ABL67" s="140"/>
      <c r="ABM67" s="140"/>
      <c r="ABN67" s="140"/>
      <c r="ABO67" s="140"/>
      <c r="ABP67" s="140"/>
      <c r="ABQ67" s="140"/>
      <c r="ABR67" s="140"/>
      <c r="ABS67" s="140"/>
      <c r="ABT67" s="140"/>
      <c r="ABU67" s="140"/>
      <c r="ABV67" s="140"/>
      <c r="ABW67" s="140"/>
      <c r="ABX67" s="140"/>
      <c r="ABY67" s="140"/>
      <c r="ABZ67" s="140"/>
      <c r="ACA67" s="140"/>
      <c r="ACB67" s="140"/>
      <c r="ACC67" s="140"/>
      <c r="ACD67" s="140"/>
      <c r="ACE67" s="140"/>
      <c r="ACF67" s="140"/>
      <c r="ACG67" s="140"/>
      <c r="ACH67" s="140"/>
      <c r="ACI67" s="140"/>
      <c r="ACJ67" s="140"/>
      <c r="ACK67" s="140"/>
      <c r="ACL67" s="140"/>
      <c r="ACM67" s="140"/>
      <c r="ACN67" s="140"/>
      <c r="ACO67" s="140"/>
      <c r="ACP67" s="140"/>
      <c r="ACQ67" s="140"/>
      <c r="ACR67" s="140"/>
      <c r="ACS67" s="140"/>
      <c r="ACT67" s="140"/>
      <c r="ACU67" s="140"/>
      <c r="ACV67" s="140"/>
      <c r="ACW67" s="140"/>
      <c r="ACX67" s="140"/>
      <c r="ACY67" s="140"/>
      <c r="ACZ67" s="140"/>
      <c r="ADA67" s="140"/>
      <c r="ADB67" s="140"/>
      <c r="ADC67" s="140"/>
      <c r="ADD67" s="140"/>
      <c r="ADE67" s="140"/>
      <c r="ADF67" s="140"/>
      <c r="ADG67" s="140"/>
      <c r="ADH67" s="140"/>
      <c r="ADI67" s="140"/>
      <c r="ADJ67" s="140"/>
      <c r="ADK67" s="140"/>
      <c r="ADL67" s="140"/>
      <c r="ADM67" s="140"/>
      <c r="ADN67" s="140"/>
      <c r="ADO67" s="140"/>
      <c r="ADP67" s="140"/>
      <c r="ADQ67" s="140"/>
      <c r="ADR67" s="140"/>
      <c r="ADS67" s="140"/>
      <c r="ADT67" s="140"/>
      <c r="ADU67" s="140"/>
      <c r="ADV67" s="140"/>
      <c r="ADW67" s="140"/>
      <c r="ADX67" s="140"/>
      <c r="ADY67" s="140"/>
      <c r="ADZ67" s="140"/>
      <c r="AEA67" s="140"/>
      <c r="AEB67" s="140"/>
      <c r="AEC67" s="140"/>
      <c r="AED67" s="140"/>
      <c r="AEE67" s="140"/>
      <c r="AEF67" s="140"/>
      <c r="AEG67" s="140"/>
      <c r="AEH67" s="140"/>
      <c r="AEI67" s="140"/>
      <c r="AEJ67" s="140"/>
      <c r="AEK67" s="140"/>
      <c r="AEL67" s="140"/>
      <c r="AEM67" s="140"/>
      <c r="AEN67" s="140"/>
      <c r="AEO67" s="140"/>
      <c r="AEP67" s="140"/>
      <c r="AEQ67" s="140"/>
      <c r="AER67" s="140"/>
      <c r="AES67" s="140"/>
      <c r="AET67" s="140"/>
      <c r="AEU67" s="140"/>
      <c r="AEV67" s="140"/>
      <c r="AEW67" s="140"/>
      <c r="AEX67" s="140"/>
      <c r="AEY67" s="140"/>
      <c r="AEZ67" s="140"/>
      <c r="AFA67" s="140"/>
      <c r="AFB67" s="140"/>
      <c r="AFC67" s="140"/>
      <c r="AFD67" s="140"/>
      <c r="AFE67" s="140"/>
      <c r="AFF67" s="140"/>
      <c r="AFG67" s="140"/>
      <c r="AFH67" s="140"/>
      <c r="AFI67" s="140"/>
      <c r="AFJ67" s="140"/>
      <c r="AFK67" s="140"/>
      <c r="AFL67" s="140"/>
      <c r="AFM67" s="140"/>
      <c r="AFN67" s="140"/>
      <c r="AFO67" s="140"/>
      <c r="AFP67" s="140"/>
      <c r="AFQ67" s="140"/>
      <c r="AFR67" s="140"/>
      <c r="AFS67" s="140"/>
      <c r="AFT67" s="140"/>
      <c r="AFU67" s="140"/>
      <c r="AFV67" s="140"/>
      <c r="AFW67" s="140"/>
      <c r="AFX67" s="140"/>
      <c r="AFY67" s="140"/>
      <c r="AFZ67" s="140"/>
      <c r="AGA67" s="140"/>
      <c r="AGB67" s="140"/>
      <c r="AGC67" s="140"/>
      <c r="AGD67" s="140"/>
      <c r="AGE67" s="140"/>
      <c r="AGF67" s="140"/>
      <c r="AGG67" s="140"/>
      <c r="AGH67" s="140"/>
      <c r="AGI67" s="140"/>
      <c r="AGJ67" s="140"/>
      <c r="AGK67" s="140"/>
      <c r="AGL67" s="140"/>
      <c r="AGM67" s="140"/>
      <c r="AGN67" s="140"/>
      <c r="AGO67" s="140"/>
      <c r="AGP67" s="140"/>
      <c r="AGQ67" s="140"/>
      <c r="AGR67" s="140"/>
      <c r="AGS67" s="140"/>
      <c r="AGT67" s="140"/>
      <c r="AGU67" s="140"/>
      <c r="AGV67" s="140"/>
      <c r="AGW67" s="140"/>
      <c r="AGX67" s="140"/>
      <c r="AGY67" s="140"/>
      <c r="AGZ67" s="140"/>
      <c r="AHA67" s="140"/>
      <c r="AHB67" s="140"/>
      <c r="AHC67" s="140"/>
      <c r="AHD67" s="140"/>
      <c r="AHE67" s="140"/>
      <c r="AHF67" s="140"/>
      <c r="AHG67" s="140"/>
      <c r="AHH67" s="140"/>
      <c r="AHI67" s="140"/>
      <c r="AHJ67" s="140"/>
      <c r="AHK67" s="140"/>
      <c r="AHL67" s="140"/>
      <c r="AHM67" s="140"/>
      <c r="AHN67" s="140"/>
      <c r="AHO67" s="140"/>
      <c r="AHP67" s="140"/>
      <c r="AHQ67" s="140"/>
      <c r="AHR67" s="140"/>
      <c r="AHS67" s="140"/>
      <c r="AHT67" s="140"/>
      <c r="AHU67" s="140"/>
      <c r="AHV67" s="140"/>
      <c r="AHW67" s="140"/>
      <c r="AHX67" s="140"/>
      <c r="AHY67" s="140"/>
      <c r="AHZ67" s="140"/>
      <c r="AIA67" s="140"/>
      <c r="AIB67" s="140"/>
      <c r="AIC67" s="140"/>
      <c r="AID67" s="140"/>
      <c r="AIE67" s="140"/>
      <c r="AIF67" s="140"/>
      <c r="AIG67" s="140"/>
      <c r="AIH67" s="140"/>
      <c r="AII67" s="140"/>
      <c r="AIJ67" s="140"/>
      <c r="AIK67" s="140"/>
      <c r="AIL67" s="140"/>
      <c r="AIM67" s="140"/>
      <c r="AIN67" s="140"/>
      <c r="AIO67" s="140"/>
      <c r="AIP67" s="140"/>
      <c r="AIQ67" s="140"/>
      <c r="AIR67" s="140"/>
      <c r="AIS67" s="140"/>
      <c r="AIT67" s="140"/>
      <c r="AIU67" s="140"/>
      <c r="AIV67" s="140"/>
      <c r="AIW67" s="140"/>
      <c r="AIX67" s="140"/>
      <c r="AIY67" s="140"/>
      <c r="AIZ67" s="140"/>
      <c r="AJA67" s="140"/>
      <c r="AJB67" s="140"/>
      <c r="AJC67" s="140"/>
      <c r="AJD67" s="140"/>
      <c r="AJE67" s="140"/>
      <c r="AJF67" s="140"/>
      <c r="AJG67" s="140"/>
      <c r="AJH67" s="140"/>
      <c r="AJI67" s="140"/>
      <c r="AJJ67" s="140"/>
      <c r="AJK67" s="140"/>
      <c r="AJL67" s="140"/>
      <c r="AJM67" s="140"/>
      <c r="AJN67" s="140"/>
      <c r="AJO67" s="140"/>
      <c r="AJP67" s="140"/>
      <c r="AJQ67" s="140"/>
      <c r="AJR67" s="140"/>
      <c r="AJS67" s="140"/>
      <c r="AJT67" s="140"/>
      <c r="AJU67" s="140"/>
      <c r="AJV67" s="140"/>
      <c r="AJW67" s="140"/>
      <c r="AJX67" s="140"/>
      <c r="AJY67" s="140"/>
      <c r="AJZ67" s="140"/>
      <c r="AKA67" s="140"/>
      <c r="AKB67" s="140"/>
      <c r="AKC67" s="140"/>
      <c r="AKD67" s="140"/>
      <c r="AKE67" s="140"/>
      <c r="AKF67" s="140"/>
      <c r="AKG67" s="140"/>
      <c r="AKH67" s="140"/>
      <c r="AKI67" s="140"/>
      <c r="AKJ67" s="140"/>
      <c r="AKK67" s="140"/>
      <c r="AKL67" s="140"/>
      <c r="AKM67" s="140"/>
      <c r="AKN67" s="140"/>
      <c r="AKO67" s="140"/>
      <c r="AKP67" s="140"/>
      <c r="AKQ67" s="140"/>
      <c r="AKR67" s="140"/>
      <c r="AKS67" s="140"/>
      <c r="AKT67" s="140"/>
      <c r="AKU67" s="140"/>
      <c r="AKV67" s="140"/>
      <c r="AKW67" s="140"/>
      <c r="AKX67" s="140"/>
      <c r="AKY67" s="140"/>
      <c r="AKZ67" s="140"/>
      <c r="ALA67" s="140"/>
      <c r="ALB67" s="140"/>
      <c r="ALC67" s="140"/>
      <c r="ALD67" s="140"/>
      <c r="ALE67" s="140"/>
      <c r="ALF67" s="140"/>
      <c r="ALG67" s="140"/>
      <c r="ALH67" s="140"/>
      <c r="ALI67" s="140"/>
      <c r="ALJ67" s="140"/>
      <c r="ALK67" s="140"/>
      <c r="ALL67" s="140"/>
      <c r="ALM67" s="140"/>
      <c r="ALN67" s="140"/>
      <c r="ALO67" s="140"/>
      <c r="ALP67" s="140"/>
      <c r="ALQ67" s="140"/>
      <c r="ALR67" s="140"/>
      <c r="ALS67" s="140"/>
      <c r="ALT67" s="140"/>
      <c r="ALU67" s="140"/>
      <c r="ALV67" s="140"/>
      <c r="ALW67" s="140"/>
      <c r="ALX67" s="140"/>
      <c r="ALY67" s="140"/>
      <c r="ALZ67" s="140"/>
      <c r="AMA67" s="140"/>
      <c r="AMB67" s="140"/>
      <c r="AMC67" s="140"/>
      <c r="AMD67" s="140"/>
      <c r="AME67" s="140"/>
      <c r="AMF67" s="140"/>
      <c r="AMG67" s="140"/>
      <c r="AMH67" s="140"/>
      <c r="AMI67" s="140"/>
      <c r="AMJ67" s="140"/>
      <c r="AMK67" s="140"/>
      <c r="AML67" s="140"/>
      <c r="AMM67" s="140"/>
      <c r="AMN67" s="140"/>
      <c r="AMO67" s="140"/>
      <c r="AMP67" s="140"/>
      <c r="AMQ67" s="140"/>
      <c r="AMR67" s="140"/>
      <c r="AMS67" s="140"/>
      <c r="AMT67" s="140"/>
      <c r="AMU67" s="140"/>
      <c r="AMV67" s="140"/>
      <c r="AMW67" s="140"/>
      <c r="AMX67" s="140"/>
      <c r="AMY67" s="140"/>
      <c r="AMZ67" s="140"/>
      <c r="ANA67" s="140"/>
      <c r="ANB67" s="140"/>
      <c r="ANC67" s="140"/>
      <c r="AND67" s="140"/>
      <c r="ANE67" s="140"/>
      <c r="ANF67" s="140"/>
      <c r="ANG67" s="140"/>
      <c r="ANH67" s="140"/>
      <c r="ANI67" s="140"/>
      <c r="ANJ67" s="140"/>
      <c r="ANK67" s="140"/>
      <c r="ANL67" s="140"/>
      <c r="ANM67" s="140"/>
      <c r="ANN67" s="140"/>
      <c r="ANO67" s="140"/>
      <c r="ANP67" s="140"/>
      <c r="ANQ67" s="140"/>
      <c r="ANR67" s="140"/>
      <c r="ANS67" s="140"/>
      <c r="ANT67" s="140"/>
      <c r="ANU67" s="140"/>
      <c r="ANV67" s="140"/>
      <c r="ANW67" s="140"/>
      <c r="ANX67" s="140"/>
      <c r="ANY67" s="140"/>
      <c r="ANZ67" s="140"/>
      <c r="AOA67" s="140"/>
      <c r="AOB67" s="140"/>
      <c r="AOC67" s="140"/>
      <c r="AOD67" s="140"/>
      <c r="AOE67" s="140"/>
      <c r="AOF67" s="140"/>
      <c r="AOG67" s="140"/>
      <c r="AOH67" s="140"/>
      <c r="AOI67" s="140"/>
      <c r="AOJ67" s="140"/>
      <c r="AOK67" s="140"/>
      <c r="AOL67" s="140"/>
      <c r="AOM67" s="140"/>
      <c r="AON67" s="140"/>
      <c r="AOO67" s="140"/>
      <c r="AOP67" s="140"/>
      <c r="AOQ67" s="140"/>
      <c r="AOR67" s="140"/>
      <c r="AOS67" s="140"/>
      <c r="AOT67" s="140"/>
      <c r="AOU67" s="140"/>
      <c r="AOV67" s="140"/>
      <c r="AOW67" s="140"/>
      <c r="AOX67" s="140"/>
      <c r="AOY67" s="140"/>
      <c r="AOZ67" s="140"/>
      <c r="APA67" s="140"/>
      <c r="APB67" s="140"/>
      <c r="APC67" s="140"/>
      <c r="APD67" s="140"/>
      <c r="APE67" s="140"/>
      <c r="APF67" s="140"/>
      <c r="APG67" s="140"/>
      <c r="APH67" s="140"/>
      <c r="API67" s="140"/>
      <c r="APJ67" s="140"/>
      <c r="APK67" s="140"/>
      <c r="APL67" s="140"/>
      <c r="APM67" s="140"/>
      <c r="APN67" s="140"/>
      <c r="APO67" s="140"/>
      <c r="APP67" s="140"/>
      <c r="APQ67" s="140"/>
      <c r="APR67" s="140"/>
      <c r="APS67" s="140"/>
      <c r="APT67" s="140"/>
      <c r="APU67" s="140"/>
      <c r="APV67" s="140"/>
      <c r="APW67" s="140"/>
      <c r="APX67" s="140"/>
      <c r="APY67" s="140"/>
      <c r="APZ67" s="140"/>
      <c r="AQA67" s="140"/>
      <c r="AQB67" s="140"/>
      <c r="AQC67" s="140"/>
      <c r="AQD67" s="140"/>
      <c r="AQE67" s="140"/>
      <c r="AQF67" s="140"/>
      <c r="AQG67" s="140"/>
      <c r="AQH67" s="140"/>
      <c r="AQI67" s="140"/>
      <c r="AQJ67" s="140"/>
      <c r="AQK67" s="140"/>
      <c r="AQL67" s="140"/>
      <c r="AQM67" s="140"/>
      <c r="AQN67" s="140"/>
      <c r="AQO67" s="140"/>
      <c r="AQP67" s="140"/>
      <c r="AQQ67" s="140"/>
      <c r="AQR67" s="140"/>
      <c r="AQS67" s="140"/>
      <c r="AQT67" s="140"/>
      <c r="AQU67" s="140"/>
      <c r="AQV67" s="140"/>
      <c r="AQW67" s="140"/>
      <c r="AQX67" s="140"/>
      <c r="AQY67" s="140"/>
      <c r="AQZ67" s="140"/>
      <c r="ARA67" s="140"/>
      <c r="ARB67" s="140"/>
      <c r="ARC67" s="140"/>
      <c r="ARD67" s="140"/>
      <c r="ARE67" s="140"/>
      <c r="ARF67" s="140"/>
      <c r="ARG67" s="140"/>
      <c r="ARH67" s="140"/>
      <c r="ARI67" s="140"/>
      <c r="ARJ67" s="140"/>
      <c r="ARK67" s="140"/>
      <c r="ARL67" s="140"/>
      <c r="ARM67" s="140"/>
      <c r="ARN67" s="140"/>
      <c r="ARO67" s="140"/>
      <c r="ARP67" s="140"/>
      <c r="ARQ67" s="140"/>
      <c r="ARR67" s="140"/>
      <c r="ARS67" s="140"/>
      <c r="ART67" s="140"/>
      <c r="ARU67" s="140"/>
      <c r="ARV67" s="140"/>
      <c r="ARW67" s="140"/>
      <c r="ARX67" s="140"/>
      <c r="ARY67" s="140"/>
      <c r="ARZ67" s="140"/>
      <c r="ASA67" s="140"/>
      <c r="ASB67" s="140"/>
      <c r="ASC67" s="140"/>
      <c r="ASD67" s="140"/>
      <c r="ASE67" s="140"/>
      <c r="ASF67" s="140"/>
      <c r="ASG67" s="140"/>
      <c r="ASH67" s="140"/>
      <c r="ASI67" s="140"/>
      <c r="ASJ67" s="140"/>
      <c r="ASK67" s="140"/>
      <c r="ASL67" s="140"/>
      <c r="ASM67" s="140"/>
      <c r="ASN67" s="140"/>
      <c r="ASO67" s="140"/>
      <c r="ASP67" s="140"/>
      <c r="ASQ67" s="140"/>
      <c r="ASR67" s="140"/>
      <c r="ASS67" s="140"/>
      <c r="AST67" s="140"/>
      <c r="ASU67" s="140"/>
      <c r="ASV67" s="140"/>
      <c r="ASW67" s="140"/>
      <c r="ASX67" s="140"/>
      <c r="ASY67" s="140"/>
      <c r="ASZ67" s="140"/>
      <c r="ATA67" s="140"/>
      <c r="ATB67" s="140"/>
      <c r="ATC67" s="140"/>
      <c r="ATD67" s="140"/>
      <c r="ATE67" s="140"/>
      <c r="ATF67" s="140"/>
      <c r="ATG67" s="140"/>
      <c r="ATH67" s="140"/>
      <c r="ATI67" s="140"/>
      <c r="ATJ67" s="140"/>
      <c r="ATK67" s="140"/>
      <c r="ATL67" s="140"/>
      <c r="ATM67" s="140"/>
      <c r="ATN67" s="140"/>
      <c r="ATO67" s="140"/>
      <c r="ATP67" s="140"/>
      <c r="ATQ67" s="140"/>
      <c r="ATR67" s="140"/>
      <c r="ATS67" s="140"/>
      <c r="ATT67" s="140"/>
      <c r="ATU67" s="140"/>
      <c r="ATV67" s="140"/>
      <c r="ATW67" s="140"/>
      <c r="ATX67" s="140"/>
      <c r="ATY67" s="140"/>
      <c r="ATZ67" s="140"/>
      <c r="AUA67" s="140"/>
      <c r="AUB67" s="140"/>
      <c r="AUC67" s="140"/>
      <c r="AUD67" s="140"/>
      <c r="AUE67" s="140"/>
      <c r="AUF67" s="140"/>
      <c r="AUG67" s="140"/>
      <c r="AUH67" s="140"/>
      <c r="AUI67" s="140"/>
      <c r="AUJ67" s="140"/>
      <c r="AUK67" s="140"/>
      <c r="AUL67" s="140"/>
      <c r="AUM67" s="140"/>
      <c r="AUN67" s="140"/>
      <c r="AUO67" s="140"/>
      <c r="AUP67" s="140"/>
      <c r="AUQ67" s="140"/>
      <c r="AUR67" s="140"/>
      <c r="AUS67" s="140"/>
      <c r="AUT67" s="140"/>
      <c r="AUU67" s="140"/>
      <c r="AUV67" s="140"/>
      <c r="AUW67" s="140"/>
      <c r="AUX67" s="140"/>
      <c r="AUY67" s="140"/>
      <c r="AUZ67" s="140"/>
      <c r="AVA67" s="140"/>
      <c r="AVB67" s="140"/>
      <c r="AVC67" s="140"/>
      <c r="AVD67" s="140"/>
      <c r="AVE67" s="140"/>
      <c r="AVF67" s="140"/>
      <c r="AVG67" s="140"/>
      <c r="AVH67" s="140"/>
      <c r="AVI67" s="140"/>
      <c r="AVJ67" s="140"/>
      <c r="AVK67" s="140"/>
      <c r="AVL67" s="140"/>
      <c r="AVM67" s="140"/>
      <c r="AVN67" s="140"/>
      <c r="AVO67" s="140"/>
      <c r="AVP67" s="140"/>
      <c r="AVQ67" s="140"/>
      <c r="AVR67" s="140"/>
      <c r="AVS67" s="140"/>
      <c r="AVT67" s="140"/>
      <c r="AVU67" s="140"/>
      <c r="AVV67" s="140"/>
      <c r="AVW67" s="140"/>
      <c r="AVX67" s="140"/>
      <c r="AVY67" s="140"/>
      <c r="AVZ67" s="140"/>
      <c r="AWA67" s="140"/>
      <c r="AWB67" s="140"/>
      <c r="AWC67" s="140"/>
      <c r="AWD67" s="140"/>
      <c r="AWE67" s="140"/>
      <c r="AWF67" s="140"/>
      <c r="AWG67" s="140"/>
      <c r="AWH67" s="140"/>
      <c r="AWI67" s="140"/>
      <c r="AWJ67" s="140"/>
      <c r="AWK67" s="140"/>
      <c r="AWL67" s="140"/>
      <c r="AWM67" s="140"/>
      <c r="AWN67" s="140"/>
      <c r="AWO67" s="140"/>
      <c r="AWP67" s="140"/>
      <c r="AWQ67" s="140"/>
      <c r="AWR67" s="140"/>
      <c r="AWS67" s="140"/>
      <c r="AWT67" s="140"/>
      <c r="AWU67" s="140"/>
      <c r="AWV67" s="140"/>
      <c r="AWW67" s="140"/>
      <c r="AWX67" s="140"/>
      <c r="AWY67" s="140"/>
      <c r="AWZ67" s="140"/>
      <c r="AXA67" s="140"/>
      <c r="AXB67" s="140"/>
      <c r="AXC67" s="140"/>
      <c r="AXD67" s="140"/>
      <c r="AXE67" s="140"/>
      <c r="AXF67" s="140"/>
      <c r="AXG67" s="140"/>
      <c r="AXH67" s="140"/>
      <c r="AXI67" s="140"/>
      <c r="AXJ67" s="140"/>
      <c r="AXK67" s="140"/>
      <c r="AXL67" s="140"/>
      <c r="AXM67" s="140"/>
      <c r="AXN67" s="140"/>
      <c r="AXO67" s="140"/>
      <c r="AXP67" s="140"/>
      <c r="AXQ67" s="140"/>
      <c r="AXR67" s="140"/>
      <c r="AXS67" s="140"/>
      <c r="AXT67" s="140"/>
      <c r="AXU67" s="140"/>
      <c r="AXV67" s="140"/>
      <c r="AXW67" s="140"/>
      <c r="AXX67" s="140"/>
      <c r="AXY67" s="140"/>
      <c r="AXZ67" s="140"/>
      <c r="AYA67" s="140"/>
      <c r="AYB67" s="140"/>
      <c r="AYC67" s="140"/>
      <c r="AYD67" s="140"/>
      <c r="AYE67" s="140"/>
      <c r="AYF67" s="140"/>
      <c r="AYG67" s="140"/>
      <c r="AYH67" s="140"/>
      <c r="AYI67" s="140"/>
      <c r="AYJ67" s="140"/>
      <c r="AYK67" s="140"/>
      <c r="AYL67" s="140"/>
      <c r="AYM67" s="140"/>
      <c r="AYN67" s="140"/>
      <c r="AYO67" s="140"/>
      <c r="AYP67" s="140"/>
      <c r="AYQ67" s="140"/>
      <c r="AYR67" s="140"/>
      <c r="AYS67" s="140"/>
      <c r="AYT67" s="140"/>
      <c r="AYU67" s="140"/>
      <c r="AYV67" s="140"/>
      <c r="AYW67" s="140"/>
      <c r="AYX67" s="140"/>
      <c r="AYY67" s="140"/>
      <c r="AYZ67" s="140"/>
      <c r="AZA67" s="140"/>
      <c r="AZB67" s="140"/>
      <c r="AZC67" s="140"/>
      <c r="AZD67" s="140"/>
      <c r="AZE67" s="140"/>
      <c r="AZF67" s="140"/>
      <c r="AZG67" s="140"/>
      <c r="AZH67" s="140"/>
      <c r="AZI67" s="140"/>
      <c r="AZJ67" s="140"/>
      <c r="AZK67" s="140"/>
      <c r="AZL67" s="140"/>
      <c r="AZM67" s="140"/>
      <c r="AZN67" s="140"/>
      <c r="AZO67" s="140"/>
      <c r="AZP67" s="140"/>
      <c r="AZQ67" s="140"/>
      <c r="AZR67" s="140"/>
      <c r="AZS67" s="140"/>
      <c r="AZT67" s="140"/>
      <c r="AZU67" s="140"/>
      <c r="AZV67" s="140"/>
      <c r="AZW67" s="140"/>
      <c r="AZX67" s="140"/>
      <c r="AZY67" s="140"/>
      <c r="AZZ67" s="140"/>
      <c r="BAA67" s="140"/>
      <c r="BAB67" s="140"/>
      <c r="BAC67" s="140"/>
      <c r="BAD67" s="140"/>
      <c r="BAE67" s="140"/>
      <c r="BAF67" s="140"/>
      <c r="BAG67" s="140"/>
      <c r="BAH67" s="140"/>
      <c r="BAI67" s="140"/>
      <c r="BAJ67" s="140"/>
      <c r="BAK67" s="140"/>
      <c r="BAL67" s="140"/>
      <c r="BAM67" s="140"/>
      <c r="BAN67" s="140"/>
      <c r="BAO67" s="140"/>
      <c r="BAP67" s="140"/>
      <c r="BAQ67" s="140"/>
      <c r="BAR67" s="140"/>
      <c r="BAS67" s="140"/>
      <c r="BAT67" s="140"/>
      <c r="BAU67" s="140"/>
      <c r="BAV67" s="140"/>
      <c r="BAW67" s="140"/>
      <c r="BAX67" s="140"/>
      <c r="BAY67" s="140"/>
      <c r="BAZ67" s="140"/>
      <c r="BBA67" s="140"/>
      <c r="BBB67" s="140"/>
      <c r="BBC67" s="140"/>
      <c r="BBD67" s="140"/>
      <c r="BBE67" s="140"/>
      <c r="BBF67" s="140"/>
      <c r="BBG67" s="140"/>
      <c r="BBH67" s="140"/>
      <c r="BBI67" s="140"/>
      <c r="BBJ67" s="140"/>
      <c r="BBK67" s="140"/>
      <c r="BBL67" s="140"/>
      <c r="BBM67" s="140"/>
      <c r="BBN67" s="140"/>
      <c r="BBO67" s="140"/>
      <c r="BBP67" s="140"/>
      <c r="BBQ67" s="140"/>
      <c r="BBR67" s="140"/>
      <c r="BBS67" s="140"/>
      <c r="BBT67" s="140"/>
      <c r="BBU67" s="140"/>
      <c r="BBV67" s="140"/>
      <c r="BBW67" s="140"/>
      <c r="BBX67" s="140"/>
      <c r="BBY67" s="140"/>
      <c r="BBZ67" s="140"/>
      <c r="BCA67" s="140"/>
      <c r="BCB67" s="140"/>
      <c r="BCC67" s="140"/>
      <c r="BCD67" s="140"/>
      <c r="BCE67" s="140"/>
      <c r="BCF67" s="140"/>
      <c r="BCG67" s="140"/>
      <c r="BCH67" s="140"/>
      <c r="BCI67" s="140"/>
      <c r="BCJ67" s="140"/>
      <c r="BCK67" s="140"/>
      <c r="BCL67" s="140"/>
      <c r="BCM67" s="140"/>
      <c r="BCN67" s="140"/>
      <c r="BCO67" s="140"/>
      <c r="BCP67" s="140"/>
      <c r="BCQ67" s="140"/>
      <c r="BCR67" s="140"/>
      <c r="BCS67" s="140"/>
      <c r="BCT67" s="140"/>
      <c r="BCU67" s="140"/>
      <c r="BCV67" s="140"/>
      <c r="BCW67" s="140"/>
      <c r="BCX67" s="140"/>
      <c r="BCY67" s="140"/>
      <c r="BCZ67" s="140"/>
      <c r="BDA67" s="140"/>
      <c r="BDB67" s="140"/>
      <c r="BDC67" s="140"/>
      <c r="BDD67" s="140"/>
      <c r="BDE67" s="140"/>
      <c r="BDF67" s="140"/>
      <c r="BDG67" s="140"/>
      <c r="BDH67" s="140"/>
      <c r="BDI67" s="140"/>
      <c r="BDJ67" s="140"/>
      <c r="BDK67" s="140"/>
      <c r="BDL67" s="140"/>
      <c r="BDM67" s="140"/>
      <c r="BDN67" s="140"/>
      <c r="BDO67" s="140"/>
      <c r="BDP67" s="140"/>
      <c r="BDQ67" s="140"/>
      <c r="BDR67" s="140"/>
      <c r="BDS67" s="140"/>
      <c r="BDT67" s="140"/>
      <c r="BDU67" s="140"/>
      <c r="BDV67" s="140"/>
      <c r="BDW67" s="140"/>
      <c r="BDX67" s="140"/>
      <c r="BDY67" s="140"/>
      <c r="BDZ67" s="140"/>
      <c r="BEA67" s="140"/>
      <c r="BEB67" s="140"/>
      <c r="BEC67" s="140"/>
      <c r="BED67" s="140"/>
      <c r="BEE67" s="140"/>
      <c r="BEF67" s="140"/>
      <c r="BEG67" s="140"/>
      <c r="BEH67" s="140"/>
      <c r="BEI67" s="140"/>
      <c r="BEJ67" s="140"/>
      <c r="BEK67" s="140"/>
      <c r="BEL67" s="140"/>
      <c r="BEM67" s="140"/>
      <c r="BEN67" s="140"/>
      <c r="BEO67" s="140"/>
      <c r="BEP67" s="140"/>
      <c r="BEQ67" s="140"/>
      <c r="BER67" s="140"/>
      <c r="BES67" s="140"/>
      <c r="BET67" s="140"/>
      <c r="BEU67" s="140"/>
      <c r="BEV67" s="140"/>
      <c r="BEW67" s="140"/>
      <c r="BEX67" s="140"/>
      <c r="BEY67" s="140"/>
      <c r="BEZ67" s="140"/>
      <c r="BFA67" s="140"/>
      <c r="BFB67" s="140"/>
      <c r="BFC67" s="140"/>
      <c r="BFD67" s="140"/>
      <c r="BFE67" s="140"/>
      <c r="BFF67" s="140"/>
      <c r="BFG67" s="140"/>
      <c r="BFH67" s="140"/>
      <c r="BFI67" s="140"/>
      <c r="BFJ67" s="140"/>
      <c r="BFK67" s="140"/>
      <c r="BFL67" s="140"/>
      <c r="BFM67" s="140"/>
      <c r="BFN67" s="140"/>
      <c r="BFO67" s="140"/>
      <c r="BFP67" s="140"/>
      <c r="BFQ67" s="140"/>
      <c r="BFR67" s="140"/>
      <c r="BFS67" s="140"/>
      <c r="BFT67" s="140"/>
      <c r="BFU67" s="140"/>
      <c r="BFV67" s="140"/>
      <c r="BFW67" s="140"/>
      <c r="BFX67" s="140"/>
      <c r="BFY67" s="140"/>
      <c r="BFZ67" s="140"/>
      <c r="BGA67" s="140"/>
      <c r="BGB67" s="140"/>
      <c r="BGC67" s="140"/>
      <c r="BGD67" s="140"/>
      <c r="BGE67" s="140"/>
      <c r="BGF67" s="140"/>
      <c r="BGG67" s="140"/>
      <c r="BGH67" s="140"/>
      <c r="BGI67" s="140"/>
      <c r="BGJ67" s="140"/>
      <c r="BGK67" s="140"/>
      <c r="BGL67" s="140"/>
      <c r="BGM67" s="140"/>
      <c r="BGN67" s="140"/>
      <c r="BGO67" s="140"/>
      <c r="BGP67" s="140"/>
      <c r="BGQ67" s="140"/>
      <c r="BGR67" s="140"/>
      <c r="BGS67" s="140"/>
      <c r="BGT67" s="140"/>
      <c r="BGU67" s="140"/>
      <c r="BGV67" s="140"/>
      <c r="BGW67" s="140"/>
      <c r="BGX67" s="140"/>
      <c r="BGY67" s="140"/>
      <c r="BGZ67" s="140"/>
      <c r="BHA67" s="140"/>
      <c r="BHB67" s="140"/>
      <c r="BHC67" s="140"/>
      <c r="BHD67" s="140"/>
      <c r="BHE67" s="140"/>
      <c r="BHF67" s="140"/>
      <c r="BHG67" s="140"/>
      <c r="BHH67" s="140"/>
      <c r="BHI67" s="140"/>
      <c r="BHJ67" s="140"/>
      <c r="BHK67" s="140"/>
      <c r="BHL67" s="140"/>
      <c r="BHM67" s="140"/>
      <c r="BHN67" s="140"/>
      <c r="BHO67" s="140"/>
      <c r="BHP67" s="140"/>
      <c r="BHQ67" s="140"/>
      <c r="BHR67" s="140"/>
      <c r="BHS67" s="140"/>
      <c r="BHT67" s="140"/>
      <c r="BHU67" s="140"/>
      <c r="BHV67" s="140"/>
      <c r="BHW67" s="140"/>
      <c r="BHX67" s="140"/>
      <c r="BHY67" s="140"/>
      <c r="BHZ67" s="140"/>
      <c r="BIA67" s="140"/>
      <c r="BIB67" s="140"/>
      <c r="BIC67" s="140"/>
      <c r="BID67" s="140"/>
      <c r="BIE67" s="140"/>
      <c r="BIF67" s="140"/>
      <c r="BIG67" s="140"/>
      <c r="BIH67" s="140"/>
      <c r="BII67" s="140"/>
      <c r="BIJ67" s="140"/>
      <c r="BIK67" s="140"/>
      <c r="BIL67" s="140"/>
      <c r="BIM67" s="140"/>
      <c r="BIN67" s="140"/>
      <c r="BIO67" s="140"/>
      <c r="BIP67" s="140"/>
      <c r="BIQ67" s="140"/>
      <c r="BIR67" s="140"/>
      <c r="BIS67" s="140"/>
      <c r="BIT67" s="140"/>
      <c r="BIU67" s="140"/>
      <c r="BIV67" s="140"/>
      <c r="BIW67" s="140"/>
      <c r="BIX67" s="140"/>
      <c r="BIY67" s="140"/>
      <c r="BIZ67" s="140"/>
      <c r="BJA67" s="140"/>
      <c r="BJB67" s="140"/>
      <c r="BJC67" s="140"/>
      <c r="BJD67" s="140"/>
      <c r="BJE67" s="140"/>
      <c r="BJF67" s="140"/>
      <c r="BJG67" s="140"/>
      <c r="BJH67" s="140"/>
      <c r="BJI67" s="140"/>
      <c r="BJJ67" s="140"/>
      <c r="BJK67" s="140"/>
      <c r="BJL67" s="140"/>
      <c r="BJM67" s="140"/>
      <c r="BJN67" s="140"/>
      <c r="BJO67" s="140"/>
      <c r="BJP67" s="140"/>
      <c r="BJQ67" s="140"/>
      <c r="BJR67" s="140"/>
      <c r="BJS67" s="140"/>
      <c r="BJT67" s="140"/>
      <c r="BJU67" s="140"/>
      <c r="BJV67" s="140"/>
      <c r="BJW67" s="140"/>
      <c r="BJX67" s="140"/>
      <c r="BJY67" s="140"/>
      <c r="BJZ67" s="140"/>
      <c r="BKA67" s="140"/>
      <c r="BKB67" s="140"/>
      <c r="BKC67" s="140"/>
      <c r="BKD67" s="140"/>
      <c r="BKE67" s="140"/>
      <c r="BKF67" s="140"/>
      <c r="BKG67" s="140"/>
      <c r="BKH67" s="140"/>
      <c r="BKI67" s="140"/>
      <c r="BKJ67" s="140"/>
      <c r="BKK67" s="140"/>
      <c r="BKL67" s="140"/>
      <c r="BKM67" s="140"/>
      <c r="BKN67" s="140"/>
      <c r="BKO67" s="140"/>
      <c r="BKP67" s="140"/>
      <c r="BKQ67" s="140"/>
      <c r="BKR67" s="140"/>
      <c r="BKS67" s="140"/>
      <c r="BKT67" s="140"/>
      <c r="BKU67" s="140"/>
      <c r="BKV67" s="140"/>
      <c r="BKW67" s="140"/>
      <c r="BKX67" s="140"/>
      <c r="BKY67" s="140"/>
      <c r="BKZ67" s="140"/>
      <c r="BLA67" s="140"/>
      <c r="BLB67" s="140"/>
      <c r="BLC67" s="140"/>
      <c r="BLD67" s="140"/>
      <c r="BLE67" s="140"/>
      <c r="BLF67" s="140"/>
      <c r="BLG67" s="140"/>
      <c r="BLH67" s="140"/>
      <c r="BLI67" s="140"/>
      <c r="BLJ67" s="140"/>
      <c r="BLK67" s="140"/>
      <c r="BLL67" s="140"/>
      <c r="BLM67" s="140"/>
      <c r="BLN67" s="140"/>
      <c r="BLO67" s="140"/>
      <c r="BLP67" s="140"/>
      <c r="BLQ67" s="140"/>
      <c r="BLR67" s="140"/>
      <c r="BLS67" s="140"/>
      <c r="BLT67" s="140"/>
      <c r="BLU67" s="140"/>
      <c r="BLV67" s="140"/>
      <c r="BLW67" s="140"/>
      <c r="BLX67" s="140"/>
      <c r="BLY67" s="140"/>
      <c r="BLZ67" s="140"/>
      <c r="BMA67" s="140"/>
      <c r="BMB67" s="140"/>
      <c r="BMC67" s="140"/>
      <c r="BMD67" s="140"/>
      <c r="BME67" s="140"/>
      <c r="BMF67" s="140"/>
      <c r="BMG67" s="140"/>
      <c r="BMH67" s="140"/>
      <c r="BMI67" s="140"/>
      <c r="BMJ67" s="140"/>
      <c r="BMK67" s="140"/>
      <c r="BML67" s="140"/>
      <c r="BMM67" s="140"/>
      <c r="BMN67" s="140"/>
      <c r="BMO67" s="140"/>
      <c r="BMP67" s="140"/>
      <c r="BMQ67" s="140"/>
      <c r="BMR67" s="140"/>
      <c r="BMS67" s="140"/>
      <c r="BMT67" s="140"/>
      <c r="BMU67" s="140"/>
      <c r="BMV67" s="140"/>
      <c r="BMW67" s="140"/>
      <c r="BMX67" s="140"/>
      <c r="BMY67" s="140"/>
      <c r="BMZ67" s="140"/>
      <c r="BNA67" s="140"/>
      <c r="BNB67" s="140"/>
      <c r="BNC67" s="140"/>
      <c r="BND67" s="140"/>
      <c r="BNE67" s="140"/>
      <c r="BNF67" s="140"/>
      <c r="BNG67" s="140"/>
      <c r="BNH67" s="140"/>
      <c r="BNI67" s="140"/>
      <c r="BNJ67" s="140"/>
      <c r="BNK67" s="140"/>
      <c r="BNL67" s="140"/>
      <c r="BNM67" s="140"/>
      <c r="BNN67" s="140"/>
      <c r="BNO67" s="140"/>
      <c r="BNP67" s="140"/>
      <c r="BNQ67" s="140"/>
      <c r="BNR67" s="140"/>
      <c r="BNS67" s="140"/>
      <c r="BNT67" s="140"/>
      <c r="BNU67" s="140"/>
      <c r="BNV67" s="140"/>
      <c r="BNW67" s="140"/>
      <c r="BNX67" s="140"/>
      <c r="BNY67" s="140"/>
      <c r="BNZ67" s="140"/>
      <c r="BOA67" s="140"/>
      <c r="BOB67" s="140"/>
      <c r="BOC67" s="140"/>
      <c r="BOD67" s="140"/>
      <c r="BOE67" s="140"/>
      <c r="BOF67" s="140"/>
      <c r="BOG67" s="140"/>
      <c r="BOH67" s="140"/>
      <c r="BOI67" s="140"/>
      <c r="BOJ67" s="140"/>
      <c r="BOK67" s="140"/>
      <c r="BOL67" s="140"/>
      <c r="BOM67" s="140"/>
      <c r="BON67" s="140"/>
      <c r="BOO67" s="140"/>
      <c r="BOP67" s="140"/>
      <c r="BOQ67" s="140"/>
      <c r="BOR67" s="140"/>
      <c r="BOS67" s="140"/>
      <c r="BOT67" s="140"/>
      <c r="BOU67" s="140"/>
      <c r="BOV67" s="140"/>
      <c r="BOW67" s="140"/>
      <c r="BOX67" s="140"/>
      <c r="BOY67" s="140"/>
      <c r="BOZ67" s="140"/>
      <c r="BPA67" s="140"/>
      <c r="BPB67" s="140"/>
      <c r="BPC67" s="140"/>
      <c r="BPD67" s="140"/>
      <c r="BPE67" s="140"/>
      <c r="BPF67" s="140"/>
      <c r="BPG67" s="140"/>
      <c r="BPH67" s="140"/>
      <c r="BPI67" s="140"/>
      <c r="BPJ67" s="140"/>
      <c r="BPK67" s="140"/>
      <c r="BPL67" s="140"/>
      <c r="BPM67" s="140"/>
      <c r="BPN67" s="140"/>
      <c r="BPO67" s="140"/>
      <c r="BPP67" s="140"/>
      <c r="BPQ67" s="140"/>
      <c r="BPR67" s="140"/>
      <c r="BPS67" s="140"/>
      <c r="BPT67" s="140"/>
      <c r="BPU67" s="140"/>
      <c r="BPV67" s="140"/>
      <c r="BPW67" s="140"/>
      <c r="BPX67" s="140"/>
      <c r="BPY67" s="140"/>
      <c r="BPZ67" s="140"/>
      <c r="BQA67" s="140"/>
      <c r="BQB67" s="140"/>
      <c r="BQC67" s="140"/>
      <c r="BQD67" s="140"/>
      <c r="BQE67" s="140"/>
      <c r="BQF67" s="140"/>
      <c r="BQG67" s="140"/>
      <c r="BQH67" s="140"/>
      <c r="BQI67" s="140"/>
      <c r="BQJ67" s="140"/>
      <c r="BQK67" s="140"/>
      <c r="BQL67" s="140"/>
      <c r="BQM67" s="140"/>
      <c r="BQN67" s="140"/>
      <c r="BQO67" s="140"/>
      <c r="BQP67" s="140"/>
      <c r="BQQ67" s="140"/>
      <c r="BQR67" s="140"/>
      <c r="BQS67" s="140"/>
      <c r="BQT67" s="140"/>
      <c r="BQU67" s="140"/>
      <c r="BQV67" s="140"/>
      <c r="BQW67" s="140"/>
      <c r="BQX67" s="140"/>
      <c r="BQY67" s="140"/>
      <c r="BQZ67" s="140"/>
      <c r="BRA67" s="140"/>
      <c r="BRB67" s="140"/>
      <c r="BRC67" s="140"/>
      <c r="BRD67" s="140"/>
      <c r="BRE67" s="140"/>
      <c r="BRF67" s="140"/>
      <c r="BRG67" s="140"/>
      <c r="BRH67" s="140"/>
      <c r="BRI67" s="140"/>
      <c r="BRJ67" s="140"/>
      <c r="BRK67" s="140"/>
      <c r="BRL67" s="140"/>
      <c r="BRM67" s="140"/>
      <c r="BRN67" s="140"/>
      <c r="BRO67" s="140"/>
      <c r="BRP67" s="140"/>
      <c r="BRQ67" s="140"/>
      <c r="BRR67" s="140"/>
      <c r="BRS67" s="140"/>
      <c r="BRT67" s="140"/>
      <c r="BRU67" s="140"/>
      <c r="BRV67" s="140"/>
      <c r="BRW67" s="140"/>
      <c r="BRX67" s="140"/>
      <c r="BRY67" s="140"/>
      <c r="BRZ67" s="140"/>
      <c r="BSA67" s="140"/>
      <c r="BSB67" s="140"/>
      <c r="BSC67" s="140"/>
      <c r="BSD67" s="140"/>
      <c r="BSE67" s="140"/>
      <c r="BSF67" s="140"/>
      <c r="BSG67" s="140"/>
      <c r="BSH67" s="140"/>
      <c r="BSI67" s="140"/>
      <c r="BSJ67" s="140"/>
      <c r="BSK67" s="140"/>
      <c r="BSL67" s="140"/>
      <c r="BSM67" s="140"/>
      <c r="BSN67" s="140"/>
      <c r="BSO67" s="140"/>
      <c r="BSP67" s="140"/>
      <c r="BSQ67" s="140"/>
      <c r="BSR67" s="140"/>
      <c r="BSS67" s="140"/>
      <c r="BST67" s="140"/>
      <c r="BSU67" s="140"/>
      <c r="BSV67" s="140"/>
      <c r="BSW67" s="140"/>
      <c r="BSX67" s="140"/>
      <c r="BSY67" s="140"/>
      <c r="BSZ67" s="140"/>
      <c r="BTA67" s="140"/>
      <c r="BTB67" s="140"/>
      <c r="BTC67" s="140"/>
      <c r="BTD67" s="140"/>
      <c r="BTE67" s="140"/>
      <c r="BTF67" s="140"/>
      <c r="BTG67" s="140"/>
      <c r="BTH67" s="140"/>
      <c r="BTI67" s="140"/>
      <c r="BTJ67" s="140"/>
      <c r="BTK67" s="140"/>
      <c r="BTL67" s="140"/>
      <c r="BTM67" s="140"/>
      <c r="BTN67" s="140"/>
      <c r="BTO67" s="140"/>
      <c r="BTP67" s="140"/>
      <c r="BTQ67" s="140"/>
      <c r="BTR67" s="140"/>
      <c r="BTS67" s="140"/>
      <c r="BTT67" s="140"/>
      <c r="BTU67" s="140"/>
      <c r="BTV67" s="140"/>
      <c r="BTW67" s="140"/>
      <c r="BTX67" s="140"/>
      <c r="BTY67" s="140"/>
      <c r="BTZ67" s="140"/>
      <c r="BUA67" s="140"/>
      <c r="BUB67" s="140"/>
      <c r="BUC67" s="140"/>
      <c r="BUD67" s="140"/>
      <c r="BUE67" s="140"/>
      <c r="BUF67" s="140"/>
      <c r="BUG67" s="140"/>
      <c r="BUH67" s="140"/>
      <c r="BUI67" s="140"/>
      <c r="BUJ67" s="140"/>
      <c r="BUK67" s="140"/>
      <c r="BUL67" s="140"/>
      <c r="BUM67" s="140"/>
      <c r="BUN67" s="140"/>
      <c r="BUO67" s="140"/>
      <c r="BUP67" s="140"/>
      <c r="BUQ67" s="140"/>
      <c r="BUR67" s="140"/>
      <c r="BUS67" s="140"/>
      <c r="BUT67" s="140"/>
      <c r="BUU67" s="140"/>
      <c r="BUV67" s="140"/>
      <c r="BUW67" s="140"/>
      <c r="BUX67" s="140"/>
      <c r="BUY67" s="140"/>
      <c r="BUZ67" s="140"/>
      <c r="BVA67" s="140"/>
      <c r="BVB67" s="140"/>
      <c r="BVC67" s="140"/>
      <c r="BVD67" s="140"/>
      <c r="BVE67" s="140"/>
      <c r="BVF67" s="140"/>
      <c r="BVG67" s="140"/>
      <c r="BVH67" s="140"/>
      <c r="BVI67" s="140"/>
      <c r="BVJ67" s="140"/>
      <c r="BVK67" s="140"/>
      <c r="BVL67" s="140"/>
      <c r="BVM67" s="140"/>
      <c r="BVN67" s="140"/>
      <c r="BVO67" s="140"/>
      <c r="BVP67" s="140"/>
      <c r="BVQ67" s="140"/>
      <c r="BVR67" s="140"/>
      <c r="BVS67" s="140"/>
      <c r="BVT67" s="140"/>
      <c r="BVU67" s="140"/>
      <c r="BVV67" s="140"/>
      <c r="BVW67" s="140"/>
      <c r="BVX67" s="140"/>
      <c r="BVY67" s="140"/>
      <c r="BVZ67" s="140"/>
      <c r="BWA67" s="140"/>
      <c r="BWB67" s="140"/>
      <c r="BWC67" s="140"/>
      <c r="BWD67" s="140"/>
      <c r="BWE67" s="140"/>
      <c r="BWF67" s="140"/>
      <c r="BWG67" s="140"/>
      <c r="BWH67" s="140"/>
      <c r="BWI67" s="140"/>
      <c r="BWJ67" s="140"/>
      <c r="BWK67" s="140"/>
      <c r="BWL67" s="140"/>
      <c r="BWM67" s="140"/>
      <c r="BWN67" s="140"/>
      <c r="BWO67" s="140"/>
      <c r="BWP67" s="140"/>
      <c r="BWQ67" s="140"/>
      <c r="BWR67" s="140"/>
      <c r="BWS67" s="140"/>
      <c r="BWT67" s="140"/>
      <c r="BWU67" s="140"/>
      <c r="BWV67" s="140"/>
      <c r="BWW67" s="140"/>
      <c r="BWX67" s="140"/>
      <c r="BWY67" s="140"/>
      <c r="BWZ67" s="140"/>
      <c r="BXA67" s="140"/>
      <c r="BXB67" s="140"/>
      <c r="BXC67" s="140"/>
      <c r="BXD67" s="140"/>
      <c r="BXE67" s="140"/>
      <c r="BXF67" s="140"/>
      <c r="BXG67" s="140"/>
      <c r="BXH67" s="140"/>
      <c r="BXI67" s="140"/>
      <c r="BXJ67" s="140"/>
      <c r="BXK67" s="140"/>
      <c r="BXL67" s="140"/>
      <c r="BXM67" s="140"/>
      <c r="BXN67" s="140"/>
      <c r="BXO67" s="140"/>
      <c r="BXP67" s="140"/>
      <c r="BXQ67" s="140"/>
      <c r="BXR67" s="140"/>
      <c r="BXS67" s="140"/>
      <c r="BXT67" s="140"/>
      <c r="BXU67" s="140"/>
      <c r="BXV67" s="140"/>
      <c r="BXW67" s="140"/>
      <c r="BXX67" s="140"/>
      <c r="BXY67" s="140"/>
      <c r="BXZ67" s="140"/>
      <c r="BYA67" s="140"/>
      <c r="BYB67" s="140"/>
      <c r="BYC67" s="140"/>
      <c r="BYD67" s="140"/>
      <c r="BYE67" s="140"/>
      <c r="BYF67" s="140"/>
      <c r="BYG67" s="140"/>
      <c r="BYH67" s="140"/>
      <c r="BYI67" s="140"/>
      <c r="BYJ67" s="140"/>
      <c r="BYK67" s="140"/>
      <c r="BYL67" s="140"/>
      <c r="BYM67" s="140"/>
      <c r="BYN67" s="140"/>
      <c r="BYO67" s="140"/>
      <c r="BYP67" s="140"/>
      <c r="BYQ67" s="140"/>
      <c r="BYR67" s="140"/>
      <c r="BYS67" s="140"/>
      <c r="BYT67" s="140"/>
      <c r="BYU67" s="140"/>
      <c r="BYV67" s="140"/>
      <c r="BYW67" s="140"/>
      <c r="BYX67" s="140"/>
      <c r="BYY67" s="140"/>
      <c r="BYZ67" s="140"/>
      <c r="BZA67" s="140"/>
      <c r="BZB67" s="140"/>
      <c r="BZC67" s="140"/>
      <c r="BZD67" s="140"/>
      <c r="BZE67" s="140"/>
      <c r="BZF67" s="140"/>
      <c r="BZG67" s="140"/>
      <c r="BZH67" s="140"/>
      <c r="BZI67" s="140"/>
      <c r="BZJ67" s="140"/>
      <c r="BZK67" s="140"/>
      <c r="BZL67" s="140"/>
      <c r="BZM67" s="140"/>
      <c r="BZN67" s="140"/>
      <c r="BZO67" s="140"/>
      <c r="BZP67" s="140"/>
      <c r="BZQ67" s="140"/>
      <c r="BZR67" s="140"/>
      <c r="BZS67" s="140"/>
      <c r="BZT67" s="140"/>
      <c r="BZU67" s="140"/>
      <c r="BZV67" s="140"/>
      <c r="BZW67" s="140"/>
      <c r="BZX67" s="140"/>
      <c r="BZY67" s="140"/>
      <c r="BZZ67" s="140"/>
      <c r="CAA67" s="140"/>
      <c r="CAB67" s="140"/>
      <c r="CAC67" s="140"/>
      <c r="CAD67" s="140"/>
      <c r="CAE67" s="140"/>
      <c r="CAF67" s="140"/>
      <c r="CAG67" s="140"/>
      <c r="CAH67" s="140"/>
      <c r="CAI67" s="140"/>
      <c r="CAJ67" s="140"/>
      <c r="CAK67" s="140"/>
      <c r="CAL67" s="140"/>
      <c r="CAM67" s="140"/>
      <c r="CAN67" s="140"/>
      <c r="CAO67" s="140"/>
      <c r="CAP67" s="140"/>
      <c r="CAQ67" s="140"/>
      <c r="CAR67" s="140"/>
      <c r="CAS67" s="140"/>
      <c r="CAT67" s="140"/>
      <c r="CAU67" s="140"/>
      <c r="CAV67" s="140"/>
      <c r="CAW67" s="140"/>
      <c r="CAX67" s="140"/>
      <c r="CAY67" s="140"/>
      <c r="CAZ67" s="140"/>
      <c r="CBA67" s="140"/>
      <c r="CBB67" s="140"/>
      <c r="CBC67" s="140"/>
      <c r="CBD67" s="140"/>
      <c r="CBE67" s="140"/>
      <c r="CBF67" s="140"/>
      <c r="CBG67" s="140"/>
      <c r="CBH67" s="140"/>
      <c r="CBI67" s="140"/>
      <c r="CBJ67" s="140"/>
      <c r="CBK67" s="140"/>
      <c r="CBL67" s="140"/>
      <c r="CBM67" s="140"/>
      <c r="CBN67" s="140"/>
      <c r="CBO67" s="140"/>
      <c r="CBP67" s="140"/>
      <c r="CBQ67" s="140"/>
      <c r="CBR67" s="140"/>
      <c r="CBS67" s="140"/>
      <c r="CBT67" s="140"/>
      <c r="CBU67" s="140"/>
      <c r="CBV67" s="140"/>
      <c r="CBW67" s="140"/>
      <c r="CBX67" s="140"/>
      <c r="CBY67" s="140"/>
      <c r="CBZ67" s="140"/>
      <c r="CCA67" s="140"/>
      <c r="CCB67" s="140"/>
      <c r="CCC67" s="140"/>
      <c r="CCD67" s="140"/>
      <c r="CCE67" s="140"/>
      <c r="CCF67" s="140"/>
      <c r="CCG67" s="140"/>
      <c r="CCH67" s="140"/>
      <c r="CCI67" s="140"/>
      <c r="CCJ67" s="140"/>
      <c r="CCK67" s="140"/>
      <c r="CCL67" s="140"/>
      <c r="CCM67" s="140"/>
      <c r="CCN67" s="140"/>
      <c r="CCO67" s="140"/>
      <c r="CCP67" s="140"/>
      <c r="CCQ67" s="140"/>
      <c r="CCR67" s="140"/>
      <c r="CCS67" s="140"/>
      <c r="CCT67" s="140"/>
      <c r="CCU67" s="140"/>
      <c r="CCV67" s="140"/>
      <c r="CCW67" s="140"/>
      <c r="CCX67" s="140"/>
      <c r="CCY67" s="140"/>
      <c r="CCZ67" s="140"/>
      <c r="CDA67" s="140"/>
      <c r="CDB67" s="140"/>
      <c r="CDC67" s="140"/>
      <c r="CDD67" s="140"/>
      <c r="CDE67" s="140"/>
      <c r="CDF67" s="140"/>
      <c r="CDG67" s="140"/>
      <c r="CDH67" s="140"/>
      <c r="CDI67" s="140"/>
      <c r="CDJ67" s="140"/>
      <c r="CDK67" s="140"/>
      <c r="CDL67" s="140"/>
      <c r="CDM67" s="140"/>
      <c r="CDN67" s="140"/>
      <c r="CDO67" s="140"/>
      <c r="CDP67" s="140"/>
      <c r="CDQ67" s="140"/>
      <c r="CDR67" s="140"/>
      <c r="CDS67" s="140"/>
      <c r="CDT67" s="140"/>
      <c r="CDU67" s="140"/>
      <c r="CDV67" s="140"/>
      <c r="CDW67" s="140"/>
      <c r="CDX67" s="140"/>
      <c r="CDY67" s="140"/>
      <c r="CDZ67" s="140"/>
      <c r="CEA67" s="140"/>
      <c r="CEB67" s="140"/>
      <c r="CEC67" s="140"/>
      <c r="CED67" s="140"/>
      <c r="CEE67" s="140"/>
      <c r="CEF67" s="140"/>
      <c r="CEG67" s="140"/>
      <c r="CEH67" s="140"/>
      <c r="CEI67" s="140"/>
      <c r="CEJ67" s="140"/>
      <c r="CEK67" s="140"/>
      <c r="CEL67" s="140"/>
      <c r="CEM67" s="140"/>
      <c r="CEN67" s="140"/>
      <c r="CEO67" s="140"/>
      <c r="CEP67" s="140"/>
      <c r="CEQ67" s="140"/>
      <c r="CER67" s="140"/>
      <c r="CES67" s="140"/>
      <c r="CET67" s="140"/>
      <c r="CEU67" s="140"/>
      <c r="CEV67" s="140"/>
      <c r="CEW67" s="140"/>
      <c r="CEX67" s="140"/>
      <c r="CEY67" s="140"/>
      <c r="CEZ67" s="140"/>
      <c r="CFA67" s="140"/>
      <c r="CFB67" s="140"/>
      <c r="CFC67" s="140"/>
      <c r="CFD67" s="140"/>
      <c r="CFE67" s="140"/>
      <c r="CFF67" s="140"/>
      <c r="CFG67" s="140"/>
      <c r="CFH67" s="140"/>
      <c r="CFI67" s="140"/>
      <c r="CFJ67" s="140"/>
      <c r="CFK67" s="140"/>
      <c r="CFL67" s="140"/>
      <c r="CFM67" s="140"/>
      <c r="CFN67" s="140"/>
      <c r="CFO67" s="140"/>
      <c r="CFP67" s="140"/>
      <c r="CFQ67" s="140"/>
      <c r="CFR67" s="140"/>
      <c r="CFS67" s="140"/>
      <c r="CFT67" s="140"/>
      <c r="CFU67" s="140"/>
      <c r="CFV67" s="140"/>
      <c r="CFW67" s="140"/>
      <c r="CFX67" s="140"/>
      <c r="CFY67" s="140"/>
      <c r="CFZ67" s="140"/>
      <c r="CGA67" s="140"/>
      <c r="CGB67" s="140"/>
      <c r="CGC67" s="140"/>
      <c r="CGD67" s="140"/>
      <c r="CGE67" s="140"/>
      <c r="CGF67" s="140"/>
      <c r="CGG67" s="140"/>
      <c r="CGH67" s="140"/>
      <c r="CGI67" s="140"/>
      <c r="CGJ67" s="140"/>
      <c r="CGK67" s="140"/>
      <c r="CGL67" s="140"/>
      <c r="CGM67" s="140"/>
      <c r="CGN67" s="140"/>
      <c r="CGO67" s="140"/>
      <c r="CGP67" s="140"/>
      <c r="CGQ67" s="140"/>
      <c r="CGR67" s="140"/>
      <c r="CGS67" s="140"/>
      <c r="CGT67" s="140"/>
      <c r="CGU67" s="140"/>
      <c r="CGV67" s="140"/>
      <c r="CGW67" s="140"/>
      <c r="CGX67" s="140"/>
      <c r="CGY67" s="140"/>
      <c r="CGZ67" s="140"/>
      <c r="CHA67" s="140"/>
      <c r="CHB67" s="140"/>
      <c r="CHC67" s="140"/>
      <c r="CHD67" s="140"/>
      <c r="CHE67" s="140"/>
      <c r="CHF67" s="140"/>
      <c r="CHG67" s="140"/>
      <c r="CHH67" s="140"/>
      <c r="CHI67" s="140"/>
      <c r="CHJ67" s="140"/>
      <c r="CHK67" s="140"/>
      <c r="CHL67" s="140"/>
      <c r="CHM67" s="140"/>
      <c r="CHN67" s="140"/>
      <c r="CHO67" s="140"/>
      <c r="CHP67" s="140"/>
      <c r="CHQ67" s="140"/>
      <c r="CHR67" s="140"/>
      <c r="CHS67" s="140"/>
      <c r="CHT67" s="140"/>
      <c r="CHU67" s="140"/>
      <c r="CHV67" s="140"/>
      <c r="CHW67" s="140"/>
      <c r="CHX67" s="140"/>
      <c r="CHY67" s="140"/>
      <c r="CHZ67" s="140"/>
      <c r="CIA67" s="140"/>
      <c r="CIB67" s="140"/>
      <c r="CIC67" s="140"/>
      <c r="CID67" s="140"/>
      <c r="CIE67" s="140"/>
      <c r="CIF67" s="140"/>
      <c r="CIG67" s="140"/>
      <c r="CIH67" s="140"/>
      <c r="CII67" s="140"/>
      <c r="CIJ67" s="140"/>
      <c r="CIK67" s="140"/>
      <c r="CIL67" s="140"/>
      <c r="CIM67" s="140"/>
      <c r="CIN67" s="140"/>
      <c r="CIO67" s="140"/>
      <c r="CIP67" s="140"/>
      <c r="CIQ67" s="140"/>
      <c r="CIR67" s="140"/>
      <c r="CIS67" s="140"/>
      <c r="CIT67" s="140"/>
      <c r="CIU67" s="140"/>
      <c r="CIV67" s="140"/>
      <c r="CIW67" s="140"/>
      <c r="CIX67" s="140"/>
      <c r="CIY67" s="140"/>
      <c r="CIZ67" s="140"/>
      <c r="CJA67" s="140"/>
      <c r="CJB67" s="140"/>
      <c r="CJC67" s="140"/>
      <c r="CJD67" s="140"/>
      <c r="CJE67" s="140"/>
      <c r="CJF67" s="140"/>
      <c r="CJG67" s="140"/>
      <c r="CJH67" s="140"/>
      <c r="CJI67" s="140"/>
      <c r="CJJ67" s="140"/>
      <c r="CJK67" s="140"/>
      <c r="CJL67" s="140"/>
      <c r="CJM67" s="140"/>
      <c r="CJN67" s="140"/>
      <c r="CJO67" s="140"/>
      <c r="CJP67" s="140"/>
      <c r="CJQ67" s="140"/>
      <c r="CJR67" s="140"/>
      <c r="CJS67" s="140"/>
      <c r="CJT67" s="140"/>
      <c r="CJU67" s="140"/>
      <c r="CJV67" s="140"/>
      <c r="CJW67" s="140"/>
      <c r="CJX67" s="140"/>
      <c r="CJY67" s="140"/>
      <c r="CJZ67" s="140"/>
      <c r="CKA67" s="140"/>
      <c r="CKB67" s="140"/>
      <c r="CKC67" s="140"/>
      <c r="CKD67" s="140"/>
      <c r="CKE67" s="140"/>
      <c r="CKF67" s="140"/>
      <c r="CKG67" s="140"/>
      <c r="CKH67" s="140"/>
      <c r="CKI67" s="140"/>
      <c r="CKJ67" s="140"/>
      <c r="CKK67" s="140"/>
      <c r="CKL67" s="140"/>
      <c r="CKM67" s="140"/>
      <c r="CKN67" s="140"/>
      <c r="CKO67" s="140"/>
      <c r="CKP67" s="140"/>
      <c r="CKQ67" s="140"/>
      <c r="CKR67" s="140"/>
      <c r="CKS67" s="140"/>
      <c r="CKT67" s="140"/>
      <c r="CKU67" s="140"/>
      <c r="CKV67" s="140"/>
      <c r="CKW67" s="140"/>
      <c r="CKX67" s="140"/>
      <c r="CKY67" s="140"/>
      <c r="CKZ67" s="140"/>
      <c r="CLA67" s="140"/>
      <c r="CLB67" s="140"/>
      <c r="CLC67" s="140"/>
      <c r="CLD67" s="140"/>
      <c r="CLE67" s="140"/>
      <c r="CLF67" s="140"/>
      <c r="CLG67" s="140"/>
      <c r="CLH67" s="140"/>
      <c r="CLI67" s="140"/>
      <c r="CLJ67" s="140"/>
      <c r="CLK67" s="140"/>
      <c r="CLL67" s="140"/>
      <c r="CLM67" s="140"/>
      <c r="CLN67" s="140"/>
      <c r="CLO67" s="140"/>
      <c r="CLP67" s="140"/>
      <c r="CLQ67" s="140"/>
      <c r="CLR67" s="140"/>
      <c r="CLS67" s="140"/>
      <c r="CLT67" s="140"/>
      <c r="CLU67" s="140"/>
      <c r="CLV67" s="140"/>
      <c r="CLW67" s="140"/>
      <c r="CLX67" s="140"/>
      <c r="CLY67" s="140"/>
      <c r="CLZ67" s="140"/>
      <c r="CMA67" s="140"/>
      <c r="CMB67" s="140"/>
      <c r="CMC67" s="140"/>
      <c r="CMD67" s="140"/>
      <c r="CME67" s="140"/>
      <c r="CMF67" s="140"/>
      <c r="CMG67" s="140"/>
      <c r="CMH67" s="140"/>
      <c r="CMI67" s="140"/>
      <c r="CMJ67" s="140"/>
      <c r="CMK67" s="140"/>
      <c r="CML67" s="140"/>
      <c r="CMM67" s="140"/>
      <c r="CMN67" s="140"/>
      <c r="CMO67" s="140"/>
      <c r="CMP67" s="140"/>
      <c r="CMQ67" s="140"/>
      <c r="CMR67" s="140"/>
      <c r="CMS67" s="140"/>
      <c r="CMT67" s="140"/>
      <c r="CMU67" s="140"/>
      <c r="CMV67" s="140"/>
      <c r="CMW67" s="140"/>
      <c r="CMX67" s="140"/>
      <c r="CMY67" s="140"/>
      <c r="CMZ67" s="140"/>
      <c r="CNA67" s="140"/>
      <c r="CNB67" s="140"/>
      <c r="CNC67" s="140"/>
      <c r="CND67" s="140"/>
      <c r="CNE67" s="140"/>
      <c r="CNF67" s="140"/>
      <c r="CNG67" s="140"/>
      <c r="CNH67" s="140"/>
      <c r="CNI67" s="140"/>
      <c r="CNJ67" s="140"/>
      <c r="CNK67" s="140"/>
      <c r="CNL67" s="140"/>
      <c r="CNM67" s="140"/>
      <c r="CNN67" s="140"/>
      <c r="CNO67" s="140"/>
      <c r="CNP67" s="140"/>
      <c r="CNQ67" s="140"/>
      <c r="CNR67" s="140"/>
      <c r="CNS67" s="140"/>
      <c r="CNT67" s="140"/>
      <c r="CNU67" s="140"/>
      <c r="CNV67" s="140"/>
      <c r="CNW67" s="140"/>
      <c r="CNX67" s="140"/>
      <c r="CNY67" s="140"/>
      <c r="CNZ67" s="140"/>
      <c r="COA67" s="140"/>
      <c r="COB67" s="140"/>
      <c r="COC67" s="140"/>
      <c r="COD67" s="140"/>
      <c r="COE67" s="140"/>
      <c r="COF67" s="140"/>
      <c r="COG67" s="140"/>
      <c r="COH67" s="140"/>
      <c r="COI67" s="140"/>
      <c r="COJ67" s="140"/>
      <c r="COK67" s="140"/>
      <c r="COL67" s="140"/>
      <c r="COM67" s="140"/>
      <c r="CON67" s="140"/>
      <c r="COO67" s="140"/>
      <c r="COP67" s="140"/>
      <c r="COQ67" s="140"/>
      <c r="COR67" s="140"/>
      <c r="COS67" s="140"/>
      <c r="COT67" s="140"/>
      <c r="COU67" s="140"/>
      <c r="COV67" s="140"/>
      <c r="COW67" s="140"/>
      <c r="COX67" s="140"/>
      <c r="COY67" s="140"/>
      <c r="COZ67" s="140"/>
      <c r="CPA67" s="140"/>
      <c r="CPB67" s="140"/>
      <c r="CPC67" s="140"/>
      <c r="CPD67" s="140"/>
      <c r="CPE67" s="140"/>
      <c r="CPF67" s="140"/>
      <c r="CPG67" s="140"/>
      <c r="CPH67" s="140"/>
      <c r="CPI67" s="140"/>
      <c r="CPJ67" s="140"/>
      <c r="CPK67" s="140"/>
      <c r="CPL67" s="140"/>
      <c r="CPM67" s="140"/>
      <c r="CPN67" s="140"/>
      <c r="CPO67" s="140"/>
      <c r="CPP67" s="140"/>
      <c r="CPQ67" s="140"/>
      <c r="CPR67" s="140"/>
      <c r="CPS67" s="140"/>
      <c r="CPT67" s="140"/>
      <c r="CPU67" s="140"/>
      <c r="CPV67" s="140"/>
      <c r="CPW67" s="140"/>
      <c r="CPX67" s="140"/>
      <c r="CPY67" s="140"/>
      <c r="CPZ67" s="140"/>
      <c r="CQA67" s="140"/>
      <c r="CQB67" s="140"/>
      <c r="CQC67" s="140"/>
      <c r="CQD67" s="140"/>
      <c r="CQE67" s="140"/>
      <c r="CQF67" s="140"/>
      <c r="CQG67" s="140"/>
      <c r="CQH67" s="140"/>
      <c r="CQI67" s="140"/>
      <c r="CQJ67" s="140"/>
      <c r="CQK67" s="140"/>
      <c r="CQL67" s="140"/>
      <c r="CQM67" s="140"/>
      <c r="CQN67" s="140"/>
      <c r="CQO67" s="140"/>
      <c r="CQP67" s="140"/>
      <c r="CQQ67" s="140"/>
      <c r="CQR67" s="140"/>
      <c r="CQS67" s="140"/>
      <c r="CQT67" s="140"/>
      <c r="CQU67" s="140"/>
      <c r="CQV67" s="140"/>
      <c r="CQW67" s="140"/>
      <c r="CQX67" s="140"/>
      <c r="CQY67" s="140"/>
      <c r="CQZ67" s="140"/>
      <c r="CRA67" s="140"/>
      <c r="CRB67" s="140"/>
      <c r="CRC67" s="140"/>
      <c r="CRD67" s="140"/>
      <c r="CRE67" s="140"/>
      <c r="CRF67" s="140"/>
      <c r="CRG67" s="140"/>
      <c r="CRH67" s="140"/>
      <c r="CRI67" s="140"/>
      <c r="CRJ67" s="140"/>
      <c r="CRK67" s="140"/>
      <c r="CRL67" s="140"/>
      <c r="CRM67" s="140"/>
      <c r="CRN67" s="140"/>
      <c r="CRO67" s="140"/>
      <c r="CRP67" s="140"/>
      <c r="CRQ67" s="140"/>
      <c r="CRR67" s="140"/>
      <c r="CRS67" s="140"/>
      <c r="CRT67" s="140"/>
      <c r="CRU67" s="140"/>
      <c r="CRV67" s="140"/>
      <c r="CRW67" s="140"/>
      <c r="CRX67" s="140"/>
      <c r="CRY67" s="140"/>
      <c r="CRZ67" s="140"/>
      <c r="CSA67" s="140"/>
      <c r="CSB67" s="140"/>
      <c r="CSC67" s="140"/>
      <c r="CSD67" s="140"/>
      <c r="CSE67" s="140"/>
      <c r="CSF67" s="140"/>
      <c r="CSG67" s="140"/>
      <c r="CSH67" s="140"/>
      <c r="CSI67" s="140"/>
      <c r="CSJ67" s="140"/>
      <c r="CSK67" s="140"/>
      <c r="CSL67" s="140"/>
      <c r="CSM67" s="140"/>
      <c r="CSN67" s="140"/>
      <c r="CSO67" s="140"/>
      <c r="CSP67" s="140"/>
      <c r="CSQ67" s="140"/>
      <c r="CSR67" s="140"/>
      <c r="CSS67" s="140"/>
      <c r="CST67" s="140"/>
      <c r="CSU67" s="140"/>
      <c r="CSV67" s="140"/>
      <c r="CSW67" s="140"/>
      <c r="CSX67" s="140"/>
      <c r="CSY67" s="140"/>
      <c r="CSZ67" s="140"/>
      <c r="CTA67" s="140"/>
      <c r="CTB67" s="140"/>
      <c r="CTC67" s="140"/>
      <c r="CTD67" s="140"/>
      <c r="CTE67" s="140"/>
      <c r="CTF67" s="140"/>
      <c r="CTG67" s="140"/>
      <c r="CTH67" s="140"/>
      <c r="CTI67" s="140"/>
      <c r="CTJ67" s="140"/>
      <c r="CTK67" s="140"/>
      <c r="CTL67" s="140"/>
      <c r="CTM67" s="140"/>
      <c r="CTN67" s="140"/>
      <c r="CTO67" s="140"/>
      <c r="CTP67" s="140"/>
      <c r="CTQ67" s="140"/>
      <c r="CTR67" s="140"/>
      <c r="CTS67" s="140"/>
      <c r="CTT67" s="140"/>
      <c r="CTU67" s="140"/>
      <c r="CTV67" s="140"/>
      <c r="CTW67" s="140"/>
      <c r="CTX67" s="140"/>
      <c r="CTY67" s="140"/>
      <c r="CTZ67" s="140"/>
      <c r="CUA67" s="140"/>
      <c r="CUB67" s="140"/>
      <c r="CUC67" s="140"/>
      <c r="CUD67" s="140"/>
      <c r="CUE67" s="140"/>
      <c r="CUF67" s="140"/>
      <c r="CUG67" s="140"/>
      <c r="CUH67" s="140"/>
      <c r="CUI67" s="140"/>
      <c r="CUJ67" s="140"/>
      <c r="CUK67" s="140"/>
      <c r="CUL67" s="140"/>
      <c r="CUM67" s="140"/>
      <c r="CUN67" s="140"/>
      <c r="CUO67" s="140"/>
      <c r="CUP67" s="140"/>
      <c r="CUQ67" s="140"/>
      <c r="CUR67" s="140"/>
      <c r="CUS67" s="140"/>
      <c r="CUT67" s="140"/>
      <c r="CUU67" s="140"/>
      <c r="CUV67" s="140"/>
      <c r="CUW67" s="140"/>
      <c r="CUX67" s="140"/>
      <c r="CUY67" s="140"/>
      <c r="CUZ67" s="140"/>
      <c r="CVA67" s="140"/>
      <c r="CVB67" s="140"/>
      <c r="CVC67" s="140"/>
      <c r="CVD67" s="140"/>
      <c r="CVE67" s="140"/>
      <c r="CVF67" s="140"/>
      <c r="CVG67" s="140"/>
      <c r="CVH67" s="140"/>
      <c r="CVI67" s="140"/>
      <c r="CVJ67" s="140"/>
      <c r="CVK67" s="140"/>
      <c r="CVL67" s="140"/>
      <c r="CVM67" s="140"/>
      <c r="CVN67" s="140"/>
      <c r="CVO67" s="140"/>
      <c r="CVP67" s="140"/>
      <c r="CVQ67" s="140"/>
      <c r="CVR67" s="140"/>
      <c r="CVS67" s="140"/>
      <c r="CVT67" s="140"/>
      <c r="CVU67" s="140"/>
      <c r="CVV67" s="140"/>
      <c r="CVW67" s="140"/>
      <c r="CVX67" s="140"/>
      <c r="CVY67" s="140"/>
      <c r="CVZ67" s="140"/>
      <c r="CWA67" s="140"/>
      <c r="CWB67" s="140"/>
      <c r="CWC67" s="140"/>
      <c r="CWD67" s="140"/>
      <c r="CWE67" s="140"/>
      <c r="CWF67" s="140"/>
      <c r="CWG67" s="140"/>
      <c r="CWH67" s="140"/>
      <c r="CWI67" s="140"/>
      <c r="CWJ67" s="140"/>
      <c r="CWK67" s="140"/>
      <c r="CWL67" s="140"/>
      <c r="CWM67" s="140"/>
      <c r="CWN67" s="140"/>
      <c r="CWO67" s="140"/>
      <c r="CWP67" s="140"/>
      <c r="CWQ67" s="140"/>
      <c r="CWR67" s="140"/>
      <c r="CWS67" s="140"/>
      <c r="CWT67" s="140"/>
      <c r="CWU67" s="140"/>
      <c r="CWV67" s="140"/>
      <c r="CWW67" s="140"/>
      <c r="CWX67" s="140"/>
      <c r="CWY67" s="140"/>
      <c r="CWZ67" s="140"/>
      <c r="CXA67" s="140"/>
      <c r="CXB67" s="140"/>
      <c r="CXC67" s="140"/>
      <c r="CXD67" s="140"/>
      <c r="CXE67" s="140"/>
      <c r="CXF67" s="140"/>
      <c r="CXG67" s="140"/>
      <c r="CXH67" s="140"/>
      <c r="CXI67" s="140"/>
      <c r="CXJ67" s="140"/>
      <c r="CXK67" s="140"/>
      <c r="CXL67" s="140"/>
      <c r="CXM67" s="140"/>
      <c r="CXN67" s="140"/>
      <c r="CXO67" s="140"/>
      <c r="CXP67" s="140"/>
      <c r="CXQ67" s="140"/>
      <c r="CXR67" s="140"/>
      <c r="CXS67" s="140"/>
      <c r="CXT67" s="140"/>
      <c r="CXU67" s="140"/>
      <c r="CXV67" s="140"/>
      <c r="CXW67" s="140"/>
      <c r="CXX67" s="140"/>
      <c r="CXY67" s="140"/>
      <c r="CXZ67" s="140"/>
      <c r="CYA67" s="140"/>
      <c r="CYB67" s="140"/>
      <c r="CYC67" s="140"/>
      <c r="CYD67" s="140"/>
      <c r="CYE67" s="140"/>
      <c r="CYF67" s="140"/>
      <c r="CYG67" s="140"/>
      <c r="CYH67" s="140"/>
      <c r="CYI67" s="140"/>
      <c r="CYJ67" s="140"/>
      <c r="CYK67" s="140"/>
      <c r="CYL67" s="140"/>
      <c r="CYM67" s="140"/>
      <c r="CYN67" s="140"/>
      <c r="CYO67" s="140"/>
      <c r="CYP67" s="140"/>
      <c r="CYQ67" s="140"/>
      <c r="CYR67" s="140"/>
      <c r="CYS67" s="140"/>
      <c r="CYT67" s="140"/>
      <c r="CYU67" s="140"/>
      <c r="CYV67" s="140"/>
      <c r="CYW67" s="140"/>
      <c r="CYX67" s="140"/>
      <c r="CYY67" s="140"/>
      <c r="CYZ67" s="140"/>
      <c r="CZA67" s="140"/>
      <c r="CZB67" s="140"/>
      <c r="CZC67" s="140"/>
      <c r="CZD67" s="140"/>
      <c r="CZE67" s="140"/>
      <c r="CZF67" s="140"/>
      <c r="CZG67" s="140"/>
      <c r="CZH67" s="140"/>
      <c r="CZI67" s="140"/>
      <c r="CZJ67" s="140"/>
      <c r="CZK67" s="140"/>
      <c r="CZL67" s="140"/>
      <c r="CZM67" s="140"/>
      <c r="CZN67" s="140"/>
      <c r="CZO67" s="140"/>
      <c r="CZP67" s="140"/>
      <c r="CZQ67" s="140"/>
      <c r="CZR67" s="140"/>
      <c r="CZS67" s="140"/>
      <c r="CZT67" s="140"/>
      <c r="CZU67" s="140"/>
      <c r="CZV67" s="140"/>
      <c r="CZW67" s="140"/>
      <c r="CZX67" s="140"/>
      <c r="CZY67" s="140"/>
      <c r="CZZ67" s="140"/>
      <c r="DAA67" s="140"/>
      <c r="DAB67" s="140"/>
      <c r="DAC67" s="140"/>
      <c r="DAD67" s="140"/>
      <c r="DAE67" s="140"/>
      <c r="DAF67" s="140"/>
      <c r="DAG67" s="140"/>
      <c r="DAH67" s="140"/>
      <c r="DAI67" s="140"/>
      <c r="DAJ67" s="140"/>
      <c r="DAK67" s="140"/>
      <c r="DAL67" s="140"/>
      <c r="DAM67" s="140"/>
      <c r="DAN67" s="140"/>
      <c r="DAO67" s="140"/>
      <c r="DAP67" s="140"/>
      <c r="DAQ67" s="140"/>
      <c r="DAR67" s="140"/>
      <c r="DAS67" s="140"/>
      <c r="DAT67" s="140"/>
      <c r="DAU67" s="140"/>
      <c r="DAV67" s="140"/>
      <c r="DAW67" s="140"/>
      <c r="DAX67" s="140"/>
      <c r="DAY67" s="140"/>
      <c r="DAZ67" s="140"/>
      <c r="DBA67" s="140"/>
      <c r="DBB67" s="140"/>
      <c r="DBC67" s="140"/>
      <c r="DBD67" s="140"/>
      <c r="DBE67" s="140"/>
      <c r="DBF67" s="140"/>
      <c r="DBG67" s="140"/>
      <c r="DBH67" s="140"/>
      <c r="DBI67" s="140"/>
      <c r="DBJ67" s="140"/>
      <c r="DBK67" s="140"/>
      <c r="DBL67" s="140"/>
      <c r="DBM67" s="140"/>
      <c r="DBN67" s="140"/>
      <c r="DBO67" s="140"/>
      <c r="DBP67" s="140"/>
      <c r="DBQ67" s="140"/>
      <c r="DBR67" s="140"/>
      <c r="DBS67" s="140"/>
      <c r="DBT67" s="140"/>
      <c r="DBU67" s="140"/>
      <c r="DBV67" s="140"/>
      <c r="DBW67" s="140"/>
      <c r="DBX67" s="140"/>
      <c r="DBY67" s="140"/>
      <c r="DBZ67" s="140"/>
      <c r="DCA67" s="140"/>
      <c r="DCB67" s="140"/>
      <c r="DCC67" s="140"/>
      <c r="DCD67" s="140"/>
      <c r="DCE67" s="140"/>
      <c r="DCF67" s="140"/>
      <c r="DCG67" s="140"/>
      <c r="DCH67" s="140"/>
      <c r="DCI67" s="140"/>
      <c r="DCJ67" s="140"/>
      <c r="DCK67" s="140"/>
      <c r="DCL67" s="140"/>
      <c r="DCM67" s="140"/>
      <c r="DCN67" s="140"/>
      <c r="DCO67" s="140"/>
      <c r="DCP67" s="140"/>
      <c r="DCQ67" s="140"/>
      <c r="DCR67" s="140"/>
      <c r="DCS67" s="140"/>
      <c r="DCT67" s="140"/>
      <c r="DCU67" s="140"/>
      <c r="DCV67" s="140"/>
      <c r="DCW67" s="140"/>
      <c r="DCX67" s="140"/>
      <c r="DCY67" s="140"/>
      <c r="DCZ67" s="140"/>
      <c r="DDA67" s="140"/>
      <c r="DDB67" s="140"/>
      <c r="DDC67" s="140"/>
      <c r="DDD67" s="140"/>
      <c r="DDE67" s="140"/>
      <c r="DDF67" s="140"/>
      <c r="DDG67" s="140"/>
      <c r="DDH67" s="140"/>
      <c r="DDI67" s="140"/>
      <c r="DDJ67" s="140"/>
      <c r="DDK67" s="140"/>
      <c r="DDL67" s="140"/>
      <c r="DDM67" s="140"/>
      <c r="DDN67" s="140"/>
      <c r="DDO67" s="140"/>
      <c r="DDP67" s="140"/>
      <c r="DDQ67" s="140"/>
      <c r="DDR67" s="140"/>
      <c r="DDS67" s="140"/>
      <c r="DDT67" s="140"/>
      <c r="DDU67" s="140"/>
      <c r="DDV67" s="140"/>
      <c r="DDW67" s="140"/>
      <c r="DDX67" s="140"/>
      <c r="DDY67" s="140"/>
      <c r="DDZ67" s="140"/>
      <c r="DEA67" s="140"/>
      <c r="DEB67" s="140"/>
      <c r="DEC67" s="140"/>
      <c r="DED67" s="140"/>
      <c r="DEE67" s="140"/>
      <c r="DEF67" s="140"/>
      <c r="DEG67" s="140"/>
      <c r="DEH67" s="140"/>
      <c r="DEI67" s="140"/>
      <c r="DEJ67" s="140"/>
      <c r="DEK67" s="140"/>
      <c r="DEL67" s="140"/>
      <c r="DEM67" s="140"/>
      <c r="DEN67" s="140"/>
      <c r="DEO67" s="140"/>
      <c r="DEP67" s="140"/>
      <c r="DEQ67" s="140"/>
      <c r="DER67" s="140"/>
      <c r="DES67" s="140"/>
      <c r="DET67" s="140"/>
      <c r="DEU67" s="140"/>
      <c r="DEV67" s="140"/>
      <c r="DEW67" s="140"/>
      <c r="DEX67" s="140"/>
      <c r="DEY67" s="140"/>
      <c r="DEZ67" s="140"/>
      <c r="DFA67" s="140"/>
      <c r="DFB67" s="140"/>
      <c r="DFC67" s="140"/>
      <c r="DFD67" s="140"/>
      <c r="DFE67" s="140"/>
      <c r="DFF67" s="140"/>
      <c r="DFG67" s="140"/>
      <c r="DFH67" s="140"/>
      <c r="DFI67" s="140"/>
      <c r="DFJ67" s="140"/>
      <c r="DFK67" s="140"/>
      <c r="DFL67" s="140"/>
      <c r="DFM67" s="140"/>
      <c r="DFN67" s="140"/>
      <c r="DFO67" s="140"/>
      <c r="DFP67" s="140"/>
      <c r="DFQ67" s="140"/>
      <c r="DFR67" s="140"/>
      <c r="DFS67" s="140"/>
      <c r="DFT67" s="140"/>
      <c r="DFU67" s="140"/>
      <c r="DFV67" s="140"/>
      <c r="DFW67" s="140"/>
      <c r="DFX67" s="140"/>
      <c r="DFY67" s="140"/>
      <c r="DFZ67" s="140"/>
      <c r="DGA67" s="140"/>
      <c r="DGB67" s="140"/>
      <c r="DGC67" s="140"/>
      <c r="DGD67" s="140"/>
      <c r="DGE67" s="140"/>
      <c r="DGF67" s="140"/>
      <c r="DGG67" s="140"/>
      <c r="DGH67" s="140"/>
      <c r="DGI67" s="140"/>
      <c r="DGJ67" s="140"/>
      <c r="DGK67" s="140"/>
      <c r="DGL67" s="140"/>
      <c r="DGM67" s="140"/>
      <c r="DGN67" s="140"/>
      <c r="DGO67" s="140"/>
      <c r="DGP67" s="140"/>
      <c r="DGQ67" s="140"/>
      <c r="DGR67" s="140"/>
      <c r="DGS67" s="140"/>
      <c r="DGT67" s="140"/>
      <c r="DGU67" s="140"/>
      <c r="DGV67" s="140"/>
      <c r="DGW67" s="140"/>
      <c r="DGX67" s="140"/>
      <c r="DGY67" s="140"/>
      <c r="DGZ67" s="140"/>
      <c r="DHA67" s="140"/>
      <c r="DHB67" s="140"/>
      <c r="DHC67" s="140"/>
      <c r="DHD67" s="140"/>
      <c r="DHE67" s="140"/>
      <c r="DHF67" s="140"/>
      <c r="DHG67" s="140"/>
      <c r="DHH67" s="140"/>
      <c r="DHI67" s="140"/>
      <c r="DHJ67" s="140"/>
      <c r="DHK67" s="140"/>
      <c r="DHL67" s="140"/>
      <c r="DHM67" s="140"/>
      <c r="DHN67" s="140"/>
      <c r="DHO67" s="140"/>
      <c r="DHP67" s="140"/>
      <c r="DHQ67" s="140"/>
      <c r="DHR67" s="140"/>
      <c r="DHS67" s="140"/>
      <c r="DHT67" s="140"/>
      <c r="DHU67" s="140"/>
      <c r="DHV67" s="140"/>
      <c r="DHW67" s="140"/>
      <c r="DHX67" s="140"/>
      <c r="DHY67" s="140"/>
      <c r="DHZ67" s="140"/>
      <c r="DIA67" s="140"/>
      <c r="DIB67" s="140"/>
      <c r="DIC67" s="140"/>
      <c r="DID67" s="140"/>
      <c r="DIE67" s="140"/>
      <c r="DIF67" s="140"/>
      <c r="DIG67" s="140"/>
      <c r="DIH67" s="140"/>
      <c r="DII67" s="140"/>
      <c r="DIJ67" s="140"/>
      <c r="DIK67" s="140"/>
      <c r="DIL67" s="140"/>
      <c r="DIM67" s="140"/>
      <c r="DIN67" s="140"/>
      <c r="DIO67" s="140"/>
      <c r="DIP67" s="140"/>
      <c r="DIQ67" s="140"/>
      <c r="DIR67" s="140"/>
      <c r="DIS67" s="140"/>
      <c r="DIT67" s="140"/>
      <c r="DIU67" s="140"/>
      <c r="DIV67" s="140"/>
      <c r="DIW67" s="140"/>
      <c r="DIX67" s="140"/>
      <c r="DIY67" s="140"/>
      <c r="DIZ67" s="140"/>
      <c r="DJA67" s="140"/>
      <c r="DJB67" s="140"/>
      <c r="DJC67" s="140"/>
      <c r="DJD67" s="140"/>
      <c r="DJE67" s="140"/>
      <c r="DJF67" s="140"/>
      <c r="DJG67" s="140"/>
      <c r="DJH67" s="140"/>
      <c r="DJI67" s="140"/>
      <c r="DJJ67" s="140"/>
      <c r="DJK67" s="140"/>
      <c r="DJL67" s="140"/>
      <c r="DJM67" s="140"/>
      <c r="DJN67" s="140"/>
      <c r="DJO67" s="140"/>
      <c r="DJP67" s="140"/>
      <c r="DJQ67" s="140"/>
      <c r="DJR67" s="140"/>
      <c r="DJS67" s="140"/>
      <c r="DJT67" s="140"/>
      <c r="DJU67" s="140"/>
      <c r="DJV67" s="140"/>
      <c r="DJW67" s="140"/>
      <c r="DJX67" s="140"/>
      <c r="DJY67" s="140"/>
      <c r="DJZ67" s="140"/>
      <c r="DKA67" s="140"/>
      <c r="DKB67" s="140"/>
      <c r="DKC67" s="140"/>
      <c r="DKD67" s="140"/>
      <c r="DKE67" s="140"/>
      <c r="DKF67" s="140"/>
      <c r="DKG67" s="140"/>
      <c r="DKH67" s="140"/>
      <c r="DKI67" s="140"/>
      <c r="DKJ67" s="140"/>
      <c r="DKK67" s="140"/>
      <c r="DKL67" s="140"/>
      <c r="DKM67" s="140"/>
      <c r="DKN67" s="140"/>
      <c r="DKO67" s="140"/>
      <c r="DKP67" s="140"/>
      <c r="DKQ67" s="140"/>
      <c r="DKR67" s="140"/>
      <c r="DKS67" s="140"/>
      <c r="DKT67" s="140"/>
      <c r="DKU67" s="140"/>
      <c r="DKV67" s="140"/>
      <c r="DKW67" s="140"/>
      <c r="DKX67" s="140"/>
      <c r="DKY67" s="140"/>
      <c r="DKZ67" s="140"/>
      <c r="DLA67" s="140"/>
      <c r="DLB67" s="140"/>
      <c r="DLC67" s="140"/>
      <c r="DLD67" s="140"/>
      <c r="DLE67" s="140"/>
      <c r="DLF67" s="140"/>
      <c r="DLG67" s="140"/>
      <c r="DLH67" s="140"/>
      <c r="DLI67" s="140"/>
      <c r="DLJ67" s="140"/>
      <c r="DLK67" s="140"/>
      <c r="DLL67" s="140"/>
      <c r="DLM67" s="140"/>
      <c r="DLN67" s="140"/>
      <c r="DLO67" s="140"/>
      <c r="DLP67" s="140"/>
      <c r="DLQ67" s="140"/>
      <c r="DLR67" s="140"/>
      <c r="DLS67" s="140"/>
      <c r="DLT67" s="140"/>
      <c r="DLU67" s="140"/>
      <c r="DLV67" s="140"/>
      <c r="DLW67" s="140"/>
      <c r="DLX67" s="140"/>
      <c r="DLY67" s="140"/>
      <c r="DLZ67" s="140"/>
      <c r="DMA67" s="140"/>
      <c r="DMB67" s="140"/>
      <c r="DMC67" s="140"/>
      <c r="DMD67" s="140"/>
      <c r="DME67" s="140"/>
      <c r="DMF67" s="140"/>
      <c r="DMG67" s="140"/>
      <c r="DMH67" s="140"/>
      <c r="DMI67" s="140"/>
      <c r="DMJ67" s="140"/>
      <c r="DMK67" s="140"/>
      <c r="DML67" s="140"/>
      <c r="DMM67" s="140"/>
      <c r="DMN67" s="140"/>
      <c r="DMO67" s="140"/>
      <c r="DMP67" s="140"/>
      <c r="DMQ67" s="140"/>
      <c r="DMR67" s="140"/>
      <c r="DMS67" s="140"/>
      <c r="DMT67" s="140"/>
      <c r="DMU67" s="140"/>
      <c r="DMV67" s="140"/>
      <c r="DMW67" s="140"/>
      <c r="DMX67" s="140"/>
      <c r="DMY67" s="140"/>
      <c r="DMZ67" s="140"/>
      <c r="DNA67" s="140"/>
      <c r="DNB67" s="140"/>
      <c r="DNC67" s="140"/>
      <c r="DND67" s="140"/>
      <c r="DNE67" s="140"/>
      <c r="DNF67" s="140"/>
      <c r="DNG67" s="140"/>
      <c r="DNH67" s="140"/>
      <c r="DNI67" s="140"/>
      <c r="DNJ67" s="140"/>
      <c r="DNK67" s="140"/>
      <c r="DNL67" s="140"/>
      <c r="DNM67" s="140"/>
      <c r="DNN67" s="140"/>
      <c r="DNO67" s="140"/>
      <c r="DNP67" s="140"/>
      <c r="DNQ67" s="140"/>
      <c r="DNR67" s="140"/>
      <c r="DNS67" s="140"/>
      <c r="DNT67" s="140"/>
      <c r="DNU67" s="140"/>
      <c r="DNV67" s="140"/>
      <c r="DNW67" s="140"/>
      <c r="DNX67" s="140"/>
      <c r="DNY67" s="140"/>
      <c r="DNZ67" s="140"/>
      <c r="DOA67" s="140"/>
      <c r="DOB67" s="140"/>
      <c r="DOC67" s="140"/>
      <c r="DOD67" s="140"/>
      <c r="DOE67" s="140"/>
      <c r="DOF67" s="140"/>
      <c r="DOG67" s="140"/>
      <c r="DOH67" s="140"/>
      <c r="DOI67" s="140"/>
      <c r="DOJ67" s="140"/>
      <c r="DOK67" s="140"/>
      <c r="DOL67" s="140"/>
      <c r="DOM67" s="140"/>
      <c r="DON67" s="140"/>
      <c r="DOO67" s="140"/>
      <c r="DOP67" s="140"/>
      <c r="DOQ67" s="140"/>
      <c r="DOR67" s="140"/>
      <c r="DOS67" s="140"/>
      <c r="DOT67" s="140"/>
      <c r="DOU67" s="140"/>
      <c r="DOV67" s="140"/>
      <c r="DOW67" s="140"/>
      <c r="DOX67" s="140"/>
      <c r="DOY67" s="140"/>
      <c r="DOZ67" s="140"/>
      <c r="DPA67" s="140"/>
      <c r="DPB67" s="140"/>
      <c r="DPC67" s="140"/>
      <c r="DPD67" s="140"/>
      <c r="DPE67" s="140"/>
      <c r="DPF67" s="140"/>
      <c r="DPG67" s="140"/>
      <c r="DPH67" s="140"/>
      <c r="DPI67" s="140"/>
      <c r="DPJ67" s="140"/>
      <c r="DPK67" s="140"/>
      <c r="DPL67" s="140"/>
      <c r="DPM67" s="140"/>
      <c r="DPN67" s="140"/>
      <c r="DPO67" s="140"/>
      <c r="DPP67" s="140"/>
      <c r="DPQ67" s="140"/>
      <c r="DPR67" s="140"/>
      <c r="DPS67" s="140"/>
      <c r="DPT67" s="140"/>
      <c r="DPU67" s="140"/>
      <c r="DPV67" s="140"/>
      <c r="DPW67" s="140"/>
      <c r="DPX67" s="140"/>
      <c r="DPY67" s="140"/>
      <c r="DPZ67" s="140"/>
      <c r="DQA67" s="140"/>
      <c r="DQB67" s="140"/>
      <c r="DQC67" s="140"/>
      <c r="DQD67" s="140"/>
      <c r="DQE67" s="140"/>
      <c r="DQF67" s="140"/>
      <c r="DQG67" s="140"/>
      <c r="DQH67" s="140"/>
      <c r="DQI67" s="140"/>
      <c r="DQJ67" s="140"/>
      <c r="DQK67" s="140"/>
      <c r="DQL67" s="140"/>
      <c r="DQM67" s="140"/>
      <c r="DQN67" s="140"/>
      <c r="DQO67" s="140"/>
      <c r="DQP67" s="140"/>
      <c r="DQQ67" s="140"/>
      <c r="DQR67" s="140"/>
      <c r="DQS67" s="140"/>
      <c r="DQT67" s="140"/>
      <c r="DQU67" s="140"/>
      <c r="DQV67" s="140"/>
      <c r="DQW67" s="140"/>
      <c r="DQX67" s="140"/>
      <c r="DQY67" s="140"/>
      <c r="DQZ67" s="140"/>
      <c r="DRA67" s="140"/>
      <c r="DRB67" s="140"/>
      <c r="DRC67" s="140"/>
      <c r="DRD67" s="140"/>
      <c r="DRE67" s="140"/>
      <c r="DRF67" s="140"/>
      <c r="DRG67" s="140"/>
      <c r="DRH67" s="140"/>
      <c r="DRI67" s="140"/>
      <c r="DRJ67" s="140"/>
      <c r="DRK67" s="140"/>
      <c r="DRL67" s="140"/>
      <c r="DRM67" s="140"/>
      <c r="DRN67" s="140"/>
      <c r="DRO67" s="140"/>
      <c r="DRP67" s="140"/>
      <c r="DRQ67" s="140"/>
      <c r="DRR67" s="140"/>
      <c r="DRS67" s="140"/>
      <c r="DRT67" s="140"/>
      <c r="DRU67" s="140"/>
      <c r="DRV67" s="140"/>
      <c r="DRW67" s="140"/>
      <c r="DRX67" s="140"/>
      <c r="DRY67" s="140"/>
      <c r="DRZ67" s="140"/>
      <c r="DSA67" s="140"/>
      <c r="DSB67" s="140"/>
      <c r="DSC67" s="140"/>
      <c r="DSD67" s="140"/>
      <c r="DSE67" s="140"/>
      <c r="DSF67" s="140"/>
      <c r="DSG67" s="140"/>
      <c r="DSH67" s="140"/>
      <c r="DSI67" s="140"/>
      <c r="DSJ67" s="140"/>
      <c r="DSK67" s="140"/>
      <c r="DSL67" s="140"/>
      <c r="DSM67" s="140"/>
      <c r="DSN67" s="140"/>
      <c r="DSO67" s="140"/>
      <c r="DSP67" s="140"/>
      <c r="DSQ67" s="140"/>
      <c r="DSR67" s="140"/>
      <c r="DSS67" s="140"/>
      <c r="DST67" s="140"/>
      <c r="DSU67" s="140"/>
      <c r="DSV67" s="140"/>
      <c r="DSW67" s="140"/>
      <c r="DSX67" s="140"/>
      <c r="DSY67" s="140"/>
      <c r="DSZ67" s="140"/>
      <c r="DTA67" s="140"/>
      <c r="DTB67" s="140"/>
      <c r="DTC67" s="140"/>
      <c r="DTD67" s="140"/>
      <c r="DTE67" s="140"/>
      <c r="DTF67" s="140"/>
      <c r="DTG67" s="140"/>
      <c r="DTH67" s="140"/>
      <c r="DTI67" s="140"/>
      <c r="DTJ67" s="140"/>
      <c r="DTK67" s="140"/>
      <c r="DTL67" s="140"/>
      <c r="DTM67" s="140"/>
      <c r="DTN67" s="140"/>
      <c r="DTO67" s="140"/>
      <c r="DTP67" s="140"/>
      <c r="DTQ67" s="140"/>
      <c r="DTR67" s="140"/>
      <c r="DTS67" s="140"/>
      <c r="DTT67" s="140"/>
      <c r="DTU67" s="140"/>
      <c r="DTV67" s="140"/>
      <c r="DTW67" s="140"/>
      <c r="DTX67" s="140"/>
      <c r="DTY67" s="140"/>
      <c r="DTZ67" s="140"/>
      <c r="DUA67" s="140"/>
      <c r="DUB67" s="140"/>
      <c r="DUC67" s="140"/>
      <c r="DUD67" s="140"/>
      <c r="DUE67" s="140"/>
      <c r="DUF67" s="140"/>
      <c r="DUG67" s="140"/>
      <c r="DUH67" s="140"/>
      <c r="DUI67" s="140"/>
      <c r="DUJ67" s="140"/>
      <c r="DUK67" s="140"/>
      <c r="DUL67" s="140"/>
      <c r="DUM67" s="140"/>
      <c r="DUN67" s="140"/>
      <c r="DUO67" s="140"/>
      <c r="DUP67" s="140"/>
      <c r="DUQ67" s="140"/>
      <c r="DUR67" s="140"/>
      <c r="DUS67" s="140"/>
      <c r="DUT67" s="140"/>
      <c r="DUU67" s="140"/>
      <c r="DUV67" s="140"/>
      <c r="DUW67" s="140"/>
      <c r="DUX67" s="140"/>
      <c r="DUY67" s="140"/>
      <c r="DUZ67" s="140"/>
      <c r="DVA67" s="140"/>
      <c r="DVB67" s="140"/>
      <c r="DVC67" s="140"/>
      <c r="DVD67" s="140"/>
      <c r="DVE67" s="140"/>
      <c r="DVF67" s="140"/>
      <c r="DVG67" s="140"/>
      <c r="DVH67" s="140"/>
      <c r="DVI67" s="140"/>
      <c r="DVJ67" s="140"/>
      <c r="DVK67" s="140"/>
      <c r="DVL67" s="140"/>
      <c r="DVM67" s="140"/>
      <c r="DVN67" s="140"/>
      <c r="DVO67" s="140"/>
      <c r="DVP67" s="140"/>
      <c r="DVQ67" s="140"/>
      <c r="DVR67" s="140"/>
      <c r="DVS67" s="140"/>
      <c r="DVT67" s="140"/>
      <c r="DVU67" s="140"/>
      <c r="DVV67" s="140"/>
      <c r="DVW67" s="140"/>
      <c r="DVX67" s="140"/>
      <c r="DVY67" s="140"/>
      <c r="DVZ67" s="140"/>
      <c r="DWA67" s="140"/>
      <c r="DWB67" s="140"/>
      <c r="DWC67" s="140"/>
      <c r="DWD67" s="140"/>
      <c r="DWE67" s="140"/>
      <c r="DWF67" s="140"/>
      <c r="DWG67" s="140"/>
      <c r="DWH67" s="140"/>
      <c r="DWI67" s="140"/>
      <c r="DWJ67" s="140"/>
      <c r="DWK67" s="140"/>
      <c r="DWL67" s="140"/>
      <c r="DWM67" s="140"/>
      <c r="DWN67" s="140"/>
      <c r="DWO67" s="140"/>
      <c r="DWP67" s="140"/>
      <c r="DWQ67" s="140"/>
      <c r="DWR67" s="140"/>
      <c r="DWS67" s="140"/>
      <c r="DWT67" s="140"/>
      <c r="DWU67" s="140"/>
      <c r="DWV67" s="140"/>
      <c r="DWW67" s="140"/>
      <c r="DWX67" s="140"/>
      <c r="DWY67" s="140"/>
      <c r="DWZ67" s="140"/>
      <c r="DXA67" s="140"/>
      <c r="DXB67" s="140"/>
      <c r="DXC67" s="140"/>
      <c r="DXD67" s="140"/>
      <c r="DXE67" s="140"/>
      <c r="DXF67" s="140"/>
      <c r="DXG67" s="140"/>
      <c r="DXH67" s="140"/>
      <c r="DXI67" s="140"/>
      <c r="DXJ67" s="140"/>
      <c r="DXK67" s="140"/>
      <c r="DXL67" s="140"/>
      <c r="DXM67" s="140"/>
      <c r="DXN67" s="140"/>
      <c r="DXO67" s="140"/>
      <c r="DXP67" s="140"/>
      <c r="DXQ67" s="140"/>
      <c r="DXR67" s="140"/>
      <c r="DXS67" s="140"/>
      <c r="DXT67" s="140"/>
      <c r="DXU67" s="140"/>
      <c r="DXV67" s="140"/>
      <c r="DXW67" s="140"/>
      <c r="DXX67" s="140"/>
      <c r="DXY67" s="140"/>
      <c r="DXZ67" s="140"/>
      <c r="DYA67" s="140"/>
      <c r="DYB67" s="140"/>
      <c r="DYC67" s="140"/>
      <c r="DYD67" s="140"/>
      <c r="DYE67" s="140"/>
      <c r="DYF67" s="140"/>
      <c r="DYG67" s="140"/>
      <c r="DYH67" s="140"/>
      <c r="DYI67" s="140"/>
      <c r="DYJ67" s="140"/>
      <c r="DYK67" s="140"/>
      <c r="DYL67" s="140"/>
      <c r="DYM67" s="140"/>
      <c r="DYN67" s="140"/>
      <c r="DYO67" s="140"/>
      <c r="DYP67" s="140"/>
      <c r="DYQ67" s="140"/>
      <c r="DYR67" s="140"/>
      <c r="DYS67" s="140"/>
      <c r="DYT67" s="140"/>
      <c r="DYU67" s="140"/>
      <c r="DYV67" s="140"/>
      <c r="DYW67" s="140"/>
      <c r="DYX67" s="140"/>
      <c r="DYY67" s="140"/>
      <c r="DYZ67" s="140"/>
      <c r="DZA67" s="140"/>
      <c r="DZB67" s="140"/>
      <c r="DZC67" s="140"/>
      <c r="DZD67" s="140"/>
      <c r="DZE67" s="140"/>
      <c r="DZF67" s="140"/>
      <c r="DZG67" s="140"/>
      <c r="DZH67" s="140"/>
      <c r="DZI67" s="140"/>
      <c r="DZJ67" s="140"/>
      <c r="DZK67" s="140"/>
      <c r="DZL67" s="140"/>
      <c r="DZM67" s="140"/>
      <c r="DZN67" s="140"/>
      <c r="DZO67" s="140"/>
      <c r="DZP67" s="140"/>
      <c r="DZQ67" s="140"/>
      <c r="DZR67" s="140"/>
      <c r="DZS67" s="140"/>
      <c r="DZT67" s="140"/>
      <c r="DZU67" s="140"/>
      <c r="DZV67" s="140"/>
      <c r="DZW67" s="140"/>
      <c r="DZX67" s="140"/>
      <c r="DZY67" s="140"/>
      <c r="DZZ67" s="140"/>
      <c r="EAA67" s="140"/>
      <c r="EAB67" s="140"/>
      <c r="EAC67" s="140"/>
      <c r="EAD67" s="140"/>
      <c r="EAE67" s="140"/>
      <c r="EAF67" s="140"/>
      <c r="EAG67" s="140"/>
      <c r="EAH67" s="140"/>
      <c r="EAI67" s="140"/>
      <c r="EAJ67" s="140"/>
      <c r="EAK67" s="140"/>
      <c r="EAL67" s="140"/>
      <c r="EAM67" s="140"/>
      <c r="EAN67" s="140"/>
      <c r="EAO67" s="140"/>
      <c r="EAP67" s="140"/>
      <c r="EAQ67" s="140"/>
      <c r="EAR67" s="140"/>
      <c r="EAS67" s="140"/>
      <c r="EAT67" s="140"/>
      <c r="EAU67" s="140"/>
      <c r="EAV67" s="140"/>
      <c r="EAW67" s="140"/>
      <c r="EAX67" s="140"/>
      <c r="EAY67" s="140"/>
      <c r="EAZ67" s="140"/>
      <c r="EBA67" s="140"/>
      <c r="EBB67" s="140"/>
      <c r="EBC67" s="140"/>
      <c r="EBD67" s="140"/>
      <c r="EBE67" s="140"/>
      <c r="EBF67" s="140"/>
      <c r="EBG67" s="140"/>
      <c r="EBH67" s="140"/>
      <c r="EBI67" s="140"/>
      <c r="EBJ67" s="140"/>
      <c r="EBK67" s="140"/>
      <c r="EBL67" s="140"/>
      <c r="EBM67" s="140"/>
      <c r="EBN67" s="140"/>
      <c r="EBO67" s="140"/>
      <c r="EBP67" s="140"/>
      <c r="EBQ67" s="140"/>
      <c r="EBR67" s="140"/>
      <c r="EBS67" s="140"/>
      <c r="EBT67" s="140"/>
      <c r="EBU67" s="140"/>
      <c r="EBV67" s="140"/>
      <c r="EBW67" s="140"/>
      <c r="EBX67" s="140"/>
      <c r="EBY67" s="140"/>
      <c r="EBZ67" s="140"/>
      <c r="ECA67" s="140"/>
      <c r="ECB67" s="140"/>
      <c r="ECC67" s="140"/>
      <c r="ECD67" s="140"/>
      <c r="ECE67" s="140"/>
      <c r="ECF67" s="140"/>
      <c r="ECG67" s="140"/>
      <c r="ECH67" s="140"/>
      <c r="ECI67" s="140"/>
      <c r="ECJ67" s="140"/>
      <c r="ECK67" s="140"/>
      <c r="ECL67" s="140"/>
      <c r="ECM67" s="140"/>
      <c r="ECN67" s="140"/>
      <c r="ECO67" s="140"/>
      <c r="ECP67" s="140"/>
      <c r="ECQ67" s="140"/>
      <c r="ECR67" s="140"/>
      <c r="ECS67" s="140"/>
      <c r="ECT67" s="140"/>
      <c r="ECU67" s="140"/>
      <c r="ECV67" s="140"/>
      <c r="ECW67" s="140"/>
      <c r="ECX67" s="140"/>
      <c r="ECY67" s="140"/>
      <c r="ECZ67" s="140"/>
      <c r="EDA67" s="140"/>
      <c r="EDB67" s="140"/>
      <c r="EDC67" s="140"/>
      <c r="EDD67" s="140"/>
      <c r="EDE67" s="140"/>
      <c r="EDF67" s="140"/>
      <c r="EDG67" s="140"/>
      <c r="EDH67" s="140"/>
      <c r="EDI67" s="140"/>
      <c r="EDJ67" s="140"/>
      <c r="EDK67" s="140"/>
      <c r="EDL67" s="140"/>
      <c r="EDM67" s="140"/>
      <c r="EDN67" s="140"/>
      <c r="EDO67" s="140"/>
      <c r="EDP67" s="140"/>
      <c r="EDQ67" s="140"/>
      <c r="EDR67" s="140"/>
      <c r="EDS67" s="140"/>
      <c r="EDT67" s="140"/>
      <c r="EDU67" s="140"/>
      <c r="EDV67" s="140"/>
      <c r="EDW67" s="140"/>
      <c r="EDX67" s="140"/>
      <c r="EDY67" s="140"/>
      <c r="EDZ67" s="140"/>
      <c r="EEA67" s="140"/>
      <c r="EEB67" s="140"/>
      <c r="EEC67" s="140"/>
      <c r="EED67" s="140"/>
      <c r="EEE67" s="140"/>
      <c r="EEF67" s="140"/>
      <c r="EEG67" s="140"/>
      <c r="EEH67" s="140"/>
      <c r="EEI67" s="140"/>
      <c r="EEJ67" s="140"/>
      <c r="EEK67" s="140"/>
      <c r="EEL67" s="140"/>
      <c r="EEM67" s="140"/>
      <c r="EEN67" s="140"/>
      <c r="EEO67" s="140"/>
      <c r="EEP67" s="140"/>
      <c r="EEQ67" s="140"/>
      <c r="EER67" s="140"/>
      <c r="EES67" s="140"/>
      <c r="EET67" s="140"/>
      <c r="EEU67" s="140"/>
      <c r="EEV67" s="140"/>
      <c r="EEW67" s="140"/>
      <c r="EEX67" s="140"/>
      <c r="EEY67" s="140"/>
      <c r="EEZ67" s="140"/>
      <c r="EFA67" s="140"/>
      <c r="EFB67" s="140"/>
      <c r="EFC67" s="140"/>
      <c r="EFD67" s="140"/>
      <c r="EFE67" s="140"/>
      <c r="EFF67" s="140"/>
      <c r="EFG67" s="140"/>
      <c r="EFH67" s="140"/>
      <c r="EFI67" s="140"/>
      <c r="EFJ67" s="140"/>
      <c r="EFK67" s="140"/>
      <c r="EFL67" s="140"/>
      <c r="EFM67" s="140"/>
      <c r="EFN67" s="140"/>
      <c r="EFO67" s="140"/>
      <c r="EFP67" s="140"/>
      <c r="EFQ67" s="140"/>
      <c r="EFR67" s="140"/>
      <c r="EFS67" s="140"/>
      <c r="EFT67" s="140"/>
      <c r="EFU67" s="140"/>
      <c r="EFV67" s="140"/>
      <c r="EFW67" s="140"/>
      <c r="EFX67" s="140"/>
      <c r="EFY67" s="140"/>
      <c r="EFZ67" s="140"/>
      <c r="EGA67" s="140"/>
      <c r="EGB67" s="140"/>
      <c r="EGC67" s="140"/>
      <c r="EGD67" s="140"/>
      <c r="EGE67" s="140"/>
      <c r="EGF67" s="140"/>
      <c r="EGG67" s="140"/>
      <c r="EGH67" s="140"/>
      <c r="EGI67" s="140"/>
      <c r="EGJ67" s="140"/>
      <c r="EGK67" s="140"/>
      <c r="EGL67" s="140"/>
      <c r="EGM67" s="140"/>
      <c r="EGN67" s="140"/>
      <c r="EGO67" s="140"/>
      <c r="EGP67" s="140"/>
      <c r="EGQ67" s="140"/>
      <c r="EGR67" s="140"/>
      <c r="EGS67" s="140"/>
      <c r="EGT67" s="140"/>
      <c r="EGU67" s="140"/>
      <c r="EGV67" s="140"/>
      <c r="EGW67" s="140"/>
      <c r="EGX67" s="140"/>
      <c r="EGY67" s="140"/>
      <c r="EGZ67" s="140"/>
      <c r="EHA67" s="140"/>
      <c r="EHB67" s="140"/>
      <c r="EHC67" s="140"/>
      <c r="EHD67" s="140"/>
      <c r="EHE67" s="140"/>
      <c r="EHF67" s="140"/>
      <c r="EHG67" s="140"/>
      <c r="EHH67" s="140"/>
      <c r="EHI67" s="140"/>
      <c r="EHJ67" s="140"/>
      <c r="EHK67" s="140"/>
      <c r="EHL67" s="140"/>
      <c r="EHM67" s="140"/>
      <c r="EHN67" s="140"/>
      <c r="EHO67" s="140"/>
      <c r="EHP67" s="140"/>
      <c r="EHQ67" s="140"/>
      <c r="EHR67" s="140"/>
      <c r="EHS67" s="140"/>
      <c r="EHT67" s="140"/>
      <c r="EHU67" s="140"/>
      <c r="EHV67" s="140"/>
      <c r="EHW67" s="140"/>
      <c r="EHX67" s="140"/>
      <c r="EHY67" s="140"/>
      <c r="EHZ67" s="140"/>
      <c r="EIA67" s="140"/>
      <c r="EIB67" s="140"/>
      <c r="EIC67" s="140"/>
      <c r="EID67" s="140"/>
      <c r="EIE67" s="140"/>
      <c r="EIF67" s="140"/>
      <c r="EIG67" s="140"/>
      <c r="EIH67" s="140"/>
      <c r="EII67" s="140"/>
      <c r="EIJ67" s="140"/>
      <c r="EIK67" s="140"/>
      <c r="EIL67" s="140"/>
      <c r="EIM67" s="140"/>
      <c r="EIN67" s="140"/>
      <c r="EIO67" s="140"/>
      <c r="EIP67" s="140"/>
      <c r="EIQ67" s="140"/>
      <c r="EIR67" s="140"/>
      <c r="EIS67" s="140"/>
      <c r="EIT67" s="140"/>
      <c r="EIU67" s="140"/>
      <c r="EIV67" s="140"/>
      <c r="EIW67" s="140"/>
      <c r="EIX67" s="140"/>
      <c r="EIY67" s="140"/>
      <c r="EIZ67" s="140"/>
      <c r="EJA67" s="140"/>
      <c r="EJB67" s="140"/>
      <c r="EJC67" s="140"/>
      <c r="EJD67" s="140"/>
      <c r="EJE67" s="140"/>
      <c r="EJF67" s="140"/>
      <c r="EJG67" s="140"/>
      <c r="EJH67" s="140"/>
      <c r="EJI67" s="140"/>
      <c r="EJJ67" s="140"/>
      <c r="EJK67" s="140"/>
      <c r="EJL67" s="140"/>
      <c r="EJM67" s="140"/>
      <c r="EJN67" s="140"/>
      <c r="EJO67" s="140"/>
      <c r="EJP67" s="140"/>
      <c r="EJQ67" s="140"/>
      <c r="EJR67" s="140"/>
      <c r="EJS67" s="140"/>
      <c r="EJT67" s="140"/>
      <c r="EJU67" s="140"/>
      <c r="EJV67" s="140"/>
      <c r="EJW67" s="140"/>
      <c r="EJX67" s="140"/>
      <c r="EJY67" s="140"/>
      <c r="EJZ67" s="140"/>
      <c r="EKA67" s="140"/>
      <c r="EKB67" s="140"/>
      <c r="EKC67" s="140"/>
      <c r="EKD67" s="140"/>
      <c r="EKE67" s="140"/>
      <c r="EKF67" s="140"/>
      <c r="EKG67" s="140"/>
      <c r="EKH67" s="140"/>
      <c r="EKI67" s="140"/>
      <c r="EKJ67" s="140"/>
      <c r="EKK67" s="140"/>
      <c r="EKL67" s="140"/>
      <c r="EKM67" s="140"/>
      <c r="EKN67" s="140"/>
      <c r="EKO67" s="140"/>
      <c r="EKP67" s="140"/>
      <c r="EKQ67" s="140"/>
      <c r="EKR67" s="140"/>
      <c r="EKS67" s="140"/>
      <c r="EKT67" s="140"/>
      <c r="EKU67" s="140"/>
      <c r="EKV67" s="140"/>
      <c r="EKW67" s="140"/>
      <c r="EKX67" s="140"/>
      <c r="EKY67" s="140"/>
      <c r="EKZ67" s="140"/>
      <c r="ELA67" s="140"/>
      <c r="ELB67" s="140"/>
      <c r="ELC67" s="140"/>
      <c r="ELD67" s="140"/>
      <c r="ELE67" s="140"/>
      <c r="ELF67" s="140"/>
      <c r="ELG67" s="140"/>
      <c r="ELH67" s="140"/>
      <c r="ELI67" s="140"/>
      <c r="ELJ67" s="140"/>
      <c r="ELK67" s="140"/>
      <c r="ELL67" s="140"/>
      <c r="ELM67" s="140"/>
      <c r="ELN67" s="140"/>
      <c r="ELO67" s="140"/>
      <c r="ELP67" s="140"/>
      <c r="ELQ67" s="140"/>
      <c r="ELR67" s="140"/>
      <c r="ELS67" s="140"/>
      <c r="ELT67" s="140"/>
      <c r="ELU67" s="140"/>
      <c r="ELV67" s="140"/>
      <c r="ELW67" s="140"/>
      <c r="ELX67" s="140"/>
      <c r="ELY67" s="140"/>
      <c r="ELZ67" s="140"/>
      <c r="EMA67" s="140"/>
      <c r="EMB67" s="140"/>
      <c r="EMC67" s="140"/>
      <c r="EMD67" s="140"/>
      <c r="EME67" s="140"/>
      <c r="EMF67" s="140"/>
      <c r="EMG67" s="140"/>
      <c r="EMH67" s="140"/>
      <c r="EMI67" s="140"/>
      <c r="EMJ67" s="140"/>
      <c r="EMK67" s="140"/>
      <c r="EML67" s="140"/>
      <c r="EMM67" s="140"/>
      <c r="EMN67" s="140"/>
      <c r="EMO67" s="140"/>
      <c r="EMP67" s="140"/>
      <c r="EMQ67" s="140"/>
      <c r="EMR67" s="140"/>
      <c r="EMS67" s="140"/>
      <c r="EMT67" s="140"/>
      <c r="EMU67" s="140"/>
      <c r="EMV67" s="140"/>
      <c r="EMW67" s="140"/>
      <c r="EMX67" s="140"/>
      <c r="EMY67" s="140"/>
      <c r="EMZ67" s="140"/>
      <c r="ENA67" s="140"/>
      <c r="ENB67" s="140"/>
      <c r="ENC67" s="140"/>
      <c r="END67" s="140"/>
      <c r="ENE67" s="140"/>
      <c r="ENF67" s="140"/>
      <c r="ENG67" s="140"/>
      <c r="ENH67" s="140"/>
      <c r="ENI67" s="140"/>
      <c r="ENJ67" s="140"/>
      <c r="ENK67" s="140"/>
      <c r="ENL67" s="140"/>
      <c r="ENM67" s="140"/>
      <c r="ENN67" s="140"/>
      <c r="ENO67" s="140"/>
      <c r="ENP67" s="140"/>
      <c r="ENQ67" s="140"/>
      <c r="ENR67" s="140"/>
      <c r="ENS67" s="140"/>
      <c r="ENT67" s="140"/>
      <c r="ENU67" s="140"/>
      <c r="ENV67" s="140"/>
      <c r="ENW67" s="140"/>
      <c r="ENX67" s="140"/>
      <c r="ENY67" s="140"/>
      <c r="ENZ67" s="140"/>
      <c r="EOA67" s="140"/>
      <c r="EOB67" s="140"/>
      <c r="EOC67" s="140"/>
      <c r="EOD67" s="140"/>
      <c r="EOE67" s="140"/>
      <c r="EOF67" s="140"/>
      <c r="EOG67" s="140"/>
      <c r="EOH67" s="140"/>
      <c r="EOI67" s="140"/>
      <c r="EOJ67" s="140"/>
      <c r="EOK67" s="140"/>
      <c r="EOL67" s="140"/>
      <c r="EOM67" s="140"/>
      <c r="EON67" s="140"/>
      <c r="EOO67" s="140"/>
      <c r="EOP67" s="140"/>
      <c r="EOQ67" s="140"/>
      <c r="EOR67" s="140"/>
      <c r="EOS67" s="140"/>
      <c r="EOT67" s="140"/>
      <c r="EOU67" s="140"/>
      <c r="EOV67" s="140"/>
      <c r="EOW67" s="140"/>
      <c r="EOX67" s="140"/>
      <c r="EOY67" s="140"/>
      <c r="EOZ67" s="140"/>
      <c r="EPA67" s="140"/>
      <c r="EPB67" s="140"/>
      <c r="EPC67" s="140"/>
      <c r="EPD67" s="140"/>
      <c r="EPE67" s="140"/>
      <c r="EPF67" s="140"/>
      <c r="EPG67" s="140"/>
      <c r="EPH67" s="140"/>
      <c r="EPI67" s="140"/>
      <c r="EPJ67" s="140"/>
      <c r="EPK67" s="140"/>
      <c r="EPL67" s="140"/>
      <c r="EPM67" s="140"/>
      <c r="EPN67" s="140"/>
      <c r="EPO67" s="140"/>
      <c r="EPP67" s="140"/>
      <c r="EPQ67" s="140"/>
      <c r="EPR67" s="140"/>
      <c r="EPS67" s="140"/>
      <c r="EPT67" s="140"/>
      <c r="EPU67" s="140"/>
      <c r="EPV67" s="140"/>
      <c r="EPW67" s="140"/>
      <c r="EPX67" s="140"/>
      <c r="EPY67" s="140"/>
      <c r="EPZ67" s="140"/>
      <c r="EQA67" s="140"/>
      <c r="EQB67" s="140"/>
      <c r="EQC67" s="140"/>
      <c r="EQD67" s="140"/>
      <c r="EQE67" s="140"/>
      <c r="EQF67" s="140"/>
      <c r="EQG67" s="140"/>
      <c r="EQH67" s="140"/>
      <c r="EQI67" s="140"/>
      <c r="EQJ67" s="140"/>
      <c r="EQK67" s="140"/>
      <c r="EQL67" s="140"/>
      <c r="EQM67" s="140"/>
      <c r="EQN67" s="140"/>
      <c r="EQO67" s="140"/>
      <c r="EQP67" s="140"/>
      <c r="EQQ67" s="140"/>
      <c r="EQR67" s="140"/>
      <c r="EQS67" s="140"/>
      <c r="EQT67" s="140"/>
      <c r="EQU67" s="140"/>
      <c r="EQV67" s="140"/>
      <c r="EQW67" s="140"/>
      <c r="EQX67" s="140"/>
      <c r="EQY67" s="140"/>
      <c r="EQZ67" s="140"/>
      <c r="ERA67" s="140"/>
      <c r="ERB67" s="140"/>
      <c r="ERC67" s="140"/>
      <c r="ERD67" s="140"/>
      <c r="ERE67" s="140"/>
      <c r="ERF67" s="140"/>
      <c r="ERG67" s="140"/>
      <c r="ERH67" s="140"/>
      <c r="ERI67" s="140"/>
      <c r="ERJ67" s="140"/>
      <c r="ERK67" s="140"/>
      <c r="ERL67" s="140"/>
      <c r="ERM67" s="140"/>
      <c r="ERN67" s="140"/>
      <c r="ERO67" s="140"/>
      <c r="ERP67" s="140"/>
      <c r="ERQ67" s="140"/>
      <c r="ERR67" s="140"/>
      <c r="ERS67" s="140"/>
      <c r="ERT67" s="140"/>
      <c r="ERU67" s="140"/>
      <c r="ERV67" s="140"/>
      <c r="ERW67" s="140"/>
      <c r="ERX67" s="140"/>
      <c r="ERY67" s="140"/>
      <c r="ERZ67" s="140"/>
      <c r="ESA67" s="140"/>
      <c r="ESB67" s="140"/>
      <c r="ESC67" s="140"/>
      <c r="ESD67" s="140"/>
      <c r="ESE67" s="140"/>
      <c r="ESF67" s="140"/>
      <c r="ESG67" s="140"/>
      <c r="ESH67" s="140"/>
      <c r="ESI67" s="140"/>
      <c r="ESJ67" s="140"/>
      <c r="ESK67" s="140"/>
      <c r="ESL67" s="140"/>
      <c r="ESM67" s="140"/>
      <c r="ESN67" s="140"/>
      <c r="ESO67" s="140"/>
      <c r="ESP67" s="140"/>
      <c r="ESQ67" s="140"/>
      <c r="ESR67" s="140"/>
      <c r="ESS67" s="140"/>
      <c r="EST67" s="140"/>
      <c r="ESU67" s="140"/>
      <c r="ESV67" s="140"/>
      <c r="ESW67" s="140"/>
      <c r="ESX67" s="140"/>
      <c r="ESY67" s="140"/>
      <c r="ESZ67" s="140"/>
      <c r="ETA67" s="140"/>
      <c r="ETB67" s="140"/>
      <c r="ETC67" s="140"/>
      <c r="ETD67" s="140"/>
      <c r="ETE67" s="140"/>
      <c r="ETF67" s="140"/>
      <c r="ETG67" s="140"/>
      <c r="ETH67" s="140"/>
      <c r="ETI67" s="140"/>
      <c r="ETJ67" s="140"/>
      <c r="ETK67" s="140"/>
      <c r="ETL67" s="140"/>
      <c r="ETM67" s="140"/>
      <c r="ETN67" s="140"/>
      <c r="ETO67" s="140"/>
      <c r="ETP67" s="140"/>
      <c r="ETQ67" s="140"/>
      <c r="ETR67" s="140"/>
      <c r="ETS67" s="140"/>
      <c r="ETT67" s="140"/>
      <c r="ETU67" s="140"/>
      <c r="ETV67" s="140"/>
      <c r="ETW67" s="140"/>
      <c r="ETX67" s="140"/>
      <c r="ETY67" s="140"/>
      <c r="ETZ67" s="140"/>
      <c r="EUA67" s="140"/>
      <c r="EUB67" s="140"/>
      <c r="EUC67" s="140"/>
      <c r="EUD67" s="140"/>
      <c r="EUE67" s="140"/>
      <c r="EUF67" s="140"/>
      <c r="EUG67" s="140"/>
      <c r="EUH67" s="140"/>
      <c r="EUI67" s="140"/>
      <c r="EUJ67" s="140"/>
      <c r="EUK67" s="140"/>
      <c r="EUL67" s="140"/>
      <c r="EUM67" s="140"/>
      <c r="EUN67" s="140"/>
      <c r="EUO67" s="140"/>
      <c r="EUP67" s="140"/>
      <c r="EUQ67" s="140"/>
      <c r="EUR67" s="140"/>
      <c r="EUS67" s="140"/>
      <c r="EUT67" s="140"/>
      <c r="EUU67" s="140"/>
      <c r="EUV67" s="140"/>
      <c r="EUW67" s="140"/>
      <c r="EUX67" s="140"/>
      <c r="EUY67" s="140"/>
      <c r="EUZ67" s="140"/>
      <c r="EVA67" s="140"/>
      <c r="EVB67" s="140"/>
      <c r="EVC67" s="140"/>
      <c r="EVD67" s="140"/>
      <c r="EVE67" s="140"/>
      <c r="EVF67" s="140"/>
      <c r="EVG67" s="140"/>
      <c r="EVH67" s="140"/>
      <c r="EVI67" s="140"/>
      <c r="EVJ67" s="140"/>
      <c r="EVK67" s="140"/>
      <c r="EVL67" s="140"/>
      <c r="EVM67" s="140"/>
      <c r="EVN67" s="140"/>
      <c r="EVO67" s="140"/>
      <c r="EVP67" s="140"/>
      <c r="EVQ67" s="140"/>
      <c r="EVR67" s="140"/>
      <c r="EVS67" s="140"/>
      <c r="EVT67" s="140"/>
      <c r="EVU67" s="140"/>
      <c r="EVV67" s="140"/>
      <c r="EVW67" s="140"/>
      <c r="EVX67" s="140"/>
      <c r="EVY67" s="140"/>
      <c r="EVZ67" s="140"/>
      <c r="EWA67" s="140"/>
      <c r="EWB67" s="140"/>
      <c r="EWC67" s="140"/>
      <c r="EWD67" s="140"/>
      <c r="EWE67" s="140"/>
      <c r="EWF67" s="140"/>
      <c r="EWG67" s="140"/>
      <c r="EWH67" s="140"/>
      <c r="EWI67" s="140"/>
      <c r="EWJ67" s="140"/>
      <c r="EWK67" s="140"/>
      <c r="EWL67" s="140"/>
      <c r="EWM67" s="140"/>
      <c r="EWN67" s="140"/>
      <c r="EWO67" s="140"/>
      <c r="EWP67" s="140"/>
      <c r="EWQ67" s="140"/>
      <c r="EWR67" s="140"/>
      <c r="EWS67" s="140"/>
      <c r="EWT67" s="140"/>
      <c r="EWU67" s="140"/>
      <c r="EWV67" s="140"/>
      <c r="EWW67" s="140"/>
      <c r="EWX67" s="140"/>
      <c r="EWY67" s="140"/>
      <c r="EWZ67" s="140"/>
      <c r="EXA67" s="140"/>
      <c r="EXB67" s="140"/>
      <c r="EXC67" s="140"/>
      <c r="EXD67" s="140"/>
      <c r="EXE67" s="140"/>
      <c r="EXF67" s="140"/>
      <c r="EXG67" s="140"/>
      <c r="EXH67" s="140"/>
      <c r="EXI67" s="140"/>
      <c r="EXJ67" s="140"/>
      <c r="EXK67" s="140"/>
      <c r="EXL67" s="140"/>
      <c r="EXM67" s="140"/>
      <c r="EXN67" s="140"/>
      <c r="EXO67" s="140"/>
      <c r="EXP67" s="140"/>
      <c r="EXQ67" s="140"/>
      <c r="EXR67" s="140"/>
      <c r="EXS67" s="140"/>
      <c r="EXT67" s="140"/>
      <c r="EXU67" s="140"/>
      <c r="EXV67" s="140"/>
      <c r="EXW67" s="140"/>
      <c r="EXX67" s="140"/>
      <c r="EXY67" s="140"/>
      <c r="EXZ67" s="140"/>
      <c r="EYA67" s="140"/>
      <c r="EYB67" s="140"/>
      <c r="EYC67" s="140"/>
      <c r="EYD67" s="140"/>
      <c r="EYE67" s="140"/>
      <c r="EYF67" s="140"/>
      <c r="EYG67" s="140"/>
      <c r="EYH67" s="140"/>
      <c r="EYI67" s="140"/>
      <c r="EYJ67" s="140"/>
      <c r="EYK67" s="140"/>
      <c r="EYL67" s="140"/>
      <c r="EYM67" s="140"/>
      <c r="EYN67" s="140"/>
      <c r="EYO67" s="140"/>
      <c r="EYP67" s="140"/>
      <c r="EYQ67" s="140"/>
      <c r="EYR67" s="140"/>
      <c r="EYS67" s="140"/>
      <c r="EYT67" s="140"/>
      <c r="EYU67" s="140"/>
      <c r="EYV67" s="140"/>
      <c r="EYW67" s="140"/>
      <c r="EYX67" s="140"/>
      <c r="EYY67" s="140"/>
      <c r="EYZ67" s="140"/>
      <c r="EZA67" s="140"/>
      <c r="EZB67" s="140"/>
      <c r="EZC67" s="140"/>
      <c r="EZD67" s="140"/>
      <c r="EZE67" s="140"/>
      <c r="EZF67" s="140"/>
      <c r="EZG67" s="140"/>
      <c r="EZH67" s="140"/>
      <c r="EZI67" s="140"/>
      <c r="EZJ67" s="140"/>
      <c r="EZK67" s="140"/>
      <c r="EZL67" s="140"/>
      <c r="EZM67" s="140"/>
      <c r="EZN67" s="140"/>
      <c r="EZO67" s="140"/>
      <c r="EZP67" s="140"/>
      <c r="EZQ67" s="140"/>
      <c r="EZR67" s="140"/>
      <c r="EZS67" s="140"/>
      <c r="EZT67" s="140"/>
      <c r="EZU67" s="140"/>
      <c r="EZV67" s="140"/>
      <c r="EZW67" s="140"/>
      <c r="EZX67" s="140"/>
      <c r="EZY67" s="140"/>
      <c r="EZZ67" s="140"/>
      <c r="FAA67" s="140"/>
      <c r="FAB67" s="140"/>
      <c r="FAC67" s="140"/>
      <c r="FAD67" s="140"/>
      <c r="FAE67" s="140"/>
      <c r="FAF67" s="140"/>
      <c r="FAG67" s="140"/>
      <c r="FAH67" s="140"/>
      <c r="FAI67" s="140"/>
      <c r="FAJ67" s="140"/>
      <c r="FAK67" s="140"/>
      <c r="FAL67" s="140"/>
      <c r="FAM67" s="140"/>
      <c r="FAN67" s="140"/>
      <c r="FAO67" s="140"/>
      <c r="FAP67" s="140"/>
      <c r="FAQ67" s="140"/>
      <c r="FAR67" s="140"/>
      <c r="FAS67" s="140"/>
      <c r="FAT67" s="140"/>
      <c r="FAU67" s="140"/>
      <c r="FAV67" s="140"/>
      <c r="FAW67" s="140"/>
      <c r="FAX67" s="140"/>
      <c r="FAY67" s="140"/>
      <c r="FAZ67" s="140"/>
      <c r="FBA67" s="140"/>
      <c r="FBB67" s="140"/>
      <c r="FBC67" s="140"/>
      <c r="FBD67" s="140"/>
      <c r="FBE67" s="140"/>
      <c r="FBF67" s="140"/>
      <c r="FBG67" s="140"/>
      <c r="FBH67" s="140"/>
      <c r="FBI67" s="140"/>
      <c r="FBJ67" s="140"/>
      <c r="FBK67" s="140"/>
      <c r="FBL67" s="140"/>
      <c r="FBM67" s="140"/>
      <c r="FBN67" s="140"/>
      <c r="FBO67" s="140"/>
      <c r="FBP67" s="140"/>
      <c r="FBQ67" s="140"/>
      <c r="FBR67" s="140"/>
      <c r="FBS67" s="140"/>
      <c r="FBT67" s="140"/>
      <c r="FBU67" s="140"/>
      <c r="FBV67" s="140"/>
      <c r="FBW67" s="140"/>
      <c r="FBX67" s="140"/>
      <c r="FBY67" s="140"/>
      <c r="FBZ67" s="140"/>
      <c r="FCA67" s="140"/>
      <c r="FCB67" s="140"/>
      <c r="FCC67" s="140"/>
      <c r="FCD67" s="140"/>
      <c r="FCE67" s="140"/>
      <c r="FCF67" s="140"/>
      <c r="FCG67" s="140"/>
      <c r="FCH67" s="140"/>
      <c r="FCI67" s="140"/>
      <c r="FCJ67" s="140"/>
      <c r="FCK67" s="140"/>
      <c r="FCL67" s="140"/>
      <c r="FCM67" s="140"/>
      <c r="FCN67" s="140"/>
      <c r="FCO67" s="140"/>
      <c r="FCP67" s="140"/>
      <c r="FCQ67" s="140"/>
      <c r="FCR67" s="140"/>
      <c r="FCS67" s="140"/>
      <c r="FCT67" s="140"/>
      <c r="FCU67" s="140"/>
      <c r="FCV67" s="140"/>
      <c r="FCW67" s="140"/>
      <c r="FCX67" s="140"/>
      <c r="FCY67" s="140"/>
      <c r="FCZ67" s="140"/>
      <c r="FDA67" s="140"/>
      <c r="FDB67" s="140"/>
      <c r="FDC67" s="140"/>
      <c r="FDD67" s="140"/>
      <c r="FDE67" s="140"/>
      <c r="FDF67" s="140"/>
      <c r="FDG67" s="140"/>
      <c r="FDH67" s="140"/>
      <c r="FDI67" s="140"/>
      <c r="FDJ67" s="140"/>
      <c r="FDK67" s="140"/>
      <c r="FDL67" s="140"/>
      <c r="FDM67" s="140"/>
      <c r="FDN67" s="140"/>
      <c r="FDO67" s="140"/>
      <c r="FDP67" s="140"/>
      <c r="FDQ67" s="140"/>
      <c r="FDR67" s="140"/>
      <c r="FDS67" s="140"/>
      <c r="FDT67" s="140"/>
      <c r="FDU67" s="140"/>
      <c r="FDV67" s="140"/>
      <c r="FDW67" s="140"/>
      <c r="FDX67" s="140"/>
      <c r="FDY67" s="140"/>
      <c r="FDZ67" s="140"/>
      <c r="FEA67" s="140"/>
      <c r="FEB67" s="140"/>
      <c r="FEC67" s="140"/>
      <c r="FED67" s="140"/>
      <c r="FEE67" s="140"/>
      <c r="FEF67" s="140"/>
      <c r="FEG67" s="140"/>
      <c r="FEH67" s="140"/>
      <c r="FEI67" s="140"/>
      <c r="FEJ67" s="140"/>
      <c r="FEK67" s="140"/>
      <c r="FEL67" s="140"/>
      <c r="FEM67" s="140"/>
      <c r="FEN67" s="140"/>
      <c r="FEO67" s="140"/>
      <c r="FEP67" s="140"/>
      <c r="FEQ67" s="140"/>
      <c r="FER67" s="140"/>
      <c r="FES67" s="140"/>
      <c r="FET67" s="140"/>
      <c r="FEU67" s="140"/>
      <c r="FEV67" s="140"/>
      <c r="FEW67" s="140"/>
      <c r="FEX67" s="140"/>
      <c r="FEY67" s="140"/>
      <c r="FEZ67" s="140"/>
      <c r="FFA67" s="140"/>
      <c r="FFB67" s="140"/>
      <c r="FFC67" s="140"/>
      <c r="FFD67" s="140"/>
      <c r="FFE67" s="140"/>
      <c r="FFF67" s="140"/>
      <c r="FFG67" s="140"/>
      <c r="FFH67" s="140"/>
      <c r="FFI67" s="140"/>
      <c r="FFJ67" s="140"/>
      <c r="FFK67" s="140"/>
      <c r="FFL67" s="140"/>
      <c r="FFM67" s="140"/>
      <c r="FFN67" s="140"/>
      <c r="FFO67" s="140"/>
      <c r="FFP67" s="140"/>
      <c r="FFQ67" s="140"/>
      <c r="FFR67" s="140"/>
      <c r="FFS67" s="140"/>
      <c r="FFT67" s="140"/>
      <c r="FFU67" s="140"/>
      <c r="FFV67" s="140"/>
      <c r="FFW67" s="140"/>
      <c r="FFX67" s="140"/>
      <c r="FFY67" s="140"/>
      <c r="FFZ67" s="140"/>
      <c r="FGA67" s="140"/>
      <c r="FGB67" s="140"/>
      <c r="FGC67" s="140"/>
      <c r="FGD67" s="140"/>
      <c r="FGE67" s="140"/>
      <c r="FGF67" s="140"/>
      <c r="FGG67" s="140"/>
      <c r="FGH67" s="140"/>
      <c r="FGI67" s="140"/>
      <c r="FGJ67" s="140"/>
      <c r="FGK67" s="140"/>
      <c r="FGL67" s="140"/>
      <c r="FGM67" s="140"/>
      <c r="FGN67" s="140"/>
      <c r="FGO67" s="140"/>
      <c r="FGP67" s="140"/>
      <c r="FGQ67" s="140"/>
      <c r="FGR67" s="140"/>
      <c r="FGS67" s="140"/>
      <c r="FGT67" s="140"/>
      <c r="FGU67" s="140"/>
      <c r="FGV67" s="140"/>
      <c r="FGW67" s="140"/>
      <c r="FGX67" s="140"/>
      <c r="FGY67" s="140"/>
      <c r="FGZ67" s="140"/>
      <c r="FHA67" s="140"/>
      <c r="FHB67" s="140"/>
      <c r="FHC67" s="140"/>
      <c r="FHD67" s="140"/>
      <c r="FHE67" s="140"/>
      <c r="FHF67" s="140"/>
      <c r="FHG67" s="140"/>
      <c r="FHH67" s="140"/>
      <c r="FHI67" s="140"/>
      <c r="FHJ67" s="140"/>
      <c r="FHK67" s="140"/>
      <c r="FHL67" s="140"/>
      <c r="FHM67" s="140"/>
      <c r="FHN67" s="140"/>
      <c r="FHO67" s="140"/>
      <c r="FHP67" s="140"/>
      <c r="FHQ67" s="140"/>
      <c r="FHR67" s="140"/>
      <c r="FHS67" s="140"/>
      <c r="FHT67" s="140"/>
      <c r="FHU67" s="140"/>
      <c r="FHV67" s="140"/>
      <c r="FHW67" s="140"/>
      <c r="FHX67" s="140"/>
      <c r="FHY67" s="140"/>
      <c r="FHZ67" s="140"/>
      <c r="FIA67" s="140"/>
      <c r="FIB67" s="140"/>
      <c r="FIC67" s="140"/>
      <c r="FID67" s="140"/>
      <c r="FIE67" s="140"/>
      <c r="FIF67" s="140"/>
      <c r="FIG67" s="140"/>
      <c r="FIH67" s="140"/>
      <c r="FII67" s="140"/>
      <c r="FIJ67" s="140"/>
      <c r="FIK67" s="140"/>
      <c r="FIL67" s="140"/>
      <c r="FIM67" s="140"/>
      <c r="FIN67" s="140"/>
      <c r="FIO67" s="140"/>
      <c r="FIP67" s="140"/>
      <c r="FIQ67" s="140"/>
      <c r="FIR67" s="140"/>
      <c r="FIS67" s="140"/>
      <c r="FIT67" s="140"/>
      <c r="FIU67" s="140"/>
      <c r="FIV67" s="140"/>
      <c r="FIW67" s="140"/>
      <c r="FIX67" s="140"/>
      <c r="FIY67" s="140"/>
      <c r="FIZ67" s="140"/>
      <c r="FJA67" s="140"/>
      <c r="FJB67" s="140"/>
      <c r="FJC67" s="140"/>
      <c r="FJD67" s="140"/>
      <c r="FJE67" s="140"/>
      <c r="FJF67" s="140"/>
      <c r="FJG67" s="140"/>
      <c r="FJH67" s="140"/>
      <c r="FJI67" s="140"/>
      <c r="FJJ67" s="140"/>
      <c r="FJK67" s="140"/>
      <c r="FJL67" s="140"/>
      <c r="FJM67" s="140"/>
      <c r="FJN67" s="140"/>
      <c r="FJO67" s="140"/>
      <c r="FJP67" s="140"/>
      <c r="FJQ67" s="140"/>
      <c r="FJR67" s="140"/>
      <c r="FJS67" s="140"/>
      <c r="FJT67" s="140"/>
      <c r="FJU67" s="140"/>
      <c r="FJV67" s="140"/>
      <c r="FJW67" s="140"/>
      <c r="FJX67" s="140"/>
      <c r="FJY67" s="140"/>
      <c r="FJZ67" s="140"/>
      <c r="FKA67" s="140"/>
      <c r="FKB67" s="140"/>
      <c r="FKC67" s="140"/>
      <c r="FKD67" s="140"/>
      <c r="FKE67" s="140"/>
      <c r="FKF67" s="140"/>
      <c r="FKG67" s="140"/>
      <c r="FKH67" s="140"/>
      <c r="FKI67" s="140"/>
      <c r="FKJ67" s="140"/>
      <c r="FKK67" s="140"/>
      <c r="FKL67" s="140"/>
      <c r="FKM67" s="140"/>
      <c r="FKN67" s="140"/>
      <c r="FKO67" s="140"/>
      <c r="FKP67" s="140"/>
      <c r="FKQ67" s="140"/>
      <c r="FKR67" s="140"/>
      <c r="FKS67" s="140"/>
      <c r="FKT67" s="140"/>
      <c r="FKU67" s="140"/>
      <c r="FKV67" s="140"/>
      <c r="FKW67" s="140"/>
      <c r="FKX67" s="140"/>
      <c r="FKY67" s="140"/>
      <c r="FKZ67" s="140"/>
      <c r="FLA67" s="140"/>
      <c r="FLB67" s="140"/>
      <c r="FLC67" s="140"/>
      <c r="FLD67" s="140"/>
      <c r="FLE67" s="140"/>
      <c r="FLF67" s="140"/>
      <c r="FLG67" s="140"/>
      <c r="FLH67" s="140"/>
      <c r="FLI67" s="140"/>
      <c r="FLJ67" s="140"/>
      <c r="FLK67" s="140"/>
      <c r="FLL67" s="140"/>
      <c r="FLM67" s="140"/>
      <c r="FLN67" s="140"/>
      <c r="FLO67" s="140"/>
      <c r="FLP67" s="140"/>
      <c r="FLQ67" s="140"/>
      <c r="FLR67" s="140"/>
      <c r="FLS67" s="140"/>
      <c r="FLT67" s="140"/>
      <c r="FLU67" s="140"/>
      <c r="FLV67" s="140"/>
      <c r="FLW67" s="140"/>
      <c r="FLX67" s="140"/>
      <c r="FLY67" s="140"/>
      <c r="FLZ67" s="140"/>
      <c r="FMA67" s="140"/>
      <c r="FMB67" s="140"/>
      <c r="FMC67" s="140"/>
      <c r="FMD67" s="140"/>
      <c r="FME67" s="140"/>
      <c r="FMF67" s="140"/>
      <c r="FMG67" s="140"/>
      <c r="FMH67" s="140"/>
      <c r="FMI67" s="140"/>
      <c r="FMJ67" s="140"/>
      <c r="FMK67" s="140"/>
      <c r="FML67" s="140"/>
      <c r="FMM67" s="140"/>
      <c r="FMN67" s="140"/>
      <c r="FMO67" s="140"/>
      <c r="FMP67" s="140"/>
      <c r="FMQ67" s="140"/>
      <c r="FMR67" s="140"/>
      <c r="FMS67" s="140"/>
      <c r="FMT67" s="140"/>
      <c r="FMU67" s="140"/>
      <c r="FMV67" s="140"/>
      <c r="FMW67" s="140"/>
      <c r="FMX67" s="140"/>
      <c r="FMY67" s="140"/>
      <c r="FMZ67" s="140"/>
      <c r="FNA67" s="140"/>
      <c r="FNB67" s="140"/>
      <c r="FNC67" s="140"/>
      <c r="FND67" s="140"/>
      <c r="FNE67" s="140"/>
      <c r="FNF67" s="140"/>
      <c r="FNG67" s="140"/>
      <c r="FNH67" s="140"/>
      <c r="FNI67" s="140"/>
      <c r="FNJ67" s="140"/>
      <c r="FNK67" s="140"/>
      <c r="FNL67" s="140"/>
      <c r="FNM67" s="140"/>
      <c r="FNN67" s="140"/>
      <c r="FNO67" s="140"/>
      <c r="FNP67" s="140"/>
      <c r="FNQ67" s="140"/>
      <c r="FNR67" s="140"/>
      <c r="FNS67" s="140"/>
      <c r="FNT67" s="140"/>
      <c r="FNU67" s="140"/>
      <c r="FNV67" s="140"/>
      <c r="FNW67" s="140"/>
      <c r="FNX67" s="140"/>
      <c r="FNY67" s="140"/>
      <c r="FNZ67" s="140"/>
      <c r="FOA67" s="140"/>
      <c r="FOB67" s="140"/>
      <c r="FOC67" s="140"/>
      <c r="FOD67" s="140"/>
      <c r="FOE67" s="140"/>
      <c r="FOF67" s="140"/>
      <c r="FOG67" s="140"/>
      <c r="FOH67" s="140"/>
      <c r="FOI67" s="140"/>
      <c r="FOJ67" s="140"/>
      <c r="FOK67" s="140"/>
      <c r="FOL67" s="140"/>
      <c r="FOM67" s="140"/>
      <c r="FON67" s="140"/>
      <c r="FOO67" s="140"/>
      <c r="FOP67" s="140"/>
      <c r="FOQ67" s="140"/>
      <c r="FOR67" s="140"/>
      <c r="FOS67" s="140"/>
      <c r="FOT67" s="140"/>
      <c r="FOU67" s="140"/>
      <c r="FOV67" s="140"/>
      <c r="FOW67" s="140"/>
      <c r="FOX67" s="140"/>
      <c r="FOY67" s="140"/>
      <c r="FOZ67" s="140"/>
      <c r="FPA67" s="140"/>
      <c r="FPB67" s="140"/>
      <c r="FPC67" s="140"/>
      <c r="FPD67" s="140"/>
      <c r="FPE67" s="140"/>
      <c r="FPF67" s="140"/>
      <c r="FPG67" s="140"/>
      <c r="FPH67" s="140"/>
      <c r="FPI67" s="140"/>
      <c r="FPJ67" s="140"/>
      <c r="FPK67" s="140"/>
      <c r="FPL67" s="140"/>
      <c r="FPM67" s="140"/>
      <c r="FPN67" s="140"/>
      <c r="FPO67" s="140"/>
      <c r="FPP67" s="140"/>
      <c r="FPQ67" s="140"/>
      <c r="FPR67" s="140"/>
      <c r="FPS67" s="140"/>
      <c r="FPT67" s="140"/>
      <c r="FPU67" s="140"/>
      <c r="FPV67" s="140"/>
      <c r="FPW67" s="140"/>
      <c r="FPX67" s="140"/>
      <c r="FPY67" s="140"/>
      <c r="FPZ67" s="140"/>
      <c r="FQA67" s="140"/>
      <c r="FQB67" s="140"/>
      <c r="FQC67" s="140"/>
      <c r="FQD67" s="140"/>
      <c r="FQE67" s="140"/>
      <c r="FQF67" s="140"/>
      <c r="FQG67" s="140"/>
      <c r="FQH67" s="140"/>
      <c r="FQI67" s="140"/>
      <c r="FQJ67" s="140"/>
      <c r="FQK67" s="140"/>
      <c r="FQL67" s="140"/>
      <c r="FQM67" s="140"/>
      <c r="FQN67" s="140"/>
      <c r="FQO67" s="140"/>
      <c r="FQP67" s="140"/>
      <c r="FQQ67" s="140"/>
      <c r="FQR67" s="140"/>
      <c r="FQS67" s="140"/>
      <c r="FQT67" s="140"/>
      <c r="FQU67" s="140"/>
      <c r="FQV67" s="140"/>
      <c r="FQW67" s="140"/>
      <c r="FQX67" s="140"/>
      <c r="FQY67" s="140"/>
      <c r="FQZ67" s="140"/>
      <c r="FRA67" s="140"/>
      <c r="FRB67" s="140"/>
      <c r="FRC67" s="140"/>
      <c r="FRD67" s="140"/>
      <c r="FRE67" s="140"/>
      <c r="FRF67" s="140"/>
      <c r="FRG67" s="140"/>
      <c r="FRH67" s="140"/>
      <c r="FRI67" s="140"/>
      <c r="FRJ67" s="140"/>
      <c r="FRK67" s="140"/>
      <c r="FRL67" s="140"/>
      <c r="FRM67" s="140"/>
      <c r="FRN67" s="140"/>
      <c r="FRO67" s="140"/>
      <c r="FRP67" s="140"/>
      <c r="FRQ67" s="140"/>
      <c r="FRR67" s="140"/>
      <c r="FRS67" s="140"/>
      <c r="FRT67" s="140"/>
      <c r="FRU67" s="140"/>
      <c r="FRV67" s="140"/>
      <c r="FRW67" s="140"/>
      <c r="FRX67" s="140"/>
      <c r="FRY67" s="140"/>
      <c r="FRZ67" s="140"/>
      <c r="FSA67" s="140"/>
      <c r="FSB67" s="140"/>
      <c r="FSC67" s="140"/>
      <c r="FSD67" s="140"/>
      <c r="FSE67" s="140"/>
      <c r="FSF67" s="140"/>
      <c r="FSG67" s="140"/>
      <c r="FSH67" s="140"/>
      <c r="FSI67" s="140"/>
      <c r="FSJ67" s="140"/>
      <c r="FSK67" s="140"/>
      <c r="FSL67" s="140"/>
      <c r="FSM67" s="140"/>
      <c r="FSN67" s="140"/>
      <c r="FSO67" s="140"/>
      <c r="FSP67" s="140"/>
      <c r="FSQ67" s="140"/>
      <c r="FSR67" s="140"/>
      <c r="FSS67" s="140"/>
      <c r="FST67" s="140"/>
      <c r="FSU67" s="140"/>
      <c r="FSV67" s="140"/>
      <c r="FSW67" s="140"/>
      <c r="FSX67" s="140"/>
      <c r="FSY67" s="140"/>
      <c r="FSZ67" s="140"/>
      <c r="FTA67" s="140"/>
      <c r="FTB67" s="140"/>
      <c r="FTC67" s="140"/>
      <c r="FTD67" s="140"/>
      <c r="FTE67" s="140"/>
      <c r="FTF67" s="140"/>
      <c r="FTG67" s="140"/>
      <c r="FTH67" s="140"/>
      <c r="FTI67" s="140"/>
      <c r="FTJ67" s="140"/>
      <c r="FTK67" s="140"/>
      <c r="FTL67" s="140"/>
      <c r="FTM67" s="140"/>
      <c r="FTN67" s="140"/>
      <c r="FTO67" s="140"/>
      <c r="FTP67" s="140"/>
      <c r="FTQ67" s="140"/>
      <c r="FTR67" s="140"/>
      <c r="FTS67" s="140"/>
      <c r="FTT67" s="140"/>
      <c r="FTU67" s="140"/>
      <c r="FTV67" s="140"/>
      <c r="FTW67" s="140"/>
      <c r="FTX67" s="140"/>
      <c r="FTY67" s="140"/>
      <c r="FTZ67" s="140"/>
      <c r="FUA67" s="140"/>
      <c r="FUB67" s="140"/>
      <c r="FUC67" s="140"/>
      <c r="FUD67" s="140"/>
      <c r="FUE67" s="140"/>
      <c r="FUF67" s="140"/>
      <c r="FUG67" s="140"/>
      <c r="FUH67" s="140"/>
      <c r="FUI67" s="140"/>
      <c r="FUJ67" s="140"/>
      <c r="FUK67" s="140"/>
      <c r="FUL67" s="140"/>
      <c r="FUM67" s="140"/>
      <c r="FUN67" s="140"/>
      <c r="FUO67" s="140"/>
      <c r="FUP67" s="140"/>
      <c r="FUQ67" s="140"/>
      <c r="FUR67" s="140"/>
      <c r="FUS67" s="140"/>
      <c r="FUT67" s="140"/>
      <c r="FUU67" s="140"/>
      <c r="FUV67" s="140"/>
      <c r="FUW67" s="140"/>
      <c r="FUX67" s="140"/>
      <c r="FUY67" s="140"/>
      <c r="FUZ67" s="140"/>
      <c r="FVA67" s="140"/>
      <c r="FVB67" s="140"/>
      <c r="FVC67" s="140"/>
      <c r="FVD67" s="140"/>
      <c r="FVE67" s="140"/>
      <c r="FVF67" s="140"/>
      <c r="FVG67" s="140"/>
      <c r="FVH67" s="140"/>
      <c r="FVI67" s="140"/>
      <c r="FVJ67" s="140"/>
      <c r="FVK67" s="140"/>
      <c r="FVL67" s="140"/>
      <c r="FVM67" s="140"/>
      <c r="FVN67" s="140"/>
      <c r="FVO67" s="140"/>
      <c r="FVP67" s="140"/>
      <c r="FVQ67" s="140"/>
      <c r="FVR67" s="140"/>
      <c r="FVS67" s="140"/>
      <c r="FVT67" s="140"/>
      <c r="FVU67" s="140"/>
      <c r="FVV67" s="140"/>
      <c r="FVW67" s="140"/>
      <c r="FVX67" s="140"/>
      <c r="FVY67" s="140"/>
      <c r="FVZ67" s="140"/>
      <c r="FWA67" s="140"/>
      <c r="FWB67" s="140"/>
      <c r="FWC67" s="140"/>
      <c r="FWD67" s="140"/>
      <c r="FWE67" s="140"/>
      <c r="FWF67" s="140"/>
      <c r="FWG67" s="140"/>
      <c r="FWH67" s="140"/>
      <c r="FWI67" s="140"/>
      <c r="FWJ67" s="140"/>
      <c r="FWK67" s="140"/>
      <c r="FWL67" s="140"/>
      <c r="FWM67" s="140"/>
      <c r="FWN67" s="140"/>
      <c r="FWO67" s="140"/>
      <c r="FWP67" s="140"/>
      <c r="FWQ67" s="140"/>
      <c r="FWR67" s="140"/>
      <c r="FWS67" s="140"/>
      <c r="FWT67" s="140"/>
      <c r="FWU67" s="140"/>
      <c r="FWV67" s="140"/>
      <c r="FWW67" s="140"/>
      <c r="FWX67" s="140"/>
      <c r="FWY67" s="140"/>
      <c r="FWZ67" s="140"/>
      <c r="FXA67" s="140"/>
      <c r="FXB67" s="140"/>
      <c r="FXC67" s="140"/>
      <c r="FXD67" s="140"/>
      <c r="FXE67" s="140"/>
      <c r="FXF67" s="140"/>
      <c r="FXG67" s="140"/>
      <c r="FXH67" s="140"/>
      <c r="FXI67" s="140"/>
      <c r="FXJ67" s="140"/>
      <c r="FXK67" s="140"/>
      <c r="FXL67" s="140"/>
      <c r="FXM67" s="140"/>
      <c r="FXN67" s="140"/>
      <c r="FXO67" s="140"/>
      <c r="FXP67" s="140"/>
      <c r="FXQ67" s="140"/>
      <c r="FXR67" s="140"/>
      <c r="FXS67" s="140"/>
      <c r="FXT67" s="140"/>
      <c r="FXU67" s="140"/>
      <c r="FXV67" s="140"/>
      <c r="FXW67" s="140"/>
      <c r="FXX67" s="140"/>
      <c r="FXY67" s="140"/>
      <c r="FXZ67" s="140"/>
      <c r="FYA67" s="140"/>
      <c r="FYB67" s="140"/>
      <c r="FYC67" s="140"/>
      <c r="FYD67" s="140"/>
      <c r="FYE67" s="140"/>
      <c r="FYF67" s="140"/>
      <c r="FYG67" s="140"/>
      <c r="FYH67" s="140"/>
      <c r="FYI67" s="140"/>
      <c r="FYJ67" s="140"/>
      <c r="FYK67" s="140"/>
      <c r="FYL67" s="140"/>
      <c r="FYM67" s="140"/>
      <c r="FYN67" s="140"/>
      <c r="FYO67" s="140"/>
      <c r="FYP67" s="140"/>
      <c r="FYQ67" s="140"/>
      <c r="FYR67" s="140"/>
      <c r="FYS67" s="140"/>
      <c r="FYT67" s="140"/>
      <c r="FYU67" s="140"/>
      <c r="FYV67" s="140"/>
      <c r="FYW67" s="140"/>
      <c r="FYX67" s="140"/>
      <c r="FYY67" s="140"/>
      <c r="FYZ67" s="140"/>
      <c r="FZA67" s="140"/>
      <c r="FZB67" s="140"/>
      <c r="FZC67" s="140"/>
      <c r="FZD67" s="140"/>
      <c r="FZE67" s="140"/>
      <c r="FZF67" s="140"/>
      <c r="FZG67" s="140"/>
      <c r="FZH67" s="140"/>
      <c r="FZI67" s="140"/>
      <c r="FZJ67" s="140"/>
      <c r="FZK67" s="140"/>
      <c r="FZL67" s="140"/>
      <c r="FZM67" s="140"/>
      <c r="FZN67" s="140"/>
      <c r="FZO67" s="140"/>
      <c r="FZP67" s="140"/>
      <c r="FZQ67" s="140"/>
      <c r="FZR67" s="140"/>
      <c r="FZS67" s="140"/>
      <c r="FZT67" s="140"/>
      <c r="FZU67" s="140"/>
      <c r="FZV67" s="140"/>
      <c r="FZW67" s="140"/>
      <c r="FZX67" s="140"/>
      <c r="FZY67" s="140"/>
      <c r="FZZ67" s="140"/>
      <c r="GAA67" s="140"/>
      <c r="GAB67" s="140"/>
      <c r="GAC67" s="140"/>
      <c r="GAD67" s="140"/>
      <c r="GAE67" s="140"/>
      <c r="GAF67" s="140"/>
      <c r="GAG67" s="140"/>
      <c r="GAH67" s="140"/>
      <c r="GAI67" s="140"/>
      <c r="GAJ67" s="140"/>
      <c r="GAK67" s="140"/>
      <c r="GAL67" s="140"/>
      <c r="GAM67" s="140"/>
      <c r="GAN67" s="140"/>
      <c r="GAO67" s="140"/>
      <c r="GAP67" s="140"/>
      <c r="GAQ67" s="140"/>
      <c r="GAR67" s="140"/>
      <c r="GAS67" s="140"/>
      <c r="GAT67" s="140"/>
      <c r="GAU67" s="140"/>
      <c r="GAV67" s="140"/>
      <c r="GAW67" s="140"/>
      <c r="GAX67" s="140"/>
      <c r="GAY67" s="140"/>
      <c r="GAZ67" s="140"/>
      <c r="GBA67" s="140"/>
      <c r="GBB67" s="140"/>
      <c r="GBC67" s="140"/>
      <c r="GBD67" s="140"/>
      <c r="GBE67" s="140"/>
      <c r="GBF67" s="140"/>
      <c r="GBG67" s="140"/>
      <c r="GBH67" s="140"/>
      <c r="GBI67" s="140"/>
      <c r="GBJ67" s="140"/>
      <c r="GBK67" s="140"/>
      <c r="GBL67" s="140"/>
      <c r="GBM67" s="140"/>
      <c r="GBN67" s="140"/>
      <c r="GBO67" s="140"/>
      <c r="GBP67" s="140"/>
      <c r="GBQ67" s="140"/>
      <c r="GBR67" s="140"/>
      <c r="GBS67" s="140"/>
      <c r="GBT67" s="140"/>
      <c r="GBU67" s="140"/>
      <c r="GBV67" s="140"/>
      <c r="GBW67" s="140"/>
      <c r="GBX67" s="140"/>
      <c r="GBY67" s="140"/>
      <c r="GBZ67" s="140"/>
      <c r="GCA67" s="140"/>
      <c r="GCB67" s="140"/>
      <c r="GCC67" s="140"/>
      <c r="GCD67" s="140"/>
      <c r="GCE67" s="140"/>
      <c r="GCF67" s="140"/>
      <c r="GCG67" s="140"/>
      <c r="GCH67" s="140"/>
      <c r="GCI67" s="140"/>
      <c r="GCJ67" s="140"/>
      <c r="GCK67" s="140"/>
      <c r="GCL67" s="140"/>
      <c r="GCM67" s="140"/>
      <c r="GCN67" s="140"/>
      <c r="GCO67" s="140"/>
      <c r="GCP67" s="140"/>
      <c r="GCQ67" s="140"/>
      <c r="GCR67" s="140"/>
      <c r="GCS67" s="140"/>
      <c r="GCT67" s="140"/>
      <c r="GCU67" s="140"/>
      <c r="GCV67" s="140"/>
      <c r="GCW67" s="140"/>
      <c r="GCX67" s="140"/>
      <c r="GCY67" s="140"/>
      <c r="GCZ67" s="140"/>
      <c r="GDA67" s="140"/>
      <c r="GDB67" s="140"/>
      <c r="GDC67" s="140"/>
      <c r="GDD67" s="140"/>
      <c r="GDE67" s="140"/>
      <c r="GDF67" s="140"/>
      <c r="GDG67" s="140"/>
      <c r="GDH67" s="140"/>
      <c r="GDI67" s="140"/>
      <c r="GDJ67" s="140"/>
      <c r="GDK67" s="140"/>
      <c r="GDL67" s="140"/>
      <c r="GDM67" s="140"/>
      <c r="GDN67" s="140"/>
      <c r="GDO67" s="140"/>
      <c r="GDP67" s="140"/>
      <c r="GDQ67" s="140"/>
      <c r="GDR67" s="140"/>
      <c r="GDS67" s="140"/>
      <c r="GDT67" s="140"/>
      <c r="GDU67" s="140"/>
      <c r="GDV67" s="140"/>
      <c r="GDW67" s="140"/>
      <c r="GDX67" s="140"/>
      <c r="GDY67" s="140"/>
      <c r="GDZ67" s="140"/>
      <c r="GEA67" s="140"/>
      <c r="GEB67" s="140"/>
      <c r="GEC67" s="140"/>
      <c r="GED67" s="140"/>
      <c r="GEE67" s="140"/>
      <c r="GEF67" s="140"/>
      <c r="GEG67" s="140"/>
      <c r="GEH67" s="140"/>
      <c r="GEI67" s="140"/>
      <c r="GEJ67" s="140"/>
      <c r="GEK67" s="140"/>
      <c r="GEL67" s="140"/>
      <c r="GEM67" s="140"/>
      <c r="GEN67" s="140"/>
      <c r="GEO67" s="140"/>
      <c r="GEP67" s="140"/>
      <c r="GEQ67" s="140"/>
      <c r="GER67" s="140"/>
      <c r="GES67" s="140"/>
      <c r="GET67" s="140"/>
      <c r="GEU67" s="140"/>
      <c r="GEV67" s="140"/>
      <c r="GEW67" s="140"/>
      <c r="GEX67" s="140"/>
      <c r="GEY67" s="140"/>
      <c r="GEZ67" s="140"/>
      <c r="GFA67" s="140"/>
      <c r="GFB67" s="140"/>
      <c r="GFC67" s="140"/>
      <c r="GFD67" s="140"/>
      <c r="GFE67" s="140"/>
      <c r="GFF67" s="140"/>
      <c r="GFG67" s="140"/>
      <c r="GFH67" s="140"/>
      <c r="GFI67" s="140"/>
      <c r="GFJ67" s="140"/>
      <c r="GFK67" s="140"/>
      <c r="GFL67" s="140"/>
      <c r="GFM67" s="140"/>
      <c r="GFN67" s="140"/>
      <c r="GFO67" s="140"/>
      <c r="GFP67" s="140"/>
      <c r="GFQ67" s="140"/>
      <c r="GFR67" s="140"/>
      <c r="GFS67" s="140"/>
      <c r="GFT67" s="140"/>
      <c r="GFU67" s="140"/>
      <c r="GFV67" s="140"/>
      <c r="GFW67" s="140"/>
      <c r="GFX67" s="140"/>
      <c r="GFY67" s="140"/>
      <c r="GFZ67" s="140"/>
      <c r="GGA67" s="140"/>
      <c r="GGB67" s="140"/>
      <c r="GGC67" s="140"/>
      <c r="GGD67" s="140"/>
      <c r="GGE67" s="140"/>
      <c r="GGF67" s="140"/>
      <c r="GGG67" s="140"/>
      <c r="GGH67" s="140"/>
      <c r="GGI67" s="140"/>
      <c r="GGJ67" s="140"/>
      <c r="GGK67" s="140"/>
      <c r="GGL67" s="140"/>
      <c r="GGM67" s="140"/>
      <c r="GGN67" s="140"/>
      <c r="GGO67" s="140"/>
      <c r="GGP67" s="140"/>
      <c r="GGQ67" s="140"/>
      <c r="GGR67" s="140"/>
      <c r="GGS67" s="140"/>
      <c r="GGT67" s="140"/>
      <c r="GGU67" s="140"/>
      <c r="GGV67" s="140"/>
      <c r="GGW67" s="140"/>
      <c r="GGX67" s="140"/>
      <c r="GGY67" s="140"/>
      <c r="GGZ67" s="140"/>
      <c r="GHA67" s="140"/>
      <c r="GHB67" s="140"/>
      <c r="GHC67" s="140"/>
      <c r="GHD67" s="140"/>
      <c r="GHE67" s="140"/>
      <c r="GHF67" s="140"/>
      <c r="GHG67" s="140"/>
      <c r="GHH67" s="140"/>
      <c r="GHI67" s="140"/>
      <c r="GHJ67" s="140"/>
      <c r="GHK67" s="140"/>
      <c r="GHL67" s="140"/>
      <c r="GHM67" s="140"/>
      <c r="GHN67" s="140"/>
      <c r="GHO67" s="140"/>
      <c r="GHP67" s="140"/>
      <c r="GHQ67" s="140"/>
      <c r="GHR67" s="140"/>
      <c r="GHS67" s="140"/>
      <c r="GHT67" s="140"/>
      <c r="GHU67" s="140"/>
      <c r="GHV67" s="140"/>
      <c r="GHW67" s="140"/>
      <c r="GHX67" s="140"/>
      <c r="GHY67" s="140"/>
      <c r="GHZ67" s="140"/>
      <c r="GIA67" s="140"/>
      <c r="GIB67" s="140"/>
      <c r="GIC67" s="140"/>
      <c r="GID67" s="140"/>
      <c r="GIE67" s="140"/>
      <c r="GIF67" s="140"/>
      <c r="GIG67" s="140"/>
      <c r="GIH67" s="140"/>
      <c r="GII67" s="140"/>
      <c r="GIJ67" s="140"/>
      <c r="GIK67" s="140"/>
      <c r="GIL67" s="140"/>
      <c r="GIM67" s="140"/>
      <c r="GIN67" s="140"/>
      <c r="GIO67" s="140"/>
      <c r="GIP67" s="140"/>
      <c r="GIQ67" s="140"/>
      <c r="GIR67" s="140"/>
      <c r="GIS67" s="140"/>
      <c r="GIT67" s="140"/>
      <c r="GIU67" s="140"/>
      <c r="GIV67" s="140"/>
      <c r="GIW67" s="140"/>
      <c r="GIX67" s="140"/>
      <c r="GIY67" s="140"/>
      <c r="GIZ67" s="140"/>
      <c r="GJA67" s="140"/>
      <c r="GJB67" s="140"/>
      <c r="GJC67" s="140"/>
      <c r="GJD67" s="140"/>
      <c r="GJE67" s="140"/>
      <c r="GJF67" s="140"/>
      <c r="GJG67" s="140"/>
      <c r="GJH67" s="140"/>
      <c r="GJI67" s="140"/>
      <c r="GJJ67" s="140"/>
      <c r="GJK67" s="140"/>
      <c r="GJL67" s="140"/>
      <c r="GJM67" s="140"/>
      <c r="GJN67" s="140"/>
      <c r="GJO67" s="140"/>
      <c r="GJP67" s="140"/>
      <c r="GJQ67" s="140"/>
      <c r="GJR67" s="140"/>
      <c r="GJS67" s="140"/>
      <c r="GJT67" s="140"/>
      <c r="GJU67" s="140"/>
      <c r="GJV67" s="140"/>
      <c r="GJW67" s="140"/>
      <c r="GJX67" s="140"/>
      <c r="GJY67" s="140"/>
      <c r="GJZ67" s="140"/>
      <c r="GKA67" s="140"/>
      <c r="GKB67" s="140"/>
      <c r="GKC67" s="140"/>
      <c r="GKD67" s="140"/>
      <c r="GKE67" s="140"/>
      <c r="GKF67" s="140"/>
      <c r="GKG67" s="140"/>
      <c r="GKH67" s="140"/>
      <c r="GKI67" s="140"/>
      <c r="GKJ67" s="140"/>
      <c r="GKK67" s="140"/>
      <c r="GKL67" s="140"/>
      <c r="GKM67" s="140"/>
      <c r="GKN67" s="140"/>
      <c r="GKO67" s="140"/>
      <c r="GKP67" s="140"/>
      <c r="GKQ67" s="140"/>
      <c r="GKR67" s="140"/>
      <c r="GKS67" s="140"/>
      <c r="GKT67" s="140"/>
      <c r="GKU67" s="140"/>
      <c r="GKV67" s="140"/>
      <c r="GKW67" s="140"/>
      <c r="GKX67" s="140"/>
      <c r="GKY67" s="140"/>
      <c r="GKZ67" s="140"/>
      <c r="GLA67" s="140"/>
      <c r="GLB67" s="140"/>
      <c r="GLC67" s="140"/>
      <c r="GLD67" s="140"/>
      <c r="GLE67" s="140"/>
      <c r="GLF67" s="140"/>
      <c r="GLG67" s="140"/>
      <c r="GLH67" s="140"/>
      <c r="GLI67" s="140"/>
      <c r="GLJ67" s="140"/>
      <c r="GLK67" s="140"/>
      <c r="GLL67" s="140"/>
      <c r="GLM67" s="140"/>
      <c r="GLN67" s="140"/>
      <c r="GLO67" s="140"/>
      <c r="GLP67" s="140"/>
      <c r="GLQ67" s="140"/>
      <c r="GLR67" s="140"/>
      <c r="GLS67" s="140"/>
      <c r="GLT67" s="140"/>
      <c r="GLU67" s="140"/>
      <c r="GLV67" s="140"/>
      <c r="GLW67" s="140"/>
      <c r="GLX67" s="140"/>
      <c r="GLY67" s="140"/>
      <c r="GLZ67" s="140"/>
      <c r="GMA67" s="140"/>
      <c r="GMB67" s="140"/>
      <c r="GMC67" s="140"/>
      <c r="GMD67" s="140"/>
      <c r="GME67" s="140"/>
      <c r="GMF67" s="140"/>
      <c r="GMG67" s="140"/>
      <c r="GMH67" s="140"/>
      <c r="GMI67" s="140"/>
      <c r="GMJ67" s="140"/>
      <c r="GMK67" s="140"/>
      <c r="GML67" s="140"/>
      <c r="GMM67" s="140"/>
      <c r="GMN67" s="140"/>
      <c r="GMO67" s="140"/>
      <c r="GMP67" s="140"/>
      <c r="GMQ67" s="140"/>
      <c r="GMR67" s="140"/>
      <c r="GMS67" s="140"/>
      <c r="GMT67" s="140"/>
      <c r="GMU67" s="140"/>
      <c r="GMV67" s="140"/>
      <c r="GMW67" s="140"/>
      <c r="GMX67" s="140"/>
      <c r="GMY67" s="140"/>
      <c r="GMZ67" s="140"/>
      <c r="GNA67" s="140"/>
      <c r="GNB67" s="140"/>
      <c r="GNC67" s="140"/>
      <c r="GND67" s="140"/>
      <c r="GNE67" s="140"/>
      <c r="GNF67" s="140"/>
      <c r="GNG67" s="140"/>
      <c r="GNH67" s="140"/>
      <c r="GNI67" s="140"/>
      <c r="GNJ67" s="140"/>
      <c r="GNK67" s="140"/>
      <c r="GNL67" s="140"/>
      <c r="GNM67" s="140"/>
      <c r="GNN67" s="140"/>
      <c r="GNO67" s="140"/>
      <c r="GNP67" s="140"/>
      <c r="GNQ67" s="140"/>
      <c r="GNR67" s="140"/>
      <c r="GNS67" s="140"/>
      <c r="GNT67" s="140"/>
      <c r="GNU67" s="140"/>
      <c r="GNV67" s="140"/>
      <c r="GNW67" s="140"/>
      <c r="GNX67" s="140"/>
      <c r="GNY67" s="140"/>
      <c r="GNZ67" s="140"/>
      <c r="GOA67" s="140"/>
      <c r="GOB67" s="140"/>
      <c r="GOC67" s="140"/>
      <c r="GOD67" s="140"/>
      <c r="GOE67" s="140"/>
      <c r="GOF67" s="140"/>
      <c r="GOG67" s="140"/>
      <c r="GOH67" s="140"/>
      <c r="GOI67" s="140"/>
      <c r="GOJ67" s="140"/>
      <c r="GOK67" s="140"/>
      <c r="GOL67" s="140"/>
      <c r="GOM67" s="140"/>
      <c r="GON67" s="140"/>
      <c r="GOO67" s="140"/>
      <c r="GOP67" s="140"/>
      <c r="GOQ67" s="140"/>
      <c r="GOR67" s="140"/>
      <c r="GOS67" s="140"/>
      <c r="GOT67" s="140"/>
      <c r="GOU67" s="140"/>
      <c r="GOV67" s="140"/>
      <c r="GOW67" s="140"/>
      <c r="GOX67" s="140"/>
      <c r="GOY67" s="140"/>
      <c r="GOZ67" s="140"/>
      <c r="GPA67" s="140"/>
      <c r="GPB67" s="140"/>
      <c r="GPC67" s="140"/>
      <c r="GPD67" s="140"/>
      <c r="GPE67" s="140"/>
      <c r="GPF67" s="140"/>
      <c r="GPG67" s="140"/>
      <c r="GPH67" s="140"/>
      <c r="GPI67" s="140"/>
      <c r="GPJ67" s="140"/>
      <c r="GPK67" s="140"/>
      <c r="GPL67" s="140"/>
      <c r="GPM67" s="140"/>
      <c r="GPN67" s="140"/>
      <c r="GPO67" s="140"/>
      <c r="GPP67" s="140"/>
      <c r="GPQ67" s="140"/>
      <c r="GPR67" s="140"/>
      <c r="GPS67" s="140"/>
      <c r="GPT67" s="140"/>
      <c r="GPU67" s="140"/>
      <c r="GPV67" s="140"/>
      <c r="GPW67" s="140"/>
      <c r="GPX67" s="140"/>
      <c r="GPY67" s="140"/>
      <c r="GPZ67" s="140"/>
      <c r="GQA67" s="140"/>
      <c r="GQB67" s="140"/>
      <c r="GQC67" s="140"/>
      <c r="GQD67" s="140"/>
      <c r="GQE67" s="140"/>
      <c r="GQF67" s="140"/>
      <c r="GQG67" s="140"/>
      <c r="GQH67" s="140"/>
      <c r="GQI67" s="140"/>
      <c r="GQJ67" s="140"/>
      <c r="GQK67" s="140"/>
      <c r="GQL67" s="140"/>
      <c r="GQM67" s="140"/>
      <c r="GQN67" s="140"/>
      <c r="GQO67" s="140"/>
      <c r="GQP67" s="140"/>
      <c r="GQQ67" s="140"/>
      <c r="GQR67" s="140"/>
      <c r="GQS67" s="140"/>
      <c r="GQT67" s="140"/>
      <c r="GQU67" s="140"/>
      <c r="GQV67" s="140"/>
      <c r="GQW67" s="140"/>
      <c r="GQX67" s="140"/>
      <c r="GQY67" s="140"/>
      <c r="GQZ67" s="140"/>
      <c r="GRA67" s="140"/>
      <c r="GRB67" s="140"/>
      <c r="GRC67" s="140"/>
      <c r="GRD67" s="140"/>
      <c r="GRE67" s="140"/>
      <c r="GRF67" s="140"/>
      <c r="GRG67" s="140"/>
      <c r="GRH67" s="140"/>
      <c r="GRI67" s="140"/>
      <c r="GRJ67" s="140"/>
      <c r="GRK67" s="140"/>
      <c r="GRL67" s="140"/>
      <c r="GRM67" s="140"/>
      <c r="GRN67" s="140"/>
      <c r="GRO67" s="140"/>
      <c r="GRP67" s="140"/>
      <c r="GRQ67" s="140"/>
      <c r="GRR67" s="140"/>
      <c r="GRS67" s="140"/>
      <c r="GRT67" s="140"/>
      <c r="GRU67" s="140"/>
      <c r="GRV67" s="140"/>
      <c r="GRW67" s="140"/>
      <c r="GRX67" s="140"/>
      <c r="GRY67" s="140"/>
      <c r="GRZ67" s="140"/>
      <c r="GSA67" s="140"/>
      <c r="GSB67" s="140"/>
      <c r="GSC67" s="140"/>
      <c r="GSD67" s="140"/>
      <c r="GSE67" s="140"/>
      <c r="GSF67" s="140"/>
      <c r="GSG67" s="140"/>
      <c r="GSH67" s="140"/>
      <c r="GSI67" s="140"/>
      <c r="GSJ67" s="140"/>
      <c r="GSK67" s="140"/>
      <c r="GSL67" s="140"/>
      <c r="GSM67" s="140"/>
      <c r="GSN67" s="140"/>
      <c r="GSO67" s="140"/>
      <c r="GSP67" s="140"/>
      <c r="GSQ67" s="140"/>
      <c r="GSR67" s="140"/>
      <c r="GSS67" s="140"/>
      <c r="GST67" s="140"/>
      <c r="GSU67" s="140"/>
      <c r="GSV67" s="140"/>
      <c r="GSW67" s="140"/>
      <c r="GSX67" s="140"/>
      <c r="GSY67" s="140"/>
      <c r="GSZ67" s="140"/>
      <c r="GTA67" s="140"/>
      <c r="GTB67" s="140"/>
      <c r="GTC67" s="140"/>
      <c r="GTD67" s="140"/>
      <c r="GTE67" s="140"/>
      <c r="GTF67" s="140"/>
      <c r="GTG67" s="140"/>
      <c r="GTH67" s="140"/>
      <c r="GTI67" s="140"/>
      <c r="GTJ67" s="140"/>
      <c r="GTK67" s="140"/>
      <c r="GTL67" s="140"/>
      <c r="GTM67" s="140"/>
      <c r="GTN67" s="140"/>
      <c r="GTO67" s="140"/>
      <c r="GTP67" s="140"/>
      <c r="GTQ67" s="140"/>
      <c r="GTR67" s="140"/>
      <c r="GTS67" s="140"/>
      <c r="GTT67" s="140"/>
      <c r="GTU67" s="140"/>
      <c r="GTV67" s="140"/>
      <c r="GTW67" s="140"/>
      <c r="GTX67" s="140"/>
      <c r="GTY67" s="140"/>
      <c r="GTZ67" s="140"/>
      <c r="GUA67" s="140"/>
      <c r="GUB67" s="140"/>
      <c r="GUC67" s="140"/>
      <c r="GUD67" s="140"/>
      <c r="GUE67" s="140"/>
      <c r="GUF67" s="140"/>
      <c r="GUG67" s="140"/>
      <c r="GUH67" s="140"/>
      <c r="GUI67" s="140"/>
      <c r="GUJ67" s="140"/>
      <c r="GUK67" s="140"/>
      <c r="GUL67" s="140"/>
      <c r="GUM67" s="140"/>
      <c r="GUN67" s="140"/>
      <c r="GUO67" s="140"/>
      <c r="GUP67" s="140"/>
      <c r="GUQ67" s="140"/>
      <c r="GUR67" s="140"/>
      <c r="GUS67" s="140"/>
      <c r="GUT67" s="140"/>
      <c r="GUU67" s="140"/>
      <c r="GUV67" s="140"/>
      <c r="GUW67" s="140"/>
      <c r="GUX67" s="140"/>
      <c r="GUY67" s="140"/>
      <c r="GUZ67" s="140"/>
      <c r="GVA67" s="140"/>
      <c r="GVB67" s="140"/>
      <c r="GVC67" s="140"/>
      <c r="GVD67" s="140"/>
      <c r="GVE67" s="140"/>
      <c r="GVF67" s="140"/>
      <c r="GVG67" s="140"/>
      <c r="GVH67" s="140"/>
      <c r="GVI67" s="140"/>
      <c r="GVJ67" s="140"/>
      <c r="GVK67" s="140"/>
      <c r="GVL67" s="140"/>
      <c r="GVM67" s="140"/>
      <c r="GVN67" s="140"/>
      <c r="GVO67" s="140"/>
      <c r="GVP67" s="140"/>
      <c r="GVQ67" s="140"/>
      <c r="GVR67" s="140"/>
      <c r="GVS67" s="140"/>
      <c r="GVT67" s="140"/>
      <c r="GVU67" s="140"/>
      <c r="GVV67" s="140"/>
      <c r="GVW67" s="140"/>
      <c r="GVX67" s="140"/>
      <c r="GVY67" s="140"/>
      <c r="GVZ67" s="140"/>
      <c r="GWA67" s="140"/>
      <c r="GWB67" s="140"/>
      <c r="GWC67" s="140"/>
      <c r="GWD67" s="140"/>
      <c r="GWE67" s="140"/>
      <c r="GWF67" s="140"/>
      <c r="GWG67" s="140"/>
      <c r="GWH67" s="140"/>
      <c r="GWI67" s="140"/>
      <c r="GWJ67" s="140"/>
      <c r="GWK67" s="140"/>
      <c r="GWL67" s="140"/>
      <c r="GWM67" s="140"/>
      <c r="GWN67" s="140"/>
      <c r="GWO67" s="140"/>
      <c r="GWP67" s="140"/>
      <c r="GWQ67" s="140"/>
      <c r="GWR67" s="140"/>
      <c r="GWS67" s="140"/>
      <c r="GWT67" s="140"/>
      <c r="GWU67" s="140"/>
      <c r="GWV67" s="140"/>
      <c r="GWW67" s="140"/>
      <c r="GWX67" s="140"/>
      <c r="GWY67" s="140"/>
      <c r="GWZ67" s="140"/>
      <c r="GXA67" s="140"/>
      <c r="GXB67" s="140"/>
      <c r="GXC67" s="140"/>
      <c r="GXD67" s="140"/>
      <c r="GXE67" s="140"/>
      <c r="GXF67" s="140"/>
      <c r="GXG67" s="140"/>
      <c r="GXH67" s="140"/>
      <c r="GXI67" s="140"/>
      <c r="GXJ67" s="140"/>
      <c r="GXK67" s="140"/>
      <c r="GXL67" s="140"/>
      <c r="GXM67" s="140"/>
      <c r="GXN67" s="140"/>
      <c r="GXO67" s="140"/>
      <c r="GXP67" s="140"/>
      <c r="GXQ67" s="140"/>
      <c r="GXR67" s="140"/>
      <c r="GXS67" s="140"/>
      <c r="GXT67" s="140"/>
      <c r="GXU67" s="140"/>
      <c r="GXV67" s="140"/>
      <c r="GXW67" s="140"/>
      <c r="GXX67" s="140"/>
      <c r="GXY67" s="140"/>
      <c r="GXZ67" s="140"/>
      <c r="GYA67" s="140"/>
      <c r="GYB67" s="140"/>
      <c r="GYC67" s="140"/>
      <c r="GYD67" s="140"/>
      <c r="GYE67" s="140"/>
      <c r="GYF67" s="140"/>
      <c r="GYG67" s="140"/>
      <c r="GYH67" s="140"/>
      <c r="GYI67" s="140"/>
      <c r="GYJ67" s="140"/>
      <c r="GYK67" s="140"/>
      <c r="GYL67" s="140"/>
      <c r="GYM67" s="140"/>
      <c r="GYN67" s="140"/>
      <c r="GYO67" s="140"/>
      <c r="GYP67" s="140"/>
      <c r="GYQ67" s="140"/>
      <c r="GYR67" s="140"/>
      <c r="GYS67" s="140"/>
      <c r="GYT67" s="140"/>
      <c r="GYU67" s="140"/>
      <c r="GYV67" s="140"/>
      <c r="GYW67" s="140"/>
      <c r="GYX67" s="140"/>
      <c r="GYY67" s="140"/>
      <c r="GYZ67" s="140"/>
      <c r="GZA67" s="140"/>
      <c r="GZB67" s="140"/>
      <c r="GZC67" s="140"/>
      <c r="GZD67" s="140"/>
      <c r="GZE67" s="140"/>
      <c r="GZF67" s="140"/>
      <c r="GZG67" s="140"/>
      <c r="GZH67" s="140"/>
      <c r="GZI67" s="140"/>
      <c r="GZJ67" s="140"/>
      <c r="GZK67" s="140"/>
      <c r="GZL67" s="140"/>
      <c r="GZM67" s="140"/>
      <c r="GZN67" s="140"/>
      <c r="GZO67" s="140"/>
      <c r="GZP67" s="140"/>
      <c r="GZQ67" s="140"/>
      <c r="GZR67" s="140"/>
      <c r="GZS67" s="140"/>
      <c r="GZT67" s="140"/>
      <c r="GZU67" s="140"/>
      <c r="GZV67" s="140"/>
      <c r="GZW67" s="140"/>
      <c r="GZX67" s="140"/>
      <c r="GZY67" s="140"/>
      <c r="GZZ67" s="140"/>
      <c r="HAA67" s="140"/>
      <c r="HAB67" s="140"/>
      <c r="HAC67" s="140"/>
      <c r="HAD67" s="140"/>
      <c r="HAE67" s="140"/>
      <c r="HAF67" s="140"/>
      <c r="HAG67" s="140"/>
      <c r="HAH67" s="140"/>
      <c r="HAI67" s="140"/>
      <c r="HAJ67" s="140"/>
      <c r="HAK67" s="140"/>
      <c r="HAL67" s="140"/>
      <c r="HAM67" s="140"/>
      <c r="HAN67" s="140"/>
      <c r="HAO67" s="140"/>
      <c r="HAP67" s="140"/>
      <c r="HAQ67" s="140"/>
      <c r="HAR67" s="140"/>
      <c r="HAS67" s="140"/>
      <c r="HAT67" s="140"/>
      <c r="HAU67" s="140"/>
      <c r="HAV67" s="140"/>
      <c r="HAW67" s="140"/>
      <c r="HAX67" s="140"/>
      <c r="HAY67" s="140"/>
      <c r="HAZ67" s="140"/>
      <c r="HBA67" s="140"/>
      <c r="HBB67" s="140"/>
      <c r="HBC67" s="140"/>
      <c r="HBD67" s="140"/>
      <c r="HBE67" s="140"/>
      <c r="HBF67" s="140"/>
      <c r="HBG67" s="140"/>
      <c r="HBH67" s="140"/>
      <c r="HBI67" s="140"/>
      <c r="HBJ67" s="140"/>
      <c r="HBK67" s="140"/>
      <c r="HBL67" s="140"/>
      <c r="HBM67" s="140"/>
      <c r="HBN67" s="140"/>
      <c r="HBO67" s="140"/>
      <c r="HBP67" s="140"/>
      <c r="HBQ67" s="140"/>
      <c r="HBR67" s="140"/>
      <c r="HBS67" s="140"/>
      <c r="HBT67" s="140"/>
      <c r="HBU67" s="140"/>
      <c r="HBV67" s="140"/>
      <c r="HBW67" s="140"/>
      <c r="HBX67" s="140"/>
      <c r="HBY67" s="140"/>
      <c r="HBZ67" s="140"/>
      <c r="HCA67" s="140"/>
      <c r="HCB67" s="140"/>
      <c r="HCC67" s="140"/>
      <c r="HCD67" s="140"/>
      <c r="HCE67" s="140"/>
      <c r="HCF67" s="140"/>
      <c r="HCG67" s="140"/>
      <c r="HCH67" s="140"/>
      <c r="HCI67" s="140"/>
      <c r="HCJ67" s="140"/>
      <c r="HCK67" s="140"/>
      <c r="HCL67" s="140"/>
      <c r="HCM67" s="140"/>
      <c r="HCN67" s="140"/>
      <c r="HCO67" s="140"/>
      <c r="HCP67" s="140"/>
      <c r="HCQ67" s="140"/>
      <c r="HCR67" s="140"/>
      <c r="HCS67" s="140"/>
      <c r="HCT67" s="140"/>
      <c r="HCU67" s="140"/>
      <c r="HCV67" s="140"/>
      <c r="HCW67" s="140"/>
      <c r="HCX67" s="140"/>
      <c r="HCY67" s="140"/>
      <c r="HCZ67" s="140"/>
      <c r="HDA67" s="140"/>
      <c r="HDB67" s="140"/>
      <c r="HDC67" s="140"/>
      <c r="HDD67" s="140"/>
      <c r="HDE67" s="140"/>
      <c r="HDF67" s="140"/>
      <c r="HDG67" s="140"/>
      <c r="HDH67" s="140"/>
      <c r="HDI67" s="140"/>
      <c r="HDJ67" s="140"/>
      <c r="HDK67" s="140"/>
      <c r="HDL67" s="140"/>
      <c r="HDM67" s="140"/>
      <c r="HDN67" s="140"/>
      <c r="HDO67" s="140"/>
      <c r="HDP67" s="140"/>
      <c r="HDQ67" s="140"/>
      <c r="HDR67" s="140"/>
      <c r="HDS67" s="140"/>
      <c r="HDT67" s="140"/>
      <c r="HDU67" s="140"/>
      <c r="HDV67" s="140"/>
      <c r="HDW67" s="140"/>
      <c r="HDX67" s="140"/>
      <c r="HDY67" s="140"/>
      <c r="HDZ67" s="140"/>
      <c r="HEA67" s="140"/>
      <c r="HEB67" s="140"/>
      <c r="HEC67" s="140"/>
      <c r="HED67" s="140"/>
      <c r="HEE67" s="140"/>
      <c r="HEF67" s="140"/>
      <c r="HEG67" s="140"/>
      <c r="HEH67" s="140"/>
      <c r="HEI67" s="140"/>
      <c r="HEJ67" s="140"/>
      <c r="HEK67" s="140"/>
      <c r="HEL67" s="140"/>
      <c r="HEM67" s="140"/>
      <c r="HEN67" s="140"/>
      <c r="HEO67" s="140"/>
      <c r="HEP67" s="140"/>
      <c r="HEQ67" s="140"/>
      <c r="HER67" s="140"/>
      <c r="HES67" s="140"/>
      <c r="HET67" s="140"/>
      <c r="HEU67" s="140"/>
      <c r="HEV67" s="140"/>
      <c r="HEW67" s="140"/>
      <c r="HEX67" s="140"/>
      <c r="HEY67" s="140"/>
      <c r="HEZ67" s="140"/>
      <c r="HFA67" s="140"/>
      <c r="HFB67" s="140"/>
      <c r="HFC67" s="140"/>
      <c r="HFD67" s="140"/>
      <c r="HFE67" s="140"/>
      <c r="HFF67" s="140"/>
      <c r="HFG67" s="140"/>
      <c r="HFH67" s="140"/>
      <c r="HFI67" s="140"/>
      <c r="HFJ67" s="140"/>
      <c r="HFK67" s="140"/>
      <c r="HFL67" s="140"/>
      <c r="HFM67" s="140"/>
      <c r="HFN67" s="140"/>
      <c r="HFO67" s="140"/>
      <c r="HFP67" s="140"/>
      <c r="HFQ67" s="140"/>
      <c r="HFR67" s="140"/>
      <c r="HFS67" s="140"/>
      <c r="HFT67" s="140"/>
      <c r="HFU67" s="140"/>
      <c r="HFV67" s="140"/>
      <c r="HFW67" s="140"/>
      <c r="HFX67" s="140"/>
      <c r="HFY67" s="140"/>
      <c r="HFZ67" s="140"/>
      <c r="HGA67" s="140"/>
      <c r="HGB67" s="140"/>
      <c r="HGC67" s="140"/>
      <c r="HGD67" s="140"/>
      <c r="HGE67" s="140"/>
      <c r="HGF67" s="140"/>
      <c r="HGG67" s="140"/>
      <c r="HGH67" s="140"/>
      <c r="HGI67" s="140"/>
      <c r="HGJ67" s="140"/>
      <c r="HGK67" s="140"/>
      <c r="HGL67" s="140"/>
      <c r="HGM67" s="140"/>
      <c r="HGN67" s="140"/>
      <c r="HGO67" s="140"/>
      <c r="HGP67" s="140"/>
      <c r="HGQ67" s="140"/>
      <c r="HGR67" s="140"/>
      <c r="HGS67" s="140"/>
      <c r="HGT67" s="140"/>
      <c r="HGU67" s="140"/>
      <c r="HGV67" s="140"/>
      <c r="HGW67" s="140"/>
      <c r="HGX67" s="140"/>
      <c r="HGY67" s="140"/>
      <c r="HGZ67" s="140"/>
      <c r="HHA67" s="140"/>
      <c r="HHB67" s="140"/>
      <c r="HHC67" s="140"/>
      <c r="HHD67" s="140"/>
      <c r="HHE67" s="140"/>
      <c r="HHF67" s="140"/>
      <c r="HHG67" s="140"/>
      <c r="HHH67" s="140"/>
      <c r="HHI67" s="140"/>
      <c r="HHJ67" s="140"/>
      <c r="HHK67" s="140"/>
      <c r="HHL67" s="140"/>
      <c r="HHM67" s="140"/>
      <c r="HHN67" s="140"/>
      <c r="HHO67" s="140"/>
      <c r="HHP67" s="140"/>
      <c r="HHQ67" s="140"/>
      <c r="HHR67" s="140"/>
      <c r="HHS67" s="140"/>
      <c r="HHT67" s="140"/>
      <c r="HHU67" s="140"/>
      <c r="HHV67" s="140"/>
      <c r="HHW67" s="140"/>
      <c r="HHX67" s="140"/>
      <c r="HHY67" s="140"/>
      <c r="HHZ67" s="140"/>
      <c r="HIA67" s="140"/>
      <c r="HIB67" s="140"/>
      <c r="HIC67" s="140"/>
      <c r="HID67" s="140"/>
      <c r="HIE67" s="140"/>
      <c r="HIF67" s="140"/>
      <c r="HIG67" s="140"/>
      <c r="HIH67" s="140"/>
      <c r="HII67" s="140"/>
      <c r="HIJ67" s="140"/>
      <c r="HIK67" s="140"/>
      <c r="HIL67" s="140"/>
      <c r="HIM67" s="140"/>
      <c r="HIN67" s="140"/>
      <c r="HIO67" s="140"/>
      <c r="HIP67" s="140"/>
      <c r="HIQ67" s="140"/>
      <c r="HIR67" s="140"/>
      <c r="HIS67" s="140"/>
      <c r="HIT67" s="140"/>
      <c r="HIU67" s="140"/>
      <c r="HIV67" s="140"/>
      <c r="HIW67" s="140"/>
      <c r="HIX67" s="140"/>
      <c r="HIY67" s="140"/>
      <c r="HIZ67" s="140"/>
      <c r="HJA67" s="140"/>
      <c r="HJB67" s="140"/>
      <c r="HJC67" s="140"/>
      <c r="HJD67" s="140"/>
      <c r="HJE67" s="140"/>
      <c r="HJF67" s="140"/>
      <c r="HJG67" s="140"/>
      <c r="HJH67" s="140"/>
      <c r="HJI67" s="140"/>
      <c r="HJJ67" s="140"/>
      <c r="HJK67" s="140"/>
      <c r="HJL67" s="140"/>
      <c r="HJM67" s="140"/>
      <c r="HJN67" s="140"/>
      <c r="HJO67" s="140"/>
      <c r="HJP67" s="140"/>
      <c r="HJQ67" s="140"/>
      <c r="HJR67" s="140"/>
      <c r="HJS67" s="140"/>
      <c r="HJT67" s="140"/>
      <c r="HJU67" s="140"/>
      <c r="HJV67" s="140"/>
      <c r="HJW67" s="140"/>
      <c r="HJX67" s="140"/>
      <c r="HJY67" s="140"/>
      <c r="HJZ67" s="140"/>
      <c r="HKA67" s="140"/>
      <c r="HKB67" s="140"/>
      <c r="HKC67" s="140"/>
      <c r="HKD67" s="140"/>
      <c r="HKE67" s="140"/>
      <c r="HKF67" s="140"/>
      <c r="HKG67" s="140"/>
      <c r="HKH67" s="140"/>
      <c r="HKI67" s="140"/>
      <c r="HKJ67" s="140"/>
      <c r="HKK67" s="140"/>
      <c r="HKL67" s="140"/>
      <c r="HKM67" s="140"/>
      <c r="HKN67" s="140"/>
      <c r="HKO67" s="140"/>
      <c r="HKP67" s="140"/>
      <c r="HKQ67" s="140"/>
      <c r="HKR67" s="140"/>
      <c r="HKS67" s="140"/>
      <c r="HKT67" s="140"/>
      <c r="HKU67" s="140"/>
      <c r="HKV67" s="140"/>
      <c r="HKW67" s="140"/>
      <c r="HKX67" s="140"/>
      <c r="HKY67" s="140"/>
      <c r="HKZ67" s="140"/>
      <c r="HLA67" s="140"/>
      <c r="HLB67" s="140"/>
      <c r="HLC67" s="140"/>
      <c r="HLD67" s="140"/>
      <c r="HLE67" s="140"/>
      <c r="HLF67" s="140"/>
      <c r="HLG67" s="140"/>
      <c r="HLH67" s="140"/>
      <c r="HLI67" s="140"/>
      <c r="HLJ67" s="140"/>
      <c r="HLK67" s="140"/>
      <c r="HLL67" s="140"/>
      <c r="HLM67" s="140"/>
      <c r="HLN67" s="140"/>
      <c r="HLO67" s="140"/>
      <c r="HLP67" s="140"/>
      <c r="HLQ67" s="140"/>
      <c r="HLR67" s="140"/>
      <c r="HLS67" s="140"/>
      <c r="HLT67" s="140"/>
      <c r="HLU67" s="140"/>
      <c r="HLV67" s="140"/>
      <c r="HLW67" s="140"/>
      <c r="HLX67" s="140"/>
      <c r="HLY67" s="140"/>
      <c r="HLZ67" s="140"/>
      <c r="HMA67" s="140"/>
      <c r="HMB67" s="140"/>
      <c r="HMC67" s="140"/>
      <c r="HMD67" s="140"/>
      <c r="HME67" s="140"/>
      <c r="HMF67" s="140"/>
      <c r="HMG67" s="140"/>
      <c r="HMH67" s="140"/>
      <c r="HMI67" s="140"/>
      <c r="HMJ67" s="140"/>
      <c r="HMK67" s="140"/>
      <c r="HML67" s="140"/>
      <c r="HMM67" s="140"/>
      <c r="HMN67" s="140"/>
      <c r="HMO67" s="140"/>
      <c r="HMP67" s="140"/>
      <c r="HMQ67" s="140"/>
      <c r="HMR67" s="140"/>
      <c r="HMS67" s="140"/>
      <c r="HMT67" s="140"/>
      <c r="HMU67" s="140"/>
      <c r="HMV67" s="140"/>
      <c r="HMW67" s="140"/>
      <c r="HMX67" s="140"/>
      <c r="HMY67" s="140"/>
      <c r="HMZ67" s="140"/>
      <c r="HNA67" s="140"/>
      <c r="HNB67" s="140"/>
      <c r="HNC67" s="140"/>
      <c r="HND67" s="140"/>
      <c r="HNE67" s="140"/>
      <c r="HNF67" s="140"/>
      <c r="HNG67" s="140"/>
      <c r="HNH67" s="140"/>
      <c r="HNI67" s="140"/>
      <c r="HNJ67" s="140"/>
      <c r="HNK67" s="140"/>
      <c r="HNL67" s="140"/>
      <c r="HNM67" s="140"/>
      <c r="HNN67" s="140"/>
      <c r="HNO67" s="140"/>
      <c r="HNP67" s="140"/>
      <c r="HNQ67" s="140"/>
      <c r="HNR67" s="140"/>
      <c r="HNS67" s="140"/>
      <c r="HNT67" s="140"/>
      <c r="HNU67" s="140"/>
      <c r="HNV67" s="140"/>
      <c r="HNW67" s="140"/>
      <c r="HNX67" s="140"/>
      <c r="HNY67" s="140"/>
      <c r="HNZ67" s="140"/>
      <c r="HOA67" s="140"/>
      <c r="HOB67" s="140"/>
      <c r="HOC67" s="140"/>
      <c r="HOD67" s="140"/>
      <c r="HOE67" s="140"/>
      <c r="HOF67" s="140"/>
      <c r="HOG67" s="140"/>
      <c r="HOH67" s="140"/>
      <c r="HOI67" s="140"/>
      <c r="HOJ67" s="140"/>
      <c r="HOK67" s="140"/>
      <c r="HOL67" s="140"/>
      <c r="HOM67" s="140"/>
      <c r="HON67" s="140"/>
      <c r="HOO67" s="140"/>
      <c r="HOP67" s="140"/>
      <c r="HOQ67" s="140"/>
      <c r="HOR67" s="140"/>
      <c r="HOS67" s="140"/>
      <c r="HOT67" s="140"/>
      <c r="HOU67" s="140"/>
      <c r="HOV67" s="140"/>
      <c r="HOW67" s="140"/>
      <c r="HOX67" s="140"/>
      <c r="HOY67" s="140"/>
      <c r="HOZ67" s="140"/>
      <c r="HPA67" s="140"/>
      <c r="HPB67" s="140"/>
      <c r="HPC67" s="140"/>
      <c r="HPD67" s="140"/>
      <c r="HPE67" s="140"/>
      <c r="HPF67" s="140"/>
      <c r="HPG67" s="140"/>
      <c r="HPH67" s="140"/>
      <c r="HPI67" s="140"/>
      <c r="HPJ67" s="140"/>
      <c r="HPK67" s="140"/>
      <c r="HPL67" s="140"/>
      <c r="HPM67" s="140"/>
      <c r="HPN67" s="140"/>
      <c r="HPO67" s="140"/>
      <c r="HPP67" s="140"/>
      <c r="HPQ67" s="140"/>
      <c r="HPR67" s="140"/>
      <c r="HPS67" s="140"/>
      <c r="HPT67" s="140"/>
      <c r="HPU67" s="140"/>
      <c r="HPV67" s="140"/>
      <c r="HPW67" s="140"/>
      <c r="HPX67" s="140"/>
      <c r="HPY67" s="140"/>
      <c r="HPZ67" s="140"/>
      <c r="HQA67" s="140"/>
      <c r="HQB67" s="140"/>
      <c r="HQC67" s="140"/>
      <c r="HQD67" s="140"/>
      <c r="HQE67" s="140"/>
      <c r="HQF67" s="140"/>
      <c r="HQG67" s="140"/>
      <c r="HQH67" s="140"/>
      <c r="HQI67" s="140"/>
      <c r="HQJ67" s="140"/>
      <c r="HQK67" s="140"/>
      <c r="HQL67" s="140"/>
      <c r="HQM67" s="140"/>
      <c r="HQN67" s="140"/>
      <c r="HQO67" s="140"/>
      <c r="HQP67" s="140"/>
      <c r="HQQ67" s="140"/>
      <c r="HQR67" s="140"/>
      <c r="HQS67" s="140"/>
      <c r="HQT67" s="140"/>
      <c r="HQU67" s="140"/>
      <c r="HQV67" s="140"/>
      <c r="HQW67" s="140"/>
      <c r="HQX67" s="140"/>
      <c r="HQY67" s="140"/>
      <c r="HQZ67" s="140"/>
      <c r="HRA67" s="140"/>
      <c r="HRB67" s="140"/>
      <c r="HRC67" s="140"/>
      <c r="HRD67" s="140"/>
      <c r="HRE67" s="140"/>
      <c r="HRF67" s="140"/>
      <c r="HRG67" s="140"/>
      <c r="HRH67" s="140"/>
      <c r="HRI67" s="140"/>
      <c r="HRJ67" s="140"/>
      <c r="HRK67" s="140"/>
      <c r="HRL67" s="140"/>
      <c r="HRM67" s="140"/>
      <c r="HRN67" s="140"/>
      <c r="HRO67" s="140"/>
      <c r="HRP67" s="140"/>
      <c r="HRQ67" s="140"/>
      <c r="HRR67" s="140"/>
      <c r="HRS67" s="140"/>
      <c r="HRT67" s="140"/>
      <c r="HRU67" s="140"/>
      <c r="HRV67" s="140"/>
      <c r="HRW67" s="140"/>
      <c r="HRX67" s="140"/>
      <c r="HRY67" s="140"/>
      <c r="HRZ67" s="140"/>
      <c r="HSA67" s="140"/>
      <c r="HSB67" s="140"/>
      <c r="HSC67" s="140"/>
      <c r="HSD67" s="140"/>
      <c r="HSE67" s="140"/>
      <c r="HSF67" s="140"/>
      <c r="HSG67" s="140"/>
      <c r="HSH67" s="140"/>
      <c r="HSI67" s="140"/>
      <c r="HSJ67" s="140"/>
      <c r="HSK67" s="140"/>
      <c r="HSL67" s="140"/>
      <c r="HSM67" s="140"/>
      <c r="HSN67" s="140"/>
      <c r="HSO67" s="140"/>
      <c r="HSP67" s="140"/>
      <c r="HSQ67" s="140"/>
      <c r="HSR67" s="140"/>
      <c r="HSS67" s="140"/>
      <c r="HST67" s="140"/>
      <c r="HSU67" s="140"/>
      <c r="HSV67" s="140"/>
      <c r="HSW67" s="140"/>
      <c r="HSX67" s="140"/>
      <c r="HSY67" s="140"/>
      <c r="HSZ67" s="140"/>
      <c r="HTA67" s="140"/>
      <c r="HTB67" s="140"/>
      <c r="HTC67" s="140"/>
      <c r="HTD67" s="140"/>
      <c r="HTE67" s="140"/>
      <c r="HTF67" s="140"/>
      <c r="HTG67" s="140"/>
      <c r="HTH67" s="140"/>
      <c r="HTI67" s="140"/>
      <c r="HTJ67" s="140"/>
      <c r="HTK67" s="140"/>
      <c r="HTL67" s="140"/>
      <c r="HTM67" s="140"/>
      <c r="HTN67" s="140"/>
      <c r="HTO67" s="140"/>
      <c r="HTP67" s="140"/>
      <c r="HTQ67" s="140"/>
      <c r="HTR67" s="140"/>
      <c r="HTS67" s="140"/>
      <c r="HTT67" s="140"/>
      <c r="HTU67" s="140"/>
      <c r="HTV67" s="140"/>
      <c r="HTW67" s="140"/>
      <c r="HTX67" s="140"/>
      <c r="HTY67" s="140"/>
      <c r="HTZ67" s="140"/>
      <c r="HUA67" s="140"/>
      <c r="HUB67" s="140"/>
      <c r="HUC67" s="140"/>
      <c r="HUD67" s="140"/>
      <c r="HUE67" s="140"/>
      <c r="HUF67" s="140"/>
      <c r="HUG67" s="140"/>
      <c r="HUH67" s="140"/>
      <c r="HUI67" s="140"/>
      <c r="HUJ67" s="140"/>
      <c r="HUK67" s="140"/>
      <c r="HUL67" s="140"/>
      <c r="HUM67" s="140"/>
      <c r="HUN67" s="140"/>
      <c r="HUO67" s="140"/>
      <c r="HUP67" s="140"/>
      <c r="HUQ67" s="140"/>
      <c r="HUR67" s="140"/>
      <c r="HUS67" s="140"/>
      <c r="HUT67" s="140"/>
      <c r="HUU67" s="140"/>
      <c r="HUV67" s="140"/>
      <c r="HUW67" s="140"/>
      <c r="HUX67" s="140"/>
      <c r="HUY67" s="140"/>
      <c r="HUZ67" s="140"/>
      <c r="HVA67" s="140"/>
      <c r="HVB67" s="140"/>
      <c r="HVC67" s="140"/>
      <c r="HVD67" s="140"/>
      <c r="HVE67" s="140"/>
      <c r="HVF67" s="140"/>
      <c r="HVG67" s="140"/>
      <c r="HVH67" s="140"/>
      <c r="HVI67" s="140"/>
      <c r="HVJ67" s="140"/>
      <c r="HVK67" s="140"/>
      <c r="HVL67" s="140"/>
      <c r="HVM67" s="140"/>
      <c r="HVN67" s="140"/>
      <c r="HVO67" s="140"/>
      <c r="HVP67" s="140"/>
      <c r="HVQ67" s="140"/>
      <c r="HVR67" s="140"/>
      <c r="HVS67" s="140"/>
      <c r="HVT67" s="140"/>
      <c r="HVU67" s="140"/>
      <c r="HVV67" s="140"/>
      <c r="HVW67" s="140"/>
      <c r="HVX67" s="140"/>
      <c r="HVY67" s="140"/>
      <c r="HVZ67" s="140"/>
      <c r="HWA67" s="140"/>
      <c r="HWB67" s="140"/>
      <c r="HWC67" s="140"/>
      <c r="HWD67" s="140"/>
      <c r="HWE67" s="140"/>
      <c r="HWF67" s="140"/>
      <c r="HWG67" s="140"/>
      <c r="HWH67" s="140"/>
      <c r="HWI67" s="140"/>
      <c r="HWJ67" s="140"/>
      <c r="HWK67" s="140"/>
      <c r="HWL67" s="140"/>
      <c r="HWM67" s="140"/>
      <c r="HWN67" s="140"/>
      <c r="HWO67" s="140"/>
      <c r="HWP67" s="140"/>
      <c r="HWQ67" s="140"/>
      <c r="HWR67" s="140"/>
      <c r="HWS67" s="140"/>
      <c r="HWT67" s="140"/>
      <c r="HWU67" s="140"/>
      <c r="HWV67" s="140"/>
      <c r="HWW67" s="140"/>
      <c r="HWX67" s="140"/>
      <c r="HWY67" s="140"/>
      <c r="HWZ67" s="140"/>
      <c r="HXA67" s="140"/>
      <c r="HXB67" s="140"/>
      <c r="HXC67" s="140"/>
      <c r="HXD67" s="140"/>
      <c r="HXE67" s="140"/>
      <c r="HXF67" s="140"/>
      <c r="HXG67" s="140"/>
      <c r="HXH67" s="140"/>
      <c r="HXI67" s="140"/>
      <c r="HXJ67" s="140"/>
      <c r="HXK67" s="140"/>
      <c r="HXL67" s="140"/>
      <c r="HXM67" s="140"/>
      <c r="HXN67" s="140"/>
      <c r="HXO67" s="140"/>
      <c r="HXP67" s="140"/>
      <c r="HXQ67" s="140"/>
      <c r="HXR67" s="140"/>
      <c r="HXS67" s="140"/>
      <c r="HXT67" s="140"/>
      <c r="HXU67" s="140"/>
      <c r="HXV67" s="140"/>
      <c r="HXW67" s="140"/>
      <c r="HXX67" s="140"/>
      <c r="HXY67" s="140"/>
      <c r="HXZ67" s="140"/>
      <c r="HYA67" s="140"/>
      <c r="HYB67" s="140"/>
      <c r="HYC67" s="140"/>
      <c r="HYD67" s="140"/>
      <c r="HYE67" s="140"/>
      <c r="HYF67" s="140"/>
      <c r="HYG67" s="140"/>
      <c r="HYH67" s="140"/>
      <c r="HYI67" s="140"/>
      <c r="HYJ67" s="140"/>
      <c r="HYK67" s="140"/>
      <c r="HYL67" s="140"/>
      <c r="HYM67" s="140"/>
      <c r="HYN67" s="140"/>
      <c r="HYO67" s="140"/>
      <c r="HYP67" s="140"/>
      <c r="HYQ67" s="140"/>
      <c r="HYR67" s="140"/>
      <c r="HYS67" s="140"/>
      <c r="HYT67" s="140"/>
      <c r="HYU67" s="140"/>
      <c r="HYV67" s="140"/>
      <c r="HYW67" s="140"/>
      <c r="HYX67" s="140"/>
      <c r="HYY67" s="140"/>
      <c r="HYZ67" s="140"/>
      <c r="HZA67" s="140"/>
      <c r="HZB67" s="140"/>
      <c r="HZC67" s="140"/>
      <c r="HZD67" s="140"/>
      <c r="HZE67" s="140"/>
      <c r="HZF67" s="140"/>
      <c r="HZG67" s="140"/>
      <c r="HZH67" s="140"/>
      <c r="HZI67" s="140"/>
      <c r="HZJ67" s="140"/>
      <c r="HZK67" s="140"/>
      <c r="HZL67" s="140"/>
      <c r="HZM67" s="140"/>
      <c r="HZN67" s="140"/>
      <c r="HZO67" s="140"/>
      <c r="HZP67" s="140"/>
      <c r="HZQ67" s="140"/>
      <c r="HZR67" s="140"/>
      <c r="HZS67" s="140"/>
      <c r="HZT67" s="140"/>
      <c r="HZU67" s="140"/>
      <c r="HZV67" s="140"/>
      <c r="HZW67" s="140"/>
      <c r="HZX67" s="140"/>
      <c r="HZY67" s="140"/>
      <c r="HZZ67" s="140"/>
      <c r="IAA67" s="140"/>
      <c r="IAB67" s="140"/>
      <c r="IAC67" s="140"/>
      <c r="IAD67" s="140"/>
      <c r="IAE67" s="140"/>
      <c r="IAF67" s="140"/>
      <c r="IAG67" s="140"/>
      <c r="IAH67" s="140"/>
      <c r="IAI67" s="140"/>
      <c r="IAJ67" s="140"/>
      <c r="IAK67" s="140"/>
      <c r="IAL67" s="140"/>
      <c r="IAM67" s="140"/>
      <c r="IAN67" s="140"/>
      <c r="IAO67" s="140"/>
      <c r="IAP67" s="140"/>
      <c r="IAQ67" s="140"/>
      <c r="IAR67" s="140"/>
      <c r="IAS67" s="140"/>
      <c r="IAT67" s="140"/>
      <c r="IAU67" s="140"/>
      <c r="IAV67" s="140"/>
      <c r="IAW67" s="140"/>
      <c r="IAX67" s="140"/>
      <c r="IAY67" s="140"/>
      <c r="IAZ67" s="140"/>
      <c r="IBA67" s="140"/>
      <c r="IBB67" s="140"/>
      <c r="IBC67" s="140"/>
      <c r="IBD67" s="140"/>
      <c r="IBE67" s="140"/>
      <c r="IBF67" s="140"/>
      <c r="IBG67" s="140"/>
      <c r="IBH67" s="140"/>
      <c r="IBI67" s="140"/>
      <c r="IBJ67" s="140"/>
      <c r="IBK67" s="140"/>
      <c r="IBL67" s="140"/>
      <c r="IBM67" s="140"/>
      <c r="IBN67" s="140"/>
      <c r="IBO67" s="140"/>
      <c r="IBP67" s="140"/>
      <c r="IBQ67" s="140"/>
      <c r="IBR67" s="140"/>
      <c r="IBS67" s="140"/>
      <c r="IBT67" s="140"/>
      <c r="IBU67" s="140"/>
      <c r="IBV67" s="140"/>
      <c r="IBW67" s="140"/>
      <c r="IBX67" s="140"/>
      <c r="IBY67" s="140"/>
      <c r="IBZ67" s="140"/>
      <c r="ICA67" s="140"/>
      <c r="ICB67" s="140"/>
      <c r="ICC67" s="140"/>
      <c r="ICD67" s="140"/>
      <c r="ICE67" s="140"/>
      <c r="ICF67" s="140"/>
      <c r="ICG67" s="140"/>
      <c r="ICH67" s="140"/>
      <c r="ICI67" s="140"/>
      <c r="ICJ67" s="140"/>
      <c r="ICK67" s="140"/>
      <c r="ICL67" s="140"/>
      <c r="ICM67" s="140"/>
      <c r="ICN67" s="140"/>
      <c r="ICO67" s="140"/>
      <c r="ICP67" s="140"/>
      <c r="ICQ67" s="140"/>
      <c r="ICR67" s="140"/>
      <c r="ICS67" s="140"/>
      <c r="ICT67" s="140"/>
      <c r="ICU67" s="140"/>
      <c r="ICV67" s="140"/>
      <c r="ICW67" s="140"/>
      <c r="ICX67" s="140"/>
      <c r="ICY67" s="140"/>
      <c r="ICZ67" s="140"/>
      <c r="IDA67" s="140"/>
      <c r="IDB67" s="140"/>
      <c r="IDC67" s="140"/>
      <c r="IDD67" s="140"/>
      <c r="IDE67" s="140"/>
      <c r="IDF67" s="140"/>
      <c r="IDG67" s="140"/>
      <c r="IDH67" s="140"/>
      <c r="IDI67" s="140"/>
      <c r="IDJ67" s="140"/>
      <c r="IDK67" s="140"/>
      <c r="IDL67" s="140"/>
      <c r="IDM67" s="140"/>
      <c r="IDN67" s="140"/>
      <c r="IDO67" s="140"/>
      <c r="IDP67" s="140"/>
      <c r="IDQ67" s="140"/>
      <c r="IDR67" s="140"/>
      <c r="IDS67" s="140"/>
      <c r="IDT67" s="140"/>
      <c r="IDU67" s="140"/>
      <c r="IDV67" s="140"/>
      <c r="IDW67" s="140"/>
      <c r="IDX67" s="140"/>
      <c r="IDY67" s="140"/>
      <c r="IDZ67" s="140"/>
      <c r="IEA67" s="140"/>
      <c r="IEB67" s="140"/>
      <c r="IEC67" s="140"/>
      <c r="IED67" s="140"/>
      <c r="IEE67" s="140"/>
      <c r="IEF67" s="140"/>
      <c r="IEG67" s="140"/>
      <c r="IEH67" s="140"/>
      <c r="IEI67" s="140"/>
      <c r="IEJ67" s="140"/>
      <c r="IEK67" s="140"/>
      <c r="IEL67" s="140"/>
      <c r="IEM67" s="140"/>
      <c r="IEN67" s="140"/>
      <c r="IEO67" s="140"/>
      <c r="IEP67" s="140"/>
      <c r="IEQ67" s="140"/>
      <c r="IER67" s="140"/>
      <c r="IES67" s="140"/>
      <c r="IET67" s="140"/>
      <c r="IEU67" s="140"/>
      <c r="IEV67" s="140"/>
      <c r="IEW67" s="140"/>
      <c r="IEX67" s="140"/>
      <c r="IEY67" s="140"/>
      <c r="IEZ67" s="140"/>
      <c r="IFA67" s="140"/>
      <c r="IFB67" s="140"/>
      <c r="IFC67" s="140"/>
      <c r="IFD67" s="140"/>
      <c r="IFE67" s="140"/>
      <c r="IFF67" s="140"/>
      <c r="IFG67" s="140"/>
      <c r="IFH67" s="140"/>
      <c r="IFI67" s="140"/>
      <c r="IFJ67" s="140"/>
      <c r="IFK67" s="140"/>
      <c r="IFL67" s="140"/>
      <c r="IFM67" s="140"/>
      <c r="IFN67" s="140"/>
      <c r="IFO67" s="140"/>
      <c r="IFP67" s="140"/>
      <c r="IFQ67" s="140"/>
      <c r="IFR67" s="140"/>
      <c r="IFS67" s="140"/>
      <c r="IFT67" s="140"/>
      <c r="IFU67" s="140"/>
      <c r="IFV67" s="140"/>
      <c r="IFW67" s="140"/>
      <c r="IFX67" s="140"/>
      <c r="IFY67" s="140"/>
      <c r="IFZ67" s="140"/>
      <c r="IGA67" s="140"/>
      <c r="IGB67" s="140"/>
      <c r="IGC67" s="140"/>
      <c r="IGD67" s="140"/>
      <c r="IGE67" s="140"/>
      <c r="IGF67" s="140"/>
      <c r="IGG67" s="140"/>
      <c r="IGH67" s="140"/>
      <c r="IGI67" s="140"/>
      <c r="IGJ67" s="140"/>
      <c r="IGK67" s="140"/>
      <c r="IGL67" s="140"/>
      <c r="IGM67" s="140"/>
      <c r="IGN67" s="140"/>
      <c r="IGO67" s="140"/>
      <c r="IGP67" s="140"/>
      <c r="IGQ67" s="140"/>
      <c r="IGR67" s="140"/>
      <c r="IGS67" s="140"/>
      <c r="IGT67" s="140"/>
      <c r="IGU67" s="140"/>
      <c r="IGV67" s="140"/>
      <c r="IGW67" s="140"/>
      <c r="IGX67" s="140"/>
      <c r="IGY67" s="140"/>
      <c r="IGZ67" s="140"/>
      <c r="IHA67" s="140"/>
      <c r="IHB67" s="140"/>
      <c r="IHC67" s="140"/>
      <c r="IHD67" s="140"/>
      <c r="IHE67" s="140"/>
      <c r="IHF67" s="140"/>
      <c r="IHG67" s="140"/>
      <c r="IHH67" s="140"/>
      <c r="IHI67" s="140"/>
      <c r="IHJ67" s="140"/>
      <c r="IHK67" s="140"/>
      <c r="IHL67" s="140"/>
      <c r="IHM67" s="140"/>
      <c r="IHN67" s="140"/>
      <c r="IHO67" s="140"/>
      <c r="IHP67" s="140"/>
      <c r="IHQ67" s="140"/>
      <c r="IHR67" s="140"/>
      <c r="IHS67" s="140"/>
      <c r="IHT67" s="140"/>
      <c r="IHU67" s="140"/>
      <c r="IHV67" s="140"/>
      <c r="IHW67" s="140"/>
      <c r="IHX67" s="140"/>
      <c r="IHY67" s="140"/>
      <c r="IHZ67" s="140"/>
      <c r="IIA67" s="140"/>
      <c r="IIB67" s="140"/>
      <c r="IIC67" s="140"/>
      <c r="IID67" s="140"/>
      <c r="IIE67" s="140"/>
      <c r="IIF67" s="140"/>
      <c r="IIG67" s="140"/>
      <c r="IIH67" s="140"/>
      <c r="III67" s="140"/>
      <c r="IIJ67" s="140"/>
      <c r="IIK67" s="140"/>
      <c r="IIL67" s="140"/>
      <c r="IIM67" s="140"/>
      <c r="IIN67" s="140"/>
      <c r="IIO67" s="140"/>
      <c r="IIP67" s="140"/>
      <c r="IIQ67" s="140"/>
      <c r="IIR67" s="140"/>
      <c r="IIS67" s="140"/>
      <c r="IIT67" s="140"/>
      <c r="IIU67" s="140"/>
      <c r="IIV67" s="140"/>
      <c r="IIW67" s="140"/>
      <c r="IIX67" s="140"/>
      <c r="IIY67" s="140"/>
      <c r="IIZ67" s="140"/>
      <c r="IJA67" s="140"/>
      <c r="IJB67" s="140"/>
      <c r="IJC67" s="140"/>
      <c r="IJD67" s="140"/>
      <c r="IJE67" s="140"/>
      <c r="IJF67" s="140"/>
      <c r="IJG67" s="140"/>
      <c r="IJH67" s="140"/>
      <c r="IJI67" s="140"/>
      <c r="IJJ67" s="140"/>
      <c r="IJK67" s="140"/>
      <c r="IJL67" s="140"/>
      <c r="IJM67" s="140"/>
      <c r="IJN67" s="140"/>
      <c r="IJO67" s="140"/>
      <c r="IJP67" s="140"/>
      <c r="IJQ67" s="140"/>
      <c r="IJR67" s="140"/>
      <c r="IJS67" s="140"/>
      <c r="IJT67" s="140"/>
      <c r="IJU67" s="140"/>
      <c r="IJV67" s="140"/>
      <c r="IJW67" s="140"/>
      <c r="IJX67" s="140"/>
      <c r="IJY67" s="140"/>
      <c r="IJZ67" s="140"/>
      <c r="IKA67" s="140"/>
      <c r="IKB67" s="140"/>
      <c r="IKC67" s="140"/>
      <c r="IKD67" s="140"/>
      <c r="IKE67" s="140"/>
      <c r="IKF67" s="140"/>
      <c r="IKG67" s="140"/>
      <c r="IKH67" s="140"/>
      <c r="IKI67" s="140"/>
      <c r="IKJ67" s="140"/>
      <c r="IKK67" s="140"/>
      <c r="IKL67" s="140"/>
      <c r="IKM67" s="140"/>
      <c r="IKN67" s="140"/>
      <c r="IKO67" s="140"/>
      <c r="IKP67" s="140"/>
      <c r="IKQ67" s="140"/>
      <c r="IKR67" s="140"/>
      <c r="IKS67" s="140"/>
      <c r="IKT67" s="140"/>
      <c r="IKU67" s="140"/>
      <c r="IKV67" s="140"/>
      <c r="IKW67" s="140"/>
      <c r="IKX67" s="140"/>
      <c r="IKY67" s="140"/>
      <c r="IKZ67" s="140"/>
      <c r="ILA67" s="140"/>
      <c r="ILB67" s="140"/>
      <c r="ILC67" s="140"/>
      <c r="ILD67" s="140"/>
      <c r="ILE67" s="140"/>
      <c r="ILF67" s="140"/>
      <c r="ILG67" s="140"/>
      <c r="ILH67" s="140"/>
      <c r="ILI67" s="140"/>
      <c r="ILJ67" s="140"/>
      <c r="ILK67" s="140"/>
      <c r="ILL67" s="140"/>
      <c r="ILM67" s="140"/>
      <c r="ILN67" s="140"/>
      <c r="ILO67" s="140"/>
      <c r="ILP67" s="140"/>
      <c r="ILQ67" s="140"/>
      <c r="ILR67" s="140"/>
      <c r="ILS67" s="140"/>
      <c r="ILT67" s="140"/>
      <c r="ILU67" s="140"/>
      <c r="ILV67" s="140"/>
      <c r="ILW67" s="140"/>
      <c r="ILX67" s="140"/>
      <c r="ILY67" s="140"/>
      <c r="ILZ67" s="140"/>
      <c r="IMA67" s="140"/>
      <c r="IMB67" s="140"/>
      <c r="IMC67" s="140"/>
      <c r="IMD67" s="140"/>
      <c r="IME67" s="140"/>
      <c r="IMF67" s="140"/>
      <c r="IMG67" s="140"/>
      <c r="IMH67" s="140"/>
      <c r="IMI67" s="140"/>
      <c r="IMJ67" s="140"/>
      <c r="IMK67" s="140"/>
      <c r="IML67" s="140"/>
      <c r="IMM67" s="140"/>
      <c r="IMN67" s="140"/>
      <c r="IMO67" s="140"/>
      <c r="IMP67" s="140"/>
      <c r="IMQ67" s="140"/>
      <c r="IMR67" s="140"/>
      <c r="IMS67" s="140"/>
      <c r="IMT67" s="140"/>
      <c r="IMU67" s="140"/>
      <c r="IMV67" s="140"/>
      <c r="IMW67" s="140"/>
      <c r="IMX67" s="140"/>
      <c r="IMY67" s="140"/>
      <c r="IMZ67" s="140"/>
      <c r="INA67" s="140"/>
      <c r="INB67" s="140"/>
      <c r="INC67" s="140"/>
      <c r="IND67" s="140"/>
      <c r="INE67" s="140"/>
      <c r="INF67" s="140"/>
      <c r="ING67" s="140"/>
      <c r="INH67" s="140"/>
      <c r="INI67" s="140"/>
      <c r="INJ67" s="140"/>
      <c r="INK67" s="140"/>
      <c r="INL67" s="140"/>
      <c r="INM67" s="140"/>
      <c r="INN67" s="140"/>
      <c r="INO67" s="140"/>
      <c r="INP67" s="140"/>
      <c r="INQ67" s="140"/>
      <c r="INR67" s="140"/>
      <c r="INS67" s="140"/>
      <c r="INT67" s="140"/>
      <c r="INU67" s="140"/>
      <c r="INV67" s="140"/>
      <c r="INW67" s="140"/>
      <c r="INX67" s="140"/>
      <c r="INY67" s="140"/>
      <c r="INZ67" s="140"/>
      <c r="IOA67" s="140"/>
      <c r="IOB67" s="140"/>
      <c r="IOC67" s="140"/>
      <c r="IOD67" s="140"/>
      <c r="IOE67" s="140"/>
      <c r="IOF67" s="140"/>
      <c r="IOG67" s="140"/>
      <c r="IOH67" s="140"/>
      <c r="IOI67" s="140"/>
      <c r="IOJ67" s="140"/>
      <c r="IOK67" s="140"/>
      <c r="IOL67" s="140"/>
      <c r="IOM67" s="140"/>
      <c r="ION67" s="140"/>
      <c r="IOO67" s="140"/>
      <c r="IOP67" s="140"/>
      <c r="IOQ67" s="140"/>
      <c r="IOR67" s="140"/>
      <c r="IOS67" s="140"/>
      <c r="IOT67" s="140"/>
      <c r="IOU67" s="140"/>
      <c r="IOV67" s="140"/>
      <c r="IOW67" s="140"/>
      <c r="IOX67" s="140"/>
      <c r="IOY67" s="140"/>
      <c r="IOZ67" s="140"/>
      <c r="IPA67" s="140"/>
      <c r="IPB67" s="140"/>
      <c r="IPC67" s="140"/>
      <c r="IPD67" s="140"/>
      <c r="IPE67" s="140"/>
      <c r="IPF67" s="140"/>
      <c r="IPG67" s="140"/>
      <c r="IPH67" s="140"/>
      <c r="IPI67" s="140"/>
      <c r="IPJ67" s="140"/>
      <c r="IPK67" s="140"/>
      <c r="IPL67" s="140"/>
      <c r="IPM67" s="140"/>
      <c r="IPN67" s="140"/>
      <c r="IPO67" s="140"/>
      <c r="IPP67" s="140"/>
      <c r="IPQ67" s="140"/>
      <c r="IPR67" s="140"/>
      <c r="IPS67" s="140"/>
      <c r="IPT67" s="140"/>
      <c r="IPU67" s="140"/>
      <c r="IPV67" s="140"/>
      <c r="IPW67" s="140"/>
      <c r="IPX67" s="140"/>
      <c r="IPY67" s="140"/>
      <c r="IPZ67" s="140"/>
      <c r="IQA67" s="140"/>
      <c r="IQB67" s="140"/>
      <c r="IQC67" s="140"/>
      <c r="IQD67" s="140"/>
      <c r="IQE67" s="140"/>
      <c r="IQF67" s="140"/>
      <c r="IQG67" s="140"/>
      <c r="IQH67" s="140"/>
      <c r="IQI67" s="140"/>
      <c r="IQJ67" s="140"/>
      <c r="IQK67" s="140"/>
      <c r="IQL67" s="140"/>
      <c r="IQM67" s="140"/>
      <c r="IQN67" s="140"/>
      <c r="IQO67" s="140"/>
      <c r="IQP67" s="140"/>
      <c r="IQQ67" s="140"/>
      <c r="IQR67" s="140"/>
      <c r="IQS67" s="140"/>
      <c r="IQT67" s="140"/>
      <c r="IQU67" s="140"/>
      <c r="IQV67" s="140"/>
      <c r="IQW67" s="140"/>
      <c r="IQX67" s="140"/>
      <c r="IQY67" s="140"/>
      <c r="IQZ67" s="140"/>
      <c r="IRA67" s="140"/>
      <c r="IRB67" s="140"/>
      <c r="IRC67" s="140"/>
      <c r="IRD67" s="140"/>
      <c r="IRE67" s="140"/>
      <c r="IRF67" s="140"/>
      <c r="IRG67" s="140"/>
      <c r="IRH67" s="140"/>
      <c r="IRI67" s="140"/>
      <c r="IRJ67" s="140"/>
      <c r="IRK67" s="140"/>
      <c r="IRL67" s="140"/>
      <c r="IRM67" s="140"/>
      <c r="IRN67" s="140"/>
      <c r="IRO67" s="140"/>
      <c r="IRP67" s="140"/>
      <c r="IRQ67" s="140"/>
      <c r="IRR67" s="140"/>
      <c r="IRS67" s="140"/>
      <c r="IRT67" s="140"/>
      <c r="IRU67" s="140"/>
      <c r="IRV67" s="140"/>
      <c r="IRW67" s="140"/>
      <c r="IRX67" s="140"/>
      <c r="IRY67" s="140"/>
      <c r="IRZ67" s="140"/>
      <c r="ISA67" s="140"/>
      <c r="ISB67" s="140"/>
      <c r="ISC67" s="140"/>
      <c r="ISD67" s="140"/>
      <c r="ISE67" s="140"/>
      <c r="ISF67" s="140"/>
      <c r="ISG67" s="140"/>
      <c r="ISH67" s="140"/>
      <c r="ISI67" s="140"/>
      <c r="ISJ67" s="140"/>
      <c r="ISK67" s="140"/>
      <c r="ISL67" s="140"/>
      <c r="ISM67" s="140"/>
      <c r="ISN67" s="140"/>
      <c r="ISO67" s="140"/>
      <c r="ISP67" s="140"/>
      <c r="ISQ67" s="140"/>
      <c r="ISR67" s="140"/>
      <c r="ISS67" s="140"/>
      <c r="IST67" s="140"/>
      <c r="ISU67" s="140"/>
      <c r="ISV67" s="140"/>
      <c r="ISW67" s="140"/>
      <c r="ISX67" s="140"/>
      <c r="ISY67" s="140"/>
      <c r="ISZ67" s="140"/>
      <c r="ITA67" s="140"/>
      <c r="ITB67" s="140"/>
      <c r="ITC67" s="140"/>
      <c r="ITD67" s="140"/>
      <c r="ITE67" s="140"/>
      <c r="ITF67" s="140"/>
      <c r="ITG67" s="140"/>
      <c r="ITH67" s="140"/>
      <c r="ITI67" s="140"/>
      <c r="ITJ67" s="140"/>
      <c r="ITK67" s="140"/>
      <c r="ITL67" s="140"/>
      <c r="ITM67" s="140"/>
      <c r="ITN67" s="140"/>
      <c r="ITO67" s="140"/>
      <c r="ITP67" s="140"/>
      <c r="ITQ67" s="140"/>
      <c r="ITR67" s="140"/>
      <c r="ITS67" s="140"/>
      <c r="ITT67" s="140"/>
      <c r="ITU67" s="140"/>
      <c r="ITV67" s="140"/>
      <c r="ITW67" s="140"/>
      <c r="ITX67" s="140"/>
      <c r="ITY67" s="140"/>
      <c r="ITZ67" s="140"/>
      <c r="IUA67" s="140"/>
      <c r="IUB67" s="140"/>
      <c r="IUC67" s="140"/>
      <c r="IUD67" s="140"/>
      <c r="IUE67" s="140"/>
      <c r="IUF67" s="140"/>
      <c r="IUG67" s="140"/>
      <c r="IUH67" s="140"/>
      <c r="IUI67" s="140"/>
      <c r="IUJ67" s="140"/>
      <c r="IUK67" s="140"/>
      <c r="IUL67" s="140"/>
      <c r="IUM67" s="140"/>
      <c r="IUN67" s="140"/>
      <c r="IUO67" s="140"/>
      <c r="IUP67" s="140"/>
      <c r="IUQ67" s="140"/>
      <c r="IUR67" s="140"/>
      <c r="IUS67" s="140"/>
      <c r="IUT67" s="140"/>
      <c r="IUU67" s="140"/>
      <c r="IUV67" s="140"/>
      <c r="IUW67" s="140"/>
      <c r="IUX67" s="140"/>
      <c r="IUY67" s="140"/>
      <c r="IUZ67" s="140"/>
      <c r="IVA67" s="140"/>
      <c r="IVB67" s="140"/>
      <c r="IVC67" s="140"/>
      <c r="IVD67" s="140"/>
      <c r="IVE67" s="140"/>
      <c r="IVF67" s="140"/>
      <c r="IVG67" s="140"/>
      <c r="IVH67" s="140"/>
      <c r="IVI67" s="140"/>
      <c r="IVJ67" s="140"/>
      <c r="IVK67" s="140"/>
      <c r="IVL67" s="140"/>
      <c r="IVM67" s="140"/>
      <c r="IVN67" s="140"/>
      <c r="IVO67" s="140"/>
      <c r="IVP67" s="140"/>
      <c r="IVQ67" s="140"/>
      <c r="IVR67" s="140"/>
      <c r="IVS67" s="140"/>
      <c r="IVT67" s="140"/>
      <c r="IVU67" s="140"/>
      <c r="IVV67" s="140"/>
      <c r="IVW67" s="140"/>
      <c r="IVX67" s="140"/>
      <c r="IVY67" s="140"/>
      <c r="IVZ67" s="140"/>
      <c r="IWA67" s="140"/>
      <c r="IWB67" s="140"/>
      <c r="IWC67" s="140"/>
      <c r="IWD67" s="140"/>
      <c r="IWE67" s="140"/>
      <c r="IWF67" s="140"/>
      <c r="IWG67" s="140"/>
      <c r="IWH67" s="140"/>
      <c r="IWI67" s="140"/>
      <c r="IWJ67" s="140"/>
      <c r="IWK67" s="140"/>
      <c r="IWL67" s="140"/>
      <c r="IWM67" s="140"/>
      <c r="IWN67" s="140"/>
      <c r="IWO67" s="140"/>
      <c r="IWP67" s="140"/>
      <c r="IWQ67" s="140"/>
      <c r="IWR67" s="140"/>
      <c r="IWS67" s="140"/>
      <c r="IWT67" s="140"/>
      <c r="IWU67" s="140"/>
      <c r="IWV67" s="140"/>
      <c r="IWW67" s="140"/>
      <c r="IWX67" s="140"/>
      <c r="IWY67" s="140"/>
      <c r="IWZ67" s="140"/>
      <c r="IXA67" s="140"/>
      <c r="IXB67" s="140"/>
      <c r="IXC67" s="140"/>
      <c r="IXD67" s="140"/>
      <c r="IXE67" s="140"/>
      <c r="IXF67" s="140"/>
      <c r="IXG67" s="140"/>
      <c r="IXH67" s="140"/>
      <c r="IXI67" s="140"/>
      <c r="IXJ67" s="140"/>
      <c r="IXK67" s="140"/>
      <c r="IXL67" s="140"/>
      <c r="IXM67" s="140"/>
      <c r="IXN67" s="140"/>
      <c r="IXO67" s="140"/>
      <c r="IXP67" s="140"/>
      <c r="IXQ67" s="140"/>
      <c r="IXR67" s="140"/>
      <c r="IXS67" s="140"/>
      <c r="IXT67" s="140"/>
      <c r="IXU67" s="140"/>
      <c r="IXV67" s="140"/>
      <c r="IXW67" s="140"/>
      <c r="IXX67" s="140"/>
      <c r="IXY67" s="140"/>
      <c r="IXZ67" s="140"/>
      <c r="IYA67" s="140"/>
      <c r="IYB67" s="140"/>
      <c r="IYC67" s="140"/>
      <c r="IYD67" s="140"/>
      <c r="IYE67" s="140"/>
      <c r="IYF67" s="140"/>
      <c r="IYG67" s="140"/>
      <c r="IYH67" s="140"/>
      <c r="IYI67" s="140"/>
      <c r="IYJ67" s="140"/>
      <c r="IYK67" s="140"/>
      <c r="IYL67" s="140"/>
      <c r="IYM67" s="140"/>
      <c r="IYN67" s="140"/>
      <c r="IYO67" s="140"/>
      <c r="IYP67" s="140"/>
      <c r="IYQ67" s="140"/>
      <c r="IYR67" s="140"/>
      <c r="IYS67" s="140"/>
      <c r="IYT67" s="140"/>
      <c r="IYU67" s="140"/>
      <c r="IYV67" s="140"/>
      <c r="IYW67" s="140"/>
      <c r="IYX67" s="140"/>
      <c r="IYY67" s="140"/>
      <c r="IYZ67" s="140"/>
      <c r="IZA67" s="140"/>
      <c r="IZB67" s="140"/>
      <c r="IZC67" s="140"/>
      <c r="IZD67" s="140"/>
      <c r="IZE67" s="140"/>
      <c r="IZF67" s="140"/>
      <c r="IZG67" s="140"/>
      <c r="IZH67" s="140"/>
      <c r="IZI67" s="140"/>
      <c r="IZJ67" s="140"/>
      <c r="IZK67" s="140"/>
      <c r="IZL67" s="140"/>
      <c r="IZM67" s="140"/>
      <c r="IZN67" s="140"/>
      <c r="IZO67" s="140"/>
      <c r="IZP67" s="140"/>
      <c r="IZQ67" s="140"/>
      <c r="IZR67" s="140"/>
      <c r="IZS67" s="140"/>
      <c r="IZT67" s="140"/>
      <c r="IZU67" s="140"/>
      <c r="IZV67" s="140"/>
      <c r="IZW67" s="140"/>
      <c r="IZX67" s="140"/>
      <c r="IZY67" s="140"/>
      <c r="IZZ67" s="140"/>
      <c r="JAA67" s="140"/>
      <c r="JAB67" s="140"/>
      <c r="JAC67" s="140"/>
      <c r="JAD67" s="140"/>
      <c r="JAE67" s="140"/>
      <c r="JAF67" s="140"/>
      <c r="JAG67" s="140"/>
      <c r="JAH67" s="140"/>
      <c r="JAI67" s="140"/>
      <c r="JAJ67" s="140"/>
      <c r="JAK67" s="140"/>
      <c r="JAL67" s="140"/>
      <c r="JAM67" s="140"/>
      <c r="JAN67" s="140"/>
      <c r="JAO67" s="140"/>
      <c r="JAP67" s="140"/>
      <c r="JAQ67" s="140"/>
      <c r="JAR67" s="140"/>
      <c r="JAS67" s="140"/>
      <c r="JAT67" s="140"/>
      <c r="JAU67" s="140"/>
      <c r="JAV67" s="140"/>
      <c r="JAW67" s="140"/>
      <c r="JAX67" s="140"/>
      <c r="JAY67" s="140"/>
      <c r="JAZ67" s="140"/>
      <c r="JBA67" s="140"/>
      <c r="JBB67" s="140"/>
      <c r="JBC67" s="140"/>
      <c r="JBD67" s="140"/>
      <c r="JBE67" s="140"/>
      <c r="JBF67" s="140"/>
      <c r="JBG67" s="140"/>
      <c r="JBH67" s="140"/>
      <c r="JBI67" s="140"/>
      <c r="JBJ67" s="140"/>
      <c r="JBK67" s="140"/>
      <c r="JBL67" s="140"/>
      <c r="JBM67" s="140"/>
      <c r="JBN67" s="140"/>
      <c r="JBO67" s="140"/>
      <c r="JBP67" s="140"/>
      <c r="JBQ67" s="140"/>
      <c r="JBR67" s="140"/>
      <c r="JBS67" s="140"/>
      <c r="JBT67" s="140"/>
      <c r="JBU67" s="140"/>
      <c r="JBV67" s="140"/>
      <c r="JBW67" s="140"/>
      <c r="JBX67" s="140"/>
      <c r="JBY67" s="140"/>
      <c r="JBZ67" s="140"/>
      <c r="JCA67" s="140"/>
      <c r="JCB67" s="140"/>
      <c r="JCC67" s="140"/>
      <c r="JCD67" s="140"/>
      <c r="JCE67" s="140"/>
      <c r="JCF67" s="140"/>
      <c r="JCG67" s="140"/>
      <c r="JCH67" s="140"/>
      <c r="JCI67" s="140"/>
      <c r="JCJ67" s="140"/>
      <c r="JCK67" s="140"/>
      <c r="JCL67" s="140"/>
      <c r="JCM67" s="140"/>
      <c r="JCN67" s="140"/>
      <c r="JCO67" s="140"/>
      <c r="JCP67" s="140"/>
      <c r="JCQ67" s="140"/>
      <c r="JCR67" s="140"/>
      <c r="JCS67" s="140"/>
      <c r="JCT67" s="140"/>
      <c r="JCU67" s="140"/>
      <c r="JCV67" s="140"/>
      <c r="JCW67" s="140"/>
      <c r="JCX67" s="140"/>
      <c r="JCY67" s="140"/>
      <c r="JCZ67" s="140"/>
      <c r="JDA67" s="140"/>
      <c r="JDB67" s="140"/>
      <c r="JDC67" s="140"/>
      <c r="JDD67" s="140"/>
      <c r="JDE67" s="140"/>
      <c r="JDF67" s="140"/>
      <c r="JDG67" s="140"/>
      <c r="JDH67" s="140"/>
      <c r="JDI67" s="140"/>
      <c r="JDJ67" s="140"/>
      <c r="JDK67" s="140"/>
      <c r="JDL67" s="140"/>
      <c r="JDM67" s="140"/>
      <c r="JDN67" s="140"/>
      <c r="JDO67" s="140"/>
      <c r="JDP67" s="140"/>
      <c r="JDQ67" s="140"/>
      <c r="JDR67" s="140"/>
      <c r="JDS67" s="140"/>
      <c r="JDT67" s="140"/>
      <c r="JDU67" s="140"/>
      <c r="JDV67" s="140"/>
      <c r="JDW67" s="140"/>
      <c r="JDX67" s="140"/>
      <c r="JDY67" s="140"/>
      <c r="JDZ67" s="140"/>
      <c r="JEA67" s="140"/>
      <c r="JEB67" s="140"/>
      <c r="JEC67" s="140"/>
      <c r="JED67" s="140"/>
      <c r="JEE67" s="140"/>
      <c r="JEF67" s="140"/>
      <c r="JEG67" s="140"/>
      <c r="JEH67" s="140"/>
      <c r="JEI67" s="140"/>
      <c r="JEJ67" s="140"/>
      <c r="JEK67" s="140"/>
      <c r="JEL67" s="140"/>
      <c r="JEM67" s="140"/>
      <c r="JEN67" s="140"/>
      <c r="JEO67" s="140"/>
      <c r="JEP67" s="140"/>
      <c r="JEQ67" s="140"/>
      <c r="JER67" s="140"/>
      <c r="JES67" s="140"/>
      <c r="JET67" s="140"/>
      <c r="JEU67" s="140"/>
      <c r="JEV67" s="140"/>
      <c r="JEW67" s="140"/>
      <c r="JEX67" s="140"/>
      <c r="JEY67" s="140"/>
      <c r="JEZ67" s="140"/>
      <c r="JFA67" s="140"/>
      <c r="JFB67" s="140"/>
      <c r="JFC67" s="140"/>
      <c r="JFD67" s="140"/>
      <c r="JFE67" s="140"/>
      <c r="JFF67" s="140"/>
      <c r="JFG67" s="140"/>
      <c r="JFH67" s="140"/>
      <c r="JFI67" s="140"/>
      <c r="JFJ67" s="140"/>
      <c r="JFK67" s="140"/>
      <c r="JFL67" s="140"/>
      <c r="JFM67" s="140"/>
      <c r="JFN67" s="140"/>
      <c r="JFO67" s="140"/>
      <c r="JFP67" s="140"/>
      <c r="JFQ67" s="140"/>
      <c r="JFR67" s="140"/>
      <c r="JFS67" s="140"/>
      <c r="JFT67" s="140"/>
      <c r="JFU67" s="140"/>
      <c r="JFV67" s="140"/>
      <c r="JFW67" s="140"/>
      <c r="JFX67" s="140"/>
      <c r="JFY67" s="140"/>
      <c r="JFZ67" s="140"/>
      <c r="JGA67" s="140"/>
      <c r="JGB67" s="140"/>
      <c r="JGC67" s="140"/>
      <c r="JGD67" s="140"/>
      <c r="JGE67" s="140"/>
      <c r="JGF67" s="140"/>
      <c r="JGG67" s="140"/>
      <c r="JGH67" s="140"/>
      <c r="JGI67" s="140"/>
      <c r="JGJ67" s="140"/>
      <c r="JGK67" s="140"/>
      <c r="JGL67" s="140"/>
      <c r="JGM67" s="140"/>
      <c r="JGN67" s="140"/>
      <c r="JGO67" s="140"/>
      <c r="JGP67" s="140"/>
      <c r="JGQ67" s="140"/>
      <c r="JGR67" s="140"/>
      <c r="JGS67" s="140"/>
      <c r="JGT67" s="140"/>
      <c r="JGU67" s="140"/>
      <c r="JGV67" s="140"/>
      <c r="JGW67" s="140"/>
      <c r="JGX67" s="140"/>
      <c r="JGY67" s="140"/>
      <c r="JGZ67" s="140"/>
      <c r="JHA67" s="140"/>
      <c r="JHB67" s="140"/>
      <c r="JHC67" s="140"/>
      <c r="JHD67" s="140"/>
      <c r="JHE67" s="140"/>
      <c r="JHF67" s="140"/>
      <c r="JHG67" s="140"/>
      <c r="JHH67" s="140"/>
      <c r="JHI67" s="140"/>
      <c r="JHJ67" s="140"/>
      <c r="JHK67" s="140"/>
      <c r="JHL67" s="140"/>
      <c r="JHM67" s="140"/>
      <c r="JHN67" s="140"/>
      <c r="JHO67" s="140"/>
      <c r="JHP67" s="140"/>
      <c r="JHQ67" s="140"/>
      <c r="JHR67" s="140"/>
      <c r="JHS67" s="140"/>
      <c r="JHT67" s="140"/>
      <c r="JHU67" s="140"/>
      <c r="JHV67" s="140"/>
      <c r="JHW67" s="140"/>
      <c r="JHX67" s="140"/>
      <c r="JHY67" s="140"/>
      <c r="JHZ67" s="140"/>
      <c r="JIA67" s="140"/>
      <c r="JIB67" s="140"/>
      <c r="JIC67" s="140"/>
      <c r="JID67" s="140"/>
      <c r="JIE67" s="140"/>
      <c r="JIF67" s="140"/>
      <c r="JIG67" s="140"/>
      <c r="JIH67" s="140"/>
      <c r="JII67" s="140"/>
      <c r="JIJ67" s="140"/>
      <c r="JIK67" s="140"/>
      <c r="JIL67" s="140"/>
      <c r="JIM67" s="140"/>
      <c r="JIN67" s="140"/>
      <c r="JIO67" s="140"/>
      <c r="JIP67" s="140"/>
      <c r="JIQ67" s="140"/>
      <c r="JIR67" s="140"/>
      <c r="JIS67" s="140"/>
      <c r="JIT67" s="140"/>
      <c r="JIU67" s="140"/>
      <c r="JIV67" s="140"/>
      <c r="JIW67" s="140"/>
      <c r="JIX67" s="140"/>
      <c r="JIY67" s="140"/>
      <c r="JIZ67" s="140"/>
      <c r="JJA67" s="140"/>
      <c r="JJB67" s="140"/>
      <c r="JJC67" s="140"/>
      <c r="JJD67" s="140"/>
      <c r="JJE67" s="140"/>
      <c r="JJF67" s="140"/>
      <c r="JJG67" s="140"/>
      <c r="JJH67" s="140"/>
      <c r="JJI67" s="140"/>
      <c r="JJJ67" s="140"/>
      <c r="JJK67" s="140"/>
      <c r="JJL67" s="140"/>
      <c r="JJM67" s="140"/>
      <c r="JJN67" s="140"/>
      <c r="JJO67" s="140"/>
      <c r="JJP67" s="140"/>
      <c r="JJQ67" s="140"/>
      <c r="JJR67" s="140"/>
      <c r="JJS67" s="140"/>
      <c r="JJT67" s="140"/>
      <c r="JJU67" s="140"/>
      <c r="JJV67" s="140"/>
      <c r="JJW67" s="140"/>
      <c r="JJX67" s="140"/>
      <c r="JJY67" s="140"/>
      <c r="JJZ67" s="140"/>
      <c r="JKA67" s="140"/>
      <c r="JKB67" s="140"/>
      <c r="JKC67" s="140"/>
      <c r="JKD67" s="140"/>
      <c r="JKE67" s="140"/>
      <c r="JKF67" s="140"/>
      <c r="JKG67" s="140"/>
      <c r="JKH67" s="140"/>
      <c r="JKI67" s="140"/>
      <c r="JKJ67" s="140"/>
      <c r="JKK67" s="140"/>
      <c r="JKL67" s="140"/>
      <c r="JKM67" s="140"/>
      <c r="JKN67" s="140"/>
      <c r="JKO67" s="140"/>
      <c r="JKP67" s="140"/>
      <c r="JKQ67" s="140"/>
      <c r="JKR67" s="140"/>
      <c r="JKS67" s="140"/>
      <c r="JKT67" s="140"/>
      <c r="JKU67" s="140"/>
      <c r="JKV67" s="140"/>
      <c r="JKW67" s="140"/>
      <c r="JKX67" s="140"/>
      <c r="JKY67" s="140"/>
      <c r="JKZ67" s="140"/>
      <c r="JLA67" s="140"/>
      <c r="JLB67" s="140"/>
      <c r="JLC67" s="140"/>
      <c r="JLD67" s="140"/>
      <c r="JLE67" s="140"/>
      <c r="JLF67" s="140"/>
      <c r="JLG67" s="140"/>
      <c r="JLH67" s="140"/>
      <c r="JLI67" s="140"/>
      <c r="JLJ67" s="140"/>
      <c r="JLK67" s="140"/>
      <c r="JLL67" s="140"/>
      <c r="JLM67" s="140"/>
      <c r="JLN67" s="140"/>
      <c r="JLO67" s="140"/>
      <c r="JLP67" s="140"/>
      <c r="JLQ67" s="140"/>
      <c r="JLR67" s="140"/>
      <c r="JLS67" s="140"/>
      <c r="JLT67" s="140"/>
      <c r="JLU67" s="140"/>
      <c r="JLV67" s="140"/>
      <c r="JLW67" s="140"/>
      <c r="JLX67" s="140"/>
      <c r="JLY67" s="140"/>
      <c r="JLZ67" s="140"/>
      <c r="JMA67" s="140"/>
      <c r="JMB67" s="140"/>
      <c r="JMC67" s="140"/>
      <c r="JMD67" s="140"/>
      <c r="JME67" s="140"/>
      <c r="JMF67" s="140"/>
      <c r="JMG67" s="140"/>
      <c r="JMH67" s="140"/>
      <c r="JMI67" s="140"/>
      <c r="JMJ67" s="140"/>
      <c r="JMK67" s="140"/>
      <c r="JML67" s="140"/>
      <c r="JMM67" s="140"/>
      <c r="JMN67" s="140"/>
      <c r="JMO67" s="140"/>
      <c r="JMP67" s="140"/>
      <c r="JMQ67" s="140"/>
      <c r="JMR67" s="140"/>
      <c r="JMS67" s="140"/>
      <c r="JMT67" s="140"/>
      <c r="JMU67" s="140"/>
      <c r="JMV67" s="140"/>
      <c r="JMW67" s="140"/>
      <c r="JMX67" s="140"/>
      <c r="JMY67" s="140"/>
      <c r="JMZ67" s="140"/>
      <c r="JNA67" s="140"/>
      <c r="JNB67" s="140"/>
      <c r="JNC67" s="140"/>
      <c r="JND67" s="140"/>
      <c r="JNE67" s="140"/>
      <c r="JNF67" s="140"/>
      <c r="JNG67" s="140"/>
      <c r="JNH67" s="140"/>
      <c r="JNI67" s="140"/>
      <c r="JNJ67" s="140"/>
      <c r="JNK67" s="140"/>
      <c r="JNL67" s="140"/>
      <c r="JNM67" s="140"/>
      <c r="JNN67" s="140"/>
      <c r="JNO67" s="140"/>
      <c r="JNP67" s="140"/>
      <c r="JNQ67" s="140"/>
      <c r="JNR67" s="140"/>
      <c r="JNS67" s="140"/>
      <c r="JNT67" s="140"/>
      <c r="JNU67" s="140"/>
      <c r="JNV67" s="140"/>
      <c r="JNW67" s="140"/>
      <c r="JNX67" s="140"/>
      <c r="JNY67" s="140"/>
      <c r="JNZ67" s="140"/>
      <c r="JOA67" s="140"/>
      <c r="JOB67" s="140"/>
      <c r="JOC67" s="140"/>
      <c r="JOD67" s="140"/>
      <c r="JOE67" s="140"/>
      <c r="JOF67" s="140"/>
      <c r="JOG67" s="140"/>
      <c r="JOH67" s="140"/>
      <c r="JOI67" s="140"/>
      <c r="JOJ67" s="140"/>
      <c r="JOK67" s="140"/>
      <c r="JOL67" s="140"/>
      <c r="JOM67" s="140"/>
      <c r="JON67" s="140"/>
      <c r="JOO67" s="140"/>
      <c r="JOP67" s="140"/>
      <c r="JOQ67" s="140"/>
      <c r="JOR67" s="140"/>
      <c r="JOS67" s="140"/>
      <c r="JOT67" s="140"/>
      <c r="JOU67" s="140"/>
      <c r="JOV67" s="140"/>
      <c r="JOW67" s="140"/>
      <c r="JOX67" s="140"/>
      <c r="JOY67" s="140"/>
      <c r="JOZ67" s="140"/>
      <c r="JPA67" s="140"/>
      <c r="JPB67" s="140"/>
      <c r="JPC67" s="140"/>
      <c r="JPD67" s="140"/>
      <c r="JPE67" s="140"/>
      <c r="JPF67" s="140"/>
      <c r="JPG67" s="140"/>
      <c r="JPH67" s="140"/>
      <c r="JPI67" s="140"/>
      <c r="JPJ67" s="140"/>
      <c r="JPK67" s="140"/>
      <c r="JPL67" s="140"/>
      <c r="JPM67" s="140"/>
      <c r="JPN67" s="140"/>
      <c r="JPO67" s="140"/>
      <c r="JPP67" s="140"/>
      <c r="JPQ67" s="140"/>
      <c r="JPR67" s="140"/>
      <c r="JPS67" s="140"/>
      <c r="JPT67" s="140"/>
      <c r="JPU67" s="140"/>
      <c r="JPV67" s="140"/>
      <c r="JPW67" s="140"/>
      <c r="JPX67" s="140"/>
      <c r="JPY67" s="140"/>
      <c r="JPZ67" s="140"/>
      <c r="JQA67" s="140"/>
      <c r="JQB67" s="140"/>
      <c r="JQC67" s="140"/>
      <c r="JQD67" s="140"/>
      <c r="JQE67" s="140"/>
      <c r="JQF67" s="140"/>
      <c r="JQG67" s="140"/>
      <c r="JQH67" s="140"/>
      <c r="JQI67" s="140"/>
      <c r="JQJ67" s="140"/>
      <c r="JQK67" s="140"/>
      <c r="JQL67" s="140"/>
      <c r="JQM67" s="140"/>
      <c r="JQN67" s="140"/>
      <c r="JQO67" s="140"/>
      <c r="JQP67" s="140"/>
      <c r="JQQ67" s="140"/>
      <c r="JQR67" s="140"/>
      <c r="JQS67" s="140"/>
      <c r="JQT67" s="140"/>
      <c r="JQU67" s="140"/>
      <c r="JQV67" s="140"/>
      <c r="JQW67" s="140"/>
      <c r="JQX67" s="140"/>
      <c r="JQY67" s="140"/>
      <c r="JQZ67" s="140"/>
      <c r="JRA67" s="140"/>
      <c r="JRB67" s="140"/>
      <c r="JRC67" s="140"/>
      <c r="JRD67" s="140"/>
      <c r="JRE67" s="140"/>
      <c r="JRF67" s="140"/>
      <c r="JRG67" s="140"/>
      <c r="JRH67" s="140"/>
      <c r="JRI67" s="140"/>
      <c r="JRJ67" s="140"/>
      <c r="JRK67" s="140"/>
      <c r="JRL67" s="140"/>
      <c r="JRM67" s="140"/>
      <c r="JRN67" s="140"/>
      <c r="JRO67" s="140"/>
      <c r="JRP67" s="140"/>
      <c r="JRQ67" s="140"/>
      <c r="JRR67" s="140"/>
      <c r="JRS67" s="140"/>
      <c r="JRT67" s="140"/>
      <c r="JRU67" s="140"/>
      <c r="JRV67" s="140"/>
      <c r="JRW67" s="140"/>
      <c r="JRX67" s="140"/>
      <c r="JRY67" s="140"/>
      <c r="JRZ67" s="140"/>
      <c r="JSA67" s="140"/>
      <c r="JSB67" s="140"/>
      <c r="JSC67" s="140"/>
      <c r="JSD67" s="140"/>
      <c r="JSE67" s="140"/>
      <c r="JSF67" s="140"/>
      <c r="JSG67" s="140"/>
      <c r="JSH67" s="140"/>
      <c r="JSI67" s="140"/>
      <c r="JSJ67" s="140"/>
      <c r="JSK67" s="140"/>
      <c r="JSL67" s="140"/>
      <c r="JSM67" s="140"/>
      <c r="JSN67" s="140"/>
      <c r="JSO67" s="140"/>
      <c r="JSP67" s="140"/>
      <c r="JSQ67" s="140"/>
      <c r="JSR67" s="140"/>
      <c r="JSS67" s="140"/>
      <c r="JST67" s="140"/>
      <c r="JSU67" s="140"/>
      <c r="JSV67" s="140"/>
      <c r="JSW67" s="140"/>
      <c r="JSX67" s="140"/>
      <c r="JSY67" s="140"/>
      <c r="JSZ67" s="140"/>
      <c r="JTA67" s="140"/>
      <c r="JTB67" s="140"/>
      <c r="JTC67" s="140"/>
      <c r="JTD67" s="140"/>
      <c r="JTE67" s="140"/>
      <c r="JTF67" s="140"/>
      <c r="JTG67" s="140"/>
      <c r="JTH67" s="140"/>
      <c r="JTI67" s="140"/>
      <c r="JTJ67" s="140"/>
      <c r="JTK67" s="140"/>
      <c r="JTL67" s="140"/>
      <c r="JTM67" s="140"/>
      <c r="JTN67" s="140"/>
      <c r="JTO67" s="140"/>
      <c r="JTP67" s="140"/>
      <c r="JTQ67" s="140"/>
      <c r="JTR67" s="140"/>
      <c r="JTS67" s="140"/>
      <c r="JTT67" s="140"/>
      <c r="JTU67" s="140"/>
      <c r="JTV67" s="140"/>
      <c r="JTW67" s="140"/>
      <c r="JTX67" s="140"/>
      <c r="JTY67" s="140"/>
      <c r="JTZ67" s="140"/>
      <c r="JUA67" s="140"/>
      <c r="JUB67" s="140"/>
      <c r="JUC67" s="140"/>
      <c r="JUD67" s="140"/>
      <c r="JUE67" s="140"/>
      <c r="JUF67" s="140"/>
      <c r="JUG67" s="140"/>
      <c r="JUH67" s="140"/>
      <c r="JUI67" s="140"/>
      <c r="JUJ67" s="140"/>
      <c r="JUK67" s="140"/>
      <c r="JUL67" s="140"/>
      <c r="JUM67" s="140"/>
      <c r="JUN67" s="140"/>
      <c r="JUO67" s="140"/>
      <c r="JUP67" s="140"/>
      <c r="JUQ67" s="140"/>
      <c r="JUR67" s="140"/>
      <c r="JUS67" s="140"/>
      <c r="JUT67" s="140"/>
      <c r="JUU67" s="140"/>
      <c r="JUV67" s="140"/>
      <c r="JUW67" s="140"/>
      <c r="JUX67" s="140"/>
      <c r="JUY67" s="140"/>
      <c r="JUZ67" s="140"/>
      <c r="JVA67" s="140"/>
      <c r="JVB67" s="140"/>
      <c r="JVC67" s="140"/>
      <c r="JVD67" s="140"/>
      <c r="JVE67" s="140"/>
      <c r="JVF67" s="140"/>
      <c r="JVG67" s="140"/>
      <c r="JVH67" s="140"/>
      <c r="JVI67" s="140"/>
      <c r="JVJ67" s="140"/>
      <c r="JVK67" s="140"/>
      <c r="JVL67" s="140"/>
      <c r="JVM67" s="140"/>
      <c r="JVN67" s="140"/>
      <c r="JVO67" s="140"/>
      <c r="JVP67" s="140"/>
      <c r="JVQ67" s="140"/>
      <c r="JVR67" s="140"/>
      <c r="JVS67" s="140"/>
      <c r="JVT67" s="140"/>
      <c r="JVU67" s="140"/>
      <c r="JVV67" s="140"/>
      <c r="JVW67" s="140"/>
      <c r="JVX67" s="140"/>
      <c r="JVY67" s="140"/>
      <c r="JVZ67" s="140"/>
      <c r="JWA67" s="140"/>
      <c r="JWB67" s="140"/>
      <c r="JWC67" s="140"/>
      <c r="JWD67" s="140"/>
      <c r="JWE67" s="140"/>
      <c r="JWF67" s="140"/>
      <c r="JWG67" s="140"/>
      <c r="JWH67" s="140"/>
      <c r="JWI67" s="140"/>
      <c r="JWJ67" s="140"/>
      <c r="JWK67" s="140"/>
      <c r="JWL67" s="140"/>
      <c r="JWM67" s="140"/>
      <c r="JWN67" s="140"/>
      <c r="JWO67" s="140"/>
      <c r="JWP67" s="140"/>
      <c r="JWQ67" s="140"/>
      <c r="JWR67" s="140"/>
      <c r="JWS67" s="140"/>
      <c r="JWT67" s="140"/>
      <c r="JWU67" s="140"/>
      <c r="JWV67" s="140"/>
      <c r="JWW67" s="140"/>
      <c r="JWX67" s="140"/>
      <c r="JWY67" s="140"/>
      <c r="JWZ67" s="140"/>
      <c r="JXA67" s="140"/>
      <c r="JXB67" s="140"/>
      <c r="JXC67" s="140"/>
      <c r="JXD67" s="140"/>
      <c r="JXE67" s="140"/>
      <c r="JXF67" s="140"/>
      <c r="JXG67" s="140"/>
      <c r="JXH67" s="140"/>
      <c r="JXI67" s="140"/>
      <c r="JXJ67" s="140"/>
      <c r="JXK67" s="140"/>
      <c r="JXL67" s="140"/>
      <c r="JXM67" s="140"/>
      <c r="JXN67" s="140"/>
      <c r="JXO67" s="140"/>
      <c r="JXP67" s="140"/>
      <c r="JXQ67" s="140"/>
      <c r="JXR67" s="140"/>
      <c r="JXS67" s="140"/>
      <c r="JXT67" s="140"/>
      <c r="JXU67" s="140"/>
      <c r="JXV67" s="140"/>
      <c r="JXW67" s="140"/>
      <c r="JXX67" s="140"/>
      <c r="JXY67" s="140"/>
      <c r="JXZ67" s="140"/>
      <c r="JYA67" s="140"/>
      <c r="JYB67" s="140"/>
      <c r="JYC67" s="140"/>
      <c r="JYD67" s="140"/>
      <c r="JYE67" s="140"/>
      <c r="JYF67" s="140"/>
      <c r="JYG67" s="140"/>
      <c r="JYH67" s="140"/>
      <c r="JYI67" s="140"/>
      <c r="JYJ67" s="140"/>
      <c r="JYK67" s="140"/>
      <c r="JYL67" s="140"/>
      <c r="JYM67" s="140"/>
      <c r="JYN67" s="140"/>
      <c r="JYO67" s="140"/>
      <c r="JYP67" s="140"/>
      <c r="JYQ67" s="140"/>
      <c r="JYR67" s="140"/>
      <c r="JYS67" s="140"/>
      <c r="JYT67" s="140"/>
      <c r="JYU67" s="140"/>
      <c r="JYV67" s="140"/>
      <c r="JYW67" s="140"/>
      <c r="JYX67" s="140"/>
      <c r="JYY67" s="140"/>
      <c r="JYZ67" s="140"/>
      <c r="JZA67" s="140"/>
      <c r="JZB67" s="140"/>
      <c r="JZC67" s="140"/>
      <c r="JZD67" s="140"/>
      <c r="JZE67" s="140"/>
      <c r="JZF67" s="140"/>
      <c r="JZG67" s="140"/>
      <c r="JZH67" s="140"/>
      <c r="JZI67" s="140"/>
      <c r="JZJ67" s="140"/>
      <c r="JZK67" s="140"/>
      <c r="JZL67" s="140"/>
      <c r="JZM67" s="140"/>
      <c r="JZN67" s="140"/>
      <c r="JZO67" s="140"/>
      <c r="JZP67" s="140"/>
      <c r="JZQ67" s="140"/>
      <c r="JZR67" s="140"/>
      <c r="JZS67" s="140"/>
      <c r="JZT67" s="140"/>
      <c r="JZU67" s="140"/>
      <c r="JZV67" s="140"/>
      <c r="JZW67" s="140"/>
      <c r="JZX67" s="140"/>
      <c r="JZY67" s="140"/>
      <c r="JZZ67" s="140"/>
      <c r="KAA67" s="140"/>
      <c r="KAB67" s="140"/>
      <c r="KAC67" s="140"/>
      <c r="KAD67" s="140"/>
      <c r="KAE67" s="140"/>
      <c r="KAF67" s="140"/>
      <c r="KAG67" s="140"/>
      <c r="KAH67" s="140"/>
      <c r="KAI67" s="140"/>
      <c r="KAJ67" s="140"/>
      <c r="KAK67" s="140"/>
      <c r="KAL67" s="140"/>
      <c r="KAM67" s="140"/>
      <c r="KAN67" s="140"/>
      <c r="KAO67" s="140"/>
      <c r="KAP67" s="140"/>
      <c r="KAQ67" s="140"/>
      <c r="KAR67" s="140"/>
      <c r="KAS67" s="140"/>
      <c r="KAT67" s="140"/>
      <c r="KAU67" s="140"/>
      <c r="KAV67" s="140"/>
      <c r="KAW67" s="140"/>
      <c r="KAX67" s="140"/>
      <c r="KAY67" s="140"/>
      <c r="KAZ67" s="140"/>
      <c r="KBA67" s="140"/>
      <c r="KBB67" s="140"/>
      <c r="KBC67" s="140"/>
      <c r="KBD67" s="140"/>
      <c r="KBE67" s="140"/>
      <c r="KBF67" s="140"/>
      <c r="KBG67" s="140"/>
      <c r="KBH67" s="140"/>
      <c r="KBI67" s="140"/>
      <c r="KBJ67" s="140"/>
      <c r="KBK67" s="140"/>
      <c r="KBL67" s="140"/>
      <c r="KBM67" s="140"/>
      <c r="KBN67" s="140"/>
      <c r="KBO67" s="140"/>
      <c r="KBP67" s="140"/>
      <c r="KBQ67" s="140"/>
      <c r="KBR67" s="140"/>
      <c r="KBS67" s="140"/>
      <c r="KBT67" s="140"/>
      <c r="KBU67" s="140"/>
      <c r="KBV67" s="140"/>
      <c r="KBW67" s="140"/>
      <c r="KBX67" s="140"/>
      <c r="KBY67" s="140"/>
      <c r="KBZ67" s="140"/>
      <c r="KCA67" s="140"/>
      <c r="KCB67" s="140"/>
      <c r="KCC67" s="140"/>
      <c r="KCD67" s="140"/>
      <c r="KCE67" s="140"/>
      <c r="KCF67" s="140"/>
      <c r="KCG67" s="140"/>
      <c r="KCH67" s="140"/>
      <c r="KCI67" s="140"/>
      <c r="KCJ67" s="140"/>
      <c r="KCK67" s="140"/>
      <c r="KCL67" s="140"/>
      <c r="KCM67" s="140"/>
      <c r="KCN67" s="140"/>
      <c r="KCO67" s="140"/>
      <c r="KCP67" s="140"/>
      <c r="KCQ67" s="140"/>
      <c r="KCR67" s="140"/>
      <c r="KCS67" s="140"/>
      <c r="KCT67" s="140"/>
      <c r="KCU67" s="140"/>
      <c r="KCV67" s="140"/>
      <c r="KCW67" s="140"/>
      <c r="KCX67" s="140"/>
      <c r="KCY67" s="140"/>
      <c r="KCZ67" s="140"/>
      <c r="KDA67" s="140"/>
      <c r="KDB67" s="140"/>
      <c r="KDC67" s="140"/>
      <c r="KDD67" s="140"/>
      <c r="KDE67" s="140"/>
      <c r="KDF67" s="140"/>
      <c r="KDG67" s="140"/>
      <c r="KDH67" s="140"/>
      <c r="KDI67" s="140"/>
      <c r="KDJ67" s="140"/>
      <c r="KDK67" s="140"/>
      <c r="KDL67" s="140"/>
      <c r="KDM67" s="140"/>
      <c r="KDN67" s="140"/>
      <c r="KDO67" s="140"/>
      <c r="KDP67" s="140"/>
      <c r="KDQ67" s="140"/>
      <c r="KDR67" s="140"/>
      <c r="KDS67" s="140"/>
      <c r="KDT67" s="140"/>
      <c r="KDU67" s="140"/>
      <c r="KDV67" s="140"/>
      <c r="KDW67" s="140"/>
      <c r="KDX67" s="140"/>
      <c r="KDY67" s="140"/>
      <c r="KDZ67" s="140"/>
      <c r="KEA67" s="140"/>
      <c r="KEB67" s="140"/>
      <c r="KEC67" s="140"/>
      <c r="KED67" s="140"/>
      <c r="KEE67" s="140"/>
      <c r="KEF67" s="140"/>
      <c r="KEG67" s="140"/>
      <c r="KEH67" s="140"/>
      <c r="KEI67" s="140"/>
      <c r="KEJ67" s="140"/>
      <c r="KEK67" s="140"/>
      <c r="KEL67" s="140"/>
      <c r="KEM67" s="140"/>
      <c r="KEN67" s="140"/>
      <c r="KEO67" s="140"/>
      <c r="KEP67" s="140"/>
      <c r="KEQ67" s="140"/>
      <c r="KER67" s="140"/>
      <c r="KES67" s="140"/>
      <c r="KET67" s="140"/>
      <c r="KEU67" s="140"/>
      <c r="KEV67" s="140"/>
      <c r="KEW67" s="140"/>
      <c r="KEX67" s="140"/>
      <c r="KEY67" s="140"/>
      <c r="KEZ67" s="140"/>
      <c r="KFA67" s="140"/>
      <c r="KFB67" s="140"/>
      <c r="KFC67" s="140"/>
      <c r="KFD67" s="140"/>
      <c r="KFE67" s="140"/>
      <c r="KFF67" s="140"/>
      <c r="KFG67" s="140"/>
      <c r="KFH67" s="140"/>
      <c r="KFI67" s="140"/>
      <c r="KFJ67" s="140"/>
      <c r="KFK67" s="140"/>
      <c r="KFL67" s="140"/>
      <c r="KFM67" s="140"/>
      <c r="KFN67" s="140"/>
      <c r="KFO67" s="140"/>
      <c r="KFP67" s="140"/>
      <c r="KFQ67" s="140"/>
      <c r="KFR67" s="140"/>
      <c r="KFS67" s="140"/>
      <c r="KFT67" s="140"/>
      <c r="KFU67" s="140"/>
      <c r="KFV67" s="140"/>
      <c r="KFW67" s="140"/>
      <c r="KFX67" s="140"/>
      <c r="KFY67" s="140"/>
      <c r="KFZ67" s="140"/>
      <c r="KGA67" s="140"/>
      <c r="KGB67" s="140"/>
      <c r="KGC67" s="140"/>
      <c r="KGD67" s="140"/>
      <c r="KGE67" s="140"/>
      <c r="KGF67" s="140"/>
      <c r="KGG67" s="140"/>
      <c r="KGH67" s="140"/>
      <c r="KGI67" s="140"/>
      <c r="KGJ67" s="140"/>
      <c r="KGK67" s="140"/>
      <c r="KGL67" s="140"/>
      <c r="KGM67" s="140"/>
      <c r="KGN67" s="140"/>
      <c r="KGO67" s="140"/>
      <c r="KGP67" s="140"/>
      <c r="KGQ67" s="140"/>
      <c r="KGR67" s="140"/>
      <c r="KGS67" s="140"/>
      <c r="KGT67" s="140"/>
      <c r="KGU67" s="140"/>
      <c r="KGV67" s="140"/>
      <c r="KGW67" s="140"/>
      <c r="KGX67" s="140"/>
      <c r="KGY67" s="140"/>
      <c r="KGZ67" s="140"/>
      <c r="KHA67" s="140"/>
      <c r="KHB67" s="140"/>
      <c r="KHC67" s="140"/>
      <c r="KHD67" s="140"/>
      <c r="KHE67" s="140"/>
      <c r="KHF67" s="140"/>
      <c r="KHG67" s="140"/>
      <c r="KHH67" s="140"/>
      <c r="KHI67" s="140"/>
      <c r="KHJ67" s="140"/>
      <c r="KHK67" s="140"/>
      <c r="KHL67" s="140"/>
      <c r="KHM67" s="140"/>
      <c r="KHN67" s="140"/>
      <c r="KHO67" s="140"/>
      <c r="KHP67" s="140"/>
      <c r="KHQ67" s="140"/>
      <c r="KHR67" s="140"/>
      <c r="KHS67" s="140"/>
      <c r="KHT67" s="140"/>
      <c r="KHU67" s="140"/>
      <c r="KHV67" s="140"/>
      <c r="KHW67" s="140"/>
      <c r="KHX67" s="140"/>
      <c r="KHY67" s="140"/>
      <c r="KHZ67" s="140"/>
      <c r="KIA67" s="140"/>
      <c r="KIB67" s="140"/>
      <c r="KIC67" s="140"/>
      <c r="KID67" s="140"/>
      <c r="KIE67" s="140"/>
      <c r="KIF67" s="140"/>
      <c r="KIG67" s="140"/>
      <c r="KIH67" s="140"/>
      <c r="KII67" s="140"/>
      <c r="KIJ67" s="140"/>
      <c r="KIK67" s="140"/>
      <c r="KIL67" s="140"/>
      <c r="KIM67" s="140"/>
      <c r="KIN67" s="140"/>
      <c r="KIO67" s="140"/>
      <c r="KIP67" s="140"/>
      <c r="KIQ67" s="140"/>
      <c r="KIR67" s="140"/>
      <c r="KIS67" s="140"/>
      <c r="KIT67" s="140"/>
      <c r="KIU67" s="140"/>
      <c r="KIV67" s="140"/>
      <c r="KIW67" s="140"/>
      <c r="KIX67" s="140"/>
      <c r="KIY67" s="140"/>
      <c r="KIZ67" s="140"/>
      <c r="KJA67" s="140"/>
      <c r="KJB67" s="140"/>
      <c r="KJC67" s="140"/>
      <c r="KJD67" s="140"/>
      <c r="KJE67" s="140"/>
      <c r="KJF67" s="140"/>
      <c r="KJG67" s="140"/>
      <c r="KJH67" s="140"/>
      <c r="KJI67" s="140"/>
      <c r="KJJ67" s="140"/>
      <c r="KJK67" s="140"/>
      <c r="KJL67" s="140"/>
      <c r="KJM67" s="140"/>
      <c r="KJN67" s="140"/>
      <c r="KJO67" s="140"/>
      <c r="KJP67" s="140"/>
      <c r="KJQ67" s="140"/>
      <c r="KJR67" s="140"/>
      <c r="KJS67" s="140"/>
      <c r="KJT67" s="140"/>
      <c r="KJU67" s="140"/>
      <c r="KJV67" s="140"/>
      <c r="KJW67" s="140"/>
      <c r="KJX67" s="140"/>
      <c r="KJY67" s="140"/>
      <c r="KJZ67" s="140"/>
      <c r="KKA67" s="140"/>
      <c r="KKB67" s="140"/>
      <c r="KKC67" s="140"/>
      <c r="KKD67" s="140"/>
      <c r="KKE67" s="140"/>
      <c r="KKF67" s="140"/>
      <c r="KKG67" s="140"/>
      <c r="KKH67" s="140"/>
      <c r="KKI67" s="140"/>
      <c r="KKJ67" s="140"/>
      <c r="KKK67" s="140"/>
      <c r="KKL67" s="140"/>
      <c r="KKM67" s="140"/>
      <c r="KKN67" s="140"/>
      <c r="KKO67" s="140"/>
      <c r="KKP67" s="140"/>
      <c r="KKQ67" s="140"/>
      <c r="KKR67" s="140"/>
      <c r="KKS67" s="140"/>
      <c r="KKT67" s="140"/>
      <c r="KKU67" s="140"/>
      <c r="KKV67" s="140"/>
      <c r="KKW67" s="140"/>
      <c r="KKX67" s="140"/>
      <c r="KKY67" s="140"/>
      <c r="KKZ67" s="140"/>
      <c r="KLA67" s="140"/>
      <c r="KLB67" s="140"/>
      <c r="KLC67" s="140"/>
      <c r="KLD67" s="140"/>
      <c r="KLE67" s="140"/>
      <c r="KLF67" s="140"/>
      <c r="KLG67" s="140"/>
      <c r="KLH67" s="140"/>
      <c r="KLI67" s="140"/>
      <c r="KLJ67" s="140"/>
      <c r="KLK67" s="140"/>
      <c r="KLL67" s="140"/>
      <c r="KLM67" s="140"/>
      <c r="KLN67" s="140"/>
      <c r="KLO67" s="140"/>
      <c r="KLP67" s="140"/>
      <c r="KLQ67" s="140"/>
      <c r="KLR67" s="140"/>
      <c r="KLS67" s="140"/>
      <c r="KLT67" s="140"/>
      <c r="KLU67" s="140"/>
      <c r="KLV67" s="140"/>
      <c r="KLW67" s="140"/>
      <c r="KLX67" s="140"/>
      <c r="KLY67" s="140"/>
      <c r="KLZ67" s="140"/>
      <c r="KMA67" s="140"/>
      <c r="KMB67" s="140"/>
      <c r="KMC67" s="140"/>
      <c r="KMD67" s="140"/>
      <c r="KME67" s="140"/>
      <c r="KMF67" s="140"/>
      <c r="KMG67" s="140"/>
      <c r="KMH67" s="140"/>
      <c r="KMI67" s="140"/>
      <c r="KMJ67" s="140"/>
      <c r="KMK67" s="140"/>
      <c r="KML67" s="140"/>
      <c r="KMM67" s="140"/>
      <c r="KMN67" s="140"/>
      <c r="KMO67" s="140"/>
      <c r="KMP67" s="140"/>
      <c r="KMQ67" s="140"/>
      <c r="KMR67" s="140"/>
      <c r="KMS67" s="140"/>
      <c r="KMT67" s="140"/>
      <c r="KMU67" s="140"/>
      <c r="KMV67" s="140"/>
      <c r="KMW67" s="140"/>
      <c r="KMX67" s="140"/>
      <c r="KMY67" s="140"/>
      <c r="KMZ67" s="140"/>
      <c r="KNA67" s="140"/>
      <c r="KNB67" s="140"/>
      <c r="KNC67" s="140"/>
      <c r="KND67" s="140"/>
      <c r="KNE67" s="140"/>
      <c r="KNF67" s="140"/>
      <c r="KNG67" s="140"/>
      <c r="KNH67" s="140"/>
      <c r="KNI67" s="140"/>
      <c r="KNJ67" s="140"/>
      <c r="KNK67" s="140"/>
      <c r="KNL67" s="140"/>
      <c r="KNM67" s="140"/>
      <c r="KNN67" s="140"/>
      <c r="KNO67" s="140"/>
      <c r="KNP67" s="140"/>
      <c r="KNQ67" s="140"/>
      <c r="KNR67" s="140"/>
      <c r="KNS67" s="140"/>
      <c r="KNT67" s="140"/>
      <c r="KNU67" s="140"/>
      <c r="KNV67" s="140"/>
      <c r="KNW67" s="140"/>
      <c r="KNX67" s="140"/>
      <c r="KNY67" s="140"/>
      <c r="KNZ67" s="140"/>
      <c r="KOA67" s="140"/>
      <c r="KOB67" s="140"/>
      <c r="KOC67" s="140"/>
      <c r="KOD67" s="140"/>
      <c r="KOE67" s="140"/>
      <c r="KOF67" s="140"/>
      <c r="KOG67" s="140"/>
      <c r="KOH67" s="140"/>
      <c r="KOI67" s="140"/>
      <c r="KOJ67" s="140"/>
      <c r="KOK67" s="140"/>
      <c r="KOL67" s="140"/>
      <c r="KOM67" s="140"/>
      <c r="KON67" s="140"/>
      <c r="KOO67" s="140"/>
      <c r="KOP67" s="140"/>
      <c r="KOQ67" s="140"/>
      <c r="KOR67" s="140"/>
      <c r="KOS67" s="140"/>
      <c r="KOT67" s="140"/>
      <c r="KOU67" s="140"/>
      <c r="KOV67" s="140"/>
      <c r="KOW67" s="140"/>
      <c r="KOX67" s="140"/>
      <c r="KOY67" s="140"/>
      <c r="KOZ67" s="140"/>
      <c r="KPA67" s="140"/>
      <c r="KPB67" s="140"/>
      <c r="KPC67" s="140"/>
      <c r="KPD67" s="140"/>
      <c r="KPE67" s="140"/>
      <c r="KPF67" s="140"/>
      <c r="KPG67" s="140"/>
      <c r="KPH67" s="140"/>
      <c r="KPI67" s="140"/>
      <c r="KPJ67" s="140"/>
      <c r="KPK67" s="140"/>
      <c r="KPL67" s="140"/>
      <c r="KPM67" s="140"/>
      <c r="KPN67" s="140"/>
      <c r="KPO67" s="140"/>
      <c r="KPP67" s="140"/>
      <c r="KPQ67" s="140"/>
      <c r="KPR67" s="140"/>
      <c r="KPS67" s="140"/>
      <c r="KPT67" s="140"/>
      <c r="KPU67" s="140"/>
      <c r="KPV67" s="140"/>
      <c r="KPW67" s="140"/>
      <c r="KPX67" s="140"/>
      <c r="KPY67" s="140"/>
      <c r="KPZ67" s="140"/>
      <c r="KQA67" s="140"/>
      <c r="KQB67" s="140"/>
      <c r="KQC67" s="140"/>
      <c r="KQD67" s="140"/>
      <c r="KQE67" s="140"/>
      <c r="KQF67" s="140"/>
      <c r="KQG67" s="140"/>
      <c r="KQH67" s="140"/>
      <c r="KQI67" s="140"/>
      <c r="KQJ67" s="140"/>
      <c r="KQK67" s="140"/>
      <c r="KQL67" s="140"/>
      <c r="KQM67" s="140"/>
      <c r="KQN67" s="140"/>
      <c r="KQO67" s="140"/>
      <c r="KQP67" s="140"/>
      <c r="KQQ67" s="140"/>
      <c r="KQR67" s="140"/>
      <c r="KQS67" s="140"/>
      <c r="KQT67" s="140"/>
      <c r="KQU67" s="140"/>
      <c r="KQV67" s="140"/>
      <c r="KQW67" s="140"/>
      <c r="KQX67" s="140"/>
      <c r="KQY67" s="140"/>
      <c r="KQZ67" s="140"/>
      <c r="KRA67" s="140"/>
      <c r="KRB67" s="140"/>
      <c r="KRC67" s="140"/>
      <c r="KRD67" s="140"/>
      <c r="KRE67" s="140"/>
      <c r="KRF67" s="140"/>
      <c r="KRG67" s="140"/>
      <c r="KRH67" s="140"/>
      <c r="KRI67" s="140"/>
      <c r="KRJ67" s="140"/>
      <c r="KRK67" s="140"/>
      <c r="KRL67" s="140"/>
      <c r="KRM67" s="140"/>
      <c r="KRN67" s="140"/>
      <c r="KRO67" s="140"/>
      <c r="KRP67" s="140"/>
      <c r="KRQ67" s="140"/>
      <c r="KRR67" s="140"/>
      <c r="KRS67" s="140"/>
      <c r="KRT67" s="140"/>
      <c r="KRU67" s="140"/>
      <c r="KRV67" s="140"/>
      <c r="KRW67" s="140"/>
      <c r="KRX67" s="140"/>
      <c r="KRY67" s="140"/>
      <c r="KRZ67" s="140"/>
      <c r="KSA67" s="140"/>
      <c r="KSB67" s="140"/>
      <c r="KSC67" s="140"/>
      <c r="KSD67" s="140"/>
      <c r="KSE67" s="140"/>
      <c r="KSF67" s="140"/>
      <c r="KSG67" s="140"/>
      <c r="KSH67" s="140"/>
      <c r="KSI67" s="140"/>
      <c r="KSJ67" s="140"/>
      <c r="KSK67" s="140"/>
      <c r="KSL67" s="140"/>
      <c r="KSM67" s="140"/>
      <c r="KSN67" s="140"/>
      <c r="KSO67" s="140"/>
      <c r="KSP67" s="140"/>
      <c r="KSQ67" s="140"/>
      <c r="KSR67" s="140"/>
      <c r="KSS67" s="140"/>
      <c r="KST67" s="140"/>
      <c r="KSU67" s="140"/>
      <c r="KSV67" s="140"/>
      <c r="KSW67" s="140"/>
      <c r="KSX67" s="140"/>
      <c r="KSY67" s="140"/>
      <c r="KSZ67" s="140"/>
      <c r="KTA67" s="140"/>
      <c r="KTB67" s="140"/>
      <c r="KTC67" s="140"/>
      <c r="KTD67" s="140"/>
      <c r="KTE67" s="140"/>
      <c r="KTF67" s="140"/>
      <c r="KTG67" s="140"/>
      <c r="KTH67" s="140"/>
      <c r="KTI67" s="140"/>
      <c r="KTJ67" s="140"/>
      <c r="KTK67" s="140"/>
      <c r="KTL67" s="140"/>
      <c r="KTM67" s="140"/>
      <c r="KTN67" s="140"/>
      <c r="KTO67" s="140"/>
      <c r="KTP67" s="140"/>
      <c r="KTQ67" s="140"/>
      <c r="KTR67" s="140"/>
      <c r="KTS67" s="140"/>
      <c r="KTT67" s="140"/>
      <c r="KTU67" s="140"/>
      <c r="KTV67" s="140"/>
      <c r="KTW67" s="140"/>
      <c r="KTX67" s="140"/>
      <c r="KTY67" s="140"/>
      <c r="KTZ67" s="140"/>
      <c r="KUA67" s="140"/>
      <c r="KUB67" s="140"/>
      <c r="KUC67" s="140"/>
      <c r="KUD67" s="140"/>
      <c r="KUE67" s="140"/>
      <c r="KUF67" s="140"/>
      <c r="KUG67" s="140"/>
      <c r="KUH67" s="140"/>
      <c r="KUI67" s="140"/>
      <c r="KUJ67" s="140"/>
      <c r="KUK67" s="140"/>
      <c r="KUL67" s="140"/>
      <c r="KUM67" s="140"/>
      <c r="KUN67" s="140"/>
      <c r="KUO67" s="140"/>
      <c r="KUP67" s="140"/>
      <c r="KUQ67" s="140"/>
      <c r="KUR67" s="140"/>
      <c r="KUS67" s="140"/>
      <c r="KUT67" s="140"/>
      <c r="KUU67" s="140"/>
      <c r="KUV67" s="140"/>
      <c r="KUW67" s="140"/>
      <c r="KUX67" s="140"/>
      <c r="KUY67" s="140"/>
      <c r="KUZ67" s="140"/>
      <c r="KVA67" s="140"/>
      <c r="KVB67" s="140"/>
      <c r="KVC67" s="140"/>
      <c r="KVD67" s="140"/>
      <c r="KVE67" s="140"/>
      <c r="KVF67" s="140"/>
      <c r="KVG67" s="140"/>
      <c r="KVH67" s="140"/>
      <c r="KVI67" s="140"/>
      <c r="KVJ67" s="140"/>
      <c r="KVK67" s="140"/>
      <c r="KVL67" s="140"/>
      <c r="KVM67" s="140"/>
      <c r="KVN67" s="140"/>
      <c r="KVO67" s="140"/>
      <c r="KVP67" s="140"/>
      <c r="KVQ67" s="140"/>
      <c r="KVR67" s="140"/>
      <c r="KVS67" s="140"/>
      <c r="KVT67" s="140"/>
      <c r="KVU67" s="140"/>
      <c r="KVV67" s="140"/>
      <c r="KVW67" s="140"/>
      <c r="KVX67" s="140"/>
      <c r="KVY67" s="140"/>
      <c r="KVZ67" s="140"/>
      <c r="KWA67" s="140"/>
      <c r="KWB67" s="140"/>
      <c r="KWC67" s="140"/>
      <c r="KWD67" s="140"/>
      <c r="KWE67" s="140"/>
      <c r="KWF67" s="140"/>
      <c r="KWG67" s="140"/>
      <c r="KWH67" s="140"/>
      <c r="KWI67" s="140"/>
      <c r="KWJ67" s="140"/>
      <c r="KWK67" s="140"/>
      <c r="KWL67" s="140"/>
      <c r="KWM67" s="140"/>
      <c r="KWN67" s="140"/>
      <c r="KWO67" s="140"/>
      <c r="KWP67" s="140"/>
      <c r="KWQ67" s="140"/>
      <c r="KWR67" s="140"/>
      <c r="KWS67" s="140"/>
      <c r="KWT67" s="140"/>
      <c r="KWU67" s="140"/>
      <c r="KWV67" s="140"/>
      <c r="KWW67" s="140"/>
      <c r="KWX67" s="140"/>
      <c r="KWY67" s="140"/>
      <c r="KWZ67" s="140"/>
      <c r="KXA67" s="140"/>
      <c r="KXB67" s="140"/>
      <c r="KXC67" s="140"/>
      <c r="KXD67" s="140"/>
      <c r="KXE67" s="140"/>
      <c r="KXF67" s="140"/>
      <c r="KXG67" s="140"/>
      <c r="KXH67" s="140"/>
      <c r="KXI67" s="140"/>
      <c r="KXJ67" s="140"/>
      <c r="KXK67" s="140"/>
      <c r="KXL67" s="140"/>
      <c r="KXM67" s="140"/>
      <c r="KXN67" s="140"/>
      <c r="KXO67" s="140"/>
      <c r="KXP67" s="140"/>
      <c r="KXQ67" s="140"/>
      <c r="KXR67" s="140"/>
      <c r="KXS67" s="140"/>
      <c r="KXT67" s="140"/>
      <c r="KXU67" s="140"/>
      <c r="KXV67" s="140"/>
      <c r="KXW67" s="140"/>
      <c r="KXX67" s="140"/>
      <c r="KXY67" s="140"/>
      <c r="KXZ67" s="140"/>
      <c r="KYA67" s="140"/>
      <c r="KYB67" s="140"/>
      <c r="KYC67" s="140"/>
      <c r="KYD67" s="140"/>
      <c r="KYE67" s="140"/>
      <c r="KYF67" s="140"/>
      <c r="KYG67" s="140"/>
      <c r="KYH67" s="140"/>
      <c r="KYI67" s="140"/>
      <c r="KYJ67" s="140"/>
      <c r="KYK67" s="140"/>
      <c r="KYL67" s="140"/>
      <c r="KYM67" s="140"/>
      <c r="KYN67" s="140"/>
      <c r="KYO67" s="140"/>
      <c r="KYP67" s="140"/>
      <c r="KYQ67" s="140"/>
      <c r="KYR67" s="140"/>
      <c r="KYS67" s="140"/>
      <c r="KYT67" s="140"/>
      <c r="KYU67" s="140"/>
      <c r="KYV67" s="140"/>
      <c r="KYW67" s="140"/>
      <c r="KYX67" s="140"/>
      <c r="KYY67" s="140"/>
      <c r="KYZ67" s="140"/>
      <c r="KZA67" s="140"/>
      <c r="KZB67" s="140"/>
      <c r="KZC67" s="140"/>
      <c r="KZD67" s="140"/>
      <c r="KZE67" s="140"/>
      <c r="KZF67" s="140"/>
      <c r="KZG67" s="140"/>
      <c r="KZH67" s="140"/>
      <c r="KZI67" s="140"/>
      <c r="KZJ67" s="140"/>
      <c r="KZK67" s="140"/>
      <c r="KZL67" s="140"/>
      <c r="KZM67" s="140"/>
      <c r="KZN67" s="140"/>
      <c r="KZO67" s="140"/>
      <c r="KZP67" s="140"/>
      <c r="KZQ67" s="140"/>
      <c r="KZR67" s="140"/>
      <c r="KZS67" s="140"/>
      <c r="KZT67" s="140"/>
      <c r="KZU67" s="140"/>
      <c r="KZV67" s="140"/>
      <c r="KZW67" s="140"/>
      <c r="KZX67" s="140"/>
      <c r="KZY67" s="140"/>
      <c r="KZZ67" s="140"/>
      <c r="LAA67" s="140"/>
      <c r="LAB67" s="140"/>
      <c r="LAC67" s="140"/>
      <c r="LAD67" s="140"/>
      <c r="LAE67" s="140"/>
      <c r="LAF67" s="140"/>
      <c r="LAG67" s="140"/>
      <c r="LAH67" s="140"/>
      <c r="LAI67" s="140"/>
      <c r="LAJ67" s="140"/>
      <c r="LAK67" s="140"/>
      <c r="LAL67" s="140"/>
      <c r="LAM67" s="140"/>
      <c r="LAN67" s="140"/>
      <c r="LAO67" s="140"/>
      <c r="LAP67" s="140"/>
      <c r="LAQ67" s="140"/>
      <c r="LAR67" s="140"/>
      <c r="LAS67" s="140"/>
      <c r="LAT67" s="140"/>
      <c r="LAU67" s="140"/>
      <c r="LAV67" s="140"/>
      <c r="LAW67" s="140"/>
      <c r="LAX67" s="140"/>
      <c r="LAY67" s="140"/>
      <c r="LAZ67" s="140"/>
      <c r="LBA67" s="140"/>
      <c r="LBB67" s="140"/>
      <c r="LBC67" s="140"/>
      <c r="LBD67" s="140"/>
      <c r="LBE67" s="140"/>
      <c r="LBF67" s="140"/>
      <c r="LBG67" s="140"/>
      <c r="LBH67" s="140"/>
      <c r="LBI67" s="140"/>
      <c r="LBJ67" s="140"/>
      <c r="LBK67" s="140"/>
      <c r="LBL67" s="140"/>
      <c r="LBM67" s="140"/>
      <c r="LBN67" s="140"/>
      <c r="LBO67" s="140"/>
      <c r="LBP67" s="140"/>
      <c r="LBQ67" s="140"/>
      <c r="LBR67" s="140"/>
      <c r="LBS67" s="140"/>
      <c r="LBT67" s="140"/>
      <c r="LBU67" s="140"/>
      <c r="LBV67" s="140"/>
      <c r="LBW67" s="140"/>
      <c r="LBX67" s="140"/>
      <c r="LBY67" s="140"/>
      <c r="LBZ67" s="140"/>
      <c r="LCA67" s="140"/>
      <c r="LCB67" s="140"/>
      <c r="LCC67" s="140"/>
      <c r="LCD67" s="140"/>
      <c r="LCE67" s="140"/>
      <c r="LCF67" s="140"/>
      <c r="LCG67" s="140"/>
      <c r="LCH67" s="140"/>
      <c r="LCI67" s="140"/>
      <c r="LCJ67" s="140"/>
      <c r="LCK67" s="140"/>
      <c r="LCL67" s="140"/>
      <c r="LCM67" s="140"/>
      <c r="LCN67" s="140"/>
      <c r="LCO67" s="140"/>
      <c r="LCP67" s="140"/>
      <c r="LCQ67" s="140"/>
      <c r="LCR67" s="140"/>
      <c r="LCS67" s="140"/>
      <c r="LCT67" s="140"/>
      <c r="LCU67" s="140"/>
      <c r="LCV67" s="140"/>
      <c r="LCW67" s="140"/>
      <c r="LCX67" s="140"/>
      <c r="LCY67" s="140"/>
      <c r="LCZ67" s="140"/>
      <c r="LDA67" s="140"/>
      <c r="LDB67" s="140"/>
      <c r="LDC67" s="140"/>
      <c r="LDD67" s="140"/>
      <c r="LDE67" s="140"/>
      <c r="LDF67" s="140"/>
      <c r="LDG67" s="140"/>
      <c r="LDH67" s="140"/>
      <c r="LDI67" s="140"/>
      <c r="LDJ67" s="140"/>
      <c r="LDK67" s="140"/>
      <c r="LDL67" s="140"/>
      <c r="LDM67" s="140"/>
      <c r="LDN67" s="140"/>
      <c r="LDO67" s="140"/>
      <c r="LDP67" s="140"/>
      <c r="LDQ67" s="140"/>
      <c r="LDR67" s="140"/>
      <c r="LDS67" s="140"/>
      <c r="LDT67" s="140"/>
      <c r="LDU67" s="140"/>
      <c r="LDV67" s="140"/>
      <c r="LDW67" s="140"/>
      <c r="LDX67" s="140"/>
      <c r="LDY67" s="140"/>
      <c r="LDZ67" s="140"/>
      <c r="LEA67" s="140"/>
      <c r="LEB67" s="140"/>
      <c r="LEC67" s="140"/>
      <c r="LED67" s="140"/>
      <c r="LEE67" s="140"/>
      <c r="LEF67" s="140"/>
      <c r="LEG67" s="140"/>
      <c r="LEH67" s="140"/>
      <c r="LEI67" s="140"/>
      <c r="LEJ67" s="140"/>
      <c r="LEK67" s="140"/>
      <c r="LEL67" s="140"/>
      <c r="LEM67" s="140"/>
      <c r="LEN67" s="140"/>
      <c r="LEO67" s="140"/>
      <c r="LEP67" s="140"/>
      <c r="LEQ67" s="140"/>
      <c r="LER67" s="140"/>
      <c r="LES67" s="140"/>
      <c r="LET67" s="140"/>
      <c r="LEU67" s="140"/>
      <c r="LEV67" s="140"/>
      <c r="LEW67" s="140"/>
      <c r="LEX67" s="140"/>
      <c r="LEY67" s="140"/>
      <c r="LEZ67" s="140"/>
      <c r="LFA67" s="140"/>
      <c r="LFB67" s="140"/>
      <c r="LFC67" s="140"/>
      <c r="LFD67" s="140"/>
      <c r="LFE67" s="140"/>
      <c r="LFF67" s="140"/>
      <c r="LFG67" s="140"/>
      <c r="LFH67" s="140"/>
      <c r="LFI67" s="140"/>
      <c r="LFJ67" s="140"/>
      <c r="LFK67" s="140"/>
      <c r="LFL67" s="140"/>
      <c r="LFM67" s="140"/>
      <c r="LFN67" s="140"/>
      <c r="LFO67" s="140"/>
      <c r="LFP67" s="140"/>
      <c r="LFQ67" s="140"/>
      <c r="LFR67" s="140"/>
      <c r="LFS67" s="140"/>
      <c r="LFT67" s="140"/>
      <c r="LFU67" s="140"/>
      <c r="LFV67" s="140"/>
      <c r="LFW67" s="140"/>
      <c r="LFX67" s="140"/>
      <c r="LFY67" s="140"/>
      <c r="LFZ67" s="140"/>
      <c r="LGA67" s="140"/>
      <c r="LGB67" s="140"/>
      <c r="LGC67" s="140"/>
      <c r="LGD67" s="140"/>
      <c r="LGE67" s="140"/>
      <c r="LGF67" s="140"/>
      <c r="LGG67" s="140"/>
      <c r="LGH67" s="140"/>
      <c r="LGI67" s="140"/>
      <c r="LGJ67" s="140"/>
      <c r="LGK67" s="140"/>
      <c r="LGL67" s="140"/>
      <c r="LGM67" s="140"/>
      <c r="LGN67" s="140"/>
      <c r="LGO67" s="140"/>
      <c r="LGP67" s="140"/>
      <c r="LGQ67" s="140"/>
      <c r="LGR67" s="140"/>
      <c r="LGS67" s="140"/>
      <c r="LGT67" s="140"/>
      <c r="LGU67" s="140"/>
      <c r="LGV67" s="140"/>
      <c r="LGW67" s="140"/>
      <c r="LGX67" s="140"/>
      <c r="LGY67" s="140"/>
      <c r="LGZ67" s="140"/>
      <c r="LHA67" s="140"/>
      <c r="LHB67" s="140"/>
      <c r="LHC67" s="140"/>
      <c r="LHD67" s="140"/>
      <c r="LHE67" s="140"/>
      <c r="LHF67" s="140"/>
      <c r="LHG67" s="140"/>
      <c r="LHH67" s="140"/>
      <c r="LHI67" s="140"/>
      <c r="LHJ67" s="140"/>
      <c r="LHK67" s="140"/>
      <c r="LHL67" s="140"/>
      <c r="LHM67" s="140"/>
      <c r="LHN67" s="140"/>
      <c r="LHO67" s="140"/>
      <c r="LHP67" s="140"/>
      <c r="LHQ67" s="140"/>
      <c r="LHR67" s="140"/>
      <c r="LHS67" s="140"/>
      <c r="LHT67" s="140"/>
      <c r="LHU67" s="140"/>
      <c r="LHV67" s="140"/>
      <c r="LHW67" s="140"/>
      <c r="LHX67" s="140"/>
      <c r="LHY67" s="140"/>
      <c r="LHZ67" s="140"/>
      <c r="LIA67" s="140"/>
      <c r="LIB67" s="140"/>
      <c r="LIC67" s="140"/>
      <c r="LID67" s="140"/>
      <c r="LIE67" s="140"/>
      <c r="LIF67" s="140"/>
      <c r="LIG67" s="140"/>
      <c r="LIH67" s="140"/>
      <c r="LII67" s="140"/>
      <c r="LIJ67" s="140"/>
      <c r="LIK67" s="140"/>
      <c r="LIL67" s="140"/>
      <c r="LIM67" s="140"/>
      <c r="LIN67" s="140"/>
      <c r="LIO67" s="140"/>
      <c r="LIP67" s="140"/>
      <c r="LIQ67" s="140"/>
      <c r="LIR67" s="140"/>
      <c r="LIS67" s="140"/>
      <c r="LIT67" s="140"/>
      <c r="LIU67" s="140"/>
      <c r="LIV67" s="140"/>
      <c r="LIW67" s="140"/>
      <c r="LIX67" s="140"/>
      <c r="LIY67" s="140"/>
      <c r="LIZ67" s="140"/>
      <c r="LJA67" s="140"/>
      <c r="LJB67" s="140"/>
      <c r="LJC67" s="140"/>
      <c r="LJD67" s="140"/>
      <c r="LJE67" s="140"/>
      <c r="LJF67" s="140"/>
      <c r="LJG67" s="140"/>
      <c r="LJH67" s="140"/>
      <c r="LJI67" s="140"/>
      <c r="LJJ67" s="140"/>
      <c r="LJK67" s="140"/>
      <c r="LJL67" s="140"/>
      <c r="LJM67" s="140"/>
      <c r="LJN67" s="140"/>
      <c r="LJO67" s="140"/>
      <c r="LJP67" s="140"/>
      <c r="LJQ67" s="140"/>
      <c r="LJR67" s="140"/>
      <c r="LJS67" s="140"/>
      <c r="LJT67" s="140"/>
      <c r="LJU67" s="140"/>
      <c r="LJV67" s="140"/>
      <c r="LJW67" s="140"/>
      <c r="LJX67" s="140"/>
      <c r="LJY67" s="140"/>
      <c r="LJZ67" s="140"/>
      <c r="LKA67" s="140"/>
      <c r="LKB67" s="140"/>
      <c r="LKC67" s="140"/>
      <c r="LKD67" s="140"/>
      <c r="LKE67" s="140"/>
      <c r="LKF67" s="140"/>
      <c r="LKG67" s="140"/>
      <c r="LKH67" s="140"/>
      <c r="LKI67" s="140"/>
      <c r="LKJ67" s="140"/>
      <c r="LKK67" s="140"/>
      <c r="LKL67" s="140"/>
      <c r="LKM67" s="140"/>
      <c r="LKN67" s="140"/>
      <c r="LKO67" s="140"/>
      <c r="LKP67" s="140"/>
      <c r="LKQ67" s="140"/>
      <c r="LKR67" s="140"/>
      <c r="LKS67" s="140"/>
      <c r="LKT67" s="140"/>
      <c r="LKU67" s="140"/>
      <c r="LKV67" s="140"/>
      <c r="LKW67" s="140"/>
      <c r="LKX67" s="140"/>
      <c r="LKY67" s="140"/>
      <c r="LKZ67" s="140"/>
      <c r="LLA67" s="140"/>
      <c r="LLB67" s="140"/>
      <c r="LLC67" s="140"/>
      <c r="LLD67" s="140"/>
      <c r="LLE67" s="140"/>
      <c r="LLF67" s="140"/>
      <c r="LLG67" s="140"/>
      <c r="LLH67" s="140"/>
      <c r="LLI67" s="140"/>
      <c r="LLJ67" s="140"/>
      <c r="LLK67" s="140"/>
      <c r="LLL67" s="140"/>
      <c r="LLM67" s="140"/>
      <c r="LLN67" s="140"/>
      <c r="LLO67" s="140"/>
      <c r="LLP67" s="140"/>
      <c r="LLQ67" s="140"/>
      <c r="LLR67" s="140"/>
      <c r="LLS67" s="140"/>
      <c r="LLT67" s="140"/>
      <c r="LLU67" s="140"/>
      <c r="LLV67" s="140"/>
      <c r="LLW67" s="140"/>
      <c r="LLX67" s="140"/>
      <c r="LLY67" s="140"/>
      <c r="LLZ67" s="140"/>
      <c r="LMA67" s="140"/>
      <c r="LMB67" s="140"/>
      <c r="LMC67" s="140"/>
      <c r="LMD67" s="140"/>
      <c r="LME67" s="140"/>
      <c r="LMF67" s="140"/>
      <c r="LMG67" s="140"/>
      <c r="LMH67" s="140"/>
      <c r="LMI67" s="140"/>
      <c r="LMJ67" s="140"/>
      <c r="LMK67" s="140"/>
      <c r="LML67" s="140"/>
      <c r="LMM67" s="140"/>
      <c r="LMN67" s="140"/>
      <c r="LMO67" s="140"/>
      <c r="LMP67" s="140"/>
      <c r="LMQ67" s="140"/>
      <c r="LMR67" s="140"/>
      <c r="LMS67" s="140"/>
      <c r="LMT67" s="140"/>
      <c r="LMU67" s="140"/>
      <c r="LMV67" s="140"/>
      <c r="LMW67" s="140"/>
      <c r="LMX67" s="140"/>
      <c r="LMY67" s="140"/>
      <c r="LMZ67" s="140"/>
      <c r="LNA67" s="140"/>
      <c r="LNB67" s="140"/>
      <c r="LNC67" s="140"/>
      <c r="LND67" s="140"/>
      <c r="LNE67" s="140"/>
      <c r="LNF67" s="140"/>
      <c r="LNG67" s="140"/>
      <c r="LNH67" s="140"/>
      <c r="LNI67" s="140"/>
      <c r="LNJ67" s="140"/>
      <c r="LNK67" s="140"/>
      <c r="LNL67" s="140"/>
      <c r="LNM67" s="140"/>
      <c r="LNN67" s="140"/>
      <c r="LNO67" s="140"/>
      <c r="LNP67" s="140"/>
      <c r="LNQ67" s="140"/>
      <c r="LNR67" s="140"/>
      <c r="LNS67" s="140"/>
      <c r="LNT67" s="140"/>
      <c r="LNU67" s="140"/>
      <c r="LNV67" s="140"/>
      <c r="LNW67" s="140"/>
      <c r="LNX67" s="140"/>
      <c r="LNY67" s="140"/>
      <c r="LNZ67" s="140"/>
      <c r="LOA67" s="140"/>
      <c r="LOB67" s="140"/>
      <c r="LOC67" s="140"/>
      <c r="LOD67" s="140"/>
      <c r="LOE67" s="140"/>
      <c r="LOF67" s="140"/>
      <c r="LOG67" s="140"/>
      <c r="LOH67" s="140"/>
      <c r="LOI67" s="140"/>
      <c r="LOJ67" s="140"/>
      <c r="LOK67" s="140"/>
      <c r="LOL67" s="140"/>
      <c r="LOM67" s="140"/>
      <c r="LON67" s="140"/>
      <c r="LOO67" s="140"/>
      <c r="LOP67" s="140"/>
      <c r="LOQ67" s="140"/>
      <c r="LOR67" s="140"/>
      <c r="LOS67" s="140"/>
      <c r="LOT67" s="140"/>
      <c r="LOU67" s="140"/>
      <c r="LOV67" s="140"/>
      <c r="LOW67" s="140"/>
      <c r="LOX67" s="140"/>
      <c r="LOY67" s="140"/>
      <c r="LOZ67" s="140"/>
      <c r="LPA67" s="140"/>
      <c r="LPB67" s="140"/>
      <c r="LPC67" s="140"/>
      <c r="LPD67" s="140"/>
      <c r="LPE67" s="140"/>
      <c r="LPF67" s="140"/>
      <c r="LPG67" s="140"/>
      <c r="LPH67" s="140"/>
      <c r="LPI67" s="140"/>
      <c r="LPJ67" s="140"/>
      <c r="LPK67" s="140"/>
      <c r="LPL67" s="140"/>
      <c r="LPM67" s="140"/>
      <c r="LPN67" s="140"/>
      <c r="LPO67" s="140"/>
      <c r="LPP67" s="140"/>
      <c r="LPQ67" s="140"/>
      <c r="LPR67" s="140"/>
      <c r="LPS67" s="140"/>
      <c r="LPT67" s="140"/>
      <c r="LPU67" s="140"/>
      <c r="LPV67" s="140"/>
      <c r="LPW67" s="140"/>
      <c r="LPX67" s="140"/>
      <c r="LPY67" s="140"/>
      <c r="LPZ67" s="140"/>
      <c r="LQA67" s="140"/>
      <c r="LQB67" s="140"/>
      <c r="LQC67" s="140"/>
      <c r="LQD67" s="140"/>
      <c r="LQE67" s="140"/>
      <c r="LQF67" s="140"/>
      <c r="LQG67" s="140"/>
      <c r="LQH67" s="140"/>
      <c r="LQI67" s="140"/>
      <c r="LQJ67" s="140"/>
      <c r="LQK67" s="140"/>
      <c r="LQL67" s="140"/>
      <c r="LQM67" s="140"/>
      <c r="LQN67" s="140"/>
      <c r="LQO67" s="140"/>
      <c r="LQP67" s="140"/>
      <c r="LQQ67" s="140"/>
      <c r="LQR67" s="140"/>
      <c r="LQS67" s="140"/>
      <c r="LQT67" s="140"/>
      <c r="LQU67" s="140"/>
      <c r="LQV67" s="140"/>
      <c r="LQW67" s="140"/>
      <c r="LQX67" s="140"/>
      <c r="LQY67" s="140"/>
      <c r="LQZ67" s="140"/>
      <c r="LRA67" s="140"/>
      <c r="LRB67" s="140"/>
      <c r="LRC67" s="140"/>
      <c r="LRD67" s="140"/>
      <c r="LRE67" s="140"/>
      <c r="LRF67" s="140"/>
      <c r="LRG67" s="140"/>
      <c r="LRH67" s="140"/>
      <c r="LRI67" s="140"/>
      <c r="LRJ67" s="140"/>
      <c r="LRK67" s="140"/>
      <c r="LRL67" s="140"/>
      <c r="LRM67" s="140"/>
      <c r="LRN67" s="140"/>
      <c r="LRO67" s="140"/>
      <c r="LRP67" s="140"/>
      <c r="LRQ67" s="140"/>
      <c r="LRR67" s="140"/>
      <c r="LRS67" s="140"/>
      <c r="LRT67" s="140"/>
      <c r="LRU67" s="140"/>
      <c r="LRV67" s="140"/>
      <c r="LRW67" s="140"/>
      <c r="LRX67" s="140"/>
      <c r="LRY67" s="140"/>
      <c r="LRZ67" s="140"/>
      <c r="LSA67" s="140"/>
      <c r="LSB67" s="140"/>
      <c r="LSC67" s="140"/>
      <c r="LSD67" s="140"/>
      <c r="LSE67" s="140"/>
      <c r="LSF67" s="140"/>
      <c r="LSG67" s="140"/>
      <c r="LSH67" s="140"/>
      <c r="LSI67" s="140"/>
      <c r="LSJ67" s="140"/>
      <c r="LSK67" s="140"/>
      <c r="LSL67" s="140"/>
      <c r="LSM67" s="140"/>
      <c r="LSN67" s="140"/>
      <c r="LSO67" s="140"/>
      <c r="LSP67" s="140"/>
      <c r="LSQ67" s="140"/>
      <c r="LSR67" s="140"/>
      <c r="LSS67" s="140"/>
      <c r="LST67" s="140"/>
      <c r="LSU67" s="140"/>
      <c r="LSV67" s="140"/>
      <c r="LSW67" s="140"/>
      <c r="LSX67" s="140"/>
      <c r="LSY67" s="140"/>
      <c r="LSZ67" s="140"/>
      <c r="LTA67" s="140"/>
      <c r="LTB67" s="140"/>
      <c r="LTC67" s="140"/>
      <c r="LTD67" s="140"/>
      <c r="LTE67" s="140"/>
      <c r="LTF67" s="140"/>
      <c r="LTG67" s="140"/>
      <c r="LTH67" s="140"/>
      <c r="LTI67" s="140"/>
      <c r="LTJ67" s="140"/>
      <c r="LTK67" s="140"/>
      <c r="LTL67" s="140"/>
      <c r="LTM67" s="140"/>
      <c r="LTN67" s="140"/>
      <c r="LTO67" s="140"/>
      <c r="LTP67" s="140"/>
      <c r="LTQ67" s="140"/>
      <c r="LTR67" s="140"/>
      <c r="LTS67" s="140"/>
      <c r="LTT67" s="140"/>
      <c r="LTU67" s="140"/>
      <c r="LTV67" s="140"/>
      <c r="LTW67" s="140"/>
      <c r="LTX67" s="140"/>
      <c r="LTY67" s="140"/>
      <c r="LTZ67" s="140"/>
      <c r="LUA67" s="140"/>
      <c r="LUB67" s="140"/>
      <c r="LUC67" s="140"/>
      <c r="LUD67" s="140"/>
      <c r="LUE67" s="140"/>
      <c r="LUF67" s="140"/>
      <c r="LUG67" s="140"/>
      <c r="LUH67" s="140"/>
      <c r="LUI67" s="140"/>
      <c r="LUJ67" s="140"/>
      <c r="LUK67" s="140"/>
      <c r="LUL67" s="140"/>
      <c r="LUM67" s="140"/>
      <c r="LUN67" s="140"/>
      <c r="LUO67" s="140"/>
      <c r="LUP67" s="140"/>
      <c r="LUQ67" s="140"/>
      <c r="LUR67" s="140"/>
      <c r="LUS67" s="140"/>
      <c r="LUT67" s="140"/>
      <c r="LUU67" s="140"/>
      <c r="LUV67" s="140"/>
      <c r="LUW67" s="140"/>
      <c r="LUX67" s="140"/>
      <c r="LUY67" s="140"/>
      <c r="LUZ67" s="140"/>
      <c r="LVA67" s="140"/>
      <c r="LVB67" s="140"/>
      <c r="LVC67" s="140"/>
      <c r="LVD67" s="140"/>
      <c r="LVE67" s="140"/>
      <c r="LVF67" s="140"/>
      <c r="LVG67" s="140"/>
      <c r="LVH67" s="140"/>
      <c r="LVI67" s="140"/>
      <c r="LVJ67" s="140"/>
      <c r="LVK67" s="140"/>
      <c r="LVL67" s="140"/>
      <c r="LVM67" s="140"/>
      <c r="LVN67" s="140"/>
      <c r="LVO67" s="140"/>
      <c r="LVP67" s="140"/>
      <c r="LVQ67" s="140"/>
      <c r="LVR67" s="140"/>
      <c r="LVS67" s="140"/>
      <c r="LVT67" s="140"/>
      <c r="LVU67" s="140"/>
      <c r="LVV67" s="140"/>
      <c r="LVW67" s="140"/>
      <c r="LVX67" s="140"/>
      <c r="LVY67" s="140"/>
      <c r="LVZ67" s="140"/>
      <c r="LWA67" s="140"/>
      <c r="LWB67" s="140"/>
      <c r="LWC67" s="140"/>
      <c r="LWD67" s="140"/>
      <c r="LWE67" s="140"/>
      <c r="LWF67" s="140"/>
      <c r="LWG67" s="140"/>
      <c r="LWH67" s="140"/>
      <c r="LWI67" s="140"/>
      <c r="LWJ67" s="140"/>
      <c r="LWK67" s="140"/>
      <c r="LWL67" s="140"/>
      <c r="LWM67" s="140"/>
      <c r="LWN67" s="140"/>
      <c r="LWO67" s="140"/>
      <c r="LWP67" s="140"/>
      <c r="LWQ67" s="140"/>
      <c r="LWR67" s="140"/>
      <c r="LWS67" s="140"/>
      <c r="LWT67" s="140"/>
      <c r="LWU67" s="140"/>
      <c r="LWV67" s="140"/>
      <c r="LWW67" s="140"/>
      <c r="LWX67" s="140"/>
      <c r="LWY67" s="140"/>
      <c r="LWZ67" s="140"/>
      <c r="LXA67" s="140"/>
      <c r="LXB67" s="140"/>
      <c r="LXC67" s="140"/>
      <c r="LXD67" s="140"/>
      <c r="LXE67" s="140"/>
      <c r="LXF67" s="140"/>
      <c r="LXG67" s="140"/>
      <c r="LXH67" s="140"/>
      <c r="LXI67" s="140"/>
      <c r="LXJ67" s="140"/>
      <c r="LXK67" s="140"/>
      <c r="LXL67" s="140"/>
      <c r="LXM67" s="140"/>
      <c r="LXN67" s="140"/>
      <c r="LXO67" s="140"/>
      <c r="LXP67" s="140"/>
      <c r="LXQ67" s="140"/>
      <c r="LXR67" s="140"/>
      <c r="LXS67" s="140"/>
      <c r="LXT67" s="140"/>
      <c r="LXU67" s="140"/>
      <c r="LXV67" s="140"/>
      <c r="LXW67" s="140"/>
      <c r="LXX67" s="140"/>
      <c r="LXY67" s="140"/>
      <c r="LXZ67" s="140"/>
      <c r="LYA67" s="140"/>
      <c r="LYB67" s="140"/>
      <c r="LYC67" s="140"/>
      <c r="LYD67" s="140"/>
      <c r="LYE67" s="140"/>
      <c r="LYF67" s="140"/>
      <c r="LYG67" s="140"/>
      <c r="LYH67" s="140"/>
      <c r="LYI67" s="140"/>
      <c r="LYJ67" s="140"/>
      <c r="LYK67" s="140"/>
      <c r="LYL67" s="140"/>
      <c r="LYM67" s="140"/>
      <c r="LYN67" s="140"/>
      <c r="LYO67" s="140"/>
      <c r="LYP67" s="140"/>
      <c r="LYQ67" s="140"/>
      <c r="LYR67" s="140"/>
      <c r="LYS67" s="140"/>
      <c r="LYT67" s="140"/>
      <c r="LYU67" s="140"/>
      <c r="LYV67" s="140"/>
      <c r="LYW67" s="140"/>
      <c r="LYX67" s="140"/>
      <c r="LYY67" s="140"/>
      <c r="LYZ67" s="140"/>
      <c r="LZA67" s="140"/>
      <c r="LZB67" s="140"/>
      <c r="LZC67" s="140"/>
      <c r="LZD67" s="140"/>
      <c r="LZE67" s="140"/>
      <c r="LZF67" s="140"/>
      <c r="LZG67" s="140"/>
      <c r="LZH67" s="140"/>
      <c r="LZI67" s="140"/>
      <c r="LZJ67" s="140"/>
      <c r="LZK67" s="140"/>
      <c r="LZL67" s="140"/>
      <c r="LZM67" s="140"/>
      <c r="LZN67" s="140"/>
      <c r="LZO67" s="140"/>
      <c r="LZP67" s="140"/>
      <c r="LZQ67" s="140"/>
      <c r="LZR67" s="140"/>
      <c r="LZS67" s="140"/>
      <c r="LZT67" s="140"/>
      <c r="LZU67" s="140"/>
      <c r="LZV67" s="140"/>
      <c r="LZW67" s="140"/>
      <c r="LZX67" s="140"/>
      <c r="LZY67" s="140"/>
      <c r="LZZ67" s="140"/>
      <c r="MAA67" s="140"/>
      <c r="MAB67" s="140"/>
      <c r="MAC67" s="140"/>
      <c r="MAD67" s="140"/>
      <c r="MAE67" s="140"/>
      <c r="MAF67" s="140"/>
      <c r="MAG67" s="140"/>
      <c r="MAH67" s="140"/>
      <c r="MAI67" s="140"/>
      <c r="MAJ67" s="140"/>
      <c r="MAK67" s="140"/>
      <c r="MAL67" s="140"/>
      <c r="MAM67" s="140"/>
      <c r="MAN67" s="140"/>
      <c r="MAO67" s="140"/>
      <c r="MAP67" s="140"/>
      <c r="MAQ67" s="140"/>
      <c r="MAR67" s="140"/>
      <c r="MAS67" s="140"/>
      <c r="MAT67" s="140"/>
      <c r="MAU67" s="140"/>
      <c r="MAV67" s="140"/>
      <c r="MAW67" s="140"/>
      <c r="MAX67" s="140"/>
      <c r="MAY67" s="140"/>
      <c r="MAZ67" s="140"/>
      <c r="MBA67" s="140"/>
      <c r="MBB67" s="140"/>
      <c r="MBC67" s="140"/>
      <c r="MBD67" s="140"/>
      <c r="MBE67" s="140"/>
      <c r="MBF67" s="140"/>
      <c r="MBG67" s="140"/>
      <c r="MBH67" s="140"/>
      <c r="MBI67" s="140"/>
      <c r="MBJ67" s="140"/>
      <c r="MBK67" s="140"/>
      <c r="MBL67" s="140"/>
      <c r="MBM67" s="140"/>
      <c r="MBN67" s="140"/>
      <c r="MBO67" s="140"/>
      <c r="MBP67" s="140"/>
      <c r="MBQ67" s="140"/>
      <c r="MBR67" s="140"/>
      <c r="MBS67" s="140"/>
      <c r="MBT67" s="140"/>
      <c r="MBU67" s="140"/>
      <c r="MBV67" s="140"/>
      <c r="MBW67" s="140"/>
      <c r="MBX67" s="140"/>
      <c r="MBY67" s="140"/>
      <c r="MBZ67" s="140"/>
      <c r="MCA67" s="140"/>
      <c r="MCB67" s="140"/>
      <c r="MCC67" s="140"/>
      <c r="MCD67" s="140"/>
      <c r="MCE67" s="140"/>
      <c r="MCF67" s="140"/>
      <c r="MCG67" s="140"/>
      <c r="MCH67" s="140"/>
      <c r="MCI67" s="140"/>
      <c r="MCJ67" s="140"/>
      <c r="MCK67" s="140"/>
      <c r="MCL67" s="140"/>
      <c r="MCM67" s="140"/>
      <c r="MCN67" s="140"/>
      <c r="MCO67" s="140"/>
      <c r="MCP67" s="140"/>
      <c r="MCQ67" s="140"/>
      <c r="MCR67" s="140"/>
      <c r="MCS67" s="140"/>
      <c r="MCT67" s="140"/>
      <c r="MCU67" s="140"/>
      <c r="MCV67" s="140"/>
      <c r="MCW67" s="140"/>
      <c r="MCX67" s="140"/>
      <c r="MCY67" s="140"/>
      <c r="MCZ67" s="140"/>
      <c r="MDA67" s="140"/>
      <c r="MDB67" s="140"/>
      <c r="MDC67" s="140"/>
      <c r="MDD67" s="140"/>
      <c r="MDE67" s="140"/>
      <c r="MDF67" s="140"/>
      <c r="MDG67" s="140"/>
      <c r="MDH67" s="140"/>
      <c r="MDI67" s="140"/>
      <c r="MDJ67" s="140"/>
      <c r="MDK67" s="140"/>
      <c r="MDL67" s="140"/>
      <c r="MDM67" s="140"/>
      <c r="MDN67" s="140"/>
      <c r="MDO67" s="140"/>
      <c r="MDP67" s="140"/>
      <c r="MDQ67" s="140"/>
      <c r="MDR67" s="140"/>
      <c r="MDS67" s="140"/>
      <c r="MDT67" s="140"/>
      <c r="MDU67" s="140"/>
      <c r="MDV67" s="140"/>
      <c r="MDW67" s="140"/>
      <c r="MDX67" s="140"/>
      <c r="MDY67" s="140"/>
      <c r="MDZ67" s="140"/>
      <c r="MEA67" s="140"/>
      <c r="MEB67" s="140"/>
      <c r="MEC67" s="140"/>
      <c r="MED67" s="140"/>
      <c r="MEE67" s="140"/>
      <c r="MEF67" s="140"/>
      <c r="MEG67" s="140"/>
      <c r="MEH67" s="140"/>
      <c r="MEI67" s="140"/>
      <c r="MEJ67" s="140"/>
      <c r="MEK67" s="140"/>
      <c r="MEL67" s="140"/>
      <c r="MEM67" s="140"/>
      <c r="MEN67" s="140"/>
      <c r="MEO67" s="140"/>
      <c r="MEP67" s="140"/>
      <c r="MEQ67" s="140"/>
      <c r="MER67" s="140"/>
      <c r="MES67" s="140"/>
      <c r="MET67" s="140"/>
      <c r="MEU67" s="140"/>
      <c r="MEV67" s="140"/>
      <c r="MEW67" s="140"/>
      <c r="MEX67" s="140"/>
      <c r="MEY67" s="140"/>
      <c r="MEZ67" s="140"/>
      <c r="MFA67" s="140"/>
      <c r="MFB67" s="140"/>
      <c r="MFC67" s="140"/>
      <c r="MFD67" s="140"/>
      <c r="MFE67" s="140"/>
      <c r="MFF67" s="140"/>
      <c r="MFG67" s="140"/>
      <c r="MFH67" s="140"/>
      <c r="MFI67" s="140"/>
      <c r="MFJ67" s="140"/>
      <c r="MFK67" s="140"/>
      <c r="MFL67" s="140"/>
      <c r="MFM67" s="140"/>
      <c r="MFN67" s="140"/>
      <c r="MFO67" s="140"/>
      <c r="MFP67" s="140"/>
      <c r="MFQ67" s="140"/>
      <c r="MFR67" s="140"/>
      <c r="MFS67" s="140"/>
      <c r="MFT67" s="140"/>
      <c r="MFU67" s="140"/>
      <c r="MFV67" s="140"/>
      <c r="MFW67" s="140"/>
      <c r="MFX67" s="140"/>
      <c r="MFY67" s="140"/>
      <c r="MFZ67" s="140"/>
      <c r="MGA67" s="140"/>
      <c r="MGB67" s="140"/>
      <c r="MGC67" s="140"/>
      <c r="MGD67" s="140"/>
      <c r="MGE67" s="140"/>
      <c r="MGF67" s="140"/>
      <c r="MGG67" s="140"/>
      <c r="MGH67" s="140"/>
      <c r="MGI67" s="140"/>
      <c r="MGJ67" s="140"/>
      <c r="MGK67" s="140"/>
      <c r="MGL67" s="140"/>
      <c r="MGM67" s="140"/>
      <c r="MGN67" s="140"/>
      <c r="MGO67" s="140"/>
      <c r="MGP67" s="140"/>
      <c r="MGQ67" s="140"/>
      <c r="MGR67" s="140"/>
      <c r="MGS67" s="140"/>
      <c r="MGT67" s="140"/>
      <c r="MGU67" s="140"/>
      <c r="MGV67" s="140"/>
      <c r="MGW67" s="140"/>
      <c r="MGX67" s="140"/>
      <c r="MGY67" s="140"/>
      <c r="MGZ67" s="140"/>
      <c r="MHA67" s="140"/>
      <c r="MHB67" s="140"/>
      <c r="MHC67" s="140"/>
      <c r="MHD67" s="140"/>
      <c r="MHE67" s="140"/>
      <c r="MHF67" s="140"/>
      <c r="MHG67" s="140"/>
      <c r="MHH67" s="140"/>
      <c r="MHI67" s="140"/>
      <c r="MHJ67" s="140"/>
      <c r="MHK67" s="140"/>
      <c r="MHL67" s="140"/>
      <c r="MHM67" s="140"/>
      <c r="MHN67" s="140"/>
      <c r="MHO67" s="140"/>
      <c r="MHP67" s="140"/>
      <c r="MHQ67" s="140"/>
      <c r="MHR67" s="140"/>
      <c r="MHS67" s="140"/>
      <c r="MHT67" s="140"/>
      <c r="MHU67" s="140"/>
      <c r="MHV67" s="140"/>
      <c r="MHW67" s="140"/>
      <c r="MHX67" s="140"/>
      <c r="MHY67" s="140"/>
      <c r="MHZ67" s="140"/>
      <c r="MIA67" s="140"/>
      <c r="MIB67" s="140"/>
      <c r="MIC67" s="140"/>
      <c r="MID67" s="140"/>
      <c r="MIE67" s="140"/>
      <c r="MIF67" s="140"/>
      <c r="MIG67" s="140"/>
      <c r="MIH67" s="140"/>
      <c r="MII67" s="140"/>
      <c r="MIJ67" s="140"/>
      <c r="MIK67" s="140"/>
      <c r="MIL67" s="140"/>
      <c r="MIM67" s="140"/>
      <c r="MIN67" s="140"/>
      <c r="MIO67" s="140"/>
      <c r="MIP67" s="140"/>
      <c r="MIQ67" s="140"/>
      <c r="MIR67" s="140"/>
      <c r="MIS67" s="140"/>
      <c r="MIT67" s="140"/>
      <c r="MIU67" s="140"/>
      <c r="MIV67" s="140"/>
      <c r="MIW67" s="140"/>
      <c r="MIX67" s="140"/>
      <c r="MIY67" s="140"/>
      <c r="MIZ67" s="140"/>
      <c r="MJA67" s="140"/>
      <c r="MJB67" s="140"/>
      <c r="MJC67" s="140"/>
      <c r="MJD67" s="140"/>
      <c r="MJE67" s="140"/>
      <c r="MJF67" s="140"/>
      <c r="MJG67" s="140"/>
      <c r="MJH67" s="140"/>
      <c r="MJI67" s="140"/>
      <c r="MJJ67" s="140"/>
      <c r="MJK67" s="140"/>
      <c r="MJL67" s="140"/>
      <c r="MJM67" s="140"/>
      <c r="MJN67" s="140"/>
      <c r="MJO67" s="140"/>
      <c r="MJP67" s="140"/>
      <c r="MJQ67" s="140"/>
      <c r="MJR67" s="140"/>
      <c r="MJS67" s="140"/>
      <c r="MJT67" s="140"/>
      <c r="MJU67" s="140"/>
      <c r="MJV67" s="140"/>
      <c r="MJW67" s="140"/>
      <c r="MJX67" s="140"/>
      <c r="MJY67" s="140"/>
      <c r="MJZ67" s="140"/>
      <c r="MKA67" s="140"/>
      <c r="MKB67" s="140"/>
      <c r="MKC67" s="140"/>
      <c r="MKD67" s="140"/>
      <c r="MKE67" s="140"/>
      <c r="MKF67" s="140"/>
      <c r="MKG67" s="140"/>
      <c r="MKH67" s="140"/>
      <c r="MKI67" s="140"/>
      <c r="MKJ67" s="140"/>
      <c r="MKK67" s="140"/>
      <c r="MKL67" s="140"/>
      <c r="MKM67" s="140"/>
      <c r="MKN67" s="140"/>
      <c r="MKO67" s="140"/>
      <c r="MKP67" s="140"/>
      <c r="MKQ67" s="140"/>
      <c r="MKR67" s="140"/>
      <c r="MKS67" s="140"/>
      <c r="MKT67" s="140"/>
      <c r="MKU67" s="140"/>
      <c r="MKV67" s="140"/>
      <c r="MKW67" s="140"/>
      <c r="MKX67" s="140"/>
      <c r="MKY67" s="140"/>
      <c r="MKZ67" s="140"/>
      <c r="MLA67" s="140"/>
      <c r="MLB67" s="140"/>
      <c r="MLC67" s="140"/>
      <c r="MLD67" s="140"/>
      <c r="MLE67" s="140"/>
      <c r="MLF67" s="140"/>
      <c r="MLG67" s="140"/>
      <c r="MLH67" s="140"/>
      <c r="MLI67" s="140"/>
      <c r="MLJ67" s="140"/>
      <c r="MLK67" s="140"/>
      <c r="MLL67" s="140"/>
      <c r="MLM67" s="140"/>
      <c r="MLN67" s="140"/>
      <c r="MLO67" s="140"/>
      <c r="MLP67" s="140"/>
      <c r="MLQ67" s="140"/>
      <c r="MLR67" s="140"/>
      <c r="MLS67" s="140"/>
      <c r="MLT67" s="140"/>
      <c r="MLU67" s="140"/>
      <c r="MLV67" s="140"/>
      <c r="MLW67" s="140"/>
      <c r="MLX67" s="140"/>
      <c r="MLY67" s="140"/>
      <c r="MLZ67" s="140"/>
      <c r="MMA67" s="140"/>
      <c r="MMB67" s="140"/>
      <c r="MMC67" s="140"/>
      <c r="MMD67" s="140"/>
      <c r="MME67" s="140"/>
      <c r="MMF67" s="140"/>
      <c r="MMG67" s="140"/>
      <c r="MMH67" s="140"/>
      <c r="MMI67" s="140"/>
      <c r="MMJ67" s="140"/>
      <c r="MMK67" s="140"/>
      <c r="MML67" s="140"/>
      <c r="MMM67" s="140"/>
      <c r="MMN67" s="140"/>
      <c r="MMO67" s="140"/>
      <c r="MMP67" s="140"/>
      <c r="MMQ67" s="140"/>
      <c r="MMR67" s="140"/>
      <c r="MMS67" s="140"/>
      <c r="MMT67" s="140"/>
      <c r="MMU67" s="140"/>
      <c r="MMV67" s="140"/>
      <c r="MMW67" s="140"/>
      <c r="MMX67" s="140"/>
      <c r="MMY67" s="140"/>
      <c r="MMZ67" s="140"/>
      <c r="MNA67" s="140"/>
      <c r="MNB67" s="140"/>
      <c r="MNC67" s="140"/>
      <c r="MND67" s="140"/>
      <c r="MNE67" s="140"/>
      <c r="MNF67" s="140"/>
      <c r="MNG67" s="140"/>
      <c r="MNH67" s="140"/>
      <c r="MNI67" s="140"/>
      <c r="MNJ67" s="140"/>
      <c r="MNK67" s="140"/>
      <c r="MNL67" s="140"/>
      <c r="MNM67" s="140"/>
      <c r="MNN67" s="140"/>
      <c r="MNO67" s="140"/>
      <c r="MNP67" s="140"/>
      <c r="MNQ67" s="140"/>
      <c r="MNR67" s="140"/>
      <c r="MNS67" s="140"/>
      <c r="MNT67" s="140"/>
      <c r="MNU67" s="140"/>
      <c r="MNV67" s="140"/>
      <c r="MNW67" s="140"/>
      <c r="MNX67" s="140"/>
      <c r="MNY67" s="140"/>
      <c r="MNZ67" s="140"/>
      <c r="MOA67" s="140"/>
      <c r="MOB67" s="140"/>
      <c r="MOC67" s="140"/>
      <c r="MOD67" s="140"/>
      <c r="MOE67" s="140"/>
      <c r="MOF67" s="140"/>
      <c r="MOG67" s="140"/>
      <c r="MOH67" s="140"/>
      <c r="MOI67" s="140"/>
      <c r="MOJ67" s="140"/>
      <c r="MOK67" s="140"/>
      <c r="MOL67" s="140"/>
      <c r="MOM67" s="140"/>
      <c r="MON67" s="140"/>
      <c r="MOO67" s="140"/>
      <c r="MOP67" s="140"/>
      <c r="MOQ67" s="140"/>
      <c r="MOR67" s="140"/>
      <c r="MOS67" s="140"/>
      <c r="MOT67" s="140"/>
      <c r="MOU67" s="140"/>
      <c r="MOV67" s="140"/>
      <c r="MOW67" s="140"/>
      <c r="MOX67" s="140"/>
      <c r="MOY67" s="140"/>
      <c r="MOZ67" s="140"/>
      <c r="MPA67" s="140"/>
      <c r="MPB67" s="140"/>
      <c r="MPC67" s="140"/>
      <c r="MPD67" s="140"/>
      <c r="MPE67" s="140"/>
      <c r="MPF67" s="140"/>
      <c r="MPG67" s="140"/>
      <c r="MPH67" s="140"/>
      <c r="MPI67" s="140"/>
      <c r="MPJ67" s="140"/>
      <c r="MPK67" s="140"/>
      <c r="MPL67" s="140"/>
      <c r="MPM67" s="140"/>
      <c r="MPN67" s="140"/>
      <c r="MPO67" s="140"/>
      <c r="MPP67" s="140"/>
      <c r="MPQ67" s="140"/>
      <c r="MPR67" s="140"/>
      <c r="MPS67" s="140"/>
      <c r="MPT67" s="140"/>
      <c r="MPU67" s="140"/>
      <c r="MPV67" s="140"/>
      <c r="MPW67" s="140"/>
      <c r="MPX67" s="140"/>
      <c r="MPY67" s="140"/>
      <c r="MPZ67" s="140"/>
      <c r="MQA67" s="140"/>
      <c r="MQB67" s="140"/>
      <c r="MQC67" s="140"/>
      <c r="MQD67" s="140"/>
      <c r="MQE67" s="140"/>
      <c r="MQF67" s="140"/>
      <c r="MQG67" s="140"/>
      <c r="MQH67" s="140"/>
      <c r="MQI67" s="140"/>
      <c r="MQJ67" s="140"/>
      <c r="MQK67" s="140"/>
      <c r="MQL67" s="140"/>
      <c r="MQM67" s="140"/>
      <c r="MQN67" s="140"/>
      <c r="MQO67" s="140"/>
      <c r="MQP67" s="140"/>
      <c r="MQQ67" s="140"/>
      <c r="MQR67" s="140"/>
      <c r="MQS67" s="140"/>
      <c r="MQT67" s="140"/>
      <c r="MQU67" s="140"/>
      <c r="MQV67" s="140"/>
      <c r="MQW67" s="140"/>
      <c r="MQX67" s="140"/>
      <c r="MQY67" s="140"/>
      <c r="MQZ67" s="140"/>
      <c r="MRA67" s="140"/>
      <c r="MRB67" s="140"/>
      <c r="MRC67" s="140"/>
      <c r="MRD67" s="140"/>
      <c r="MRE67" s="140"/>
      <c r="MRF67" s="140"/>
      <c r="MRG67" s="140"/>
      <c r="MRH67" s="140"/>
      <c r="MRI67" s="140"/>
      <c r="MRJ67" s="140"/>
      <c r="MRK67" s="140"/>
      <c r="MRL67" s="140"/>
      <c r="MRM67" s="140"/>
      <c r="MRN67" s="140"/>
      <c r="MRO67" s="140"/>
      <c r="MRP67" s="140"/>
      <c r="MRQ67" s="140"/>
      <c r="MRR67" s="140"/>
      <c r="MRS67" s="140"/>
      <c r="MRT67" s="140"/>
      <c r="MRU67" s="140"/>
      <c r="MRV67" s="140"/>
      <c r="MRW67" s="140"/>
      <c r="MRX67" s="140"/>
      <c r="MRY67" s="140"/>
      <c r="MRZ67" s="140"/>
      <c r="MSA67" s="140"/>
      <c r="MSB67" s="140"/>
      <c r="MSC67" s="140"/>
      <c r="MSD67" s="140"/>
      <c r="MSE67" s="140"/>
      <c r="MSF67" s="140"/>
      <c r="MSG67" s="140"/>
      <c r="MSH67" s="140"/>
      <c r="MSI67" s="140"/>
      <c r="MSJ67" s="140"/>
      <c r="MSK67" s="140"/>
      <c r="MSL67" s="140"/>
      <c r="MSM67" s="140"/>
      <c r="MSN67" s="140"/>
      <c r="MSO67" s="140"/>
      <c r="MSP67" s="140"/>
      <c r="MSQ67" s="140"/>
      <c r="MSR67" s="140"/>
      <c r="MSS67" s="140"/>
      <c r="MST67" s="140"/>
      <c r="MSU67" s="140"/>
      <c r="MSV67" s="140"/>
      <c r="MSW67" s="140"/>
      <c r="MSX67" s="140"/>
      <c r="MSY67" s="140"/>
      <c r="MSZ67" s="140"/>
      <c r="MTA67" s="140"/>
      <c r="MTB67" s="140"/>
      <c r="MTC67" s="140"/>
      <c r="MTD67" s="140"/>
      <c r="MTE67" s="140"/>
      <c r="MTF67" s="140"/>
      <c r="MTG67" s="140"/>
      <c r="MTH67" s="140"/>
      <c r="MTI67" s="140"/>
      <c r="MTJ67" s="140"/>
      <c r="MTK67" s="140"/>
      <c r="MTL67" s="140"/>
      <c r="MTM67" s="140"/>
      <c r="MTN67" s="140"/>
      <c r="MTO67" s="140"/>
      <c r="MTP67" s="140"/>
      <c r="MTQ67" s="140"/>
      <c r="MTR67" s="140"/>
      <c r="MTS67" s="140"/>
      <c r="MTT67" s="140"/>
      <c r="MTU67" s="140"/>
      <c r="MTV67" s="140"/>
      <c r="MTW67" s="140"/>
      <c r="MTX67" s="140"/>
      <c r="MTY67" s="140"/>
      <c r="MTZ67" s="140"/>
      <c r="MUA67" s="140"/>
      <c r="MUB67" s="140"/>
      <c r="MUC67" s="140"/>
      <c r="MUD67" s="140"/>
      <c r="MUE67" s="140"/>
      <c r="MUF67" s="140"/>
      <c r="MUG67" s="140"/>
      <c r="MUH67" s="140"/>
      <c r="MUI67" s="140"/>
      <c r="MUJ67" s="140"/>
      <c r="MUK67" s="140"/>
      <c r="MUL67" s="140"/>
      <c r="MUM67" s="140"/>
      <c r="MUN67" s="140"/>
      <c r="MUO67" s="140"/>
      <c r="MUP67" s="140"/>
      <c r="MUQ67" s="140"/>
      <c r="MUR67" s="140"/>
      <c r="MUS67" s="140"/>
      <c r="MUT67" s="140"/>
      <c r="MUU67" s="140"/>
      <c r="MUV67" s="140"/>
      <c r="MUW67" s="140"/>
      <c r="MUX67" s="140"/>
      <c r="MUY67" s="140"/>
      <c r="MUZ67" s="140"/>
      <c r="MVA67" s="140"/>
      <c r="MVB67" s="140"/>
      <c r="MVC67" s="140"/>
      <c r="MVD67" s="140"/>
      <c r="MVE67" s="140"/>
      <c r="MVF67" s="140"/>
      <c r="MVG67" s="140"/>
      <c r="MVH67" s="140"/>
      <c r="MVI67" s="140"/>
      <c r="MVJ67" s="140"/>
      <c r="MVK67" s="140"/>
      <c r="MVL67" s="140"/>
      <c r="MVM67" s="140"/>
      <c r="MVN67" s="140"/>
      <c r="MVO67" s="140"/>
      <c r="MVP67" s="140"/>
      <c r="MVQ67" s="140"/>
      <c r="MVR67" s="140"/>
      <c r="MVS67" s="140"/>
      <c r="MVT67" s="140"/>
      <c r="MVU67" s="140"/>
      <c r="MVV67" s="140"/>
      <c r="MVW67" s="140"/>
      <c r="MVX67" s="140"/>
      <c r="MVY67" s="140"/>
      <c r="MVZ67" s="140"/>
      <c r="MWA67" s="140"/>
      <c r="MWB67" s="140"/>
      <c r="MWC67" s="140"/>
      <c r="MWD67" s="140"/>
      <c r="MWE67" s="140"/>
      <c r="MWF67" s="140"/>
      <c r="MWG67" s="140"/>
      <c r="MWH67" s="140"/>
      <c r="MWI67" s="140"/>
      <c r="MWJ67" s="140"/>
      <c r="MWK67" s="140"/>
      <c r="MWL67" s="140"/>
      <c r="MWM67" s="140"/>
      <c r="MWN67" s="140"/>
      <c r="MWO67" s="140"/>
      <c r="MWP67" s="140"/>
      <c r="MWQ67" s="140"/>
      <c r="MWR67" s="140"/>
      <c r="MWS67" s="140"/>
      <c r="MWT67" s="140"/>
      <c r="MWU67" s="140"/>
      <c r="MWV67" s="140"/>
      <c r="MWW67" s="140"/>
      <c r="MWX67" s="140"/>
      <c r="MWY67" s="140"/>
      <c r="MWZ67" s="140"/>
      <c r="MXA67" s="140"/>
      <c r="MXB67" s="140"/>
      <c r="MXC67" s="140"/>
      <c r="MXD67" s="140"/>
      <c r="MXE67" s="140"/>
      <c r="MXF67" s="140"/>
      <c r="MXG67" s="140"/>
      <c r="MXH67" s="140"/>
      <c r="MXI67" s="140"/>
      <c r="MXJ67" s="140"/>
      <c r="MXK67" s="140"/>
      <c r="MXL67" s="140"/>
      <c r="MXM67" s="140"/>
      <c r="MXN67" s="140"/>
      <c r="MXO67" s="140"/>
      <c r="MXP67" s="140"/>
      <c r="MXQ67" s="140"/>
      <c r="MXR67" s="140"/>
      <c r="MXS67" s="140"/>
      <c r="MXT67" s="140"/>
      <c r="MXU67" s="140"/>
      <c r="MXV67" s="140"/>
      <c r="MXW67" s="140"/>
      <c r="MXX67" s="140"/>
      <c r="MXY67" s="140"/>
      <c r="MXZ67" s="140"/>
      <c r="MYA67" s="140"/>
      <c r="MYB67" s="140"/>
      <c r="MYC67" s="140"/>
      <c r="MYD67" s="140"/>
      <c r="MYE67" s="140"/>
      <c r="MYF67" s="140"/>
      <c r="MYG67" s="140"/>
      <c r="MYH67" s="140"/>
      <c r="MYI67" s="140"/>
      <c r="MYJ67" s="140"/>
      <c r="MYK67" s="140"/>
      <c r="MYL67" s="140"/>
      <c r="MYM67" s="140"/>
      <c r="MYN67" s="140"/>
      <c r="MYO67" s="140"/>
      <c r="MYP67" s="140"/>
      <c r="MYQ67" s="140"/>
      <c r="MYR67" s="140"/>
      <c r="MYS67" s="140"/>
      <c r="MYT67" s="140"/>
      <c r="MYU67" s="140"/>
      <c r="MYV67" s="140"/>
      <c r="MYW67" s="140"/>
      <c r="MYX67" s="140"/>
      <c r="MYY67" s="140"/>
      <c r="MYZ67" s="140"/>
      <c r="MZA67" s="140"/>
      <c r="MZB67" s="140"/>
      <c r="MZC67" s="140"/>
      <c r="MZD67" s="140"/>
      <c r="MZE67" s="140"/>
      <c r="MZF67" s="140"/>
      <c r="MZG67" s="140"/>
      <c r="MZH67" s="140"/>
      <c r="MZI67" s="140"/>
      <c r="MZJ67" s="140"/>
      <c r="MZK67" s="140"/>
      <c r="MZL67" s="140"/>
      <c r="MZM67" s="140"/>
      <c r="MZN67" s="140"/>
      <c r="MZO67" s="140"/>
      <c r="MZP67" s="140"/>
      <c r="MZQ67" s="140"/>
      <c r="MZR67" s="140"/>
      <c r="MZS67" s="140"/>
      <c r="MZT67" s="140"/>
      <c r="MZU67" s="140"/>
      <c r="MZV67" s="140"/>
      <c r="MZW67" s="140"/>
      <c r="MZX67" s="140"/>
      <c r="MZY67" s="140"/>
      <c r="MZZ67" s="140"/>
      <c r="NAA67" s="140"/>
      <c r="NAB67" s="140"/>
      <c r="NAC67" s="140"/>
      <c r="NAD67" s="140"/>
      <c r="NAE67" s="140"/>
      <c r="NAF67" s="140"/>
      <c r="NAG67" s="140"/>
      <c r="NAH67" s="140"/>
      <c r="NAI67" s="140"/>
      <c r="NAJ67" s="140"/>
      <c r="NAK67" s="140"/>
      <c r="NAL67" s="140"/>
      <c r="NAM67" s="140"/>
      <c r="NAN67" s="140"/>
      <c r="NAO67" s="140"/>
      <c r="NAP67" s="140"/>
      <c r="NAQ67" s="140"/>
      <c r="NAR67" s="140"/>
      <c r="NAS67" s="140"/>
      <c r="NAT67" s="140"/>
      <c r="NAU67" s="140"/>
      <c r="NAV67" s="140"/>
      <c r="NAW67" s="140"/>
      <c r="NAX67" s="140"/>
      <c r="NAY67" s="140"/>
      <c r="NAZ67" s="140"/>
      <c r="NBA67" s="140"/>
      <c r="NBB67" s="140"/>
      <c r="NBC67" s="140"/>
      <c r="NBD67" s="140"/>
      <c r="NBE67" s="140"/>
      <c r="NBF67" s="140"/>
      <c r="NBG67" s="140"/>
      <c r="NBH67" s="140"/>
      <c r="NBI67" s="140"/>
      <c r="NBJ67" s="140"/>
      <c r="NBK67" s="140"/>
      <c r="NBL67" s="140"/>
      <c r="NBM67" s="140"/>
      <c r="NBN67" s="140"/>
      <c r="NBO67" s="140"/>
      <c r="NBP67" s="140"/>
      <c r="NBQ67" s="140"/>
      <c r="NBR67" s="140"/>
      <c r="NBS67" s="140"/>
      <c r="NBT67" s="140"/>
      <c r="NBU67" s="140"/>
      <c r="NBV67" s="140"/>
      <c r="NBW67" s="140"/>
      <c r="NBX67" s="140"/>
      <c r="NBY67" s="140"/>
      <c r="NBZ67" s="140"/>
      <c r="NCA67" s="140"/>
      <c r="NCB67" s="140"/>
      <c r="NCC67" s="140"/>
      <c r="NCD67" s="140"/>
      <c r="NCE67" s="140"/>
      <c r="NCF67" s="140"/>
      <c r="NCG67" s="140"/>
      <c r="NCH67" s="140"/>
      <c r="NCI67" s="140"/>
      <c r="NCJ67" s="140"/>
      <c r="NCK67" s="140"/>
      <c r="NCL67" s="140"/>
      <c r="NCM67" s="140"/>
      <c r="NCN67" s="140"/>
      <c r="NCO67" s="140"/>
      <c r="NCP67" s="140"/>
      <c r="NCQ67" s="140"/>
      <c r="NCR67" s="140"/>
      <c r="NCS67" s="140"/>
      <c r="NCT67" s="140"/>
      <c r="NCU67" s="140"/>
      <c r="NCV67" s="140"/>
      <c r="NCW67" s="140"/>
      <c r="NCX67" s="140"/>
      <c r="NCY67" s="140"/>
      <c r="NCZ67" s="140"/>
      <c r="NDA67" s="140"/>
      <c r="NDB67" s="140"/>
      <c r="NDC67" s="140"/>
      <c r="NDD67" s="140"/>
      <c r="NDE67" s="140"/>
      <c r="NDF67" s="140"/>
      <c r="NDG67" s="140"/>
      <c r="NDH67" s="140"/>
      <c r="NDI67" s="140"/>
      <c r="NDJ67" s="140"/>
      <c r="NDK67" s="140"/>
      <c r="NDL67" s="140"/>
      <c r="NDM67" s="140"/>
      <c r="NDN67" s="140"/>
      <c r="NDO67" s="140"/>
      <c r="NDP67" s="140"/>
      <c r="NDQ67" s="140"/>
      <c r="NDR67" s="140"/>
      <c r="NDS67" s="140"/>
      <c r="NDT67" s="140"/>
      <c r="NDU67" s="140"/>
      <c r="NDV67" s="140"/>
      <c r="NDW67" s="140"/>
      <c r="NDX67" s="140"/>
      <c r="NDY67" s="140"/>
      <c r="NDZ67" s="140"/>
      <c r="NEA67" s="140"/>
      <c r="NEB67" s="140"/>
      <c r="NEC67" s="140"/>
      <c r="NED67" s="140"/>
      <c r="NEE67" s="140"/>
      <c r="NEF67" s="140"/>
      <c r="NEG67" s="140"/>
      <c r="NEH67" s="140"/>
      <c r="NEI67" s="140"/>
      <c r="NEJ67" s="140"/>
      <c r="NEK67" s="140"/>
      <c r="NEL67" s="140"/>
      <c r="NEM67" s="140"/>
      <c r="NEN67" s="140"/>
      <c r="NEO67" s="140"/>
      <c r="NEP67" s="140"/>
      <c r="NEQ67" s="140"/>
      <c r="NER67" s="140"/>
      <c r="NES67" s="140"/>
      <c r="NET67" s="140"/>
      <c r="NEU67" s="140"/>
      <c r="NEV67" s="140"/>
      <c r="NEW67" s="140"/>
      <c r="NEX67" s="140"/>
      <c r="NEY67" s="140"/>
      <c r="NEZ67" s="140"/>
      <c r="NFA67" s="140"/>
      <c r="NFB67" s="140"/>
      <c r="NFC67" s="140"/>
      <c r="NFD67" s="140"/>
      <c r="NFE67" s="140"/>
      <c r="NFF67" s="140"/>
      <c r="NFG67" s="140"/>
      <c r="NFH67" s="140"/>
      <c r="NFI67" s="140"/>
      <c r="NFJ67" s="140"/>
      <c r="NFK67" s="140"/>
      <c r="NFL67" s="140"/>
      <c r="NFM67" s="140"/>
      <c r="NFN67" s="140"/>
      <c r="NFO67" s="140"/>
      <c r="NFP67" s="140"/>
      <c r="NFQ67" s="140"/>
      <c r="NFR67" s="140"/>
      <c r="NFS67" s="140"/>
      <c r="NFT67" s="140"/>
      <c r="NFU67" s="140"/>
      <c r="NFV67" s="140"/>
      <c r="NFW67" s="140"/>
      <c r="NFX67" s="140"/>
      <c r="NFY67" s="140"/>
      <c r="NFZ67" s="140"/>
      <c r="NGA67" s="140"/>
      <c r="NGB67" s="140"/>
      <c r="NGC67" s="140"/>
      <c r="NGD67" s="140"/>
      <c r="NGE67" s="140"/>
      <c r="NGF67" s="140"/>
      <c r="NGG67" s="140"/>
      <c r="NGH67" s="140"/>
      <c r="NGI67" s="140"/>
      <c r="NGJ67" s="140"/>
      <c r="NGK67" s="140"/>
      <c r="NGL67" s="140"/>
      <c r="NGM67" s="140"/>
      <c r="NGN67" s="140"/>
      <c r="NGO67" s="140"/>
      <c r="NGP67" s="140"/>
      <c r="NGQ67" s="140"/>
      <c r="NGR67" s="140"/>
      <c r="NGS67" s="140"/>
      <c r="NGT67" s="140"/>
      <c r="NGU67" s="140"/>
      <c r="NGV67" s="140"/>
      <c r="NGW67" s="140"/>
      <c r="NGX67" s="140"/>
      <c r="NGY67" s="140"/>
      <c r="NGZ67" s="140"/>
      <c r="NHA67" s="140"/>
      <c r="NHB67" s="140"/>
      <c r="NHC67" s="140"/>
      <c r="NHD67" s="140"/>
      <c r="NHE67" s="140"/>
      <c r="NHF67" s="140"/>
      <c r="NHG67" s="140"/>
      <c r="NHH67" s="140"/>
      <c r="NHI67" s="140"/>
      <c r="NHJ67" s="140"/>
      <c r="NHK67" s="140"/>
      <c r="NHL67" s="140"/>
      <c r="NHM67" s="140"/>
      <c r="NHN67" s="140"/>
      <c r="NHO67" s="140"/>
      <c r="NHP67" s="140"/>
      <c r="NHQ67" s="140"/>
      <c r="NHR67" s="140"/>
      <c r="NHS67" s="140"/>
      <c r="NHT67" s="140"/>
      <c r="NHU67" s="140"/>
      <c r="NHV67" s="140"/>
      <c r="NHW67" s="140"/>
      <c r="NHX67" s="140"/>
      <c r="NHY67" s="140"/>
      <c r="NHZ67" s="140"/>
      <c r="NIA67" s="140"/>
      <c r="NIB67" s="140"/>
      <c r="NIC67" s="140"/>
      <c r="NID67" s="140"/>
      <c r="NIE67" s="140"/>
      <c r="NIF67" s="140"/>
      <c r="NIG67" s="140"/>
      <c r="NIH67" s="140"/>
      <c r="NII67" s="140"/>
      <c r="NIJ67" s="140"/>
      <c r="NIK67" s="140"/>
      <c r="NIL67" s="140"/>
      <c r="NIM67" s="140"/>
      <c r="NIN67" s="140"/>
      <c r="NIO67" s="140"/>
      <c r="NIP67" s="140"/>
      <c r="NIQ67" s="140"/>
      <c r="NIR67" s="140"/>
      <c r="NIS67" s="140"/>
      <c r="NIT67" s="140"/>
      <c r="NIU67" s="140"/>
      <c r="NIV67" s="140"/>
      <c r="NIW67" s="140"/>
      <c r="NIX67" s="140"/>
      <c r="NIY67" s="140"/>
      <c r="NIZ67" s="140"/>
      <c r="NJA67" s="140"/>
      <c r="NJB67" s="140"/>
      <c r="NJC67" s="140"/>
      <c r="NJD67" s="140"/>
      <c r="NJE67" s="140"/>
      <c r="NJF67" s="140"/>
      <c r="NJG67" s="140"/>
      <c r="NJH67" s="140"/>
      <c r="NJI67" s="140"/>
      <c r="NJJ67" s="140"/>
      <c r="NJK67" s="140"/>
      <c r="NJL67" s="140"/>
      <c r="NJM67" s="140"/>
      <c r="NJN67" s="140"/>
      <c r="NJO67" s="140"/>
      <c r="NJP67" s="140"/>
      <c r="NJQ67" s="140"/>
      <c r="NJR67" s="140"/>
      <c r="NJS67" s="140"/>
      <c r="NJT67" s="140"/>
      <c r="NJU67" s="140"/>
      <c r="NJV67" s="140"/>
      <c r="NJW67" s="140"/>
      <c r="NJX67" s="140"/>
      <c r="NJY67" s="140"/>
      <c r="NJZ67" s="140"/>
      <c r="NKA67" s="140"/>
      <c r="NKB67" s="140"/>
      <c r="NKC67" s="140"/>
      <c r="NKD67" s="140"/>
      <c r="NKE67" s="140"/>
      <c r="NKF67" s="140"/>
      <c r="NKG67" s="140"/>
      <c r="NKH67" s="140"/>
      <c r="NKI67" s="140"/>
      <c r="NKJ67" s="140"/>
      <c r="NKK67" s="140"/>
      <c r="NKL67" s="140"/>
      <c r="NKM67" s="140"/>
      <c r="NKN67" s="140"/>
      <c r="NKO67" s="140"/>
      <c r="NKP67" s="140"/>
      <c r="NKQ67" s="140"/>
      <c r="NKR67" s="140"/>
      <c r="NKS67" s="140"/>
      <c r="NKT67" s="140"/>
      <c r="NKU67" s="140"/>
      <c r="NKV67" s="140"/>
      <c r="NKW67" s="140"/>
      <c r="NKX67" s="140"/>
      <c r="NKY67" s="140"/>
      <c r="NKZ67" s="140"/>
      <c r="NLA67" s="140"/>
      <c r="NLB67" s="140"/>
      <c r="NLC67" s="140"/>
      <c r="NLD67" s="140"/>
      <c r="NLE67" s="140"/>
      <c r="NLF67" s="140"/>
      <c r="NLG67" s="140"/>
      <c r="NLH67" s="140"/>
      <c r="NLI67" s="140"/>
      <c r="NLJ67" s="140"/>
      <c r="NLK67" s="140"/>
      <c r="NLL67" s="140"/>
      <c r="NLM67" s="140"/>
      <c r="NLN67" s="140"/>
      <c r="NLO67" s="140"/>
      <c r="NLP67" s="140"/>
      <c r="NLQ67" s="140"/>
      <c r="NLR67" s="140"/>
      <c r="NLS67" s="140"/>
      <c r="NLT67" s="140"/>
      <c r="NLU67" s="140"/>
      <c r="NLV67" s="140"/>
      <c r="NLW67" s="140"/>
      <c r="NLX67" s="140"/>
      <c r="NLY67" s="140"/>
      <c r="NLZ67" s="140"/>
      <c r="NMA67" s="140"/>
      <c r="NMB67" s="140"/>
      <c r="NMC67" s="140"/>
      <c r="NMD67" s="140"/>
      <c r="NME67" s="140"/>
      <c r="NMF67" s="140"/>
      <c r="NMG67" s="140"/>
      <c r="NMH67" s="140"/>
      <c r="NMI67" s="140"/>
      <c r="NMJ67" s="140"/>
      <c r="NMK67" s="140"/>
      <c r="NML67" s="140"/>
      <c r="NMM67" s="140"/>
      <c r="NMN67" s="140"/>
      <c r="NMO67" s="140"/>
      <c r="NMP67" s="140"/>
      <c r="NMQ67" s="140"/>
      <c r="NMR67" s="140"/>
      <c r="NMS67" s="140"/>
      <c r="NMT67" s="140"/>
      <c r="NMU67" s="140"/>
      <c r="NMV67" s="140"/>
      <c r="NMW67" s="140"/>
      <c r="NMX67" s="140"/>
      <c r="NMY67" s="140"/>
      <c r="NMZ67" s="140"/>
      <c r="NNA67" s="140"/>
      <c r="NNB67" s="140"/>
      <c r="NNC67" s="140"/>
      <c r="NND67" s="140"/>
      <c r="NNE67" s="140"/>
      <c r="NNF67" s="140"/>
      <c r="NNG67" s="140"/>
      <c r="NNH67" s="140"/>
      <c r="NNI67" s="140"/>
      <c r="NNJ67" s="140"/>
      <c r="NNK67" s="140"/>
      <c r="NNL67" s="140"/>
      <c r="NNM67" s="140"/>
      <c r="NNN67" s="140"/>
      <c r="NNO67" s="140"/>
      <c r="NNP67" s="140"/>
      <c r="NNQ67" s="140"/>
      <c r="NNR67" s="140"/>
      <c r="NNS67" s="140"/>
      <c r="NNT67" s="140"/>
      <c r="NNU67" s="140"/>
      <c r="NNV67" s="140"/>
      <c r="NNW67" s="140"/>
      <c r="NNX67" s="140"/>
      <c r="NNY67" s="140"/>
      <c r="NNZ67" s="140"/>
      <c r="NOA67" s="140"/>
      <c r="NOB67" s="140"/>
      <c r="NOC67" s="140"/>
      <c r="NOD67" s="140"/>
      <c r="NOE67" s="140"/>
      <c r="NOF67" s="140"/>
      <c r="NOG67" s="140"/>
      <c r="NOH67" s="140"/>
      <c r="NOI67" s="140"/>
      <c r="NOJ67" s="140"/>
      <c r="NOK67" s="140"/>
      <c r="NOL67" s="140"/>
      <c r="NOM67" s="140"/>
      <c r="NON67" s="140"/>
      <c r="NOO67" s="140"/>
      <c r="NOP67" s="140"/>
      <c r="NOQ67" s="140"/>
      <c r="NOR67" s="140"/>
      <c r="NOS67" s="140"/>
      <c r="NOT67" s="140"/>
      <c r="NOU67" s="140"/>
      <c r="NOV67" s="140"/>
      <c r="NOW67" s="140"/>
      <c r="NOX67" s="140"/>
      <c r="NOY67" s="140"/>
      <c r="NOZ67" s="140"/>
      <c r="NPA67" s="140"/>
      <c r="NPB67" s="140"/>
      <c r="NPC67" s="140"/>
      <c r="NPD67" s="140"/>
      <c r="NPE67" s="140"/>
      <c r="NPF67" s="140"/>
      <c r="NPG67" s="140"/>
      <c r="NPH67" s="140"/>
      <c r="NPI67" s="140"/>
      <c r="NPJ67" s="140"/>
      <c r="NPK67" s="140"/>
      <c r="NPL67" s="140"/>
      <c r="NPM67" s="140"/>
      <c r="NPN67" s="140"/>
      <c r="NPO67" s="140"/>
      <c r="NPP67" s="140"/>
      <c r="NPQ67" s="140"/>
      <c r="NPR67" s="140"/>
      <c r="NPS67" s="140"/>
      <c r="NPT67" s="140"/>
      <c r="NPU67" s="140"/>
      <c r="NPV67" s="140"/>
      <c r="NPW67" s="140"/>
      <c r="NPX67" s="140"/>
      <c r="NPY67" s="140"/>
      <c r="NPZ67" s="140"/>
      <c r="NQA67" s="140"/>
      <c r="NQB67" s="140"/>
      <c r="NQC67" s="140"/>
      <c r="NQD67" s="140"/>
      <c r="NQE67" s="140"/>
      <c r="NQF67" s="140"/>
      <c r="NQG67" s="140"/>
      <c r="NQH67" s="140"/>
      <c r="NQI67" s="140"/>
      <c r="NQJ67" s="140"/>
      <c r="NQK67" s="140"/>
      <c r="NQL67" s="140"/>
      <c r="NQM67" s="140"/>
      <c r="NQN67" s="140"/>
      <c r="NQO67" s="140"/>
      <c r="NQP67" s="140"/>
      <c r="NQQ67" s="140"/>
      <c r="NQR67" s="140"/>
      <c r="NQS67" s="140"/>
      <c r="NQT67" s="140"/>
      <c r="NQU67" s="140"/>
      <c r="NQV67" s="140"/>
      <c r="NQW67" s="140"/>
      <c r="NQX67" s="140"/>
      <c r="NQY67" s="140"/>
      <c r="NQZ67" s="140"/>
      <c r="NRA67" s="140"/>
      <c r="NRB67" s="140"/>
      <c r="NRC67" s="140"/>
      <c r="NRD67" s="140"/>
      <c r="NRE67" s="140"/>
      <c r="NRF67" s="140"/>
      <c r="NRG67" s="140"/>
      <c r="NRH67" s="140"/>
      <c r="NRI67" s="140"/>
      <c r="NRJ67" s="140"/>
      <c r="NRK67" s="140"/>
      <c r="NRL67" s="140"/>
      <c r="NRM67" s="140"/>
      <c r="NRN67" s="140"/>
      <c r="NRO67" s="140"/>
      <c r="NRP67" s="140"/>
      <c r="NRQ67" s="140"/>
      <c r="NRR67" s="140"/>
      <c r="NRS67" s="140"/>
      <c r="NRT67" s="140"/>
      <c r="NRU67" s="140"/>
      <c r="NRV67" s="140"/>
      <c r="NRW67" s="140"/>
      <c r="NRX67" s="140"/>
      <c r="NRY67" s="140"/>
      <c r="NRZ67" s="140"/>
      <c r="NSA67" s="140"/>
      <c r="NSB67" s="140"/>
      <c r="NSC67" s="140"/>
      <c r="NSD67" s="140"/>
      <c r="NSE67" s="140"/>
      <c r="NSF67" s="140"/>
      <c r="NSG67" s="140"/>
      <c r="NSH67" s="140"/>
      <c r="NSI67" s="140"/>
      <c r="NSJ67" s="140"/>
      <c r="NSK67" s="140"/>
      <c r="NSL67" s="140"/>
      <c r="NSM67" s="140"/>
      <c r="NSN67" s="140"/>
      <c r="NSO67" s="140"/>
      <c r="NSP67" s="140"/>
      <c r="NSQ67" s="140"/>
      <c r="NSR67" s="140"/>
      <c r="NSS67" s="140"/>
      <c r="NST67" s="140"/>
      <c r="NSU67" s="140"/>
      <c r="NSV67" s="140"/>
      <c r="NSW67" s="140"/>
      <c r="NSX67" s="140"/>
      <c r="NSY67" s="140"/>
      <c r="NSZ67" s="140"/>
      <c r="NTA67" s="140"/>
      <c r="NTB67" s="140"/>
      <c r="NTC67" s="140"/>
      <c r="NTD67" s="140"/>
      <c r="NTE67" s="140"/>
      <c r="NTF67" s="140"/>
      <c r="NTG67" s="140"/>
      <c r="NTH67" s="140"/>
      <c r="NTI67" s="140"/>
      <c r="NTJ67" s="140"/>
      <c r="NTK67" s="140"/>
      <c r="NTL67" s="140"/>
      <c r="NTM67" s="140"/>
      <c r="NTN67" s="140"/>
      <c r="NTO67" s="140"/>
      <c r="NTP67" s="140"/>
      <c r="NTQ67" s="140"/>
      <c r="NTR67" s="140"/>
      <c r="NTS67" s="140"/>
      <c r="NTT67" s="140"/>
      <c r="NTU67" s="140"/>
      <c r="NTV67" s="140"/>
      <c r="NTW67" s="140"/>
      <c r="NTX67" s="140"/>
      <c r="NTY67" s="140"/>
      <c r="NTZ67" s="140"/>
      <c r="NUA67" s="140"/>
      <c r="NUB67" s="140"/>
      <c r="NUC67" s="140"/>
      <c r="NUD67" s="140"/>
      <c r="NUE67" s="140"/>
      <c r="NUF67" s="140"/>
      <c r="NUG67" s="140"/>
      <c r="NUH67" s="140"/>
      <c r="NUI67" s="140"/>
      <c r="NUJ67" s="140"/>
      <c r="NUK67" s="140"/>
      <c r="NUL67" s="140"/>
      <c r="NUM67" s="140"/>
      <c r="NUN67" s="140"/>
      <c r="NUO67" s="140"/>
      <c r="NUP67" s="140"/>
      <c r="NUQ67" s="140"/>
      <c r="NUR67" s="140"/>
      <c r="NUS67" s="140"/>
      <c r="NUT67" s="140"/>
      <c r="NUU67" s="140"/>
      <c r="NUV67" s="140"/>
      <c r="NUW67" s="140"/>
      <c r="NUX67" s="140"/>
      <c r="NUY67" s="140"/>
      <c r="NUZ67" s="140"/>
      <c r="NVA67" s="140"/>
      <c r="NVB67" s="140"/>
      <c r="NVC67" s="140"/>
      <c r="NVD67" s="140"/>
      <c r="NVE67" s="140"/>
      <c r="NVF67" s="140"/>
      <c r="NVG67" s="140"/>
      <c r="NVH67" s="140"/>
      <c r="NVI67" s="140"/>
      <c r="NVJ67" s="140"/>
      <c r="NVK67" s="140"/>
      <c r="NVL67" s="140"/>
      <c r="NVM67" s="140"/>
      <c r="NVN67" s="140"/>
      <c r="NVO67" s="140"/>
      <c r="NVP67" s="140"/>
      <c r="NVQ67" s="140"/>
      <c r="NVR67" s="140"/>
      <c r="NVS67" s="140"/>
      <c r="NVT67" s="140"/>
      <c r="NVU67" s="140"/>
      <c r="NVV67" s="140"/>
      <c r="NVW67" s="140"/>
      <c r="NVX67" s="140"/>
      <c r="NVY67" s="140"/>
      <c r="NVZ67" s="140"/>
      <c r="NWA67" s="140"/>
      <c r="NWB67" s="140"/>
      <c r="NWC67" s="140"/>
      <c r="NWD67" s="140"/>
      <c r="NWE67" s="140"/>
      <c r="NWF67" s="140"/>
      <c r="NWG67" s="140"/>
      <c r="NWH67" s="140"/>
      <c r="NWI67" s="140"/>
      <c r="NWJ67" s="140"/>
      <c r="NWK67" s="140"/>
      <c r="NWL67" s="140"/>
      <c r="NWM67" s="140"/>
      <c r="NWN67" s="140"/>
      <c r="NWO67" s="140"/>
      <c r="NWP67" s="140"/>
      <c r="NWQ67" s="140"/>
      <c r="NWR67" s="140"/>
      <c r="NWS67" s="140"/>
      <c r="NWT67" s="140"/>
      <c r="NWU67" s="140"/>
      <c r="NWV67" s="140"/>
      <c r="NWW67" s="140"/>
      <c r="NWX67" s="140"/>
      <c r="NWY67" s="140"/>
      <c r="NWZ67" s="140"/>
      <c r="NXA67" s="140"/>
      <c r="NXB67" s="140"/>
      <c r="NXC67" s="140"/>
      <c r="NXD67" s="140"/>
      <c r="NXE67" s="140"/>
      <c r="NXF67" s="140"/>
      <c r="NXG67" s="140"/>
      <c r="NXH67" s="140"/>
      <c r="NXI67" s="140"/>
      <c r="NXJ67" s="140"/>
      <c r="NXK67" s="140"/>
      <c r="NXL67" s="140"/>
      <c r="NXM67" s="140"/>
      <c r="NXN67" s="140"/>
      <c r="NXO67" s="140"/>
      <c r="NXP67" s="140"/>
      <c r="NXQ67" s="140"/>
      <c r="NXR67" s="140"/>
      <c r="NXS67" s="140"/>
      <c r="NXT67" s="140"/>
      <c r="NXU67" s="140"/>
      <c r="NXV67" s="140"/>
      <c r="NXW67" s="140"/>
      <c r="NXX67" s="140"/>
      <c r="NXY67" s="140"/>
      <c r="NXZ67" s="140"/>
      <c r="NYA67" s="140"/>
      <c r="NYB67" s="140"/>
      <c r="NYC67" s="140"/>
      <c r="NYD67" s="140"/>
      <c r="NYE67" s="140"/>
      <c r="NYF67" s="140"/>
      <c r="NYG67" s="140"/>
      <c r="NYH67" s="140"/>
      <c r="NYI67" s="140"/>
      <c r="NYJ67" s="140"/>
      <c r="NYK67" s="140"/>
      <c r="NYL67" s="140"/>
      <c r="NYM67" s="140"/>
      <c r="NYN67" s="140"/>
      <c r="NYO67" s="140"/>
      <c r="NYP67" s="140"/>
      <c r="NYQ67" s="140"/>
      <c r="NYR67" s="140"/>
      <c r="NYS67" s="140"/>
      <c r="NYT67" s="140"/>
      <c r="NYU67" s="140"/>
      <c r="NYV67" s="140"/>
      <c r="NYW67" s="140"/>
      <c r="NYX67" s="140"/>
      <c r="NYY67" s="140"/>
      <c r="NYZ67" s="140"/>
      <c r="NZA67" s="140"/>
      <c r="NZB67" s="140"/>
      <c r="NZC67" s="140"/>
      <c r="NZD67" s="140"/>
      <c r="NZE67" s="140"/>
      <c r="NZF67" s="140"/>
      <c r="NZG67" s="140"/>
      <c r="NZH67" s="140"/>
      <c r="NZI67" s="140"/>
      <c r="NZJ67" s="140"/>
      <c r="NZK67" s="140"/>
      <c r="NZL67" s="140"/>
      <c r="NZM67" s="140"/>
      <c r="NZN67" s="140"/>
      <c r="NZO67" s="140"/>
      <c r="NZP67" s="140"/>
      <c r="NZQ67" s="140"/>
      <c r="NZR67" s="140"/>
      <c r="NZS67" s="140"/>
      <c r="NZT67" s="140"/>
      <c r="NZU67" s="140"/>
      <c r="NZV67" s="140"/>
      <c r="NZW67" s="140"/>
      <c r="NZX67" s="140"/>
      <c r="NZY67" s="140"/>
      <c r="NZZ67" s="140"/>
      <c r="OAA67" s="140"/>
      <c r="OAB67" s="140"/>
      <c r="OAC67" s="140"/>
      <c r="OAD67" s="140"/>
      <c r="OAE67" s="140"/>
      <c r="OAF67" s="140"/>
      <c r="OAG67" s="140"/>
      <c r="OAH67" s="140"/>
      <c r="OAI67" s="140"/>
      <c r="OAJ67" s="140"/>
      <c r="OAK67" s="140"/>
      <c r="OAL67" s="140"/>
      <c r="OAM67" s="140"/>
      <c r="OAN67" s="140"/>
      <c r="OAO67" s="140"/>
      <c r="OAP67" s="140"/>
      <c r="OAQ67" s="140"/>
      <c r="OAR67" s="140"/>
      <c r="OAS67" s="140"/>
      <c r="OAT67" s="140"/>
      <c r="OAU67" s="140"/>
      <c r="OAV67" s="140"/>
      <c r="OAW67" s="140"/>
      <c r="OAX67" s="140"/>
      <c r="OAY67" s="140"/>
      <c r="OAZ67" s="140"/>
      <c r="OBA67" s="140"/>
      <c r="OBB67" s="140"/>
      <c r="OBC67" s="140"/>
      <c r="OBD67" s="140"/>
      <c r="OBE67" s="140"/>
      <c r="OBF67" s="140"/>
      <c r="OBG67" s="140"/>
      <c r="OBH67" s="140"/>
      <c r="OBI67" s="140"/>
      <c r="OBJ67" s="140"/>
      <c r="OBK67" s="140"/>
      <c r="OBL67" s="140"/>
      <c r="OBM67" s="140"/>
      <c r="OBN67" s="140"/>
      <c r="OBO67" s="140"/>
      <c r="OBP67" s="140"/>
      <c r="OBQ67" s="140"/>
      <c r="OBR67" s="140"/>
      <c r="OBS67" s="140"/>
      <c r="OBT67" s="140"/>
      <c r="OBU67" s="140"/>
      <c r="OBV67" s="140"/>
      <c r="OBW67" s="140"/>
      <c r="OBX67" s="140"/>
      <c r="OBY67" s="140"/>
      <c r="OBZ67" s="140"/>
      <c r="OCA67" s="140"/>
      <c r="OCB67" s="140"/>
      <c r="OCC67" s="140"/>
      <c r="OCD67" s="140"/>
      <c r="OCE67" s="140"/>
      <c r="OCF67" s="140"/>
      <c r="OCG67" s="140"/>
      <c r="OCH67" s="140"/>
      <c r="OCI67" s="140"/>
      <c r="OCJ67" s="140"/>
      <c r="OCK67" s="140"/>
      <c r="OCL67" s="140"/>
      <c r="OCM67" s="140"/>
      <c r="OCN67" s="140"/>
      <c r="OCO67" s="140"/>
      <c r="OCP67" s="140"/>
      <c r="OCQ67" s="140"/>
      <c r="OCR67" s="140"/>
      <c r="OCS67" s="140"/>
      <c r="OCT67" s="140"/>
      <c r="OCU67" s="140"/>
      <c r="OCV67" s="140"/>
      <c r="OCW67" s="140"/>
      <c r="OCX67" s="140"/>
      <c r="OCY67" s="140"/>
      <c r="OCZ67" s="140"/>
      <c r="ODA67" s="140"/>
      <c r="ODB67" s="140"/>
      <c r="ODC67" s="140"/>
      <c r="ODD67" s="140"/>
      <c r="ODE67" s="140"/>
      <c r="ODF67" s="140"/>
      <c r="ODG67" s="140"/>
      <c r="ODH67" s="140"/>
      <c r="ODI67" s="140"/>
      <c r="ODJ67" s="140"/>
      <c r="ODK67" s="140"/>
      <c r="ODL67" s="140"/>
      <c r="ODM67" s="140"/>
      <c r="ODN67" s="140"/>
      <c r="ODO67" s="140"/>
      <c r="ODP67" s="140"/>
      <c r="ODQ67" s="140"/>
      <c r="ODR67" s="140"/>
      <c r="ODS67" s="140"/>
      <c r="ODT67" s="140"/>
      <c r="ODU67" s="140"/>
      <c r="ODV67" s="140"/>
      <c r="ODW67" s="140"/>
      <c r="ODX67" s="140"/>
      <c r="ODY67" s="140"/>
      <c r="ODZ67" s="140"/>
      <c r="OEA67" s="140"/>
      <c r="OEB67" s="140"/>
      <c r="OEC67" s="140"/>
      <c r="OED67" s="140"/>
      <c r="OEE67" s="140"/>
      <c r="OEF67" s="140"/>
      <c r="OEG67" s="140"/>
      <c r="OEH67" s="140"/>
      <c r="OEI67" s="140"/>
      <c r="OEJ67" s="140"/>
      <c r="OEK67" s="140"/>
      <c r="OEL67" s="140"/>
      <c r="OEM67" s="140"/>
      <c r="OEN67" s="140"/>
      <c r="OEO67" s="140"/>
      <c r="OEP67" s="140"/>
      <c r="OEQ67" s="140"/>
      <c r="OER67" s="140"/>
      <c r="OES67" s="140"/>
      <c r="OET67" s="140"/>
      <c r="OEU67" s="140"/>
      <c r="OEV67" s="140"/>
      <c r="OEW67" s="140"/>
      <c r="OEX67" s="140"/>
      <c r="OEY67" s="140"/>
      <c r="OEZ67" s="140"/>
      <c r="OFA67" s="140"/>
      <c r="OFB67" s="140"/>
      <c r="OFC67" s="140"/>
      <c r="OFD67" s="140"/>
      <c r="OFE67" s="140"/>
      <c r="OFF67" s="140"/>
      <c r="OFG67" s="140"/>
      <c r="OFH67" s="140"/>
      <c r="OFI67" s="140"/>
      <c r="OFJ67" s="140"/>
      <c r="OFK67" s="140"/>
      <c r="OFL67" s="140"/>
      <c r="OFM67" s="140"/>
      <c r="OFN67" s="140"/>
      <c r="OFO67" s="140"/>
      <c r="OFP67" s="140"/>
      <c r="OFQ67" s="140"/>
      <c r="OFR67" s="140"/>
      <c r="OFS67" s="140"/>
      <c r="OFT67" s="140"/>
      <c r="OFU67" s="140"/>
      <c r="OFV67" s="140"/>
      <c r="OFW67" s="140"/>
      <c r="OFX67" s="140"/>
      <c r="OFY67" s="140"/>
      <c r="OFZ67" s="140"/>
      <c r="OGA67" s="140"/>
      <c r="OGB67" s="140"/>
      <c r="OGC67" s="140"/>
      <c r="OGD67" s="140"/>
      <c r="OGE67" s="140"/>
      <c r="OGF67" s="140"/>
      <c r="OGG67" s="140"/>
      <c r="OGH67" s="140"/>
      <c r="OGI67" s="140"/>
      <c r="OGJ67" s="140"/>
      <c r="OGK67" s="140"/>
      <c r="OGL67" s="140"/>
      <c r="OGM67" s="140"/>
      <c r="OGN67" s="140"/>
      <c r="OGO67" s="140"/>
      <c r="OGP67" s="140"/>
      <c r="OGQ67" s="140"/>
      <c r="OGR67" s="140"/>
      <c r="OGS67" s="140"/>
      <c r="OGT67" s="140"/>
      <c r="OGU67" s="140"/>
      <c r="OGV67" s="140"/>
      <c r="OGW67" s="140"/>
      <c r="OGX67" s="140"/>
      <c r="OGY67" s="140"/>
      <c r="OGZ67" s="140"/>
      <c r="OHA67" s="140"/>
      <c r="OHB67" s="140"/>
      <c r="OHC67" s="140"/>
      <c r="OHD67" s="140"/>
      <c r="OHE67" s="140"/>
      <c r="OHF67" s="140"/>
      <c r="OHG67" s="140"/>
      <c r="OHH67" s="140"/>
      <c r="OHI67" s="140"/>
      <c r="OHJ67" s="140"/>
      <c r="OHK67" s="140"/>
      <c r="OHL67" s="140"/>
      <c r="OHM67" s="140"/>
      <c r="OHN67" s="140"/>
      <c r="OHO67" s="140"/>
      <c r="OHP67" s="140"/>
      <c r="OHQ67" s="140"/>
      <c r="OHR67" s="140"/>
      <c r="OHS67" s="140"/>
      <c r="OHT67" s="140"/>
      <c r="OHU67" s="140"/>
      <c r="OHV67" s="140"/>
      <c r="OHW67" s="140"/>
      <c r="OHX67" s="140"/>
      <c r="OHY67" s="140"/>
      <c r="OHZ67" s="140"/>
      <c r="OIA67" s="140"/>
      <c r="OIB67" s="140"/>
      <c r="OIC67" s="140"/>
      <c r="OID67" s="140"/>
      <c r="OIE67" s="140"/>
      <c r="OIF67" s="140"/>
      <c r="OIG67" s="140"/>
      <c r="OIH67" s="140"/>
      <c r="OII67" s="140"/>
      <c r="OIJ67" s="140"/>
      <c r="OIK67" s="140"/>
      <c r="OIL67" s="140"/>
      <c r="OIM67" s="140"/>
      <c r="OIN67" s="140"/>
      <c r="OIO67" s="140"/>
      <c r="OIP67" s="140"/>
      <c r="OIQ67" s="140"/>
      <c r="OIR67" s="140"/>
      <c r="OIS67" s="140"/>
      <c r="OIT67" s="140"/>
      <c r="OIU67" s="140"/>
      <c r="OIV67" s="140"/>
      <c r="OIW67" s="140"/>
      <c r="OIX67" s="140"/>
      <c r="OIY67" s="140"/>
      <c r="OIZ67" s="140"/>
      <c r="OJA67" s="140"/>
      <c r="OJB67" s="140"/>
      <c r="OJC67" s="140"/>
      <c r="OJD67" s="140"/>
      <c r="OJE67" s="140"/>
      <c r="OJF67" s="140"/>
      <c r="OJG67" s="140"/>
      <c r="OJH67" s="140"/>
      <c r="OJI67" s="140"/>
      <c r="OJJ67" s="140"/>
      <c r="OJK67" s="140"/>
      <c r="OJL67" s="140"/>
      <c r="OJM67" s="140"/>
      <c r="OJN67" s="140"/>
      <c r="OJO67" s="140"/>
      <c r="OJP67" s="140"/>
      <c r="OJQ67" s="140"/>
      <c r="OJR67" s="140"/>
      <c r="OJS67" s="140"/>
      <c r="OJT67" s="140"/>
      <c r="OJU67" s="140"/>
      <c r="OJV67" s="140"/>
      <c r="OJW67" s="140"/>
      <c r="OJX67" s="140"/>
      <c r="OJY67" s="140"/>
      <c r="OJZ67" s="140"/>
      <c r="OKA67" s="140"/>
      <c r="OKB67" s="140"/>
      <c r="OKC67" s="140"/>
      <c r="OKD67" s="140"/>
      <c r="OKE67" s="140"/>
      <c r="OKF67" s="140"/>
      <c r="OKG67" s="140"/>
      <c r="OKH67" s="140"/>
      <c r="OKI67" s="140"/>
      <c r="OKJ67" s="140"/>
      <c r="OKK67" s="140"/>
      <c r="OKL67" s="140"/>
      <c r="OKM67" s="140"/>
      <c r="OKN67" s="140"/>
      <c r="OKO67" s="140"/>
      <c r="OKP67" s="140"/>
      <c r="OKQ67" s="140"/>
      <c r="OKR67" s="140"/>
      <c r="OKS67" s="140"/>
      <c r="OKT67" s="140"/>
      <c r="OKU67" s="140"/>
      <c r="OKV67" s="140"/>
      <c r="OKW67" s="140"/>
      <c r="OKX67" s="140"/>
      <c r="OKY67" s="140"/>
      <c r="OKZ67" s="140"/>
      <c r="OLA67" s="140"/>
      <c r="OLB67" s="140"/>
      <c r="OLC67" s="140"/>
      <c r="OLD67" s="140"/>
      <c r="OLE67" s="140"/>
      <c r="OLF67" s="140"/>
      <c r="OLG67" s="140"/>
      <c r="OLH67" s="140"/>
      <c r="OLI67" s="140"/>
      <c r="OLJ67" s="140"/>
      <c r="OLK67" s="140"/>
      <c r="OLL67" s="140"/>
      <c r="OLM67" s="140"/>
      <c r="OLN67" s="140"/>
      <c r="OLO67" s="140"/>
      <c r="OLP67" s="140"/>
      <c r="OLQ67" s="140"/>
      <c r="OLR67" s="140"/>
      <c r="OLS67" s="140"/>
      <c r="OLT67" s="140"/>
      <c r="OLU67" s="140"/>
      <c r="OLV67" s="140"/>
      <c r="OLW67" s="140"/>
      <c r="OLX67" s="140"/>
      <c r="OLY67" s="140"/>
      <c r="OLZ67" s="140"/>
      <c r="OMA67" s="140"/>
      <c r="OMB67" s="140"/>
      <c r="OMC67" s="140"/>
      <c r="OMD67" s="140"/>
      <c r="OME67" s="140"/>
      <c r="OMF67" s="140"/>
      <c r="OMG67" s="140"/>
      <c r="OMH67" s="140"/>
      <c r="OMI67" s="140"/>
      <c r="OMJ67" s="140"/>
      <c r="OMK67" s="140"/>
      <c r="OML67" s="140"/>
      <c r="OMM67" s="140"/>
      <c r="OMN67" s="140"/>
      <c r="OMO67" s="140"/>
      <c r="OMP67" s="140"/>
      <c r="OMQ67" s="140"/>
      <c r="OMR67" s="140"/>
      <c r="OMS67" s="140"/>
      <c r="OMT67" s="140"/>
      <c r="OMU67" s="140"/>
      <c r="OMV67" s="140"/>
      <c r="OMW67" s="140"/>
      <c r="OMX67" s="140"/>
      <c r="OMY67" s="140"/>
      <c r="OMZ67" s="140"/>
      <c r="ONA67" s="140"/>
      <c r="ONB67" s="140"/>
      <c r="ONC67" s="140"/>
      <c r="OND67" s="140"/>
      <c r="ONE67" s="140"/>
      <c r="ONF67" s="140"/>
      <c r="ONG67" s="140"/>
      <c r="ONH67" s="140"/>
      <c r="ONI67" s="140"/>
      <c r="ONJ67" s="140"/>
      <c r="ONK67" s="140"/>
      <c r="ONL67" s="140"/>
      <c r="ONM67" s="140"/>
      <c r="ONN67" s="140"/>
      <c r="ONO67" s="140"/>
      <c r="ONP67" s="140"/>
      <c r="ONQ67" s="140"/>
      <c r="ONR67" s="140"/>
      <c r="ONS67" s="140"/>
      <c r="ONT67" s="140"/>
      <c r="ONU67" s="140"/>
      <c r="ONV67" s="140"/>
      <c r="ONW67" s="140"/>
      <c r="ONX67" s="140"/>
      <c r="ONY67" s="140"/>
      <c r="ONZ67" s="140"/>
      <c r="OOA67" s="140"/>
      <c r="OOB67" s="140"/>
      <c r="OOC67" s="140"/>
      <c r="OOD67" s="140"/>
      <c r="OOE67" s="140"/>
      <c r="OOF67" s="140"/>
      <c r="OOG67" s="140"/>
      <c r="OOH67" s="140"/>
      <c r="OOI67" s="140"/>
      <c r="OOJ67" s="140"/>
      <c r="OOK67" s="140"/>
      <c r="OOL67" s="140"/>
      <c r="OOM67" s="140"/>
      <c r="OON67" s="140"/>
      <c r="OOO67" s="140"/>
      <c r="OOP67" s="140"/>
      <c r="OOQ67" s="140"/>
      <c r="OOR67" s="140"/>
      <c r="OOS67" s="140"/>
      <c r="OOT67" s="140"/>
      <c r="OOU67" s="140"/>
      <c r="OOV67" s="140"/>
      <c r="OOW67" s="140"/>
      <c r="OOX67" s="140"/>
      <c r="OOY67" s="140"/>
      <c r="OOZ67" s="140"/>
      <c r="OPA67" s="140"/>
      <c r="OPB67" s="140"/>
      <c r="OPC67" s="140"/>
      <c r="OPD67" s="140"/>
      <c r="OPE67" s="140"/>
      <c r="OPF67" s="140"/>
      <c r="OPG67" s="140"/>
      <c r="OPH67" s="140"/>
      <c r="OPI67" s="140"/>
      <c r="OPJ67" s="140"/>
      <c r="OPK67" s="140"/>
      <c r="OPL67" s="140"/>
      <c r="OPM67" s="140"/>
      <c r="OPN67" s="140"/>
      <c r="OPO67" s="140"/>
      <c r="OPP67" s="140"/>
      <c r="OPQ67" s="140"/>
      <c r="OPR67" s="140"/>
      <c r="OPS67" s="140"/>
      <c r="OPT67" s="140"/>
      <c r="OPU67" s="140"/>
      <c r="OPV67" s="140"/>
      <c r="OPW67" s="140"/>
      <c r="OPX67" s="140"/>
      <c r="OPY67" s="140"/>
      <c r="OPZ67" s="140"/>
      <c r="OQA67" s="140"/>
      <c r="OQB67" s="140"/>
      <c r="OQC67" s="140"/>
      <c r="OQD67" s="140"/>
      <c r="OQE67" s="140"/>
      <c r="OQF67" s="140"/>
      <c r="OQG67" s="140"/>
      <c r="OQH67" s="140"/>
      <c r="OQI67" s="140"/>
      <c r="OQJ67" s="140"/>
      <c r="OQK67" s="140"/>
      <c r="OQL67" s="140"/>
      <c r="OQM67" s="140"/>
      <c r="OQN67" s="140"/>
      <c r="OQO67" s="140"/>
      <c r="OQP67" s="140"/>
      <c r="OQQ67" s="140"/>
      <c r="OQR67" s="140"/>
      <c r="OQS67" s="140"/>
      <c r="OQT67" s="140"/>
      <c r="OQU67" s="140"/>
      <c r="OQV67" s="140"/>
      <c r="OQW67" s="140"/>
      <c r="OQX67" s="140"/>
      <c r="OQY67" s="140"/>
      <c r="OQZ67" s="140"/>
      <c r="ORA67" s="140"/>
      <c r="ORB67" s="140"/>
      <c r="ORC67" s="140"/>
      <c r="ORD67" s="140"/>
      <c r="ORE67" s="140"/>
      <c r="ORF67" s="140"/>
      <c r="ORG67" s="140"/>
      <c r="ORH67" s="140"/>
      <c r="ORI67" s="140"/>
      <c r="ORJ67" s="140"/>
      <c r="ORK67" s="140"/>
      <c r="ORL67" s="140"/>
      <c r="ORM67" s="140"/>
      <c r="ORN67" s="140"/>
      <c r="ORO67" s="140"/>
      <c r="ORP67" s="140"/>
      <c r="ORQ67" s="140"/>
      <c r="ORR67" s="140"/>
      <c r="ORS67" s="140"/>
      <c r="ORT67" s="140"/>
      <c r="ORU67" s="140"/>
      <c r="ORV67" s="140"/>
      <c r="ORW67" s="140"/>
      <c r="ORX67" s="140"/>
      <c r="ORY67" s="140"/>
      <c r="ORZ67" s="140"/>
      <c r="OSA67" s="140"/>
      <c r="OSB67" s="140"/>
      <c r="OSC67" s="140"/>
      <c r="OSD67" s="140"/>
      <c r="OSE67" s="140"/>
      <c r="OSF67" s="140"/>
      <c r="OSG67" s="140"/>
      <c r="OSH67" s="140"/>
      <c r="OSI67" s="140"/>
      <c r="OSJ67" s="140"/>
      <c r="OSK67" s="140"/>
      <c r="OSL67" s="140"/>
      <c r="OSM67" s="140"/>
      <c r="OSN67" s="140"/>
      <c r="OSO67" s="140"/>
      <c r="OSP67" s="140"/>
      <c r="OSQ67" s="140"/>
      <c r="OSR67" s="140"/>
      <c r="OSS67" s="140"/>
      <c r="OST67" s="140"/>
      <c r="OSU67" s="140"/>
      <c r="OSV67" s="140"/>
      <c r="OSW67" s="140"/>
      <c r="OSX67" s="140"/>
      <c r="OSY67" s="140"/>
      <c r="OSZ67" s="140"/>
      <c r="OTA67" s="140"/>
      <c r="OTB67" s="140"/>
      <c r="OTC67" s="140"/>
      <c r="OTD67" s="140"/>
      <c r="OTE67" s="140"/>
      <c r="OTF67" s="140"/>
      <c r="OTG67" s="140"/>
      <c r="OTH67" s="140"/>
      <c r="OTI67" s="140"/>
      <c r="OTJ67" s="140"/>
      <c r="OTK67" s="140"/>
      <c r="OTL67" s="140"/>
      <c r="OTM67" s="140"/>
      <c r="OTN67" s="140"/>
      <c r="OTO67" s="140"/>
      <c r="OTP67" s="140"/>
      <c r="OTQ67" s="140"/>
      <c r="OTR67" s="140"/>
      <c r="OTS67" s="140"/>
      <c r="OTT67" s="140"/>
      <c r="OTU67" s="140"/>
      <c r="OTV67" s="140"/>
      <c r="OTW67" s="140"/>
      <c r="OTX67" s="140"/>
      <c r="OTY67" s="140"/>
      <c r="OTZ67" s="140"/>
      <c r="OUA67" s="140"/>
      <c r="OUB67" s="140"/>
      <c r="OUC67" s="140"/>
      <c r="OUD67" s="140"/>
      <c r="OUE67" s="140"/>
      <c r="OUF67" s="140"/>
      <c r="OUG67" s="140"/>
      <c r="OUH67" s="140"/>
      <c r="OUI67" s="140"/>
      <c r="OUJ67" s="140"/>
      <c r="OUK67" s="140"/>
      <c r="OUL67" s="140"/>
      <c r="OUM67" s="140"/>
      <c r="OUN67" s="140"/>
      <c r="OUO67" s="140"/>
      <c r="OUP67" s="140"/>
      <c r="OUQ67" s="140"/>
      <c r="OUR67" s="140"/>
      <c r="OUS67" s="140"/>
      <c r="OUT67" s="140"/>
      <c r="OUU67" s="140"/>
      <c r="OUV67" s="140"/>
      <c r="OUW67" s="140"/>
      <c r="OUX67" s="140"/>
      <c r="OUY67" s="140"/>
      <c r="OUZ67" s="140"/>
      <c r="OVA67" s="140"/>
      <c r="OVB67" s="140"/>
      <c r="OVC67" s="140"/>
      <c r="OVD67" s="140"/>
      <c r="OVE67" s="140"/>
      <c r="OVF67" s="140"/>
      <c r="OVG67" s="140"/>
      <c r="OVH67" s="140"/>
      <c r="OVI67" s="140"/>
      <c r="OVJ67" s="140"/>
      <c r="OVK67" s="140"/>
      <c r="OVL67" s="140"/>
      <c r="OVM67" s="140"/>
      <c r="OVN67" s="140"/>
      <c r="OVO67" s="140"/>
      <c r="OVP67" s="140"/>
      <c r="OVQ67" s="140"/>
      <c r="OVR67" s="140"/>
      <c r="OVS67" s="140"/>
      <c r="OVT67" s="140"/>
      <c r="OVU67" s="140"/>
      <c r="OVV67" s="140"/>
      <c r="OVW67" s="140"/>
      <c r="OVX67" s="140"/>
      <c r="OVY67" s="140"/>
      <c r="OVZ67" s="140"/>
      <c r="OWA67" s="140"/>
      <c r="OWB67" s="140"/>
      <c r="OWC67" s="140"/>
      <c r="OWD67" s="140"/>
      <c r="OWE67" s="140"/>
      <c r="OWF67" s="140"/>
      <c r="OWG67" s="140"/>
      <c r="OWH67" s="140"/>
      <c r="OWI67" s="140"/>
      <c r="OWJ67" s="140"/>
      <c r="OWK67" s="140"/>
      <c r="OWL67" s="140"/>
      <c r="OWM67" s="140"/>
      <c r="OWN67" s="140"/>
      <c r="OWO67" s="140"/>
      <c r="OWP67" s="140"/>
      <c r="OWQ67" s="140"/>
      <c r="OWR67" s="140"/>
      <c r="OWS67" s="140"/>
      <c r="OWT67" s="140"/>
      <c r="OWU67" s="140"/>
      <c r="OWV67" s="140"/>
      <c r="OWW67" s="140"/>
      <c r="OWX67" s="140"/>
      <c r="OWY67" s="140"/>
      <c r="OWZ67" s="140"/>
      <c r="OXA67" s="140"/>
      <c r="OXB67" s="140"/>
      <c r="OXC67" s="140"/>
      <c r="OXD67" s="140"/>
      <c r="OXE67" s="140"/>
      <c r="OXF67" s="140"/>
      <c r="OXG67" s="140"/>
      <c r="OXH67" s="140"/>
      <c r="OXI67" s="140"/>
      <c r="OXJ67" s="140"/>
      <c r="OXK67" s="140"/>
      <c r="OXL67" s="140"/>
      <c r="OXM67" s="140"/>
      <c r="OXN67" s="140"/>
      <c r="OXO67" s="140"/>
      <c r="OXP67" s="140"/>
      <c r="OXQ67" s="140"/>
      <c r="OXR67" s="140"/>
      <c r="OXS67" s="140"/>
      <c r="OXT67" s="140"/>
      <c r="OXU67" s="140"/>
      <c r="OXV67" s="140"/>
      <c r="OXW67" s="140"/>
      <c r="OXX67" s="140"/>
      <c r="OXY67" s="140"/>
      <c r="OXZ67" s="140"/>
      <c r="OYA67" s="140"/>
      <c r="OYB67" s="140"/>
      <c r="OYC67" s="140"/>
      <c r="OYD67" s="140"/>
      <c r="OYE67" s="140"/>
      <c r="OYF67" s="140"/>
      <c r="OYG67" s="140"/>
      <c r="OYH67" s="140"/>
      <c r="OYI67" s="140"/>
      <c r="OYJ67" s="140"/>
      <c r="OYK67" s="140"/>
      <c r="OYL67" s="140"/>
      <c r="OYM67" s="140"/>
      <c r="OYN67" s="140"/>
      <c r="OYO67" s="140"/>
      <c r="OYP67" s="140"/>
      <c r="OYQ67" s="140"/>
      <c r="OYR67" s="140"/>
      <c r="OYS67" s="140"/>
      <c r="OYT67" s="140"/>
      <c r="OYU67" s="140"/>
      <c r="OYV67" s="140"/>
      <c r="OYW67" s="140"/>
      <c r="OYX67" s="140"/>
      <c r="OYY67" s="140"/>
      <c r="OYZ67" s="140"/>
      <c r="OZA67" s="140"/>
      <c r="OZB67" s="140"/>
      <c r="OZC67" s="140"/>
      <c r="OZD67" s="140"/>
      <c r="OZE67" s="140"/>
      <c r="OZF67" s="140"/>
      <c r="OZG67" s="140"/>
      <c r="OZH67" s="140"/>
      <c r="OZI67" s="140"/>
      <c r="OZJ67" s="140"/>
      <c r="OZK67" s="140"/>
      <c r="OZL67" s="140"/>
      <c r="OZM67" s="140"/>
      <c r="OZN67" s="140"/>
      <c r="OZO67" s="140"/>
      <c r="OZP67" s="140"/>
      <c r="OZQ67" s="140"/>
      <c r="OZR67" s="140"/>
      <c r="OZS67" s="140"/>
      <c r="OZT67" s="140"/>
      <c r="OZU67" s="140"/>
      <c r="OZV67" s="140"/>
      <c r="OZW67" s="140"/>
      <c r="OZX67" s="140"/>
      <c r="OZY67" s="140"/>
      <c r="OZZ67" s="140"/>
      <c r="PAA67" s="140"/>
      <c r="PAB67" s="140"/>
      <c r="PAC67" s="140"/>
      <c r="PAD67" s="140"/>
      <c r="PAE67" s="140"/>
      <c r="PAF67" s="140"/>
      <c r="PAG67" s="140"/>
      <c r="PAH67" s="140"/>
      <c r="PAI67" s="140"/>
      <c r="PAJ67" s="140"/>
      <c r="PAK67" s="140"/>
      <c r="PAL67" s="140"/>
      <c r="PAM67" s="140"/>
      <c r="PAN67" s="140"/>
      <c r="PAO67" s="140"/>
      <c r="PAP67" s="140"/>
      <c r="PAQ67" s="140"/>
      <c r="PAR67" s="140"/>
      <c r="PAS67" s="140"/>
      <c r="PAT67" s="140"/>
      <c r="PAU67" s="140"/>
      <c r="PAV67" s="140"/>
      <c r="PAW67" s="140"/>
      <c r="PAX67" s="140"/>
      <c r="PAY67" s="140"/>
      <c r="PAZ67" s="140"/>
      <c r="PBA67" s="140"/>
      <c r="PBB67" s="140"/>
      <c r="PBC67" s="140"/>
      <c r="PBD67" s="140"/>
      <c r="PBE67" s="140"/>
      <c r="PBF67" s="140"/>
      <c r="PBG67" s="140"/>
      <c r="PBH67" s="140"/>
      <c r="PBI67" s="140"/>
      <c r="PBJ67" s="140"/>
      <c r="PBK67" s="140"/>
      <c r="PBL67" s="140"/>
      <c r="PBM67" s="140"/>
      <c r="PBN67" s="140"/>
      <c r="PBO67" s="140"/>
      <c r="PBP67" s="140"/>
      <c r="PBQ67" s="140"/>
      <c r="PBR67" s="140"/>
      <c r="PBS67" s="140"/>
      <c r="PBT67" s="140"/>
      <c r="PBU67" s="140"/>
      <c r="PBV67" s="140"/>
      <c r="PBW67" s="140"/>
      <c r="PBX67" s="140"/>
      <c r="PBY67" s="140"/>
      <c r="PBZ67" s="140"/>
      <c r="PCA67" s="140"/>
      <c r="PCB67" s="140"/>
      <c r="PCC67" s="140"/>
      <c r="PCD67" s="140"/>
      <c r="PCE67" s="140"/>
      <c r="PCF67" s="140"/>
      <c r="PCG67" s="140"/>
      <c r="PCH67" s="140"/>
      <c r="PCI67" s="140"/>
      <c r="PCJ67" s="140"/>
      <c r="PCK67" s="140"/>
      <c r="PCL67" s="140"/>
      <c r="PCM67" s="140"/>
      <c r="PCN67" s="140"/>
      <c r="PCO67" s="140"/>
      <c r="PCP67" s="140"/>
      <c r="PCQ67" s="140"/>
      <c r="PCR67" s="140"/>
      <c r="PCS67" s="140"/>
      <c r="PCT67" s="140"/>
      <c r="PCU67" s="140"/>
      <c r="PCV67" s="140"/>
      <c r="PCW67" s="140"/>
      <c r="PCX67" s="140"/>
      <c r="PCY67" s="140"/>
      <c r="PCZ67" s="140"/>
      <c r="PDA67" s="140"/>
      <c r="PDB67" s="140"/>
      <c r="PDC67" s="140"/>
      <c r="PDD67" s="140"/>
      <c r="PDE67" s="140"/>
      <c r="PDF67" s="140"/>
      <c r="PDG67" s="140"/>
      <c r="PDH67" s="140"/>
      <c r="PDI67" s="140"/>
      <c r="PDJ67" s="140"/>
      <c r="PDK67" s="140"/>
      <c r="PDL67" s="140"/>
      <c r="PDM67" s="140"/>
      <c r="PDN67" s="140"/>
      <c r="PDO67" s="140"/>
      <c r="PDP67" s="140"/>
      <c r="PDQ67" s="140"/>
      <c r="PDR67" s="140"/>
      <c r="PDS67" s="140"/>
      <c r="PDT67" s="140"/>
      <c r="PDU67" s="140"/>
      <c r="PDV67" s="140"/>
      <c r="PDW67" s="140"/>
      <c r="PDX67" s="140"/>
      <c r="PDY67" s="140"/>
      <c r="PDZ67" s="140"/>
      <c r="PEA67" s="140"/>
      <c r="PEB67" s="140"/>
      <c r="PEC67" s="140"/>
      <c r="PED67" s="140"/>
      <c r="PEE67" s="140"/>
      <c r="PEF67" s="140"/>
      <c r="PEG67" s="140"/>
      <c r="PEH67" s="140"/>
      <c r="PEI67" s="140"/>
      <c r="PEJ67" s="140"/>
      <c r="PEK67" s="140"/>
      <c r="PEL67" s="140"/>
      <c r="PEM67" s="140"/>
      <c r="PEN67" s="140"/>
      <c r="PEO67" s="140"/>
      <c r="PEP67" s="140"/>
      <c r="PEQ67" s="140"/>
      <c r="PER67" s="140"/>
      <c r="PES67" s="140"/>
      <c r="PET67" s="140"/>
      <c r="PEU67" s="140"/>
      <c r="PEV67" s="140"/>
      <c r="PEW67" s="140"/>
      <c r="PEX67" s="140"/>
      <c r="PEY67" s="140"/>
      <c r="PEZ67" s="140"/>
      <c r="PFA67" s="140"/>
      <c r="PFB67" s="140"/>
      <c r="PFC67" s="140"/>
      <c r="PFD67" s="140"/>
      <c r="PFE67" s="140"/>
      <c r="PFF67" s="140"/>
      <c r="PFG67" s="140"/>
      <c r="PFH67" s="140"/>
      <c r="PFI67" s="140"/>
      <c r="PFJ67" s="140"/>
      <c r="PFK67" s="140"/>
      <c r="PFL67" s="140"/>
      <c r="PFM67" s="140"/>
      <c r="PFN67" s="140"/>
      <c r="PFO67" s="140"/>
      <c r="PFP67" s="140"/>
      <c r="PFQ67" s="140"/>
      <c r="PFR67" s="140"/>
      <c r="PFS67" s="140"/>
      <c r="PFT67" s="140"/>
      <c r="PFU67" s="140"/>
      <c r="PFV67" s="140"/>
      <c r="PFW67" s="140"/>
      <c r="PFX67" s="140"/>
      <c r="PFY67" s="140"/>
      <c r="PFZ67" s="140"/>
      <c r="PGA67" s="140"/>
      <c r="PGB67" s="140"/>
      <c r="PGC67" s="140"/>
      <c r="PGD67" s="140"/>
      <c r="PGE67" s="140"/>
      <c r="PGF67" s="140"/>
      <c r="PGG67" s="140"/>
      <c r="PGH67" s="140"/>
      <c r="PGI67" s="140"/>
      <c r="PGJ67" s="140"/>
      <c r="PGK67" s="140"/>
      <c r="PGL67" s="140"/>
      <c r="PGM67" s="140"/>
      <c r="PGN67" s="140"/>
      <c r="PGO67" s="140"/>
      <c r="PGP67" s="140"/>
      <c r="PGQ67" s="140"/>
      <c r="PGR67" s="140"/>
      <c r="PGS67" s="140"/>
      <c r="PGT67" s="140"/>
      <c r="PGU67" s="140"/>
      <c r="PGV67" s="140"/>
      <c r="PGW67" s="140"/>
      <c r="PGX67" s="140"/>
      <c r="PGY67" s="140"/>
      <c r="PGZ67" s="140"/>
      <c r="PHA67" s="140"/>
      <c r="PHB67" s="140"/>
      <c r="PHC67" s="140"/>
      <c r="PHD67" s="140"/>
      <c r="PHE67" s="140"/>
      <c r="PHF67" s="140"/>
      <c r="PHG67" s="140"/>
      <c r="PHH67" s="140"/>
      <c r="PHI67" s="140"/>
      <c r="PHJ67" s="140"/>
      <c r="PHK67" s="140"/>
      <c r="PHL67" s="140"/>
      <c r="PHM67" s="140"/>
      <c r="PHN67" s="140"/>
      <c r="PHO67" s="140"/>
      <c r="PHP67" s="140"/>
      <c r="PHQ67" s="140"/>
      <c r="PHR67" s="140"/>
      <c r="PHS67" s="140"/>
      <c r="PHT67" s="140"/>
      <c r="PHU67" s="140"/>
      <c r="PHV67" s="140"/>
      <c r="PHW67" s="140"/>
      <c r="PHX67" s="140"/>
      <c r="PHY67" s="140"/>
      <c r="PHZ67" s="140"/>
      <c r="PIA67" s="140"/>
      <c r="PIB67" s="140"/>
      <c r="PIC67" s="140"/>
      <c r="PID67" s="140"/>
      <c r="PIE67" s="140"/>
      <c r="PIF67" s="140"/>
      <c r="PIG67" s="140"/>
      <c r="PIH67" s="140"/>
      <c r="PII67" s="140"/>
      <c r="PIJ67" s="140"/>
      <c r="PIK67" s="140"/>
      <c r="PIL67" s="140"/>
      <c r="PIM67" s="140"/>
      <c r="PIN67" s="140"/>
      <c r="PIO67" s="140"/>
      <c r="PIP67" s="140"/>
      <c r="PIQ67" s="140"/>
      <c r="PIR67" s="140"/>
      <c r="PIS67" s="140"/>
      <c r="PIT67" s="140"/>
      <c r="PIU67" s="140"/>
      <c r="PIV67" s="140"/>
      <c r="PIW67" s="140"/>
      <c r="PIX67" s="140"/>
      <c r="PIY67" s="140"/>
      <c r="PIZ67" s="140"/>
      <c r="PJA67" s="140"/>
      <c r="PJB67" s="140"/>
      <c r="PJC67" s="140"/>
      <c r="PJD67" s="140"/>
      <c r="PJE67" s="140"/>
      <c r="PJF67" s="140"/>
      <c r="PJG67" s="140"/>
      <c r="PJH67" s="140"/>
      <c r="PJI67" s="140"/>
      <c r="PJJ67" s="140"/>
      <c r="PJK67" s="140"/>
      <c r="PJL67" s="140"/>
      <c r="PJM67" s="140"/>
      <c r="PJN67" s="140"/>
      <c r="PJO67" s="140"/>
      <c r="PJP67" s="140"/>
      <c r="PJQ67" s="140"/>
      <c r="PJR67" s="140"/>
      <c r="PJS67" s="140"/>
      <c r="PJT67" s="140"/>
      <c r="PJU67" s="140"/>
      <c r="PJV67" s="140"/>
      <c r="PJW67" s="140"/>
      <c r="PJX67" s="140"/>
      <c r="PJY67" s="140"/>
      <c r="PJZ67" s="140"/>
      <c r="PKA67" s="140"/>
      <c r="PKB67" s="140"/>
      <c r="PKC67" s="140"/>
      <c r="PKD67" s="140"/>
      <c r="PKE67" s="140"/>
      <c r="PKF67" s="140"/>
      <c r="PKG67" s="140"/>
      <c r="PKH67" s="140"/>
      <c r="PKI67" s="140"/>
      <c r="PKJ67" s="140"/>
      <c r="PKK67" s="140"/>
      <c r="PKL67" s="140"/>
      <c r="PKM67" s="140"/>
      <c r="PKN67" s="140"/>
      <c r="PKO67" s="140"/>
      <c r="PKP67" s="140"/>
      <c r="PKQ67" s="140"/>
      <c r="PKR67" s="140"/>
      <c r="PKS67" s="140"/>
      <c r="PKT67" s="140"/>
      <c r="PKU67" s="140"/>
      <c r="PKV67" s="140"/>
      <c r="PKW67" s="140"/>
      <c r="PKX67" s="140"/>
      <c r="PKY67" s="140"/>
      <c r="PKZ67" s="140"/>
      <c r="PLA67" s="140"/>
      <c r="PLB67" s="140"/>
      <c r="PLC67" s="140"/>
      <c r="PLD67" s="140"/>
      <c r="PLE67" s="140"/>
      <c r="PLF67" s="140"/>
      <c r="PLG67" s="140"/>
      <c r="PLH67" s="140"/>
      <c r="PLI67" s="140"/>
      <c r="PLJ67" s="140"/>
      <c r="PLK67" s="140"/>
      <c r="PLL67" s="140"/>
      <c r="PLM67" s="140"/>
      <c r="PLN67" s="140"/>
      <c r="PLO67" s="140"/>
      <c r="PLP67" s="140"/>
      <c r="PLQ67" s="140"/>
      <c r="PLR67" s="140"/>
      <c r="PLS67" s="140"/>
      <c r="PLT67" s="140"/>
      <c r="PLU67" s="140"/>
      <c r="PLV67" s="140"/>
      <c r="PLW67" s="140"/>
      <c r="PLX67" s="140"/>
      <c r="PLY67" s="140"/>
      <c r="PLZ67" s="140"/>
      <c r="PMA67" s="140"/>
      <c r="PMB67" s="140"/>
      <c r="PMC67" s="140"/>
      <c r="PMD67" s="140"/>
      <c r="PME67" s="140"/>
      <c r="PMF67" s="140"/>
      <c r="PMG67" s="140"/>
      <c r="PMH67" s="140"/>
      <c r="PMI67" s="140"/>
      <c r="PMJ67" s="140"/>
      <c r="PMK67" s="140"/>
      <c r="PML67" s="140"/>
      <c r="PMM67" s="140"/>
      <c r="PMN67" s="140"/>
      <c r="PMO67" s="140"/>
      <c r="PMP67" s="140"/>
      <c r="PMQ67" s="140"/>
      <c r="PMR67" s="140"/>
      <c r="PMS67" s="140"/>
      <c r="PMT67" s="140"/>
      <c r="PMU67" s="140"/>
      <c r="PMV67" s="140"/>
      <c r="PMW67" s="140"/>
      <c r="PMX67" s="140"/>
      <c r="PMY67" s="140"/>
      <c r="PMZ67" s="140"/>
      <c r="PNA67" s="140"/>
      <c r="PNB67" s="140"/>
      <c r="PNC67" s="140"/>
      <c r="PND67" s="140"/>
      <c r="PNE67" s="140"/>
      <c r="PNF67" s="140"/>
      <c r="PNG67" s="140"/>
      <c r="PNH67" s="140"/>
      <c r="PNI67" s="140"/>
      <c r="PNJ67" s="140"/>
      <c r="PNK67" s="140"/>
      <c r="PNL67" s="140"/>
      <c r="PNM67" s="140"/>
      <c r="PNN67" s="140"/>
      <c r="PNO67" s="140"/>
      <c r="PNP67" s="140"/>
      <c r="PNQ67" s="140"/>
      <c r="PNR67" s="140"/>
      <c r="PNS67" s="140"/>
      <c r="PNT67" s="140"/>
      <c r="PNU67" s="140"/>
      <c r="PNV67" s="140"/>
      <c r="PNW67" s="140"/>
      <c r="PNX67" s="140"/>
      <c r="PNY67" s="140"/>
      <c r="PNZ67" s="140"/>
      <c r="POA67" s="140"/>
      <c r="POB67" s="140"/>
      <c r="POC67" s="140"/>
      <c r="POD67" s="140"/>
      <c r="POE67" s="140"/>
      <c r="POF67" s="140"/>
      <c r="POG67" s="140"/>
      <c r="POH67" s="140"/>
      <c r="POI67" s="140"/>
      <c r="POJ67" s="140"/>
      <c r="POK67" s="140"/>
      <c r="POL67" s="140"/>
      <c r="POM67" s="140"/>
      <c r="PON67" s="140"/>
      <c r="POO67" s="140"/>
      <c r="POP67" s="140"/>
      <c r="POQ67" s="140"/>
      <c r="POR67" s="140"/>
      <c r="POS67" s="140"/>
      <c r="POT67" s="140"/>
      <c r="POU67" s="140"/>
      <c r="POV67" s="140"/>
      <c r="POW67" s="140"/>
      <c r="POX67" s="140"/>
      <c r="POY67" s="140"/>
      <c r="POZ67" s="140"/>
      <c r="PPA67" s="140"/>
      <c r="PPB67" s="140"/>
      <c r="PPC67" s="140"/>
      <c r="PPD67" s="140"/>
      <c r="PPE67" s="140"/>
      <c r="PPF67" s="140"/>
      <c r="PPG67" s="140"/>
      <c r="PPH67" s="140"/>
      <c r="PPI67" s="140"/>
      <c r="PPJ67" s="140"/>
      <c r="PPK67" s="140"/>
      <c r="PPL67" s="140"/>
      <c r="PPM67" s="140"/>
      <c r="PPN67" s="140"/>
      <c r="PPO67" s="140"/>
      <c r="PPP67" s="140"/>
      <c r="PPQ67" s="140"/>
      <c r="PPR67" s="140"/>
      <c r="PPS67" s="140"/>
      <c r="PPT67" s="140"/>
      <c r="PPU67" s="140"/>
      <c r="PPV67" s="140"/>
      <c r="PPW67" s="140"/>
      <c r="PPX67" s="140"/>
      <c r="PPY67" s="140"/>
      <c r="PPZ67" s="140"/>
      <c r="PQA67" s="140"/>
      <c r="PQB67" s="140"/>
      <c r="PQC67" s="140"/>
      <c r="PQD67" s="140"/>
      <c r="PQE67" s="140"/>
      <c r="PQF67" s="140"/>
      <c r="PQG67" s="140"/>
      <c r="PQH67" s="140"/>
      <c r="PQI67" s="140"/>
      <c r="PQJ67" s="140"/>
      <c r="PQK67" s="140"/>
      <c r="PQL67" s="140"/>
      <c r="PQM67" s="140"/>
      <c r="PQN67" s="140"/>
      <c r="PQO67" s="140"/>
      <c r="PQP67" s="140"/>
      <c r="PQQ67" s="140"/>
      <c r="PQR67" s="140"/>
      <c r="PQS67" s="140"/>
      <c r="PQT67" s="140"/>
      <c r="PQU67" s="140"/>
      <c r="PQV67" s="140"/>
      <c r="PQW67" s="140"/>
      <c r="PQX67" s="140"/>
      <c r="PQY67" s="140"/>
      <c r="PQZ67" s="140"/>
      <c r="PRA67" s="140"/>
      <c r="PRB67" s="140"/>
      <c r="PRC67" s="140"/>
      <c r="PRD67" s="140"/>
      <c r="PRE67" s="140"/>
      <c r="PRF67" s="140"/>
      <c r="PRG67" s="140"/>
      <c r="PRH67" s="140"/>
      <c r="PRI67" s="140"/>
      <c r="PRJ67" s="140"/>
      <c r="PRK67" s="140"/>
      <c r="PRL67" s="140"/>
      <c r="PRM67" s="140"/>
      <c r="PRN67" s="140"/>
      <c r="PRO67" s="140"/>
      <c r="PRP67" s="140"/>
      <c r="PRQ67" s="140"/>
      <c r="PRR67" s="140"/>
      <c r="PRS67" s="140"/>
      <c r="PRT67" s="140"/>
      <c r="PRU67" s="140"/>
      <c r="PRV67" s="140"/>
      <c r="PRW67" s="140"/>
      <c r="PRX67" s="140"/>
      <c r="PRY67" s="140"/>
      <c r="PRZ67" s="140"/>
      <c r="PSA67" s="140"/>
      <c r="PSB67" s="140"/>
      <c r="PSC67" s="140"/>
      <c r="PSD67" s="140"/>
      <c r="PSE67" s="140"/>
      <c r="PSF67" s="140"/>
      <c r="PSG67" s="140"/>
      <c r="PSH67" s="140"/>
      <c r="PSI67" s="140"/>
      <c r="PSJ67" s="140"/>
      <c r="PSK67" s="140"/>
      <c r="PSL67" s="140"/>
      <c r="PSM67" s="140"/>
      <c r="PSN67" s="140"/>
      <c r="PSO67" s="140"/>
      <c r="PSP67" s="140"/>
      <c r="PSQ67" s="140"/>
      <c r="PSR67" s="140"/>
      <c r="PSS67" s="140"/>
      <c r="PST67" s="140"/>
      <c r="PSU67" s="140"/>
      <c r="PSV67" s="140"/>
      <c r="PSW67" s="140"/>
      <c r="PSX67" s="140"/>
      <c r="PSY67" s="140"/>
      <c r="PSZ67" s="140"/>
      <c r="PTA67" s="140"/>
      <c r="PTB67" s="140"/>
      <c r="PTC67" s="140"/>
      <c r="PTD67" s="140"/>
      <c r="PTE67" s="140"/>
      <c r="PTF67" s="140"/>
      <c r="PTG67" s="140"/>
      <c r="PTH67" s="140"/>
      <c r="PTI67" s="140"/>
      <c r="PTJ67" s="140"/>
      <c r="PTK67" s="140"/>
      <c r="PTL67" s="140"/>
      <c r="PTM67" s="140"/>
      <c r="PTN67" s="140"/>
      <c r="PTO67" s="140"/>
      <c r="PTP67" s="140"/>
      <c r="PTQ67" s="140"/>
      <c r="PTR67" s="140"/>
      <c r="PTS67" s="140"/>
      <c r="PTT67" s="140"/>
      <c r="PTU67" s="140"/>
      <c r="PTV67" s="140"/>
      <c r="PTW67" s="140"/>
      <c r="PTX67" s="140"/>
      <c r="PTY67" s="140"/>
      <c r="PTZ67" s="140"/>
      <c r="PUA67" s="140"/>
      <c r="PUB67" s="140"/>
      <c r="PUC67" s="140"/>
      <c r="PUD67" s="140"/>
      <c r="PUE67" s="140"/>
      <c r="PUF67" s="140"/>
      <c r="PUG67" s="140"/>
      <c r="PUH67" s="140"/>
      <c r="PUI67" s="140"/>
      <c r="PUJ67" s="140"/>
      <c r="PUK67" s="140"/>
      <c r="PUL67" s="140"/>
      <c r="PUM67" s="140"/>
      <c r="PUN67" s="140"/>
      <c r="PUO67" s="140"/>
      <c r="PUP67" s="140"/>
      <c r="PUQ67" s="140"/>
      <c r="PUR67" s="140"/>
      <c r="PUS67" s="140"/>
      <c r="PUT67" s="140"/>
      <c r="PUU67" s="140"/>
      <c r="PUV67" s="140"/>
      <c r="PUW67" s="140"/>
      <c r="PUX67" s="140"/>
      <c r="PUY67" s="140"/>
      <c r="PUZ67" s="140"/>
      <c r="PVA67" s="140"/>
      <c r="PVB67" s="140"/>
      <c r="PVC67" s="140"/>
      <c r="PVD67" s="140"/>
      <c r="PVE67" s="140"/>
      <c r="PVF67" s="140"/>
      <c r="PVG67" s="140"/>
      <c r="PVH67" s="140"/>
      <c r="PVI67" s="140"/>
      <c r="PVJ67" s="140"/>
      <c r="PVK67" s="140"/>
      <c r="PVL67" s="140"/>
      <c r="PVM67" s="140"/>
      <c r="PVN67" s="140"/>
      <c r="PVO67" s="140"/>
      <c r="PVP67" s="140"/>
      <c r="PVQ67" s="140"/>
      <c r="PVR67" s="140"/>
      <c r="PVS67" s="140"/>
      <c r="PVT67" s="140"/>
      <c r="PVU67" s="140"/>
      <c r="PVV67" s="140"/>
      <c r="PVW67" s="140"/>
      <c r="PVX67" s="140"/>
      <c r="PVY67" s="140"/>
      <c r="PVZ67" s="140"/>
      <c r="PWA67" s="140"/>
      <c r="PWB67" s="140"/>
      <c r="PWC67" s="140"/>
      <c r="PWD67" s="140"/>
      <c r="PWE67" s="140"/>
      <c r="PWF67" s="140"/>
      <c r="PWG67" s="140"/>
      <c r="PWH67" s="140"/>
      <c r="PWI67" s="140"/>
      <c r="PWJ67" s="140"/>
      <c r="PWK67" s="140"/>
      <c r="PWL67" s="140"/>
      <c r="PWM67" s="140"/>
      <c r="PWN67" s="140"/>
      <c r="PWO67" s="140"/>
      <c r="PWP67" s="140"/>
      <c r="PWQ67" s="140"/>
      <c r="PWR67" s="140"/>
      <c r="PWS67" s="140"/>
      <c r="PWT67" s="140"/>
      <c r="PWU67" s="140"/>
      <c r="PWV67" s="140"/>
      <c r="PWW67" s="140"/>
      <c r="PWX67" s="140"/>
      <c r="PWY67" s="140"/>
      <c r="PWZ67" s="140"/>
      <c r="PXA67" s="140"/>
      <c r="PXB67" s="140"/>
      <c r="PXC67" s="140"/>
      <c r="PXD67" s="140"/>
      <c r="PXE67" s="140"/>
      <c r="PXF67" s="140"/>
      <c r="PXG67" s="140"/>
      <c r="PXH67" s="140"/>
      <c r="PXI67" s="140"/>
      <c r="PXJ67" s="140"/>
      <c r="PXK67" s="140"/>
      <c r="PXL67" s="140"/>
      <c r="PXM67" s="140"/>
      <c r="PXN67" s="140"/>
      <c r="PXO67" s="140"/>
      <c r="PXP67" s="140"/>
      <c r="PXQ67" s="140"/>
      <c r="PXR67" s="140"/>
      <c r="PXS67" s="140"/>
      <c r="PXT67" s="140"/>
      <c r="PXU67" s="140"/>
      <c r="PXV67" s="140"/>
      <c r="PXW67" s="140"/>
      <c r="PXX67" s="140"/>
      <c r="PXY67" s="140"/>
      <c r="PXZ67" s="140"/>
      <c r="PYA67" s="140"/>
      <c r="PYB67" s="140"/>
      <c r="PYC67" s="140"/>
      <c r="PYD67" s="140"/>
      <c r="PYE67" s="140"/>
      <c r="PYF67" s="140"/>
      <c r="PYG67" s="140"/>
      <c r="PYH67" s="140"/>
      <c r="PYI67" s="140"/>
      <c r="PYJ67" s="140"/>
      <c r="PYK67" s="140"/>
      <c r="PYL67" s="140"/>
      <c r="PYM67" s="140"/>
      <c r="PYN67" s="140"/>
      <c r="PYO67" s="140"/>
      <c r="PYP67" s="140"/>
      <c r="PYQ67" s="140"/>
      <c r="PYR67" s="140"/>
      <c r="PYS67" s="140"/>
      <c r="PYT67" s="140"/>
      <c r="PYU67" s="140"/>
      <c r="PYV67" s="140"/>
      <c r="PYW67" s="140"/>
      <c r="PYX67" s="140"/>
      <c r="PYY67" s="140"/>
      <c r="PYZ67" s="140"/>
      <c r="PZA67" s="140"/>
      <c r="PZB67" s="140"/>
      <c r="PZC67" s="140"/>
      <c r="PZD67" s="140"/>
      <c r="PZE67" s="140"/>
      <c r="PZF67" s="140"/>
      <c r="PZG67" s="140"/>
      <c r="PZH67" s="140"/>
      <c r="PZI67" s="140"/>
      <c r="PZJ67" s="140"/>
      <c r="PZK67" s="140"/>
      <c r="PZL67" s="140"/>
      <c r="PZM67" s="140"/>
      <c r="PZN67" s="140"/>
      <c r="PZO67" s="140"/>
      <c r="PZP67" s="140"/>
      <c r="PZQ67" s="140"/>
      <c r="PZR67" s="140"/>
      <c r="PZS67" s="140"/>
      <c r="PZT67" s="140"/>
      <c r="PZU67" s="140"/>
      <c r="PZV67" s="140"/>
      <c r="PZW67" s="140"/>
      <c r="PZX67" s="140"/>
      <c r="PZY67" s="140"/>
      <c r="PZZ67" s="140"/>
      <c r="QAA67" s="140"/>
      <c r="QAB67" s="140"/>
      <c r="QAC67" s="140"/>
      <c r="QAD67" s="140"/>
      <c r="QAE67" s="140"/>
      <c r="QAF67" s="140"/>
      <c r="QAG67" s="140"/>
      <c r="QAH67" s="140"/>
      <c r="QAI67" s="140"/>
      <c r="QAJ67" s="140"/>
      <c r="QAK67" s="140"/>
      <c r="QAL67" s="140"/>
      <c r="QAM67" s="140"/>
      <c r="QAN67" s="140"/>
      <c r="QAO67" s="140"/>
      <c r="QAP67" s="140"/>
      <c r="QAQ67" s="140"/>
      <c r="QAR67" s="140"/>
      <c r="QAS67" s="140"/>
      <c r="QAT67" s="140"/>
      <c r="QAU67" s="140"/>
      <c r="QAV67" s="140"/>
      <c r="QAW67" s="140"/>
      <c r="QAX67" s="140"/>
      <c r="QAY67" s="140"/>
      <c r="QAZ67" s="140"/>
      <c r="QBA67" s="140"/>
      <c r="QBB67" s="140"/>
      <c r="QBC67" s="140"/>
      <c r="QBD67" s="140"/>
      <c r="QBE67" s="140"/>
      <c r="QBF67" s="140"/>
      <c r="QBG67" s="140"/>
      <c r="QBH67" s="140"/>
      <c r="QBI67" s="140"/>
      <c r="QBJ67" s="140"/>
      <c r="QBK67" s="140"/>
      <c r="QBL67" s="140"/>
      <c r="QBM67" s="140"/>
      <c r="QBN67" s="140"/>
      <c r="QBO67" s="140"/>
      <c r="QBP67" s="140"/>
      <c r="QBQ67" s="140"/>
      <c r="QBR67" s="140"/>
      <c r="QBS67" s="140"/>
      <c r="QBT67" s="140"/>
      <c r="QBU67" s="140"/>
      <c r="QBV67" s="140"/>
      <c r="QBW67" s="140"/>
      <c r="QBX67" s="140"/>
      <c r="QBY67" s="140"/>
      <c r="QBZ67" s="140"/>
      <c r="QCA67" s="140"/>
      <c r="QCB67" s="140"/>
      <c r="QCC67" s="140"/>
      <c r="QCD67" s="140"/>
      <c r="QCE67" s="140"/>
      <c r="QCF67" s="140"/>
      <c r="QCG67" s="140"/>
      <c r="QCH67" s="140"/>
      <c r="QCI67" s="140"/>
      <c r="QCJ67" s="140"/>
      <c r="QCK67" s="140"/>
      <c r="QCL67" s="140"/>
      <c r="QCM67" s="140"/>
      <c r="QCN67" s="140"/>
      <c r="QCO67" s="140"/>
      <c r="QCP67" s="140"/>
      <c r="QCQ67" s="140"/>
      <c r="QCR67" s="140"/>
      <c r="QCS67" s="140"/>
      <c r="QCT67" s="140"/>
      <c r="QCU67" s="140"/>
      <c r="QCV67" s="140"/>
      <c r="QCW67" s="140"/>
      <c r="QCX67" s="140"/>
      <c r="QCY67" s="140"/>
      <c r="QCZ67" s="140"/>
      <c r="QDA67" s="140"/>
      <c r="QDB67" s="140"/>
      <c r="QDC67" s="140"/>
      <c r="QDD67" s="140"/>
      <c r="QDE67" s="140"/>
      <c r="QDF67" s="140"/>
      <c r="QDG67" s="140"/>
      <c r="QDH67" s="140"/>
      <c r="QDI67" s="140"/>
      <c r="QDJ67" s="140"/>
      <c r="QDK67" s="140"/>
      <c r="QDL67" s="140"/>
      <c r="QDM67" s="140"/>
      <c r="QDN67" s="140"/>
      <c r="QDO67" s="140"/>
      <c r="QDP67" s="140"/>
      <c r="QDQ67" s="140"/>
      <c r="QDR67" s="140"/>
      <c r="QDS67" s="140"/>
      <c r="QDT67" s="140"/>
      <c r="QDU67" s="140"/>
      <c r="QDV67" s="140"/>
      <c r="QDW67" s="140"/>
      <c r="QDX67" s="140"/>
      <c r="QDY67" s="140"/>
      <c r="QDZ67" s="140"/>
      <c r="QEA67" s="140"/>
      <c r="QEB67" s="140"/>
      <c r="QEC67" s="140"/>
      <c r="QED67" s="140"/>
      <c r="QEE67" s="140"/>
      <c r="QEF67" s="140"/>
      <c r="QEG67" s="140"/>
      <c r="QEH67" s="140"/>
      <c r="QEI67" s="140"/>
      <c r="QEJ67" s="140"/>
      <c r="QEK67" s="140"/>
      <c r="QEL67" s="140"/>
      <c r="QEM67" s="140"/>
      <c r="QEN67" s="140"/>
      <c r="QEO67" s="140"/>
      <c r="QEP67" s="140"/>
      <c r="QEQ67" s="140"/>
      <c r="QER67" s="140"/>
      <c r="QES67" s="140"/>
      <c r="QET67" s="140"/>
      <c r="QEU67" s="140"/>
      <c r="QEV67" s="140"/>
      <c r="QEW67" s="140"/>
      <c r="QEX67" s="140"/>
      <c r="QEY67" s="140"/>
      <c r="QEZ67" s="140"/>
      <c r="QFA67" s="140"/>
      <c r="QFB67" s="140"/>
      <c r="QFC67" s="140"/>
      <c r="QFD67" s="140"/>
      <c r="QFE67" s="140"/>
      <c r="QFF67" s="140"/>
      <c r="QFG67" s="140"/>
      <c r="QFH67" s="140"/>
      <c r="QFI67" s="140"/>
      <c r="QFJ67" s="140"/>
      <c r="QFK67" s="140"/>
      <c r="QFL67" s="140"/>
      <c r="QFM67" s="140"/>
      <c r="QFN67" s="140"/>
      <c r="QFO67" s="140"/>
      <c r="QFP67" s="140"/>
      <c r="QFQ67" s="140"/>
      <c r="QFR67" s="140"/>
      <c r="QFS67" s="140"/>
      <c r="QFT67" s="140"/>
      <c r="QFU67" s="140"/>
      <c r="QFV67" s="140"/>
      <c r="QFW67" s="140"/>
      <c r="QFX67" s="140"/>
      <c r="QFY67" s="140"/>
      <c r="QFZ67" s="140"/>
      <c r="QGA67" s="140"/>
      <c r="QGB67" s="140"/>
      <c r="QGC67" s="140"/>
      <c r="QGD67" s="140"/>
      <c r="QGE67" s="140"/>
      <c r="QGF67" s="140"/>
      <c r="QGG67" s="140"/>
      <c r="QGH67" s="140"/>
      <c r="QGI67" s="140"/>
      <c r="QGJ67" s="140"/>
      <c r="QGK67" s="140"/>
      <c r="QGL67" s="140"/>
      <c r="QGM67" s="140"/>
      <c r="QGN67" s="140"/>
      <c r="QGO67" s="140"/>
      <c r="QGP67" s="140"/>
      <c r="QGQ67" s="140"/>
      <c r="QGR67" s="140"/>
      <c r="QGS67" s="140"/>
      <c r="QGT67" s="140"/>
      <c r="QGU67" s="140"/>
      <c r="QGV67" s="140"/>
      <c r="QGW67" s="140"/>
      <c r="QGX67" s="140"/>
      <c r="QGY67" s="140"/>
      <c r="QGZ67" s="140"/>
      <c r="QHA67" s="140"/>
      <c r="QHB67" s="140"/>
      <c r="QHC67" s="140"/>
      <c r="QHD67" s="140"/>
      <c r="QHE67" s="140"/>
      <c r="QHF67" s="140"/>
      <c r="QHG67" s="140"/>
      <c r="QHH67" s="140"/>
      <c r="QHI67" s="140"/>
      <c r="QHJ67" s="140"/>
      <c r="QHK67" s="140"/>
      <c r="QHL67" s="140"/>
      <c r="QHM67" s="140"/>
      <c r="QHN67" s="140"/>
      <c r="QHO67" s="140"/>
      <c r="QHP67" s="140"/>
      <c r="QHQ67" s="140"/>
      <c r="QHR67" s="140"/>
      <c r="QHS67" s="140"/>
      <c r="QHT67" s="140"/>
      <c r="QHU67" s="140"/>
      <c r="QHV67" s="140"/>
      <c r="QHW67" s="140"/>
      <c r="QHX67" s="140"/>
      <c r="QHY67" s="140"/>
      <c r="QHZ67" s="140"/>
      <c r="QIA67" s="140"/>
      <c r="QIB67" s="140"/>
      <c r="QIC67" s="140"/>
      <c r="QID67" s="140"/>
      <c r="QIE67" s="140"/>
      <c r="QIF67" s="140"/>
      <c r="QIG67" s="140"/>
      <c r="QIH67" s="140"/>
      <c r="QII67" s="140"/>
      <c r="QIJ67" s="140"/>
      <c r="QIK67" s="140"/>
      <c r="QIL67" s="140"/>
      <c r="QIM67" s="140"/>
      <c r="QIN67" s="140"/>
      <c r="QIO67" s="140"/>
      <c r="QIP67" s="140"/>
      <c r="QIQ67" s="140"/>
      <c r="QIR67" s="140"/>
      <c r="QIS67" s="140"/>
      <c r="QIT67" s="140"/>
      <c r="QIU67" s="140"/>
      <c r="QIV67" s="140"/>
      <c r="QIW67" s="140"/>
      <c r="QIX67" s="140"/>
      <c r="QIY67" s="140"/>
      <c r="QIZ67" s="140"/>
      <c r="QJA67" s="140"/>
      <c r="QJB67" s="140"/>
      <c r="QJC67" s="140"/>
      <c r="QJD67" s="140"/>
      <c r="QJE67" s="140"/>
      <c r="QJF67" s="140"/>
      <c r="QJG67" s="140"/>
      <c r="QJH67" s="140"/>
      <c r="QJI67" s="140"/>
      <c r="QJJ67" s="140"/>
      <c r="QJK67" s="140"/>
      <c r="QJL67" s="140"/>
      <c r="QJM67" s="140"/>
      <c r="QJN67" s="140"/>
      <c r="QJO67" s="140"/>
      <c r="QJP67" s="140"/>
      <c r="QJQ67" s="140"/>
      <c r="QJR67" s="140"/>
      <c r="QJS67" s="140"/>
      <c r="QJT67" s="140"/>
      <c r="QJU67" s="140"/>
      <c r="QJV67" s="140"/>
      <c r="QJW67" s="140"/>
      <c r="QJX67" s="140"/>
      <c r="QJY67" s="140"/>
      <c r="QJZ67" s="140"/>
      <c r="QKA67" s="140"/>
      <c r="QKB67" s="140"/>
      <c r="QKC67" s="140"/>
      <c r="QKD67" s="140"/>
      <c r="QKE67" s="140"/>
      <c r="QKF67" s="140"/>
      <c r="QKG67" s="140"/>
      <c r="QKH67" s="140"/>
      <c r="QKI67" s="140"/>
      <c r="QKJ67" s="140"/>
      <c r="QKK67" s="140"/>
      <c r="QKL67" s="140"/>
      <c r="QKM67" s="140"/>
      <c r="QKN67" s="140"/>
      <c r="QKO67" s="140"/>
      <c r="QKP67" s="140"/>
      <c r="QKQ67" s="140"/>
      <c r="QKR67" s="140"/>
      <c r="QKS67" s="140"/>
      <c r="QKT67" s="140"/>
      <c r="QKU67" s="140"/>
      <c r="QKV67" s="140"/>
      <c r="QKW67" s="140"/>
      <c r="QKX67" s="140"/>
      <c r="QKY67" s="140"/>
      <c r="QKZ67" s="140"/>
      <c r="QLA67" s="140"/>
      <c r="QLB67" s="140"/>
      <c r="QLC67" s="140"/>
      <c r="QLD67" s="140"/>
      <c r="QLE67" s="140"/>
      <c r="QLF67" s="140"/>
      <c r="QLG67" s="140"/>
      <c r="QLH67" s="140"/>
      <c r="QLI67" s="140"/>
      <c r="QLJ67" s="140"/>
      <c r="QLK67" s="140"/>
      <c r="QLL67" s="140"/>
      <c r="QLM67" s="140"/>
      <c r="QLN67" s="140"/>
      <c r="QLO67" s="140"/>
      <c r="QLP67" s="140"/>
      <c r="QLQ67" s="140"/>
      <c r="QLR67" s="140"/>
      <c r="QLS67" s="140"/>
      <c r="QLT67" s="140"/>
      <c r="QLU67" s="140"/>
      <c r="QLV67" s="140"/>
      <c r="QLW67" s="140"/>
      <c r="QLX67" s="140"/>
      <c r="QLY67" s="140"/>
      <c r="QLZ67" s="140"/>
      <c r="QMA67" s="140"/>
      <c r="QMB67" s="140"/>
      <c r="QMC67" s="140"/>
      <c r="QMD67" s="140"/>
      <c r="QME67" s="140"/>
      <c r="QMF67" s="140"/>
      <c r="QMG67" s="140"/>
      <c r="QMH67" s="140"/>
      <c r="QMI67" s="140"/>
      <c r="QMJ67" s="140"/>
      <c r="QMK67" s="140"/>
      <c r="QML67" s="140"/>
      <c r="QMM67" s="140"/>
      <c r="QMN67" s="140"/>
      <c r="QMO67" s="140"/>
      <c r="QMP67" s="140"/>
      <c r="QMQ67" s="140"/>
      <c r="QMR67" s="140"/>
      <c r="QMS67" s="140"/>
      <c r="QMT67" s="140"/>
      <c r="QMU67" s="140"/>
      <c r="QMV67" s="140"/>
      <c r="QMW67" s="140"/>
      <c r="QMX67" s="140"/>
      <c r="QMY67" s="140"/>
      <c r="QMZ67" s="140"/>
      <c r="QNA67" s="140"/>
      <c r="QNB67" s="140"/>
      <c r="QNC67" s="140"/>
      <c r="QND67" s="140"/>
      <c r="QNE67" s="140"/>
      <c r="QNF67" s="140"/>
      <c r="QNG67" s="140"/>
      <c r="QNH67" s="140"/>
      <c r="QNI67" s="140"/>
      <c r="QNJ67" s="140"/>
      <c r="QNK67" s="140"/>
      <c r="QNL67" s="140"/>
      <c r="QNM67" s="140"/>
      <c r="QNN67" s="140"/>
      <c r="QNO67" s="140"/>
      <c r="QNP67" s="140"/>
      <c r="QNQ67" s="140"/>
      <c r="QNR67" s="140"/>
      <c r="QNS67" s="140"/>
      <c r="QNT67" s="140"/>
      <c r="QNU67" s="140"/>
      <c r="QNV67" s="140"/>
      <c r="QNW67" s="140"/>
      <c r="QNX67" s="140"/>
      <c r="QNY67" s="140"/>
      <c r="QNZ67" s="140"/>
      <c r="QOA67" s="140"/>
      <c r="QOB67" s="140"/>
      <c r="QOC67" s="140"/>
      <c r="QOD67" s="140"/>
      <c r="QOE67" s="140"/>
      <c r="QOF67" s="140"/>
      <c r="QOG67" s="140"/>
      <c r="QOH67" s="140"/>
      <c r="QOI67" s="140"/>
      <c r="QOJ67" s="140"/>
      <c r="QOK67" s="140"/>
      <c r="QOL67" s="140"/>
      <c r="QOM67" s="140"/>
      <c r="QON67" s="140"/>
      <c r="QOO67" s="140"/>
      <c r="QOP67" s="140"/>
      <c r="QOQ67" s="140"/>
      <c r="QOR67" s="140"/>
      <c r="QOS67" s="140"/>
      <c r="QOT67" s="140"/>
      <c r="QOU67" s="140"/>
      <c r="QOV67" s="140"/>
      <c r="QOW67" s="140"/>
      <c r="QOX67" s="140"/>
      <c r="QOY67" s="140"/>
      <c r="QOZ67" s="140"/>
      <c r="QPA67" s="140"/>
      <c r="QPB67" s="140"/>
      <c r="QPC67" s="140"/>
      <c r="QPD67" s="140"/>
      <c r="QPE67" s="140"/>
      <c r="QPF67" s="140"/>
      <c r="QPG67" s="140"/>
      <c r="QPH67" s="140"/>
      <c r="QPI67" s="140"/>
      <c r="QPJ67" s="140"/>
      <c r="QPK67" s="140"/>
      <c r="QPL67" s="140"/>
      <c r="QPM67" s="140"/>
      <c r="QPN67" s="140"/>
      <c r="QPO67" s="140"/>
      <c r="QPP67" s="140"/>
      <c r="QPQ67" s="140"/>
      <c r="QPR67" s="140"/>
      <c r="QPS67" s="140"/>
      <c r="QPT67" s="140"/>
      <c r="QPU67" s="140"/>
      <c r="QPV67" s="140"/>
      <c r="QPW67" s="140"/>
      <c r="QPX67" s="140"/>
      <c r="QPY67" s="140"/>
      <c r="QPZ67" s="140"/>
      <c r="QQA67" s="140"/>
      <c r="QQB67" s="140"/>
      <c r="QQC67" s="140"/>
      <c r="QQD67" s="140"/>
      <c r="QQE67" s="140"/>
      <c r="QQF67" s="140"/>
      <c r="QQG67" s="140"/>
      <c r="QQH67" s="140"/>
      <c r="QQI67" s="140"/>
      <c r="QQJ67" s="140"/>
      <c r="QQK67" s="140"/>
      <c r="QQL67" s="140"/>
      <c r="QQM67" s="140"/>
      <c r="QQN67" s="140"/>
      <c r="QQO67" s="140"/>
      <c r="QQP67" s="140"/>
      <c r="QQQ67" s="140"/>
      <c r="QQR67" s="140"/>
      <c r="QQS67" s="140"/>
      <c r="QQT67" s="140"/>
      <c r="QQU67" s="140"/>
      <c r="QQV67" s="140"/>
      <c r="QQW67" s="140"/>
      <c r="QQX67" s="140"/>
      <c r="QQY67" s="140"/>
      <c r="QQZ67" s="140"/>
      <c r="QRA67" s="140"/>
      <c r="QRB67" s="140"/>
      <c r="QRC67" s="140"/>
      <c r="QRD67" s="140"/>
      <c r="QRE67" s="140"/>
      <c r="QRF67" s="140"/>
      <c r="QRG67" s="140"/>
      <c r="QRH67" s="140"/>
      <c r="QRI67" s="140"/>
      <c r="QRJ67" s="140"/>
      <c r="QRK67" s="140"/>
      <c r="QRL67" s="140"/>
      <c r="QRM67" s="140"/>
      <c r="QRN67" s="140"/>
      <c r="QRO67" s="140"/>
      <c r="QRP67" s="140"/>
      <c r="QRQ67" s="140"/>
      <c r="QRR67" s="140"/>
      <c r="QRS67" s="140"/>
      <c r="QRT67" s="140"/>
      <c r="QRU67" s="140"/>
      <c r="QRV67" s="140"/>
      <c r="QRW67" s="140"/>
      <c r="QRX67" s="140"/>
      <c r="QRY67" s="140"/>
      <c r="QRZ67" s="140"/>
      <c r="QSA67" s="140"/>
      <c r="QSB67" s="140"/>
      <c r="QSC67" s="140"/>
      <c r="QSD67" s="140"/>
      <c r="QSE67" s="140"/>
      <c r="QSF67" s="140"/>
      <c r="QSG67" s="140"/>
      <c r="QSH67" s="140"/>
      <c r="QSI67" s="140"/>
      <c r="QSJ67" s="140"/>
      <c r="QSK67" s="140"/>
      <c r="QSL67" s="140"/>
      <c r="QSM67" s="140"/>
      <c r="QSN67" s="140"/>
      <c r="QSO67" s="140"/>
      <c r="QSP67" s="140"/>
      <c r="QSQ67" s="140"/>
      <c r="QSR67" s="140"/>
      <c r="QSS67" s="140"/>
      <c r="QST67" s="140"/>
      <c r="QSU67" s="140"/>
      <c r="QSV67" s="140"/>
      <c r="QSW67" s="140"/>
      <c r="QSX67" s="140"/>
      <c r="QSY67" s="140"/>
      <c r="QSZ67" s="140"/>
      <c r="QTA67" s="140"/>
      <c r="QTB67" s="140"/>
      <c r="QTC67" s="140"/>
      <c r="QTD67" s="140"/>
      <c r="QTE67" s="140"/>
      <c r="QTF67" s="140"/>
      <c r="QTG67" s="140"/>
      <c r="QTH67" s="140"/>
      <c r="QTI67" s="140"/>
      <c r="QTJ67" s="140"/>
      <c r="QTK67" s="140"/>
      <c r="QTL67" s="140"/>
      <c r="QTM67" s="140"/>
      <c r="QTN67" s="140"/>
      <c r="QTO67" s="140"/>
      <c r="QTP67" s="140"/>
      <c r="QTQ67" s="140"/>
      <c r="QTR67" s="140"/>
      <c r="QTS67" s="140"/>
      <c r="QTT67" s="140"/>
      <c r="QTU67" s="140"/>
      <c r="QTV67" s="140"/>
      <c r="QTW67" s="140"/>
      <c r="QTX67" s="140"/>
      <c r="QTY67" s="140"/>
      <c r="QTZ67" s="140"/>
      <c r="QUA67" s="140"/>
      <c r="QUB67" s="140"/>
      <c r="QUC67" s="140"/>
      <c r="QUD67" s="140"/>
      <c r="QUE67" s="140"/>
      <c r="QUF67" s="140"/>
      <c r="QUG67" s="140"/>
      <c r="QUH67" s="140"/>
      <c r="QUI67" s="140"/>
      <c r="QUJ67" s="140"/>
      <c r="QUK67" s="140"/>
      <c r="QUL67" s="140"/>
      <c r="QUM67" s="140"/>
      <c r="QUN67" s="140"/>
      <c r="QUO67" s="140"/>
      <c r="QUP67" s="140"/>
      <c r="QUQ67" s="140"/>
      <c r="QUR67" s="140"/>
      <c r="QUS67" s="140"/>
      <c r="QUT67" s="140"/>
      <c r="QUU67" s="140"/>
      <c r="QUV67" s="140"/>
      <c r="QUW67" s="140"/>
      <c r="QUX67" s="140"/>
      <c r="QUY67" s="140"/>
      <c r="QUZ67" s="140"/>
      <c r="QVA67" s="140"/>
      <c r="QVB67" s="140"/>
      <c r="QVC67" s="140"/>
      <c r="QVD67" s="140"/>
      <c r="QVE67" s="140"/>
      <c r="QVF67" s="140"/>
      <c r="QVG67" s="140"/>
      <c r="QVH67" s="140"/>
      <c r="QVI67" s="140"/>
      <c r="QVJ67" s="140"/>
      <c r="QVK67" s="140"/>
      <c r="QVL67" s="140"/>
      <c r="QVM67" s="140"/>
      <c r="QVN67" s="140"/>
      <c r="QVO67" s="140"/>
      <c r="QVP67" s="140"/>
      <c r="QVQ67" s="140"/>
      <c r="QVR67" s="140"/>
      <c r="QVS67" s="140"/>
      <c r="QVT67" s="140"/>
      <c r="QVU67" s="140"/>
      <c r="QVV67" s="140"/>
      <c r="QVW67" s="140"/>
      <c r="QVX67" s="140"/>
      <c r="QVY67" s="140"/>
      <c r="QVZ67" s="140"/>
      <c r="QWA67" s="140"/>
      <c r="QWB67" s="140"/>
      <c r="QWC67" s="140"/>
      <c r="QWD67" s="140"/>
      <c r="QWE67" s="140"/>
      <c r="QWF67" s="140"/>
      <c r="QWG67" s="140"/>
      <c r="QWH67" s="140"/>
      <c r="QWI67" s="140"/>
      <c r="QWJ67" s="140"/>
      <c r="QWK67" s="140"/>
      <c r="QWL67" s="140"/>
      <c r="QWM67" s="140"/>
      <c r="QWN67" s="140"/>
      <c r="QWO67" s="140"/>
      <c r="QWP67" s="140"/>
      <c r="QWQ67" s="140"/>
      <c r="QWR67" s="140"/>
      <c r="QWS67" s="140"/>
      <c r="QWT67" s="140"/>
      <c r="QWU67" s="140"/>
      <c r="QWV67" s="140"/>
      <c r="QWW67" s="140"/>
      <c r="QWX67" s="140"/>
      <c r="QWY67" s="140"/>
      <c r="QWZ67" s="140"/>
      <c r="QXA67" s="140"/>
      <c r="QXB67" s="140"/>
      <c r="QXC67" s="140"/>
      <c r="QXD67" s="140"/>
      <c r="QXE67" s="140"/>
      <c r="QXF67" s="140"/>
      <c r="QXG67" s="140"/>
      <c r="QXH67" s="140"/>
      <c r="QXI67" s="140"/>
      <c r="QXJ67" s="140"/>
      <c r="QXK67" s="140"/>
      <c r="QXL67" s="140"/>
      <c r="QXM67" s="140"/>
      <c r="QXN67" s="140"/>
      <c r="QXO67" s="140"/>
      <c r="QXP67" s="140"/>
      <c r="QXQ67" s="140"/>
      <c r="QXR67" s="140"/>
      <c r="QXS67" s="140"/>
      <c r="QXT67" s="140"/>
      <c r="QXU67" s="140"/>
      <c r="QXV67" s="140"/>
      <c r="QXW67" s="140"/>
      <c r="QXX67" s="140"/>
      <c r="QXY67" s="140"/>
      <c r="QXZ67" s="140"/>
      <c r="QYA67" s="140"/>
      <c r="QYB67" s="140"/>
      <c r="QYC67" s="140"/>
      <c r="QYD67" s="140"/>
      <c r="QYE67" s="140"/>
      <c r="QYF67" s="140"/>
      <c r="QYG67" s="140"/>
      <c r="QYH67" s="140"/>
      <c r="QYI67" s="140"/>
      <c r="QYJ67" s="140"/>
      <c r="QYK67" s="140"/>
      <c r="QYL67" s="140"/>
      <c r="QYM67" s="140"/>
      <c r="QYN67" s="140"/>
      <c r="QYO67" s="140"/>
      <c r="QYP67" s="140"/>
      <c r="QYQ67" s="140"/>
      <c r="QYR67" s="140"/>
      <c r="QYS67" s="140"/>
      <c r="QYT67" s="140"/>
      <c r="QYU67" s="140"/>
      <c r="QYV67" s="140"/>
      <c r="QYW67" s="140"/>
      <c r="QYX67" s="140"/>
      <c r="QYY67" s="140"/>
      <c r="QYZ67" s="140"/>
      <c r="QZA67" s="140"/>
      <c r="QZB67" s="140"/>
      <c r="QZC67" s="140"/>
      <c r="QZD67" s="140"/>
      <c r="QZE67" s="140"/>
      <c r="QZF67" s="140"/>
      <c r="QZG67" s="140"/>
      <c r="QZH67" s="140"/>
      <c r="QZI67" s="140"/>
      <c r="QZJ67" s="140"/>
      <c r="QZK67" s="140"/>
      <c r="QZL67" s="140"/>
      <c r="QZM67" s="140"/>
      <c r="QZN67" s="140"/>
      <c r="QZO67" s="140"/>
      <c r="QZP67" s="140"/>
      <c r="QZQ67" s="140"/>
      <c r="QZR67" s="140"/>
      <c r="QZS67" s="140"/>
      <c r="QZT67" s="140"/>
      <c r="QZU67" s="140"/>
      <c r="QZV67" s="140"/>
      <c r="QZW67" s="140"/>
      <c r="QZX67" s="140"/>
      <c r="QZY67" s="140"/>
      <c r="QZZ67" s="140"/>
      <c r="RAA67" s="140"/>
      <c r="RAB67" s="140"/>
      <c r="RAC67" s="140"/>
      <c r="RAD67" s="140"/>
      <c r="RAE67" s="140"/>
      <c r="RAF67" s="140"/>
      <c r="RAG67" s="140"/>
      <c r="RAH67" s="140"/>
      <c r="RAI67" s="140"/>
      <c r="RAJ67" s="140"/>
      <c r="RAK67" s="140"/>
      <c r="RAL67" s="140"/>
      <c r="RAM67" s="140"/>
      <c r="RAN67" s="140"/>
      <c r="RAO67" s="140"/>
      <c r="RAP67" s="140"/>
      <c r="RAQ67" s="140"/>
      <c r="RAR67" s="140"/>
      <c r="RAS67" s="140"/>
      <c r="RAT67" s="140"/>
      <c r="RAU67" s="140"/>
      <c r="RAV67" s="140"/>
      <c r="RAW67" s="140"/>
      <c r="RAX67" s="140"/>
      <c r="RAY67" s="140"/>
      <c r="RAZ67" s="140"/>
      <c r="RBA67" s="140"/>
      <c r="RBB67" s="140"/>
      <c r="RBC67" s="140"/>
      <c r="RBD67" s="140"/>
      <c r="RBE67" s="140"/>
      <c r="RBF67" s="140"/>
      <c r="RBG67" s="140"/>
      <c r="RBH67" s="140"/>
      <c r="RBI67" s="140"/>
      <c r="RBJ67" s="140"/>
      <c r="RBK67" s="140"/>
      <c r="RBL67" s="140"/>
      <c r="RBM67" s="140"/>
      <c r="RBN67" s="140"/>
      <c r="RBO67" s="140"/>
      <c r="RBP67" s="140"/>
      <c r="RBQ67" s="140"/>
      <c r="RBR67" s="140"/>
      <c r="RBS67" s="140"/>
      <c r="RBT67" s="140"/>
      <c r="RBU67" s="140"/>
      <c r="RBV67" s="140"/>
      <c r="RBW67" s="140"/>
      <c r="RBX67" s="140"/>
      <c r="RBY67" s="140"/>
      <c r="RBZ67" s="140"/>
      <c r="RCA67" s="140"/>
      <c r="RCB67" s="140"/>
      <c r="RCC67" s="140"/>
      <c r="RCD67" s="140"/>
      <c r="RCE67" s="140"/>
      <c r="RCF67" s="140"/>
      <c r="RCG67" s="140"/>
      <c r="RCH67" s="140"/>
      <c r="RCI67" s="140"/>
      <c r="RCJ67" s="140"/>
      <c r="RCK67" s="140"/>
      <c r="RCL67" s="140"/>
      <c r="RCM67" s="140"/>
      <c r="RCN67" s="140"/>
      <c r="RCO67" s="140"/>
      <c r="RCP67" s="140"/>
      <c r="RCQ67" s="140"/>
      <c r="RCR67" s="140"/>
      <c r="RCS67" s="140"/>
      <c r="RCT67" s="140"/>
      <c r="RCU67" s="140"/>
      <c r="RCV67" s="140"/>
      <c r="RCW67" s="140"/>
      <c r="RCX67" s="140"/>
      <c r="RCY67" s="140"/>
      <c r="RCZ67" s="140"/>
      <c r="RDA67" s="140"/>
      <c r="RDB67" s="140"/>
      <c r="RDC67" s="140"/>
      <c r="RDD67" s="140"/>
      <c r="RDE67" s="140"/>
      <c r="RDF67" s="140"/>
      <c r="RDG67" s="140"/>
      <c r="RDH67" s="140"/>
      <c r="RDI67" s="140"/>
      <c r="RDJ67" s="140"/>
      <c r="RDK67" s="140"/>
      <c r="RDL67" s="140"/>
      <c r="RDM67" s="140"/>
      <c r="RDN67" s="140"/>
      <c r="RDO67" s="140"/>
      <c r="RDP67" s="140"/>
      <c r="RDQ67" s="140"/>
      <c r="RDR67" s="140"/>
      <c r="RDS67" s="140"/>
      <c r="RDT67" s="140"/>
      <c r="RDU67" s="140"/>
      <c r="RDV67" s="140"/>
      <c r="RDW67" s="140"/>
      <c r="RDX67" s="140"/>
      <c r="RDY67" s="140"/>
      <c r="RDZ67" s="140"/>
      <c r="REA67" s="140"/>
      <c r="REB67" s="140"/>
      <c r="REC67" s="140"/>
      <c r="RED67" s="140"/>
      <c r="REE67" s="140"/>
      <c r="REF67" s="140"/>
      <c r="REG67" s="140"/>
      <c r="REH67" s="140"/>
      <c r="REI67" s="140"/>
      <c r="REJ67" s="140"/>
      <c r="REK67" s="140"/>
      <c r="REL67" s="140"/>
      <c r="REM67" s="140"/>
      <c r="REN67" s="140"/>
      <c r="REO67" s="140"/>
      <c r="REP67" s="140"/>
      <c r="REQ67" s="140"/>
      <c r="RER67" s="140"/>
      <c r="RES67" s="140"/>
      <c r="RET67" s="140"/>
      <c r="REU67" s="140"/>
      <c r="REV67" s="140"/>
      <c r="REW67" s="140"/>
      <c r="REX67" s="140"/>
      <c r="REY67" s="140"/>
      <c r="REZ67" s="140"/>
      <c r="RFA67" s="140"/>
      <c r="RFB67" s="140"/>
      <c r="RFC67" s="140"/>
      <c r="RFD67" s="140"/>
      <c r="RFE67" s="140"/>
      <c r="RFF67" s="140"/>
      <c r="RFG67" s="140"/>
      <c r="RFH67" s="140"/>
      <c r="RFI67" s="140"/>
      <c r="RFJ67" s="140"/>
      <c r="RFK67" s="140"/>
      <c r="RFL67" s="140"/>
      <c r="RFM67" s="140"/>
      <c r="RFN67" s="140"/>
      <c r="RFO67" s="140"/>
      <c r="RFP67" s="140"/>
      <c r="RFQ67" s="140"/>
      <c r="RFR67" s="140"/>
      <c r="RFS67" s="140"/>
      <c r="RFT67" s="140"/>
      <c r="RFU67" s="140"/>
      <c r="RFV67" s="140"/>
      <c r="RFW67" s="140"/>
      <c r="RFX67" s="140"/>
      <c r="RFY67" s="140"/>
      <c r="RFZ67" s="140"/>
      <c r="RGA67" s="140"/>
      <c r="RGB67" s="140"/>
      <c r="RGC67" s="140"/>
      <c r="RGD67" s="140"/>
      <c r="RGE67" s="140"/>
      <c r="RGF67" s="140"/>
      <c r="RGG67" s="140"/>
      <c r="RGH67" s="140"/>
      <c r="RGI67" s="140"/>
      <c r="RGJ67" s="140"/>
      <c r="RGK67" s="140"/>
      <c r="RGL67" s="140"/>
      <c r="RGM67" s="140"/>
      <c r="RGN67" s="140"/>
      <c r="RGO67" s="140"/>
      <c r="RGP67" s="140"/>
      <c r="RGQ67" s="140"/>
      <c r="RGR67" s="140"/>
      <c r="RGS67" s="140"/>
      <c r="RGT67" s="140"/>
      <c r="RGU67" s="140"/>
      <c r="RGV67" s="140"/>
      <c r="RGW67" s="140"/>
      <c r="RGX67" s="140"/>
      <c r="RGY67" s="140"/>
      <c r="RGZ67" s="140"/>
      <c r="RHA67" s="140"/>
      <c r="RHB67" s="140"/>
      <c r="RHC67" s="140"/>
      <c r="RHD67" s="140"/>
      <c r="RHE67" s="140"/>
      <c r="RHF67" s="140"/>
      <c r="RHG67" s="140"/>
      <c r="RHH67" s="140"/>
      <c r="RHI67" s="140"/>
      <c r="RHJ67" s="140"/>
      <c r="RHK67" s="140"/>
      <c r="RHL67" s="140"/>
      <c r="RHM67" s="140"/>
      <c r="RHN67" s="140"/>
      <c r="RHO67" s="140"/>
      <c r="RHP67" s="140"/>
      <c r="RHQ67" s="140"/>
      <c r="RHR67" s="140"/>
      <c r="RHS67" s="140"/>
      <c r="RHT67" s="140"/>
      <c r="RHU67" s="140"/>
      <c r="RHV67" s="140"/>
      <c r="RHW67" s="140"/>
      <c r="RHX67" s="140"/>
      <c r="RHY67" s="140"/>
      <c r="RHZ67" s="140"/>
      <c r="RIA67" s="140"/>
      <c r="RIB67" s="140"/>
      <c r="RIC67" s="140"/>
      <c r="RID67" s="140"/>
      <c r="RIE67" s="140"/>
      <c r="RIF67" s="140"/>
      <c r="RIG67" s="140"/>
      <c r="RIH67" s="140"/>
      <c r="RII67" s="140"/>
      <c r="RIJ67" s="140"/>
      <c r="RIK67" s="140"/>
      <c r="RIL67" s="140"/>
      <c r="RIM67" s="140"/>
      <c r="RIN67" s="140"/>
      <c r="RIO67" s="140"/>
      <c r="RIP67" s="140"/>
      <c r="RIQ67" s="140"/>
      <c r="RIR67" s="140"/>
      <c r="RIS67" s="140"/>
      <c r="RIT67" s="140"/>
      <c r="RIU67" s="140"/>
      <c r="RIV67" s="140"/>
      <c r="RIW67" s="140"/>
      <c r="RIX67" s="140"/>
      <c r="RIY67" s="140"/>
      <c r="RIZ67" s="140"/>
      <c r="RJA67" s="140"/>
      <c r="RJB67" s="140"/>
      <c r="RJC67" s="140"/>
      <c r="RJD67" s="140"/>
      <c r="RJE67" s="140"/>
      <c r="RJF67" s="140"/>
      <c r="RJG67" s="140"/>
      <c r="RJH67" s="140"/>
      <c r="RJI67" s="140"/>
      <c r="RJJ67" s="140"/>
      <c r="RJK67" s="140"/>
      <c r="RJL67" s="140"/>
      <c r="RJM67" s="140"/>
      <c r="RJN67" s="140"/>
      <c r="RJO67" s="140"/>
      <c r="RJP67" s="140"/>
      <c r="RJQ67" s="140"/>
      <c r="RJR67" s="140"/>
      <c r="RJS67" s="140"/>
      <c r="RJT67" s="140"/>
      <c r="RJU67" s="140"/>
      <c r="RJV67" s="140"/>
      <c r="RJW67" s="140"/>
      <c r="RJX67" s="140"/>
      <c r="RJY67" s="140"/>
      <c r="RJZ67" s="140"/>
      <c r="RKA67" s="140"/>
      <c r="RKB67" s="140"/>
      <c r="RKC67" s="140"/>
      <c r="RKD67" s="140"/>
      <c r="RKE67" s="140"/>
      <c r="RKF67" s="140"/>
      <c r="RKG67" s="140"/>
      <c r="RKH67" s="140"/>
      <c r="RKI67" s="140"/>
      <c r="RKJ67" s="140"/>
      <c r="RKK67" s="140"/>
      <c r="RKL67" s="140"/>
      <c r="RKM67" s="140"/>
      <c r="RKN67" s="140"/>
      <c r="RKO67" s="140"/>
      <c r="RKP67" s="140"/>
      <c r="RKQ67" s="140"/>
      <c r="RKR67" s="140"/>
      <c r="RKS67" s="140"/>
      <c r="RKT67" s="140"/>
      <c r="RKU67" s="140"/>
      <c r="RKV67" s="140"/>
      <c r="RKW67" s="140"/>
      <c r="RKX67" s="140"/>
      <c r="RKY67" s="140"/>
      <c r="RKZ67" s="140"/>
      <c r="RLA67" s="140"/>
      <c r="RLB67" s="140"/>
      <c r="RLC67" s="140"/>
      <c r="RLD67" s="140"/>
      <c r="RLE67" s="140"/>
      <c r="RLF67" s="140"/>
      <c r="RLG67" s="140"/>
      <c r="RLH67" s="140"/>
      <c r="RLI67" s="140"/>
      <c r="RLJ67" s="140"/>
      <c r="RLK67" s="140"/>
      <c r="RLL67" s="140"/>
      <c r="RLM67" s="140"/>
      <c r="RLN67" s="140"/>
      <c r="RLO67" s="140"/>
      <c r="RLP67" s="140"/>
      <c r="RLQ67" s="140"/>
      <c r="RLR67" s="140"/>
      <c r="RLS67" s="140"/>
      <c r="RLT67" s="140"/>
      <c r="RLU67" s="140"/>
      <c r="RLV67" s="140"/>
      <c r="RLW67" s="140"/>
      <c r="RLX67" s="140"/>
      <c r="RLY67" s="140"/>
      <c r="RLZ67" s="140"/>
      <c r="RMA67" s="140"/>
      <c r="RMB67" s="140"/>
      <c r="RMC67" s="140"/>
      <c r="RMD67" s="140"/>
      <c r="RME67" s="140"/>
      <c r="RMF67" s="140"/>
      <c r="RMG67" s="140"/>
      <c r="RMH67" s="140"/>
      <c r="RMI67" s="140"/>
      <c r="RMJ67" s="140"/>
      <c r="RMK67" s="140"/>
      <c r="RML67" s="140"/>
      <c r="RMM67" s="140"/>
      <c r="RMN67" s="140"/>
      <c r="RMO67" s="140"/>
      <c r="RMP67" s="140"/>
      <c r="RMQ67" s="140"/>
      <c r="RMR67" s="140"/>
      <c r="RMS67" s="140"/>
      <c r="RMT67" s="140"/>
      <c r="RMU67" s="140"/>
      <c r="RMV67" s="140"/>
      <c r="RMW67" s="140"/>
      <c r="RMX67" s="140"/>
      <c r="RMY67" s="140"/>
      <c r="RMZ67" s="140"/>
      <c r="RNA67" s="140"/>
      <c r="RNB67" s="140"/>
      <c r="RNC67" s="140"/>
      <c r="RND67" s="140"/>
      <c r="RNE67" s="140"/>
      <c r="RNF67" s="140"/>
      <c r="RNG67" s="140"/>
      <c r="RNH67" s="140"/>
      <c r="RNI67" s="140"/>
      <c r="RNJ67" s="140"/>
      <c r="RNK67" s="140"/>
      <c r="RNL67" s="140"/>
      <c r="RNM67" s="140"/>
      <c r="RNN67" s="140"/>
      <c r="RNO67" s="140"/>
      <c r="RNP67" s="140"/>
      <c r="RNQ67" s="140"/>
      <c r="RNR67" s="140"/>
      <c r="RNS67" s="140"/>
      <c r="RNT67" s="140"/>
      <c r="RNU67" s="140"/>
      <c r="RNV67" s="140"/>
      <c r="RNW67" s="140"/>
      <c r="RNX67" s="140"/>
      <c r="RNY67" s="140"/>
      <c r="RNZ67" s="140"/>
      <c r="ROA67" s="140"/>
      <c r="ROB67" s="140"/>
      <c r="ROC67" s="140"/>
      <c r="ROD67" s="140"/>
      <c r="ROE67" s="140"/>
      <c r="ROF67" s="140"/>
      <c r="ROG67" s="140"/>
      <c r="ROH67" s="140"/>
      <c r="ROI67" s="140"/>
      <c r="ROJ67" s="140"/>
      <c r="ROK67" s="140"/>
      <c r="ROL67" s="140"/>
      <c r="ROM67" s="140"/>
      <c r="RON67" s="140"/>
      <c r="ROO67" s="140"/>
      <c r="ROP67" s="140"/>
      <c r="ROQ67" s="140"/>
      <c r="ROR67" s="140"/>
      <c r="ROS67" s="140"/>
      <c r="ROT67" s="140"/>
      <c r="ROU67" s="140"/>
      <c r="ROV67" s="140"/>
      <c r="ROW67" s="140"/>
      <c r="ROX67" s="140"/>
      <c r="ROY67" s="140"/>
      <c r="ROZ67" s="140"/>
      <c r="RPA67" s="140"/>
      <c r="RPB67" s="140"/>
      <c r="RPC67" s="140"/>
      <c r="RPD67" s="140"/>
      <c r="RPE67" s="140"/>
      <c r="RPF67" s="140"/>
      <c r="RPG67" s="140"/>
      <c r="RPH67" s="140"/>
      <c r="RPI67" s="140"/>
      <c r="RPJ67" s="140"/>
      <c r="RPK67" s="140"/>
      <c r="RPL67" s="140"/>
      <c r="RPM67" s="140"/>
      <c r="RPN67" s="140"/>
      <c r="RPO67" s="140"/>
      <c r="RPP67" s="140"/>
      <c r="RPQ67" s="140"/>
      <c r="RPR67" s="140"/>
      <c r="RPS67" s="140"/>
      <c r="RPT67" s="140"/>
      <c r="RPU67" s="140"/>
      <c r="RPV67" s="140"/>
      <c r="RPW67" s="140"/>
      <c r="RPX67" s="140"/>
      <c r="RPY67" s="140"/>
      <c r="RPZ67" s="140"/>
      <c r="RQA67" s="140"/>
      <c r="RQB67" s="140"/>
      <c r="RQC67" s="140"/>
      <c r="RQD67" s="140"/>
      <c r="RQE67" s="140"/>
      <c r="RQF67" s="140"/>
      <c r="RQG67" s="140"/>
      <c r="RQH67" s="140"/>
      <c r="RQI67" s="140"/>
      <c r="RQJ67" s="140"/>
      <c r="RQK67" s="140"/>
      <c r="RQL67" s="140"/>
      <c r="RQM67" s="140"/>
      <c r="RQN67" s="140"/>
      <c r="RQO67" s="140"/>
      <c r="RQP67" s="140"/>
      <c r="RQQ67" s="140"/>
      <c r="RQR67" s="140"/>
      <c r="RQS67" s="140"/>
      <c r="RQT67" s="140"/>
      <c r="RQU67" s="140"/>
      <c r="RQV67" s="140"/>
      <c r="RQW67" s="140"/>
      <c r="RQX67" s="140"/>
      <c r="RQY67" s="140"/>
      <c r="RQZ67" s="140"/>
      <c r="RRA67" s="140"/>
      <c r="RRB67" s="140"/>
      <c r="RRC67" s="140"/>
      <c r="RRD67" s="140"/>
      <c r="RRE67" s="140"/>
      <c r="RRF67" s="140"/>
      <c r="RRG67" s="140"/>
      <c r="RRH67" s="140"/>
      <c r="RRI67" s="140"/>
      <c r="RRJ67" s="140"/>
      <c r="RRK67" s="140"/>
      <c r="RRL67" s="140"/>
      <c r="RRM67" s="140"/>
      <c r="RRN67" s="140"/>
      <c r="RRO67" s="140"/>
      <c r="RRP67" s="140"/>
      <c r="RRQ67" s="140"/>
      <c r="RRR67" s="140"/>
      <c r="RRS67" s="140"/>
      <c r="RRT67" s="140"/>
      <c r="RRU67" s="140"/>
      <c r="RRV67" s="140"/>
      <c r="RRW67" s="140"/>
      <c r="RRX67" s="140"/>
      <c r="RRY67" s="140"/>
      <c r="RRZ67" s="140"/>
      <c r="RSA67" s="140"/>
      <c r="RSB67" s="140"/>
      <c r="RSC67" s="140"/>
      <c r="RSD67" s="140"/>
      <c r="RSE67" s="140"/>
      <c r="RSF67" s="140"/>
      <c r="RSG67" s="140"/>
      <c r="RSH67" s="140"/>
      <c r="RSI67" s="140"/>
      <c r="RSJ67" s="140"/>
      <c r="RSK67" s="140"/>
      <c r="RSL67" s="140"/>
      <c r="RSM67" s="140"/>
      <c r="RSN67" s="140"/>
      <c r="RSO67" s="140"/>
      <c r="RSP67" s="140"/>
      <c r="RSQ67" s="140"/>
      <c r="RSR67" s="140"/>
      <c r="RSS67" s="140"/>
      <c r="RST67" s="140"/>
      <c r="RSU67" s="140"/>
      <c r="RSV67" s="140"/>
      <c r="RSW67" s="140"/>
      <c r="RSX67" s="140"/>
      <c r="RSY67" s="140"/>
      <c r="RSZ67" s="140"/>
      <c r="RTA67" s="140"/>
      <c r="RTB67" s="140"/>
      <c r="RTC67" s="140"/>
      <c r="RTD67" s="140"/>
      <c r="RTE67" s="140"/>
      <c r="RTF67" s="140"/>
      <c r="RTG67" s="140"/>
      <c r="RTH67" s="140"/>
      <c r="RTI67" s="140"/>
      <c r="RTJ67" s="140"/>
      <c r="RTK67" s="140"/>
      <c r="RTL67" s="140"/>
      <c r="RTM67" s="140"/>
      <c r="RTN67" s="140"/>
      <c r="RTO67" s="140"/>
      <c r="RTP67" s="140"/>
      <c r="RTQ67" s="140"/>
      <c r="RTR67" s="140"/>
      <c r="RTS67" s="140"/>
      <c r="RTT67" s="140"/>
      <c r="RTU67" s="140"/>
      <c r="RTV67" s="140"/>
      <c r="RTW67" s="140"/>
      <c r="RTX67" s="140"/>
      <c r="RTY67" s="140"/>
      <c r="RTZ67" s="140"/>
      <c r="RUA67" s="140"/>
      <c r="RUB67" s="140"/>
      <c r="RUC67" s="140"/>
      <c r="RUD67" s="140"/>
      <c r="RUE67" s="140"/>
      <c r="RUF67" s="140"/>
      <c r="RUG67" s="140"/>
      <c r="RUH67" s="140"/>
      <c r="RUI67" s="140"/>
      <c r="RUJ67" s="140"/>
      <c r="RUK67" s="140"/>
      <c r="RUL67" s="140"/>
      <c r="RUM67" s="140"/>
      <c r="RUN67" s="140"/>
      <c r="RUO67" s="140"/>
      <c r="RUP67" s="140"/>
      <c r="RUQ67" s="140"/>
      <c r="RUR67" s="140"/>
      <c r="RUS67" s="140"/>
      <c r="RUT67" s="140"/>
      <c r="RUU67" s="140"/>
      <c r="RUV67" s="140"/>
      <c r="RUW67" s="140"/>
      <c r="RUX67" s="140"/>
      <c r="RUY67" s="140"/>
      <c r="RUZ67" s="140"/>
      <c r="RVA67" s="140"/>
      <c r="RVB67" s="140"/>
      <c r="RVC67" s="140"/>
      <c r="RVD67" s="140"/>
      <c r="RVE67" s="140"/>
      <c r="RVF67" s="140"/>
      <c r="RVG67" s="140"/>
      <c r="RVH67" s="140"/>
      <c r="RVI67" s="140"/>
      <c r="RVJ67" s="140"/>
      <c r="RVK67" s="140"/>
      <c r="RVL67" s="140"/>
      <c r="RVM67" s="140"/>
      <c r="RVN67" s="140"/>
      <c r="RVO67" s="140"/>
      <c r="RVP67" s="140"/>
      <c r="RVQ67" s="140"/>
      <c r="RVR67" s="140"/>
      <c r="RVS67" s="140"/>
      <c r="RVT67" s="140"/>
      <c r="RVU67" s="140"/>
      <c r="RVV67" s="140"/>
      <c r="RVW67" s="140"/>
      <c r="RVX67" s="140"/>
      <c r="RVY67" s="140"/>
      <c r="RVZ67" s="140"/>
      <c r="RWA67" s="140"/>
      <c r="RWB67" s="140"/>
      <c r="RWC67" s="140"/>
      <c r="RWD67" s="140"/>
      <c r="RWE67" s="140"/>
      <c r="RWF67" s="140"/>
      <c r="RWG67" s="140"/>
      <c r="RWH67" s="140"/>
      <c r="RWI67" s="140"/>
      <c r="RWJ67" s="140"/>
      <c r="RWK67" s="140"/>
      <c r="RWL67" s="140"/>
      <c r="RWM67" s="140"/>
      <c r="RWN67" s="140"/>
      <c r="RWO67" s="140"/>
      <c r="RWP67" s="140"/>
      <c r="RWQ67" s="140"/>
      <c r="RWR67" s="140"/>
      <c r="RWS67" s="140"/>
      <c r="RWT67" s="140"/>
      <c r="RWU67" s="140"/>
      <c r="RWV67" s="140"/>
      <c r="RWW67" s="140"/>
      <c r="RWX67" s="140"/>
      <c r="RWY67" s="140"/>
      <c r="RWZ67" s="140"/>
      <c r="RXA67" s="140"/>
      <c r="RXB67" s="140"/>
      <c r="RXC67" s="140"/>
      <c r="RXD67" s="140"/>
      <c r="RXE67" s="140"/>
      <c r="RXF67" s="140"/>
      <c r="RXG67" s="140"/>
      <c r="RXH67" s="140"/>
      <c r="RXI67" s="140"/>
      <c r="RXJ67" s="140"/>
      <c r="RXK67" s="140"/>
      <c r="RXL67" s="140"/>
      <c r="RXM67" s="140"/>
      <c r="RXN67" s="140"/>
      <c r="RXO67" s="140"/>
      <c r="RXP67" s="140"/>
      <c r="RXQ67" s="140"/>
      <c r="RXR67" s="140"/>
      <c r="RXS67" s="140"/>
      <c r="RXT67" s="140"/>
      <c r="RXU67" s="140"/>
      <c r="RXV67" s="140"/>
      <c r="RXW67" s="140"/>
      <c r="RXX67" s="140"/>
      <c r="RXY67" s="140"/>
      <c r="RXZ67" s="140"/>
      <c r="RYA67" s="140"/>
      <c r="RYB67" s="140"/>
      <c r="RYC67" s="140"/>
      <c r="RYD67" s="140"/>
      <c r="RYE67" s="140"/>
      <c r="RYF67" s="140"/>
      <c r="RYG67" s="140"/>
      <c r="RYH67" s="140"/>
      <c r="RYI67" s="140"/>
      <c r="RYJ67" s="140"/>
      <c r="RYK67" s="140"/>
      <c r="RYL67" s="140"/>
      <c r="RYM67" s="140"/>
      <c r="RYN67" s="140"/>
      <c r="RYO67" s="140"/>
      <c r="RYP67" s="140"/>
      <c r="RYQ67" s="140"/>
      <c r="RYR67" s="140"/>
      <c r="RYS67" s="140"/>
      <c r="RYT67" s="140"/>
      <c r="RYU67" s="140"/>
      <c r="RYV67" s="140"/>
      <c r="RYW67" s="140"/>
      <c r="RYX67" s="140"/>
      <c r="RYY67" s="140"/>
      <c r="RYZ67" s="140"/>
      <c r="RZA67" s="140"/>
      <c r="RZB67" s="140"/>
      <c r="RZC67" s="140"/>
      <c r="RZD67" s="140"/>
      <c r="RZE67" s="140"/>
      <c r="RZF67" s="140"/>
      <c r="RZG67" s="140"/>
      <c r="RZH67" s="140"/>
      <c r="RZI67" s="140"/>
      <c r="RZJ67" s="140"/>
      <c r="RZK67" s="140"/>
      <c r="RZL67" s="140"/>
      <c r="RZM67" s="140"/>
      <c r="RZN67" s="140"/>
      <c r="RZO67" s="140"/>
      <c r="RZP67" s="140"/>
      <c r="RZQ67" s="140"/>
      <c r="RZR67" s="140"/>
      <c r="RZS67" s="140"/>
      <c r="RZT67" s="140"/>
      <c r="RZU67" s="140"/>
      <c r="RZV67" s="140"/>
      <c r="RZW67" s="140"/>
      <c r="RZX67" s="140"/>
      <c r="RZY67" s="140"/>
      <c r="RZZ67" s="140"/>
      <c r="SAA67" s="140"/>
      <c r="SAB67" s="140"/>
      <c r="SAC67" s="140"/>
      <c r="SAD67" s="140"/>
      <c r="SAE67" s="140"/>
      <c r="SAF67" s="140"/>
      <c r="SAG67" s="140"/>
      <c r="SAH67" s="140"/>
      <c r="SAI67" s="140"/>
      <c r="SAJ67" s="140"/>
      <c r="SAK67" s="140"/>
      <c r="SAL67" s="140"/>
      <c r="SAM67" s="140"/>
      <c r="SAN67" s="140"/>
      <c r="SAO67" s="140"/>
      <c r="SAP67" s="140"/>
      <c r="SAQ67" s="140"/>
      <c r="SAR67" s="140"/>
      <c r="SAS67" s="140"/>
      <c r="SAT67" s="140"/>
      <c r="SAU67" s="140"/>
      <c r="SAV67" s="140"/>
      <c r="SAW67" s="140"/>
      <c r="SAX67" s="140"/>
      <c r="SAY67" s="140"/>
      <c r="SAZ67" s="140"/>
      <c r="SBA67" s="140"/>
      <c r="SBB67" s="140"/>
      <c r="SBC67" s="140"/>
      <c r="SBD67" s="140"/>
      <c r="SBE67" s="140"/>
      <c r="SBF67" s="140"/>
      <c r="SBG67" s="140"/>
      <c r="SBH67" s="140"/>
      <c r="SBI67" s="140"/>
      <c r="SBJ67" s="140"/>
      <c r="SBK67" s="140"/>
      <c r="SBL67" s="140"/>
      <c r="SBM67" s="140"/>
      <c r="SBN67" s="140"/>
      <c r="SBO67" s="140"/>
      <c r="SBP67" s="140"/>
      <c r="SBQ67" s="140"/>
      <c r="SBR67" s="140"/>
      <c r="SBS67" s="140"/>
      <c r="SBT67" s="140"/>
      <c r="SBU67" s="140"/>
      <c r="SBV67" s="140"/>
      <c r="SBW67" s="140"/>
      <c r="SBX67" s="140"/>
      <c r="SBY67" s="140"/>
      <c r="SBZ67" s="140"/>
      <c r="SCA67" s="140"/>
      <c r="SCB67" s="140"/>
      <c r="SCC67" s="140"/>
      <c r="SCD67" s="140"/>
      <c r="SCE67" s="140"/>
      <c r="SCF67" s="140"/>
      <c r="SCG67" s="140"/>
      <c r="SCH67" s="140"/>
      <c r="SCI67" s="140"/>
      <c r="SCJ67" s="140"/>
      <c r="SCK67" s="140"/>
      <c r="SCL67" s="140"/>
      <c r="SCM67" s="140"/>
      <c r="SCN67" s="140"/>
      <c r="SCO67" s="140"/>
      <c r="SCP67" s="140"/>
      <c r="SCQ67" s="140"/>
      <c r="SCR67" s="140"/>
      <c r="SCS67" s="140"/>
      <c r="SCT67" s="140"/>
      <c r="SCU67" s="140"/>
      <c r="SCV67" s="140"/>
      <c r="SCW67" s="140"/>
      <c r="SCX67" s="140"/>
      <c r="SCY67" s="140"/>
      <c r="SCZ67" s="140"/>
      <c r="SDA67" s="140"/>
      <c r="SDB67" s="140"/>
      <c r="SDC67" s="140"/>
      <c r="SDD67" s="140"/>
      <c r="SDE67" s="140"/>
      <c r="SDF67" s="140"/>
      <c r="SDG67" s="140"/>
      <c r="SDH67" s="140"/>
      <c r="SDI67" s="140"/>
      <c r="SDJ67" s="140"/>
      <c r="SDK67" s="140"/>
      <c r="SDL67" s="140"/>
      <c r="SDM67" s="140"/>
      <c r="SDN67" s="140"/>
      <c r="SDO67" s="140"/>
      <c r="SDP67" s="140"/>
      <c r="SDQ67" s="140"/>
      <c r="SDR67" s="140"/>
      <c r="SDS67" s="140"/>
      <c r="SDT67" s="140"/>
      <c r="SDU67" s="140"/>
      <c r="SDV67" s="140"/>
      <c r="SDW67" s="140"/>
      <c r="SDX67" s="140"/>
      <c r="SDY67" s="140"/>
      <c r="SDZ67" s="140"/>
      <c r="SEA67" s="140"/>
      <c r="SEB67" s="140"/>
      <c r="SEC67" s="140"/>
      <c r="SED67" s="140"/>
      <c r="SEE67" s="140"/>
      <c r="SEF67" s="140"/>
      <c r="SEG67" s="140"/>
      <c r="SEH67" s="140"/>
      <c r="SEI67" s="140"/>
      <c r="SEJ67" s="140"/>
      <c r="SEK67" s="140"/>
      <c r="SEL67" s="140"/>
      <c r="SEM67" s="140"/>
      <c r="SEN67" s="140"/>
      <c r="SEO67" s="140"/>
      <c r="SEP67" s="140"/>
      <c r="SEQ67" s="140"/>
      <c r="SER67" s="140"/>
      <c r="SES67" s="140"/>
      <c r="SET67" s="140"/>
      <c r="SEU67" s="140"/>
      <c r="SEV67" s="140"/>
      <c r="SEW67" s="140"/>
      <c r="SEX67" s="140"/>
      <c r="SEY67" s="140"/>
      <c r="SEZ67" s="140"/>
      <c r="SFA67" s="140"/>
      <c r="SFB67" s="140"/>
      <c r="SFC67" s="140"/>
      <c r="SFD67" s="140"/>
      <c r="SFE67" s="140"/>
      <c r="SFF67" s="140"/>
      <c r="SFG67" s="140"/>
      <c r="SFH67" s="140"/>
      <c r="SFI67" s="140"/>
      <c r="SFJ67" s="140"/>
      <c r="SFK67" s="140"/>
      <c r="SFL67" s="140"/>
      <c r="SFM67" s="140"/>
      <c r="SFN67" s="140"/>
      <c r="SFO67" s="140"/>
      <c r="SFP67" s="140"/>
      <c r="SFQ67" s="140"/>
      <c r="SFR67" s="140"/>
      <c r="SFS67" s="140"/>
      <c r="SFT67" s="140"/>
      <c r="SFU67" s="140"/>
      <c r="SFV67" s="140"/>
      <c r="SFW67" s="140"/>
      <c r="SFX67" s="140"/>
      <c r="SFY67" s="140"/>
      <c r="SFZ67" s="140"/>
      <c r="SGA67" s="140"/>
      <c r="SGB67" s="140"/>
      <c r="SGC67" s="140"/>
      <c r="SGD67" s="140"/>
      <c r="SGE67" s="140"/>
      <c r="SGF67" s="140"/>
      <c r="SGG67" s="140"/>
      <c r="SGH67" s="140"/>
      <c r="SGI67" s="140"/>
      <c r="SGJ67" s="140"/>
      <c r="SGK67" s="140"/>
      <c r="SGL67" s="140"/>
      <c r="SGM67" s="140"/>
      <c r="SGN67" s="140"/>
      <c r="SGO67" s="140"/>
      <c r="SGP67" s="140"/>
      <c r="SGQ67" s="140"/>
      <c r="SGR67" s="140"/>
      <c r="SGS67" s="140"/>
      <c r="SGT67" s="140"/>
      <c r="SGU67" s="140"/>
      <c r="SGV67" s="140"/>
      <c r="SGW67" s="140"/>
      <c r="SGX67" s="140"/>
      <c r="SGY67" s="140"/>
      <c r="SGZ67" s="140"/>
      <c r="SHA67" s="140"/>
      <c r="SHB67" s="140"/>
      <c r="SHC67" s="140"/>
      <c r="SHD67" s="140"/>
      <c r="SHE67" s="140"/>
      <c r="SHF67" s="140"/>
      <c r="SHG67" s="140"/>
      <c r="SHH67" s="140"/>
      <c r="SHI67" s="140"/>
      <c r="SHJ67" s="140"/>
      <c r="SHK67" s="140"/>
      <c r="SHL67" s="140"/>
      <c r="SHM67" s="140"/>
      <c r="SHN67" s="140"/>
      <c r="SHO67" s="140"/>
      <c r="SHP67" s="140"/>
      <c r="SHQ67" s="140"/>
      <c r="SHR67" s="140"/>
      <c r="SHS67" s="140"/>
      <c r="SHT67" s="140"/>
      <c r="SHU67" s="140"/>
      <c r="SHV67" s="140"/>
      <c r="SHW67" s="140"/>
      <c r="SHX67" s="140"/>
      <c r="SHY67" s="140"/>
      <c r="SHZ67" s="140"/>
      <c r="SIA67" s="140"/>
      <c r="SIB67" s="140"/>
      <c r="SIC67" s="140"/>
      <c r="SID67" s="140"/>
      <c r="SIE67" s="140"/>
      <c r="SIF67" s="140"/>
      <c r="SIG67" s="140"/>
      <c r="SIH67" s="140"/>
      <c r="SII67" s="140"/>
      <c r="SIJ67" s="140"/>
      <c r="SIK67" s="140"/>
      <c r="SIL67" s="140"/>
      <c r="SIM67" s="140"/>
      <c r="SIN67" s="140"/>
      <c r="SIO67" s="140"/>
      <c r="SIP67" s="140"/>
      <c r="SIQ67" s="140"/>
      <c r="SIR67" s="140"/>
      <c r="SIS67" s="140"/>
      <c r="SIT67" s="140"/>
      <c r="SIU67" s="140"/>
      <c r="SIV67" s="140"/>
      <c r="SIW67" s="140"/>
      <c r="SIX67" s="140"/>
      <c r="SIY67" s="140"/>
      <c r="SIZ67" s="140"/>
      <c r="SJA67" s="140"/>
      <c r="SJB67" s="140"/>
      <c r="SJC67" s="140"/>
      <c r="SJD67" s="140"/>
      <c r="SJE67" s="140"/>
      <c r="SJF67" s="140"/>
      <c r="SJG67" s="140"/>
      <c r="SJH67" s="140"/>
      <c r="SJI67" s="140"/>
      <c r="SJJ67" s="140"/>
      <c r="SJK67" s="140"/>
      <c r="SJL67" s="140"/>
      <c r="SJM67" s="140"/>
      <c r="SJN67" s="140"/>
      <c r="SJO67" s="140"/>
      <c r="SJP67" s="140"/>
      <c r="SJQ67" s="140"/>
      <c r="SJR67" s="140"/>
      <c r="SJS67" s="140"/>
      <c r="SJT67" s="140"/>
      <c r="SJU67" s="140"/>
      <c r="SJV67" s="140"/>
      <c r="SJW67" s="140"/>
      <c r="SJX67" s="140"/>
      <c r="SJY67" s="140"/>
      <c r="SJZ67" s="140"/>
      <c r="SKA67" s="140"/>
      <c r="SKB67" s="140"/>
      <c r="SKC67" s="140"/>
      <c r="SKD67" s="140"/>
      <c r="SKE67" s="140"/>
      <c r="SKF67" s="140"/>
      <c r="SKG67" s="140"/>
      <c r="SKH67" s="140"/>
      <c r="SKI67" s="140"/>
      <c r="SKJ67" s="140"/>
      <c r="SKK67" s="140"/>
      <c r="SKL67" s="140"/>
      <c r="SKM67" s="140"/>
      <c r="SKN67" s="140"/>
      <c r="SKO67" s="140"/>
      <c r="SKP67" s="140"/>
      <c r="SKQ67" s="140"/>
      <c r="SKR67" s="140"/>
      <c r="SKS67" s="140"/>
      <c r="SKT67" s="140"/>
      <c r="SKU67" s="140"/>
      <c r="SKV67" s="140"/>
      <c r="SKW67" s="140"/>
      <c r="SKX67" s="140"/>
      <c r="SKY67" s="140"/>
      <c r="SKZ67" s="140"/>
      <c r="SLA67" s="140"/>
      <c r="SLB67" s="140"/>
      <c r="SLC67" s="140"/>
      <c r="SLD67" s="140"/>
      <c r="SLE67" s="140"/>
      <c r="SLF67" s="140"/>
      <c r="SLG67" s="140"/>
      <c r="SLH67" s="140"/>
      <c r="SLI67" s="140"/>
      <c r="SLJ67" s="140"/>
      <c r="SLK67" s="140"/>
      <c r="SLL67" s="140"/>
      <c r="SLM67" s="140"/>
      <c r="SLN67" s="140"/>
      <c r="SLO67" s="140"/>
      <c r="SLP67" s="140"/>
      <c r="SLQ67" s="140"/>
      <c r="SLR67" s="140"/>
      <c r="SLS67" s="140"/>
      <c r="SLT67" s="140"/>
      <c r="SLU67" s="140"/>
      <c r="SLV67" s="140"/>
      <c r="SLW67" s="140"/>
      <c r="SLX67" s="140"/>
      <c r="SLY67" s="140"/>
      <c r="SLZ67" s="140"/>
      <c r="SMA67" s="140"/>
      <c r="SMB67" s="140"/>
      <c r="SMC67" s="140"/>
      <c r="SMD67" s="140"/>
      <c r="SME67" s="140"/>
      <c r="SMF67" s="140"/>
      <c r="SMG67" s="140"/>
      <c r="SMH67" s="140"/>
      <c r="SMI67" s="140"/>
      <c r="SMJ67" s="140"/>
      <c r="SMK67" s="140"/>
      <c r="SML67" s="140"/>
      <c r="SMM67" s="140"/>
      <c r="SMN67" s="140"/>
      <c r="SMO67" s="140"/>
      <c r="SMP67" s="140"/>
      <c r="SMQ67" s="140"/>
      <c r="SMR67" s="140"/>
      <c r="SMS67" s="140"/>
      <c r="SMT67" s="140"/>
      <c r="SMU67" s="140"/>
      <c r="SMV67" s="140"/>
      <c r="SMW67" s="140"/>
      <c r="SMX67" s="140"/>
      <c r="SMY67" s="140"/>
      <c r="SMZ67" s="140"/>
      <c r="SNA67" s="140"/>
      <c r="SNB67" s="140"/>
      <c r="SNC67" s="140"/>
      <c r="SND67" s="140"/>
      <c r="SNE67" s="140"/>
      <c r="SNF67" s="140"/>
      <c r="SNG67" s="140"/>
      <c r="SNH67" s="140"/>
      <c r="SNI67" s="140"/>
      <c r="SNJ67" s="140"/>
      <c r="SNK67" s="140"/>
      <c r="SNL67" s="140"/>
      <c r="SNM67" s="140"/>
      <c r="SNN67" s="140"/>
      <c r="SNO67" s="140"/>
      <c r="SNP67" s="140"/>
      <c r="SNQ67" s="140"/>
      <c r="SNR67" s="140"/>
      <c r="SNS67" s="140"/>
      <c r="SNT67" s="140"/>
      <c r="SNU67" s="140"/>
      <c r="SNV67" s="140"/>
      <c r="SNW67" s="140"/>
      <c r="SNX67" s="140"/>
      <c r="SNY67" s="140"/>
      <c r="SNZ67" s="140"/>
      <c r="SOA67" s="140"/>
      <c r="SOB67" s="140"/>
      <c r="SOC67" s="140"/>
      <c r="SOD67" s="140"/>
      <c r="SOE67" s="140"/>
      <c r="SOF67" s="140"/>
      <c r="SOG67" s="140"/>
      <c r="SOH67" s="140"/>
      <c r="SOI67" s="140"/>
      <c r="SOJ67" s="140"/>
      <c r="SOK67" s="140"/>
      <c r="SOL67" s="140"/>
      <c r="SOM67" s="140"/>
      <c r="SON67" s="140"/>
      <c r="SOO67" s="140"/>
      <c r="SOP67" s="140"/>
      <c r="SOQ67" s="140"/>
      <c r="SOR67" s="140"/>
      <c r="SOS67" s="140"/>
      <c r="SOT67" s="140"/>
      <c r="SOU67" s="140"/>
      <c r="SOV67" s="140"/>
      <c r="SOW67" s="140"/>
      <c r="SOX67" s="140"/>
      <c r="SOY67" s="140"/>
      <c r="SOZ67" s="140"/>
      <c r="SPA67" s="140"/>
      <c r="SPB67" s="140"/>
      <c r="SPC67" s="140"/>
      <c r="SPD67" s="140"/>
      <c r="SPE67" s="140"/>
      <c r="SPF67" s="140"/>
      <c r="SPG67" s="140"/>
      <c r="SPH67" s="140"/>
      <c r="SPI67" s="140"/>
      <c r="SPJ67" s="140"/>
      <c r="SPK67" s="140"/>
      <c r="SPL67" s="140"/>
      <c r="SPM67" s="140"/>
      <c r="SPN67" s="140"/>
      <c r="SPO67" s="140"/>
      <c r="SPP67" s="140"/>
      <c r="SPQ67" s="140"/>
      <c r="SPR67" s="140"/>
      <c r="SPS67" s="140"/>
      <c r="SPT67" s="140"/>
      <c r="SPU67" s="140"/>
      <c r="SPV67" s="140"/>
      <c r="SPW67" s="140"/>
      <c r="SPX67" s="140"/>
      <c r="SPY67" s="140"/>
      <c r="SPZ67" s="140"/>
      <c r="SQA67" s="140"/>
      <c r="SQB67" s="140"/>
      <c r="SQC67" s="140"/>
      <c r="SQD67" s="140"/>
      <c r="SQE67" s="140"/>
      <c r="SQF67" s="140"/>
      <c r="SQG67" s="140"/>
      <c r="SQH67" s="140"/>
      <c r="SQI67" s="140"/>
      <c r="SQJ67" s="140"/>
      <c r="SQK67" s="140"/>
      <c r="SQL67" s="140"/>
      <c r="SQM67" s="140"/>
      <c r="SQN67" s="140"/>
      <c r="SQO67" s="140"/>
      <c r="SQP67" s="140"/>
      <c r="SQQ67" s="140"/>
      <c r="SQR67" s="140"/>
      <c r="SQS67" s="140"/>
      <c r="SQT67" s="140"/>
      <c r="SQU67" s="140"/>
      <c r="SQV67" s="140"/>
      <c r="SQW67" s="140"/>
      <c r="SQX67" s="140"/>
      <c r="SQY67" s="140"/>
      <c r="SQZ67" s="140"/>
      <c r="SRA67" s="140"/>
      <c r="SRB67" s="140"/>
      <c r="SRC67" s="140"/>
      <c r="SRD67" s="140"/>
      <c r="SRE67" s="140"/>
      <c r="SRF67" s="140"/>
      <c r="SRG67" s="140"/>
      <c r="SRH67" s="140"/>
      <c r="SRI67" s="140"/>
      <c r="SRJ67" s="140"/>
      <c r="SRK67" s="140"/>
      <c r="SRL67" s="140"/>
      <c r="SRM67" s="140"/>
      <c r="SRN67" s="140"/>
      <c r="SRO67" s="140"/>
      <c r="SRP67" s="140"/>
      <c r="SRQ67" s="140"/>
      <c r="SRR67" s="140"/>
      <c r="SRS67" s="140"/>
      <c r="SRT67" s="140"/>
      <c r="SRU67" s="140"/>
      <c r="SRV67" s="140"/>
      <c r="SRW67" s="140"/>
      <c r="SRX67" s="140"/>
      <c r="SRY67" s="140"/>
      <c r="SRZ67" s="140"/>
      <c r="SSA67" s="140"/>
      <c r="SSB67" s="140"/>
      <c r="SSC67" s="140"/>
      <c r="SSD67" s="140"/>
      <c r="SSE67" s="140"/>
      <c r="SSF67" s="140"/>
      <c r="SSG67" s="140"/>
      <c r="SSH67" s="140"/>
      <c r="SSI67" s="140"/>
      <c r="SSJ67" s="140"/>
      <c r="SSK67" s="140"/>
      <c r="SSL67" s="140"/>
      <c r="SSM67" s="140"/>
      <c r="SSN67" s="140"/>
      <c r="SSO67" s="140"/>
      <c r="SSP67" s="140"/>
      <c r="SSQ67" s="140"/>
      <c r="SSR67" s="140"/>
      <c r="SSS67" s="140"/>
      <c r="SST67" s="140"/>
      <c r="SSU67" s="140"/>
      <c r="SSV67" s="140"/>
      <c r="SSW67" s="140"/>
      <c r="SSX67" s="140"/>
      <c r="SSY67" s="140"/>
      <c r="SSZ67" s="140"/>
      <c r="STA67" s="140"/>
      <c r="STB67" s="140"/>
      <c r="STC67" s="140"/>
      <c r="STD67" s="140"/>
      <c r="STE67" s="140"/>
      <c r="STF67" s="140"/>
      <c r="STG67" s="140"/>
      <c r="STH67" s="140"/>
      <c r="STI67" s="140"/>
      <c r="STJ67" s="140"/>
      <c r="STK67" s="140"/>
      <c r="STL67" s="140"/>
      <c r="STM67" s="140"/>
      <c r="STN67" s="140"/>
      <c r="STO67" s="140"/>
      <c r="STP67" s="140"/>
      <c r="STQ67" s="140"/>
      <c r="STR67" s="140"/>
      <c r="STS67" s="140"/>
      <c r="STT67" s="140"/>
      <c r="STU67" s="140"/>
      <c r="STV67" s="140"/>
      <c r="STW67" s="140"/>
      <c r="STX67" s="140"/>
      <c r="STY67" s="140"/>
      <c r="STZ67" s="140"/>
      <c r="SUA67" s="140"/>
      <c r="SUB67" s="140"/>
      <c r="SUC67" s="140"/>
      <c r="SUD67" s="140"/>
      <c r="SUE67" s="140"/>
      <c r="SUF67" s="140"/>
      <c r="SUG67" s="140"/>
      <c r="SUH67" s="140"/>
      <c r="SUI67" s="140"/>
      <c r="SUJ67" s="140"/>
      <c r="SUK67" s="140"/>
      <c r="SUL67" s="140"/>
      <c r="SUM67" s="140"/>
      <c r="SUN67" s="140"/>
      <c r="SUO67" s="140"/>
      <c r="SUP67" s="140"/>
      <c r="SUQ67" s="140"/>
      <c r="SUR67" s="140"/>
      <c r="SUS67" s="140"/>
      <c r="SUT67" s="140"/>
      <c r="SUU67" s="140"/>
      <c r="SUV67" s="140"/>
      <c r="SUW67" s="140"/>
      <c r="SUX67" s="140"/>
      <c r="SUY67" s="140"/>
      <c r="SUZ67" s="140"/>
      <c r="SVA67" s="140"/>
      <c r="SVB67" s="140"/>
      <c r="SVC67" s="140"/>
      <c r="SVD67" s="140"/>
      <c r="SVE67" s="140"/>
      <c r="SVF67" s="140"/>
      <c r="SVG67" s="140"/>
      <c r="SVH67" s="140"/>
      <c r="SVI67" s="140"/>
      <c r="SVJ67" s="140"/>
      <c r="SVK67" s="140"/>
      <c r="SVL67" s="140"/>
      <c r="SVM67" s="140"/>
      <c r="SVN67" s="140"/>
      <c r="SVO67" s="140"/>
      <c r="SVP67" s="140"/>
      <c r="SVQ67" s="140"/>
      <c r="SVR67" s="140"/>
      <c r="SVS67" s="140"/>
      <c r="SVT67" s="140"/>
      <c r="SVU67" s="140"/>
      <c r="SVV67" s="140"/>
      <c r="SVW67" s="140"/>
      <c r="SVX67" s="140"/>
      <c r="SVY67" s="140"/>
      <c r="SVZ67" s="140"/>
      <c r="SWA67" s="140"/>
      <c r="SWB67" s="140"/>
      <c r="SWC67" s="140"/>
      <c r="SWD67" s="140"/>
      <c r="SWE67" s="140"/>
      <c r="SWF67" s="140"/>
      <c r="SWG67" s="140"/>
      <c r="SWH67" s="140"/>
      <c r="SWI67" s="140"/>
      <c r="SWJ67" s="140"/>
      <c r="SWK67" s="140"/>
      <c r="SWL67" s="140"/>
      <c r="SWM67" s="140"/>
      <c r="SWN67" s="140"/>
      <c r="SWO67" s="140"/>
      <c r="SWP67" s="140"/>
      <c r="SWQ67" s="140"/>
      <c r="SWR67" s="140"/>
      <c r="SWS67" s="140"/>
      <c r="SWT67" s="140"/>
      <c r="SWU67" s="140"/>
      <c r="SWV67" s="140"/>
      <c r="SWW67" s="140"/>
      <c r="SWX67" s="140"/>
      <c r="SWY67" s="140"/>
      <c r="SWZ67" s="140"/>
      <c r="SXA67" s="140"/>
      <c r="SXB67" s="140"/>
      <c r="SXC67" s="140"/>
      <c r="SXD67" s="140"/>
      <c r="SXE67" s="140"/>
      <c r="SXF67" s="140"/>
      <c r="SXG67" s="140"/>
      <c r="SXH67" s="140"/>
      <c r="SXI67" s="140"/>
      <c r="SXJ67" s="140"/>
      <c r="SXK67" s="140"/>
      <c r="SXL67" s="140"/>
      <c r="SXM67" s="140"/>
      <c r="SXN67" s="140"/>
      <c r="SXO67" s="140"/>
      <c r="SXP67" s="140"/>
      <c r="SXQ67" s="140"/>
      <c r="SXR67" s="140"/>
      <c r="SXS67" s="140"/>
      <c r="SXT67" s="140"/>
      <c r="SXU67" s="140"/>
      <c r="SXV67" s="140"/>
      <c r="SXW67" s="140"/>
      <c r="SXX67" s="140"/>
      <c r="SXY67" s="140"/>
      <c r="SXZ67" s="140"/>
      <c r="SYA67" s="140"/>
      <c r="SYB67" s="140"/>
      <c r="SYC67" s="140"/>
      <c r="SYD67" s="140"/>
      <c r="SYE67" s="140"/>
      <c r="SYF67" s="140"/>
      <c r="SYG67" s="140"/>
      <c r="SYH67" s="140"/>
      <c r="SYI67" s="140"/>
      <c r="SYJ67" s="140"/>
      <c r="SYK67" s="140"/>
      <c r="SYL67" s="140"/>
      <c r="SYM67" s="140"/>
      <c r="SYN67" s="140"/>
      <c r="SYO67" s="140"/>
      <c r="SYP67" s="140"/>
      <c r="SYQ67" s="140"/>
      <c r="SYR67" s="140"/>
      <c r="SYS67" s="140"/>
      <c r="SYT67" s="140"/>
      <c r="SYU67" s="140"/>
      <c r="SYV67" s="140"/>
      <c r="SYW67" s="140"/>
      <c r="SYX67" s="140"/>
      <c r="SYY67" s="140"/>
      <c r="SYZ67" s="140"/>
      <c r="SZA67" s="140"/>
      <c r="SZB67" s="140"/>
      <c r="SZC67" s="140"/>
      <c r="SZD67" s="140"/>
      <c r="SZE67" s="140"/>
      <c r="SZF67" s="140"/>
      <c r="SZG67" s="140"/>
      <c r="SZH67" s="140"/>
      <c r="SZI67" s="140"/>
      <c r="SZJ67" s="140"/>
      <c r="SZK67" s="140"/>
      <c r="SZL67" s="140"/>
      <c r="SZM67" s="140"/>
      <c r="SZN67" s="140"/>
      <c r="SZO67" s="140"/>
      <c r="SZP67" s="140"/>
      <c r="SZQ67" s="140"/>
      <c r="SZR67" s="140"/>
      <c r="SZS67" s="140"/>
      <c r="SZT67" s="140"/>
      <c r="SZU67" s="140"/>
      <c r="SZV67" s="140"/>
      <c r="SZW67" s="140"/>
      <c r="SZX67" s="140"/>
      <c r="SZY67" s="140"/>
      <c r="SZZ67" s="140"/>
      <c r="TAA67" s="140"/>
      <c r="TAB67" s="140"/>
      <c r="TAC67" s="140"/>
      <c r="TAD67" s="140"/>
      <c r="TAE67" s="140"/>
      <c r="TAF67" s="140"/>
      <c r="TAG67" s="140"/>
      <c r="TAH67" s="140"/>
      <c r="TAI67" s="140"/>
      <c r="TAJ67" s="140"/>
      <c r="TAK67" s="140"/>
      <c r="TAL67" s="140"/>
      <c r="TAM67" s="140"/>
      <c r="TAN67" s="140"/>
      <c r="TAO67" s="140"/>
      <c r="TAP67" s="140"/>
      <c r="TAQ67" s="140"/>
      <c r="TAR67" s="140"/>
      <c r="TAS67" s="140"/>
      <c r="TAT67" s="140"/>
      <c r="TAU67" s="140"/>
      <c r="TAV67" s="140"/>
      <c r="TAW67" s="140"/>
      <c r="TAX67" s="140"/>
      <c r="TAY67" s="140"/>
      <c r="TAZ67" s="140"/>
      <c r="TBA67" s="140"/>
      <c r="TBB67" s="140"/>
      <c r="TBC67" s="140"/>
      <c r="TBD67" s="140"/>
      <c r="TBE67" s="140"/>
      <c r="TBF67" s="140"/>
      <c r="TBG67" s="140"/>
      <c r="TBH67" s="140"/>
      <c r="TBI67" s="140"/>
      <c r="TBJ67" s="140"/>
      <c r="TBK67" s="140"/>
      <c r="TBL67" s="140"/>
      <c r="TBM67" s="140"/>
      <c r="TBN67" s="140"/>
      <c r="TBO67" s="140"/>
      <c r="TBP67" s="140"/>
      <c r="TBQ67" s="140"/>
      <c r="TBR67" s="140"/>
      <c r="TBS67" s="140"/>
      <c r="TBT67" s="140"/>
      <c r="TBU67" s="140"/>
      <c r="TBV67" s="140"/>
      <c r="TBW67" s="140"/>
      <c r="TBX67" s="140"/>
      <c r="TBY67" s="140"/>
      <c r="TBZ67" s="140"/>
      <c r="TCA67" s="140"/>
      <c r="TCB67" s="140"/>
      <c r="TCC67" s="140"/>
      <c r="TCD67" s="140"/>
      <c r="TCE67" s="140"/>
      <c r="TCF67" s="140"/>
      <c r="TCG67" s="140"/>
      <c r="TCH67" s="140"/>
      <c r="TCI67" s="140"/>
      <c r="TCJ67" s="140"/>
      <c r="TCK67" s="140"/>
      <c r="TCL67" s="140"/>
      <c r="TCM67" s="140"/>
      <c r="TCN67" s="140"/>
      <c r="TCO67" s="140"/>
      <c r="TCP67" s="140"/>
      <c r="TCQ67" s="140"/>
      <c r="TCR67" s="140"/>
      <c r="TCS67" s="140"/>
      <c r="TCT67" s="140"/>
      <c r="TCU67" s="140"/>
      <c r="TCV67" s="140"/>
      <c r="TCW67" s="140"/>
      <c r="TCX67" s="140"/>
      <c r="TCY67" s="140"/>
      <c r="TCZ67" s="140"/>
      <c r="TDA67" s="140"/>
      <c r="TDB67" s="140"/>
      <c r="TDC67" s="140"/>
      <c r="TDD67" s="140"/>
      <c r="TDE67" s="140"/>
      <c r="TDF67" s="140"/>
      <c r="TDG67" s="140"/>
      <c r="TDH67" s="140"/>
      <c r="TDI67" s="140"/>
      <c r="TDJ67" s="140"/>
      <c r="TDK67" s="140"/>
      <c r="TDL67" s="140"/>
      <c r="TDM67" s="140"/>
      <c r="TDN67" s="140"/>
      <c r="TDO67" s="140"/>
      <c r="TDP67" s="140"/>
      <c r="TDQ67" s="140"/>
      <c r="TDR67" s="140"/>
      <c r="TDS67" s="140"/>
      <c r="TDT67" s="140"/>
      <c r="TDU67" s="140"/>
      <c r="TDV67" s="140"/>
      <c r="TDW67" s="140"/>
      <c r="TDX67" s="140"/>
      <c r="TDY67" s="140"/>
      <c r="TDZ67" s="140"/>
      <c r="TEA67" s="140"/>
      <c r="TEB67" s="140"/>
      <c r="TEC67" s="140"/>
      <c r="TED67" s="140"/>
      <c r="TEE67" s="140"/>
      <c r="TEF67" s="140"/>
      <c r="TEG67" s="140"/>
      <c r="TEH67" s="140"/>
      <c r="TEI67" s="140"/>
      <c r="TEJ67" s="140"/>
      <c r="TEK67" s="140"/>
      <c r="TEL67" s="140"/>
      <c r="TEM67" s="140"/>
      <c r="TEN67" s="140"/>
      <c r="TEO67" s="140"/>
      <c r="TEP67" s="140"/>
      <c r="TEQ67" s="140"/>
      <c r="TER67" s="140"/>
      <c r="TES67" s="140"/>
      <c r="TET67" s="140"/>
      <c r="TEU67" s="140"/>
      <c r="TEV67" s="140"/>
      <c r="TEW67" s="140"/>
      <c r="TEX67" s="140"/>
      <c r="TEY67" s="140"/>
      <c r="TEZ67" s="140"/>
      <c r="TFA67" s="140"/>
      <c r="TFB67" s="140"/>
      <c r="TFC67" s="140"/>
      <c r="TFD67" s="140"/>
      <c r="TFE67" s="140"/>
      <c r="TFF67" s="140"/>
      <c r="TFG67" s="140"/>
      <c r="TFH67" s="140"/>
      <c r="TFI67" s="140"/>
      <c r="TFJ67" s="140"/>
      <c r="TFK67" s="140"/>
      <c r="TFL67" s="140"/>
      <c r="TFM67" s="140"/>
      <c r="TFN67" s="140"/>
      <c r="TFO67" s="140"/>
      <c r="TFP67" s="140"/>
      <c r="TFQ67" s="140"/>
      <c r="TFR67" s="140"/>
      <c r="TFS67" s="140"/>
      <c r="TFT67" s="140"/>
      <c r="TFU67" s="140"/>
      <c r="TFV67" s="140"/>
      <c r="TFW67" s="140"/>
      <c r="TFX67" s="140"/>
      <c r="TFY67" s="140"/>
      <c r="TFZ67" s="140"/>
      <c r="TGA67" s="140"/>
      <c r="TGB67" s="140"/>
      <c r="TGC67" s="140"/>
      <c r="TGD67" s="140"/>
      <c r="TGE67" s="140"/>
      <c r="TGF67" s="140"/>
      <c r="TGG67" s="140"/>
      <c r="TGH67" s="140"/>
      <c r="TGI67" s="140"/>
      <c r="TGJ67" s="140"/>
      <c r="TGK67" s="140"/>
      <c r="TGL67" s="140"/>
      <c r="TGM67" s="140"/>
      <c r="TGN67" s="140"/>
      <c r="TGO67" s="140"/>
      <c r="TGP67" s="140"/>
      <c r="TGQ67" s="140"/>
      <c r="TGR67" s="140"/>
      <c r="TGS67" s="140"/>
      <c r="TGT67" s="140"/>
      <c r="TGU67" s="140"/>
      <c r="TGV67" s="140"/>
      <c r="TGW67" s="140"/>
      <c r="TGX67" s="140"/>
      <c r="TGY67" s="140"/>
      <c r="TGZ67" s="140"/>
      <c r="THA67" s="140"/>
      <c r="THB67" s="140"/>
      <c r="THC67" s="140"/>
      <c r="THD67" s="140"/>
      <c r="THE67" s="140"/>
      <c r="THF67" s="140"/>
      <c r="THG67" s="140"/>
      <c r="THH67" s="140"/>
      <c r="THI67" s="140"/>
      <c r="THJ67" s="140"/>
      <c r="THK67" s="140"/>
      <c r="THL67" s="140"/>
      <c r="THM67" s="140"/>
      <c r="THN67" s="140"/>
      <c r="THO67" s="140"/>
      <c r="THP67" s="140"/>
      <c r="THQ67" s="140"/>
      <c r="THR67" s="140"/>
      <c r="THS67" s="140"/>
      <c r="THT67" s="140"/>
      <c r="THU67" s="140"/>
      <c r="THV67" s="140"/>
      <c r="THW67" s="140"/>
      <c r="THX67" s="140"/>
      <c r="THY67" s="140"/>
      <c r="THZ67" s="140"/>
      <c r="TIA67" s="140"/>
      <c r="TIB67" s="140"/>
      <c r="TIC67" s="140"/>
      <c r="TID67" s="140"/>
      <c r="TIE67" s="140"/>
      <c r="TIF67" s="140"/>
      <c r="TIG67" s="140"/>
      <c r="TIH67" s="140"/>
      <c r="TII67" s="140"/>
      <c r="TIJ67" s="140"/>
      <c r="TIK67" s="140"/>
      <c r="TIL67" s="140"/>
      <c r="TIM67" s="140"/>
      <c r="TIN67" s="140"/>
      <c r="TIO67" s="140"/>
      <c r="TIP67" s="140"/>
      <c r="TIQ67" s="140"/>
      <c r="TIR67" s="140"/>
      <c r="TIS67" s="140"/>
      <c r="TIT67" s="140"/>
      <c r="TIU67" s="140"/>
      <c r="TIV67" s="140"/>
      <c r="TIW67" s="140"/>
      <c r="TIX67" s="140"/>
      <c r="TIY67" s="140"/>
      <c r="TIZ67" s="140"/>
      <c r="TJA67" s="140"/>
      <c r="TJB67" s="140"/>
      <c r="TJC67" s="140"/>
      <c r="TJD67" s="140"/>
      <c r="TJE67" s="140"/>
      <c r="TJF67" s="140"/>
      <c r="TJG67" s="140"/>
      <c r="TJH67" s="140"/>
      <c r="TJI67" s="140"/>
      <c r="TJJ67" s="140"/>
      <c r="TJK67" s="140"/>
      <c r="TJL67" s="140"/>
      <c r="TJM67" s="140"/>
      <c r="TJN67" s="140"/>
      <c r="TJO67" s="140"/>
      <c r="TJP67" s="140"/>
      <c r="TJQ67" s="140"/>
      <c r="TJR67" s="140"/>
      <c r="TJS67" s="140"/>
      <c r="TJT67" s="140"/>
      <c r="TJU67" s="140"/>
      <c r="TJV67" s="140"/>
      <c r="TJW67" s="140"/>
      <c r="TJX67" s="140"/>
      <c r="TJY67" s="140"/>
      <c r="TJZ67" s="140"/>
      <c r="TKA67" s="140"/>
      <c r="TKB67" s="140"/>
      <c r="TKC67" s="140"/>
      <c r="TKD67" s="140"/>
      <c r="TKE67" s="140"/>
      <c r="TKF67" s="140"/>
      <c r="TKG67" s="140"/>
      <c r="TKH67" s="140"/>
      <c r="TKI67" s="140"/>
      <c r="TKJ67" s="140"/>
      <c r="TKK67" s="140"/>
      <c r="TKL67" s="140"/>
      <c r="TKM67" s="140"/>
      <c r="TKN67" s="140"/>
      <c r="TKO67" s="140"/>
      <c r="TKP67" s="140"/>
      <c r="TKQ67" s="140"/>
      <c r="TKR67" s="140"/>
      <c r="TKS67" s="140"/>
      <c r="TKT67" s="140"/>
      <c r="TKU67" s="140"/>
      <c r="TKV67" s="140"/>
      <c r="TKW67" s="140"/>
      <c r="TKX67" s="140"/>
      <c r="TKY67" s="140"/>
      <c r="TKZ67" s="140"/>
      <c r="TLA67" s="140"/>
      <c r="TLB67" s="140"/>
      <c r="TLC67" s="140"/>
      <c r="TLD67" s="140"/>
      <c r="TLE67" s="140"/>
      <c r="TLF67" s="140"/>
      <c r="TLG67" s="140"/>
      <c r="TLH67" s="140"/>
      <c r="TLI67" s="140"/>
      <c r="TLJ67" s="140"/>
      <c r="TLK67" s="140"/>
      <c r="TLL67" s="140"/>
      <c r="TLM67" s="140"/>
      <c r="TLN67" s="140"/>
      <c r="TLO67" s="140"/>
      <c r="TLP67" s="140"/>
      <c r="TLQ67" s="140"/>
      <c r="TLR67" s="140"/>
      <c r="TLS67" s="140"/>
      <c r="TLT67" s="140"/>
      <c r="TLU67" s="140"/>
      <c r="TLV67" s="140"/>
      <c r="TLW67" s="140"/>
      <c r="TLX67" s="140"/>
      <c r="TLY67" s="140"/>
      <c r="TLZ67" s="140"/>
      <c r="TMA67" s="140"/>
      <c r="TMB67" s="140"/>
      <c r="TMC67" s="140"/>
      <c r="TMD67" s="140"/>
      <c r="TME67" s="140"/>
      <c r="TMF67" s="140"/>
      <c r="TMG67" s="140"/>
      <c r="TMH67" s="140"/>
      <c r="TMI67" s="140"/>
      <c r="TMJ67" s="140"/>
      <c r="TMK67" s="140"/>
      <c r="TML67" s="140"/>
      <c r="TMM67" s="140"/>
      <c r="TMN67" s="140"/>
      <c r="TMO67" s="140"/>
      <c r="TMP67" s="140"/>
      <c r="TMQ67" s="140"/>
      <c r="TMR67" s="140"/>
      <c r="TMS67" s="140"/>
      <c r="TMT67" s="140"/>
      <c r="TMU67" s="140"/>
      <c r="TMV67" s="140"/>
      <c r="TMW67" s="140"/>
      <c r="TMX67" s="140"/>
      <c r="TMY67" s="140"/>
      <c r="TMZ67" s="140"/>
      <c r="TNA67" s="140"/>
      <c r="TNB67" s="140"/>
      <c r="TNC67" s="140"/>
      <c r="TND67" s="140"/>
      <c r="TNE67" s="140"/>
      <c r="TNF67" s="140"/>
      <c r="TNG67" s="140"/>
      <c r="TNH67" s="140"/>
      <c r="TNI67" s="140"/>
      <c r="TNJ67" s="140"/>
      <c r="TNK67" s="140"/>
      <c r="TNL67" s="140"/>
      <c r="TNM67" s="140"/>
      <c r="TNN67" s="140"/>
      <c r="TNO67" s="140"/>
      <c r="TNP67" s="140"/>
      <c r="TNQ67" s="140"/>
      <c r="TNR67" s="140"/>
      <c r="TNS67" s="140"/>
      <c r="TNT67" s="140"/>
      <c r="TNU67" s="140"/>
      <c r="TNV67" s="140"/>
      <c r="TNW67" s="140"/>
      <c r="TNX67" s="140"/>
      <c r="TNY67" s="140"/>
      <c r="TNZ67" s="140"/>
      <c r="TOA67" s="140"/>
      <c r="TOB67" s="140"/>
      <c r="TOC67" s="140"/>
      <c r="TOD67" s="140"/>
      <c r="TOE67" s="140"/>
      <c r="TOF67" s="140"/>
      <c r="TOG67" s="140"/>
      <c r="TOH67" s="140"/>
      <c r="TOI67" s="140"/>
      <c r="TOJ67" s="140"/>
      <c r="TOK67" s="140"/>
      <c r="TOL67" s="140"/>
      <c r="TOM67" s="140"/>
      <c r="TON67" s="140"/>
      <c r="TOO67" s="140"/>
      <c r="TOP67" s="140"/>
      <c r="TOQ67" s="140"/>
      <c r="TOR67" s="140"/>
      <c r="TOS67" s="140"/>
      <c r="TOT67" s="140"/>
      <c r="TOU67" s="140"/>
      <c r="TOV67" s="140"/>
      <c r="TOW67" s="140"/>
      <c r="TOX67" s="140"/>
      <c r="TOY67" s="140"/>
      <c r="TOZ67" s="140"/>
      <c r="TPA67" s="140"/>
      <c r="TPB67" s="140"/>
      <c r="TPC67" s="140"/>
      <c r="TPD67" s="140"/>
      <c r="TPE67" s="140"/>
      <c r="TPF67" s="140"/>
      <c r="TPG67" s="140"/>
      <c r="TPH67" s="140"/>
      <c r="TPI67" s="140"/>
      <c r="TPJ67" s="140"/>
      <c r="TPK67" s="140"/>
      <c r="TPL67" s="140"/>
      <c r="TPM67" s="140"/>
      <c r="TPN67" s="140"/>
      <c r="TPO67" s="140"/>
      <c r="TPP67" s="140"/>
      <c r="TPQ67" s="140"/>
      <c r="TPR67" s="140"/>
      <c r="TPS67" s="140"/>
      <c r="TPT67" s="140"/>
      <c r="TPU67" s="140"/>
      <c r="TPV67" s="140"/>
      <c r="TPW67" s="140"/>
      <c r="TPX67" s="140"/>
      <c r="TPY67" s="140"/>
      <c r="TPZ67" s="140"/>
      <c r="TQA67" s="140"/>
      <c r="TQB67" s="140"/>
      <c r="TQC67" s="140"/>
      <c r="TQD67" s="140"/>
      <c r="TQE67" s="140"/>
      <c r="TQF67" s="140"/>
      <c r="TQG67" s="140"/>
      <c r="TQH67" s="140"/>
      <c r="TQI67" s="140"/>
      <c r="TQJ67" s="140"/>
      <c r="TQK67" s="140"/>
      <c r="TQL67" s="140"/>
      <c r="TQM67" s="140"/>
      <c r="TQN67" s="140"/>
      <c r="TQO67" s="140"/>
      <c r="TQP67" s="140"/>
      <c r="TQQ67" s="140"/>
      <c r="TQR67" s="140"/>
      <c r="TQS67" s="140"/>
      <c r="TQT67" s="140"/>
      <c r="TQU67" s="140"/>
      <c r="TQV67" s="140"/>
      <c r="TQW67" s="140"/>
      <c r="TQX67" s="140"/>
      <c r="TQY67" s="140"/>
      <c r="TQZ67" s="140"/>
      <c r="TRA67" s="140"/>
      <c r="TRB67" s="140"/>
      <c r="TRC67" s="140"/>
      <c r="TRD67" s="140"/>
      <c r="TRE67" s="140"/>
      <c r="TRF67" s="140"/>
      <c r="TRG67" s="140"/>
      <c r="TRH67" s="140"/>
      <c r="TRI67" s="140"/>
      <c r="TRJ67" s="140"/>
      <c r="TRK67" s="140"/>
      <c r="TRL67" s="140"/>
      <c r="TRM67" s="140"/>
      <c r="TRN67" s="140"/>
      <c r="TRO67" s="140"/>
      <c r="TRP67" s="140"/>
      <c r="TRQ67" s="140"/>
      <c r="TRR67" s="140"/>
      <c r="TRS67" s="140"/>
      <c r="TRT67" s="140"/>
      <c r="TRU67" s="140"/>
      <c r="TRV67" s="140"/>
      <c r="TRW67" s="140"/>
      <c r="TRX67" s="140"/>
      <c r="TRY67" s="140"/>
      <c r="TRZ67" s="140"/>
      <c r="TSA67" s="140"/>
      <c r="TSB67" s="140"/>
      <c r="TSC67" s="140"/>
      <c r="TSD67" s="140"/>
      <c r="TSE67" s="140"/>
      <c r="TSF67" s="140"/>
      <c r="TSG67" s="140"/>
      <c r="TSH67" s="140"/>
      <c r="TSI67" s="140"/>
      <c r="TSJ67" s="140"/>
      <c r="TSK67" s="140"/>
      <c r="TSL67" s="140"/>
      <c r="TSM67" s="140"/>
      <c r="TSN67" s="140"/>
      <c r="TSO67" s="140"/>
      <c r="TSP67" s="140"/>
      <c r="TSQ67" s="140"/>
      <c r="TSR67" s="140"/>
      <c r="TSS67" s="140"/>
      <c r="TST67" s="140"/>
      <c r="TSU67" s="140"/>
      <c r="TSV67" s="140"/>
      <c r="TSW67" s="140"/>
      <c r="TSX67" s="140"/>
      <c r="TSY67" s="140"/>
      <c r="TSZ67" s="140"/>
      <c r="TTA67" s="140"/>
      <c r="TTB67" s="140"/>
      <c r="TTC67" s="140"/>
      <c r="TTD67" s="140"/>
      <c r="TTE67" s="140"/>
      <c r="TTF67" s="140"/>
      <c r="TTG67" s="140"/>
      <c r="TTH67" s="140"/>
      <c r="TTI67" s="140"/>
      <c r="TTJ67" s="140"/>
      <c r="TTK67" s="140"/>
      <c r="TTL67" s="140"/>
      <c r="TTM67" s="140"/>
      <c r="TTN67" s="140"/>
      <c r="TTO67" s="140"/>
      <c r="TTP67" s="140"/>
      <c r="TTQ67" s="140"/>
      <c r="TTR67" s="140"/>
      <c r="TTS67" s="140"/>
      <c r="TTT67" s="140"/>
      <c r="TTU67" s="140"/>
      <c r="TTV67" s="140"/>
      <c r="TTW67" s="140"/>
      <c r="TTX67" s="140"/>
      <c r="TTY67" s="140"/>
      <c r="TTZ67" s="140"/>
      <c r="TUA67" s="140"/>
      <c r="TUB67" s="140"/>
      <c r="TUC67" s="140"/>
      <c r="TUD67" s="140"/>
      <c r="TUE67" s="140"/>
      <c r="TUF67" s="140"/>
      <c r="TUG67" s="140"/>
      <c r="TUH67" s="140"/>
      <c r="TUI67" s="140"/>
      <c r="TUJ67" s="140"/>
      <c r="TUK67" s="140"/>
      <c r="TUL67" s="140"/>
      <c r="TUM67" s="140"/>
      <c r="TUN67" s="140"/>
      <c r="TUO67" s="140"/>
      <c r="TUP67" s="140"/>
      <c r="TUQ67" s="140"/>
      <c r="TUR67" s="140"/>
      <c r="TUS67" s="140"/>
      <c r="TUT67" s="140"/>
      <c r="TUU67" s="140"/>
      <c r="TUV67" s="140"/>
      <c r="TUW67" s="140"/>
      <c r="TUX67" s="140"/>
      <c r="TUY67" s="140"/>
      <c r="TUZ67" s="140"/>
      <c r="TVA67" s="140"/>
      <c r="TVB67" s="140"/>
      <c r="TVC67" s="140"/>
      <c r="TVD67" s="140"/>
      <c r="TVE67" s="140"/>
      <c r="TVF67" s="140"/>
      <c r="TVG67" s="140"/>
      <c r="TVH67" s="140"/>
      <c r="TVI67" s="140"/>
      <c r="TVJ67" s="140"/>
      <c r="TVK67" s="140"/>
      <c r="TVL67" s="140"/>
      <c r="TVM67" s="140"/>
      <c r="TVN67" s="140"/>
      <c r="TVO67" s="140"/>
      <c r="TVP67" s="140"/>
      <c r="TVQ67" s="140"/>
      <c r="TVR67" s="140"/>
      <c r="TVS67" s="140"/>
      <c r="TVT67" s="140"/>
      <c r="TVU67" s="140"/>
      <c r="TVV67" s="140"/>
      <c r="TVW67" s="140"/>
      <c r="TVX67" s="140"/>
      <c r="TVY67" s="140"/>
      <c r="TVZ67" s="140"/>
      <c r="TWA67" s="140"/>
      <c r="TWB67" s="140"/>
      <c r="TWC67" s="140"/>
      <c r="TWD67" s="140"/>
      <c r="TWE67" s="140"/>
      <c r="TWF67" s="140"/>
      <c r="TWG67" s="140"/>
      <c r="TWH67" s="140"/>
      <c r="TWI67" s="140"/>
      <c r="TWJ67" s="140"/>
      <c r="TWK67" s="140"/>
      <c r="TWL67" s="140"/>
      <c r="TWM67" s="140"/>
      <c r="TWN67" s="140"/>
      <c r="TWO67" s="140"/>
      <c r="TWP67" s="140"/>
      <c r="TWQ67" s="140"/>
      <c r="TWR67" s="140"/>
      <c r="TWS67" s="140"/>
      <c r="TWT67" s="140"/>
      <c r="TWU67" s="140"/>
      <c r="TWV67" s="140"/>
      <c r="TWW67" s="140"/>
      <c r="TWX67" s="140"/>
      <c r="TWY67" s="140"/>
      <c r="TWZ67" s="140"/>
      <c r="TXA67" s="140"/>
      <c r="TXB67" s="140"/>
      <c r="TXC67" s="140"/>
      <c r="TXD67" s="140"/>
      <c r="TXE67" s="140"/>
      <c r="TXF67" s="140"/>
      <c r="TXG67" s="140"/>
      <c r="TXH67" s="140"/>
      <c r="TXI67" s="140"/>
      <c r="TXJ67" s="140"/>
      <c r="TXK67" s="140"/>
      <c r="TXL67" s="140"/>
      <c r="TXM67" s="140"/>
      <c r="TXN67" s="140"/>
      <c r="TXO67" s="140"/>
      <c r="TXP67" s="140"/>
      <c r="TXQ67" s="140"/>
      <c r="TXR67" s="140"/>
      <c r="TXS67" s="140"/>
      <c r="TXT67" s="140"/>
      <c r="TXU67" s="140"/>
      <c r="TXV67" s="140"/>
      <c r="TXW67" s="140"/>
      <c r="TXX67" s="140"/>
      <c r="TXY67" s="140"/>
      <c r="TXZ67" s="140"/>
      <c r="TYA67" s="140"/>
      <c r="TYB67" s="140"/>
      <c r="TYC67" s="140"/>
      <c r="TYD67" s="140"/>
      <c r="TYE67" s="140"/>
      <c r="TYF67" s="140"/>
      <c r="TYG67" s="140"/>
      <c r="TYH67" s="140"/>
      <c r="TYI67" s="140"/>
      <c r="TYJ67" s="140"/>
      <c r="TYK67" s="140"/>
      <c r="TYL67" s="140"/>
      <c r="TYM67" s="140"/>
      <c r="TYN67" s="140"/>
      <c r="TYO67" s="140"/>
      <c r="TYP67" s="140"/>
      <c r="TYQ67" s="140"/>
      <c r="TYR67" s="140"/>
      <c r="TYS67" s="140"/>
      <c r="TYT67" s="140"/>
      <c r="TYU67" s="140"/>
      <c r="TYV67" s="140"/>
      <c r="TYW67" s="140"/>
      <c r="TYX67" s="140"/>
      <c r="TYY67" s="140"/>
      <c r="TYZ67" s="140"/>
      <c r="TZA67" s="140"/>
      <c r="TZB67" s="140"/>
      <c r="TZC67" s="140"/>
      <c r="TZD67" s="140"/>
      <c r="TZE67" s="140"/>
      <c r="TZF67" s="140"/>
      <c r="TZG67" s="140"/>
      <c r="TZH67" s="140"/>
      <c r="TZI67" s="140"/>
      <c r="TZJ67" s="140"/>
      <c r="TZK67" s="140"/>
      <c r="TZL67" s="140"/>
      <c r="TZM67" s="140"/>
      <c r="TZN67" s="140"/>
      <c r="TZO67" s="140"/>
      <c r="TZP67" s="140"/>
      <c r="TZQ67" s="140"/>
      <c r="TZR67" s="140"/>
      <c r="TZS67" s="140"/>
      <c r="TZT67" s="140"/>
      <c r="TZU67" s="140"/>
      <c r="TZV67" s="140"/>
      <c r="TZW67" s="140"/>
      <c r="TZX67" s="140"/>
      <c r="TZY67" s="140"/>
      <c r="TZZ67" s="140"/>
      <c r="UAA67" s="140"/>
      <c r="UAB67" s="140"/>
      <c r="UAC67" s="140"/>
      <c r="UAD67" s="140"/>
      <c r="UAE67" s="140"/>
      <c r="UAF67" s="140"/>
      <c r="UAG67" s="140"/>
      <c r="UAH67" s="140"/>
      <c r="UAI67" s="140"/>
      <c r="UAJ67" s="140"/>
      <c r="UAK67" s="140"/>
      <c r="UAL67" s="140"/>
      <c r="UAM67" s="140"/>
      <c r="UAN67" s="140"/>
      <c r="UAO67" s="140"/>
      <c r="UAP67" s="140"/>
      <c r="UAQ67" s="140"/>
      <c r="UAR67" s="140"/>
      <c r="UAS67" s="140"/>
      <c r="UAT67" s="140"/>
      <c r="UAU67" s="140"/>
      <c r="UAV67" s="140"/>
      <c r="UAW67" s="140"/>
      <c r="UAX67" s="140"/>
      <c r="UAY67" s="140"/>
      <c r="UAZ67" s="140"/>
      <c r="UBA67" s="140"/>
      <c r="UBB67" s="140"/>
      <c r="UBC67" s="140"/>
      <c r="UBD67" s="140"/>
      <c r="UBE67" s="140"/>
      <c r="UBF67" s="140"/>
      <c r="UBG67" s="140"/>
      <c r="UBH67" s="140"/>
      <c r="UBI67" s="140"/>
      <c r="UBJ67" s="140"/>
      <c r="UBK67" s="140"/>
      <c r="UBL67" s="140"/>
      <c r="UBM67" s="140"/>
      <c r="UBN67" s="140"/>
      <c r="UBO67" s="140"/>
      <c r="UBP67" s="140"/>
      <c r="UBQ67" s="140"/>
      <c r="UBR67" s="140"/>
      <c r="UBS67" s="140"/>
      <c r="UBT67" s="140"/>
      <c r="UBU67" s="140"/>
      <c r="UBV67" s="140"/>
      <c r="UBW67" s="140"/>
      <c r="UBX67" s="140"/>
      <c r="UBY67" s="140"/>
      <c r="UBZ67" s="140"/>
      <c r="UCA67" s="140"/>
      <c r="UCB67" s="140"/>
      <c r="UCC67" s="140"/>
      <c r="UCD67" s="140"/>
      <c r="UCE67" s="140"/>
      <c r="UCF67" s="140"/>
      <c r="UCG67" s="140"/>
      <c r="UCH67" s="140"/>
      <c r="UCI67" s="140"/>
      <c r="UCJ67" s="140"/>
      <c r="UCK67" s="140"/>
      <c r="UCL67" s="140"/>
      <c r="UCM67" s="140"/>
      <c r="UCN67" s="140"/>
      <c r="UCO67" s="140"/>
      <c r="UCP67" s="140"/>
      <c r="UCQ67" s="140"/>
      <c r="UCR67" s="140"/>
      <c r="UCS67" s="140"/>
      <c r="UCT67" s="140"/>
      <c r="UCU67" s="140"/>
      <c r="UCV67" s="140"/>
      <c r="UCW67" s="140"/>
      <c r="UCX67" s="140"/>
      <c r="UCY67" s="140"/>
      <c r="UCZ67" s="140"/>
      <c r="UDA67" s="140"/>
      <c r="UDB67" s="140"/>
      <c r="UDC67" s="140"/>
      <c r="UDD67" s="140"/>
      <c r="UDE67" s="140"/>
      <c r="UDF67" s="140"/>
      <c r="UDG67" s="140"/>
      <c r="UDH67" s="140"/>
      <c r="UDI67" s="140"/>
      <c r="UDJ67" s="140"/>
      <c r="UDK67" s="140"/>
      <c r="UDL67" s="140"/>
      <c r="UDM67" s="140"/>
      <c r="UDN67" s="140"/>
      <c r="UDO67" s="140"/>
      <c r="UDP67" s="140"/>
      <c r="UDQ67" s="140"/>
      <c r="UDR67" s="140"/>
      <c r="UDS67" s="140"/>
      <c r="UDT67" s="140"/>
      <c r="UDU67" s="140"/>
      <c r="UDV67" s="140"/>
      <c r="UDW67" s="140"/>
      <c r="UDX67" s="140"/>
      <c r="UDY67" s="140"/>
      <c r="UDZ67" s="140"/>
      <c r="UEA67" s="140"/>
      <c r="UEB67" s="140"/>
      <c r="UEC67" s="140"/>
      <c r="UED67" s="140"/>
      <c r="UEE67" s="140"/>
      <c r="UEF67" s="140"/>
      <c r="UEG67" s="140"/>
      <c r="UEH67" s="140"/>
      <c r="UEI67" s="140"/>
      <c r="UEJ67" s="140"/>
      <c r="UEK67" s="140"/>
      <c r="UEL67" s="140"/>
      <c r="UEM67" s="140"/>
      <c r="UEN67" s="140"/>
      <c r="UEO67" s="140"/>
      <c r="UEP67" s="140"/>
      <c r="UEQ67" s="140"/>
      <c r="UER67" s="140"/>
      <c r="UES67" s="140"/>
      <c r="UET67" s="140"/>
      <c r="UEU67" s="140"/>
      <c r="UEV67" s="140"/>
      <c r="UEW67" s="140"/>
      <c r="UEX67" s="140"/>
      <c r="UEY67" s="140"/>
      <c r="UEZ67" s="140"/>
      <c r="UFA67" s="140"/>
      <c r="UFB67" s="140"/>
      <c r="UFC67" s="140"/>
      <c r="UFD67" s="140"/>
      <c r="UFE67" s="140"/>
      <c r="UFF67" s="140"/>
      <c r="UFG67" s="140"/>
      <c r="UFH67" s="140"/>
      <c r="UFI67" s="140"/>
      <c r="UFJ67" s="140"/>
      <c r="UFK67" s="140"/>
      <c r="UFL67" s="140"/>
      <c r="UFM67" s="140"/>
      <c r="UFN67" s="140"/>
      <c r="UFO67" s="140"/>
      <c r="UFP67" s="140"/>
      <c r="UFQ67" s="140"/>
      <c r="UFR67" s="140"/>
      <c r="UFS67" s="140"/>
      <c r="UFT67" s="140"/>
      <c r="UFU67" s="140"/>
      <c r="UFV67" s="140"/>
      <c r="UFW67" s="140"/>
      <c r="UFX67" s="140"/>
      <c r="UFY67" s="140"/>
      <c r="UFZ67" s="140"/>
      <c r="UGA67" s="140"/>
      <c r="UGB67" s="140"/>
      <c r="UGC67" s="140"/>
      <c r="UGD67" s="140"/>
      <c r="UGE67" s="140"/>
      <c r="UGF67" s="140"/>
      <c r="UGG67" s="140"/>
      <c r="UGH67" s="140"/>
      <c r="UGI67" s="140"/>
      <c r="UGJ67" s="140"/>
      <c r="UGK67" s="140"/>
      <c r="UGL67" s="140"/>
      <c r="UGM67" s="140"/>
      <c r="UGN67" s="140"/>
      <c r="UGO67" s="140"/>
      <c r="UGP67" s="140"/>
      <c r="UGQ67" s="140"/>
      <c r="UGR67" s="140"/>
      <c r="UGS67" s="140"/>
      <c r="UGT67" s="140"/>
      <c r="UGU67" s="140"/>
      <c r="UGV67" s="140"/>
      <c r="UGW67" s="140"/>
      <c r="UGX67" s="140"/>
      <c r="UGY67" s="140"/>
      <c r="UGZ67" s="140"/>
      <c r="UHA67" s="140"/>
      <c r="UHB67" s="140"/>
      <c r="UHC67" s="140"/>
      <c r="UHD67" s="140"/>
      <c r="UHE67" s="140"/>
      <c r="UHF67" s="140"/>
      <c r="UHG67" s="140"/>
      <c r="UHH67" s="140"/>
      <c r="UHI67" s="140"/>
      <c r="UHJ67" s="140"/>
      <c r="UHK67" s="140"/>
      <c r="UHL67" s="140"/>
      <c r="UHM67" s="140"/>
      <c r="UHN67" s="140"/>
      <c r="UHO67" s="140"/>
      <c r="UHP67" s="140"/>
      <c r="UHQ67" s="140"/>
      <c r="UHR67" s="140"/>
      <c r="UHS67" s="140"/>
      <c r="UHT67" s="140"/>
      <c r="UHU67" s="140"/>
      <c r="UHV67" s="140"/>
      <c r="UHW67" s="140"/>
      <c r="UHX67" s="140"/>
      <c r="UHY67" s="140"/>
      <c r="UHZ67" s="140"/>
      <c r="UIA67" s="140"/>
      <c r="UIB67" s="140"/>
      <c r="UIC67" s="140"/>
      <c r="UID67" s="140"/>
      <c r="UIE67" s="140"/>
      <c r="UIF67" s="140"/>
      <c r="UIG67" s="140"/>
      <c r="UIH67" s="140"/>
      <c r="UII67" s="140"/>
      <c r="UIJ67" s="140"/>
      <c r="UIK67" s="140"/>
      <c r="UIL67" s="140"/>
      <c r="UIM67" s="140"/>
      <c r="UIN67" s="140"/>
      <c r="UIO67" s="140"/>
      <c r="UIP67" s="140"/>
      <c r="UIQ67" s="140"/>
      <c r="UIR67" s="140"/>
      <c r="UIS67" s="140"/>
      <c r="UIT67" s="140"/>
      <c r="UIU67" s="140"/>
      <c r="UIV67" s="140"/>
      <c r="UIW67" s="140"/>
      <c r="UIX67" s="140"/>
      <c r="UIY67" s="140"/>
      <c r="UIZ67" s="140"/>
      <c r="UJA67" s="140"/>
      <c r="UJB67" s="140"/>
      <c r="UJC67" s="140"/>
      <c r="UJD67" s="140"/>
      <c r="UJE67" s="140"/>
      <c r="UJF67" s="140"/>
      <c r="UJG67" s="140"/>
      <c r="UJH67" s="140"/>
      <c r="UJI67" s="140"/>
      <c r="UJJ67" s="140"/>
      <c r="UJK67" s="140"/>
      <c r="UJL67" s="140"/>
      <c r="UJM67" s="140"/>
      <c r="UJN67" s="140"/>
      <c r="UJO67" s="140"/>
      <c r="UJP67" s="140"/>
      <c r="UJQ67" s="140"/>
      <c r="UJR67" s="140"/>
      <c r="UJS67" s="140"/>
      <c r="UJT67" s="140"/>
      <c r="UJU67" s="140"/>
      <c r="UJV67" s="140"/>
      <c r="UJW67" s="140"/>
      <c r="UJX67" s="140"/>
      <c r="UJY67" s="140"/>
      <c r="UJZ67" s="140"/>
      <c r="UKA67" s="140"/>
      <c r="UKB67" s="140"/>
      <c r="UKC67" s="140"/>
      <c r="UKD67" s="140"/>
      <c r="UKE67" s="140"/>
      <c r="UKF67" s="140"/>
      <c r="UKG67" s="140"/>
      <c r="UKH67" s="140"/>
      <c r="UKI67" s="140"/>
      <c r="UKJ67" s="140"/>
      <c r="UKK67" s="140"/>
      <c r="UKL67" s="140"/>
      <c r="UKM67" s="140"/>
      <c r="UKN67" s="140"/>
      <c r="UKO67" s="140"/>
      <c r="UKP67" s="140"/>
      <c r="UKQ67" s="140"/>
      <c r="UKR67" s="140"/>
      <c r="UKS67" s="140"/>
      <c r="UKT67" s="140"/>
      <c r="UKU67" s="140"/>
      <c r="UKV67" s="140"/>
      <c r="UKW67" s="140"/>
      <c r="UKX67" s="140"/>
      <c r="UKY67" s="140"/>
      <c r="UKZ67" s="140"/>
      <c r="ULA67" s="140"/>
      <c r="ULB67" s="140"/>
      <c r="ULC67" s="140"/>
      <c r="ULD67" s="140"/>
      <c r="ULE67" s="140"/>
      <c r="ULF67" s="140"/>
      <c r="ULG67" s="140"/>
      <c r="ULH67" s="140"/>
      <c r="ULI67" s="140"/>
      <c r="ULJ67" s="140"/>
      <c r="ULK67" s="140"/>
      <c r="ULL67" s="140"/>
      <c r="ULM67" s="140"/>
      <c r="ULN67" s="140"/>
      <c r="ULO67" s="140"/>
      <c r="ULP67" s="140"/>
      <c r="ULQ67" s="140"/>
      <c r="ULR67" s="140"/>
      <c r="ULS67" s="140"/>
      <c r="ULT67" s="140"/>
      <c r="ULU67" s="140"/>
      <c r="ULV67" s="140"/>
      <c r="ULW67" s="140"/>
      <c r="ULX67" s="140"/>
      <c r="ULY67" s="140"/>
      <c r="ULZ67" s="140"/>
      <c r="UMA67" s="140"/>
      <c r="UMB67" s="140"/>
      <c r="UMC67" s="140"/>
      <c r="UMD67" s="140"/>
      <c r="UME67" s="140"/>
      <c r="UMF67" s="140"/>
      <c r="UMG67" s="140"/>
      <c r="UMH67" s="140"/>
      <c r="UMI67" s="140"/>
      <c r="UMJ67" s="140"/>
      <c r="UMK67" s="140"/>
      <c r="UML67" s="140"/>
      <c r="UMM67" s="140"/>
      <c r="UMN67" s="140"/>
      <c r="UMO67" s="140"/>
      <c r="UMP67" s="140"/>
      <c r="UMQ67" s="140"/>
      <c r="UMR67" s="140"/>
      <c r="UMS67" s="140"/>
      <c r="UMT67" s="140"/>
      <c r="UMU67" s="140"/>
      <c r="UMV67" s="140"/>
      <c r="UMW67" s="140"/>
      <c r="UMX67" s="140"/>
      <c r="UMY67" s="140"/>
      <c r="UMZ67" s="140"/>
      <c r="UNA67" s="140"/>
      <c r="UNB67" s="140"/>
      <c r="UNC67" s="140"/>
      <c r="UND67" s="140"/>
      <c r="UNE67" s="140"/>
      <c r="UNF67" s="140"/>
      <c r="UNG67" s="140"/>
      <c r="UNH67" s="140"/>
      <c r="UNI67" s="140"/>
      <c r="UNJ67" s="140"/>
      <c r="UNK67" s="140"/>
      <c r="UNL67" s="140"/>
      <c r="UNM67" s="140"/>
      <c r="UNN67" s="140"/>
      <c r="UNO67" s="140"/>
      <c r="UNP67" s="140"/>
      <c r="UNQ67" s="140"/>
      <c r="UNR67" s="140"/>
      <c r="UNS67" s="140"/>
      <c r="UNT67" s="140"/>
      <c r="UNU67" s="140"/>
      <c r="UNV67" s="140"/>
      <c r="UNW67" s="140"/>
      <c r="UNX67" s="140"/>
      <c r="UNY67" s="140"/>
      <c r="UNZ67" s="140"/>
      <c r="UOA67" s="140"/>
      <c r="UOB67" s="140"/>
      <c r="UOC67" s="140"/>
      <c r="UOD67" s="140"/>
      <c r="UOE67" s="140"/>
      <c r="UOF67" s="140"/>
      <c r="UOG67" s="140"/>
      <c r="UOH67" s="140"/>
      <c r="UOI67" s="140"/>
      <c r="UOJ67" s="140"/>
      <c r="UOK67" s="140"/>
      <c r="UOL67" s="140"/>
      <c r="UOM67" s="140"/>
      <c r="UON67" s="140"/>
      <c r="UOO67" s="140"/>
      <c r="UOP67" s="140"/>
      <c r="UOQ67" s="140"/>
      <c r="UOR67" s="140"/>
      <c r="UOS67" s="140"/>
      <c r="UOT67" s="140"/>
      <c r="UOU67" s="140"/>
      <c r="UOV67" s="140"/>
      <c r="UOW67" s="140"/>
      <c r="UOX67" s="140"/>
      <c r="UOY67" s="140"/>
      <c r="UOZ67" s="140"/>
      <c r="UPA67" s="140"/>
      <c r="UPB67" s="140"/>
      <c r="UPC67" s="140"/>
      <c r="UPD67" s="140"/>
      <c r="UPE67" s="140"/>
      <c r="UPF67" s="140"/>
      <c r="UPG67" s="140"/>
      <c r="UPH67" s="140"/>
      <c r="UPI67" s="140"/>
      <c r="UPJ67" s="140"/>
      <c r="UPK67" s="140"/>
      <c r="UPL67" s="140"/>
      <c r="UPM67" s="140"/>
      <c r="UPN67" s="140"/>
      <c r="UPO67" s="140"/>
      <c r="UPP67" s="140"/>
      <c r="UPQ67" s="140"/>
      <c r="UPR67" s="140"/>
      <c r="UPS67" s="140"/>
      <c r="UPT67" s="140"/>
      <c r="UPU67" s="140"/>
      <c r="UPV67" s="140"/>
      <c r="UPW67" s="140"/>
      <c r="UPX67" s="140"/>
      <c r="UPY67" s="140"/>
      <c r="UPZ67" s="140"/>
      <c r="UQA67" s="140"/>
      <c r="UQB67" s="140"/>
      <c r="UQC67" s="140"/>
      <c r="UQD67" s="140"/>
      <c r="UQE67" s="140"/>
      <c r="UQF67" s="140"/>
      <c r="UQG67" s="140"/>
      <c r="UQH67" s="140"/>
      <c r="UQI67" s="140"/>
      <c r="UQJ67" s="140"/>
      <c r="UQK67" s="140"/>
      <c r="UQL67" s="140"/>
      <c r="UQM67" s="140"/>
      <c r="UQN67" s="140"/>
      <c r="UQO67" s="140"/>
      <c r="UQP67" s="140"/>
      <c r="UQQ67" s="140"/>
      <c r="UQR67" s="140"/>
      <c r="UQS67" s="140"/>
      <c r="UQT67" s="140"/>
      <c r="UQU67" s="140"/>
      <c r="UQV67" s="140"/>
      <c r="UQW67" s="140"/>
      <c r="UQX67" s="140"/>
      <c r="UQY67" s="140"/>
      <c r="UQZ67" s="140"/>
      <c r="URA67" s="140"/>
      <c r="URB67" s="140"/>
      <c r="URC67" s="140"/>
      <c r="URD67" s="140"/>
      <c r="URE67" s="140"/>
      <c r="URF67" s="140"/>
      <c r="URG67" s="140"/>
      <c r="URH67" s="140"/>
      <c r="URI67" s="140"/>
      <c r="URJ67" s="140"/>
      <c r="URK67" s="140"/>
      <c r="URL67" s="140"/>
      <c r="URM67" s="140"/>
      <c r="URN67" s="140"/>
      <c r="URO67" s="140"/>
      <c r="URP67" s="140"/>
      <c r="URQ67" s="140"/>
      <c r="URR67" s="140"/>
      <c r="URS67" s="140"/>
      <c r="URT67" s="140"/>
      <c r="URU67" s="140"/>
      <c r="URV67" s="140"/>
      <c r="URW67" s="140"/>
      <c r="URX67" s="140"/>
      <c r="URY67" s="140"/>
      <c r="URZ67" s="140"/>
      <c r="USA67" s="140"/>
      <c r="USB67" s="140"/>
      <c r="USC67" s="140"/>
      <c r="USD67" s="140"/>
      <c r="USE67" s="140"/>
      <c r="USF67" s="140"/>
      <c r="USG67" s="140"/>
      <c r="USH67" s="140"/>
      <c r="USI67" s="140"/>
      <c r="USJ67" s="140"/>
      <c r="USK67" s="140"/>
      <c r="USL67" s="140"/>
      <c r="USM67" s="140"/>
      <c r="USN67" s="140"/>
      <c r="USO67" s="140"/>
      <c r="USP67" s="140"/>
      <c r="USQ67" s="140"/>
      <c r="USR67" s="140"/>
      <c r="USS67" s="140"/>
      <c r="UST67" s="140"/>
      <c r="USU67" s="140"/>
      <c r="USV67" s="140"/>
      <c r="USW67" s="140"/>
      <c r="USX67" s="140"/>
      <c r="USY67" s="140"/>
      <c r="USZ67" s="140"/>
      <c r="UTA67" s="140"/>
      <c r="UTB67" s="140"/>
      <c r="UTC67" s="140"/>
      <c r="UTD67" s="140"/>
      <c r="UTE67" s="140"/>
      <c r="UTF67" s="140"/>
      <c r="UTG67" s="140"/>
      <c r="UTH67" s="140"/>
      <c r="UTI67" s="140"/>
      <c r="UTJ67" s="140"/>
      <c r="UTK67" s="140"/>
      <c r="UTL67" s="140"/>
      <c r="UTM67" s="140"/>
      <c r="UTN67" s="140"/>
      <c r="UTO67" s="140"/>
      <c r="UTP67" s="140"/>
      <c r="UTQ67" s="140"/>
      <c r="UTR67" s="140"/>
      <c r="UTS67" s="140"/>
      <c r="UTT67" s="140"/>
      <c r="UTU67" s="140"/>
      <c r="UTV67" s="140"/>
      <c r="UTW67" s="140"/>
      <c r="UTX67" s="140"/>
      <c r="UTY67" s="140"/>
      <c r="UTZ67" s="140"/>
      <c r="UUA67" s="140"/>
      <c r="UUB67" s="140"/>
      <c r="UUC67" s="140"/>
      <c r="UUD67" s="140"/>
      <c r="UUE67" s="140"/>
      <c r="UUF67" s="140"/>
      <c r="UUG67" s="140"/>
      <c r="UUH67" s="140"/>
      <c r="UUI67" s="140"/>
      <c r="UUJ67" s="140"/>
      <c r="UUK67" s="140"/>
      <c r="UUL67" s="140"/>
      <c r="UUM67" s="140"/>
      <c r="UUN67" s="140"/>
      <c r="UUO67" s="140"/>
      <c r="UUP67" s="140"/>
      <c r="UUQ67" s="140"/>
      <c r="UUR67" s="140"/>
      <c r="UUS67" s="140"/>
      <c r="UUT67" s="140"/>
      <c r="UUU67" s="140"/>
      <c r="UUV67" s="140"/>
      <c r="UUW67" s="140"/>
      <c r="UUX67" s="140"/>
      <c r="UUY67" s="140"/>
      <c r="UUZ67" s="140"/>
      <c r="UVA67" s="140"/>
      <c r="UVB67" s="140"/>
      <c r="UVC67" s="140"/>
      <c r="UVD67" s="140"/>
      <c r="UVE67" s="140"/>
      <c r="UVF67" s="140"/>
      <c r="UVG67" s="140"/>
      <c r="UVH67" s="140"/>
      <c r="UVI67" s="140"/>
      <c r="UVJ67" s="140"/>
      <c r="UVK67" s="140"/>
      <c r="UVL67" s="140"/>
      <c r="UVM67" s="140"/>
      <c r="UVN67" s="140"/>
      <c r="UVO67" s="140"/>
      <c r="UVP67" s="140"/>
      <c r="UVQ67" s="140"/>
      <c r="UVR67" s="140"/>
      <c r="UVS67" s="140"/>
      <c r="UVT67" s="140"/>
      <c r="UVU67" s="140"/>
      <c r="UVV67" s="140"/>
      <c r="UVW67" s="140"/>
      <c r="UVX67" s="140"/>
      <c r="UVY67" s="140"/>
      <c r="UVZ67" s="140"/>
      <c r="UWA67" s="140"/>
      <c r="UWB67" s="140"/>
      <c r="UWC67" s="140"/>
      <c r="UWD67" s="140"/>
      <c r="UWE67" s="140"/>
      <c r="UWF67" s="140"/>
      <c r="UWG67" s="140"/>
      <c r="UWH67" s="140"/>
      <c r="UWI67" s="140"/>
      <c r="UWJ67" s="140"/>
      <c r="UWK67" s="140"/>
      <c r="UWL67" s="140"/>
      <c r="UWM67" s="140"/>
      <c r="UWN67" s="140"/>
      <c r="UWO67" s="140"/>
      <c r="UWP67" s="140"/>
      <c r="UWQ67" s="140"/>
      <c r="UWR67" s="140"/>
      <c r="UWS67" s="140"/>
      <c r="UWT67" s="140"/>
      <c r="UWU67" s="140"/>
      <c r="UWV67" s="140"/>
      <c r="UWW67" s="140"/>
      <c r="UWX67" s="140"/>
      <c r="UWY67" s="140"/>
      <c r="UWZ67" s="140"/>
      <c r="UXA67" s="140"/>
      <c r="UXB67" s="140"/>
      <c r="UXC67" s="140"/>
      <c r="UXD67" s="140"/>
      <c r="UXE67" s="140"/>
      <c r="UXF67" s="140"/>
      <c r="UXG67" s="140"/>
      <c r="UXH67" s="140"/>
      <c r="UXI67" s="140"/>
      <c r="UXJ67" s="140"/>
      <c r="UXK67" s="140"/>
      <c r="UXL67" s="140"/>
      <c r="UXM67" s="140"/>
      <c r="UXN67" s="140"/>
      <c r="UXO67" s="140"/>
      <c r="UXP67" s="140"/>
      <c r="UXQ67" s="140"/>
      <c r="UXR67" s="140"/>
      <c r="UXS67" s="140"/>
      <c r="UXT67" s="140"/>
      <c r="UXU67" s="140"/>
      <c r="UXV67" s="140"/>
      <c r="UXW67" s="140"/>
      <c r="UXX67" s="140"/>
      <c r="UXY67" s="140"/>
      <c r="UXZ67" s="140"/>
      <c r="UYA67" s="140"/>
      <c r="UYB67" s="140"/>
      <c r="UYC67" s="140"/>
      <c r="UYD67" s="140"/>
      <c r="UYE67" s="140"/>
      <c r="UYF67" s="140"/>
      <c r="UYG67" s="140"/>
      <c r="UYH67" s="140"/>
      <c r="UYI67" s="140"/>
      <c r="UYJ67" s="140"/>
      <c r="UYK67" s="140"/>
      <c r="UYL67" s="140"/>
      <c r="UYM67" s="140"/>
      <c r="UYN67" s="140"/>
      <c r="UYO67" s="140"/>
      <c r="UYP67" s="140"/>
      <c r="UYQ67" s="140"/>
      <c r="UYR67" s="140"/>
      <c r="UYS67" s="140"/>
      <c r="UYT67" s="140"/>
      <c r="UYU67" s="140"/>
      <c r="UYV67" s="140"/>
      <c r="UYW67" s="140"/>
      <c r="UYX67" s="140"/>
      <c r="UYY67" s="140"/>
      <c r="UYZ67" s="140"/>
      <c r="UZA67" s="140"/>
      <c r="UZB67" s="140"/>
      <c r="UZC67" s="140"/>
      <c r="UZD67" s="140"/>
      <c r="UZE67" s="140"/>
      <c r="UZF67" s="140"/>
      <c r="UZG67" s="140"/>
      <c r="UZH67" s="140"/>
      <c r="UZI67" s="140"/>
      <c r="UZJ67" s="140"/>
      <c r="UZK67" s="140"/>
      <c r="UZL67" s="140"/>
      <c r="UZM67" s="140"/>
      <c r="UZN67" s="140"/>
      <c r="UZO67" s="140"/>
      <c r="UZP67" s="140"/>
      <c r="UZQ67" s="140"/>
      <c r="UZR67" s="140"/>
      <c r="UZS67" s="140"/>
      <c r="UZT67" s="140"/>
      <c r="UZU67" s="140"/>
      <c r="UZV67" s="140"/>
      <c r="UZW67" s="140"/>
      <c r="UZX67" s="140"/>
      <c r="UZY67" s="140"/>
      <c r="UZZ67" s="140"/>
      <c r="VAA67" s="140"/>
      <c r="VAB67" s="140"/>
      <c r="VAC67" s="140"/>
      <c r="VAD67" s="140"/>
      <c r="VAE67" s="140"/>
      <c r="VAF67" s="140"/>
      <c r="VAG67" s="140"/>
      <c r="VAH67" s="140"/>
      <c r="VAI67" s="140"/>
      <c r="VAJ67" s="140"/>
      <c r="VAK67" s="140"/>
      <c r="VAL67" s="140"/>
      <c r="VAM67" s="140"/>
      <c r="VAN67" s="140"/>
      <c r="VAO67" s="140"/>
      <c r="VAP67" s="140"/>
      <c r="VAQ67" s="140"/>
      <c r="VAR67" s="140"/>
      <c r="VAS67" s="140"/>
      <c r="VAT67" s="140"/>
      <c r="VAU67" s="140"/>
      <c r="VAV67" s="140"/>
      <c r="VAW67" s="140"/>
      <c r="VAX67" s="140"/>
      <c r="VAY67" s="140"/>
      <c r="VAZ67" s="140"/>
      <c r="VBA67" s="140"/>
      <c r="VBB67" s="140"/>
      <c r="VBC67" s="140"/>
      <c r="VBD67" s="140"/>
      <c r="VBE67" s="140"/>
      <c r="VBF67" s="140"/>
      <c r="VBG67" s="140"/>
      <c r="VBH67" s="140"/>
      <c r="VBI67" s="140"/>
      <c r="VBJ67" s="140"/>
      <c r="VBK67" s="140"/>
      <c r="VBL67" s="140"/>
      <c r="VBM67" s="140"/>
      <c r="VBN67" s="140"/>
      <c r="VBO67" s="140"/>
      <c r="VBP67" s="140"/>
      <c r="VBQ67" s="140"/>
      <c r="VBR67" s="140"/>
      <c r="VBS67" s="140"/>
      <c r="VBT67" s="140"/>
      <c r="VBU67" s="140"/>
      <c r="VBV67" s="140"/>
      <c r="VBW67" s="140"/>
      <c r="VBX67" s="140"/>
      <c r="VBY67" s="140"/>
      <c r="VBZ67" s="140"/>
      <c r="VCA67" s="140"/>
      <c r="VCB67" s="140"/>
      <c r="VCC67" s="140"/>
      <c r="VCD67" s="140"/>
      <c r="VCE67" s="140"/>
      <c r="VCF67" s="140"/>
      <c r="VCG67" s="140"/>
      <c r="VCH67" s="140"/>
      <c r="VCI67" s="140"/>
      <c r="VCJ67" s="140"/>
      <c r="VCK67" s="140"/>
      <c r="VCL67" s="140"/>
      <c r="VCM67" s="140"/>
      <c r="VCN67" s="140"/>
      <c r="VCO67" s="140"/>
      <c r="VCP67" s="140"/>
      <c r="VCQ67" s="140"/>
      <c r="VCR67" s="140"/>
      <c r="VCS67" s="140"/>
      <c r="VCT67" s="140"/>
      <c r="VCU67" s="140"/>
      <c r="VCV67" s="140"/>
      <c r="VCW67" s="140"/>
      <c r="VCX67" s="140"/>
      <c r="VCY67" s="140"/>
      <c r="VCZ67" s="140"/>
      <c r="VDA67" s="140"/>
      <c r="VDB67" s="140"/>
      <c r="VDC67" s="140"/>
      <c r="VDD67" s="140"/>
      <c r="VDE67" s="140"/>
      <c r="VDF67" s="140"/>
      <c r="VDG67" s="140"/>
      <c r="VDH67" s="140"/>
      <c r="VDI67" s="140"/>
      <c r="VDJ67" s="140"/>
      <c r="VDK67" s="140"/>
      <c r="VDL67" s="140"/>
      <c r="VDM67" s="140"/>
      <c r="VDN67" s="140"/>
      <c r="VDO67" s="140"/>
      <c r="VDP67" s="140"/>
      <c r="VDQ67" s="140"/>
      <c r="VDR67" s="140"/>
      <c r="VDS67" s="140"/>
      <c r="VDT67" s="140"/>
      <c r="VDU67" s="140"/>
      <c r="VDV67" s="140"/>
      <c r="VDW67" s="140"/>
      <c r="VDX67" s="140"/>
      <c r="VDY67" s="140"/>
      <c r="VDZ67" s="140"/>
      <c r="VEA67" s="140"/>
      <c r="VEB67" s="140"/>
      <c r="VEC67" s="140"/>
      <c r="VED67" s="140"/>
      <c r="VEE67" s="140"/>
      <c r="VEF67" s="140"/>
      <c r="VEG67" s="140"/>
      <c r="VEH67" s="140"/>
      <c r="VEI67" s="140"/>
      <c r="VEJ67" s="140"/>
      <c r="VEK67" s="140"/>
      <c r="VEL67" s="140"/>
      <c r="VEM67" s="140"/>
      <c r="VEN67" s="140"/>
      <c r="VEO67" s="140"/>
      <c r="VEP67" s="140"/>
      <c r="VEQ67" s="140"/>
      <c r="VER67" s="140"/>
      <c r="VES67" s="140"/>
      <c r="VET67" s="140"/>
      <c r="VEU67" s="140"/>
      <c r="VEV67" s="140"/>
      <c r="VEW67" s="140"/>
      <c r="VEX67" s="140"/>
      <c r="VEY67" s="140"/>
      <c r="VEZ67" s="140"/>
      <c r="VFA67" s="140"/>
      <c r="VFB67" s="140"/>
      <c r="VFC67" s="140"/>
      <c r="VFD67" s="140"/>
      <c r="VFE67" s="140"/>
      <c r="VFF67" s="140"/>
      <c r="VFG67" s="140"/>
      <c r="VFH67" s="140"/>
      <c r="VFI67" s="140"/>
      <c r="VFJ67" s="140"/>
      <c r="VFK67" s="140"/>
      <c r="VFL67" s="140"/>
      <c r="VFM67" s="140"/>
      <c r="VFN67" s="140"/>
      <c r="VFO67" s="140"/>
      <c r="VFP67" s="140"/>
      <c r="VFQ67" s="140"/>
      <c r="VFR67" s="140"/>
      <c r="VFS67" s="140"/>
      <c r="VFT67" s="140"/>
      <c r="VFU67" s="140"/>
      <c r="VFV67" s="140"/>
      <c r="VFW67" s="140"/>
      <c r="VFX67" s="140"/>
      <c r="VFY67" s="140"/>
      <c r="VFZ67" s="140"/>
      <c r="VGA67" s="140"/>
      <c r="VGB67" s="140"/>
      <c r="VGC67" s="140"/>
      <c r="VGD67" s="140"/>
      <c r="VGE67" s="140"/>
      <c r="VGF67" s="140"/>
      <c r="VGG67" s="140"/>
      <c r="VGH67" s="140"/>
      <c r="VGI67" s="140"/>
      <c r="VGJ67" s="140"/>
      <c r="VGK67" s="140"/>
      <c r="VGL67" s="140"/>
      <c r="VGM67" s="140"/>
      <c r="VGN67" s="140"/>
      <c r="VGO67" s="140"/>
      <c r="VGP67" s="140"/>
      <c r="VGQ67" s="140"/>
      <c r="VGR67" s="140"/>
      <c r="VGS67" s="140"/>
      <c r="VGT67" s="140"/>
      <c r="VGU67" s="140"/>
      <c r="VGV67" s="140"/>
      <c r="VGW67" s="140"/>
      <c r="VGX67" s="140"/>
      <c r="VGY67" s="140"/>
      <c r="VGZ67" s="140"/>
      <c r="VHA67" s="140"/>
      <c r="VHB67" s="140"/>
      <c r="VHC67" s="140"/>
      <c r="VHD67" s="140"/>
      <c r="VHE67" s="140"/>
      <c r="VHF67" s="140"/>
      <c r="VHG67" s="140"/>
      <c r="VHH67" s="140"/>
      <c r="VHI67" s="140"/>
      <c r="VHJ67" s="140"/>
      <c r="VHK67" s="140"/>
      <c r="VHL67" s="140"/>
      <c r="VHM67" s="140"/>
      <c r="VHN67" s="140"/>
      <c r="VHO67" s="140"/>
      <c r="VHP67" s="140"/>
      <c r="VHQ67" s="140"/>
      <c r="VHR67" s="140"/>
      <c r="VHS67" s="140"/>
      <c r="VHT67" s="140"/>
      <c r="VHU67" s="140"/>
      <c r="VHV67" s="140"/>
      <c r="VHW67" s="140"/>
      <c r="VHX67" s="140"/>
      <c r="VHY67" s="140"/>
      <c r="VHZ67" s="140"/>
      <c r="VIA67" s="140"/>
      <c r="VIB67" s="140"/>
      <c r="VIC67" s="140"/>
      <c r="VID67" s="140"/>
      <c r="VIE67" s="140"/>
      <c r="VIF67" s="140"/>
      <c r="VIG67" s="140"/>
      <c r="VIH67" s="140"/>
      <c r="VII67" s="140"/>
      <c r="VIJ67" s="140"/>
      <c r="VIK67" s="140"/>
      <c r="VIL67" s="140"/>
      <c r="VIM67" s="140"/>
      <c r="VIN67" s="140"/>
      <c r="VIO67" s="140"/>
      <c r="VIP67" s="140"/>
      <c r="VIQ67" s="140"/>
      <c r="VIR67" s="140"/>
      <c r="VIS67" s="140"/>
      <c r="VIT67" s="140"/>
      <c r="VIU67" s="140"/>
      <c r="VIV67" s="140"/>
      <c r="VIW67" s="140"/>
      <c r="VIX67" s="140"/>
      <c r="VIY67" s="140"/>
      <c r="VIZ67" s="140"/>
      <c r="VJA67" s="140"/>
      <c r="VJB67" s="140"/>
      <c r="VJC67" s="140"/>
      <c r="VJD67" s="140"/>
      <c r="VJE67" s="140"/>
      <c r="VJF67" s="140"/>
      <c r="VJG67" s="140"/>
      <c r="VJH67" s="140"/>
      <c r="VJI67" s="140"/>
      <c r="VJJ67" s="140"/>
      <c r="VJK67" s="140"/>
      <c r="VJL67" s="140"/>
      <c r="VJM67" s="140"/>
      <c r="VJN67" s="140"/>
      <c r="VJO67" s="140"/>
      <c r="VJP67" s="140"/>
      <c r="VJQ67" s="140"/>
      <c r="VJR67" s="140"/>
      <c r="VJS67" s="140"/>
      <c r="VJT67" s="140"/>
      <c r="VJU67" s="140"/>
      <c r="VJV67" s="140"/>
      <c r="VJW67" s="140"/>
      <c r="VJX67" s="140"/>
      <c r="VJY67" s="140"/>
      <c r="VJZ67" s="140"/>
      <c r="VKA67" s="140"/>
      <c r="VKB67" s="140"/>
      <c r="VKC67" s="140"/>
      <c r="VKD67" s="140"/>
      <c r="VKE67" s="140"/>
      <c r="VKF67" s="140"/>
      <c r="VKG67" s="140"/>
      <c r="VKH67" s="140"/>
      <c r="VKI67" s="140"/>
      <c r="VKJ67" s="140"/>
      <c r="VKK67" s="140"/>
      <c r="VKL67" s="140"/>
      <c r="VKM67" s="140"/>
      <c r="VKN67" s="140"/>
      <c r="VKO67" s="140"/>
      <c r="VKP67" s="140"/>
      <c r="VKQ67" s="140"/>
      <c r="VKR67" s="140"/>
      <c r="VKS67" s="140"/>
      <c r="VKT67" s="140"/>
      <c r="VKU67" s="140"/>
      <c r="VKV67" s="140"/>
      <c r="VKW67" s="140"/>
      <c r="VKX67" s="140"/>
      <c r="VKY67" s="140"/>
      <c r="VKZ67" s="140"/>
      <c r="VLA67" s="140"/>
      <c r="VLB67" s="140"/>
      <c r="VLC67" s="140"/>
      <c r="VLD67" s="140"/>
      <c r="VLE67" s="140"/>
      <c r="VLF67" s="140"/>
      <c r="VLG67" s="140"/>
      <c r="VLH67" s="140"/>
      <c r="VLI67" s="140"/>
      <c r="VLJ67" s="140"/>
      <c r="VLK67" s="140"/>
      <c r="VLL67" s="140"/>
      <c r="VLM67" s="140"/>
      <c r="VLN67" s="140"/>
      <c r="VLO67" s="140"/>
      <c r="VLP67" s="140"/>
      <c r="VLQ67" s="140"/>
      <c r="VLR67" s="140"/>
      <c r="VLS67" s="140"/>
      <c r="VLT67" s="140"/>
      <c r="VLU67" s="140"/>
      <c r="VLV67" s="140"/>
      <c r="VLW67" s="140"/>
      <c r="VLX67" s="140"/>
      <c r="VLY67" s="140"/>
      <c r="VLZ67" s="140"/>
      <c r="VMA67" s="140"/>
      <c r="VMB67" s="140"/>
      <c r="VMC67" s="140"/>
      <c r="VMD67" s="140"/>
      <c r="VME67" s="140"/>
      <c r="VMF67" s="140"/>
      <c r="VMG67" s="140"/>
      <c r="VMH67" s="140"/>
      <c r="VMI67" s="140"/>
      <c r="VMJ67" s="140"/>
      <c r="VMK67" s="140"/>
      <c r="VML67" s="140"/>
      <c r="VMM67" s="140"/>
      <c r="VMN67" s="140"/>
      <c r="VMO67" s="140"/>
      <c r="VMP67" s="140"/>
      <c r="VMQ67" s="140"/>
      <c r="VMR67" s="140"/>
      <c r="VMS67" s="140"/>
      <c r="VMT67" s="140"/>
      <c r="VMU67" s="140"/>
      <c r="VMV67" s="140"/>
      <c r="VMW67" s="140"/>
      <c r="VMX67" s="140"/>
      <c r="VMY67" s="140"/>
      <c r="VMZ67" s="140"/>
      <c r="VNA67" s="140"/>
      <c r="VNB67" s="140"/>
      <c r="VNC67" s="140"/>
      <c r="VND67" s="140"/>
      <c r="VNE67" s="140"/>
      <c r="VNF67" s="140"/>
      <c r="VNG67" s="140"/>
      <c r="VNH67" s="140"/>
      <c r="VNI67" s="140"/>
      <c r="VNJ67" s="140"/>
      <c r="VNK67" s="140"/>
      <c r="VNL67" s="140"/>
      <c r="VNM67" s="140"/>
      <c r="VNN67" s="140"/>
      <c r="VNO67" s="140"/>
      <c r="VNP67" s="140"/>
      <c r="VNQ67" s="140"/>
      <c r="VNR67" s="140"/>
      <c r="VNS67" s="140"/>
      <c r="VNT67" s="140"/>
      <c r="VNU67" s="140"/>
      <c r="VNV67" s="140"/>
      <c r="VNW67" s="140"/>
      <c r="VNX67" s="140"/>
      <c r="VNY67" s="140"/>
      <c r="VNZ67" s="140"/>
      <c r="VOA67" s="140"/>
      <c r="VOB67" s="140"/>
      <c r="VOC67" s="140"/>
      <c r="VOD67" s="140"/>
      <c r="VOE67" s="140"/>
      <c r="VOF67" s="140"/>
      <c r="VOG67" s="140"/>
      <c r="VOH67" s="140"/>
      <c r="VOI67" s="140"/>
      <c r="VOJ67" s="140"/>
      <c r="VOK67" s="140"/>
      <c r="VOL67" s="140"/>
      <c r="VOM67" s="140"/>
      <c r="VON67" s="140"/>
      <c r="VOO67" s="140"/>
      <c r="VOP67" s="140"/>
      <c r="VOQ67" s="140"/>
      <c r="VOR67" s="140"/>
      <c r="VOS67" s="140"/>
      <c r="VOT67" s="140"/>
      <c r="VOU67" s="140"/>
      <c r="VOV67" s="140"/>
      <c r="VOW67" s="140"/>
      <c r="VOX67" s="140"/>
      <c r="VOY67" s="140"/>
      <c r="VOZ67" s="140"/>
      <c r="VPA67" s="140"/>
      <c r="VPB67" s="140"/>
      <c r="VPC67" s="140"/>
      <c r="VPD67" s="140"/>
      <c r="VPE67" s="140"/>
      <c r="VPF67" s="140"/>
      <c r="VPG67" s="140"/>
      <c r="VPH67" s="140"/>
      <c r="VPI67" s="140"/>
      <c r="VPJ67" s="140"/>
      <c r="VPK67" s="140"/>
      <c r="VPL67" s="140"/>
      <c r="VPM67" s="140"/>
      <c r="VPN67" s="140"/>
      <c r="VPO67" s="140"/>
      <c r="VPP67" s="140"/>
      <c r="VPQ67" s="140"/>
      <c r="VPR67" s="140"/>
      <c r="VPS67" s="140"/>
      <c r="VPT67" s="140"/>
      <c r="VPU67" s="140"/>
      <c r="VPV67" s="140"/>
      <c r="VPW67" s="140"/>
      <c r="VPX67" s="140"/>
      <c r="VPY67" s="140"/>
      <c r="VPZ67" s="140"/>
      <c r="VQA67" s="140"/>
      <c r="VQB67" s="140"/>
      <c r="VQC67" s="140"/>
      <c r="VQD67" s="140"/>
      <c r="VQE67" s="140"/>
      <c r="VQF67" s="140"/>
      <c r="VQG67" s="140"/>
      <c r="VQH67" s="140"/>
      <c r="VQI67" s="140"/>
      <c r="VQJ67" s="140"/>
      <c r="VQK67" s="140"/>
      <c r="VQL67" s="140"/>
      <c r="VQM67" s="140"/>
      <c r="VQN67" s="140"/>
      <c r="VQO67" s="140"/>
      <c r="VQP67" s="140"/>
      <c r="VQQ67" s="140"/>
      <c r="VQR67" s="140"/>
      <c r="VQS67" s="140"/>
      <c r="VQT67" s="140"/>
      <c r="VQU67" s="140"/>
      <c r="VQV67" s="140"/>
      <c r="VQW67" s="140"/>
      <c r="VQX67" s="140"/>
      <c r="VQY67" s="140"/>
      <c r="VQZ67" s="140"/>
      <c r="VRA67" s="140"/>
      <c r="VRB67" s="140"/>
      <c r="VRC67" s="140"/>
      <c r="VRD67" s="140"/>
      <c r="VRE67" s="140"/>
      <c r="VRF67" s="140"/>
      <c r="VRG67" s="140"/>
      <c r="VRH67" s="140"/>
      <c r="VRI67" s="140"/>
      <c r="VRJ67" s="140"/>
      <c r="VRK67" s="140"/>
      <c r="VRL67" s="140"/>
      <c r="VRM67" s="140"/>
      <c r="VRN67" s="140"/>
      <c r="VRO67" s="140"/>
      <c r="VRP67" s="140"/>
      <c r="VRQ67" s="140"/>
      <c r="VRR67" s="140"/>
      <c r="VRS67" s="140"/>
      <c r="VRT67" s="140"/>
      <c r="VRU67" s="140"/>
      <c r="VRV67" s="140"/>
      <c r="VRW67" s="140"/>
      <c r="VRX67" s="140"/>
      <c r="VRY67" s="140"/>
      <c r="VRZ67" s="140"/>
      <c r="VSA67" s="140"/>
      <c r="VSB67" s="140"/>
      <c r="VSC67" s="140"/>
      <c r="VSD67" s="140"/>
      <c r="VSE67" s="140"/>
      <c r="VSF67" s="140"/>
      <c r="VSG67" s="140"/>
      <c r="VSH67" s="140"/>
      <c r="VSI67" s="140"/>
      <c r="VSJ67" s="140"/>
      <c r="VSK67" s="140"/>
      <c r="VSL67" s="140"/>
      <c r="VSM67" s="140"/>
      <c r="VSN67" s="140"/>
      <c r="VSO67" s="140"/>
      <c r="VSP67" s="140"/>
      <c r="VSQ67" s="140"/>
      <c r="VSR67" s="140"/>
      <c r="VSS67" s="140"/>
      <c r="VST67" s="140"/>
      <c r="VSU67" s="140"/>
      <c r="VSV67" s="140"/>
      <c r="VSW67" s="140"/>
      <c r="VSX67" s="140"/>
      <c r="VSY67" s="140"/>
      <c r="VSZ67" s="140"/>
      <c r="VTA67" s="140"/>
      <c r="VTB67" s="140"/>
      <c r="VTC67" s="140"/>
      <c r="VTD67" s="140"/>
      <c r="VTE67" s="140"/>
      <c r="VTF67" s="140"/>
      <c r="VTG67" s="140"/>
      <c r="VTH67" s="140"/>
      <c r="VTI67" s="140"/>
      <c r="VTJ67" s="140"/>
      <c r="VTK67" s="140"/>
      <c r="VTL67" s="140"/>
      <c r="VTM67" s="140"/>
      <c r="VTN67" s="140"/>
      <c r="VTO67" s="140"/>
      <c r="VTP67" s="140"/>
      <c r="VTQ67" s="140"/>
      <c r="VTR67" s="140"/>
      <c r="VTS67" s="140"/>
      <c r="VTT67" s="140"/>
      <c r="VTU67" s="140"/>
      <c r="VTV67" s="140"/>
      <c r="VTW67" s="140"/>
      <c r="VTX67" s="140"/>
      <c r="VTY67" s="140"/>
      <c r="VTZ67" s="140"/>
      <c r="VUA67" s="140"/>
      <c r="VUB67" s="140"/>
      <c r="VUC67" s="140"/>
      <c r="VUD67" s="140"/>
      <c r="VUE67" s="140"/>
      <c r="VUF67" s="140"/>
      <c r="VUG67" s="140"/>
      <c r="VUH67" s="140"/>
      <c r="VUI67" s="140"/>
      <c r="VUJ67" s="140"/>
      <c r="VUK67" s="140"/>
      <c r="VUL67" s="140"/>
      <c r="VUM67" s="140"/>
      <c r="VUN67" s="140"/>
      <c r="VUO67" s="140"/>
      <c r="VUP67" s="140"/>
      <c r="VUQ67" s="140"/>
      <c r="VUR67" s="140"/>
      <c r="VUS67" s="140"/>
      <c r="VUT67" s="140"/>
      <c r="VUU67" s="140"/>
      <c r="VUV67" s="140"/>
      <c r="VUW67" s="140"/>
      <c r="VUX67" s="140"/>
      <c r="VUY67" s="140"/>
      <c r="VUZ67" s="140"/>
      <c r="VVA67" s="140"/>
      <c r="VVB67" s="140"/>
      <c r="VVC67" s="140"/>
      <c r="VVD67" s="140"/>
      <c r="VVE67" s="140"/>
      <c r="VVF67" s="140"/>
      <c r="VVG67" s="140"/>
      <c r="VVH67" s="140"/>
      <c r="VVI67" s="140"/>
      <c r="VVJ67" s="140"/>
      <c r="VVK67" s="140"/>
      <c r="VVL67" s="140"/>
      <c r="VVM67" s="140"/>
      <c r="VVN67" s="140"/>
      <c r="VVO67" s="140"/>
      <c r="VVP67" s="140"/>
      <c r="VVQ67" s="140"/>
      <c r="VVR67" s="140"/>
      <c r="VVS67" s="140"/>
      <c r="VVT67" s="140"/>
      <c r="VVU67" s="140"/>
      <c r="VVV67" s="140"/>
      <c r="VVW67" s="140"/>
      <c r="VVX67" s="140"/>
      <c r="VVY67" s="140"/>
      <c r="VVZ67" s="140"/>
      <c r="VWA67" s="140"/>
      <c r="VWB67" s="140"/>
      <c r="VWC67" s="140"/>
      <c r="VWD67" s="140"/>
      <c r="VWE67" s="140"/>
      <c r="VWF67" s="140"/>
      <c r="VWG67" s="140"/>
      <c r="VWH67" s="140"/>
      <c r="VWI67" s="140"/>
      <c r="VWJ67" s="140"/>
      <c r="VWK67" s="140"/>
      <c r="VWL67" s="140"/>
      <c r="VWM67" s="140"/>
      <c r="VWN67" s="140"/>
      <c r="VWO67" s="140"/>
      <c r="VWP67" s="140"/>
      <c r="VWQ67" s="140"/>
      <c r="VWR67" s="140"/>
      <c r="VWS67" s="140"/>
      <c r="VWT67" s="140"/>
      <c r="VWU67" s="140"/>
      <c r="VWV67" s="140"/>
      <c r="VWW67" s="140"/>
      <c r="VWX67" s="140"/>
      <c r="VWY67" s="140"/>
      <c r="VWZ67" s="140"/>
      <c r="VXA67" s="140"/>
      <c r="VXB67" s="140"/>
      <c r="VXC67" s="140"/>
      <c r="VXD67" s="140"/>
      <c r="VXE67" s="140"/>
      <c r="VXF67" s="140"/>
      <c r="VXG67" s="140"/>
      <c r="VXH67" s="140"/>
      <c r="VXI67" s="140"/>
      <c r="VXJ67" s="140"/>
      <c r="VXK67" s="140"/>
      <c r="VXL67" s="140"/>
      <c r="VXM67" s="140"/>
      <c r="VXN67" s="140"/>
      <c r="VXO67" s="140"/>
      <c r="VXP67" s="140"/>
      <c r="VXQ67" s="140"/>
      <c r="VXR67" s="140"/>
      <c r="VXS67" s="140"/>
      <c r="VXT67" s="140"/>
      <c r="VXU67" s="140"/>
      <c r="VXV67" s="140"/>
      <c r="VXW67" s="140"/>
      <c r="VXX67" s="140"/>
      <c r="VXY67" s="140"/>
      <c r="VXZ67" s="140"/>
      <c r="VYA67" s="140"/>
      <c r="VYB67" s="140"/>
      <c r="VYC67" s="140"/>
      <c r="VYD67" s="140"/>
      <c r="VYE67" s="140"/>
      <c r="VYF67" s="140"/>
      <c r="VYG67" s="140"/>
      <c r="VYH67" s="140"/>
      <c r="VYI67" s="140"/>
      <c r="VYJ67" s="140"/>
      <c r="VYK67" s="140"/>
      <c r="VYL67" s="140"/>
      <c r="VYM67" s="140"/>
      <c r="VYN67" s="140"/>
      <c r="VYO67" s="140"/>
      <c r="VYP67" s="140"/>
      <c r="VYQ67" s="140"/>
      <c r="VYR67" s="140"/>
      <c r="VYS67" s="140"/>
      <c r="VYT67" s="140"/>
      <c r="VYU67" s="140"/>
      <c r="VYV67" s="140"/>
      <c r="VYW67" s="140"/>
      <c r="VYX67" s="140"/>
      <c r="VYY67" s="140"/>
      <c r="VYZ67" s="140"/>
      <c r="VZA67" s="140"/>
      <c r="VZB67" s="140"/>
      <c r="VZC67" s="140"/>
      <c r="VZD67" s="140"/>
      <c r="VZE67" s="140"/>
      <c r="VZF67" s="140"/>
      <c r="VZG67" s="140"/>
      <c r="VZH67" s="140"/>
      <c r="VZI67" s="140"/>
      <c r="VZJ67" s="140"/>
      <c r="VZK67" s="140"/>
      <c r="VZL67" s="140"/>
      <c r="VZM67" s="140"/>
      <c r="VZN67" s="140"/>
      <c r="VZO67" s="140"/>
      <c r="VZP67" s="140"/>
      <c r="VZQ67" s="140"/>
      <c r="VZR67" s="140"/>
      <c r="VZS67" s="140"/>
      <c r="VZT67" s="140"/>
      <c r="VZU67" s="140"/>
      <c r="VZV67" s="140"/>
      <c r="VZW67" s="140"/>
      <c r="VZX67" s="140"/>
      <c r="VZY67" s="140"/>
      <c r="VZZ67" s="140"/>
      <c r="WAA67" s="140"/>
      <c r="WAB67" s="140"/>
      <c r="WAC67" s="140"/>
      <c r="WAD67" s="140"/>
      <c r="WAE67" s="140"/>
      <c r="WAF67" s="140"/>
      <c r="WAG67" s="140"/>
      <c r="WAH67" s="140"/>
      <c r="WAI67" s="140"/>
      <c r="WAJ67" s="140"/>
      <c r="WAK67" s="140"/>
      <c r="WAL67" s="140"/>
      <c r="WAM67" s="140"/>
      <c r="WAN67" s="140"/>
      <c r="WAO67" s="140"/>
      <c r="WAP67" s="140"/>
      <c r="WAQ67" s="140"/>
      <c r="WAR67" s="140"/>
      <c r="WAS67" s="140"/>
      <c r="WAT67" s="140"/>
      <c r="WAU67" s="140"/>
      <c r="WAV67" s="140"/>
      <c r="WAW67" s="140"/>
      <c r="WAX67" s="140"/>
      <c r="WAY67" s="140"/>
      <c r="WAZ67" s="140"/>
      <c r="WBA67" s="140"/>
      <c r="WBB67" s="140"/>
      <c r="WBC67" s="140"/>
      <c r="WBD67" s="140"/>
      <c r="WBE67" s="140"/>
      <c r="WBF67" s="140"/>
      <c r="WBG67" s="140"/>
      <c r="WBH67" s="140"/>
      <c r="WBI67" s="140"/>
      <c r="WBJ67" s="140"/>
      <c r="WBK67" s="140"/>
      <c r="WBL67" s="140"/>
      <c r="WBM67" s="140"/>
      <c r="WBN67" s="140"/>
      <c r="WBO67" s="140"/>
      <c r="WBP67" s="140"/>
      <c r="WBQ67" s="140"/>
      <c r="WBR67" s="140"/>
      <c r="WBS67" s="140"/>
      <c r="WBT67" s="140"/>
      <c r="WBU67" s="140"/>
      <c r="WBV67" s="140"/>
      <c r="WBW67" s="140"/>
      <c r="WBX67" s="140"/>
      <c r="WBY67" s="140"/>
      <c r="WBZ67" s="140"/>
      <c r="WCA67" s="140"/>
      <c r="WCB67" s="140"/>
      <c r="WCC67" s="140"/>
      <c r="WCD67" s="140"/>
      <c r="WCE67" s="140"/>
      <c r="WCF67" s="140"/>
      <c r="WCG67" s="140"/>
      <c r="WCH67" s="140"/>
      <c r="WCI67" s="140"/>
      <c r="WCJ67" s="140"/>
      <c r="WCK67" s="140"/>
      <c r="WCL67" s="140"/>
      <c r="WCM67" s="140"/>
      <c r="WCN67" s="140"/>
      <c r="WCO67" s="140"/>
      <c r="WCP67" s="140"/>
      <c r="WCQ67" s="140"/>
      <c r="WCR67" s="140"/>
      <c r="WCS67" s="140"/>
      <c r="WCT67" s="140"/>
      <c r="WCU67" s="140"/>
      <c r="WCV67" s="140"/>
      <c r="WCW67" s="140"/>
      <c r="WCX67" s="140"/>
      <c r="WCY67" s="140"/>
      <c r="WCZ67" s="140"/>
      <c r="WDA67" s="140"/>
      <c r="WDB67" s="140"/>
      <c r="WDC67" s="140"/>
      <c r="WDD67" s="140"/>
      <c r="WDE67" s="140"/>
      <c r="WDF67" s="140"/>
      <c r="WDG67" s="140"/>
      <c r="WDH67" s="140"/>
      <c r="WDI67" s="140"/>
      <c r="WDJ67" s="140"/>
      <c r="WDK67" s="140"/>
      <c r="WDL67" s="140"/>
      <c r="WDM67" s="140"/>
      <c r="WDN67" s="140"/>
      <c r="WDO67" s="140"/>
      <c r="WDP67" s="140"/>
      <c r="WDQ67" s="140"/>
      <c r="WDR67" s="140"/>
      <c r="WDS67" s="140"/>
      <c r="WDT67" s="140"/>
      <c r="WDU67" s="140"/>
      <c r="WDV67" s="140"/>
      <c r="WDW67" s="140"/>
      <c r="WDX67" s="140"/>
      <c r="WDY67" s="140"/>
      <c r="WDZ67" s="140"/>
      <c r="WEA67" s="140"/>
      <c r="WEB67" s="140"/>
      <c r="WEC67" s="140"/>
      <c r="WED67" s="140"/>
      <c r="WEE67" s="140"/>
      <c r="WEF67" s="140"/>
      <c r="WEG67" s="140"/>
      <c r="WEH67" s="140"/>
      <c r="WEI67" s="140"/>
      <c r="WEJ67" s="140"/>
      <c r="WEK67" s="140"/>
      <c r="WEL67" s="140"/>
      <c r="WEM67" s="140"/>
      <c r="WEN67" s="140"/>
      <c r="WEO67" s="140"/>
      <c r="WEP67" s="140"/>
      <c r="WEQ67" s="140"/>
      <c r="WER67" s="140"/>
      <c r="WES67" s="140"/>
      <c r="WET67" s="140"/>
      <c r="WEU67" s="140"/>
      <c r="WEV67" s="140"/>
      <c r="WEW67" s="140"/>
      <c r="WEX67" s="140"/>
      <c r="WEY67" s="140"/>
      <c r="WEZ67" s="140"/>
      <c r="WFA67" s="140"/>
      <c r="WFB67" s="140"/>
      <c r="WFC67" s="140"/>
      <c r="WFD67" s="140"/>
      <c r="WFE67" s="140"/>
      <c r="WFF67" s="140"/>
      <c r="WFG67" s="140"/>
      <c r="WFH67" s="140"/>
      <c r="WFI67" s="140"/>
      <c r="WFJ67" s="140"/>
      <c r="WFK67" s="140"/>
      <c r="WFL67" s="140"/>
      <c r="WFM67" s="140"/>
      <c r="WFN67" s="140"/>
      <c r="WFO67" s="140"/>
      <c r="WFP67" s="140"/>
      <c r="WFQ67" s="140"/>
      <c r="WFR67" s="140"/>
      <c r="WFS67" s="140"/>
      <c r="WFT67" s="140"/>
      <c r="WFU67" s="140"/>
      <c r="WFV67" s="140"/>
      <c r="WFW67" s="140"/>
      <c r="WFX67" s="140"/>
      <c r="WFY67" s="140"/>
      <c r="WFZ67" s="140"/>
      <c r="WGA67" s="140"/>
      <c r="WGB67" s="140"/>
      <c r="WGC67" s="140"/>
      <c r="WGD67" s="140"/>
      <c r="WGE67" s="140"/>
      <c r="WGF67" s="140"/>
      <c r="WGG67" s="140"/>
      <c r="WGH67" s="140"/>
      <c r="WGI67" s="140"/>
      <c r="WGJ67" s="140"/>
      <c r="WGK67" s="140"/>
      <c r="WGL67" s="140"/>
      <c r="WGM67" s="140"/>
      <c r="WGN67" s="140"/>
      <c r="WGO67" s="140"/>
      <c r="WGP67" s="140"/>
      <c r="WGQ67" s="140"/>
      <c r="WGR67" s="140"/>
      <c r="WGS67" s="140"/>
      <c r="WGT67" s="140"/>
      <c r="WGU67" s="140"/>
      <c r="WGV67" s="140"/>
      <c r="WGW67" s="140"/>
      <c r="WGX67" s="140"/>
      <c r="WGY67" s="140"/>
      <c r="WGZ67" s="140"/>
      <c r="WHA67" s="140"/>
      <c r="WHB67" s="140"/>
      <c r="WHC67" s="140"/>
      <c r="WHD67" s="140"/>
      <c r="WHE67" s="140"/>
      <c r="WHF67" s="140"/>
      <c r="WHG67" s="140"/>
      <c r="WHH67" s="140"/>
      <c r="WHI67" s="140"/>
      <c r="WHJ67" s="140"/>
      <c r="WHK67" s="140"/>
      <c r="WHL67" s="140"/>
      <c r="WHM67" s="140"/>
      <c r="WHN67" s="140"/>
      <c r="WHO67" s="140"/>
      <c r="WHP67" s="140"/>
      <c r="WHQ67" s="140"/>
      <c r="WHR67" s="140"/>
      <c r="WHS67" s="140"/>
      <c r="WHT67" s="140"/>
      <c r="WHU67" s="140"/>
      <c r="WHV67" s="140"/>
      <c r="WHW67" s="140"/>
      <c r="WHX67" s="140"/>
      <c r="WHY67" s="140"/>
      <c r="WHZ67" s="140"/>
      <c r="WIA67" s="140"/>
      <c r="WIB67" s="140"/>
      <c r="WIC67" s="140"/>
      <c r="WID67" s="140"/>
      <c r="WIE67" s="140"/>
      <c r="WIF67" s="140"/>
      <c r="WIG67" s="140"/>
      <c r="WIH67" s="140"/>
      <c r="WII67" s="140"/>
      <c r="WIJ67" s="140"/>
      <c r="WIK67" s="140"/>
      <c r="WIL67" s="140"/>
      <c r="WIM67" s="140"/>
      <c r="WIN67" s="140"/>
      <c r="WIO67" s="140"/>
      <c r="WIP67" s="140"/>
      <c r="WIQ67" s="140"/>
      <c r="WIR67" s="140"/>
      <c r="WIS67" s="140"/>
      <c r="WIT67" s="140"/>
      <c r="WIU67" s="140"/>
      <c r="WIV67" s="140"/>
      <c r="WIW67" s="140"/>
      <c r="WIX67" s="140"/>
      <c r="WIY67" s="140"/>
      <c r="WIZ67" s="140"/>
      <c r="WJA67" s="140"/>
      <c r="WJB67" s="140"/>
      <c r="WJC67" s="140"/>
      <c r="WJD67" s="140"/>
      <c r="WJE67" s="140"/>
      <c r="WJF67" s="140"/>
      <c r="WJG67" s="140"/>
      <c r="WJH67" s="140"/>
      <c r="WJI67" s="140"/>
      <c r="WJJ67" s="140"/>
      <c r="WJK67" s="140"/>
      <c r="WJL67" s="140"/>
      <c r="WJM67" s="140"/>
      <c r="WJN67" s="140"/>
      <c r="WJO67" s="140"/>
      <c r="WJP67" s="140"/>
      <c r="WJQ67" s="140"/>
      <c r="WJR67" s="140"/>
      <c r="WJS67" s="140"/>
      <c r="WJT67" s="140"/>
      <c r="WJU67" s="140"/>
      <c r="WJV67" s="140"/>
      <c r="WJW67" s="140"/>
      <c r="WJX67" s="140"/>
      <c r="WJY67" s="140"/>
      <c r="WJZ67" s="140"/>
      <c r="WKA67" s="140"/>
      <c r="WKB67" s="140"/>
      <c r="WKC67" s="140"/>
      <c r="WKD67" s="140"/>
      <c r="WKE67" s="140"/>
      <c r="WKF67" s="140"/>
      <c r="WKG67" s="140"/>
      <c r="WKH67" s="140"/>
      <c r="WKI67" s="140"/>
      <c r="WKJ67" s="140"/>
      <c r="WKK67" s="140"/>
      <c r="WKL67" s="140"/>
      <c r="WKM67" s="140"/>
      <c r="WKN67" s="140"/>
      <c r="WKO67" s="140"/>
      <c r="WKP67" s="140"/>
      <c r="WKQ67" s="140"/>
      <c r="WKR67" s="140"/>
      <c r="WKS67" s="140"/>
      <c r="WKT67" s="140"/>
      <c r="WKU67" s="140"/>
      <c r="WKV67" s="140"/>
      <c r="WKW67" s="140"/>
      <c r="WKX67" s="140"/>
      <c r="WKY67" s="140"/>
      <c r="WKZ67" s="140"/>
      <c r="WLA67" s="140"/>
      <c r="WLB67" s="140"/>
      <c r="WLC67" s="140"/>
      <c r="WLD67" s="140"/>
      <c r="WLE67" s="140"/>
      <c r="WLF67" s="140"/>
      <c r="WLG67" s="140"/>
      <c r="WLH67" s="140"/>
      <c r="WLI67" s="140"/>
      <c r="WLJ67" s="140"/>
      <c r="WLK67" s="140"/>
      <c r="WLL67" s="140"/>
      <c r="WLM67" s="140"/>
      <c r="WLN67" s="140"/>
      <c r="WLO67" s="140"/>
      <c r="WLP67" s="140"/>
      <c r="WLQ67" s="140"/>
      <c r="WLR67" s="140"/>
      <c r="WLS67" s="140"/>
      <c r="WLT67" s="140"/>
      <c r="WLU67" s="140"/>
      <c r="WLV67" s="140"/>
      <c r="WLW67" s="140"/>
      <c r="WLX67" s="140"/>
      <c r="WLY67" s="140"/>
      <c r="WLZ67" s="140"/>
      <c r="WMA67" s="140"/>
      <c r="WMB67" s="140"/>
      <c r="WMC67" s="140"/>
      <c r="WMD67" s="140"/>
      <c r="WME67" s="140"/>
      <c r="WMF67" s="140"/>
      <c r="WMG67" s="140"/>
      <c r="WMH67" s="140"/>
      <c r="WMI67" s="140"/>
      <c r="WMJ67" s="140"/>
      <c r="WMK67" s="140"/>
      <c r="WML67" s="140"/>
      <c r="WMM67" s="140"/>
      <c r="WMN67" s="140"/>
      <c r="WMO67" s="140"/>
      <c r="WMP67" s="140"/>
      <c r="WMQ67" s="140"/>
      <c r="WMR67" s="140"/>
      <c r="WMS67" s="140"/>
      <c r="WMT67" s="140"/>
      <c r="WMU67" s="140"/>
      <c r="WMV67" s="140"/>
      <c r="WMW67" s="140"/>
      <c r="WMX67" s="140"/>
      <c r="WMY67" s="140"/>
      <c r="WMZ67" s="140"/>
      <c r="WNA67" s="140"/>
      <c r="WNB67" s="140"/>
      <c r="WNC67" s="140"/>
      <c r="WND67" s="140"/>
      <c r="WNE67" s="140"/>
      <c r="WNF67" s="140"/>
      <c r="WNG67" s="140"/>
      <c r="WNH67" s="140"/>
      <c r="WNI67" s="140"/>
      <c r="WNJ67" s="140"/>
      <c r="WNK67" s="140"/>
      <c r="WNL67" s="140"/>
      <c r="WNM67" s="140"/>
      <c r="WNN67" s="140"/>
      <c r="WNO67" s="140"/>
      <c r="WNP67" s="140"/>
      <c r="WNQ67" s="140"/>
      <c r="WNR67" s="140"/>
      <c r="WNS67" s="140"/>
      <c r="WNT67" s="140"/>
      <c r="WNU67" s="140"/>
      <c r="WNV67" s="140"/>
      <c r="WNW67" s="140"/>
      <c r="WNX67" s="140"/>
      <c r="WNY67" s="140"/>
      <c r="WNZ67" s="140"/>
      <c r="WOA67" s="140"/>
      <c r="WOB67" s="140"/>
      <c r="WOC67" s="140"/>
      <c r="WOD67" s="140"/>
      <c r="WOE67" s="140"/>
      <c r="WOF67" s="140"/>
      <c r="WOG67" s="140"/>
      <c r="WOH67" s="140"/>
      <c r="WOI67" s="140"/>
      <c r="WOJ67" s="140"/>
      <c r="WOK67" s="140"/>
      <c r="WOL67" s="140"/>
      <c r="WOM67" s="140"/>
      <c r="WON67" s="140"/>
      <c r="WOO67" s="140"/>
      <c r="WOP67" s="140"/>
      <c r="WOQ67" s="140"/>
      <c r="WOR67" s="140"/>
      <c r="WOS67" s="140"/>
      <c r="WOT67" s="140"/>
      <c r="WOU67" s="140"/>
      <c r="WOV67" s="140"/>
      <c r="WOW67" s="140"/>
      <c r="WOX67" s="140"/>
      <c r="WOY67" s="140"/>
      <c r="WOZ67" s="140"/>
      <c r="WPA67" s="140"/>
      <c r="WPB67" s="140"/>
      <c r="WPC67" s="140"/>
      <c r="WPD67" s="140"/>
      <c r="WPE67" s="140"/>
      <c r="WPF67" s="140"/>
      <c r="WPG67" s="140"/>
      <c r="WPH67" s="140"/>
      <c r="WPI67" s="140"/>
      <c r="WPJ67" s="140"/>
      <c r="WPK67" s="140"/>
      <c r="WPL67" s="140"/>
      <c r="WPM67" s="140"/>
      <c r="WPN67" s="140"/>
      <c r="WPO67" s="140"/>
      <c r="WPP67" s="140"/>
      <c r="WPQ67" s="140"/>
      <c r="WPR67" s="140"/>
      <c r="WPS67" s="140"/>
      <c r="WPT67" s="140"/>
      <c r="WPU67" s="140"/>
      <c r="WPV67" s="140"/>
      <c r="WPW67" s="140"/>
      <c r="WPX67" s="140"/>
      <c r="WPY67" s="140"/>
      <c r="WPZ67" s="140"/>
      <c r="WQA67" s="140"/>
      <c r="WQB67" s="140"/>
      <c r="WQC67" s="140"/>
      <c r="WQD67" s="140"/>
      <c r="WQE67" s="140"/>
      <c r="WQF67" s="140"/>
      <c r="WQG67" s="140"/>
      <c r="WQH67" s="140"/>
      <c r="WQI67" s="140"/>
      <c r="WQJ67" s="140"/>
      <c r="WQK67" s="140"/>
      <c r="WQL67" s="140"/>
      <c r="WQM67" s="140"/>
      <c r="WQN67" s="140"/>
      <c r="WQO67" s="140"/>
      <c r="WQP67" s="140"/>
      <c r="WQQ67" s="140"/>
      <c r="WQR67" s="140"/>
      <c r="WQS67" s="140"/>
      <c r="WQT67" s="140"/>
      <c r="WQU67" s="140"/>
      <c r="WQV67" s="140"/>
      <c r="WQW67" s="140"/>
      <c r="WQX67" s="140"/>
      <c r="WQY67" s="140"/>
      <c r="WQZ67" s="140"/>
      <c r="WRA67" s="140"/>
      <c r="WRB67" s="140"/>
      <c r="WRC67" s="140"/>
      <c r="WRD67" s="140"/>
      <c r="WRE67" s="140"/>
      <c r="WRF67" s="140"/>
      <c r="WRG67" s="140"/>
      <c r="WRH67" s="140"/>
      <c r="WRI67" s="140"/>
      <c r="WRJ67" s="140"/>
      <c r="WRK67" s="140"/>
      <c r="WRL67" s="140"/>
      <c r="WRM67" s="140"/>
      <c r="WRN67" s="140"/>
      <c r="WRO67" s="140"/>
      <c r="WRP67" s="140"/>
      <c r="WRQ67" s="140"/>
      <c r="WRR67" s="140"/>
      <c r="WRS67" s="140"/>
      <c r="WRT67" s="140"/>
      <c r="WRU67" s="140"/>
      <c r="WRV67" s="140"/>
      <c r="WRW67" s="140"/>
      <c r="WRX67" s="140"/>
      <c r="WRY67" s="140"/>
      <c r="WRZ67" s="140"/>
      <c r="WSA67" s="140"/>
      <c r="WSB67" s="140"/>
      <c r="WSC67" s="140"/>
      <c r="WSD67" s="140"/>
      <c r="WSE67" s="140"/>
      <c r="WSF67" s="140"/>
      <c r="WSG67" s="140"/>
      <c r="WSH67" s="140"/>
      <c r="WSI67" s="140"/>
      <c r="WSJ67" s="140"/>
      <c r="WSK67" s="140"/>
      <c r="WSL67" s="140"/>
      <c r="WSM67" s="140"/>
      <c r="WSN67" s="140"/>
      <c r="WSO67" s="140"/>
      <c r="WSP67" s="140"/>
      <c r="WSQ67" s="140"/>
      <c r="WSR67" s="140"/>
      <c r="WSS67" s="140"/>
      <c r="WST67" s="140"/>
      <c r="WSU67" s="140"/>
      <c r="WSV67" s="140"/>
      <c r="WSW67" s="140"/>
      <c r="WSX67" s="140"/>
      <c r="WSY67" s="140"/>
      <c r="WSZ67" s="140"/>
      <c r="WTA67" s="140"/>
      <c r="WTB67" s="140"/>
      <c r="WTC67" s="140"/>
      <c r="WTD67" s="140"/>
      <c r="WTE67" s="140"/>
      <c r="WTF67" s="140"/>
      <c r="WTG67" s="140"/>
      <c r="WTH67" s="140"/>
      <c r="WTI67" s="140"/>
      <c r="WTJ67" s="140"/>
      <c r="WTK67" s="140"/>
      <c r="WTL67" s="140"/>
      <c r="WTM67" s="140"/>
      <c r="WTN67" s="140"/>
      <c r="WTO67" s="140"/>
      <c r="WTP67" s="140"/>
      <c r="WTQ67" s="140"/>
      <c r="WTR67" s="140"/>
      <c r="WTS67" s="140"/>
      <c r="WTT67" s="140"/>
      <c r="WTU67" s="140"/>
      <c r="WTV67" s="140"/>
      <c r="WTW67" s="140"/>
      <c r="WTX67" s="140"/>
      <c r="WTY67" s="140"/>
      <c r="WTZ67" s="140"/>
      <c r="WUA67" s="140"/>
      <c r="WUB67" s="140"/>
      <c r="WUC67" s="140"/>
      <c r="WUD67" s="140"/>
      <c r="WUE67" s="140"/>
      <c r="WUF67" s="140"/>
      <c r="WUG67" s="140"/>
      <c r="WUH67" s="140"/>
      <c r="WUI67" s="140"/>
      <c r="WUJ67" s="140"/>
      <c r="WUK67" s="140"/>
      <c r="WUL67" s="140"/>
      <c r="WUM67" s="140"/>
      <c r="WUN67" s="140"/>
      <c r="WUO67" s="140"/>
      <c r="WUP67" s="140"/>
      <c r="WUQ67" s="140"/>
      <c r="WUR67" s="140"/>
      <c r="WUS67" s="140"/>
      <c r="WUT67" s="140"/>
      <c r="WUU67" s="140"/>
      <c r="WUV67" s="140"/>
      <c r="WUW67" s="140"/>
      <c r="WUX67" s="140"/>
      <c r="WUY67" s="140"/>
      <c r="WUZ67" s="140"/>
      <c r="WVA67" s="140"/>
      <c r="WVB67" s="140"/>
      <c r="WVC67" s="140"/>
      <c r="WVD67" s="140"/>
      <c r="WVE67" s="140"/>
      <c r="WVF67" s="140"/>
      <c r="WVG67" s="140"/>
      <c r="WVH67" s="140"/>
      <c r="WVI67" s="140"/>
      <c r="WVJ67" s="140"/>
      <c r="WVK67" s="140"/>
      <c r="WVL67" s="140"/>
      <c r="WVM67" s="140"/>
      <c r="WVN67" s="140"/>
      <c r="WVO67" s="140"/>
      <c r="WVP67" s="140"/>
      <c r="WVQ67" s="140"/>
      <c r="WVR67" s="140"/>
      <c r="WVS67" s="140"/>
      <c r="WVT67" s="140"/>
      <c r="WVU67" s="140"/>
      <c r="WVV67" s="140"/>
      <c r="WVW67" s="140"/>
      <c r="WVX67" s="140"/>
      <c r="WVY67" s="140"/>
      <c r="WVZ67" s="140"/>
      <c r="WWA67" s="140"/>
      <c r="WWB67" s="140"/>
      <c r="WWC67" s="140"/>
      <c r="WWD67" s="140"/>
      <c r="WWE67" s="140"/>
      <c r="WWF67" s="140"/>
      <c r="WWG67" s="140"/>
      <c r="WWH67" s="140"/>
      <c r="WWI67" s="140"/>
      <c r="WWJ67" s="140"/>
      <c r="WWK67" s="140"/>
      <c r="WWL67" s="140"/>
      <c r="WWM67" s="140"/>
      <c r="WWN67" s="140"/>
      <c r="WWO67" s="140"/>
      <c r="WWP67" s="140"/>
      <c r="WWQ67" s="140"/>
      <c r="WWR67" s="140"/>
      <c r="WWS67" s="140"/>
      <c r="WWT67" s="140"/>
      <c r="WWU67" s="140"/>
      <c r="WWV67" s="140"/>
      <c r="WWW67" s="140"/>
      <c r="WWX67" s="140"/>
      <c r="WWY67" s="140"/>
      <c r="WWZ67" s="140"/>
      <c r="WXA67" s="140"/>
      <c r="WXB67" s="140"/>
      <c r="WXC67" s="140"/>
      <c r="WXD67" s="140"/>
      <c r="WXE67" s="140"/>
      <c r="WXF67" s="140"/>
      <c r="WXG67" s="140"/>
      <c r="WXH67" s="140"/>
      <c r="WXI67" s="140"/>
      <c r="WXJ67" s="140"/>
      <c r="WXK67" s="140"/>
      <c r="WXL67" s="140"/>
      <c r="WXM67" s="140"/>
      <c r="WXN67" s="140"/>
      <c r="WXO67" s="140"/>
      <c r="WXP67" s="140"/>
      <c r="WXQ67" s="140"/>
      <c r="WXR67" s="140"/>
      <c r="WXS67" s="140"/>
      <c r="WXT67" s="140"/>
      <c r="WXU67" s="140"/>
      <c r="WXV67" s="140"/>
      <c r="WXW67" s="140"/>
      <c r="WXX67" s="140"/>
      <c r="WXY67" s="140"/>
      <c r="WXZ67" s="140"/>
      <c r="WYA67" s="140"/>
      <c r="WYB67" s="140"/>
      <c r="WYC67" s="140"/>
      <c r="WYD67" s="140"/>
      <c r="WYE67" s="140"/>
      <c r="WYF67" s="140"/>
      <c r="WYG67" s="140"/>
      <c r="WYH67" s="140"/>
      <c r="WYI67" s="140"/>
      <c r="WYJ67" s="140"/>
      <c r="WYK67" s="140"/>
      <c r="WYL67" s="140"/>
      <c r="WYM67" s="140"/>
      <c r="WYN67" s="140"/>
      <c r="WYO67" s="140"/>
      <c r="WYP67" s="140"/>
      <c r="WYQ67" s="140"/>
      <c r="WYR67" s="140"/>
      <c r="WYS67" s="140"/>
      <c r="WYT67" s="140"/>
      <c r="WYU67" s="140"/>
      <c r="WYV67" s="140"/>
      <c r="WYW67" s="140"/>
      <c r="WYX67" s="140"/>
      <c r="WYY67" s="140"/>
      <c r="WYZ67" s="140"/>
      <c r="WZA67" s="140"/>
      <c r="WZB67" s="140"/>
      <c r="WZC67" s="140"/>
      <c r="WZD67" s="140"/>
      <c r="WZE67" s="140"/>
      <c r="WZF67" s="140"/>
      <c r="WZG67" s="140"/>
      <c r="WZH67" s="140"/>
      <c r="WZI67" s="140"/>
      <c r="WZJ67" s="140"/>
      <c r="WZK67" s="140"/>
      <c r="WZL67" s="140"/>
      <c r="WZM67" s="140"/>
      <c r="WZN67" s="140"/>
      <c r="WZO67" s="140"/>
      <c r="WZP67" s="140"/>
      <c r="WZQ67" s="140"/>
      <c r="WZR67" s="140"/>
      <c r="WZS67" s="140"/>
      <c r="WZT67" s="140"/>
      <c r="WZU67" s="140"/>
      <c r="WZV67" s="140"/>
      <c r="WZW67" s="140"/>
      <c r="WZX67" s="140"/>
      <c r="WZY67" s="140"/>
      <c r="WZZ67" s="140"/>
      <c r="XAA67" s="140"/>
      <c r="XAB67" s="140"/>
      <c r="XAC67" s="140"/>
      <c r="XAD67" s="140"/>
      <c r="XAE67" s="140"/>
      <c r="XAF67" s="140"/>
      <c r="XAG67" s="140"/>
      <c r="XAH67" s="140"/>
      <c r="XAI67" s="140"/>
      <c r="XAJ67" s="140"/>
      <c r="XAK67" s="140"/>
      <c r="XAL67" s="140"/>
      <c r="XAM67" s="140"/>
      <c r="XAN67" s="140"/>
      <c r="XAO67" s="140"/>
      <c r="XAP67" s="140"/>
      <c r="XAQ67" s="140"/>
      <c r="XAR67" s="140"/>
      <c r="XAS67" s="140"/>
      <c r="XAT67" s="140"/>
      <c r="XAU67" s="140"/>
      <c r="XAV67" s="140"/>
      <c r="XAW67" s="140"/>
      <c r="XAX67" s="140"/>
      <c r="XAY67" s="140"/>
      <c r="XAZ67" s="140"/>
      <c r="XBA67" s="140"/>
      <c r="XBB67" s="140"/>
      <c r="XBC67" s="140"/>
      <c r="XBD67" s="140"/>
      <c r="XBE67" s="140"/>
      <c r="XBF67" s="140"/>
      <c r="XBG67" s="140"/>
      <c r="XBH67" s="140"/>
      <c r="XBI67" s="140"/>
      <c r="XBJ67" s="140"/>
      <c r="XBK67" s="140"/>
      <c r="XBL67" s="140"/>
      <c r="XBM67" s="140"/>
      <c r="XBN67" s="140"/>
      <c r="XBO67" s="140"/>
      <c r="XBP67" s="140"/>
      <c r="XBQ67" s="140"/>
      <c r="XBR67" s="140"/>
      <c r="XBS67" s="140"/>
      <c r="XBT67" s="140"/>
      <c r="XBU67" s="140"/>
      <c r="XBV67" s="140"/>
      <c r="XBW67" s="140"/>
      <c r="XBX67" s="140"/>
      <c r="XBY67" s="140"/>
      <c r="XBZ67" s="140"/>
      <c r="XCA67" s="140"/>
      <c r="XCB67" s="140"/>
      <c r="XCC67" s="140"/>
      <c r="XCD67" s="140"/>
      <c r="XCE67" s="140"/>
      <c r="XCF67" s="140"/>
      <c r="XCG67" s="140"/>
      <c r="XCH67" s="140"/>
      <c r="XCI67" s="140"/>
      <c r="XCJ67" s="140"/>
      <c r="XCK67" s="140"/>
      <c r="XCL67" s="140"/>
      <c r="XCM67" s="140"/>
      <c r="XCN67" s="140"/>
      <c r="XCO67" s="140"/>
      <c r="XCP67" s="140"/>
      <c r="XCQ67" s="140"/>
      <c r="XCR67" s="140"/>
      <c r="XCS67" s="140"/>
      <c r="XCT67" s="140"/>
      <c r="XCU67" s="140"/>
      <c r="XCV67" s="140"/>
      <c r="XCW67" s="140"/>
      <c r="XCX67" s="140"/>
      <c r="XCY67" s="140"/>
      <c r="XCZ67" s="140"/>
      <c r="XDA67" s="140"/>
      <c r="XDB67" s="140"/>
      <c r="XDC67" s="140"/>
      <c r="XDD67" s="140"/>
      <c r="XDE67" s="140"/>
      <c r="XDF67" s="140"/>
      <c r="XDG67" s="140"/>
      <c r="XDH67" s="140"/>
      <c r="XDI67" s="140"/>
      <c r="XDJ67" s="140"/>
      <c r="XDK67" s="140"/>
      <c r="XDL67" s="140"/>
      <c r="XDM67" s="140"/>
      <c r="XDN67" s="140"/>
      <c r="XDO67" s="140"/>
      <c r="XDP67" s="140"/>
      <c r="XDQ67" s="140"/>
      <c r="XDR67" s="140"/>
      <c r="XDS67" s="140"/>
      <c r="XDT67" s="140"/>
      <c r="XDU67" s="140"/>
      <c r="XDV67" s="140"/>
      <c r="XDW67" s="140"/>
      <c r="XDX67" s="140"/>
      <c r="XDY67" s="140"/>
      <c r="XDZ67" s="140"/>
      <c r="XEA67" s="140"/>
      <c r="XEB67" s="140"/>
      <c r="XEC67" s="140"/>
      <c r="XED67" s="140"/>
      <c r="XEE67" s="140"/>
      <c r="XEF67" s="140"/>
      <c r="XEG67" s="140"/>
      <c r="XEH67" s="140"/>
      <c r="XEI67" s="140"/>
      <c r="XEJ67" s="140"/>
      <c r="XEK67" s="140"/>
      <c r="XEL67" s="140"/>
      <c r="XEM67" s="140"/>
      <c r="XEN67" s="140"/>
      <c r="XEO67" s="140"/>
      <c r="XEP67" s="140"/>
      <c r="XEQ67" s="140"/>
      <c r="XER67" s="140"/>
      <c r="XES67" s="140"/>
      <c r="XET67" s="140"/>
      <c r="XEU67" s="140"/>
      <c r="XEV67" s="140"/>
      <c r="XEW67" s="140"/>
      <c r="XEX67" s="140"/>
      <c r="XEY67" s="140"/>
      <c r="XEZ67" s="140"/>
      <c r="XFA67" s="140"/>
      <c r="XFB67" s="140"/>
      <c r="XFC67" s="140"/>
      <c r="XFD67" s="140"/>
    </row>
    <row r="68" spans="1:16384" s="139" customFormat="1">
      <c r="A68" s="140"/>
      <c r="B68" s="118" t="s">
        <v>334</v>
      </c>
      <c r="C68" s="140"/>
      <c r="D68" s="140"/>
      <c r="E68" s="139">
        <f>IF('Capital Structure'!$D$17='Capital Structure'!$E$17,E54,E60)</f>
        <v>0</v>
      </c>
      <c r="F68" s="139">
        <f>IF('Capital Structure'!$D$17='Capital Structure'!$E$17,F54,F60)</f>
        <v>0</v>
      </c>
      <c r="G68" s="139">
        <f>IF('Capital Structure'!$D$17='Capital Structure'!$E$17,G54,G60)</f>
        <v>0</v>
      </c>
      <c r="H68" s="139">
        <f>IF('Capital Structure'!$D$17='Capital Structure'!$E$17,H54,H60)</f>
        <v>0</v>
      </c>
      <c r="I68" s="139">
        <f>IF('Capital Structure'!$D$17='Capital Structure'!$E$17,I54,I60)</f>
        <v>0</v>
      </c>
      <c r="J68" s="139">
        <f>IF('Capital Structure'!$D$17='Capital Structure'!$E$17,J54,J60)</f>
        <v>0</v>
      </c>
      <c r="K68" s="139">
        <f>IF('Capital Structure'!$D$17='Capital Structure'!$E$17,K54,K60)</f>
        <v>0</v>
      </c>
      <c r="L68" s="139">
        <f>IF('Capital Structure'!$D$17='Capital Structure'!$E$17,L54,L60)</f>
        <v>0</v>
      </c>
      <c r="M68" s="139">
        <f>IF('Capital Structure'!$D$17='Capital Structure'!$E$17,M54,M60)</f>
        <v>0</v>
      </c>
      <c r="N68" s="139">
        <f>IF('Capital Structure'!$D$17='Capital Structure'!$E$17,N54,N60)</f>
        <v>0</v>
      </c>
      <c r="O68" s="139">
        <f>IF('Capital Structure'!$D$17='Capital Structure'!$E$17,O54,O60)</f>
        <v>0</v>
      </c>
      <c r="P68" s="139">
        <f>IF('Capital Structure'!$D$17='Capital Structure'!$E$17,P54,P60)</f>
        <v>0</v>
      </c>
      <c r="Q68" s="139">
        <f>IF('Capital Structure'!$D$17='Capital Structure'!$E$17,Q54,Q60)</f>
        <v>0</v>
      </c>
      <c r="R68" s="139">
        <f>IF('Capital Structure'!$D$17='Capital Structure'!$E$17,R54,R60)</f>
        <v>0</v>
      </c>
      <c r="S68" s="139">
        <f>IF('Capital Structure'!$D$17='Capital Structure'!$E$17,S54,S60)</f>
        <v>0</v>
      </c>
      <c r="T68" s="139">
        <f>IF('Capital Structure'!$D$17='Capital Structure'!$E$17,T54,T60)</f>
        <v>0</v>
      </c>
      <c r="U68" s="139">
        <f>IF('Capital Structure'!$D$17='Capital Structure'!$E$17,U54,U60)</f>
        <v>0</v>
      </c>
      <c r="V68" s="139">
        <f>IF('Capital Structure'!$D$17='Capital Structure'!$E$17,V54,V60)</f>
        <v>0</v>
      </c>
      <c r="W68" s="139">
        <f>IF('Capital Structure'!$D$17='Capital Structure'!$E$17,W54,W60)</f>
        <v>0</v>
      </c>
      <c r="X68" s="139">
        <f>IF('Capital Structure'!$D$17='Capital Structure'!$E$17,X54,X60)</f>
        <v>0</v>
      </c>
      <c r="Y68" s="139">
        <f>IF('Capital Structure'!$D$17='Capital Structure'!$E$17,Y54,Y60)</f>
        <v>0</v>
      </c>
      <c r="Z68" s="139">
        <f>IF('Capital Structure'!$D$17='Capital Structure'!$E$17,Z54,Z60)</f>
        <v>0</v>
      </c>
      <c r="AA68" s="139">
        <f>IF('Capital Structure'!$D$17='Capital Structure'!$E$17,AA54,AA60)</f>
        <v>0</v>
      </c>
      <c r="AB68" s="139">
        <f>IF('Capital Structure'!$D$17='Capital Structure'!$E$17,AB54,AB60)</f>
        <v>0</v>
      </c>
      <c r="AC68" s="139">
        <f>IF('Capital Structure'!$D$17='Capital Structure'!$E$17,AC54,AC60)</f>
        <v>0</v>
      </c>
      <c r="AD68" s="139">
        <f>IF('Capital Structure'!$D$17='Capital Structure'!$E$17,AD54,AD60)</f>
        <v>0</v>
      </c>
      <c r="AE68" s="139">
        <f>IF('Capital Structure'!$D$17='Capital Structure'!$E$17,AE54,AE60)</f>
        <v>0</v>
      </c>
      <c r="AF68" s="139">
        <f>IF('Capital Structure'!$D$17='Capital Structure'!$E$17,AF54,AF60)</f>
        <v>0</v>
      </c>
      <c r="AG68" s="139">
        <f>IF('Capital Structure'!$D$17='Capital Structure'!$E$17,AG54,AG60)</f>
        <v>0</v>
      </c>
      <c r="AH68" s="139">
        <f>IF('Capital Structure'!$D$17='Capital Structure'!$E$17,AH54,AH60)</f>
        <v>0</v>
      </c>
      <c r="AI68" s="139">
        <f>IF('Capital Structure'!$D$17='Capital Structure'!$E$17,AI54,AI60)</f>
        <v>0</v>
      </c>
      <c r="AJ68" s="139">
        <f>IF('Capital Structure'!$D$17='Capital Structure'!$E$17,AJ54,AJ60)</f>
        <v>0</v>
      </c>
      <c r="AK68" s="139">
        <f>IF('Capital Structure'!$D$17='Capital Structure'!$E$17,AK54,AK60)</f>
        <v>0</v>
      </c>
      <c r="AL68" s="139">
        <f>IF('Capital Structure'!$D$17='Capital Structure'!$E$17,AL54,AL60)</f>
        <v>0</v>
      </c>
      <c r="AM68" s="139">
        <f>IF('Capital Structure'!$D$17='Capital Structure'!$E$17,AM54,AM60)</f>
        <v>0</v>
      </c>
      <c r="AN68" s="139">
        <f>IF('Capital Structure'!$D$17='Capital Structure'!$E$17,AN54,AN60)</f>
        <v>0</v>
      </c>
      <c r="AO68" s="139">
        <f>IF('Capital Structure'!$D$17='Capital Structure'!$E$17,AO54,AO60)</f>
        <v>0</v>
      </c>
      <c r="AP68" s="139">
        <f>IF('Capital Structure'!$D$17='Capital Structure'!$E$17,AP54,AP60)</f>
        <v>0</v>
      </c>
      <c r="AQ68" s="139">
        <f>IF('Capital Structure'!$D$17='Capital Structure'!$E$17,AQ54,AQ60)</f>
        <v>0</v>
      </c>
      <c r="AR68" s="139">
        <f>IF('Capital Structure'!$D$17='Capital Structure'!$E$17,AR54,AR60)</f>
        <v>0</v>
      </c>
      <c r="AS68" s="139">
        <f>IF('Capital Structure'!$D$17='Capital Structure'!$E$17,AS54,AS60)</f>
        <v>254166.66666666666</v>
      </c>
      <c r="AT68" s="139">
        <f>IF('Capital Structure'!$D$17='Capital Structure'!$E$17,AT54,AT60)</f>
        <v>255225.69444444447</v>
      </c>
      <c r="AU68" s="139">
        <f>IF('Capital Structure'!$D$17='Capital Structure'!$E$17,AU54,AU60)</f>
        <v>256289.13483796301</v>
      </c>
      <c r="AV68" s="139">
        <f>IF('Capital Structure'!$D$17='Capital Structure'!$E$17,AV54,AV60)</f>
        <v>257357.00623312115</v>
      </c>
      <c r="AW68" s="139">
        <f>IF('Capital Structure'!$D$17='Capital Structure'!$E$17,AW54,AW60)</f>
        <v>258429.32709242581</v>
      </c>
      <c r="AX68" s="139">
        <f>IF('Capital Structure'!$D$17='Capital Structure'!$E$17,AX54,AX60)</f>
        <v>259506.11595531096</v>
      </c>
      <c r="AY68" s="139">
        <f>IF('Capital Structure'!$D$17='Capital Structure'!$E$17,AY54,AY60)</f>
        <v>260587.39143845809</v>
      </c>
      <c r="AZ68" s="139">
        <f>IF('Capital Structure'!$D$17='Capital Structure'!$E$17,AZ54,AZ60)</f>
        <v>261673.17223611832</v>
      </c>
      <c r="BA68" s="139">
        <f>IF('Capital Structure'!$D$17='Capital Structure'!$E$17,BA54,BA60)</f>
        <v>262763.47712043551</v>
      </c>
      <c r="BB68" s="139">
        <f>IF('Capital Structure'!$D$17='Capital Structure'!$E$17,BB54,BB60)</f>
        <v>263858.32494177064</v>
      </c>
      <c r="BC68" s="139">
        <f>IF('Capital Structure'!$D$17='Capital Structure'!$E$17,BC54,BC60)</f>
        <v>264957.73462902801</v>
      </c>
      <c r="BD68" s="139">
        <f>IF('Capital Structure'!$D$17='Capital Structure'!$E$17,BD54,BD60)</f>
        <v>266061.72518998227</v>
      </c>
      <c r="BE68" s="139">
        <f>IF('Capital Structure'!$D$17='Capital Structure'!$E$17,BE54,BE60)</f>
        <v>267170.31571160723</v>
      </c>
      <c r="BF68" s="139">
        <f>IF('Capital Structure'!$D$17='Capital Structure'!$E$17,BF54,BF60)</f>
        <v>268283.52536040556</v>
      </c>
      <c r="BG68" s="139">
        <f>IF('Capital Structure'!$D$17='Capital Structure'!$E$17,BG54,BG60)</f>
        <v>269401.3733827406</v>
      </c>
      <c r="BH68" s="139">
        <f>IF('Capital Structure'!$D$17='Capital Structure'!$E$17,BH54,BH60)</f>
        <v>270523.87910516869</v>
      </c>
      <c r="BI68" s="139">
        <f>IF('Capital Structure'!$D$17='Capital Structure'!$E$17,BI54,BI60)</f>
        <v>271651.06193477352</v>
      </c>
      <c r="BJ68" s="139">
        <f>IF('Capital Structure'!$D$17='Capital Structure'!$E$17,BJ54,BJ60)</f>
        <v>272782.9413595018</v>
      </c>
      <c r="BK68" s="139">
        <f>IF('Capital Structure'!$D$17='Capital Structure'!$E$17,BK54,BK60)</f>
        <v>273919.53694849968</v>
      </c>
      <c r="BL68" s="139">
        <f>IF('Capital Structure'!$D$17='Capital Structure'!$E$17,BL54,BL60)</f>
        <v>275060.86835245177</v>
      </c>
      <c r="BM68" s="139">
        <f>IF('Capital Structure'!$D$17='Capital Structure'!$E$17,BM54,BM60)</f>
        <v>276206.95530392032</v>
      </c>
      <c r="BN68" s="139">
        <f>IF('Capital Structure'!$D$17='Capital Structure'!$E$17,BN54,BN60)</f>
        <v>277357.81761768664</v>
      </c>
      <c r="BO68" s="139">
        <f>IF('Capital Structure'!$D$17='Capital Structure'!$E$17,BO54,BO60)</f>
        <v>278513.47519109369</v>
      </c>
      <c r="BP68" s="139">
        <f>IF('Capital Structure'!$D$17='Capital Structure'!$E$17,BP54,BP60)</f>
        <v>279673.94800438988</v>
      </c>
      <c r="BQ68" s="139">
        <f>IF('Capital Structure'!$D$17='Capital Structure'!$E$17,BQ54,BQ60)</f>
        <v>280839.25612107484</v>
      </c>
      <c r="BR68" s="139">
        <f>IF('Capital Structure'!$D$17='Capital Structure'!$E$17,BR54,BR60)</f>
        <v>282009.41968824598</v>
      </c>
      <c r="BS68" s="139">
        <f>IF('Capital Structure'!$D$17='Capital Structure'!$E$17,BS54,BS60)</f>
        <v>283184.45893694705</v>
      </c>
      <c r="BT68" s="139">
        <f>IF('Capital Structure'!$D$17='Capital Structure'!$E$17,BT54,BT60)</f>
        <v>284364.39418251766</v>
      </c>
      <c r="BU68" s="139">
        <f>IF('Capital Structure'!$D$17='Capital Structure'!$E$17,BU54,BU60)</f>
        <v>285549.24582494481</v>
      </c>
      <c r="BV68" s="139">
        <f>IF('Capital Structure'!$D$17='Capital Structure'!$E$17,BV54,BV60)</f>
        <v>286739.03434921539</v>
      </c>
      <c r="BW68" s="139">
        <f>IF('Capital Structure'!$D$17='Capital Structure'!$E$17,BW54,BW60)</f>
        <v>287933.78032567049</v>
      </c>
      <c r="BX68" s="139">
        <f>IF('Capital Structure'!$D$17='Capital Structure'!$E$17,BX54,BX60)</f>
        <v>289133.50441036077</v>
      </c>
      <c r="BY68" s="139">
        <f>IF('Capital Structure'!$D$17='Capital Structure'!$E$17,BY54,BY60)</f>
        <v>290338.22734540392</v>
      </c>
      <c r="BZ68" s="139">
        <f>IF('Capital Structure'!$D$17='Capital Structure'!$E$17,BZ54,BZ60)</f>
        <v>0</v>
      </c>
      <c r="CA68" s="139">
        <f>IF('Capital Structure'!$D$17='Capital Structure'!$E$17,CA54,CA60)</f>
        <v>0</v>
      </c>
      <c r="CB68" s="139">
        <f>IF('Capital Structure'!$D$17='Capital Structure'!$E$17,CB54,CB60)</f>
        <v>0</v>
      </c>
      <c r="CC68" s="139">
        <f>IF('Capital Structure'!$D$17='Capital Structure'!$E$17,CC54,CC60)</f>
        <v>0</v>
      </c>
      <c r="CD68" s="139">
        <f>IF('Capital Structure'!$D$17='Capital Structure'!$E$17,CD54,CD60)</f>
        <v>0</v>
      </c>
      <c r="CE68" s="139">
        <f>IF('Capital Structure'!$D$17='Capital Structure'!$E$17,CE54,CE60)</f>
        <v>0</v>
      </c>
      <c r="CF68" s="139">
        <f>IF('Capital Structure'!$D$17='Capital Structure'!$E$17,CF54,CF60)</f>
        <v>0</v>
      </c>
      <c r="CG68" s="139">
        <f>IF('Capital Structure'!$D$17='Capital Structure'!$E$17,CG54,CG60)</f>
        <v>0</v>
      </c>
      <c r="CH68" s="139">
        <f>IF('Capital Structure'!$D$17='Capital Structure'!$E$17,CH54,CH60)</f>
        <v>0</v>
      </c>
      <c r="CI68" s="139">
        <f>IF('Capital Structure'!$D$17='Capital Structure'!$E$17,CI54,CI60)</f>
        <v>0</v>
      </c>
      <c r="CJ68" s="139">
        <f>IF('Capital Structure'!$D$17='Capital Structure'!$E$17,CJ54,CJ60)</f>
        <v>0</v>
      </c>
      <c r="CK68" s="139">
        <f>IF('Capital Structure'!$D$17='Capital Structure'!$E$17,CK54,CK60)</f>
        <v>0</v>
      </c>
      <c r="CL68" s="139">
        <f>IF('Capital Structure'!$D$17='Capital Structure'!$E$17,CL54,CL60)</f>
        <v>0</v>
      </c>
      <c r="CM68" s="139">
        <f>IF('Capital Structure'!$D$17='Capital Structure'!$E$17,CM54,CM60)</f>
        <v>0</v>
      </c>
      <c r="CN68" s="139">
        <f>IF('Capital Structure'!$D$17='Capital Structure'!$E$17,CN54,CN60)</f>
        <v>0</v>
      </c>
      <c r="CO68" s="139">
        <f>IF('Capital Structure'!$D$17='Capital Structure'!$E$17,CO54,CO60)</f>
        <v>0</v>
      </c>
      <c r="CP68" s="139">
        <f>IF('Capital Structure'!$D$17='Capital Structure'!$E$17,CP54,CP60)</f>
        <v>0</v>
      </c>
      <c r="CQ68" s="139">
        <f>IF('Capital Structure'!$D$17='Capital Structure'!$E$17,CQ54,CQ60)</f>
        <v>0</v>
      </c>
      <c r="CR68" s="139">
        <f>IF('Capital Structure'!$D$17='Capital Structure'!$E$17,CR54,CR60)</f>
        <v>0</v>
      </c>
      <c r="CS68" s="139">
        <f>IF('Capital Structure'!$D$17='Capital Structure'!$E$17,CS54,CS60)</f>
        <v>0</v>
      </c>
      <c r="CT68" s="139">
        <f>IF('Capital Structure'!$D$17='Capital Structure'!$E$17,CT54,CT60)</f>
        <v>0</v>
      </c>
      <c r="CU68" s="139">
        <f>IF('Capital Structure'!$D$17='Capital Structure'!$E$17,CU54,CU60)</f>
        <v>0</v>
      </c>
      <c r="CV68" s="139">
        <f>IF('Capital Structure'!$D$17='Capital Structure'!$E$17,CV54,CV60)</f>
        <v>0</v>
      </c>
      <c r="CW68" s="139">
        <f>IF('Capital Structure'!$D$17='Capital Structure'!$E$17,CW54,CW60)</f>
        <v>0</v>
      </c>
      <c r="CX68" s="139">
        <f>IF('Capital Structure'!$D$17='Capital Structure'!$E$17,CX54,CX60)</f>
        <v>0</v>
      </c>
      <c r="CY68" s="139">
        <f>IF('Capital Structure'!$D$17='Capital Structure'!$E$17,CY54,CY60)</f>
        <v>0</v>
      </c>
      <c r="CZ68" s="139">
        <f>IF('Capital Structure'!$D$17='Capital Structure'!$E$17,CZ54,CZ60)</f>
        <v>0</v>
      </c>
      <c r="DA68" s="139">
        <f>IF('Capital Structure'!$D$17='Capital Structure'!$E$17,DA54,DA60)</f>
        <v>0</v>
      </c>
      <c r="DB68" s="139">
        <f>IF('Capital Structure'!$D$17='Capital Structure'!$E$17,DB54,DB60)</f>
        <v>0</v>
      </c>
      <c r="DC68" s="139">
        <f>IF('Capital Structure'!$D$17='Capital Structure'!$E$17,DC54,DC60)</f>
        <v>0</v>
      </c>
      <c r="DD68" s="139">
        <f>IF('Capital Structure'!$D$17='Capital Structure'!$E$17,DD54,DD60)</f>
        <v>0</v>
      </c>
      <c r="DE68" s="139">
        <f>IF('Capital Structure'!$D$17='Capital Structure'!$E$17,DE54,DE60)</f>
        <v>0</v>
      </c>
      <c r="DF68" s="139">
        <f>IF('Capital Structure'!$D$17='Capital Structure'!$E$17,DF54,DF60)</f>
        <v>0</v>
      </c>
      <c r="DG68" s="139">
        <f>IF('Capital Structure'!$D$17='Capital Structure'!$E$17,DG54,DG60)</f>
        <v>0</v>
      </c>
      <c r="DH68" s="139">
        <f>IF('Capital Structure'!$D$17='Capital Structure'!$E$17,DH54,DH60)</f>
        <v>0</v>
      </c>
      <c r="DI68" s="139">
        <f>IF('Capital Structure'!$D$17='Capital Structure'!$E$17,DI54,DI60)</f>
        <v>0</v>
      </c>
      <c r="DJ68" s="139">
        <f>IF('Capital Structure'!$D$17='Capital Structure'!$E$17,DJ54,DJ60)</f>
        <v>0</v>
      </c>
      <c r="DK68" s="139">
        <f>IF('Capital Structure'!$D$17='Capital Structure'!$E$17,DK54,DK60)</f>
        <v>0</v>
      </c>
      <c r="DL68" s="139">
        <f>IF('Capital Structure'!$D$17='Capital Structure'!$E$17,DL54,DL60)</f>
        <v>0</v>
      </c>
      <c r="DM68" s="139">
        <f>IF('Capital Structure'!$D$17='Capital Structure'!$E$17,DM54,DM60)</f>
        <v>0</v>
      </c>
      <c r="DN68" s="139">
        <f>IF('Capital Structure'!$D$17='Capital Structure'!$E$17,DN54,DN60)</f>
        <v>0</v>
      </c>
      <c r="DO68" s="139">
        <f>IF('Capital Structure'!$D$17='Capital Structure'!$E$17,DO54,DO60)</f>
        <v>0</v>
      </c>
      <c r="DP68" s="139">
        <f>IF('Capital Structure'!$D$17='Capital Structure'!$E$17,DP54,DP60)</f>
        <v>0</v>
      </c>
      <c r="DQ68" s="139">
        <f>IF('Capital Structure'!$D$17='Capital Structure'!$E$17,DQ54,DQ60)</f>
        <v>0</v>
      </c>
      <c r="DR68" s="139">
        <f>IF('Capital Structure'!$D$17='Capital Structure'!$E$17,DR54,DR60)</f>
        <v>0</v>
      </c>
      <c r="DS68" s="139">
        <f>IF('Capital Structure'!$D$17='Capital Structure'!$E$17,DS54,DS60)</f>
        <v>0</v>
      </c>
      <c r="DT68" s="139">
        <f>IF('Capital Structure'!$D$17='Capital Structure'!$E$17,DT54,DT60)</f>
        <v>0</v>
      </c>
      <c r="DU68" s="139">
        <f>IF('Capital Structure'!$D$17='Capital Structure'!$E$17,DU54,DU60)</f>
        <v>0</v>
      </c>
      <c r="DV68" s="139">
        <f>IF('Capital Structure'!$D$17='Capital Structure'!$E$17,DV54,DV60)</f>
        <v>0</v>
      </c>
      <c r="DW68" s="139">
        <f>IF('Capital Structure'!$D$17='Capital Structure'!$E$17,DW54,DW60)</f>
        <v>0</v>
      </c>
      <c r="DX68" s="139">
        <f>IF('Capital Structure'!$D$17='Capital Structure'!$E$17,DX54,DX60)</f>
        <v>0</v>
      </c>
      <c r="DY68" s="139">
        <f>IF('Capital Structure'!$D$17='Capital Structure'!$E$17,DY54,DY60)</f>
        <v>0</v>
      </c>
      <c r="DZ68" s="140"/>
      <c r="EA68" s="140"/>
      <c r="EB68" s="140"/>
      <c r="EC68" s="140"/>
      <c r="ED68" s="140"/>
      <c r="EE68" s="140"/>
      <c r="EF68" s="140"/>
      <c r="EG68" s="140"/>
      <c r="EH68" s="140"/>
      <c r="EI68" s="140"/>
      <c r="EJ68" s="140"/>
      <c r="EK68" s="140"/>
      <c r="EL68" s="140"/>
      <c r="EM68" s="140"/>
      <c r="EN68" s="140"/>
      <c r="EO68" s="140"/>
      <c r="EP68" s="140"/>
      <c r="EQ68" s="140"/>
      <c r="ER68" s="140"/>
      <c r="ES68" s="140"/>
      <c r="ET68" s="140"/>
      <c r="EU68" s="140"/>
      <c r="EV68" s="140"/>
      <c r="EW68" s="140"/>
      <c r="EX68" s="140"/>
      <c r="EY68" s="140"/>
      <c r="EZ68" s="140"/>
      <c r="FA68" s="140"/>
      <c r="FB68" s="140"/>
      <c r="FC68" s="140"/>
      <c r="FD68" s="140"/>
      <c r="FE68" s="140"/>
      <c r="FF68" s="140"/>
      <c r="FG68" s="140"/>
      <c r="FH68" s="140"/>
      <c r="FI68" s="140"/>
      <c r="FJ68" s="140"/>
      <c r="FK68" s="140"/>
      <c r="FL68" s="140"/>
      <c r="FM68" s="140"/>
      <c r="FN68" s="140"/>
      <c r="FO68" s="140"/>
      <c r="FP68" s="140"/>
      <c r="FQ68" s="140"/>
      <c r="FR68" s="140"/>
      <c r="FS68" s="140"/>
      <c r="FT68" s="140"/>
      <c r="FU68" s="140"/>
      <c r="FV68" s="140"/>
      <c r="FW68" s="140"/>
      <c r="FX68" s="140"/>
      <c r="FY68" s="140"/>
      <c r="FZ68" s="140"/>
      <c r="GA68" s="140"/>
      <c r="GB68" s="140"/>
      <c r="GC68" s="140"/>
      <c r="GD68" s="140"/>
      <c r="GE68" s="140"/>
      <c r="GF68" s="140"/>
      <c r="GG68" s="140"/>
      <c r="GH68" s="140"/>
      <c r="GI68" s="140"/>
      <c r="GJ68" s="140"/>
      <c r="GK68" s="140"/>
      <c r="GL68" s="140"/>
      <c r="GM68" s="140"/>
      <c r="GN68" s="140"/>
      <c r="GO68" s="140"/>
      <c r="GP68" s="140"/>
      <c r="GQ68" s="140"/>
      <c r="GR68" s="140"/>
      <c r="GS68" s="140"/>
      <c r="GT68" s="140"/>
      <c r="GU68" s="140"/>
      <c r="GV68" s="140"/>
      <c r="GW68" s="140"/>
      <c r="GX68" s="140"/>
      <c r="GY68" s="140"/>
      <c r="GZ68" s="140"/>
      <c r="HA68" s="140"/>
      <c r="HB68" s="140"/>
      <c r="HC68" s="140"/>
      <c r="HD68" s="140"/>
      <c r="HE68" s="140"/>
      <c r="HF68" s="140"/>
      <c r="HG68" s="140"/>
      <c r="HH68" s="140"/>
      <c r="HI68" s="140"/>
      <c r="HJ68" s="140"/>
      <c r="HK68" s="140"/>
      <c r="HL68" s="140"/>
      <c r="HM68" s="140"/>
      <c r="HN68" s="140"/>
      <c r="HO68" s="140"/>
      <c r="HP68" s="140"/>
      <c r="HQ68" s="140"/>
      <c r="HR68" s="140"/>
      <c r="HS68" s="140"/>
      <c r="HT68" s="140"/>
      <c r="HU68" s="140"/>
      <c r="HV68" s="140"/>
      <c r="HW68" s="140"/>
      <c r="HX68" s="140"/>
      <c r="HY68" s="140"/>
      <c r="HZ68" s="140"/>
      <c r="IA68" s="140"/>
      <c r="IB68" s="140"/>
      <c r="IC68" s="140"/>
      <c r="ID68" s="140"/>
      <c r="IE68" s="140"/>
      <c r="IF68" s="140"/>
      <c r="IG68" s="140"/>
      <c r="IH68" s="140"/>
      <c r="II68" s="140"/>
      <c r="IJ68" s="140"/>
      <c r="IK68" s="140"/>
      <c r="IL68" s="140"/>
      <c r="IM68" s="140"/>
      <c r="IN68" s="140"/>
      <c r="IO68" s="140"/>
      <c r="IP68" s="140"/>
      <c r="IQ68" s="140"/>
      <c r="IR68" s="140"/>
      <c r="IS68" s="140"/>
      <c r="IT68" s="140"/>
      <c r="IU68" s="140"/>
      <c r="IV68" s="140"/>
      <c r="IW68" s="140"/>
      <c r="IX68" s="140"/>
      <c r="IY68" s="140"/>
      <c r="IZ68" s="140"/>
      <c r="JA68" s="140"/>
      <c r="JB68" s="140"/>
      <c r="JC68" s="140"/>
      <c r="JD68" s="140"/>
      <c r="JE68" s="140"/>
      <c r="JF68" s="140"/>
      <c r="JG68" s="140"/>
      <c r="JH68" s="140"/>
      <c r="JI68" s="140"/>
      <c r="JJ68" s="140"/>
      <c r="JK68" s="140"/>
      <c r="JL68" s="140"/>
      <c r="JM68" s="140"/>
      <c r="JN68" s="140"/>
      <c r="JO68" s="140"/>
      <c r="JP68" s="140"/>
      <c r="JQ68" s="140"/>
      <c r="JR68" s="140"/>
      <c r="JS68" s="140"/>
      <c r="JT68" s="140"/>
      <c r="JU68" s="140"/>
      <c r="JV68" s="140"/>
      <c r="JW68" s="140"/>
      <c r="JX68" s="140"/>
      <c r="JY68" s="140"/>
      <c r="JZ68" s="140"/>
      <c r="KA68" s="140"/>
      <c r="KB68" s="140"/>
      <c r="KC68" s="140"/>
      <c r="KD68" s="140"/>
      <c r="KE68" s="140"/>
      <c r="KF68" s="140"/>
      <c r="KG68" s="140"/>
      <c r="KH68" s="140"/>
      <c r="KI68" s="140"/>
      <c r="KJ68" s="140"/>
      <c r="KK68" s="140"/>
      <c r="KL68" s="140"/>
      <c r="KM68" s="140"/>
      <c r="KN68" s="140"/>
      <c r="KO68" s="140"/>
      <c r="KP68" s="140"/>
      <c r="KQ68" s="140"/>
      <c r="KR68" s="140"/>
      <c r="KS68" s="140"/>
      <c r="KT68" s="140"/>
      <c r="KU68" s="140"/>
      <c r="KV68" s="140"/>
      <c r="KW68" s="140"/>
      <c r="KX68" s="140"/>
      <c r="KY68" s="140"/>
      <c r="KZ68" s="140"/>
      <c r="LA68" s="140"/>
      <c r="LB68" s="140"/>
      <c r="LC68" s="140"/>
      <c r="LD68" s="140"/>
      <c r="LE68" s="140"/>
      <c r="LF68" s="140"/>
      <c r="LG68" s="140"/>
      <c r="LH68" s="140"/>
      <c r="LI68" s="140"/>
      <c r="LJ68" s="140"/>
      <c r="LK68" s="140"/>
      <c r="LL68" s="140"/>
      <c r="LM68" s="140"/>
      <c r="LN68" s="140"/>
      <c r="LO68" s="140"/>
      <c r="LP68" s="140"/>
      <c r="LQ68" s="140"/>
      <c r="LR68" s="140"/>
      <c r="LS68" s="140"/>
      <c r="LT68" s="140"/>
      <c r="LU68" s="140"/>
      <c r="LV68" s="140"/>
      <c r="LW68" s="140"/>
      <c r="LX68" s="140"/>
      <c r="LY68" s="140"/>
      <c r="LZ68" s="140"/>
      <c r="MA68" s="140"/>
      <c r="MB68" s="140"/>
      <c r="MC68" s="140"/>
      <c r="MD68" s="140"/>
      <c r="ME68" s="140"/>
      <c r="MF68" s="140"/>
      <c r="MG68" s="140"/>
      <c r="MH68" s="140"/>
      <c r="MI68" s="140"/>
      <c r="MJ68" s="140"/>
      <c r="MK68" s="140"/>
      <c r="ML68" s="140"/>
      <c r="MM68" s="140"/>
      <c r="MN68" s="140"/>
      <c r="MO68" s="140"/>
      <c r="MP68" s="140"/>
      <c r="MQ68" s="140"/>
      <c r="MR68" s="140"/>
      <c r="MS68" s="140"/>
      <c r="MT68" s="140"/>
      <c r="MU68" s="140"/>
      <c r="MV68" s="140"/>
      <c r="MW68" s="140"/>
      <c r="MX68" s="140"/>
      <c r="MY68" s="140"/>
      <c r="MZ68" s="140"/>
      <c r="NA68" s="140"/>
      <c r="NB68" s="140"/>
      <c r="NC68" s="140"/>
      <c r="ND68" s="140"/>
      <c r="NE68" s="140"/>
      <c r="NF68" s="140"/>
      <c r="NG68" s="140"/>
      <c r="NH68" s="140"/>
      <c r="NI68" s="140"/>
      <c r="NJ68" s="140"/>
      <c r="NK68" s="140"/>
      <c r="NL68" s="140"/>
      <c r="NM68" s="140"/>
      <c r="NN68" s="140"/>
      <c r="NO68" s="140"/>
      <c r="NP68" s="140"/>
      <c r="NQ68" s="140"/>
      <c r="NR68" s="140"/>
      <c r="NS68" s="140"/>
      <c r="NT68" s="140"/>
      <c r="NU68" s="140"/>
      <c r="NV68" s="140"/>
      <c r="NW68" s="140"/>
      <c r="NX68" s="140"/>
      <c r="NY68" s="140"/>
      <c r="NZ68" s="140"/>
      <c r="OA68" s="140"/>
      <c r="OB68" s="140"/>
      <c r="OC68" s="140"/>
      <c r="OD68" s="140"/>
      <c r="OE68" s="140"/>
      <c r="OF68" s="140"/>
      <c r="OG68" s="140"/>
      <c r="OH68" s="140"/>
      <c r="OI68" s="140"/>
      <c r="OJ68" s="140"/>
      <c r="OK68" s="140"/>
      <c r="OL68" s="140"/>
      <c r="OM68" s="140"/>
      <c r="ON68" s="140"/>
      <c r="OO68" s="140"/>
      <c r="OP68" s="140"/>
      <c r="OQ68" s="140"/>
      <c r="OR68" s="140"/>
      <c r="OS68" s="140"/>
      <c r="OT68" s="140"/>
      <c r="OU68" s="140"/>
      <c r="OV68" s="140"/>
      <c r="OW68" s="140"/>
      <c r="OX68" s="140"/>
      <c r="OY68" s="140"/>
      <c r="OZ68" s="140"/>
      <c r="PA68" s="140"/>
      <c r="PB68" s="140"/>
      <c r="PC68" s="140"/>
      <c r="PD68" s="140"/>
      <c r="PE68" s="140"/>
      <c r="PF68" s="140"/>
      <c r="PG68" s="140"/>
      <c r="PH68" s="140"/>
      <c r="PI68" s="140"/>
      <c r="PJ68" s="140"/>
      <c r="PK68" s="140"/>
      <c r="PL68" s="140"/>
      <c r="PM68" s="140"/>
      <c r="PN68" s="140"/>
      <c r="PO68" s="140"/>
      <c r="PP68" s="140"/>
      <c r="PQ68" s="140"/>
      <c r="PR68" s="140"/>
      <c r="PS68" s="140"/>
      <c r="PT68" s="140"/>
      <c r="PU68" s="140"/>
      <c r="PV68" s="140"/>
      <c r="PW68" s="140"/>
      <c r="PX68" s="140"/>
      <c r="PY68" s="140"/>
      <c r="PZ68" s="140"/>
      <c r="QA68" s="140"/>
      <c r="QB68" s="140"/>
      <c r="QC68" s="140"/>
      <c r="QD68" s="140"/>
      <c r="QE68" s="140"/>
      <c r="QF68" s="140"/>
      <c r="QG68" s="140"/>
      <c r="QH68" s="140"/>
      <c r="QI68" s="140"/>
      <c r="QJ68" s="140"/>
      <c r="QK68" s="140"/>
      <c r="QL68" s="140"/>
      <c r="QM68" s="140"/>
      <c r="QN68" s="140"/>
      <c r="QO68" s="140"/>
      <c r="QP68" s="140"/>
      <c r="QQ68" s="140"/>
      <c r="QR68" s="140"/>
      <c r="QS68" s="140"/>
      <c r="QT68" s="140"/>
      <c r="QU68" s="140"/>
      <c r="QV68" s="140"/>
      <c r="QW68" s="140"/>
      <c r="QX68" s="140"/>
      <c r="QY68" s="140"/>
      <c r="QZ68" s="140"/>
      <c r="RA68" s="140"/>
      <c r="RB68" s="140"/>
      <c r="RC68" s="140"/>
      <c r="RD68" s="140"/>
      <c r="RE68" s="140"/>
      <c r="RF68" s="140"/>
      <c r="RG68" s="140"/>
      <c r="RH68" s="140"/>
      <c r="RI68" s="140"/>
      <c r="RJ68" s="140"/>
      <c r="RK68" s="140"/>
      <c r="RL68" s="140"/>
      <c r="RM68" s="140"/>
      <c r="RN68" s="140"/>
      <c r="RO68" s="140"/>
      <c r="RP68" s="140"/>
      <c r="RQ68" s="140"/>
      <c r="RR68" s="140"/>
      <c r="RS68" s="140"/>
      <c r="RT68" s="140"/>
      <c r="RU68" s="140"/>
      <c r="RV68" s="140"/>
      <c r="RW68" s="140"/>
      <c r="RX68" s="140"/>
      <c r="RY68" s="140"/>
      <c r="RZ68" s="140"/>
      <c r="SA68" s="140"/>
      <c r="SB68" s="140"/>
      <c r="SC68" s="140"/>
      <c r="SD68" s="140"/>
      <c r="SE68" s="140"/>
      <c r="SF68" s="140"/>
      <c r="SG68" s="140"/>
      <c r="SH68" s="140"/>
      <c r="SI68" s="140"/>
      <c r="SJ68" s="140"/>
      <c r="SK68" s="140"/>
      <c r="SL68" s="140"/>
      <c r="SM68" s="140"/>
      <c r="SN68" s="140"/>
      <c r="SO68" s="140"/>
      <c r="SP68" s="140"/>
      <c r="SQ68" s="140"/>
      <c r="SR68" s="140"/>
      <c r="SS68" s="140"/>
      <c r="ST68" s="140"/>
      <c r="SU68" s="140"/>
      <c r="SV68" s="140"/>
      <c r="SW68" s="140"/>
      <c r="SX68" s="140"/>
      <c r="SY68" s="140"/>
      <c r="SZ68" s="140"/>
      <c r="TA68" s="140"/>
      <c r="TB68" s="140"/>
      <c r="TC68" s="140"/>
      <c r="TD68" s="140"/>
      <c r="TE68" s="140"/>
      <c r="TF68" s="140"/>
      <c r="TG68" s="140"/>
      <c r="TH68" s="140"/>
      <c r="TI68" s="140"/>
      <c r="TJ68" s="140"/>
      <c r="TK68" s="140"/>
      <c r="TL68" s="140"/>
      <c r="TM68" s="140"/>
      <c r="TN68" s="140"/>
      <c r="TO68" s="140"/>
      <c r="TP68" s="140"/>
      <c r="TQ68" s="140"/>
      <c r="TR68" s="140"/>
      <c r="TS68" s="140"/>
      <c r="TT68" s="140"/>
      <c r="TU68" s="140"/>
      <c r="TV68" s="140"/>
      <c r="TW68" s="140"/>
      <c r="TX68" s="140"/>
      <c r="TY68" s="140"/>
      <c r="TZ68" s="140"/>
      <c r="UA68" s="140"/>
      <c r="UB68" s="140"/>
      <c r="UC68" s="140"/>
      <c r="UD68" s="140"/>
      <c r="UE68" s="140"/>
      <c r="UF68" s="140"/>
      <c r="UG68" s="140"/>
      <c r="UH68" s="140"/>
      <c r="UI68" s="140"/>
      <c r="UJ68" s="140"/>
      <c r="UK68" s="140"/>
      <c r="UL68" s="140"/>
      <c r="UM68" s="140"/>
      <c r="UN68" s="140"/>
      <c r="UO68" s="140"/>
      <c r="UP68" s="140"/>
      <c r="UQ68" s="140"/>
      <c r="UR68" s="140"/>
      <c r="US68" s="140"/>
      <c r="UT68" s="140"/>
      <c r="UU68" s="140"/>
      <c r="UV68" s="140"/>
      <c r="UW68" s="140"/>
      <c r="UX68" s="140"/>
      <c r="UY68" s="140"/>
      <c r="UZ68" s="140"/>
      <c r="VA68" s="140"/>
      <c r="VB68" s="140"/>
      <c r="VC68" s="140"/>
      <c r="VD68" s="140"/>
      <c r="VE68" s="140"/>
      <c r="VF68" s="140"/>
      <c r="VG68" s="140"/>
      <c r="VH68" s="140"/>
      <c r="VI68" s="140"/>
      <c r="VJ68" s="140"/>
      <c r="VK68" s="140"/>
      <c r="VL68" s="140"/>
      <c r="VM68" s="140"/>
      <c r="VN68" s="140"/>
      <c r="VO68" s="140"/>
      <c r="VP68" s="140"/>
      <c r="VQ68" s="140"/>
      <c r="VR68" s="140"/>
      <c r="VS68" s="140"/>
      <c r="VT68" s="140"/>
      <c r="VU68" s="140"/>
      <c r="VV68" s="140"/>
      <c r="VW68" s="140"/>
      <c r="VX68" s="140"/>
      <c r="VY68" s="140"/>
      <c r="VZ68" s="140"/>
      <c r="WA68" s="140"/>
      <c r="WB68" s="140"/>
      <c r="WC68" s="140"/>
      <c r="WD68" s="140"/>
      <c r="WE68" s="140"/>
      <c r="WF68" s="140"/>
      <c r="WG68" s="140"/>
      <c r="WH68" s="140"/>
      <c r="WI68" s="140"/>
      <c r="WJ68" s="140"/>
      <c r="WK68" s="140"/>
      <c r="WL68" s="140"/>
      <c r="WM68" s="140"/>
      <c r="WN68" s="140"/>
      <c r="WO68" s="140"/>
      <c r="WP68" s="140"/>
      <c r="WQ68" s="140"/>
      <c r="WR68" s="140"/>
      <c r="WS68" s="140"/>
      <c r="WT68" s="140"/>
      <c r="WU68" s="140"/>
      <c r="WV68" s="140"/>
      <c r="WW68" s="140"/>
      <c r="WX68" s="140"/>
      <c r="WY68" s="140"/>
      <c r="WZ68" s="140"/>
      <c r="XA68" s="140"/>
      <c r="XB68" s="140"/>
      <c r="XC68" s="140"/>
      <c r="XD68" s="140"/>
      <c r="XE68" s="140"/>
      <c r="XF68" s="140"/>
      <c r="XG68" s="140"/>
      <c r="XH68" s="140"/>
      <c r="XI68" s="140"/>
      <c r="XJ68" s="140"/>
      <c r="XK68" s="140"/>
      <c r="XL68" s="140"/>
      <c r="XM68" s="140"/>
      <c r="XN68" s="140"/>
      <c r="XO68" s="140"/>
      <c r="XP68" s="140"/>
      <c r="XQ68" s="140"/>
      <c r="XR68" s="140"/>
      <c r="XS68" s="140"/>
      <c r="XT68" s="140"/>
      <c r="XU68" s="140"/>
      <c r="XV68" s="140"/>
      <c r="XW68" s="140"/>
      <c r="XX68" s="140"/>
      <c r="XY68" s="140"/>
      <c r="XZ68" s="140"/>
      <c r="YA68" s="140"/>
      <c r="YB68" s="140"/>
      <c r="YC68" s="140"/>
      <c r="YD68" s="140"/>
      <c r="YE68" s="140"/>
      <c r="YF68" s="140"/>
      <c r="YG68" s="140"/>
      <c r="YH68" s="140"/>
      <c r="YI68" s="140"/>
      <c r="YJ68" s="140"/>
      <c r="YK68" s="140"/>
      <c r="YL68" s="140"/>
      <c r="YM68" s="140"/>
      <c r="YN68" s="140"/>
      <c r="YO68" s="140"/>
      <c r="YP68" s="140"/>
      <c r="YQ68" s="140"/>
      <c r="YR68" s="140"/>
      <c r="YS68" s="140"/>
      <c r="YT68" s="140"/>
      <c r="YU68" s="140"/>
      <c r="YV68" s="140"/>
      <c r="YW68" s="140"/>
      <c r="YX68" s="140"/>
      <c r="YY68" s="140"/>
      <c r="YZ68" s="140"/>
      <c r="ZA68" s="140"/>
      <c r="ZB68" s="140"/>
      <c r="ZC68" s="140"/>
      <c r="ZD68" s="140"/>
      <c r="ZE68" s="140"/>
      <c r="ZF68" s="140"/>
      <c r="ZG68" s="140"/>
      <c r="ZH68" s="140"/>
      <c r="ZI68" s="140"/>
      <c r="ZJ68" s="140"/>
      <c r="ZK68" s="140"/>
      <c r="ZL68" s="140"/>
      <c r="ZM68" s="140"/>
      <c r="ZN68" s="140"/>
      <c r="ZO68" s="140"/>
      <c r="ZP68" s="140"/>
      <c r="ZQ68" s="140"/>
      <c r="ZR68" s="140"/>
      <c r="ZS68" s="140"/>
      <c r="ZT68" s="140"/>
      <c r="ZU68" s="140"/>
      <c r="ZV68" s="140"/>
      <c r="ZW68" s="140"/>
      <c r="ZX68" s="140"/>
      <c r="ZY68" s="140"/>
      <c r="ZZ68" s="140"/>
      <c r="AAA68" s="140"/>
      <c r="AAB68" s="140"/>
      <c r="AAC68" s="140"/>
      <c r="AAD68" s="140"/>
      <c r="AAE68" s="140"/>
      <c r="AAF68" s="140"/>
      <c r="AAG68" s="140"/>
      <c r="AAH68" s="140"/>
      <c r="AAI68" s="140"/>
      <c r="AAJ68" s="140"/>
      <c r="AAK68" s="140"/>
      <c r="AAL68" s="140"/>
      <c r="AAM68" s="140"/>
      <c r="AAN68" s="140"/>
      <c r="AAO68" s="140"/>
      <c r="AAP68" s="140"/>
      <c r="AAQ68" s="140"/>
      <c r="AAR68" s="140"/>
      <c r="AAS68" s="140"/>
      <c r="AAT68" s="140"/>
      <c r="AAU68" s="140"/>
      <c r="AAV68" s="140"/>
      <c r="AAW68" s="140"/>
      <c r="AAX68" s="140"/>
      <c r="AAY68" s="140"/>
      <c r="AAZ68" s="140"/>
      <c r="ABA68" s="140"/>
      <c r="ABB68" s="140"/>
      <c r="ABC68" s="140"/>
      <c r="ABD68" s="140"/>
      <c r="ABE68" s="140"/>
      <c r="ABF68" s="140"/>
      <c r="ABG68" s="140"/>
      <c r="ABH68" s="140"/>
      <c r="ABI68" s="140"/>
      <c r="ABJ68" s="140"/>
      <c r="ABK68" s="140"/>
      <c r="ABL68" s="140"/>
      <c r="ABM68" s="140"/>
      <c r="ABN68" s="140"/>
      <c r="ABO68" s="140"/>
      <c r="ABP68" s="140"/>
      <c r="ABQ68" s="140"/>
      <c r="ABR68" s="140"/>
      <c r="ABS68" s="140"/>
      <c r="ABT68" s="140"/>
      <c r="ABU68" s="140"/>
      <c r="ABV68" s="140"/>
      <c r="ABW68" s="140"/>
      <c r="ABX68" s="140"/>
      <c r="ABY68" s="140"/>
      <c r="ABZ68" s="140"/>
      <c r="ACA68" s="140"/>
      <c r="ACB68" s="140"/>
      <c r="ACC68" s="140"/>
      <c r="ACD68" s="140"/>
      <c r="ACE68" s="140"/>
      <c r="ACF68" s="140"/>
      <c r="ACG68" s="140"/>
      <c r="ACH68" s="140"/>
      <c r="ACI68" s="140"/>
      <c r="ACJ68" s="140"/>
      <c r="ACK68" s="140"/>
      <c r="ACL68" s="140"/>
      <c r="ACM68" s="140"/>
      <c r="ACN68" s="140"/>
      <c r="ACO68" s="140"/>
      <c r="ACP68" s="140"/>
      <c r="ACQ68" s="140"/>
      <c r="ACR68" s="140"/>
      <c r="ACS68" s="140"/>
      <c r="ACT68" s="140"/>
      <c r="ACU68" s="140"/>
      <c r="ACV68" s="140"/>
      <c r="ACW68" s="140"/>
      <c r="ACX68" s="140"/>
      <c r="ACY68" s="140"/>
      <c r="ACZ68" s="140"/>
      <c r="ADA68" s="140"/>
      <c r="ADB68" s="140"/>
      <c r="ADC68" s="140"/>
      <c r="ADD68" s="140"/>
      <c r="ADE68" s="140"/>
      <c r="ADF68" s="140"/>
      <c r="ADG68" s="140"/>
      <c r="ADH68" s="140"/>
      <c r="ADI68" s="140"/>
      <c r="ADJ68" s="140"/>
      <c r="ADK68" s="140"/>
      <c r="ADL68" s="140"/>
      <c r="ADM68" s="140"/>
      <c r="ADN68" s="140"/>
      <c r="ADO68" s="140"/>
      <c r="ADP68" s="140"/>
      <c r="ADQ68" s="140"/>
      <c r="ADR68" s="140"/>
      <c r="ADS68" s="140"/>
      <c r="ADT68" s="140"/>
      <c r="ADU68" s="140"/>
      <c r="ADV68" s="140"/>
      <c r="ADW68" s="140"/>
      <c r="ADX68" s="140"/>
      <c r="ADY68" s="140"/>
      <c r="ADZ68" s="140"/>
      <c r="AEA68" s="140"/>
      <c r="AEB68" s="140"/>
      <c r="AEC68" s="140"/>
      <c r="AED68" s="140"/>
      <c r="AEE68" s="140"/>
      <c r="AEF68" s="140"/>
      <c r="AEG68" s="140"/>
      <c r="AEH68" s="140"/>
      <c r="AEI68" s="140"/>
      <c r="AEJ68" s="140"/>
      <c r="AEK68" s="140"/>
      <c r="AEL68" s="140"/>
      <c r="AEM68" s="140"/>
      <c r="AEN68" s="140"/>
      <c r="AEO68" s="140"/>
      <c r="AEP68" s="140"/>
      <c r="AEQ68" s="140"/>
      <c r="AER68" s="140"/>
      <c r="AES68" s="140"/>
      <c r="AET68" s="140"/>
      <c r="AEU68" s="140"/>
      <c r="AEV68" s="140"/>
      <c r="AEW68" s="140"/>
      <c r="AEX68" s="140"/>
      <c r="AEY68" s="140"/>
      <c r="AEZ68" s="140"/>
      <c r="AFA68" s="140"/>
      <c r="AFB68" s="140"/>
      <c r="AFC68" s="140"/>
      <c r="AFD68" s="140"/>
      <c r="AFE68" s="140"/>
      <c r="AFF68" s="140"/>
      <c r="AFG68" s="140"/>
      <c r="AFH68" s="140"/>
      <c r="AFI68" s="140"/>
      <c r="AFJ68" s="140"/>
      <c r="AFK68" s="140"/>
      <c r="AFL68" s="140"/>
      <c r="AFM68" s="140"/>
      <c r="AFN68" s="140"/>
      <c r="AFO68" s="140"/>
      <c r="AFP68" s="140"/>
      <c r="AFQ68" s="140"/>
      <c r="AFR68" s="140"/>
      <c r="AFS68" s="140"/>
      <c r="AFT68" s="140"/>
      <c r="AFU68" s="140"/>
      <c r="AFV68" s="140"/>
      <c r="AFW68" s="140"/>
      <c r="AFX68" s="140"/>
      <c r="AFY68" s="140"/>
      <c r="AFZ68" s="140"/>
      <c r="AGA68" s="140"/>
      <c r="AGB68" s="140"/>
      <c r="AGC68" s="140"/>
      <c r="AGD68" s="140"/>
      <c r="AGE68" s="140"/>
      <c r="AGF68" s="140"/>
      <c r="AGG68" s="140"/>
      <c r="AGH68" s="140"/>
      <c r="AGI68" s="140"/>
      <c r="AGJ68" s="140"/>
      <c r="AGK68" s="140"/>
      <c r="AGL68" s="140"/>
      <c r="AGM68" s="140"/>
      <c r="AGN68" s="140"/>
      <c r="AGO68" s="140"/>
      <c r="AGP68" s="140"/>
      <c r="AGQ68" s="140"/>
      <c r="AGR68" s="140"/>
      <c r="AGS68" s="140"/>
      <c r="AGT68" s="140"/>
      <c r="AGU68" s="140"/>
      <c r="AGV68" s="140"/>
      <c r="AGW68" s="140"/>
      <c r="AGX68" s="140"/>
      <c r="AGY68" s="140"/>
      <c r="AGZ68" s="140"/>
      <c r="AHA68" s="140"/>
      <c r="AHB68" s="140"/>
      <c r="AHC68" s="140"/>
      <c r="AHD68" s="140"/>
      <c r="AHE68" s="140"/>
      <c r="AHF68" s="140"/>
      <c r="AHG68" s="140"/>
      <c r="AHH68" s="140"/>
      <c r="AHI68" s="140"/>
      <c r="AHJ68" s="140"/>
      <c r="AHK68" s="140"/>
      <c r="AHL68" s="140"/>
      <c r="AHM68" s="140"/>
      <c r="AHN68" s="140"/>
      <c r="AHO68" s="140"/>
      <c r="AHP68" s="140"/>
      <c r="AHQ68" s="140"/>
      <c r="AHR68" s="140"/>
      <c r="AHS68" s="140"/>
      <c r="AHT68" s="140"/>
      <c r="AHU68" s="140"/>
      <c r="AHV68" s="140"/>
      <c r="AHW68" s="140"/>
      <c r="AHX68" s="140"/>
      <c r="AHY68" s="140"/>
      <c r="AHZ68" s="140"/>
      <c r="AIA68" s="140"/>
      <c r="AIB68" s="140"/>
      <c r="AIC68" s="140"/>
      <c r="AID68" s="140"/>
      <c r="AIE68" s="140"/>
      <c r="AIF68" s="140"/>
      <c r="AIG68" s="140"/>
      <c r="AIH68" s="140"/>
      <c r="AII68" s="140"/>
      <c r="AIJ68" s="140"/>
      <c r="AIK68" s="140"/>
      <c r="AIL68" s="140"/>
      <c r="AIM68" s="140"/>
      <c r="AIN68" s="140"/>
      <c r="AIO68" s="140"/>
      <c r="AIP68" s="140"/>
      <c r="AIQ68" s="140"/>
      <c r="AIR68" s="140"/>
      <c r="AIS68" s="140"/>
      <c r="AIT68" s="140"/>
      <c r="AIU68" s="140"/>
      <c r="AIV68" s="140"/>
      <c r="AIW68" s="140"/>
      <c r="AIX68" s="140"/>
      <c r="AIY68" s="140"/>
      <c r="AIZ68" s="140"/>
      <c r="AJA68" s="140"/>
      <c r="AJB68" s="140"/>
      <c r="AJC68" s="140"/>
      <c r="AJD68" s="140"/>
      <c r="AJE68" s="140"/>
      <c r="AJF68" s="140"/>
      <c r="AJG68" s="140"/>
      <c r="AJH68" s="140"/>
      <c r="AJI68" s="140"/>
      <c r="AJJ68" s="140"/>
      <c r="AJK68" s="140"/>
      <c r="AJL68" s="140"/>
      <c r="AJM68" s="140"/>
      <c r="AJN68" s="140"/>
      <c r="AJO68" s="140"/>
      <c r="AJP68" s="140"/>
      <c r="AJQ68" s="140"/>
      <c r="AJR68" s="140"/>
      <c r="AJS68" s="140"/>
      <c r="AJT68" s="140"/>
      <c r="AJU68" s="140"/>
      <c r="AJV68" s="140"/>
      <c r="AJW68" s="140"/>
      <c r="AJX68" s="140"/>
      <c r="AJY68" s="140"/>
      <c r="AJZ68" s="140"/>
      <c r="AKA68" s="140"/>
      <c r="AKB68" s="140"/>
      <c r="AKC68" s="140"/>
      <c r="AKD68" s="140"/>
      <c r="AKE68" s="140"/>
      <c r="AKF68" s="140"/>
      <c r="AKG68" s="140"/>
      <c r="AKH68" s="140"/>
      <c r="AKI68" s="140"/>
      <c r="AKJ68" s="140"/>
      <c r="AKK68" s="140"/>
      <c r="AKL68" s="140"/>
      <c r="AKM68" s="140"/>
      <c r="AKN68" s="140"/>
      <c r="AKO68" s="140"/>
      <c r="AKP68" s="140"/>
      <c r="AKQ68" s="140"/>
      <c r="AKR68" s="140"/>
      <c r="AKS68" s="140"/>
      <c r="AKT68" s="140"/>
      <c r="AKU68" s="140"/>
      <c r="AKV68" s="140"/>
      <c r="AKW68" s="140"/>
      <c r="AKX68" s="140"/>
      <c r="AKY68" s="140"/>
      <c r="AKZ68" s="140"/>
      <c r="ALA68" s="140"/>
      <c r="ALB68" s="140"/>
      <c r="ALC68" s="140"/>
      <c r="ALD68" s="140"/>
      <c r="ALE68" s="140"/>
      <c r="ALF68" s="140"/>
      <c r="ALG68" s="140"/>
      <c r="ALH68" s="140"/>
      <c r="ALI68" s="140"/>
      <c r="ALJ68" s="140"/>
      <c r="ALK68" s="140"/>
      <c r="ALL68" s="140"/>
      <c r="ALM68" s="140"/>
      <c r="ALN68" s="140"/>
      <c r="ALO68" s="140"/>
      <c r="ALP68" s="140"/>
      <c r="ALQ68" s="140"/>
      <c r="ALR68" s="140"/>
      <c r="ALS68" s="140"/>
      <c r="ALT68" s="140"/>
      <c r="ALU68" s="140"/>
      <c r="ALV68" s="140"/>
      <c r="ALW68" s="140"/>
      <c r="ALX68" s="140"/>
      <c r="ALY68" s="140"/>
      <c r="ALZ68" s="140"/>
      <c r="AMA68" s="140"/>
      <c r="AMB68" s="140"/>
      <c r="AMC68" s="140"/>
      <c r="AMD68" s="140"/>
      <c r="AME68" s="140"/>
      <c r="AMF68" s="140"/>
      <c r="AMG68" s="140"/>
      <c r="AMH68" s="140"/>
      <c r="AMI68" s="140"/>
      <c r="AMJ68" s="140"/>
      <c r="AMK68" s="140"/>
      <c r="AML68" s="140"/>
      <c r="AMM68" s="140"/>
      <c r="AMN68" s="140"/>
      <c r="AMO68" s="140"/>
      <c r="AMP68" s="140"/>
      <c r="AMQ68" s="140"/>
      <c r="AMR68" s="140"/>
      <c r="AMS68" s="140"/>
      <c r="AMT68" s="140"/>
      <c r="AMU68" s="140"/>
      <c r="AMV68" s="140"/>
      <c r="AMW68" s="140"/>
      <c r="AMX68" s="140"/>
      <c r="AMY68" s="140"/>
      <c r="AMZ68" s="140"/>
      <c r="ANA68" s="140"/>
      <c r="ANB68" s="140"/>
      <c r="ANC68" s="140"/>
      <c r="AND68" s="140"/>
      <c r="ANE68" s="140"/>
      <c r="ANF68" s="140"/>
      <c r="ANG68" s="140"/>
      <c r="ANH68" s="140"/>
      <c r="ANI68" s="140"/>
      <c r="ANJ68" s="140"/>
      <c r="ANK68" s="140"/>
      <c r="ANL68" s="140"/>
      <c r="ANM68" s="140"/>
      <c r="ANN68" s="140"/>
      <c r="ANO68" s="140"/>
      <c r="ANP68" s="140"/>
      <c r="ANQ68" s="140"/>
      <c r="ANR68" s="140"/>
      <c r="ANS68" s="140"/>
      <c r="ANT68" s="140"/>
      <c r="ANU68" s="140"/>
      <c r="ANV68" s="140"/>
      <c r="ANW68" s="140"/>
      <c r="ANX68" s="140"/>
      <c r="ANY68" s="140"/>
      <c r="ANZ68" s="140"/>
      <c r="AOA68" s="140"/>
      <c r="AOB68" s="140"/>
      <c r="AOC68" s="140"/>
      <c r="AOD68" s="140"/>
      <c r="AOE68" s="140"/>
      <c r="AOF68" s="140"/>
      <c r="AOG68" s="140"/>
      <c r="AOH68" s="140"/>
      <c r="AOI68" s="140"/>
      <c r="AOJ68" s="140"/>
      <c r="AOK68" s="140"/>
      <c r="AOL68" s="140"/>
      <c r="AOM68" s="140"/>
      <c r="AON68" s="140"/>
      <c r="AOO68" s="140"/>
      <c r="AOP68" s="140"/>
      <c r="AOQ68" s="140"/>
      <c r="AOR68" s="140"/>
      <c r="AOS68" s="140"/>
      <c r="AOT68" s="140"/>
      <c r="AOU68" s="140"/>
      <c r="AOV68" s="140"/>
      <c r="AOW68" s="140"/>
      <c r="AOX68" s="140"/>
      <c r="AOY68" s="140"/>
      <c r="AOZ68" s="140"/>
      <c r="APA68" s="140"/>
      <c r="APB68" s="140"/>
      <c r="APC68" s="140"/>
      <c r="APD68" s="140"/>
      <c r="APE68" s="140"/>
      <c r="APF68" s="140"/>
      <c r="APG68" s="140"/>
      <c r="APH68" s="140"/>
      <c r="API68" s="140"/>
      <c r="APJ68" s="140"/>
      <c r="APK68" s="140"/>
      <c r="APL68" s="140"/>
      <c r="APM68" s="140"/>
      <c r="APN68" s="140"/>
      <c r="APO68" s="140"/>
      <c r="APP68" s="140"/>
      <c r="APQ68" s="140"/>
      <c r="APR68" s="140"/>
      <c r="APS68" s="140"/>
      <c r="APT68" s="140"/>
      <c r="APU68" s="140"/>
      <c r="APV68" s="140"/>
      <c r="APW68" s="140"/>
      <c r="APX68" s="140"/>
      <c r="APY68" s="140"/>
      <c r="APZ68" s="140"/>
      <c r="AQA68" s="140"/>
      <c r="AQB68" s="140"/>
      <c r="AQC68" s="140"/>
      <c r="AQD68" s="140"/>
      <c r="AQE68" s="140"/>
      <c r="AQF68" s="140"/>
      <c r="AQG68" s="140"/>
      <c r="AQH68" s="140"/>
      <c r="AQI68" s="140"/>
      <c r="AQJ68" s="140"/>
      <c r="AQK68" s="140"/>
      <c r="AQL68" s="140"/>
      <c r="AQM68" s="140"/>
      <c r="AQN68" s="140"/>
      <c r="AQO68" s="140"/>
      <c r="AQP68" s="140"/>
      <c r="AQQ68" s="140"/>
      <c r="AQR68" s="140"/>
      <c r="AQS68" s="140"/>
      <c r="AQT68" s="140"/>
      <c r="AQU68" s="140"/>
      <c r="AQV68" s="140"/>
      <c r="AQW68" s="140"/>
      <c r="AQX68" s="140"/>
      <c r="AQY68" s="140"/>
      <c r="AQZ68" s="140"/>
      <c r="ARA68" s="140"/>
      <c r="ARB68" s="140"/>
      <c r="ARC68" s="140"/>
      <c r="ARD68" s="140"/>
      <c r="ARE68" s="140"/>
      <c r="ARF68" s="140"/>
      <c r="ARG68" s="140"/>
      <c r="ARH68" s="140"/>
      <c r="ARI68" s="140"/>
      <c r="ARJ68" s="140"/>
      <c r="ARK68" s="140"/>
      <c r="ARL68" s="140"/>
      <c r="ARM68" s="140"/>
      <c r="ARN68" s="140"/>
      <c r="ARO68" s="140"/>
      <c r="ARP68" s="140"/>
      <c r="ARQ68" s="140"/>
      <c r="ARR68" s="140"/>
      <c r="ARS68" s="140"/>
      <c r="ART68" s="140"/>
      <c r="ARU68" s="140"/>
      <c r="ARV68" s="140"/>
      <c r="ARW68" s="140"/>
      <c r="ARX68" s="140"/>
      <c r="ARY68" s="140"/>
      <c r="ARZ68" s="140"/>
      <c r="ASA68" s="140"/>
      <c r="ASB68" s="140"/>
      <c r="ASC68" s="140"/>
      <c r="ASD68" s="140"/>
      <c r="ASE68" s="140"/>
      <c r="ASF68" s="140"/>
      <c r="ASG68" s="140"/>
      <c r="ASH68" s="140"/>
      <c r="ASI68" s="140"/>
      <c r="ASJ68" s="140"/>
      <c r="ASK68" s="140"/>
      <c r="ASL68" s="140"/>
      <c r="ASM68" s="140"/>
      <c r="ASN68" s="140"/>
      <c r="ASO68" s="140"/>
      <c r="ASP68" s="140"/>
      <c r="ASQ68" s="140"/>
      <c r="ASR68" s="140"/>
      <c r="ASS68" s="140"/>
      <c r="AST68" s="140"/>
      <c r="ASU68" s="140"/>
      <c r="ASV68" s="140"/>
      <c r="ASW68" s="140"/>
      <c r="ASX68" s="140"/>
      <c r="ASY68" s="140"/>
      <c r="ASZ68" s="140"/>
      <c r="ATA68" s="140"/>
      <c r="ATB68" s="140"/>
      <c r="ATC68" s="140"/>
      <c r="ATD68" s="140"/>
      <c r="ATE68" s="140"/>
      <c r="ATF68" s="140"/>
      <c r="ATG68" s="140"/>
      <c r="ATH68" s="140"/>
      <c r="ATI68" s="140"/>
      <c r="ATJ68" s="140"/>
      <c r="ATK68" s="140"/>
      <c r="ATL68" s="140"/>
      <c r="ATM68" s="140"/>
      <c r="ATN68" s="140"/>
      <c r="ATO68" s="140"/>
      <c r="ATP68" s="140"/>
      <c r="ATQ68" s="140"/>
      <c r="ATR68" s="140"/>
      <c r="ATS68" s="140"/>
      <c r="ATT68" s="140"/>
      <c r="ATU68" s="140"/>
      <c r="ATV68" s="140"/>
      <c r="ATW68" s="140"/>
      <c r="ATX68" s="140"/>
      <c r="ATY68" s="140"/>
      <c r="ATZ68" s="140"/>
      <c r="AUA68" s="140"/>
      <c r="AUB68" s="140"/>
      <c r="AUC68" s="140"/>
      <c r="AUD68" s="140"/>
      <c r="AUE68" s="140"/>
      <c r="AUF68" s="140"/>
      <c r="AUG68" s="140"/>
      <c r="AUH68" s="140"/>
      <c r="AUI68" s="140"/>
      <c r="AUJ68" s="140"/>
      <c r="AUK68" s="140"/>
      <c r="AUL68" s="140"/>
      <c r="AUM68" s="140"/>
      <c r="AUN68" s="140"/>
      <c r="AUO68" s="140"/>
      <c r="AUP68" s="140"/>
      <c r="AUQ68" s="140"/>
      <c r="AUR68" s="140"/>
      <c r="AUS68" s="140"/>
      <c r="AUT68" s="140"/>
      <c r="AUU68" s="140"/>
      <c r="AUV68" s="140"/>
      <c r="AUW68" s="140"/>
      <c r="AUX68" s="140"/>
      <c r="AUY68" s="140"/>
      <c r="AUZ68" s="140"/>
      <c r="AVA68" s="140"/>
      <c r="AVB68" s="140"/>
      <c r="AVC68" s="140"/>
      <c r="AVD68" s="140"/>
      <c r="AVE68" s="140"/>
      <c r="AVF68" s="140"/>
      <c r="AVG68" s="140"/>
      <c r="AVH68" s="140"/>
      <c r="AVI68" s="140"/>
      <c r="AVJ68" s="140"/>
      <c r="AVK68" s="140"/>
      <c r="AVL68" s="140"/>
      <c r="AVM68" s="140"/>
      <c r="AVN68" s="140"/>
      <c r="AVO68" s="140"/>
      <c r="AVP68" s="140"/>
      <c r="AVQ68" s="140"/>
      <c r="AVR68" s="140"/>
      <c r="AVS68" s="140"/>
      <c r="AVT68" s="140"/>
      <c r="AVU68" s="140"/>
      <c r="AVV68" s="140"/>
      <c r="AVW68" s="140"/>
      <c r="AVX68" s="140"/>
      <c r="AVY68" s="140"/>
      <c r="AVZ68" s="140"/>
      <c r="AWA68" s="140"/>
      <c r="AWB68" s="140"/>
      <c r="AWC68" s="140"/>
      <c r="AWD68" s="140"/>
      <c r="AWE68" s="140"/>
      <c r="AWF68" s="140"/>
      <c r="AWG68" s="140"/>
      <c r="AWH68" s="140"/>
      <c r="AWI68" s="140"/>
      <c r="AWJ68" s="140"/>
      <c r="AWK68" s="140"/>
      <c r="AWL68" s="140"/>
      <c r="AWM68" s="140"/>
      <c r="AWN68" s="140"/>
      <c r="AWO68" s="140"/>
      <c r="AWP68" s="140"/>
      <c r="AWQ68" s="140"/>
      <c r="AWR68" s="140"/>
      <c r="AWS68" s="140"/>
      <c r="AWT68" s="140"/>
      <c r="AWU68" s="140"/>
      <c r="AWV68" s="140"/>
      <c r="AWW68" s="140"/>
      <c r="AWX68" s="140"/>
      <c r="AWY68" s="140"/>
      <c r="AWZ68" s="140"/>
      <c r="AXA68" s="140"/>
      <c r="AXB68" s="140"/>
      <c r="AXC68" s="140"/>
      <c r="AXD68" s="140"/>
      <c r="AXE68" s="140"/>
      <c r="AXF68" s="140"/>
      <c r="AXG68" s="140"/>
      <c r="AXH68" s="140"/>
      <c r="AXI68" s="140"/>
      <c r="AXJ68" s="140"/>
      <c r="AXK68" s="140"/>
      <c r="AXL68" s="140"/>
      <c r="AXM68" s="140"/>
      <c r="AXN68" s="140"/>
      <c r="AXO68" s="140"/>
      <c r="AXP68" s="140"/>
      <c r="AXQ68" s="140"/>
      <c r="AXR68" s="140"/>
      <c r="AXS68" s="140"/>
      <c r="AXT68" s="140"/>
      <c r="AXU68" s="140"/>
      <c r="AXV68" s="140"/>
      <c r="AXW68" s="140"/>
      <c r="AXX68" s="140"/>
      <c r="AXY68" s="140"/>
      <c r="AXZ68" s="140"/>
      <c r="AYA68" s="140"/>
      <c r="AYB68" s="140"/>
      <c r="AYC68" s="140"/>
      <c r="AYD68" s="140"/>
      <c r="AYE68" s="140"/>
      <c r="AYF68" s="140"/>
      <c r="AYG68" s="140"/>
      <c r="AYH68" s="140"/>
      <c r="AYI68" s="140"/>
      <c r="AYJ68" s="140"/>
      <c r="AYK68" s="140"/>
      <c r="AYL68" s="140"/>
      <c r="AYM68" s="140"/>
      <c r="AYN68" s="140"/>
      <c r="AYO68" s="140"/>
      <c r="AYP68" s="140"/>
      <c r="AYQ68" s="140"/>
      <c r="AYR68" s="140"/>
      <c r="AYS68" s="140"/>
      <c r="AYT68" s="140"/>
      <c r="AYU68" s="140"/>
      <c r="AYV68" s="140"/>
      <c r="AYW68" s="140"/>
      <c r="AYX68" s="140"/>
      <c r="AYY68" s="140"/>
      <c r="AYZ68" s="140"/>
      <c r="AZA68" s="140"/>
      <c r="AZB68" s="140"/>
      <c r="AZC68" s="140"/>
      <c r="AZD68" s="140"/>
      <c r="AZE68" s="140"/>
      <c r="AZF68" s="140"/>
      <c r="AZG68" s="140"/>
      <c r="AZH68" s="140"/>
      <c r="AZI68" s="140"/>
      <c r="AZJ68" s="140"/>
      <c r="AZK68" s="140"/>
      <c r="AZL68" s="140"/>
      <c r="AZM68" s="140"/>
      <c r="AZN68" s="140"/>
      <c r="AZO68" s="140"/>
      <c r="AZP68" s="140"/>
      <c r="AZQ68" s="140"/>
      <c r="AZR68" s="140"/>
      <c r="AZS68" s="140"/>
      <c r="AZT68" s="140"/>
      <c r="AZU68" s="140"/>
      <c r="AZV68" s="140"/>
      <c r="AZW68" s="140"/>
      <c r="AZX68" s="140"/>
      <c r="AZY68" s="140"/>
      <c r="AZZ68" s="140"/>
      <c r="BAA68" s="140"/>
      <c r="BAB68" s="140"/>
      <c r="BAC68" s="140"/>
      <c r="BAD68" s="140"/>
      <c r="BAE68" s="140"/>
      <c r="BAF68" s="140"/>
      <c r="BAG68" s="140"/>
      <c r="BAH68" s="140"/>
      <c r="BAI68" s="140"/>
      <c r="BAJ68" s="140"/>
      <c r="BAK68" s="140"/>
      <c r="BAL68" s="140"/>
      <c r="BAM68" s="140"/>
      <c r="BAN68" s="140"/>
      <c r="BAO68" s="140"/>
      <c r="BAP68" s="140"/>
      <c r="BAQ68" s="140"/>
      <c r="BAR68" s="140"/>
      <c r="BAS68" s="140"/>
      <c r="BAT68" s="140"/>
      <c r="BAU68" s="140"/>
      <c r="BAV68" s="140"/>
      <c r="BAW68" s="140"/>
      <c r="BAX68" s="140"/>
      <c r="BAY68" s="140"/>
      <c r="BAZ68" s="140"/>
      <c r="BBA68" s="140"/>
      <c r="BBB68" s="140"/>
      <c r="BBC68" s="140"/>
      <c r="BBD68" s="140"/>
      <c r="BBE68" s="140"/>
      <c r="BBF68" s="140"/>
      <c r="BBG68" s="140"/>
      <c r="BBH68" s="140"/>
      <c r="BBI68" s="140"/>
      <c r="BBJ68" s="140"/>
      <c r="BBK68" s="140"/>
      <c r="BBL68" s="140"/>
      <c r="BBM68" s="140"/>
      <c r="BBN68" s="140"/>
      <c r="BBO68" s="140"/>
      <c r="BBP68" s="140"/>
      <c r="BBQ68" s="140"/>
      <c r="BBR68" s="140"/>
      <c r="BBS68" s="140"/>
      <c r="BBT68" s="140"/>
      <c r="BBU68" s="140"/>
      <c r="BBV68" s="140"/>
      <c r="BBW68" s="140"/>
      <c r="BBX68" s="140"/>
      <c r="BBY68" s="140"/>
      <c r="BBZ68" s="140"/>
      <c r="BCA68" s="140"/>
      <c r="BCB68" s="140"/>
      <c r="BCC68" s="140"/>
      <c r="BCD68" s="140"/>
      <c r="BCE68" s="140"/>
      <c r="BCF68" s="140"/>
      <c r="BCG68" s="140"/>
      <c r="BCH68" s="140"/>
      <c r="BCI68" s="140"/>
      <c r="BCJ68" s="140"/>
      <c r="BCK68" s="140"/>
      <c r="BCL68" s="140"/>
      <c r="BCM68" s="140"/>
      <c r="BCN68" s="140"/>
      <c r="BCO68" s="140"/>
      <c r="BCP68" s="140"/>
      <c r="BCQ68" s="140"/>
      <c r="BCR68" s="140"/>
      <c r="BCS68" s="140"/>
      <c r="BCT68" s="140"/>
      <c r="BCU68" s="140"/>
      <c r="BCV68" s="140"/>
      <c r="BCW68" s="140"/>
      <c r="BCX68" s="140"/>
      <c r="BCY68" s="140"/>
      <c r="BCZ68" s="140"/>
      <c r="BDA68" s="140"/>
      <c r="BDB68" s="140"/>
      <c r="BDC68" s="140"/>
      <c r="BDD68" s="140"/>
      <c r="BDE68" s="140"/>
      <c r="BDF68" s="140"/>
      <c r="BDG68" s="140"/>
      <c r="BDH68" s="140"/>
      <c r="BDI68" s="140"/>
      <c r="BDJ68" s="140"/>
      <c r="BDK68" s="140"/>
      <c r="BDL68" s="140"/>
      <c r="BDM68" s="140"/>
      <c r="BDN68" s="140"/>
      <c r="BDO68" s="140"/>
      <c r="BDP68" s="140"/>
      <c r="BDQ68" s="140"/>
      <c r="BDR68" s="140"/>
      <c r="BDS68" s="140"/>
      <c r="BDT68" s="140"/>
      <c r="BDU68" s="140"/>
      <c r="BDV68" s="140"/>
      <c r="BDW68" s="140"/>
      <c r="BDX68" s="140"/>
      <c r="BDY68" s="140"/>
      <c r="BDZ68" s="140"/>
      <c r="BEA68" s="140"/>
      <c r="BEB68" s="140"/>
      <c r="BEC68" s="140"/>
      <c r="BED68" s="140"/>
      <c r="BEE68" s="140"/>
      <c r="BEF68" s="140"/>
      <c r="BEG68" s="140"/>
      <c r="BEH68" s="140"/>
      <c r="BEI68" s="140"/>
      <c r="BEJ68" s="140"/>
      <c r="BEK68" s="140"/>
      <c r="BEL68" s="140"/>
      <c r="BEM68" s="140"/>
      <c r="BEN68" s="140"/>
      <c r="BEO68" s="140"/>
      <c r="BEP68" s="140"/>
      <c r="BEQ68" s="140"/>
      <c r="BER68" s="140"/>
      <c r="BES68" s="140"/>
      <c r="BET68" s="140"/>
      <c r="BEU68" s="140"/>
      <c r="BEV68" s="140"/>
      <c r="BEW68" s="140"/>
      <c r="BEX68" s="140"/>
      <c r="BEY68" s="140"/>
      <c r="BEZ68" s="140"/>
      <c r="BFA68" s="140"/>
      <c r="BFB68" s="140"/>
      <c r="BFC68" s="140"/>
      <c r="BFD68" s="140"/>
      <c r="BFE68" s="140"/>
      <c r="BFF68" s="140"/>
      <c r="BFG68" s="140"/>
      <c r="BFH68" s="140"/>
      <c r="BFI68" s="140"/>
      <c r="BFJ68" s="140"/>
      <c r="BFK68" s="140"/>
      <c r="BFL68" s="140"/>
      <c r="BFM68" s="140"/>
      <c r="BFN68" s="140"/>
      <c r="BFO68" s="140"/>
      <c r="BFP68" s="140"/>
      <c r="BFQ68" s="140"/>
      <c r="BFR68" s="140"/>
      <c r="BFS68" s="140"/>
      <c r="BFT68" s="140"/>
      <c r="BFU68" s="140"/>
      <c r="BFV68" s="140"/>
      <c r="BFW68" s="140"/>
      <c r="BFX68" s="140"/>
      <c r="BFY68" s="140"/>
      <c r="BFZ68" s="140"/>
      <c r="BGA68" s="140"/>
      <c r="BGB68" s="140"/>
      <c r="BGC68" s="140"/>
      <c r="BGD68" s="140"/>
      <c r="BGE68" s="140"/>
      <c r="BGF68" s="140"/>
      <c r="BGG68" s="140"/>
      <c r="BGH68" s="140"/>
      <c r="BGI68" s="140"/>
      <c r="BGJ68" s="140"/>
      <c r="BGK68" s="140"/>
      <c r="BGL68" s="140"/>
      <c r="BGM68" s="140"/>
      <c r="BGN68" s="140"/>
      <c r="BGO68" s="140"/>
      <c r="BGP68" s="140"/>
      <c r="BGQ68" s="140"/>
      <c r="BGR68" s="140"/>
      <c r="BGS68" s="140"/>
      <c r="BGT68" s="140"/>
      <c r="BGU68" s="140"/>
      <c r="BGV68" s="140"/>
      <c r="BGW68" s="140"/>
      <c r="BGX68" s="140"/>
      <c r="BGY68" s="140"/>
      <c r="BGZ68" s="140"/>
      <c r="BHA68" s="140"/>
      <c r="BHB68" s="140"/>
      <c r="BHC68" s="140"/>
      <c r="BHD68" s="140"/>
      <c r="BHE68" s="140"/>
      <c r="BHF68" s="140"/>
      <c r="BHG68" s="140"/>
      <c r="BHH68" s="140"/>
      <c r="BHI68" s="140"/>
      <c r="BHJ68" s="140"/>
      <c r="BHK68" s="140"/>
      <c r="BHL68" s="140"/>
      <c r="BHM68" s="140"/>
      <c r="BHN68" s="140"/>
      <c r="BHO68" s="140"/>
      <c r="BHP68" s="140"/>
      <c r="BHQ68" s="140"/>
      <c r="BHR68" s="140"/>
      <c r="BHS68" s="140"/>
      <c r="BHT68" s="140"/>
      <c r="BHU68" s="140"/>
      <c r="BHV68" s="140"/>
      <c r="BHW68" s="140"/>
      <c r="BHX68" s="140"/>
      <c r="BHY68" s="140"/>
      <c r="BHZ68" s="140"/>
      <c r="BIA68" s="140"/>
      <c r="BIB68" s="140"/>
      <c r="BIC68" s="140"/>
      <c r="BID68" s="140"/>
      <c r="BIE68" s="140"/>
      <c r="BIF68" s="140"/>
      <c r="BIG68" s="140"/>
      <c r="BIH68" s="140"/>
      <c r="BII68" s="140"/>
      <c r="BIJ68" s="140"/>
      <c r="BIK68" s="140"/>
      <c r="BIL68" s="140"/>
      <c r="BIM68" s="140"/>
      <c r="BIN68" s="140"/>
      <c r="BIO68" s="140"/>
      <c r="BIP68" s="140"/>
      <c r="BIQ68" s="140"/>
      <c r="BIR68" s="140"/>
      <c r="BIS68" s="140"/>
      <c r="BIT68" s="140"/>
      <c r="BIU68" s="140"/>
      <c r="BIV68" s="140"/>
      <c r="BIW68" s="140"/>
      <c r="BIX68" s="140"/>
      <c r="BIY68" s="140"/>
      <c r="BIZ68" s="140"/>
      <c r="BJA68" s="140"/>
      <c r="BJB68" s="140"/>
      <c r="BJC68" s="140"/>
      <c r="BJD68" s="140"/>
      <c r="BJE68" s="140"/>
      <c r="BJF68" s="140"/>
      <c r="BJG68" s="140"/>
      <c r="BJH68" s="140"/>
      <c r="BJI68" s="140"/>
      <c r="BJJ68" s="140"/>
      <c r="BJK68" s="140"/>
      <c r="BJL68" s="140"/>
      <c r="BJM68" s="140"/>
      <c r="BJN68" s="140"/>
      <c r="BJO68" s="140"/>
      <c r="BJP68" s="140"/>
      <c r="BJQ68" s="140"/>
      <c r="BJR68" s="140"/>
      <c r="BJS68" s="140"/>
      <c r="BJT68" s="140"/>
      <c r="BJU68" s="140"/>
      <c r="BJV68" s="140"/>
      <c r="BJW68" s="140"/>
      <c r="BJX68" s="140"/>
      <c r="BJY68" s="140"/>
      <c r="BJZ68" s="140"/>
      <c r="BKA68" s="140"/>
      <c r="BKB68" s="140"/>
      <c r="BKC68" s="140"/>
      <c r="BKD68" s="140"/>
      <c r="BKE68" s="140"/>
      <c r="BKF68" s="140"/>
      <c r="BKG68" s="140"/>
      <c r="BKH68" s="140"/>
      <c r="BKI68" s="140"/>
      <c r="BKJ68" s="140"/>
      <c r="BKK68" s="140"/>
      <c r="BKL68" s="140"/>
      <c r="BKM68" s="140"/>
      <c r="BKN68" s="140"/>
      <c r="BKO68" s="140"/>
      <c r="BKP68" s="140"/>
      <c r="BKQ68" s="140"/>
      <c r="BKR68" s="140"/>
      <c r="BKS68" s="140"/>
      <c r="BKT68" s="140"/>
      <c r="BKU68" s="140"/>
      <c r="BKV68" s="140"/>
      <c r="BKW68" s="140"/>
      <c r="BKX68" s="140"/>
      <c r="BKY68" s="140"/>
      <c r="BKZ68" s="140"/>
      <c r="BLA68" s="140"/>
      <c r="BLB68" s="140"/>
      <c r="BLC68" s="140"/>
      <c r="BLD68" s="140"/>
      <c r="BLE68" s="140"/>
      <c r="BLF68" s="140"/>
      <c r="BLG68" s="140"/>
      <c r="BLH68" s="140"/>
      <c r="BLI68" s="140"/>
      <c r="BLJ68" s="140"/>
      <c r="BLK68" s="140"/>
      <c r="BLL68" s="140"/>
      <c r="BLM68" s="140"/>
      <c r="BLN68" s="140"/>
      <c r="BLO68" s="140"/>
      <c r="BLP68" s="140"/>
      <c r="BLQ68" s="140"/>
      <c r="BLR68" s="140"/>
      <c r="BLS68" s="140"/>
      <c r="BLT68" s="140"/>
      <c r="BLU68" s="140"/>
      <c r="BLV68" s="140"/>
      <c r="BLW68" s="140"/>
      <c r="BLX68" s="140"/>
      <c r="BLY68" s="140"/>
      <c r="BLZ68" s="140"/>
      <c r="BMA68" s="140"/>
      <c r="BMB68" s="140"/>
      <c r="BMC68" s="140"/>
      <c r="BMD68" s="140"/>
      <c r="BME68" s="140"/>
      <c r="BMF68" s="140"/>
      <c r="BMG68" s="140"/>
      <c r="BMH68" s="140"/>
      <c r="BMI68" s="140"/>
      <c r="BMJ68" s="140"/>
      <c r="BMK68" s="140"/>
      <c r="BML68" s="140"/>
      <c r="BMM68" s="140"/>
      <c r="BMN68" s="140"/>
      <c r="BMO68" s="140"/>
      <c r="BMP68" s="140"/>
      <c r="BMQ68" s="140"/>
      <c r="BMR68" s="140"/>
      <c r="BMS68" s="140"/>
      <c r="BMT68" s="140"/>
      <c r="BMU68" s="140"/>
      <c r="BMV68" s="140"/>
      <c r="BMW68" s="140"/>
      <c r="BMX68" s="140"/>
      <c r="BMY68" s="140"/>
      <c r="BMZ68" s="140"/>
      <c r="BNA68" s="140"/>
      <c r="BNB68" s="140"/>
      <c r="BNC68" s="140"/>
      <c r="BND68" s="140"/>
      <c r="BNE68" s="140"/>
      <c r="BNF68" s="140"/>
      <c r="BNG68" s="140"/>
      <c r="BNH68" s="140"/>
      <c r="BNI68" s="140"/>
      <c r="BNJ68" s="140"/>
      <c r="BNK68" s="140"/>
      <c r="BNL68" s="140"/>
      <c r="BNM68" s="140"/>
      <c r="BNN68" s="140"/>
      <c r="BNO68" s="140"/>
      <c r="BNP68" s="140"/>
      <c r="BNQ68" s="140"/>
      <c r="BNR68" s="140"/>
      <c r="BNS68" s="140"/>
      <c r="BNT68" s="140"/>
      <c r="BNU68" s="140"/>
      <c r="BNV68" s="140"/>
      <c r="BNW68" s="140"/>
      <c r="BNX68" s="140"/>
      <c r="BNY68" s="140"/>
      <c r="BNZ68" s="140"/>
      <c r="BOA68" s="140"/>
      <c r="BOB68" s="140"/>
      <c r="BOC68" s="140"/>
      <c r="BOD68" s="140"/>
      <c r="BOE68" s="140"/>
      <c r="BOF68" s="140"/>
      <c r="BOG68" s="140"/>
      <c r="BOH68" s="140"/>
      <c r="BOI68" s="140"/>
      <c r="BOJ68" s="140"/>
      <c r="BOK68" s="140"/>
      <c r="BOL68" s="140"/>
      <c r="BOM68" s="140"/>
      <c r="BON68" s="140"/>
      <c r="BOO68" s="140"/>
      <c r="BOP68" s="140"/>
      <c r="BOQ68" s="140"/>
      <c r="BOR68" s="140"/>
      <c r="BOS68" s="140"/>
      <c r="BOT68" s="140"/>
      <c r="BOU68" s="140"/>
      <c r="BOV68" s="140"/>
      <c r="BOW68" s="140"/>
      <c r="BOX68" s="140"/>
      <c r="BOY68" s="140"/>
      <c r="BOZ68" s="140"/>
      <c r="BPA68" s="140"/>
      <c r="BPB68" s="140"/>
      <c r="BPC68" s="140"/>
      <c r="BPD68" s="140"/>
      <c r="BPE68" s="140"/>
      <c r="BPF68" s="140"/>
      <c r="BPG68" s="140"/>
      <c r="BPH68" s="140"/>
      <c r="BPI68" s="140"/>
      <c r="BPJ68" s="140"/>
      <c r="BPK68" s="140"/>
      <c r="BPL68" s="140"/>
      <c r="BPM68" s="140"/>
      <c r="BPN68" s="140"/>
      <c r="BPO68" s="140"/>
      <c r="BPP68" s="140"/>
      <c r="BPQ68" s="140"/>
      <c r="BPR68" s="140"/>
      <c r="BPS68" s="140"/>
      <c r="BPT68" s="140"/>
      <c r="BPU68" s="140"/>
      <c r="BPV68" s="140"/>
      <c r="BPW68" s="140"/>
      <c r="BPX68" s="140"/>
      <c r="BPY68" s="140"/>
      <c r="BPZ68" s="140"/>
      <c r="BQA68" s="140"/>
      <c r="BQB68" s="140"/>
      <c r="BQC68" s="140"/>
      <c r="BQD68" s="140"/>
      <c r="BQE68" s="140"/>
      <c r="BQF68" s="140"/>
      <c r="BQG68" s="140"/>
      <c r="BQH68" s="140"/>
      <c r="BQI68" s="140"/>
      <c r="BQJ68" s="140"/>
      <c r="BQK68" s="140"/>
      <c r="BQL68" s="140"/>
      <c r="BQM68" s="140"/>
      <c r="BQN68" s="140"/>
      <c r="BQO68" s="140"/>
      <c r="BQP68" s="140"/>
      <c r="BQQ68" s="140"/>
      <c r="BQR68" s="140"/>
      <c r="BQS68" s="140"/>
      <c r="BQT68" s="140"/>
      <c r="BQU68" s="140"/>
      <c r="BQV68" s="140"/>
      <c r="BQW68" s="140"/>
      <c r="BQX68" s="140"/>
      <c r="BQY68" s="140"/>
      <c r="BQZ68" s="140"/>
      <c r="BRA68" s="140"/>
      <c r="BRB68" s="140"/>
      <c r="BRC68" s="140"/>
      <c r="BRD68" s="140"/>
      <c r="BRE68" s="140"/>
      <c r="BRF68" s="140"/>
      <c r="BRG68" s="140"/>
      <c r="BRH68" s="140"/>
      <c r="BRI68" s="140"/>
      <c r="BRJ68" s="140"/>
      <c r="BRK68" s="140"/>
      <c r="BRL68" s="140"/>
      <c r="BRM68" s="140"/>
      <c r="BRN68" s="140"/>
      <c r="BRO68" s="140"/>
      <c r="BRP68" s="140"/>
      <c r="BRQ68" s="140"/>
      <c r="BRR68" s="140"/>
      <c r="BRS68" s="140"/>
      <c r="BRT68" s="140"/>
      <c r="BRU68" s="140"/>
      <c r="BRV68" s="140"/>
      <c r="BRW68" s="140"/>
      <c r="BRX68" s="140"/>
      <c r="BRY68" s="140"/>
      <c r="BRZ68" s="140"/>
      <c r="BSA68" s="140"/>
      <c r="BSB68" s="140"/>
      <c r="BSC68" s="140"/>
      <c r="BSD68" s="140"/>
      <c r="BSE68" s="140"/>
      <c r="BSF68" s="140"/>
      <c r="BSG68" s="140"/>
      <c r="BSH68" s="140"/>
      <c r="BSI68" s="140"/>
      <c r="BSJ68" s="140"/>
      <c r="BSK68" s="140"/>
      <c r="BSL68" s="140"/>
      <c r="BSM68" s="140"/>
      <c r="BSN68" s="140"/>
      <c r="BSO68" s="140"/>
      <c r="BSP68" s="140"/>
      <c r="BSQ68" s="140"/>
      <c r="BSR68" s="140"/>
      <c r="BSS68" s="140"/>
      <c r="BST68" s="140"/>
      <c r="BSU68" s="140"/>
      <c r="BSV68" s="140"/>
      <c r="BSW68" s="140"/>
      <c r="BSX68" s="140"/>
      <c r="BSY68" s="140"/>
      <c r="BSZ68" s="140"/>
      <c r="BTA68" s="140"/>
      <c r="BTB68" s="140"/>
      <c r="BTC68" s="140"/>
      <c r="BTD68" s="140"/>
      <c r="BTE68" s="140"/>
      <c r="BTF68" s="140"/>
      <c r="BTG68" s="140"/>
      <c r="BTH68" s="140"/>
      <c r="BTI68" s="140"/>
      <c r="BTJ68" s="140"/>
      <c r="BTK68" s="140"/>
      <c r="BTL68" s="140"/>
      <c r="BTM68" s="140"/>
      <c r="BTN68" s="140"/>
      <c r="BTO68" s="140"/>
      <c r="BTP68" s="140"/>
      <c r="BTQ68" s="140"/>
      <c r="BTR68" s="140"/>
      <c r="BTS68" s="140"/>
      <c r="BTT68" s="140"/>
      <c r="BTU68" s="140"/>
      <c r="BTV68" s="140"/>
      <c r="BTW68" s="140"/>
      <c r="BTX68" s="140"/>
      <c r="BTY68" s="140"/>
      <c r="BTZ68" s="140"/>
      <c r="BUA68" s="140"/>
      <c r="BUB68" s="140"/>
      <c r="BUC68" s="140"/>
      <c r="BUD68" s="140"/>
      <c r="BUE68" s="140"/>
      <c r="BUF68" s="140"/>
      <c r="BUG68" s="140"/>
      <c r="BUH68" s="140"/>
      <c r="BUI68" s="140"/>
      <c r="BUJ68" s="140"/>
      <c r="BUK68" s="140"/>
      <c r="BUL68" s="140"/>
      <c r="BUM68" s="140"/>
      <c r="BUN68" s="140"/>
      <c r="BUO68" s="140"/>
      <c r="BUP68" s="140"/>
      <c r="BUQ68" s="140"/>
      <c r="BUR68" s="140"/>
      <c r="BUS68" s="140"/>
      <c r="BUT68" s="140"/>
      <c r="BUU68" s="140"/>
      <c r="BUV68" s="140"/>
      <c r="BUW68" s="140"/>
      <c r="BUX68" s="140"/>
      <c r="BUY68" s="140"/>
      <c r="BUZ68" s="140"/>
      <c r="BVA68" s="140"/>
      <c r="BVB68" s="140"/>
      <c r="BVC68" s="140"/>
      <c r="BVD68" s="140"/>
      <c r="BVE68" s="140"/>
      <c r="BVF68" s="140"/>
      <c r="BVG68" s="140"/>
      <c r="BVH68" s="140"/>
      <c r="BVI68" s="140"/>
      <c r="BVJ68" s="140"/>
      <c r="BVK68" s="140"/>
      <c r="BVL68" s="140"/>
      <c r="BVM68" s="140"/>
      <c r="BVN68" s="140"/>
      <c r="BVO68" s="140"/>
      <c r="BVP68" s="140"/>
      <c r="BVQ68" s="140"/>
      <c r="BVR68" s="140"/>
      <c r="BVS68" s="140"/>
      <c r="BVT68" s="140"/>
      <c r="BVU68" s="140"/>
      <c r="BVV68" s="140"/>
      <c r="BVW68" s="140"/>
      <c r="BVX68" s="140"/>
      <c r="BVY68" s="140"/>
      <c r="BVZ68" s="140"/>
      <c r="BWA68" s="140"/>
      <c r="BWB68" s="140"/>
      <c r="BWC68" s="140"/>
      <c r="BWD68" s="140"/>
      <c r="BWE68" s="140"/>
      <c r="BWF68" s="140"/>
      <c r="BWG68" s="140"/>
      <c r="BWH68" s="140"/>
      <c r="BWI68" s="140"/>
      <c r="BWJ68" s="140"/>
      <c r="BWK68" s="140"/>
      <c r="BWL68" s="140"/>
      <c r="BWM68" s="140"/>
      <c r="BWN68" s="140"/>
      <c r="BWO68" s="140"/>
      <c r="BWP68" s="140"/>
      <c r="BWQ68" s="140"/>
      <c r="BWR68" s="140"/>
      <c r="BWS68" s="140"/>
      <c r="BWT68" s="140"/>
      <c r="BWU68" s="140"/>
      <c r="BWV68" s="140"/>
      <c r="BWW68" s="140"/>
      <c r="BWX68" s="140"/>
      <c r="BWY68" s="140"/>
      <c r="BWZ68" s="140"/>
      <c r="BXA68" s="140"/>
      <c r="BXB68" s="140"/>
      <c r="BXC68" s="140"/>
      <c r="BXD68" s="140"/>
      <c r="BXE68" s="140"/>
      <c r="BXF68" s="140"/>
      <c r="BXG68" s="140"/>
      <c r="BXH68" s="140"/>
      <c r="BXI68" s="140"/>
      <c r="BXJ68" s="140"/>
      <c r="BXK68" s="140"/>
      <c r="BXL68" s="140"/>
      <c r="BXM68" s="140"/>
      <c r="BXN68" s="140"/>
      <c r="BXO68" s="140"/>
      <c r="BXP68" s="140"/>
      <c r="BXQ68" s="140"/>
      <c r="BXR68" s="140"/>
      <c r="BXS68" s="140"/>
      <c r="BXT68" s="140"/>
      <c r="BXU68" s="140"/>
      <c r="BXV68" s="140"/>
      <c r="BXW68" s="140"/>
      <c r="BXX68" s="140"/>
      <c r="BXY68" s="140"/>
      <c r="BXZ68" s="140"/>
      <c r="BYA68" s="140"/>
      <c r="BYB68" s="140"/>
      <c r="BYC68" s="140"/>
      <c r="BYD68" s="140"/>
      <c r="BYE68" s="140"/>
      <c r="BYF68" s="140"/>
      <c r="BYG68" s="140"/>
      <c r="BYH68" s="140"/>
      <c r="BYI68" s="140"/>
      <c r="BYJ68" s="140"/>
      <c r="BYK68" s="140"/>
      <c r="BYL68" s="140"/>
      <c r="BYM68" s="140"/>
      <c r="BYN68" s="140"/>
      <c r="BYO68" s="140"/>
      <c r="BYP68" s="140"/>
      <c r="BYQ68" s="140"/>
      <c r="BYR68" s="140"/>
      <c r="BYS68" s="140"/>
      <c r="BYT68" s="140"/>
      <c r="BYU68" s="140"/>
      <c r="BYV68" s="140"/>
      <c r="BYW68" s="140"/>
      <c r="BYX68" s="140"/>
      <c r="BYY68" s="140"/>
      <c r="BYZ68" s="140"/>
      <c r="BZA68" s="140"/>
      <c r="BZB68" s="140"/>
      <c r="BZC68" s="140"/>
      <c r="BZD68" s="140"/>
      <c r="BZE68" s="140"/>
      <c r="BZF68" s="140"/>
      <c r="BZG68" s="140"/>
      <c r="BZH68" s="140"/>
      <c r="BZI68" s="140"/>
      <c r="BZJ68" s="140"/>
      <c r="BZK68" s="140"/>
      <c r="BZL68" s="140"/>
      <c r="BZM68" s="140"/>
      <c r="BZN68" s="140"/>
      <c r="BZO68" s="140"/>
      <c r="BZP68" s="140"/>
      <c r="BZQ68" s="140"/>
      <c r="BZR68" s="140"/>
      <c r="BZS68" s="140"/>
      <c r="BZT68" s="140"/>
      <c r="BZU68" s="140"/>
      <c r="BZV68" s="140"/>
      <c r="BZW68" s="140"/>
      <c r="BZX68" s="140"/>
      <c r="BZY68" s="140"/>
      <c r="BZZ68" s="140"/>
      <c r="CAA68" s="140"/>
      <c r="CAB68" s="140"/>
      <c r="CAC68" s="140"/>
      <c r="CAD68" s="140"/>
      <c r="CAE68" s="140"/>
      <c r="CAF68" s="140"/>
      <c r="CAG68" s="140"/>
      <c r="CAH68" s="140"/>
      <c r="CAI68" s="140"/>
      <c r="CAJ68" s="140"/>
      <c r="CAK68" s="140"/>
      <c r="CAL68" s="140"/>
      <c r="CAM68" s="140"/>
      <c r="CAN68" s="140"/>
      <c r="CAO68" s="140"/>
      <c r="CAP68" s="140"/>
      <c r="CAQ68" s="140"/>
      <c r="CAR68" s="140"/>
      <c r="CAS68" s="140"/>
      <c r="CAT68" s="140"/>
      <c r="CAU68" s="140"/>
      <c r="CAV68" s="140"/>
      <c r="CAW68" s="140"/>
      <c r="CAX68" s="140"/>
      <c r="CAY68" s="140"/>
      <c r="CAZ68" s="140"/>
      <c r="CBA68" s="140"/>
      <c r="CBB68" s="140"/>
      <c r="CBC68" s="140"/>
      <c r="CBD68" s="140"/>
      <c r="CBE68" s="140"/>
      <c r="CBF68" s="140"/>
      <c r="CBG68" s="140"/>
      <c r="CBH68" s="140"/>
      <c r="CBI68" s="140"/>
      <c r="CBJ68" s="140"/>
      <c r="CBK68" s="140"/>
      <c r="CBL68" s="140"/>
      <c r="CBM68" s="140"/>
      <c r="CBN68" s="140"/>
      <c r="CBO68" s="140"/>
      <c r="CBP68" s="140"/>
      <c r="CBQ68" s="140"/>
      <c r="CBR68" s="140"/>
      <c r="CBS68" s="140"/>
      <c r="CBT68" s="140"/>
      <c r="CBU68" s="140"/>
      <c r="CBV68" s="140"/>
      <c r="CBW68" s="140"/>
      <c r="CBX68" s="140"/>
      <c r="CBY68" s="140"/>
      <c r="CBZ68" s="140"/>
      <c r="CCA68" s="140"/>
      <c r="CCB68" s="140"/>
      <c r="CCC68" s="140"/>
      <c r="CCD68" s="140"/>
      <c r="CCE68" s="140"/>
      <c r="CCF68" s="140"/>
      <c r="CCG68" s="140"/>
      <c r="CCH68" s="140"/>
      <c r="CCI68" s="140"/>
      <c r="CCJ68" s="140"/>
      <c r="CCK68" s="140"/>
      <c r="CCL68" s="140"/>
      <c r="CCM68" s="140"/>
      <c r="CCN68" s="140"/>
      <c r="CCO68" s="140"/>
      <c r="CCP68" s="140"/>
      <c r="CCQ68" s="140"/>
      <c r="CCR68" s="140"/>
      <c r="CCS68" s="140"/>
      <c r="CCT68" s="140"/>
      <c r="CCU68" s="140"/>
      <c r="CCV68" s="140"/>
      <c r="CCW68" s="140"/>
      <c r="CCX68" s="140"/>
      <c r="CCY68" s="140"/>
      <c r="CCZ68" s="140"/>
      <c r="CDA68" s="140"/>
      <c r="CDB68" s="140"/>
      <c r="CDC68" s="140"/>
      <c r="CDD68" s="140"/>
      <c r="CDE68" s="140"/>
      <c r="CDF68" s="140"/>
      <c r="CDG68" s="140"/>
      <c r="CDH68" s="140"/>
      <c r="CDI68" s="140"/>
      <c r="CDJ68" s="140"/>
      <c r="CDK68" s="140"/>
      <c r="CDL68" s="140"/>
      <c r="CDM68" s="140"/>
      <c r="CDN68" s="140"/>
      <c r="CDO68" s="140"/>
      <c r="CDP68" s="140"/>
      <c r="CDQ68" s="140"/>
      <c r="CDR68" s="140"/>
      <c r="CDS68" s="140"/>
      <c r="CDT68" s="140"/>
      <c r="CDU68" s="140"/>
      <c r="CDV68" s="140"/>
      <c r="CDW68" s="140"/>
      <c r="CDX68" s="140"/>
      <c r="CDY68" s="140"/>
      <c r="CDZ68" s="140"/>
      <c r="CEA68" s="140"/>
      <c r="CEB68" s="140"/>
      <c r="CEC68" s="140"/>
      <c r="CED68" s="140"/>
      <c r="CEE68" s="140"/>
      <c r="CEF68" s="140"/>
      <c r="CEG68" s="140"/>
      <c r="CEH68" s="140"/>
      <c r="CEI68" s="140"/>
      <c r="CEJ68" s="140"/>
      <c r="CEK68" s="140"/>
      <c r="CEL68" s="140"/>
      <c r="CEM68" s="140"/>
      <c r="CEN68" s="140"/>
      <c r="CEO68" s="140"/>
      <c r="CEP68" s="140"/>
      <c r="CEQ68" s="140"/>
      <c r="CER68" s="140"/>
      <c r="CES68" s="140"/>
      <c r="CET68" s="140"/>
      <c r="CEU68" s="140"/>
      <c r="CEV68" s="140"/>
      <c r="CEW68" s="140"/>
      <c r="CEX68" s="140"/>
      <c r="CEY68" s="140"/>
      <c r="CEZ68" s="140"/>
      <c r="CFA68" s="140"/>
      <c r="CFB68" s="140"/>
      <c r="CFC68" s="140"/>
      <c r="CFD68" s="140"/>
      <c r="CFE68" s="140"/>
      <c r="CFF68" s="140"/>
      <c r="CFG68" s="140"/>
      <c r="CFH68" s="140"/>
      <c r="CFI68" s="140"/>
      <c r="CFJ68" s="140"/>
      <c r="CFK68" s="140"/>
      <c r="CFL68" s="140"/>
      <c r="CFM68" s="140"/>
      <c r="CFN68" s="140"/>
      <c r="CFO68" s="140"/>
      <c r="CFP68" s="140"/>
      <c r="CFQ68" s="140"/>
      <c r="CFR68" s="140"/>
      <c r="CFS68" s="140"/>
      <c r="CFT68" s="140"/>
      <c r="CFU68" s="140"/>
      <c r="CFV68" s="140"/>
      <c r="CFW68" s="140"/>
      <c r="CFX68" s="140"/>
      <c r="CFY68" s="140"/>
      <c r="CFZ68" s="140"/>
      <c r="CGA68" s="140"/>
      <c r="CGB68" s="140"/>
      <c r="CGC68" s="140"/>
      <c r="CGD68" s="140"/>
      <c r="CGE68" s="140"/>
      <c r="CGF68" s="140"/>
      <c r="CGG68" s="140"/>
      <c r="CGH68" s="140"/>
      <c r="CGI68" s="140"/>
      <c r="CGJ68" s="140"/>
      <c r="CGK68" s="140"/>
      <c r="CGL68" s="140"/>
      <c r="CGM68" s="140"/>
      <c r="CGN68" s="140"/>
      <c r="CGO68" s="140"/>
      <c r="CGP68" s="140"/>
      <c r="CGQ68" s="140"/>
      <c r="CGR68" s="140"/>
      <c r="CGS68" s="140"/>
      <c r="CGT68" s="140"/>
      <c r="CGU68" s="140"/>
      <c r="CGV68" s="140"/>
      <c r="CGW68" s="140"/>
      <c r="CGX68" s="140"/>
      <c r="CGY68" s="140"/>
      <c r="CGZ68" s="140"/>
      <c r="CHA68" s="140"/>
      <c r="CHB68" s="140"/>
      <c r="CHC68" s="140"/>
      <c r="CHD68" s="140"/>
      <c r="CHE68" s="140"/>
      <c r="CHF68" s="140"/>
      <c r="CHG68" s="140"/>
      <c r="CHH68" s="140"/>
      <c r="CHI68" s="140"/>
      <c r="CHJ68" s="140"/>
      <c r="CHK68" s="140"/>
      <c r="CHL68" s="140"/>
      <c r="CHM68" s="140"/>
      <c r="CHN68" s="140"/>
      <c r="CHO68" s="140"/>
      <c r="CHP68" s="140"/>
      <c r="CHQ68" s="140"/>
      <c r="CHR68" s="140"/>
      <c r="CHS68" s="140"/>
      <c r="CHT68" s="140"/>
      <c r="CHU68" s="140"/>
      <c r="CHV68" s="140"/>
      <c r="CHW68" s="140"/>
      <c r="CHX68" s="140"/>
      <c r="CHY68" s="140"/>
      <c r="CHZ68" s="140"/>
      <c r="CIA68" s="140"/>
      <c r="CIB68" s="140"/>
      <c r="CIC68" s="140"/>
      <c r="CID68" s="140"/>
      <c r="CIE68" s="140"/>
      <c r="CIF68" s="140"/>
      <c r="CIG68" s="140"/>
      <c r="CIH68" s="140"/>
      <c r="CII68" s="140"/>
      <c r="CIJ68" s="140"/>
      <c r="CIK68" s="140"/>
      <c r="CIL68" s="140"/>
      <c r="CIM68" s="140"/>
      <c r="CIN68" s="140"/>
      <c r="CIO68" s="140"/>
      <c r="CIP68" s="140"/>
      <c r="CIQ68" s="140"/>
      <c r="CIR68" s="140"/>
      <c r="CIS68" s="140"/>
      <c r="CIT68" s="140"/>
      <c r="CIU68" s="140"/>
      <c r="CIV68" s="140"/>
      <c r="CIW68" s="140"/>
      <c r="CIX68" s="140"/>
      <c r="CIY68" s="140"/>
      <c r="CIZ68" s="140"/>
      <c r="CJA68" s="140"/>
      <c r="CJB68" s="140"/>
      <c r="CJC68" s="140"/>
      <c r="CJD68" s="140"/>
      <c r="CJE68" s="140"/>
      <c r="CJF68" s="140"/>
      <c r="CJG68" s="140"/>
      <c r="CJH68" s="140"/>
      <c r="CJI68" s="140"/>
      <c r="CJJ68" s="140"/>
      <c r="CJK68" s="140"/>
      <c r="CJL68" s="140"/>
      <c r="CJM68" s="140"/>
      <c r="CJN68" s="140"/>
      <c r="CJO68" s="140"/>
      <c r="CJP68" s="140"/>
      <c r="CJQ68" s="140"/>
      <c r="CJR68" s="140"/>
      <c r="CJS68" s="140"/>
      <c r="CJT68" s="140"/>
      <c r="CJU68" s="140"/>
      <c r="CJV68" s="140"/>
      <c r="CJW68" s="140"/>
      <c r="CJX68" s="140"/>
      <c r="CJY68" s="140"/>
      <c r="CJZ68" s="140"/>
      <c r="CKA68" s="140"/>
      <c r="CKB68" s="140"/>
      <c r="CKC68" s="140"/>
      <c r="CKD68" s="140"/>
      <c r="CKE68" s="140"/>
      <c r="CKF68" s="140"/>
      <c r="CKG68" s="140"/>
      <c r="CKH68" s="140"/>
      <c r="CKI68" s="140"/>
      <c r="CKJ68" s="140"/>
      <c r="CKK68" s="140"/>
      <c r="CKL68" s="140"/>
      <c r="CKM68" s="140"/>
      <c r="CKN68" s="140"/>
      <c r="CKO68" s="140"/>
      <c r="CKP68" s="140"/>
      <c r="CKQ68" s="140"/>
      <c r="CKR68" s="140"/>
      <c r="CKS68" s="140"/>
      <c r="CKT68" s="140"/>
      <c r="CKU68" s="140"/>
      <c r="CKV68" s="140"/>
      <c r="CKW68" s="140"/>
      <c r="CKX68" s="140"/>
      <c r="CKY68" s="140"/>
      <c r="CKZ68" s="140"/>
      <c r="CLA68" s="140"/>
      <c r="CLB68" s="140"/>
      <c r="CLC68" s="140"/>
      <c r="CLD68" s="140"/>
      <c r="CLE68" s="140"/>
      <c r="CLF68" s="140"/>
      <c r="CLG68" s="140"/>
      <c r="CLH68" s="140"/>
      <c r="CLI68" s="140"/>
      <c r="CLJ68" s="140"/>
      <c r="CLK68" s="140"/>
      <c r="CLL68" s="140"/>
      <c r="CLM68" s="140"/>
      <c r="CLN68" s="140"/>
      <c r="CLO68" s="140"/>
      <c r="CLP68" s="140"/>
      <c r="CLQ68" s="140"/>
      <c r="CLR68" s="140"/>
      <c r="CLS68" s="140"/>
      <c r="CLT68" s="140"/>
      <c r="CLU68" s="140"/>
      <c r="CLV68" s="140"/>
      <c r="CLW68" s="140"/>
      <c r="CLX68" s="140"/>
      <c r="CLY68" s="140"/>
      <c r="CLZ68" s="140"/>
      <c r="CMA68" s="140"/>
      <c r="CMB68" s="140"/>
      <c r="CMC68" s="140"/>
      <c r="CMD68" s="140"/>
      <c r="CME68" s="140"/>
      <c r="CMF68" s="140"/>
      <c r="CMG68" s="140"/>
      <c r="CMH68" s="140"/>
      <c r="CMI68" s="140"/>
      <c r="CMJ68" s="140"/>
      <c r="CMK68" s="140"/>
      <c r="CML68" s="140"/>
      <c r="CMM68" s="140"/>
      <c r="CMN68" s="140"/>
      <c r="CMO68" s="140"/>
      <c r="CMP68" s="140"/>
      <c r="CMQ68" s="140"/>
      <c r="CMR68" s="140"/>
      <c r="CMS68" s="140"/>
      <c r="CMT68" s="140"/>
      <c r="CMU68" s="140"/>
      <c r="CMV68" s="140"/>
      <c r="CMW68" s="140"/>
      <c r="CMX68" s="140"/>
      <c r="CMY68" s="140"/>
      <c r="CMZ68" s="140"/>
      <c r="CNA68" s="140"/>
      <c r="CNB68" s="140"/>
      <c r="CNC68" s="140"/>
      <c r="CND68" s="140"/>
      <c r="CNE68" s="140"/>
      <c r="CNF68" s="140"/>
      <c r="CNG68" s="140"/>
      <c r="CNH68" s="140"/>
      <c r="CNI68" s="140"/>
      <c r="CNJ68" s="140"/>
      <c r="CNK68" s="140"/>
      <c r="CNL68" s="140"/>
      <c r="CNM68" s="140"/>
      <c r="CNN68" s="140"/>
      <c r="CNO68" s="140"/>
      <c r="CNP68" s="140"/>
      <c r="CNQ68" s="140"/>
      <c r="CNR68" s="140"/>
      <c r="CNS68" s="140"/>
      <c r="CNT68" s="140"/>
      <c r="CNU68" s="140"/>
      <c r="CNV68" s="140"/>
      <c r="CNW68" s="140"/>
      <c r="CNX68" s="140"/>
      <c r="CNY68" s="140"/>
      <c r="CNZ68" s="140"/>
      <c r="COA68" s="140"/>
      <c r="COB68" s="140"/>
      <c r="COC68" s="140"/>
      <c r="COD68" s="140"/>
      <c r="COE68" s="140"/>
      <c r="COF68" s="140"/>
      <c r="COG68" s="140"/>
      <c r="COH68" s="140"/>
      <c r="COI68" s="140"/>
      <c r="COJ68" s="140"/>
      <c r="COK68" s="140"/>
      <c r="COL68" s="140"/>
      <c r="COM68" s="140"/>
      <c r="CON68" s="140"/>
      <c r="COO68" s="140"/>
      <c r="COP68" s="140"/>
      <c r="COQ68" s="140"/>
      <c r="COR68" s="140"/>
      <c r="COS68" s="140"/>
      <c r="COT68" s="140"/>
      <c r="COU68" s="140"/>
      <c r="COV68" s="140"/>
      <c r="COW68" s="140"/>
      <c r="COX68" s="140"/>
      <c r="COY68" s="140"/>
      <c r="COZ68" s="140"/>
      <c r="CPA68" s="140"/>
      <c r="CPB68" s="140"/>
      <c r="CPC68" s="140"/>
      <c r="CPD68" s="140"/>
      <c r="CPE68" s="140"/>
      <c r="CPF68" s="140"/>
      <c r="CPG68" s="140"/>
      <c r="CPH68" s="140"/>
      <c r="CPI68" s="140"/>
      <c r="CPJ68" s="140"/>
      <c r="CPK68" s="140"/>
      <c r="CPL68" s="140"/>
      <c r="CPM68" s="140"/>
      <c r="CPN68" s="140"/>
      <c r="CPO68" s="140"/>
      <c r="CPP68" s="140"/>
      <c r="CPQ68" s="140"/>
      <c r="CPR68" s="140"/>
      <c r="CPS68" s="140"/>
      <c r="CPT68" s="140"/>
      <c r="CPU68" s="140"/>
      <c r="CPV68" s="140"/>
      <c r="CPW68" s="140"/>
      <c r="CPX68" s="140"/>
      <c r="CPY68" s="140"/>
      <c r="CPZ68" s="140"/>
      <c r="CQA68" s="140"/>
      <c r="CQB68" s="140"/>
      <c r="CQC68" s="140"/>
      <c r="CQD68" s="140"/>
      <c r="CQE68" s="140"/>
      <c r="CQF68" s="140"/>
      <c r="CQG68" s="140"/>
      <c r="CQH68" s="140"/>
      <c r="CQI68" s="140"/>
      <c r="CQJ68" s="140"/>
      <c r="CQK68" s="140"/>
      <c r="CQL68" s="140"/>
      <c r="CQM68" s="140"/>
      <c r="CQN68" s="140"/>
      <c r="CQO68" s="140"/>
      <c r="CQP68" s="140"/>
      <c r="CQQ68" s="140"/>
      <c r="CQR68" s="140"/>
      <c r="CQS68" s="140"/>
      <c r="CQT68" s="140"/>
      <c r="CQU68" s="140"/>
      <c r="CQV68" s="140"/>
      <c r="CQW68" s="140"/>
      <c r="CQX68" s="140"/>
      <c r="CQY68" s="140"/>
      <c r="CQZ68" s="140"/>
      <c r="CRA68" s="140"/>
      <c r="CRB68" s="140"/>
      <c r="CRC68" s="140"/>
      <c r="CRD68" s="140"/>
      <c r="CRE68" s="140"/>
      <c r="CRF68" s="140"/>
      <c r="CRG68" s="140"/>
      <c r="CRH68" s="140"/>
      <c r="CRI68" s="140"/>
      <c r="CRJ68" s="140"/>
      <c r="CRK68" s="140"/>
      <c r="CRL68" s="140"/>
      <c r="CRM68" s="140"/>
      <c r="CRN68" s="140"/>
      <c r="CRO68" s="140"/>
      <c r="CRP68" s="140"/>
      <c r="CRQ68" s="140"/>
      <c r="CRR68" s="140"/>
      <c r="CRS68" s="140"/>
      <c r="CRT68" s="140"/>
      <c r="CRU68" s="140"/>
      <c r="CRV68" s="140"/>
      <c r="CRW68" s="140"/>
      <c r="CRX68" s="140"/>
      <c r="CRY68" s="140"/>
      <c r="CRZ68" s="140"/>
      <c r="CSA68" s="140"/>
      <c r="CSB68" s="140"/>
      <c r="CSC68" s="140"/>
      <c r="CSD68" s="140"/>
      <c r="CSE68" s="140"/>
      <c r="CSF68" s="140"/>
      <c r="CSG68" s="140"/>
      <c r="CSH68" s="140"/>
      <c r="CSI68" s="140"/>
      <c r="CSJ68" s="140"/>
      <c r="CSK68" s="140"/>
      <c r="CSL68" s="140"/>
      <c r="CSM68" s="140"/>
      <c r="CSN68" s="140"/>
      <c r="CSO68" s="140"/>
      <c r="CSP68" s="140"/>
      <c r="CSQ68" s="140"/>
      <c r="CSR68" s="140"/>
      <c r="CSS68" s="140"/>
      <c r="CST68" s="140"/>
      <c r="CSU68" s="140"/>
      <c r="CSV68" s="140"/>
      <c r="CSW68" s="140"/>
      <c r="CSX68" s="140"/>
      <c r="CSY68" s="140"/>
      <c r="CSZ68" s="140"/>
      <c r="CTA68" s="140"/>
      <c r="CTB68" s="140"/>
      <c r="CTC68" s="140"/>
      <c r="CTD68" s="140"/>
      <c r="CTE68" s="140"/>
      <c r="CTF68" s="140"/>
      <c r="CTG68" s="140"/>
      <c r="CTH68" s="140"/>
      <c r="CTI68" s="140"/>
      <c r="CTJ68" s="140"/>
      <c r="CTK68" s="140"/>
      <c r="CTL68" s="140"/>
      <c r="CTM68" s="140"/>
      <c r="CTN68" s="140"/>
      <c r="CTO68" s="140"/>
      <c r="CTP68" s="140"/>
      <c r="CTQ68" s="140"/>
      <c r="CTR68" s="140"/>
      <c r="CTS68" s="140"/>
      <c r="CTT68" s="140"/>
      <c r="CTU68" s="140"/>
      <c r="CTV68" s="140"/>
      <c r="CTW68" s="140"/>
      <c r="CTX68" s="140"/>
      <c r="CTY68" s="140"/>
      <c r="CTZ68" s="140"/>
      <c r="CUA68" s="140"/>
      <c r="CUB68" s="140"/>
      <c r="CUC68" s="140"/>
      <c r="CUD68" s="140"/>
      <c r="CUE68" s="140"/>
      <c r="CUF68" s="140"/>
      <c r="CUG68" s="140"/>
      <c r="CUH68" s="140"/>
      <c r="CUI68" s="140"/>
      <c r="CUJ68" s="140"/>
      <c r="CUK68" s="140"/>
      <c r="CUL68" s="140"/>
      <c r="CUM68" s="140"/>
      <c r="CUN68" s="140"/>
      <c r="CUO68" s="140"/>
      <c r="CUP68" s="140"/>
      <c r="CUQ68" s="140"/>
      <c r="CUR68" s="140"/>
      <c r="CUS68" s="140"/>
      <c r="CUT68" s="140"/>
      <c r="CUU68" s="140"/>
      <c r="CUV68" s="140"/>
      <c r="CUW68" s="140"/>
      <c r="CUX68" s="140"/>
      <c r="CUY68" s="140"/>
      <c r="CUZ68" s="140"/>
      <c r="CVA68" s="140"/>
      <c r="CVB68" s="140"/>
      <c r="CVC68" s="140"/>
      <c r="CVD68" s="140"/>
      <c r="CVE68" s="140"/>
      <c r="CVF68" s="140"/>
      <c r="CVG68" s="140"/>
      <c r="CVH68" s="140"/>
      <c r="CVI68" s="140"/>
      <c r="CVJ68" s="140"/>
      <c r="CVK68" s="140"/>
      <c r="CVL68" s="140"/>
      <c r="CVM68" s="140"/>
      <c r="CVN68" s="140"/>
      <c r="CVO68" s="140"/>
      <c r="CVP68" s="140"/>
      <c r="CVQ68" s="140"/>
      <c r="CVR68" s="140"/>
      <c r="CVS68" s="140"/>
      <c r="CVT68" s="140"/>
      <c r="CVU68" s="140"/>
      <c r="CVV68" s="140"/>
      <c r="CVW68" s="140"/>
      <c r="CVX68" s="140"/>
      <c r="CVY68" s="140"/>
      <c r="CVZ68" s="140"/>
      <c r="CWA68" s="140"/>
      <c r="CWB68" s="140"/>
      <c r="CWC68" s="140"/>
      <c r="CWD68" s="140"/>
      <c r="CWE68" s="140"/>
      <c r="CWF68" s="140"/>
      <c r="CWG68" s="140"/>
      <c r="CWH68" s="140"/>
      <c r="CWI68" s="140"/>
      <c r="CWJ68" s="140"/>
      <c r="CWK68" s="140"/>
      <c r="CWL68" s="140"/>
      <c r="CWM68" s="140"/>
      <c r="CWN68" s="140"/>
      <c r="CWO68" s="140"/>
      <c r="CWP68" s="140"/>
      <c r="CWQ68" s="140"/>
      <c r="CWR68" s="140"/>
      <c r="CWS68" s="140"/>
      <c r="CWT68" s="140"/>
      <c r="CWU68" s="140"/>
      <c r="CWV68" s="140"/>
      <c r="CWW68" s="140"/>
      <c r="CWX68" s="140"/>
      <c r="CWY68" s="140"/>
      <c r="CWZ68" s="140"/>
      <c r="CXA68" s="140"/>
      <c r="CXB68" s="140"/>
      <c r="CXC68" s="140"/>
      <c r="CXD68" s="140"/>
      <c r="CXE68" s="140"/>
      <c r="CXF68" s="140"/>
      <c r="CXG68" s="140"/>
      <c r="CXH68" s="140"/>
      <c r="CXI68" s="140"/>
      <c r="CXJ68" s="140"/>
      <c r="CXK68" s="140"/>
      <c r="CXL68" s="140"/>
      <c r="CXM68" s="140"/>
      <c r="CXN68" s="140"/>
      <c r="CXO68" s="140"/>
      <c r="CXP68" s="140"/>
      <c r="CXQ68" s="140"/>
      <c r="CXR68" s="140"/>
      <c r="CXS68" s="140"/>
      <c r="CXT68" s="140"/>
      <c r="CXU68" s="140"/>
      <c r="CXV68" s="140"/>
      <c r="CXW68" s="140"/>
      <c r="CXX68" s="140"/>
      <c r="CXY68" s="140"/>
      <c r="CXZ68" s="140"/>
      <c r="CYA68" s="140"/>
      <c r="CYB68" s="140"/>
      <c r="CYC68" s="140"/>
      <c r="CYD68" s="140"/>
      <c r="CYE68" s="140"/>
      <c r="CYF68" s="140"/>
      <c r="CYG68" s="140"/>
      <c r="CYH68" s="140"/>
      <c r="CYI68" s="140"/>
      <c r="CYJ68" s="140"/>
      <c r="CYK68" s="140"/>
      <c r="CYL68" s="140"/>
      <c r="CYM68" s="140"/>
      <c r="CYN68" s="140"/>
      <c r="CYO68" s="140"/>
      <c r="CYP68" s="140"/>
      <c r="CYQ68" s="140"/>
      <c r="CYR68" s="140"/>
      <c r="CYS68" s="140"/>
      <c r="CYT68" s="140"/>
      <c r="CYU68" s="140"/>
      <c r="CYV68" s="140"/>
      <c r="CYW68" s="140"/>
      <c r="CYX68" s="140"/>
      <c r="CYY68" s="140"/>
      <c r="CYZ68" s="140"/>
      <c r="CZA68" s="140"/>
      <c r="CZB68" s="140"/>
      <c r="CZC68" s="140"/>
      <c r="CZD68" s="140"/>
      <c r="CZE68" s="140"/>
      <c r="CZF68" s="140"/>
      <c r="CZG68" s="140"/>
      <c r="CZH68" s="140"/>
      <c r="CZI68" s="140"/>
      <c r="CZJ68" s="140"/>
      <c r="CZK68" s="140"/>
      <c r="CZL68" s="140"/>
      <c r="CZM68" s="140"/>
      <c r="CZN68" s="140"/>
      <c r="CZO68" s="140"/>
      <c r="CZP68" s="140"/>
      <c r="CZQ68" s="140"/>
      <c r="CZR68" s="140"/>
      <c r="CZS68" s="140"/>
      <c r="CZT68" s="140"/>
      <c r="CZU68" s="140"/>
      <c r="CZV68" s="140"/>
      <c r="CZW68" s="140"/>
      <c r="CZX68" s="140"/>
      <c r="CZY68" s="140"/>
      <c r="CZZ68" s="140"/>
      <c r="DAA68" s="140"/>
      <c r="DAB68" s="140"/>
      <c r="DAC68" s="140"/>
      <c r="DAD68" s="140"/>
      <c r="DAE68" s="140"/>
      <c r="DAF68" s="140"/>
      <c r="DAG68" s="140"/>
      <c r="DAH68" s="140"/>
      <c r="DAI68" s="140"/>
      <c r="DAJ68" s="140"/>
      <c r="DAK68" s="140"/>
      <c r="DAL68" s="140"/>
      <c r="DAM68" s="140"/>
      <c r="DAN68" s="140"/>
      <c r="DAO68" s="140"/>
      <c r="DAP68" s="140"/>
      <c r="DAQ68" s="140"/>
      <c r="DAR68" s="140"/>
      <c r="DAS68" s="140"/>
      <c r="DAT68" s="140"/>
      <c r="DAU68" s="140"/>
      <c r="DAV68" s="140"/>
      <c r="DAW68" s="140"/>
      <c r="DAX68" s="140"/>
      <c r="DAY68" s="140"/>
      <c r="DAZ68" s="140"/>
      <c r="DBA68" s="140"/>
      <c r="DBB68" s="140"/>
      <c r="DBC68" s="140"/>
      <c r="DBD68" s="140"/>
      <c r="DBE68" s="140"/>
      <c r="DBF68" s="140"/>
      <c r="DBG68" s="140"/>
      <c r="DBH68" s="140"/>
      <c r="DBI68" s="140"/>
      <c r="DBJ68" s="140"/>
      <c r="DBK68" s="140"/>
      <c r="DBL68" s="140"/>
      <c r="DBM68" s="140"/>
      <c r="DBN68" s="140"/>
      <c r="DBO68" s="140"/>
      <c r="DBP68" s="140"/>
      <c r="DBQ68" s="140"/>
      <c r="DBR68" s="140"/>
      <c r="DBS68" s="140"/>
      <c r="DBT68" s="140"/>
      <c r="DBU68" s="140"/>
      <c r="DBV68" s="140"/>
      <c r="DBW68" s="140"/>
      <c r="DBX68" s="140"/>
      <c r="DBY68" s="140"/>
      <c r="DBZ68" s="140"/>
      <c r="DCA68" s="140"/>
      <c r="DCB68" s="140"/>
      <c r="DCC68" s="140"/>
      <c r="DCD68" s="140"/>
      <c r="DCE68" s="140"/>
      <c r="DCF68" s="140"/>
      <c r="DCG68" s="140"/>
      <c r="DCH68" s="140"/>
      <c r="DCI68" s="140"/>
      <c r="DCJ68" s="140"/>
      <c r="DCK68" s="140"/>
      <c r="DCL68" s="140"/>
      <c r="DCM68" s="140"/>
      <c r="DCN68" s="140"/>
      <c r="DCO68" s="140"/>
      <c r="DCP68" s="140"/>
      <c r="DCQ68" s="140"/>
      <c r="DCR68" s="140"/>
      <c r="DCS68" s="140"/>
      <c r="DCT68" s="140"/>
      <c r="DCU68" s="140"/>
      <c r="DCV68" s="140"/>
      <c r="DCW68" s="140"/>
      <c r="DCX68" s="140"/>
      <c r="DCY68" s="140"/>
      <c r="DCZ68" s="140"/>
      <c r="DDA68" s="140"/>
      <c r="DDB68" s="140"/>
      <c r="DDC68" s="140"/>
      <c r="DDD68" s="140"/>
      <c r="DDE68" s="140"/>
      <c r="DDF68" s="140"/>
      <c r="DDG68" s="140"/>
      <c r="DDH68" s="140"/>
      <c r="DDI68" s="140"/>
      <c r="DDJ68" s="140"/>
      <c r="DDK68" s="140"/>
      <c r="DDL68" s="140"/>
      <c r="DDM68" s="140"/>
      <c r="DDN68" s="140"/>
      <c r="DDO68" s="140"/>
      <c r="DDP68" s="140"/>
      <c r="DDQ68" s="140"/>
      <c r="DDR68" s="140"/>
      <c r="DDS68" s="140"/>
      <c r="DDT68" s="140"/>
      <c r="DDU68" s="140"/>
      <c r="DDV68" s="140"/>
      <c r="DDW68" s="140"/>
      <c r="DDX68" s="140"/>
      <c r="DDY68" s="140"/>
      <c r="DDZ68" s="140"/>
      <c r="DEA68" s="140"/>
      <c r="DEB68" s="140"/>
      <c r="DEC68" s="140"/>
      <c r="DED68" s="140"/>
      <c r="DEE68" s="140"/>
      <c r="DEF68" s="140"/>
      <c r="DEG68" s="140"/>
      <c r="DEH68" s="140"/>
      <c r="DEI68" s="140"/>
      <c r="DEJ68" s="140"/>
      <c r="DEK68" s="140"/>
      <c r="DEL68" s="140"/>
      <c r="DEM68" s="140"/>
      <c r="DEN68" s="140"/>
      <c r="DEO68" s="140"/>
      <c r="DEP68" s="140"/>
      <c r="DEQ68" s="140"/>
      <c r="DER68" s="140"/>
      <c r="DES68" s="140"/>
      <c r="DET68" s="140"/>
      <c r="DEU68" s="140"/>
      <c r="DEV68" s="140"/>
      <c r="DEW68" s="140"/>
      <c r="DEX68" s="140"/>
      <c r="DEY68" s="140"/>
      <c r="DEZ68" s="140"/>
      <c r="DFA68" s="140"/>
      <c r="DFB68" s="140"/>
      <c r="DFC68" s="140"/>
      <c r="DFD68" s="140"/>
      <c r="DFE68" s="140"/>
      <c r="DFF68" s="140"/>
      <c r="DFG68" s="140"/>
      <c r="DFH68" s="140"/>
      <c r="DFI68" s="140"/>
      <c r="DFJ68" s="140"/>
      <c r="DFK68" s="140"/>
      <c r="DFL68" s="140"/>
      <c r="DFM68" s="140"/>
      <c r="DFN68" s="140"/>
      <c r="DFO68" s="140"/>
      <c r="DFP68" s="140"/>
      <c r="DFQ68" s="140"/>
      <c r="DFR68" s="140"/>
      <c r="DFS68" s="140"/>
      <c r="DFT68" s="140"/>
      <c r="DFU68" s="140"/>
      <c r="DFV68" s="140"/>
      <c r="DFW68" s="140"/>
      <c r="DFX68" s="140"/>
      <c r="DFY68" s="140"/>
      <c r="DFZ68" s="140"/>
      <c r="DGA68" s="140"/>
      <c r="DGB68" s="140"/>
      <c r="DGC68" s="140"/>
      <c r="DGD68" s="140"/>
      <c r="DGE68" s="140"/>
      <c r="DGF68" s="140"/>
      <c r="DGG68" s="140"/>
      <c r="DGH68" s="140"/>
      <c r="DGI68" s="140"/>
      <c r="DGJ68" s="140"/>
      <c r="DGK68" s="140"/>
      <c r="DGL68" s="140"/>
      <c r="DGM68" s="140"/>
      <c r="DGN68" s="140"/>
      <c r="DGO68" s="140"/>
      <c r="DGP68" s="140"/>
      <c r="DGQ68" s="140"/>
      <c r="DGR68" s="140"/>
      <c r="DGS68" s="140"/>
      <c r="DGT68" s="140"/>
      <c r="DGU68" s="140"/>
      <c r="DGV68" s="140"/>
      <c r="DGW68" s="140"/>
      <c r="DGX68" s="140"/>
      <c r="DGY68" s="140"/>
      <c r="DGZ68" s="140"/>
      <c r="DHA68" s="140"/>
      <c r="DHB68" s="140"/>
      <c r="DHC68" s="140"/>
      <c r="DHD68" s="140"/>
      <c r="DHE68" s="140"/>
      <c r="DHF68" s="140"/>
      <c r="DHG68" s="140"/>
      <c r="DHH68" s="140"/>
      <c r="DHI68" s="140"/>
      <c r="DHJ68" s="140"/>
      <c r="DHK68" s="140"/>
      <c r="DHL68" s="140"/>
      <c r="DHM68" s="140"/>
      <c r="DHN68" s="140"/>
      <c r="DHO68" s="140"/>
      <c r="DHP68" s="140"/>
      <c r="DHQ68" s="140"/>
      <c r="DHR68" s="140"/>
      <c r="DHS68" s="140"/>
      <c r="DHT68" s="140"/>
      <c r="DHU68" s="140"/>
      <c r="DHV68" s="140"/>
      <c r="DHW68" s="140"/>
      <c r="DHX68" s="140"/>
      <c r="DHY68" s="140"/>
      <c r="DHZ68" s="140"/>
      <c r="DIA68" s="140"/>
      <c r="DIB68" s="140"/>
      <c r="DIC68" s="140"/>
      <c r="DID68" s="140"/>
      <c r="DIE68" s="140"/>
      <c r="DIF68" s="140"/>
      <c r="DIG68" s="140"/>
      <c r="DIH68" s="140"/>
      <c r="DII68" s="140"/>
      <c r="DIJ68" s="140"/>
      <c r="DIK68" s="140"/>
      <c r="DIL68" s="140"/>
      <c r="DIM68" s="140"/>
      <c r="DIN68" s="140"/>
      <c r="DIO68" s="140"/>
      <c r="DIP68" s="140"/>
      <c r="DIQ68" s="140"/>
      <c r="DIR68" s="140"/>
      <c r="DIS68" s="140"/>
      <c r="DIT68" s="140"/>
      <c r="DIU68" s="140"/>
      <c r="DIV68" s="140"/>
      <c r="DIW68" s="140"/>
      <c r="DIX68" s="140"/>
      <c r="DIY68" s="140"/>
      <c r="DIZ68" s="140"/>
      <c r="DJA68" s="140"/>
      <c r="DJB68" s="140"/>
      <c r="DJC68" s="140"/>
      <c r="DJD68" s="140"/>
      <c r="DJE68" s="140"/>
      <c r="DJF68" s="140"/>
      <c r="DJG68" s="140"/>
      <c r="DJH68" s="140"/>
      <c r="DJI68" s="140"/>
      <c r="DJJ68" s="140"/>
      <c r="DJK68" s="140"/>
      <c r="DJL68" s="140"/>
      <c r="DJM68" s="140"/>
      <c r="DJN68" s="140"/>
      <c r="DJO68" s="140"/>
      <c r="DJP68" s="140"/>
      <c r="DJQ68" s="140"/>
      <c r="DJR68" s="140"/>
      <c r="DJS68" s="140"/>
      <c r="DJT68" s="140"/>
      <c r="DJU68" s="140"/>
      <c r="DJV68" s="140"/>
      <c r="DJW68" s="140"/>
      <c r="DJX68" s="140"/>
      <c r="DJY68" s="140"/>
      <c r="DJZ68" s="140"/>
      <c r="DKA68" s="140"/>
      <c r="DKB68" s="140"/>
      <c r="DKC68" s="140"/>
      <c r="DKD68" s="140"/>
      <c r="DKE68" s="140"/>
      <c r="DKF68" s="140"/>
      <c r="DKG68" s="140"/>
      <c r="DKH68" s="140"/>
      <c r="DKI68" s="140"/>
      <c r="DKJ68" s="140"/>
      <c r="DKK68" s="140"/>
      <c r="DKL68" s="140"/>
      <c r="DKM68" s="140"/>
      <c r="DKN68" s="140"/>
      <c r="DKO68" s="140"/>
      <c r="DKP68" s="140"/>
      <c r="DKQ68" s="140"/>
      <c r="DKR68" s="140"/>
      <c r="DKS68" s="140"/>
      <c r="DKT68" s="140"/>
      <c r="DKU68" s="140"/>
      <c r="DKV68" s="140"/>
      <c r="DKW68" s="140"/>
      <c r="DKX68" s="140"/>
      <c r="DKY68" s="140"/>
      <c r="DKZ68" s="140"/>
      <c r="DLA68" s="140"/>
      <c r="DLB68" s="140"/>
      <c r="DLC68" s="140"/>
      <c r="DLD68" s="140"/>
      <c r="DLE68" s="140"/>
      <c r="DLF68" s="140"/>
      <c r="DLG68" s="140"/>
      <c r="DLH68" s="140"/>
      <c r="DLI68" s="140"/>
      <c r="DLJ68" s="140"/>
      <c r="DLK68" s="140"/>
      <c r="DLL68" s="140"/>
      <c r="DLM68" s="140"/>
      <c r="DLN68" s="140"/>
      <c r="DLO68" s="140"/>
      <c r="DLP68" s="140"/>
      <c r="DLQ68" s="140"/>
      <c r="DLR68" s="140"/>
      <c r="DLS68" s="140"/>
      <c r="DLT68" s="140"/>
      <c r="DLU68" s="140"/>
      <c r="DLV68" s="140"/>
      <c r="DLW68" s="140"/>
      <c r="DLX68" s="140"/>
      <c r="DLY68" s="140"/>
      <c r="DLZ68" s="140"/>
      <c r="DMA68" s="140"/>
      <c r="DMB68" s="140"/>
      <c r="DMC68" s="140"/>
      <c r="DMD68" s="140"/>
      <c r="DME68" s="140"/>
      <c r="DMF68" s="140"/>
      <c r="DMG68" s="140"/>
      <c r="DMH68" s="140"/>
      <c r="DMI68" s="140"/>
      <c r="DMJ68" s="140"/>
      <c r="DMK68" s="140"/>
      <c r="DML68" s="140"/>
      <c r="DMM68" s="140"/>
      <c r="DMN68" s="140"/>
      <c r="DMO68" s="140"/>
      <c r="DMP68" s="140"/>
      <c r="DMQ68" s="140"/>
      <c r="DMR68" s="140"/>
      <c r="DMS68" s="140"/>
      <c r="DMT68" s="140"/>
      <c r="DMU68" s="140"/>
      <c r="DMV68" s="140"/>
      <c r="DMW68" s="140"/>
      <c r="DMX68" s="140"/>
      <c r="DMY68" s="140"/>
      <c r="DMZ68" s="140"/>
      <c r="DNA68" s="140"/>
      <c r="DNB68" s="140"/>
      <c r="DNC68" s="140"/>
      <c r="DND68" s="140"/>
      <c r="DNE68" s="140"/>
      <c r="DNF68" s="140"/>
      <c r="DNG68" s="140"/>
      <c r="DNH68" s="140"/>
      <c r="DNI68" s="140"/>
      <c r="DNJ68" s="140"/>
      <c r="DNK68" s="140"/>
      <c r="DNL68" s="140"/>
      <c r="DNM68" s="140"/>
      <c r="DNN68" s="140"/>
      <c r="DNO68" s="140"/>
      <c r="DNP68" s="140"/>
      <c r="DNQ68" s="140"/>
      <c r="DNR68" s="140"/>
      <c r="DNS68" s="140"/>
      <c r="DNT68" s="140"/>
      <c r="DNU68" s="140"/>
      <c r="DNV68" s="140"/>
      <c r="DNW68" s="140"/>
      <c r="DNX68" s="140"/>
      <c r="DNY68" s="140"/>
      <c r="DNZ68" s="140"/>
      <c r="DOA68" s="140"/>
      <c r="DOB68" s="140"/>
      <c r="DOC68" s="140"/>
      <c r="DOD68" s="140"/>
      <c r="DOE68" s="140"/>
      <c r="DOF68" s="140"/>
      <c r="DOG68" s="140"/>
      <c r="DOH68" s="140"/>
      <c r="DOI68" s="140"/>
      <c r="DOJ68" s="140"/>
      <c r="DOK68" s="140"/>
      <c r="DOL68" s="140"/>
      <c r="DOM68" s="140"/>
      <c r="DON68" s="140"/>
      <c r="DOO68" s="140"/>
      <c r="DOP68" s="140"/>
      <c r="DOQ68" s="140"/>
      <c r="DOR68" s="140"/>
      <c r="DOS68" s="140"/>
      <c r="DOT68" s="140"/>
      <c r="DOU68" s="140"/>
      <c r="DOV68" s="140"/>
      <c r="DOW68" s="140"/>
      <c r="DOX68" s="140"/>
      <c r="DOY68" s="140"/>
      <c r="DOZ68" s="140"/>
      <c r="DPA68" s="140"/>
      <c r="DPB68" s="140"/>
      <c r="DPC68" s="140"/>
      <c r="DPD68" s="140"/>
      <c r="DPE68" s="140"/>
      <c r="DPF68" s="140"/>
      <c r="DPG68" s="140"/>
      <c r="DPH68" s="140"/>
      <c r="DPI68" s="140"/>
      <c r="DPJ68" s="140"/>
      <c r="DPK68" s="140"/>
      <c r="DPL68" s="140"/>
      <c r="DPM68" s="140"/>
      <c r="DPN68" s="140"/>
      <c r="DPO68" s="140"/>
      <c r="DPP68" s="140"/>
      <c r="DPQ68" s="140"/>
      <c r="DPR68" s="140"/>
      <c r="DPS68" s="140"/>
      <c r="DPT68" s="140"/>
      <c r="DPU68" s="140"/>
      <c r="DPV68" s="140"/>
      <c r="DPW68" s="140"/>
      <c r="DPX68" s="140"/>
      <c r="DPY68" s="140"/>
      <c r="DPZ68" s="140"/>
      <c r="DQA68" s="140"/>
      <c r="DQB68" s="140"/>
      <c r="DQC68" s="140"/>
      <c r="DQD68" s="140"/>
      <c r="DQE68" s="140"/>
      <c r="DQF68" s="140"/>
      <c r="DQG68" s="140"/>
      <c r="DQH68" s="140"/>
      <c r="DQI68" s="140"/>
      <c r="DQJ68" s="140"/>
      <c r="DQK68" s="140"/>
      <c r="DQL68" s="140"/>
      <c r="DQM68" s="140"/>
      <c r="DQN68" s="140"/>
      <c r="DQO68" s="140"/>
      <c r="DQP68" s="140"/>
      <c r="DQQ68" s="140"/>
      <c r="DQR68" s="140"/>
      <c r="DQS68" s="140"/>
      <c r="DQT68" s="140"/>
      <c r="DQU68" s="140"/>
      <c r="DQV68" s="140"/>
      <c r="DQW68" s="140"/>
      <c r="DQX68" s="140"/>
      <c r="DQY68" s="140"/>
      <c r="DQZ68" s="140"/>
      <c r="DRA68" s="140"/>
      <c r="DRB68" s="140"/>
      <c r="DRC68" s="140"/>
      <c r="DRD68" s="140"/>
      <c r="DRE68" s="140"/>
      <c r="DRF68" s="140"/>
      <c r="DRG68" s="140"/>
      <c r="DRH68" s="140"/>
      <c r="DRI68" s="140"/>
      <c r="DRJ68" s="140"/>
      <c r="DRK68" s="140"/>
      <c r="DRL68" s="140"/>
      <c r="DRM68" s="140"/>
      <c r="DRN68" s="140"/>
      <c r="DRO68" s="140"/>
      <c r="DRP68" s="140"/>
      <c r="DRQ68" s="140"/>
      <c r="DRR68" s="140"/>
      <c r="DRS68" s="140"/>
      <c r="DRT68" s="140"/>
      <c r="DRU68" s="140"/>
      <c r="DRV68" s="140"/>
      <c r="DRW68" s="140"/>
      <c r="DRX68" s="140"/>
      <c r="DRY68" s="140"/>
      <c r="DRZ68" s="140"/>
      <c r="DSA68" s="140"/>
      <c r="DSB68" s="140"/>
      <c r="DSC68" s="140"/>
      <c r="DSD68" s="140"/>
      <c r="DSE68" s="140"/>
      <c r="DSF68" s="140"/>
      <c r="DSG68" s="140"/>
      <c r="DSH68" s="140"/>
      <c r="DSI68" s="140"/>
      <c r="DSJ68" s="140"/>
      <c r="DSK68" s="140"/>
      <c r="DSL68" s="140"/>
      <c r="DSM68" s="140"/>
      <c r="DSN68" s="140"/>
      <c r="DSO68" s="140"/>
      <c r="DSP68" s="140"/>
      <c r="DSQ68" s="140"/>
      <c r="DSR68" s="140"/>
      <c r="DSS68" s="140"/>
      <c r="DST68" s="140"/>
      <c r="DSU68" s="140"/>
      <c r="DSV68" s="140"/>
      <c r="DSW68" s="140"/>
      <c r="DSX68" s="140"/>
      <c r="DSY68" s="140"/>
      <c r="DSZ68" s="140"/>
      <c r="DTA68" s="140"/>
      <c r="DTB68" s="140"/>
      <c r="DTC68" s="140"/>
      <c r="DTD68" s="140"/>
      <c r="DTE68" s="140"/>
      <c r="DTF68" s="140"/>
      <c r="DTG68" s="140"/>
      <c r="DTH68" s="140"/>
      <c r="DTI68" s="140"/>
      <c r="DTJ68" s="140"/>
      <c r="DTK68" s="140"/>
      <c r="DTL68" s="140"/>
      <c r="DTM68" s="140"/>
      <c r="DTN68" s="140"/>
      <c r="DTO68" s="140"/>
      <c r="DTP68" s="140"/>
      <c r="DTQ68" s="140"/>
      <c r="DTR68" s="140"/>
      <c r="DTS68" s="140"/>
      <c r="DTT68" s="140"/>
      <c r="DTU68" s="140"/>
      <c r="DTV68" s="140"/>
      <c r="DTW68" s="140"/>
      <c r="DTX68" s="140"/>
      <c r="DTY68" s="140"/>
      <c r="DTZ68" s="140"/>
      <c r="DUA68" s="140"/>
      <c r="DUB68" s="140"/>
      <c r="DUC68" s="140"/>
      <c r="DUD68" s="140"/>
      <c r="DUE68" s="140"/>
      <c r="DUF68" s="140"/>
      <c r="DUG68" s="140"/>
      <c r="DUH68" s="140"/>
      <c r="DUI68" s="140"/>
      <c r="DUJ68" s="140"/>
      <c r="DUK68" s="140"/>
      <c r="DUL68" s="140"/>
      <c r="DUM68" s="140"/>
      <c r="DUN68" s="140"/>
      <c r="DUO68" s="140"/>
      <c r="DUP68" s="140"/>
      <c r="DUQ68" s="140"/>
      <c r="DUR68" s="140"/>
      <c r="DUS68" s="140"/>
      <c r="DUT68" s="140"/>
      <c r="DUU68" s="140"/>
      <c r="DUV68" s="140"/>
      <c r="DUW68" s="140"/>
      <c r="DUX68" s="140"/>
      <c r="DUY68" s="140"/>
      <c r="DUZ68" s="140"/>
      <c r="DVA68" s="140"/>
      <c r="DVB68" s="140"/>
      <c r="DVC68" s="140"/>
      <c r="DVD68" s="140"/>
      <c r="DVE68" s="140"/>
      <c r="DVF68" s="140"/>
      <c r="DVG68" s="140"/>
      <c r="DVH68" s="140"/>
      <c r="DVI68" s="140"/>
      <c r="DVJ68" s="140"/>
      <c r="DVK68" s="140"/>
      <c r="DVL68" s="140"/>
      <c r="DVM68" s="140"/>
      <c r="DVN68" s="140"/>
      <c r="DVO68" s="140"/>
      <c r="DVP68" s="140"/>
      <c r="DVQ68" s="140"/>
      <c r="DVR68" s="140"/>
      <c r="DVS68" s="140"/>
      <c r="DVT68" s="140"/>
      <c r="DVU68" s="140"/>
      <c r="DVV68" s="140"/>
      <c r="DVW68" s="140"/>
      <c r="DVX68" s="140"/>
      <c r="DVY68" s="140"/>
      <c r="DVZ68" s="140"/>
      <c r="DWA68" s="140"/>
      <c r="DWB68" s="140"/>
      <c r="DWC68" s="140"/>
      <c r="DWD68" s="140"/>
      <c r="DWE68" s="140"/>
      <c r="DWF68" s="140"/>
      <c r="DWG68" s="140"/>
      <c r="DWH68" s="140"/>
      <c r="DWI68" s="140"/>
      <c r="DWJ68" s="140"/>
      <c r="DWK68" s="140"/>
      <c r="DWL68" s="140"/>
      <c r="DWM68" s="140"/>
      <c r="DWN68" s="140"/>
      <c r="DWO68" s="140"/>
      <c r="DWP68" s="140"/>
      <c r="DWQ68" s="140"/>
      <c r="DWR68" s="140"/>
      <c r="DWS68" s="140"/>
      <c r="DWT68" s="140"/>
      <c r="DWU68" s="140"/>
      <c r="DWV68" s="140"/>
      <c r="DWW68" s="140"/>
      <c r="DWX68" s="140"/>
      <c r="DWY68" s="140"/>
      <c r="DWZ68" s="140"/>
      <c r="DXA68" s="140"/>
      <c r="DXB68" s="140"/>
      <c r="DXC68" s="140"/>
      <c r="DXD68" s="140"/>
      <c r="DXE68" s="140"/>
      <c r="DXF68" s="140"/>
      <c r="DXG68" s="140"/>
      <c r="DXH68" s="140"/>
      <c r="DXI68" s="140"/>
      <c r="DXJ68" s="140"/>
      <c r="DXK68" s="140"/>
      <c r="DXL68" s="140"/>
      <c r="DXM68" s="140"/>
      <c r="DXN68" s="140"/>
      <c r="DXO68" s="140"/>
      <c r="DXP68" s="140"/>
      <c r="DXQ68" s="140"/>
      <c r="DXR68" s="140"/>
      <c r="DXS68" s="140"/>
      <c r="DXT68" s="140"/>
      <c r="DXU68" s="140"/>
      <c r="DXV68" s="140"/>
      <c r="DXW68" s="140"/>
      <c r="DXX68" s="140"/>
      <c r="DXY68" s="140"/>
      <c r="DXZ68" s="140"/>
      <c r="DYA68" s="140"/>
      <c r="DYB68" s="140"/>
      <c r="DYC68" s="140"/>
      <c r="DYD68" s="140"/>
      <c r="DYE68" s="140"/>
      <c r="DYF68" s="140"/>
      <c r="DYG68" s="140"/>
      <c r="DYH68" s="140"/>
      <c r="DYI68" s="140"/>
      <c r="DYJ68" s="140"/>
      <c r="DYK68" s="140"/>
      <c r="DYL68" s="140"/>
      <c r="DYM68" s="140"/>
      <c r="DYN68" s="140"/>
      <c r="DYO68" s="140"/>
      <c r="DYP68" s="140"/>
      <c r="DYQ68" s="140"/>
      <c r="DYR68" s="140"/>
      <c r="DYS68" s="140"/>
      <c r="DYT68" s="140"/>
      <c r="DYU68" s="140"/>
      <c r="DYV68" s="140"/>
      <c r="DYW68" s="140"/>
      <c r="DYX68" s="140"/>
      <c r="DYY68" s="140"/>
      <c r="DYZ68" s="140"/>
      <c r="DZA68" s="140"/>
      <c r="DZB68" s="140"/>
      <c r="DZC68" s="140"/>
      <c r="DZD68" s="140"/>
      <c r="DZE68" s="140"/>
      <c r="DZF68" s="140"/>
      <c r="DZG68" s="140"/>
      <c r="DZH68" s="140"/>
      <c r="DZI68" s="140"/>
      <c r="DZJ68" s="140"/>
      <c r="DZK68" s="140"/>
      <c r="DZL68" s="140"/>
      <c r="DZM68" s="140"/>
      <c r="DZN68" s="140"/>
      <c r="DZO68" s="140"/>
      <c r="DZP68" s="140"/>
      <c r="DZQ68" s="140"/>
      <c r="DZR68" s="140"/>
      <c r="DZS68" s="140"/>
      <c r="DZT68" s="140"/>
      <c r="DZU68" s="140"/>
      <c r="DZV68" s="140"/>
      <c r="DZW68" s="140"/>
      <c r="DZX68" s="140"/>
      <c r="DZY68" s="140"/>
      <c r="DZZ68" s="140"/>
      <c r="EAA68" s="140"/>
      <c r="EAB68" s="140"/>
      <c r="EAC68" s="140"/>
      <c r="EAD68" s="140"/>
      <c r="EAE68" s="140"/>
      <c r="EAF68" s="140"/>
      <c r="EAG68" s="140"/>
      <c r="EAH68" s="140"/>
      <c r="EAI68" s="140"/>
      <c r="EAJ68" s="140"/>
      <c r="EAK68" s="140"/>
      <c r="EAL68" s="140"/>
      <c r="EAM68" s="140"/>
      <c r="EAN68" s="140"/>
      <c r="EAO68" s="140"/>
      <c r="EAP68" s="140"/>
      <c r="EAQ68" s="140"/>
      <c r="EAR68" s="140"/>
      <c r="EAS68" s="140"/>
      <c r="EAT68" s="140"/>
      <c r="EAU68" s="140"/>
      <c r="EAV68" s="140"/>
      <c r="EAW68" s="140"/>
      <c r="EAX68" s="140"/>
      <c r="EAY68" s="140"/>
      <c r="EAZ68" s="140"/>
      <c r="EBA68" s="140"/>
      <c r="EBB68" s="140"/>
      <c r="EBC68" s="140"/>
      <c r="EBD68" s="140"/>
      <c r="EBE68" s="140"/>
      <c r="EBF68" s="140"/>
      <c r="EBG68" s="140"/>
      <c r="EBH68" s="140"/>
      <c r="EBI68" s="140"/>
      <c r="EBJ68" s="140"/>
      <c r="EBK68" s="140"/>
      <c r="EBL68" s="140"/>
      <c r="EBM68" s="140"/>
      <c r="EBN68" s="140"/>
      <c r="EBO68" s="140"/>
      <c r="EBP68" s="140"/>
      <c r="EBQ68" s="140"/>
      <c r="EBR68" s="140"/>
      <c r="EBS68" s="140"/>
      <c r="EBT68" s="140"/>
      <c r="EBU68" s="140"/>
      <c r="EBV68" s="140"/>
      <c r="EBW68" s="140"/>
      <c r="EBX68" s="140"/>
      <c r="EBY68" s="140"/>
      <c r="EBZ68" s="140"/>
      <c r="ECA68" s="140"/>
      <c r="ECB68" s="140"/>
      <c r="ECC68" s="140"/>
      <c r="ECD68" s="140"/>
      <c r="ECE68" s="140"/>
      <c r="ECF68" s="140"/>
      <c r="ECG68" s="140"/>
      <c r="ECH68" s="140"/>
      <c r="ECI68" s="140"/>
      <c r="ECJ68" s="140"/>
      <c r="ECK68" s="140"/>
      <c r="ECL68" s="140"/>
      <c r="ECM68" s="140"/>
      <c r="ECN68" s="140"/>
      <c r="ECO68" s="140"/>
      <c r="ECP68" s="140"/>
      <c r="ECQ68" s="140"/>
      <c r="ECR68" s="140"/>
      <c r="ECS68" s="140"/>
      <c r="ECT68" s="140"/>
      <c r="ECU68" s="140"/>
      <c r="ECV68" s="140"/>
      <c r="ECW68" s="140"/>
      <c r="ECX68" s="140"/>
      <c r="ECY68" s="140"/>
      <c r="ECZ68" s="140"/>
      <c r="EDA68" s="140"/>
      <c r="EDB68" s="140"/>
      <c r="EDC68" s="140"/>
      <c r="EDD68" s="140"/>
      <c r="EDE68" s="140"/>
      <c r="EDF68" s="140"/>
      <c r="EDG68" s="140"/>
      <c r="EDH68" s="140"/>
      <c r="EDI68" s="140"/>
      <c r="EDJ68" s="140"/>
      <c r="EDK68" s="140"/>
      <c r="EDL68" s="140"/>
      <c r="EDM68" s="140"/>
      <c r="EDN68" s="140"/>
      <c r="EDO68" s="140"/>
      <c r="EDP68" s="140"/>
      <c r="EDQ68" s="140"/>
      <c r="EDR68" s="140"/>
      <c r="EDS68" s="140"/>
      <c r="EDT68" s="140"/>
      <c r="EDU68" s="140"/>
      <c r="EDV68" s="140"/>
      <c r="EDW68" s="140"/>
      <c r="EDX68" s="140"/>
      <c r="EDY68" s="140"/>
      <c r="EDZ68" s="140"/>
      <c r="EEA68" s="140"/>
      <c r="EEB68" s="140"/>
      <c r="EEC68" s="140"/>
      <c r="EED68" s="140"/>
      <c r="EEE68" s="140"/>
      <c r="EEF68" s="140"/>
      <c r="EEG68" s="140"/>
      <c r="EEH68" s="140"/>
      <c r="EEI68" s="140"/>
      <c r="EEJ68" s="140"/>
      <c r="EEK68" s="140"/>
      <c r="EEL68" s="140"/>
      <c r="EEM68" s="140"/>
      <c r="EEN68" s="140"/>
      <c r="EEO68" s="140"/>
      <c r="EEP68" s="140"/>
      <c r="EEQ68" s="140"/>
      <c r="EER68" s="140"/>
      <c r="EES68" s="140"/>
      <c r="EET68" s="140"/>
      <c r="EEU68" s="140"/>
      <c r="EEV68" s="140"/>
      <c r="EEW68" s="140"/>
      <c r="EEX68" s="140"/>
      <c r="EEY68" s="140"/>
      <c r="EEZ68" s="140"/>
      <c r="EFA68" s="140"/>
      <c r="EFB68" s="140"/>
      <c r="EFC68" s="140"/>
      <c r="EFD68" s="140"/>
      <c r="EFE68" s="140"/>
      <c r="EFF68" s="140"/>
      <c r="EFG68" s="140"/>
      <c r="EFH68" s="140"/>
      <c r="EFI68" s="140"/>
      <c r="EFJ68" s="140"/>
      <c r="EFK68" s="140"/>
      <c r="EFL68" s="140"/>
      <c r="EFM68" s="140"/>
      <c r="EFN68" s="140"/>
      <c r="EFO68" s="140"/>
      <c r="EFP68" s="140"/>
      <c r="EFQ68" s="140"/>
      <c r="EFR68" s="140"/>
      <c r="EFS68" s="140"/>
      <c r="EFT68" s="140"/>
      <c r="EFU68" s="140"/>
      <c r="EFV68" s="140"/>
      <c r="EFW68" s="140"/>
      <c r="EFX68" s="140"/>
      <c r="EFY68" s="140"/>
      <c r="EFZ68" s="140"/>
      <c r="EGA68" s="140"/>
      <c r="EGB68" s="140"/>
      <c r="EGC68" s="140"/>
      <c r="EGD68" s="140"/>
      <c r="EGE68" s="140"/>
      <c r="EGF68" s="140"/>
      <c r="EGG68" s="140"/>
      <c r="EGH68" s="140"/>
      <c r="EGI68" s="140"/>
      <c r="EGJ68" s="140"/>
      <c r="EGK68" s="140"/>
      <c r="EGL68" s="140"/>
      <c r="EGM68" s="140"/>
      <c r="EGN68" s="140"/>
      <c r="EGO68" s="140"/>
      <c r="EGP68" s="140"/>
      <c r="EGQ68" s="140"/>
      <c r="EGR68" s="140"/>
      <c r="EGS68" s="140"/>
      <c r="EGT68" s="140"/>
      <c r="EGU68" s="140"/>
      <c r="EGV68" s="140"/>
      <c r="EGW68" s="140"/>
      <c r="EGX68" s="140"/>
      <c r="EGY68" s="140"/>
      <c r="EGZ68" s="140"/>
      <c r="EHA68" s="140"/>
      <c r="EHB68" s="140"/>
      <c r="EHC68" s="140"/>
      <c r="EHD68" s="140"/>
      <c r="EHE68" s="140"/>
      <c r="EHF68" s="140"/>
      <c r="EHG68" s="140"/>
      <c r="EHH68" s="140"/>
      <c r="EHI68" s="140"/>
      <c r="EHJ68" s="140"/>
      <c r="EHK68" s="140"/>
      <c r="EHL68" s="140"/>
      <c r="EHM68" s="140"/>
      <c r="EHN68" s="140"/>
      <c r="EHO68" s="140"/>
      <c r="EHP68" s="140"/>
      <c r="EHQ68" s="140"/>
      <c r="EHR68" s="140"/>
      <c r="EHS68" s="140"/>
      <c r="EHT68" s="140"/>
      <c r="EHU68" s="140"/>
      <c r="EHV68" s="140"/>
      <c r="EHW68" s="140"/>
      <c r="EHX68" s="140"/>
      <c r="EHY68" s="140"/>
      <c r="EHZ68" s="140"/>
      <c r="EIA68" s="140"/>
      <c r="EIB68" s="140"/>
      <c r="EIC68" s="140"/>
      <c r="EID68" s="140"/>
      <c r="EIE68" s="140"/>
      <c r="EIF68" s="140"/>
      <c r="EIG68" s="140"/>
      <c r="EIH68" s="140"/>
      <c r="EII68" s="140"/>
      <c r="EIJ68" s="140"/>
      <c r="EIK68" s="140"/>
      <c r="EIL68" s="140"/>
      <c r="EIM68" s="140"/>
      <c r="EIN68" s="140"/>
      <c r="EIO68" s="140"/>
      <c r="EIP68" s="140"/>
      <c r="EIQ68" s="140"/>
      <c r="EIR68" s="140"/>
      <c r="EIS68" s="140"/>
      <c r="EIT68" s="140"/>
      <c r="EIU68" s="140"/>
      <c r="EIV68" s="140"/>
      <c r="EIW68" s="140"/>
      <c r="EIX68" s="140"/>
      <c r="EIY68" s="140"/>
      <c r="EIZ68" s="140"/>
      <c r="EJA68" s="140"/>
      <c r="EJB68" s="140"/>
      <c r="EJC68" s="140"/>
      <c r="EJD68" s="140"/>
      <c r="EJE68" s="140"/>
      <c r="EJF68" s="140"/>
      <c r="EJG68" s="140"/>
      <c r="EJH68" s="140"/>
      <c r="EJI68" s="140"/>
      <c r="EJJ68" s="140"/>
      <c r="EJK68" s="140"/>
      <c r="EJL68" s="140"/>
      <c r="EJM68" s="140"/>
      <c r="EJN68" s="140"/>
      <c r="EJO68" s="140"/>
      <c r="EJP68" s="140"/>
      <c r="EJQ68" s="140"/>
      <c r="EJR68" s="140"/>
      <c r="EJS68" s="140"/>
      <c r="EJT68" s="140"/>
      <c r="EJU68" s="140"/>
      <c r="EJV68" s="140"/>
      <c r="EJW68" s="140"/>
      <c r="EJX68" s="140"/>
      <c r="EJY68" s="140"/>
      <c r="EJZ68" s="140"/>
      <c r="EKA68" s="140"/>
      <c r="EKB68" s="140"/>
      <c r="EKC68" s="140"/>
      <c r="EKD68" s="140"/>
      <c r="EKE68" s="140"/>
      <c r="EKF68" s="140"/>
      <c r="EKG68" s="140"/>
      <c r="EKH68" s="140"/>
      <c r="EKI68" s="140"/>
      <c r="EKJ68" s="140"/>
      <c r="EKK68" s="140"/>
      <c r="EKL68" s="140"/>
      <c r="EKM68" s="140"/>
      <c r="EKN68" s="140"/>
      <c r="EKO68" s="140"/>
      <c r="EKP68" s="140"/>
      <c r="EKQ68" s="140"/>
      <c r="EKR68" s="140"/>
      <c r="EKS68" s="140"/>
      <c r="EKT68" s="140"/>
      <c r="EKU68" s="140"/>
      <c r="EKV68" s="140"/>
      <c r="EKW68" s="140"/>
      <c r="EKX68" s="140"/>
      <c r="EKY68" s="140"/>
      <c r="EKZ68" s="140"/>
      <c r="ELA68" s="140"/>
      <c r="ELB68" s="140"/>
      <c r="ELC68" s="140"/>
      <c r="ELD68" s="140"/>
      <c r="ELE68" s="140"/>
      <c r="ELF68" s="140"/>
      <c r="ELG68" s="140"/>
      <c r="ELH68" s="140"/>
      <c r="ELI68" s="140"/>
      <c r="ELJ68" s="140"/>
      <c r="ELK68" s="140"/>
      <c r="ELL68" s="140"/>
      <c r="ELM68" s="140"/>
      <c r="ELN68" s="140"/>
      <c r="ELO68" s="140"/>
      <c r="ELP68" s="140"/>
      <c r="ELQ68" s="140"/>
      <c r="ELR68" s="140"/>
      <c r="ELS68" s="140"/>
      <c r="ELT68" s="140"/>
      <c r="ELU68" s="140"/>
      <c r="ELV68" s="140"/>
      <c r="ELW68" s="140"/>
      <c r="ELX68" s="140"/>
      <c r="ELY68" s="140"/>
      <c r="ELZ68" s="140"/>
      <c r="EMA68" s="140"/>
      <c r="EMB68" s="140"/>
      <c r="EMC68" s="140"/>
      <c r="EMD68" s="140"/>
      <c r="EME68" s="140"/>
      <c r="EMF68" s="140"/>
      <c r="EMG68" s="140"/>
      <c r="EMH68" s="140"/>
      <c r="EMI68" s="140"/>
      <c r="EMJ68" s="140"/>
      <c r="EMK68" s="140"/>
      <c r="EML68" s="140"/>
      <c r="EMM68" s="140"/>
      <c r="EMN68" s="140"/>
      <c r="EMO68" s="140"/>
      <c r="EMP68" s="140"/>
      <c r="EMQ68" s="140"/>
      <c r="EMR68" s="140"/>
      <c r="EMS68" s="140"/>
      <c r="EMT68" s="140"/>
      <c r="EMU68" s="140"/>
      <c r="EMV68" s="140"/>
      <c r="EMW68" s="140"/>
      <c r="EMX68" s="140"/>
      <c r="EMY68" s="140"/>
      <c r="EMZ68" s="140"/>
      <c r="ENA68" s="140"/>
      <c r="ENB68" s="140"/>
      <c r="ENC68" s="140"/>
      <c r="END68" s="140"/>
      <c r="ENE68" s="140"/>
      <c r="ENF68" s="140"/>
      <c r="ENG68" s="140"/>
      <c r="ENH68" s="140"/>
      <c r="ENI68" s="140"/>
      <c r="ENJ68" s="140"/>
      <c r="ENK68" s="140"/>
      <c r="ENL68" s="140"/>
      <c r="ENM68" s="140"/>
      <c r="ENN68" s="140"/>
      <c r="ENO68" s="140"/>
      <c r="ENP68" s="140"/>
      <c r="ENQ68" s="140"/>
      <c r="ENR68" s="140"/>
      <c r="ENS68" s="140"/>
      <c r="ENT68" s="140"/>
      <c r="ENU68" s="140"/>
      <c r="ENV68" s="140"/>
      <c r="ENW68" s="140"/>
      <c r="ENX68" s="140"/>
      <c r="ENY68" s="140"/>
      <c r="ENZ68" s="140"/>
      <c r="EOA68" s="140"/>
      <c r="EOB68" s="140"/>
      <c r="EOC68" s="140"/>
      <c r="EOD68" s="140"/>
      <c r="EOE68" s="140"/>
      <c r="EOF68" s="140"/>
      <c r="EOG68" s="140"/>
      <c r="EOH68" s="140"/>
      <c r="EOI68" s="140"/>
      <c r="EOJ68" s="140"/>
      <c r="EOK68" s="140"/>
      <c r="EOL68" s="140"/>
      <c r="EOM68" s="140"/>
      <c r="EON68" s="140"/>
      <c r="EOO68" s="140"/>
      <c r="EOP68" s="140"/>
      <c r="EOQ68" s="140"/>
      <c r="EOR68" s="140"/>
      <c r="EOS68" s="140"/>
      <c r="EOT68" s="140"/>
      <c r="EOU68" s="140"/>
      <c r="EOV68" s="140"/>
      <c r="EOW68" s="140"/>
      <c r="EOX68" s="140"/>
      <c r="EOY68" s="140"/>
      <c r="EOZ68" s="140"/>
      <c r="EPA68" s="140"/>
      <c r="EPB68" s="140"/>
      <c r="EPC68" s="140"/>
      <c r="EPD68" s="140"/>
      <c r="EPE68" s="140"/>
      <c r="EPF68" s="140"/>
      <c r="EPG68" s="140"/>
      <c r="EPH68" s="140"/>
      <c r="EPI68" s="140"/>
      <c r="EPJ68" s="140"/>
      <c r="EPK68" s="140"/>
      <c r="EPL68" s="140"/>
      <c r="EPM68" s="140"/>
      <c r="EPN68" s="140"/>
      <c r="EPO68" s="140"/>
      <c r="EPP68" s="140"/>
      <c r="EPQ68" s="140"/>
      <c r="EPR68" s="140"/>
      <c r="EPS68" s="140"/>
      <c r="EPT68" s="140"/>
      <c r="EPU68" s="140"/>
      <c r="EPV68" s="140"/>
      <c r="EPW68" s="140"/>
      <c r="EPX68" s="140"/>
      <c r="EPY68" s="140"/>
      <c r="EPZ68" s="140"/>
      <c r="EQA68" s="140"/>
      <c r="EQB68" s="140"/>
      <c r="EQC68" s="140"/>
      <c r="EQD68" s="140"/>
      <c r="EQE68" s="140"/>
      <c r="EQF68" s="140"/>
      <c r="EQG68" s="140"/>
      <c r="EQH68" s="140"/>
      <c r="EQI68" s="140"/>
      <c r="EQJ68" s="140"/>
      <c r="EQK68" s="140"/>
      <c r="EQL68" s="140"/>
      <c r="EQM68" s="140"/>
      <c r="EQN68" s="140"/>
      <c r="EQO68" s="140"/>
      <c r="EQP68" s="140"/>
      <c r="EQQ68" s="140"/>
      <c r="EQR68" s="140"/>
      <c r="EQS68" s="140"/>
      <c r="EQT68" s="140"/>
      <c r="EQU68" s="140"/>
      <c r="EQV68" s="140"/>
      <c r="EQW68" s="140"/>
      <c r="EQX68" s="140"/>
      <c r="EQY68" s="140"/>
      <c r="EQZ68" s="140"/>
      <c r="ERA68" s="140"/>
      <c r="ERB68" s="140"/>
      <c r="ERC68" s="140"/>
      <c r="ERD68" s="140"/>
      <c r="ERE68" s="140"/>
      <c r="ERF68" s="140"/>
      <c r="ERG68" s="140"/>
      <c r="ERH68" s="140"/>
      <c r="ERI68" s="140"/>
      <c r="ERJ68" s="140"/>
      <c r="ERK68" s="140"/>
      <c r="ERL68" s="140"/>
      <c r="ERM68" s="140"/>
      <c r="ERN68" s="140"/>
      <c r="ERO68" s="140"/>
      <c r="ERP68" s="140"/>
      <c r="ERQ68" s="140"/>
      <c r="ERR68" s="140"/>
      <c r="ERS68" s="140"/>
      <c r="ERT68" s="140"/>
      <c r="ERU68" s="140"/>
      <c r="ERV68" s="140"/>
      <c r="ERW68" s="140"/>
      <c r="ERX68" s="140"/>
      <c r="ERY68" s="140"/>
      <c r="ERZ68" s="140"/>
      <c r="ESA68" s="140"/>
      <c r="ESB68" s="140"/>
      <c r="ESC68" s="140"/>
      <c r="ESD68" s="140"/>
      <c r="ESE68" s="140"/>
      <c r="ESF68" s="140"/>
      <c r="ESG68" s="140"/>
      <c r="ESH68" s="140"/>
      <c r="ESI68" s="140"/>
      <c r="ESJ68" s="140"/>
      <c r="ESK68" s="140"/>
      <c r="ESL68" s="140"/>
      <c r="ESM68" s="140"/>
      <c r="ESN68" s="140"/>
      <c r="ESO68" s="140"/>
      <c r="ESP68" s="140"/>
      <c r="ESQ68" s="140"/>
      <c r="ESR68" s="140"/>
      <c r="ESS68" s="140"/>
      <c r="EST68" s="140"/>
      <c r="ESU68" s="140"/>
      <c r="ESV68" s="140"/>
      <c r="ESW68" s="140"/>
      <c r="ESX68" s="140"/>
      <c r="ESY68" s="140"/>
      <c r="ESZ68" s="140"/>
      <c r="ETA68" s="140"/>
      <c r="ETB68" s="140"/>
      <c r="ETC68" s="140"/>
      <c r="ETD68" s="140"/>
      <c r="ETE68" s="140"/>
      <c r="ETF68" s="140"/>
      <c r="ETG68" s="140"/>
      <c r="ETH68" s="140"/>
      <c r="ETI68" s="140"/>
      <c r="ETJ68" s="140"/>
      <c r="ETK68" s="140"/>
      <c r="ETL68" s="140"/>
      <c r="ETM68" s="140"/>
      <c r="ETN68" s="140"/>
      <c r="ETO68" s="140"/>
      <c r="ETP68" s="140"/>
      <c r="ETQ68" s="140"/>
      <c r="ETR68" s="140"/>
      <c r="ETS68" s="140"/>
      <c r="ETT68" s="140"/>
      <c r="ETU68" s="140"/>
      <c r="ETV68" s="140"/>
      <c r="ETW68" s="140"/>
      <c r="ETX68" s="140"/>
      <c r="ETY68" s="140"/>
      <c r="ETZ68" s="140"/>
      <c r="EUA68" s="140"/>
      <c r="EUB68" s="140"/>
      <c r="EUC68" s="140"/>
      <c r="EUD68" s="140"/>
      <c r="EUE68" s="140"/>
      <c r="EUF68" s="140"/>
      <c r="EUG68" s="140"/>
      <c r="EUH68" s="140"/>
      <c r="EUI68" s="140"/>
      <c r="EUJ68" s="140"/>
      <c r="EUK68" s="140"/>
      <c r="EUL68" s="140"/>
      <c r="EUM68" s="140"/>
      <c r="EUN68" s="140"/>
      <c r="EUO68" s="140"/>
      <c r="EUP68" s="140"/>
      <c r="EUQ68" s="140"/>
      <c r="EUR68" s="140"/>
      <c r="EUS68" s="140"/>
      <c r="EUT68" s="140"/>
      <c r="EUU68" s="140"/>
      <c r="EUV68" s="140"/>
      <c r="EUW68" s="140"/>
      <c r="EUX68" s="140"/>
      <c r="EUY68" s="140"/>
      <c r="EUZ68" s="140"/>
      <c r="EVA68" s="140"/>
      <c r="EVB68" s="140"/>
      <c r="EVC68" s="140"/>
      <c r="EVD68" s="140"/>
      <c r="EVE68" s="140"/>
      <c r="EVF68" s="140"/>
      <c r="EVG68" s="140"/>
      <c r="EVH68" s="140"/>
      <c r="EVI68" s="140"/>
      <c r="EVJ68" s="140"/>
      <c r="EVK68" s="140"/>
      <c r="EVL68" s="140"/>
      <c r="EVM68" s="140"/>
      <c r="EVN68" s="140"/>
      <c r="EVO68" s="140"/>
      <c r="EVP68" s="140"/>
      <c r="EVQ68" s="140"/>
      <c r="EVR68" s="140"/>
      <c r="EVS68" s="140"/>
      <c r="EVT68" s="140"/>
      <c r="EVU68" s="140"/>
      <c r="EVV68" s="140"/>
      <c r="EVW68" s="140"/>
      <c r="EVX68" s="140"/>
      <c r="EVY68" s="140"/>
      <c r="EVZ68" s="140"/>
      <c r="EWA68" s="140"/>
      <c r="EWB68" s="140"/>
      <c r="EWC68" s="140"/>
      <c r="EWD68" s="140"/>
      <c r="EWE68" s="140"/>
      <c r="EWF68" s="140"/>
      <c r="EWG68" s="140"/>
      <c r="EWH68" s="140"/>
      <c r="EWI68" s="140"/>
      <c r="EWJ68" s="140"/>
      <c r="EWK68" s="140"/>
      <c r="EWL68" s="140"/>
      <c r="EWM68" s="140"/>
      <c r="EWN68" s="140"/>
      <c r="EWO68" s="140"/>
      <c r="EWP68" s="140"/>
      <c r="EWQ68" s="140"/>
      <c r="EWR68" s="140"/>
      <c r="EWS68" s="140"/>
      <c r="EWT68" s="140"/>
      <c r="EWU68" s="140"/>
      <c r="EWV68" s="140"/>
      <c r="EWW68" s="140"/>
      <c r="EWX68" s="140"/>
      <c r="EWY68" s="140"/>
      <c r="EWZ68" s="140"/>
      <c r="EXA68" s="140"/>
      <c r="EXB68" s="140"/>
      <c r="EXC68" s="140"/>
      <c r="EXD68" s="140"/>
      <c r="EXE68" s="140"/>
      <c r="EXF68" s="140"/>
      <c r="EXG68" s="140"/>
      <c r="EXH68" s="140"/>
      <c r="EXI68" s="140"/>
      <c r="EXJ68" s="140"/>
      <c r="EXK68" s="140"/>
      <c r="EXL68" s="140"/>
      <c r="EXM68" s="140"/>
      <c r="EXN68" s="140"/>
      <c r="EXO68" s="140"/>
      <c r="EXP68" s="140"/>
      <c r="EXQ68" s="140"/>
      <c r="EXR68" s="140"/>
      <c r="EXS68" s="140"/>
      <c r="EXT68" s="140"/>
      <c r="EXU68" s="140"/>
      <c r="EXV68" s="140"/>
      <c r="EXW68" s="140"/>
      <c r="EXX68" s="140"/>
      <c r="EXY68" s="140"/>
      <c r="EXZ68" s="140"/>
      <c r="EYA68" s="140"/>
      <c r="EYB68" s="140"/>
      <c r="EYC68" s="140"/>
      <c r="EYD68" s="140"/>
      <c r="EYE68" s="140"/>
      <c r="EYF68" s="140"/>
      <c r="EYG68" s="140"/>
      <c r="EYH68" s="140"/>
      <c r="EYI68" s="140"/>
      <c r="EYJ68" s="140"/>
      <c r="EYK68" s="140"/>
      <c r="EYL68" s="140"/>
      <c r="EYM68" s="140"/>
      <c r="EYN68" s="140"/>
      <c r="EYO68" s="140"/>
      <c r="EYP68" s="140"/>
      <c r="EYQ68" s="140"/>
      <c r="EYR68" s="140"/>
      <c r="EYS68" s="140"/>
      <c r="EYT68" s="140"/>
      <c r="EYU68" s="140"/>
      <c r="EYV68" s="140"/>
      <c r="EYW68" s="140"/>
      <c r="EYX68" s="140"/>
      <c r="EYY68" s="140"/>
      <c r="EYZ68" s="140"/>
      <c r="EZA68" s="140"/>
      <c r="EZB68" s="140"/>
      <c r="EZC68" s="140"/>
      <c r="EZD68" s="140"/>
      <c r="EZE68" s="140"/>
      <c r="EZF68" s="140"/>
      <c r="EZG68" s="140"/>
      <c r="EZH68" s="140"/>
      <c r="EZI68" s="140"/>
      <c r="EZJ68" s="140"/>
      <c r="EZK68" s="140"/>
      <c r="EZL68" s="140"/>
      <c r="EZM68" s="140"/>
      <c r="EZN68" s="140"/>
      <c r="EZO68" s="140"/>
      <c r="EZP68" s="140"/>
      <c r="EZQ68" s="140"/>
      <c r="EZR68" s="140"/>
      <c r="EZS68" s="140"/>
      <c r="EZT68" s="140"/>
      <c r="EZU68" s="140"/>
      <c r="EZV68" s="140"/>
      <c r="EZW68" s="140"/>
      <c r="EZX68" s="140"/>
      <c r="EZY68" s="140"/>
      <c r="EZZ68" s="140"/>
      <c r="FAA68" s="140"/>
      <c r="FAB68" s="140"/>
      <c r="FAC68" s="140"/>
      <c r="FAD68" s="140"/>
      <c r="FAE68" s="140"/>
      <c r="FAF68" s="140"/>
      <c r="FAG68" s="140"/>
      <c r="FAH68" s="140"/>
      <c r="FAI68" s="140"/>
      <c r="FAJ68" s="140"/>
      <c r="FAK68" s="140"/>
      <c r="FAL68" s="140"/>
      <c r="FAM68" s="140"/>
      <c r="FAN68" s="140"/>
      <c r="FAO68" s="140"/>
      <c r="FAP68" s="140"/>
      <c r="FAQ68" s="140"/>
      <c r="FAR68" s="140"/>
      <c r="FAS68" s="140"/>
      <c r="FAT68" s="140"/>
      <c r="FAU68" s="140"/>
      <c r="FAV68" s="140"/>
      <c r="FAW68" s="140"/>
      <c r="FAX68" s="140"/>
      <c r="FAY68" s="140"/>
      <c r="FAZ68" s="140"/>
      <c r="FBA68" s="140"/>
      <c r="FBB68" s="140"/>
      <c r="FBC68" s="140"/>
      <c r="FBD68" s="140"/>
      <c r="FBE68" s="140"/>
      <c r="FBF68" s="140"/>
      <c r="FBG68" s="140"/>
      <c r="FBH68" s="140"/>
      <c r="FBI68" s="140"/>
      <c r="FBJ68" s="140"/>
      <c r="FBK68" s="140"/>
      <c r="FBL68" s="140"/>
      <c r="FBM68" s="140"/>
      <c r="FBN68" s="140"/>
      <c r="FBO68" s="140"/>
      <c r="FBP68" s="140"/>
      <c r="FBQ68" s="140"/>
      <c r="FBR68" s="140"/>
      <c r="FBS68" s="140"/>
      <c r="FBT68" s="140"/>
      <c r="FBU68" s="140"/>
      <c r="FBV68" s="140"/>
      <c r="FBW68" s="140"/>
      <c r="FBX68" s="140"/>
      <c r="FBY68" s="140"/>
      <c r="FBZ68" s="140"/>
      <c r="FCA68" s="140"/>
      <c r="FCB68" s="140"/>
      <c r="FCC68" s="140"/>
      <c r="FCD68" s="140"/>
      <c r="FCE68" s="140"/>
      <c r="FCF68" s="140"/>
      <c r="FCG68" s="140"/>
      <c r="FCH68" s="140"/>
      <c r="FCI68" s="140"/>
      <c r="FCJ68" s="140"/>
      <c r="FCK68" s="140"/>
      <c r="FCL68" s="140"/>
      <c r="FCM68" s="140"/>
      <c r="FCN68" s="140"/>
      <c r="FCO68" s="140"/>
      <c r="FCP68" s="140"/>
      <c r="FCQ68" s="140"/>
      <c r="FCR68" s="140"/>
      <c r="FCS68" s="140"/>
      <c r="FCT68" s="140"/>
      <c r="FCU68" s="140"/>
      <c r="FCV68" s="140"/>
      <c r="FCW68" s="140"/>
      <c r="FCX68" s="140"/>
      <c r="FCY68" s="140"/>
      <c r="FCZ68" s="140"/>
      <c r="FDA68" s="140"/>
      <c r="FDB68" s="140"/>
      <c r="FDC68" s="140"/>
      <c r="FDD68" s="140"/>
      <c r="FDE68" s="140"/>
      <c r="FDF68" s="140"/>
      <c r="FDG68" s="140"/>
      <c r="FDH68" s="140"/>
      <c r="FDI68" s="140"/>
      <c r="FDJ68" s="140"/>
      <c r="FDK68" s="140"/>
      <c r="FDL68" s="140"/>
      <c r="FDM68" s="140"/>
      <c r="FDN68" s="140"/>
      <c r="FDO68" s="140"/>
      <c r="FDP68" s="140"/>
      <c r="FDQ68" s="140"/>
      <c r="FDR68" s="140"/>
      <c r="FDS68" s="140"/>
      <c r="FDT68" s="140"/>
      <c r="FDU68" s="140"/>
      <c r="FDV68" s="140"/>
      <c r="FDW68" s="140"/>
      <c r="FDX68" s="140"/>
      <c r="FDY68" s="140"/>
      <c r="FDZ68" s="140"/>
      <c r="FEA68" s="140"/>
      <c r="FEB68" s="140"/>
      <c r="FEC68" s="140"/>
      <c r="FED68" s="140"/>
      <c r="FEE68" s="140"/>
      <c r="FEF68" s="140"/>
      <c r="FEG68" s="140"/>
      <c r="FEH68" s="140"/>
      <c r="FEI68" s="140"/>
      <c r="FEJ68" s="140"/>
      <c r="FEK68" s="140"/>
      <c r="FEL68" s="140"/>
      <c r="FEM68" s="140"/>
      <c r="FEN68" s="140"/>
      <c r="FEO68" s="140"/>
      <c r="FEP68" s="140"/>
      <c r="FEQ68" s="140"/>
      <c r="FER68" s="140"/>
      <c r="FES68" s="140"/>
      <c r="FET68" s="140"/>
      <c r="FEU68" s="140"/>
      <c r="FEV68" s="140"/>
      <c r="FEW68" s="140"/>
      <c r="FEX68" s="140"/>
      <c r="FEY68" s="140"/>
      <c r="FEZ68" s="140"/>
      <c r="FFA68" s="140"/>
      <c r="FFB68" s="140"/>
      <c r="FFC68" s="140"/>
      <c r="FFD68" s="140"/>
      <c r="FFE68" s="140"/>
      <c r="FFF68" s="140"/>
      <c r="FFG68" s="140"/>
      <c r="FFH68" s="140"/>
      <c r="FFI68" s="140"/>
      <c r="FFJ68" s="140"/>
      <c r="FFK68" s="140"/>
      <c r="FFL68" s="140"/>
      <c r="FFM68" s="140"/>
      <c r="FFN68" s="140"/>
      <c r="FFO68" s="140"/>
      <c r="FFP68" s="140"/>
      <c r="FFQ68" s="140"/>
      <c r="FFR68" s="140"/>
      <c r="FFS68" s="140"/>
      <c r="FFT68" s="140"/>
      <c r="FFU68" s="140"/>
      <c r="FFV68" s="140"/>
      <c r="FFW68" s="140"/>
      <c r="FFX68" s="140"/>
      <c r="FFY68" s="140"/>
      <c r="FFZ68" s="140"/>
      <c r="FGA68" s="140"/>
      <c r="FGB68" s="140"/>
      <c r="FGC68" s="140"/>
      <c r="FGD68" s="140"/>
      <c r="FGE68" s="140"/>
      <c r="FGF68" s="140"/>
      <c r="FGG68" s="140"/>
      <c r="FGH68" s="140"/>
      <c r="FGI68" s="140"/>
      <c r="FGJ68" s="140"/>
      <c r="FGK68" s="140"/>
      <c r="FGL68" s="140"/>
      <c r="FGM68" s="140"/>
      <c r="FGN68" s="140"/>
      <c r="FGO68" s="140"/>
      <c r="FGP68" s="140"/>
      <c r="FGQ68" s="140"/>
      <c r="FGR68" s="140"/>
      <c r="FGS68" s="140"/>
      <c r="FGT68" s="140"/>
      <c r="FGU68" s="140"/>
      <c r="FGV68" s="140"/>
      <c r="FGW68" s="140"/>
      <c r="FGX68" s="140"/>
      <c r="FGY68" s="140"/>
      <c r="FGZ68" s="140"/>
      <c r="FHA68" s="140"/>
      <c r="FHB68" s="140"/>
      <c r="FHC68" s="140"/>
      <c r="FHD68" s="140"/>
      <c r="FHE68" s="140"/>
      <c r="FHF68" s="140"/>
      <c r="FHG68" s="140"/>
      <c r="FHH68" s="140"/>
      <c r="FHI68" s="140"/>
      <c r="FHJ68" s="140"/>
      <c r="FHK68" s="140"/>
      <c r="FHL68" s="140"/>
      <c r="FHM68" s="140"/>
      <c r="FHN68" s="140"/>
      <c r="FHO68" s="140"/>
      <c r="FHP68" s="140"/>
      <c r="FHQ68" s="140"/>
      <c r="FHR68" s="140"/>
      <c r="FHS68" s="140"/>
      <c r="FHT68" s="140"/>
      <c r="FHU68" s="140"/>
      <c r="FHV68" s="140"/>
      <c r="FHW68" s="140"/>
      <c r="FHX68" s="140"/>
      <c r="FHY68" s="140"/>
      <c r="FHZ68" s="140"/>
      <c r="FIA68" s="140"/>
      <c r="FIB68" s="140"/>
      <c r="FIC68" s="140"/>
      <c r="FID68" s="140"/>
      <c r="FIE68" s="140"/>
      <c r="FIF68" s="140"/>
      <c r="FIG68" s="140"/>
      <c r="FIH68" s="140"/>
      <c r="FII68" s="140"/>
      <c r="FIJ68" s="140"/>
      <c r="FIK68" s="140"/>
      <c r="FIL68" s="140"/>
      <c r="FIM68" s="140"/>
      <c r="FIN68" s="140"/>
      <c r="FIO68" s="140"/>
      <c r="FIP68" s="140"/>
      <c r="FIQ68" s="140"/>
      <c r="FIR68" s="140"/>
      <c r="FIS68" s="140"/>
      <c r="FIT68" s="140"/>
      <c r="FIU68" s="140"/>
      <c r="FIV68" s="140"/>
      <c r="FIW68" s="140"/>
      <c r="FIX68" s="140"/>
      <c r="FIY68" s="140"/>
      <c r="FIZ68" s="140"/>
      <c r="FJA68" s="140"/>
      <c r="FJB68" s="140"/>
      <c r="FJC68" s="140"/>
      <c r="FJD68" s="140"/>
      <c r="FJE68" s="140"/>
      <c r="FJF68" s="140"/>
      <c r="FJG68" s="140"/>
      <c r="FJH68" s="140"/>
      <c r="FJI68" s="140"/>
      <c r="FJJ68" s="140"/>
      <c r="FJK68" s="140"/>
      <c r="FJL68" s="140"/>
      <c r="FJM68" s="140"/>
      <c r="FJN68" s="140"/>
      <c r="FJO68" s="140"/>
      <c r="FJP68" s="140"/>
      <c r="FJQ68" s="140"/>
      <c r="FJR68" s="140"/>
      <c r="FJS68" s="140"/>
      <c r="FJT68" s="140"/>
      <c r="FJU68" s="140"/>
      <c r="FJV68" s="140"/>
      <c r="FJW68" s="140"/>
      <c r="FJX68" s="140"/>
      <c r="FJY68" s="140"/>
      <c r="FJZ68" s="140"/>
      <c r="FKA68" s="140"/>
      <c r="FKB68" s="140"/>
      <c r="FKC68" s="140"/>
      <c r="FKD68" s="140"/>
      <c r="FKE68" s="140"/>
      <c r="FKF68" s="140"/>
      <c r="FKG68" s="140"/>
      <c r="FKH68" s="140"/>
      <c r="FKI68" s="140"/>
      <c r="FKJ68" s="140"/>
      <c r="FKK68" s="140"/>
      <c r="FKL68" s="140"/>
      <c r="FKM68" s="140"/>
      <c r="FKN68" s="140"/>
      <c r="FKO68" s="140"/>
      <c r="FKP68" s="140"/>
      <c r="FKQ68" s="140"/>
      <c r="FKR68" s="140"/>
      <c r="FKS68" s="140"/>
      <c r="FKT68" s="140"/>
      <c r="FKU68" s="140"/>
      <c r="FKV68" s="140"/>
      <c r="FKW68" s="140"/>
      <c r="FKX68" s="140"/>
      <c r="FKY68" s="140"/>
      <c r="FKZ68" s="140"/>
      <c r="FLA68" s="140"/>
      <c r="FLB68" s="140"/>
      <c r="FLC68" s="140"/>
      <c r="FLD68" s="140"/>
      <c r="FLE68" s="140"/>
      <c r="FLF68" s="140"/>
      <c r="FLG68" s="140"/>
      <c r="FLH68" s="140"/>
      <c r="FLI68" s="140"/>
      <c r="FLJ68" s="140"/>
      <c r="FLK68" s="140"/>
      <c r="FLL68" s="140"/>
      <c r="FLM68" s="140"/>
      <c r="FLN68" s="140"/>
      <c r="FLO68" s="140"/>
      <c r="FLP68" s="140"/>
      <c r="FLQ68" s="140"/>
      <c r="FLR68" s="140"/>
      <c r="FLS68" s="140"/>
      <c r="FLT68" s="140"/>
      <c r="FLU68" s="140"/>
      <c r="FLV68" s="140"/>
      <c r="FLW68" s="140"/>
      <c r="FLX68" s="140"/>
      <c r="FLY68" s="140"/>
      <c r="FLZ68" s="140"/>
      <c r="FMA68" s="140"/>
      <c r="FMB68" s="140"/>
      <c r="FMC68" s="140"/>
      <c r="FMD68" s="140"/>
      <c r="FME68" s="140"/>
      <c r="FMF68" s="140"/>
      <c r="FMG68" s="140"/>
      <c r="FMH68" s="140"/>
      <c r="FMI68" s="140"/>
      <c r="FMJ68" s="140"/>
      <c r="FMK68" s="140"/>
      <c r="FML68" s="140"/>
      <c r="FMM68" s="140"/>
      <c r="FMN68" s="140"/>
      <c r="FMO68" s="140"/>
      <c r="FMP68" s="140"/>
      <c r="FMQ68" s="140"/>
      <c r="FMR68" s="140"/>
      <c r="FMS68" s="140"/>
      <c r="FMT68" s="140"/>
      <c r="FMU68" s="140"/>
      <c r="FMV68" s="140"/>
      <c r="FMW68" s="140"/>
      <c r="FMX68" s="140"/>
      <c r="FMY68" s="140"/>
      <c r="FMZ68" s="140"/>
      <c r="FNA68" s="140"/>
      <c r="FNB68" s="140"/>
      <c r="FNC68" s="140"/>
      <c r="FND68" s="140"/>
      <c r="FNE68" s="140"/>
      <c r="FNF68" s="140"/>
      <c r="FNG68" s="140"/>
      <c r="FNH68" s="140"/>
      <c r="FNI68" s="140"/>
      <c r="FNJ68" s="140"/>
      <c r="FNK68" s="140"/>
      <c r="FNL68" s="140"/>
      <c r="FNM68" s="140"/>
      <c r="FNN68" s="140"/>
      <c r="FNO68" s="140"/>
      <c r="FNP68" s="140"/>
      <c r="FNQ68" s="140"/>
      <c r="FNR68" s="140"/>
      <c r="FNS68" s="140"/>
      <c r="FNT68" s="140"/>
      <c r="FNU68" s="140"/>
      <c r="FNV68" s="140"/>
      <c r="FNW68" s="140"/>
      <c r="FNX68" s="140"/>
      <c r="FNY68" s="140"/>
      <c r="FNZ68" s="140"/>
      <c r="FOA68" s="140"/>
      <c r="FOB68" s="140"/>
      <c r="FOC68" s="140"/>
      <c r="FOD68" s="140"/>
      <c r="FOE68" s="140"/>
      <c r="FOF68" s="140"/>
      <c r="FOG68" s="140"/>
      <c r="FOH68" s="140"/>
      <c r="FOI68" s="140"/>
      <c r="FOJ68" s="140"/>
      <c r="FOK68" s="140"/>
      <c r="FOL68" s="140"/>
      <c r="FOM68" s="140"/>
      <c r="FON68" s="140"/>
      <c r="FOO68" s="140"/>
      <c r="FOP68" s="140"/>
      <c r="FOQ68" s="140"/>
      <c r="FOR68" s="140"/>
      <c r="FOS68" s="140"/>
      <c r="FOT68" s="140"/>
      <c r="FOU68" s="140"/>
      <c r="FOV68" s="140"/>
      <c r="FOW68" s="140"/>
      <c r="FOX68" s="140"/>
      <c r="FOY68" s="140"/>
      <c r="FOZ68" s="140"/>
      <c r="FPA68" s="140"/>
      <c r="FPB68" s="140"/>
      <c r="FPC68" s="140"/>
      <c r="FPD68" s="140"/>
      <c r="FPE68" s="140"/>
      <c r="FPF68" s="140"/>
      <c r="FPG68" s="140"/>
      <c r="FPH68" s="140"/>
      <c r="FPI68" s="140"/>
      <c r="FPJ68" s="140"/>
      <c r="FPK68" s="140"/>
      <c r="FPL68" s="140"/>
      <c r="FPM68" s="140"/>
      <c r="FPN68" s="140"/>
      <c r="FPO68" s="140"/>
      <c r="FPP68" s="140"/>
      <c r="FPQ68" s="140"/>
      <c r="FPR68" s="140"/>
      <c r="FPS68" s="140"/>
      <c r="FPT68" s="140"/>
      <c r="FPU68" s="140"/>
      <c r="FPV68" s="140"/>
      <c r="FPW68" s="140"/>
      <c r="FPX68" s="140"/>
      <c r="FPY68" s="140"/>
      <c r="FPZ68" s="140"/>
      <c r="FQA68" s="140"/>
      <c r="FQB68" s="140"/>
      <c r="FQC68" s="140"/>
      <c r="FQD68" s="140"/>
      <c r="FQE68" s="140"/>
      <c r="FQF68" s="140"/>
      <c r="FQG68" s="140"/>
      <c r="FQH68" s="140"/>
      <c r="FQI68" s="140"/>
      <c r="FQJ68" s="140"/>
      <c r="FQK68" s="140"/>
      <c r="FQL68" s="140"/>
      <c r="FQM68" s="140"/>
      <c r="FQN68" s="140"/>
      <c r="FQO68" s="140"/>
      <c r="FQP68" s="140"/>
      <c r="FQQ68" s="140"/>
      <c r="FQR68" s="140"/>
      <c r="FQS68" s="140"/>
      <c r="FQT68" s="140"/>
      <c r="FQU68" s="140"/>
      <c r="FQV68" s="140"/>
      <c r="FQW68" s="140"/>
      <c r="FQX68" s="140"/>
      <c r="FQY68" s="140"/>
      <c r="FQZ68" s="140"/>
      <c r="FRA68" s="140"/>
      <c r="FRB68" s="140"/>
      <c r="FRC68" s="140"/>
      <c r="FRD68" s="140"/>
      <c r="FRE68" s="140"/>
      <c r="FRF68" s="140"/>
      <c r="FRG68" s="140"/>
      <c r="FRH68" s="140"/>
      <c r="FRI68" s="140"/>
      <c r="FRJ68" s="140"/>
      <c r="FRK68" s="140"/>
      <c r="FRL68" s="140"/>
      <c r="FRM68" s="140"/>
      <c r="FRN68" s="140"/>
      <c r="FRO68" s="140"/>
      <c r="FRP68" s="140"/>
      <c r="FRQ68" s="140"/>
      <c r="FRR68" s="140"/>
      <c r="FRS68" s="140"/>
      <c r="FRT68" s="140"/>
      <c r="FRU68" s="140"/>
      <c r="FRV68" s="140"/>
      <c r="FRW68" s="140"/>
      <c r="FRX68" s="140"/>
      <c r="FRY68" s="140"/>
      <c r="FRZ68" s="140"/>
      <c r="FSA68" s="140"/>
      <c r="FSB68" s="140"/>
      <c r="FSC68" s="140"/>
      <c r="FSD68" s="140"/>
      <c r="FSE68" s="140"/>
      <c r="FSF68" s="140"/>
      <c r="FSG68" s="140"/>
      <c r="FSH68" s="140"/>
      <c r="FSI68" s="140"/>
      <c r="FSJ68" s="140"/>
      <c r="FSK68" s="140"/>
      <c r="FSL68" s="140"/>
      <c r="FSM68" s="140"/>
      <c r="FSN68" s="140"/>
      <c r="FSO68" s="140"/>
      <c r="FSP68" s="140"/>
      <c r="FSQ68" s="140"/>
      <c r="FSR68" s="140"/>
      <c r="FSS68" s="140"/>
      <c r="FST68" s="140"/>
      <c r="FSU68" s="140"/>
      <c r="FSV68" s="140"/>
      <c r="FSW68" s="140"/>
      <c r="FSX68" s="140"/>
      <c r="FSY68" s="140"/>
      <c r="FSZ68" s="140"/>
      <c r="FTA68" s="140"/>
      <c r="FTB68" s="140"/>
      <c r="FTC68" s="140"/>
      <c r="FTD68" s="140"/>
      <c r="FTE68" s="140"/>
      <c r="FTF68" s="140"/>
      <c r="FTG68" s="140"/>
      <c r="FTH68" s="140"/>
      <c r="FTI68" s="140"/>
      <c r="FTJ68" s="140"/>
      <c r="FTK68" s="140"/>
      <c r="FTL68" s="140"/>
      <c r="FTM68" s="140"/>
      <c r="FTN68" s="140"/>
      <c r="FTO68" s="140"/>
      <c r="FTP68" s="140"/>
      <c r="FTQ68" s="140"/>
      <c r="FTR68" s="140"/>
      <c r="FTS68" s="140"/>
      <c r="FTT68" s="140"/>
      <c r="FTU68" s="140"/>
      <c r="FTV68" s="140"/>
      <c r="FTW68" s="140"/>
      <c r="FTX68" s="140"/>
      <c r="FTY68" s="140"/>
      <c r="FTZ68" s="140"/>
      <c r="FUA68" s="140"/>
      <c r="FUB68" s="140"/>
      <c r="FUC68" s="140"/>
      <c r="FUD68" s="140"/>
      <c r="FUE68" s="140"/>
      <c r="FUF68" s="140"/>
      <c r="FUG68" s="140"/>
      <c r="FUH68" s="140"/>
      <c r="FUI68" s="140"/>
      <c r="FUJ68" s="140"/>
      <c r="FUK68" s="140"/>
      <c r="FUL68" s="140"/>
      <c r="FUM68" s="140"/>
      <c r="FUN68" s="140"/>
      <c r="FUO68" s="140"/>
      <c r="FUP68" s="140"/>
      <c r="FUQ68" s="140"/>
      <c r="FUR68" s="140"/>
      <c r="FUS68" s="140"/>
      <c r="FUT68" s="140"/>
      <c r="FUU68" s="140"/>
      <c r="FUV68" s="140"/>
      <c r="FUW68" s="140"/>
      <c r="FUX68" s="140"/>
      <c r="FUY68" s="140"/>
      <c r="FUZ68" s="140"/>
      <c r="FVA68" s="140"/>
      <c r="FVB68" s="140"/>
      <c r="FVC68" s="140"/>
      <c r="FVD68" s="140"/>
      <c r="FVE68" s="140"/>
      <c r="FVF68" s="140"/>
      <c r="FVG68" s="140"/>
      <c r="FVH68" s="140"/>
      <c r="FVI68" s="140"/>
      <c r="FVJ68" s="140"/>
      <c r="FVK68" s="140"/>
      <c r="FVL68" s="140"/>
      <c r="FVM68" s="140"/>
      <c r="FVN68" s="140"/>
      <c r="FVO68" s="140"/>
      <c r="FVP68" s="140"/>
      <c r="FVQ68" s="140"/>
      <c r="FVR68" s="140"/>
      <c r="FVS68" s="140"/>
      <c r="FVT68" s="140"/>
      <c r="FVU68" s="140"/>
      <c r="FVV68" s="140"/>
      <c r="FVW68" s="140"/>
      <c r="FVX68" s="140"/>
      <c r="FVY68" s="140"/>
      <c r="FVZ68" s="140"/>
      <c r="FWA68" s="140"/>
      <c r="FWB68" s="140"/>
      <c r="FWC68" s="140"/>
      <c r="FWD68" s="140"/>
      <c r="FWE68" s="140"/>
      <c r="FWF68" s="140"/>
      <c r="FWG68" s="140"/>
      <c r="FWH68" s="140"/>
      <c r="FWI68" s="140"/>
      <c r="FWJ68" s="140"/>
      <c r="FWK68" s="140"/>
      <c r="FWL68" s="140"/>
      <c r="FWM68" s="140"/>
      <c r="FWN68" s="140"/>
      <c r="FWO68" s="140"/>
      <c r="FWP68" s="140"/>
      <c r="FWQ68" s="140"/>
      <c r="FWR68" s="140"/>
      <c r="FWS68" s="140"/>
      <c r="FWT68" s="140"/>
      <c r="FWU68" s="140"/>
      <c r="FWV68" s="140"/>
      <c r="FWW68" s="140"/>
      <c r="FWX68" s="140"/>
      <c r="FWY68" s="140"/>
      <c r="FWZ68" s="140"/>
      <c r="FXA68" s="140"/>
      <c r="FXB68" s="140"/>
      <c r="FXC68" s="140"/>
      <c r="FXD68" s="140"/>
      <c r="FXE68" s="140"/>
      <c r="FXF68" s="140"/>
      <c r="FXG68" s="140"/>
      <c r="FXH68" s="140"/>
      <c r="FXI68" s="140"/>
      <c r="FXJ68" s="140"/>
      <c r="FXK68" s="140"/>
      <c r="FXL68" s="140"/>
      <c r="FXM68" s="140"/>
      <c r="FXN68" s="140"/>
      <c r="FXO68" s="140"/>
      <c r="FXP68" s="140"/>
      <c r="FXQ68" s="140"/>
      <c r="FXR68" s="140"/>
      <c r="FXS68" s="140"/>
      <c r="FXT68" s="140"/>
      <c r="FXU68" s="140"/>
      <c r="FXV68" s="140"/>
      <c r="FXW68" s="140"/>
      <c r="FXX68" s="140"/>
      <c r="FXY68" s="140"/>
      <c r="FXZ68" s="140"/>
      <c r="FYA68" s="140"/>
      <c r="FYB68" s="140"/>
      <c r="FYC68" s="140"/>
      <c r="FYD68" s="140"/>
      <c r="FYE68" s="140"/>
      <c r="FYF68" s="140"/>
      <c r="FYG68" s="140"/>
      <c r="FYH68" s="140"/>
      <c r="FYI68" s="140"/>
      <c r="FYJ68" s="140"/>
      <c r="FYK68" s="140"/>
      <c r="FYL68" s="140"/>
      <c r="FYM68" s="140"/>
      <c r="FYN68" s="140"/>
      <c r="FYO68" s="140"/>
      <c r="FYP68" s="140"/>
      <c r="FYQ68" s="140"/>
      <c r="FYR68" s="140"/>
      <c r="FYS68" s="140"/>
      <c r="FYT68" s="140"/>
      <c r="FYU68" s="140"/>
      <c r="FYV68" s="140"/>
      <c r="FYW68" s="140"/>
      <c r="FYX68" s="140"/>
      <c r="FYY68" s="140"/>
      <c r="FYZ68" s="140"/>
      <c r="FZA68" s="140"/>
      <c r="FZB68" s="140"/>
      <c r="FZC68" s="140"/>
      <c r="FZD68" s="140"/>
      <c r="FZE68" s="140"/>
      <c r="FZF68" s="140"/>
      <c r="FZG68" s="140"/>
      <c r="FZH68" s="140"/>
      <c r="FZI68" s="140"/>
      <c r="FZJ68" s="140"/>
      <c r="FZK68" s="140"/>
      <c r="FZL68" s="140"/>
      <c r="FZM68" s="140"/>
      <c r="FZN68" s="140"/>
      <c r="FZO68" s="140"/>
      <c r="FZP68" s="140"/>
      <c r="FZQ68" s="140"/>
      <c r="FZR68" s="140"/>
      <c r="FZS68" s="140"/>
      <c r="FZT68" s="140"/>
      <c r="FZU68" s="140"/>
      <c r="FZV68" s="140"/>
      <c r="FZW68" s="140"/>
      <c r="FZX68" s="140"/>
      <c r="FZY68" s="140"/>
      <c r="FZZ68" s="140"/>
      <c r="GAA68" s="140"/>
      <c r="GAB68" s="140"/>
      <c r="GAC68" s="140"/>
      <c r="GAD68" s="140"/>
      <c r="GAE68" s="140"/>
      <c r="GAF68" s="140"/>
      <c r="GAG68" s="140"/>
      <c r="GAH68" s="140"/>
      <c r="GAI68" s="140"/>
      <c r="GAJ68" s="140"/>
      <c r="GAK68" s="140"/>
      <c r="GAL68" s="140"/>
      <c r="GAM68" s="140"/>
      <c r="GAN68" s="140"/>
      <c r="GAO68" s="140"/>
      <c r="GAP68" s="140"/>
      <c r="GAQ68" s="140"/>
      <c r="GAR68" s="140"/>
      <c r="GAS68" s="140"/>
      <c r="GAT68" s="140"/>
      <c r="GAU68" s="140"/>
      <c r="GAV68" s="140"/>
      <c r="GAW68" s="140"/>
      <c r="GAX68" s="140"/>
      <c r="GAY68" s="140"/>
      <c r="GAZ68" s="140"/>
      <c r="GBA68" s="140"/>
      <c r="GBB68" s="140"/>
      <c r="GBC68" s="140"/>
      <c r="GBD68" s="140"/>
      <c r="GBE68" s="140"/>
      <c r="GBF68" s="140"/>
      <c r="GBG68" s="140"/>
      <c r="GBH68" s="140"/>
      <c r="GBI68" s="140"/>
      <c r="GBJ68" s="140"/>
      <c r="GBK68" s="140"/>
      <c r="GBL68" s="140"/>
      <c r="GBM68" s="140"/>
      <c r="GBN68" s="140"/>
      <c r="GBO68" s="140"/>
      <c r="GBP68" s="140"/>
      <c r="GBQ68" s="140"/>
      <c r="GBR68" s="140"/>
      <c r="GBS68" s="140"/>
      <c r="GBT68" s="140"/>
      <c r="GBU68" s="140"/>
      <c r="GBV68" s="140"/>
      <c r="GBW68" s="140"/>
      <c r="GBX68" s="140"/>
      <c r="GBY68" s="140"/>
      <c r="GBZ68" s="140"/>
      <c r="GCA68" s="140"/>
      <c r="GCB68" s="140"/>
      <c r="GCC68" s="140"/>
      <c r="GCD68" s="140"/>
      <c r="GCE68" s="140"/>
      <c r="GCF68" s="140"/>
      <c r="GCG68" s="140"/>
      <c r="GCH68" s="140"/>
      <c r="GCI68" s="140"/>
      <c r="GCJ68" s="140"/>
      <c r="GCK68" s="140"/>
      <c r="GCL68" s="140"/>
      <c r="GCM68" s="140"/>
      <c r="GCN68" s="140"/>
      <c r="GCO68" s="140"/>
      <c r="GCP68" s="140"/>
      <c r="GCQ68" s="140"/>
      <c r="GCR68" s="140"/>
      <c r="GCS68" s="140"/>
      <c r="GCT68" s="140"/>
      <c r="GCU68" s="140"/>
      <c r="GCV68" s="140"/>
      <c r="GCW68" s="140"/>
      <c r="GCX68" s="140"/>
      <c r="GCY68" s="140"/>
      <c r="GCZ68" s="140"/>
      <c r="GDA68" s="140"/>
      <c r="GDB68" s="140"/>
      <c r="GDC68" s="140"/>
      <c r="GDD68" s="140"/>
      <c r="GDE68" s="140"/>
      <c r="GDF68" s="140"/>
      <c r="GDG68" s="140"/>
      <c r="GDH68" s="140"/>
      <c r="GDI68" s="140"/>
      <c r="GDJ68" s="140"/>
      <c r="GDK68" s="140"/>
      <c r="GDL68" s="140"/>
      <c r="GDM68" s="140"/>
      <c r="GDN68" s="140"/>
      <c r="GDO68" s="140"/>
      <c r="GDP68" s="140"/>
      <c r="GDQ68" s="140"/>
      <c r="GDR68" s="140"/>
      <c r="GDS68" s="140"/>
      <c r="GDT68" s="140"/>
      <c r="GDU68" s="140"/>
      <c r="GDV68" s="140"/>
      <c r="GDW68" s="140"/>
      <c r="GDX68" s="140"/>
      <c r="GDY68" s="140"/>
      <c r="GDZ68" s="140"/>
      <c r="GEA68" s="140"/>
      <c r="GEB68" s="140"/>
      <c r="GEC68" s="140"/>
      <c r="GED68" s="140"/>
      <c r="GEE68" s="140"/>
      <c r="GEF68" s="140"/>
      <c r="GEG68" s="140"/>
      <c r="GEH68" s="140"/>
      <c r="GEI68" s="140"/>
      <c r="GEJ68" s="140"/>
      <c r="GEK68" s="140"/>
      <c r="GEL68" s="140"/>
      <c r="GEM68" s="140"/>
      <c r="GEN68" s="140"/>
      <c r="GEO68" s="140"/>
      <c r="GEP68" s="140"/>
      <c r="GEQ68" s="140"/>
      <c r="GER68" s="140"/>
      <c r="GES68" s="140"/>
      <c r="GET68" s="140"/>
      <c r="GEU68" s="140"/>
      <c r="GEV68" s="140"/>
      <c r="GEW68" s="140"/>
      <c r="GEX68" s="140"/>
      <c r="GEY68" s="140"/>
      <c r="GEZ68" s="140"/>
      <c r="GFA68" s="140"/>
      <c r="GFB68" s="140"/>
      <c r="GFC68" s="140"/>
      <c r="GFD68" s="140"/>
      <c r="GFE68" s="140"/>
      <c r="GFF68" s="140"/>
      <c r="GFG68" s="140"/>
      <c r="GFH68" s="140"/>
      <c r="GFI68" s="140"/>
      <c r="GFJ68" s="140"/>
      <c r="GFK68" s="140"/>
      <c r="GFL68" s="140"/>
      <c r="GFM68" s="140"/>
      <c r="GFN68" s="140"/>
      <c r="GFO68" s="140"/>
      <c r="GFP68" s="140"/>
      <c r="GFQ68" s="140"/>
      <c r="GFR68" s="140"/>
      <c r="GFS68" s="140"/>
      <c r="GFT68" s="140"/>
      <c r="GFU68" s="140"/>
      <c r="GFV68" s="140"/>
      <c r="GFW68" s="140"/>
      <c r="GFX68" s="140"/>
      <c r="GFY68" s="140"/>
      <c r="GFZ68" s="140"/>
      <c r="GGA68" s="140"/>
      <c r="GGB68" s="140"/>
      <c r="GGC68" s="140"/>
      <c r="GGD68" s="140"/>
      <c r="GGE68" s="140"/>
      <c r="GGF68" s="140"/>
      <c r="GGG68" s="140"/>
      <c r="GGH68" s="140"/>
      <c r="GGI68" s="140"/>
      <c r="GGJ68" s="140"/>
      <c r="GGK68" s="140"/>
      <c r="GGL68" s="140"/>
      <c r="GGM68" s="140"/>
      <c r="GGN68" s="140"/>
      <c r="GGO68" s="140"/>
      <c r="GGP68" s="140"/>
      <c r="GGQ68" s="140"/>
      <c r="GGR68" s="140"/>
      <c r="GGS68" s="140"/>
      <c r="GGT68" s="140"/>
      <c r="GGU68" s="140"/>
      <c r="GGV68" s="140"/>
      <c r="GGW68" s="140"/>
      <c r="GGX68" s="140"/>
      <c r="GGY68" s="140"/>
      <c r="GGZ68" s="140"/>
      <c r="GHA68" s="140"/>
      <c r="GHB68" s="140"/>
      <c r="GHC68" s="140"/>
      <c r="GHD68" s="140"/>
      <c r="GHE68" s="140"/>
      <c r="GHF68" s="140"/>
      <c r="GHG68" s="140"/>
      <c r="GHH68" s="140"/>
      <c r="GHI68" s="140"/>
      <c r="GHJ68" s="140"/>
      <c r="GHK68" s="140"/>
      <c r="GHL68" s="140"/>
      <c r="GHM68" s="140"/>
      <c r="GHN68" s="140"/>
      <c r="GHO68" s="140"/>
      <c r="GHP68" s="140"/>
      <c r="GHQ68" s="140"/>
      <c r="GHR68" s="140"/>
      <c r="GHS68" s="140"/>
      <c r="GHT68" s="140"/>
      <c r="GHU68" s="140"/>
      <c r="GHV68" s="140"/>
      <c r="GHW68" s="140"/>
      <c r="GHX68" s="140"/>
      <c r="GHY68" s="140"/>
      <c r="GHZ68" s="140"/>
      <c r="GIA68" s="140"/>
      <c r="GIB68" s="140"/>
      <c r="GIC68" s="140"/>
      <c r="GID68" s="140"/>
      <c r="GIE68" s="140"/>
      <c r="GIF68" s="140"/>
      <c r="GIG68" s="140"/>
      <c r="GIH68" s="140"/>
      <c r="GII68" s="140"/>
      <c r="GIJ68" s="140"/>
      <c r="GIK68" s="140"/>
      <c r="GIL68" s="140"/>
      <c r="GIM68" s="140"/>
      <c r="GIN68" s="140"/>
      <c r="GIO68" s="140"/>
      <c r="GIP68" s="140"/>
      <c r="GIQ68" s="140"/>
      <c r="GIR68" s="140"/>
      <c r="GIS68" s="140"/>
      <c r="GIT68" s="140"/>
      <c r="GIU68" s="140"/>
      <c r="GIV68" s="140"/>
      <c r="GIW68" s="140"/>
      <c r="GIX68" s="140"/>
      <c r="GIY68" s="140"/>
      <c r="GIZ68" s="140"/>
      <c r="GJA68" s="140"/>
      <c r="GJB68" s="140"/>
      <c r="GJC68" s="140"/>
      <c r="GJD68" s="140"/>
      <c r="GJE68" s="140"/>
      <c r="GJF68" s="140"/>
      <c r="GJG68" s="140"/>
      <c r="GJH68" s="140"/>
      <c r="GJI68" s="140"/>
      <c r="GJJ68" s="140"/>
      <c r="GJK68" s="140"/>
      <c r="GJL68" s="140"/>
      <c r="GJM68" s="140"/>
      <c r="GJN68" s="140"/>
      <c r="GJO68" s="140"/>
      <c r="GJP68" s="140"/>
      <c r="GJQ68" s="140"/>
      <c r="GJR68" s="140"/>
      <c r="GJS68" s="140"/>
      <c r="GJT68" s="140"/>
      <c r="GJU68" s="140"/>
      <c r="GJV68" s="140"/>
      <c r="GJW68" s="140"/>
      <c r="GJX68" s="140"/>
      <c r="GJY68" s="140"/>
      <c r="GJZ68" s="140"/>
      <c r="GKA68" s="140"/>
      <c r="GKB68" s="140"/>
      <c r="GKC68" s="140"/>
      <c r="GKD68" s="140"/>
      <c r="GKE68" s="140"/>
      <c r="GKF68" s="140"/>
      <c r="GKG68" s="140"/>
      <c r="GKH68" s="140"/>
      <c r="GKI68" s="140"/>
      <c r="GKJ68" s="140"/>
      <c r="GKK68" s="140"/>
      <c r="GKL68" s="140"/>
      <c r="GKM68" s="140"/>
      <c r="GKN68" s="140"/>
      <c r="GKO68" s="140"/>
      <c r="GKP68" s="140"/>
      <c r="GKQ68" s="140"/>
      <c r="GKR68" s="140"/>
      <c r="GKS68" s="140"/>
      <c r="GKT68" s="140"/>
      <c r="GKU68" s="140"/>
      <c r="GKV68" s="140"/>
      <c r="GKW68" s="140"/>
      <c r="GKX68" s="140"/>
      <c r="GKY68" s="140"/>
      <c r="GKZ68" s="140"/>
      <c r="GLA68" s="140"/>
      <c r="GLB68" s="140"/>
      <c r="GLC68" s="140"/>
      <c r="GLD68" s="140"/>
      <c r="GLE68" s="140"/>
      <c r="GLF68" s="140"/>
      <c r="GLG68" s="140"/>
      <c r="GLH68" s="140"/>
      <c r="GLI68" s="140"/>
      <c r="GLJ68" s="140"/>
      <c r="GLK68" s="140"/>
      <c r="GLL68" s="140"/>
      <c r="GLM68" s="140"/>
      <c r="GLN68" s="140"/>
      <c r="GLO68" s="140"/>
      <c r="GLP68" s="140"/>
      <c r="GLQ68" s="140"/>
      <c r="GLR68" s="140"/>
      <c r="GLS68" s="140"/>
      <c r="GLT68" s="140"/>
      <c r="GLU68" s="140"/>
      <c r="GLV68" s="140"/>
      <c r="GLW68" s="140"/>
      <c r="GLX68" s="140"/>
      <c r="GLY68" s="140"/>
      <c r="GLZ68" s="140"/>
      <c r="GMA68" s="140"/>
      <c r="GMB68" s="140"/>
      <c r="GMC68" s="140"/>
      <c r="GMD68" s="140"/>
      <c r="GME68" s="140"/>
      <c r="GMF68" s="140"/>
      <c r="GMG68" s="140"/>
      <c r="GMH68" s="140"/>
      <c r="GMI68" s="140"/>
      <c r="GMJ68" s="140"/>
      <c r="GMK68" s="140"/>
      <c r="GML68" s="140"/>
      <c r="GMM68" s="140"/>
      <c r="GMN68" s="140"/>
      <c r="GMO68" s="140"/>
      <c r="GMP68" s="140"/>
      <c r="GMQ68" s="140"/>
      <c r="GMR68" s="140"/>
      <c r="GMS68" s="140"/>
      <c r="GMT68" s="140"/>
      <c r="GMU68" s="140"/>
      <c r="GMV68" s="140"/>
      <c r="GMW68" s="140"/>
      <c r="GMX68" s="140"/>
      <c r="GMY68" s="140"/>
      <c r="GMZ68" s="140"/>
      <c r="GNA68" s="140"/>
      <c r="GNB68" s="140"/>
      <c r="GNC68" s="140"/>
      <c r="GND68" s="140"/>
      <c r="GNE68" s="140"/>
      <c r="GNF68" s="140"/>
      <c r="GNG68" s="140"/>
      <c r="GNH68" s="140"/>
      <c r="GNI68" s="140"/>
      <c r="GNJ68" s="140"/>
      <c r="GNK68" s="140"/>
      <c r="GNL68" s="140"/>
      <c r="GNM68" s="140"/>
      <c r="GNN68" s="140"/>
      <c r="GNO68" s="140"/>
      <c r="GNP68" s="140"/>
      <c r="GNQ68" s="140"/>
      <c r="GNR68" s="140"/>
      <c r="GNS68" s="140"/>
      <c r="GNT68" s="140"/>
      <c r="GNU68" s="140"/>
      <c r="GNV68" s="140"/>
      <c r="GNW68" s="140"/>
      <c r="GNX68" s="140"/>
      <c r="GNY68" s="140"/>
      <c r="GNZ68" s="140"/>
      <c r="GOA68" s="140"/>
      <c r="GOB68" s="140"/>
      <c r="GOC68" s="140"/>
      <c r="GOD68" s="140"/>
      <c r="GOE68" s="140"/>
      <c r="GOF68" s="140"/>
      <c r="GOG68" s="140"/>
      <c r="GOH68" s="140"/>
      <c r="GOI68" s="140"/>
      <c r="GOJ68" s="140"/>
      <c r="GOK68" s="140"/>
      <c r="GOL68" s="140"/>
      <c r="GOM68" s="140"/>
      <c r="GON68" s="140"/>
      <c r="GOO68" s="140"/>
      <c r="GOP68" s="140"/>
      <c r="GOQ68" s="140"/>
      <c r="GOR68" s="140"/>
      <c r="GOS68" s="140"/>
      <c r="GOT68" s="140"/>
      <c r="GOU68" s="140"/>
      <c r="GOV68" s="140"/>
      <c r="GOW68" s="140"/>
      <c r="GOX68" s="140"/>
      <c r="GOY68" s="140"/>
      <c r="GOZ68" s="140"/>
      <c r="GPA68" s="140"/>
      <c r="GPB68" s="140"/>
      <c r="GPC68" s="140"/>
      <c r="GPD68" s="140"/>
      <c r="GPE68" s="140"/>
      <c r="GPF68" s="140"/>
      <c r="GPG68" s="140"/>
      <c r="GPH68" s="140"/>
      <c r="GPI68" s="140"/>
      <c r="GPJ68" s="140"/>
      <c r="GPK68" s="140"/>
      <c r="GPL68" s="140"/>
      <c r="GPM68" s="140"/>
      <c r="GPN68" s="140"/>
      <c r="GPO68" s="140"/>
      <c r="GPP68" s="140"/>
      <c r="GPQ68" s="140"/>
      <c r="GPR68" s="140"/>
      <c r="GPS68" s="140"/>
      <c r="GPT68" s="140"/>
      <c r="GPU68" s="140"/>
      <c r="GPV68" s="140"/>
      <c r="GPW68" s="140"/>
      <c r="GPX68" s="140"/>
      <c r="GPY68" s="140"/>
      <c r="GPZ68" s="140"/>
      <c r="GQA68" s="140"/>
      <c r="GQB68" s="140"/>
      <c r="GQC68" s="140"/>
      <c r="GQD68" s="140"/>
      <c r="GQE68" s="140"/>
      <c r="GQF68" s="140"/>
      <c r="GQG68" s="140"/>
      <c r="GQH68" s="140"/>
      <c r="GQI68" s="140"/>
      <c r="GQJ68" s="140"/>
      <c r="GQK68" s="140"/>
      <c r="GQL68" s="140"/>
      <c r="GQM68" s="140"/>
      <c r="GQN68" s="140"/>
      <c r="GQO68" s="140"/>
      <c r="GQP68" s="140"/>
      <c r="GQQ68" s="140"/>
      <c r="GQR68" s="140"/>
      <c r="GQS68" s="140"/>
      <c r="GQT68" s="140"/>
      <c r="GQU68" s="140"/>
      <c r="GQV68" s="140"/>
      <c r="GQW68" s="140"/>
      <c r="GQX68" s="140"/>
      <c r="GQY68" s="140"/>
      <c r="GQZ68" s="140"/>
      <c r="GRA68" s="140"/>
      <c r="GRB68" s="140"/>
      <c r="GRC68" s="140"/>
      <c r="GRD68" s="140"/>
      <c r="GRE68" s="140"/>
      <c r="GRF68" s="140"/>
      <c r="GRG68" s="140"/>
      <c r="GRH68" s="140"/>
      <c r="GRI68" s="140"/>
      <c r="GRJ68" s="140"/>
      <c r="GRK68" s="140"/>
      <c r="GRL68" s="140"/>
      <c r="GRM68" s="140"/>
      <c r="GRN68" s="140"/>
      <c r="GRO68" s="140"/>
      <c r="GRP68" s="140"/>
      <c r="GRQ68" s="140"/>
      <c r="GRR68" s="140"/>
      <c r="GRS68" s="140"/>
      <c r="GRT68" s="140"/>
      <c r="GRU68" s="140"/>
      <c r="GRV68" s="140"/>
      <c r="GRW68" s="140"/>
      <c r="GRX68" s="140"/>
      <c r="GRY68" s="140"/>
      <c r="GRZ68" s="140"/>
      <c r="GSA68" s="140"/>
      <c r="GSB68" s="140"/>
      <c r="GSC68" s="140"/>
      <c r="GSD68" s="140"/>
      <c r="GSE68" s="140"/>
      <c r="GSF68" s="140"/>
      <c r="GSG68" s="140"/>
      <c r="GSH68" s="140"/>
      <c r="GSI68" s="140"/>
      <c r="GSJ68" s="140"/>
      <c r="GSK68" s="140"/>
      <c r="GSL68" s="140"/>
      <c r="GSM68" s="140"/>
      <c r="GSN68" s="140"/>
      <c r="GSO68" s="140"/>
      <c r="GSP68" s="140"/>
      <c r="GSQ68" s="140"/>
      <c r="GSR68" s="140"/>
      <c r="GSS68" s="140"/>
      <c r="GST68" s="140"/>
      <c r="GSU68" s="140"/>
      <c r="GSV68" s="140"/>
      <c r="GSW68" s="140"/>
      <c r="GSX68" s="140"/>
      <c r="GSY68" s="140"/>
      <c r="GSZ68" s="140"/>
      <c r="GTA68" s="140"/>
      <c r="GTB68" s="140"/>
      <c r="GTC68" s="140"/>
      <c r="GTD68" s="140"/>
      <c r="GTE68" s="140"/>
      <c r="GTF68" s="140"/>
      <c r="GTG68" s="140"/>
      <c r="GTH68" s="140"/>
      <c r="GTI68" s="140"/>
      <c r="GTJ68" s="140"/>
      <c r="GTK68" s="140"/>
      <c r="GTL68" s="140"/>
      <c r="GTM68" s="140"/>
      <c r="GTN68" s="140"/>
      <c r="GTO68" s="140"/>
      <c r="GTP68" s="140"/>
      <c r="GTQ68" s="140"/>
      <c r="GTR68" s="140"/>
      <c r="GTS68" s="140"/>
      <c r="GTT68" s="140"/>
      <c r="GTU68" s="140"/>
      <c r="GTV68" s="140"/>
      <c r="GTW68" s="140"/>
      <c r="GTX68" s="140"/>
      <c r="GTY68" s="140"/>
      <c r="GTZ68" s="140"/>
      <c r="GUA68" s="140"/>
      <c r="GUB68" s="140"/>
      <c r="GUC68" s="140"/>
      <c r="GUD68" s="140"/>
      <c r="GUE68" s="140"/>
      <c r="GUF68" s="140"/>
      <c r="GUG68" s="140"/>
      <c r="GUH68" s="140"/>
      <c r="GUI68" s="140"/>
      <c r="GUJ68" s="140"/>
      <c r="GUK68" s="140"/>
      <c r="GUL68" s="140"/>
      <c r="GUM68" s="140"/>
      <c r="GUN68" s="140"/>
      <c r="GUO68" s="140"/>
      <c r="GUP68" s="140"/>
      <c r="GUQ68" s="140"/>
      <c r="GUR68" s="140"/>
      <c r="GUS68" s="140"/>
      <c r="GUT68" s="140"/>
      <c r="GUU68" s="140"/>
      <c r="GUV68" s="140"/>
      <c r="GUW68" s="140"/>
      <c r="GUX68" s="140"/>
      <c r="GUY68" s="140"/>
      <c r="GUZ68" s="140"/>
      <c r="GVA68" s="140"/>
      <c r="GVB68" s="140"/>
      <c r="GVC68" s="140"/>
      <c r="GVD68" s="140"/>
      <c r="GVE68" s="140"/>
      <c r="GVF68" s="140"/>
      <c r="GVG68" s="140"/>
      <c r="GVH68" s="140"/>
      <c r="GVI68" s="140"/>
      <c r="GVJ68" s="140"/>
      <c r="GVK68" s="140"/>
      <c r="GVL68" s="140"/>
      <c r="GVM68" s="140"/>
      <c r="GVN68" s="140"/>
      <c r="GVO68" s="140"/>
      <c r="GVP68" s="140"/>
      <c r="GVQ68" s="140"/>
      <c r="GVR68" s="140"/>
      <c r="GVS68" s="140"/>
      <c r="GVT68" s="140"/>
      <c r="GVU68" s="140"/>
      <c r="GVV68" s="140"/>
      <c r="GVW68" s="140"/>
      <c r="GVX68" s="140"/>
      <c r="GVY68" s="140"/>
      <c r="GVZ68" s="140"/>
      <c r="GWA68" s="140"/>
      <c r="GWB68" s="140"/>
      <c r="GWC68" s="140"/>
      <c r="GWD68" s="140"/>
      <c r="GWE68" s="140"/>
      <c r="GWF68" s="140"/>
      <c r="GWG68" s="140"/>
      <c r="GWH68" s="140"/>
      <c r="GWI68" s="140"/>
      <c r="GWJ68" s="140"/>
      <c r="GWK68" s="140"/>
      <c r="GWL68" s="140"/>
      <c r="GWM68" s="140"/>
      <c r="GWN68" s="140"/>
      <c r="GWO68" s="140"/>
      <c r="GWP68" s="140"/>
      <c r="GWQ68" s="140"/>
      <c r="GWR68" s="140"/>
      <c r="GWS68" s="140"/>
      <c r="GWT68" s="140"/>
      <c r="GWU68" s="140"/>
      <c r="GWV68" s="140"/>
      <c r="GWW68" s="140"/>
      <c r="GWX68" s="140"/>
      <c r="GWY68" s="140"/>
      <c r="GWZ68" s="140"/>
      <c r="GXA68" s="140"/>
      <c r="GXB68" s="140"/>
      <c r="GXC68" s="140"/>
      <c r="GXD68" s="140"/>
      <c r="GXE68" s="140"/>
      <c r="GXF68" s="140"/>
      <c r="GXG68" s="140"/>
      <c r="GXH68" s="140"/>
      <c r="GXI68" s="140"/>
      <c r="GXJ68" s="140"/>
      <c r="GXK68" s="140"/>
      <c r="GXL68" s="140"/>
      <c r="GXM68" s="140"/>
      <c r="GXN68" s="140"/>
      <c r="GXO68" s="140"/>
      <c r="GXP68" s="140"/>
      <c r="GXQ68" s="140"/>
      <c r="GXR68" s="140"/>
      <c r="GXS68" s="140"/>
      <c r="GXT68" s="140"/>
      <c r="GXU68" s="140"/>
      <c r="GXV68" s="140"/>
      <c r="GXW68" s="140"/>
      <c r="GXX68" s="140"/>
      <c r="GXY68" s="140"/>
      <c r="GXZ68" s="140"/>
      <c r="GYA68" s="140"/>
      <c r="GYB68" s="140"/>
      <c r="GYC68" s="140"/>
      <c r="GYD68" s="140"/>
      <c r="GYE68" s="140"/>
      <c r="GYF68" s="140"/>
      <c r="GYG68" s="140"/>
      <c r="GYH68" s="140"/>
      <c r="GYI68" s="140"/>
      <c r="GYJ68" s="140"/>
      <c r="GYK68" s="140"/>
      <c r="GYL68" s="140"/>
      <c r="GYM68" s="140"/>
      <c r="GYN68" s="140"/>
      <c r="GYO68" s="140"/>
      <c r="GYP68" s="140"/>
      <c r="GYQ68" s="140"/>
      <c r="GYR68" s="140"/>
      <c r="GYS68" s="140"/>
      <c r="GYT68" s="140"/>
      <c r="GYU68" s="140"/>
      <c r="GYV68" s="140"/>
      <c r="GYW68" s="140"/>
      <c r="GYX68" s="140"/>
      <c r="GYY68" s="140"/>
      <c r="GYZ68" s="140"/>
      <c r="GZA68" s="140"/>
      <c r="GZB68" s="140"/>
      <c r="GZC68" s="140"/>
      <c r="GZD68" s="140"/>
      <c r="GZE68" s="140"/>
      <c r="GZF68" s="140"/>
      <c r="GZG68" s="140"/>
      <c r="GZH68" s="140"/>
      <c r="GZI68" s="140"/>
      <c r="GZJ68" s="140"/>
      <c r="GZK68" s="140"/>
      <c r="GZL68" s="140"/>
      <c r="GZM68" s="140"/>
      <c r="GZN68" s="140"/>
      <c r="GZO68" s="140"/>
      <c r="GZP68" s="140"/>
      <c r="GZQ68" s="140"/>
      <c r="GZR68" s="140"/>
      <c r="GZS68" s="140"/>
      <c r="GZT68" s="140"/>
      <c r="GZU68" s="140"/>
      <c r="GZV68" s="140"/>
      <c r="GZW68" s="140"/>
      <c r="GZX68" s="140"/>
      <c r="GZY68" s="140"/>
      <c r="GZZ68" s="140"/>
      <c r="HAA68" s="140"/>
      <c r="HAB68" s="140"/>
      <c r="HAC68" s="140"/>
      <c r="HAD68" s="140"/>
      <c r="HAE68" s="140"/>
      <c r="HAF68" s="140"/>
      <c r="HAG68" s="140"/>
      <c r="HAH68" s="140"/>
      <c r="HAI68" s="140"/>
      <c r="HAJ68" s="140"/>
      <c r="HAK68" s="140"/>
      <c r="HAL68" s="140"/>
      <c r="HAM68" s="140"/>
      <c r="HAN68" s="140"/>
      <c r="HAO68" s="140"/>
      <c r="HAP68" s="140"/>
      <c r="HAQ68" s="140"/>
      <c r="HAR68" s="140"/>
      <c r="HAS68" s="140"/>
      <c r="HAT68" s="140"/>
      <c r="HAU68" s="140"/>
      <c r="HAV68" s="140"/>
      <c r="HAW68" s="140"/>
      <c r="HAX68" s="140"/>
      <c r="HAY68" s="140"/>
      <c r="HAZ68" s="140"/>
      <c r="HBA68" s="140"/>
      <c r="HBB68" s="140"/>
      <c r="HBC68" s="140"/>
      <c r="HBD68" s="140"/>
      <c r="HBE68" s="140"/>
      <c r="HBF68" s="140"/>
      <c r="HBG68" s="140"/>
      <c r="HBH68" s="140"/>
      <c r="HBI68" s="140"/>
      <c r="HBJ68" s="140"/>
      <c r="HBK68" s="140"/>
      <c r="HBL68" s="140"/>
      <c r="HBM68" s="140"/>
      <c r="HBN68" s="140"/>
      <c r="HBO68" s="140"/>
      <c r="HBP68" s="140"/>
      <c r="HBQ68" s="140"/>
      <c r="HBR68" s="140"/>
      <c r="HBS68" s="140"/>
      <c r="HBT68" s="140"/>
      <c r="HBU68" s="140"/>
      <c r="HBV68" s="140"/>
      <c r="HBW68" s="140"/>
      <c r="HBX68" s="140"/>
      <c r="HBY68" s="140"/>
      <c r="HBZ68" s="140"/>
      <c r="HCA68" s="140"/>
      <c r="HCB68" s="140"/>
      <c r="HCC68" s="140"/>
      <c r="HCD68" s="140"/>
      <c r="HCE68" s="140"/>
      <c r="HCF68" s="140"/>
      <c r="HCG68" s="140"/>
      <c r="HCH68" s="140"/>
      <c r="HCI68" s="140"/>
      <c r="HCJ68" s="140"/>
      <c r="HCK68" s="140"/>
      <c r="HCL68" s="140"/>
      <c r="HCM68" s="140"/>
      <c r="HCN68" s="140"/>
      <c r="HCO68" s="140"/>
      <c r="HCP68" s="140"/>
      <c r="HCQ68" s="140"/>
      <c r="HCR68" s="140"/>
      <c r="HCS68" s="140"/>
      <c r="HCT68" s="140"/>
      <c r="HCU68" s="140"/>
      <c r="HCV68" s="140"/>
      <c r="HCW68" s="140"/>
      <c r="HCX68" s="140"/>
      <c r="HCY68" s="140"/>
      <c r="HCZ68" s="140"/>
      <c r="HDA68" s="140"/>
      <c r="HDB68" s="140"/>
      <c r="HDC68" s="140"/>
      <c r="HDD68" s="140"/>
      <c r="HDE68" s="140"/>
      <c r="HDF68" s="140"/>
      <c r="HDG68" s="140"/>
      <c r="HDH68" s="140"/>
      <c r="HDI68" s="140"/>
      <c r="HDJ68" s="140"/>
      <c r="HDK68" s="140"/>
      <c r="HDL68" s="140"/>
      <c r="HDM68" s="140"/>
      <c r="HDN68" s="140"/>
      <c r="HDO68" s="140"/>
      <c r="HDP68" s="140"/>
      <c r="HDQ68" s="140"/>
      <c r="HDR68" s="140"/>
      <c r="HDS68" s="140"/>
      <c r="HDT68" s="140"/>
      <c r="HDU68" s="140"/>
      <c r="HDV68" s="140"/>
      <c r="HDW68" s="140"/>
      <c r="HDX68" s="140"/>
      <c r="HDY68" s="140"/>
      <c r="HDZ68" s="140"/>
      <c r="HEA68" s="140"/>
      <c r="HEB68" s="140"/>
      <c r="HEC68" s="140"/>
      <c r="HED68" s="140"/>
      <c r="HEE68" s="140"/>
      <c r="HEF68" s="140"/>
      <c r="HEG68" s="140"/>
      <c r="HEH68" s="140"/>
      <c r="HEI68" s="140"/>
      <c r="HEJ68" s="140"/>
      <c r="HEK68" s="140"/>
      <c r="HEL68" s="140"/>
      <c r="HEM68" s="140"/>
      <c r="HEN68" s="140"/>
      <c r="HEO68" s="140"/>
      <c r="HEP68" s="140"/>
      <c r="HEQ68" s="140"/>
      <c r="HER68" s="140"/>
      <c r="HES68" s="140"/>
      <c r="HET68" s="140"/>
      <c r="HEU68" s="140"/>
      <c r="HEV68" s="140"/>
      <c r="HEW68" s="140"/>
      <c r="HEX68" s="140"/>
      <c r="HEY68" s="140"/>
      <c r="HEZ68" s="140"/>
      <c r="HFA68" s="140"/>
      <c r="HFB68" s="140"/>
      <c r="HFC68" s="140"/>
      <c r="HFD68" s="140"/>
      <c r="HFE68" s="140"/>
      <c r="HFF68" s="140"/>
      <c r="HFG68" s="140"/>
      <c r="HFH68" s="140"/>
      <c r="HFI68" s="140"/>
      <c r="HFJ68" s="140"/>
      <c r="HFK68" s="140"/>
      <c r="HFL68" s="140"/>
      <c r="HFM68" s="140"/>
      <c r="HFN68" s="140"/>
      <c r="HFO68" s="140"/>
      <c r="HFP68" s="140"/>
      <c r="HFQ68" s="140"/>
      <c r="HFR68" s="140"/>
      <c r="HFS68" s="140"/>
      <c r="HFT68" s="140"/>
      <c r="HFU68" s="140"/>
      <c r="HFV68" s="140"/>
      <c r="HFW68" s="140"/>
      <c r="HFX68" s="140"/>
      <c r="HFY68" s="140"/>
      <c r="HFZ68" s="140"/>
      <c r="HGA68" s="140"/>
      <c r="HGB68" s="140"/>
      <c r="HGC68" s="140"/>
      <c r="HGD68" s="140"/>
      <c r="HGE68" s="140"/>
      <c r="HGF68" s="140"/>
      <c r="HGG68" s="140"/>
      <c r="HGH68" s="140"/>
      <c r="HGI68" s="140"/>
      <c r="HGJ68" s="140"/>
      <c r="HGK68" s="140"/>
      <c r="HGL68" s="140"/>
      <c r="HGM68" s="140"/>
      <c r="HGN68" s="140"/>
      <c r="HGO68" s="140"/>
      <c r="HGP68" s="140"/>
      <c r="HGQ68" s="140"/>
      <c r="HGR68" s="140"/>
      <c r="HGS68" s="140"/>
      <c r="HGT68" s="140"/>
      <c r="HGU68" s="140"/>
      <c r="HGV68" s="140"/>
      <c r="HGW68" s="140"/>
      <c r="HGX68" s="140"/>
      <c r="HGY68" s="140"/>
      <c r="HGZ68" s="140"/>
      <c r="HHA68" s="140"/>
      <c r="HHB68" s="140"/>
      <c r="HHC68" s="140"/>
      <c r="HHD68" s="140"/>
      <c r="HHE68" s="140"/>
      <c r="HHF68" s="140"/>
      <c r="HHG68" s="140"/>
      <c r="HHH68" s="140"/>
      <c r="HHI68" s="140"/>
      <c r="HHJ68" s="140"/>
      <c r="HHK68" s="140"/>
      <c r="HHL68" s="140"/>
      <c r="HHM68" s="140"/>
      <c r="HHN68" s="140"/>
      <c r="HHO68" s="140"/>
      <c r="HHP68" s="140"/>
      <c r="HHQ68" s="140"/>
      <c r="HHR68" s="140"/>
      <c r="HHS68" s="140"/>
      <c r="HHT68" s="140"/>
      <c r="HHU68" s="140"/>
      <c r="HHV68" s="140"/>
      <c r="HHW68" s="140"/>
      <c r="HHX68" s="140"/>
      <c r="HHY68" s="140"/>
      <c r="HHZ68" s="140"/>
      <c r="HIA68" s="140"/>
      <c r="HIB68" s="140"/>
      <c r="HIC68" s="140"/>
      <c r="HID68" s="140"/>
      <c r="HIE68" s="140"/>
      <c r="HIF68" s="140"/>
      <c r="HIG68" s="140"/>
      <c r="HIH68" s="140"/>
      <c r="HII68" s="140"/>
      <c r="HIJ68" s="140"/>
      <c r="HIK68" s="140"/>
      <c r="HIL68" s="140"/>
      <c r="HIM68" s="140"/>
      <c r="HIN68" s="140"/>
      <c r="HIO68" s="140"/>
      <c r="HIP68" s="140"/>
      <c r="HIQ68" s="140"/>
      <c r="HIR68" s="140"/>
      <c r="HIS68" s="140"/>
      <c r="HIT68" s="140"/>
      <c r="HIU68" s="140"/>
      <c r="HIV68" s="140"/>
      <c r="HIW68" s="140"/>
      <c r="HIX68" s="140"/>
      <c r="HIY68" s="140"/>
      <c r="HIZ68" s="140"/>
      <c r="HJA68" s="140"/>
      <c r="HJB68" s="140"/>
      <c r="HJC68" s="140"/>
      <c r="HJD68" s="140"/>
      <c r="HJE68" s="140"/>
      <c r="HJF68" s="140"/>
      <c r="HJG68" s="140"/>
      <c r="HJH68" s="140"/>
      <c r="HJI68" s="140"/>
      <c r="HJJ68" s="140"/>
      <c r="HJK68" s="140"/>
      <c r="HJL68" s="140"/>
      <c r="HJM68" s="140"/>
      <c r="HJN68" s="140"/>
      <c r="HJO68" s="140"/>
      <c r="HJP68" s="140"/>
      <c r="HJQ68" s="140"/>
      <c r="HJR68" s="140"/>
      <c r="HJS68" s="140"/>
      <c r="HJT68" s="140"/>
      <c r="HJU68" s="140"/>
      <c r="HJV68" s="140"/>
      <c r="HJW68" s="140"/>
      <c r="HJX68" s="140"/>
      <c r="HJY68" s="140"/>
      <c r="HJZ68" s="140"/>
      <c r="HKA68" s="140"/>
      <c r="HKB68" s="140"/>
      <c r="HKC68" s="140"/>
      <c r="HKD68" s="140"/>
      <c r="HKE68" s="140"/>
      <c r="HKF68" s="140"/>
      <c r="HKG68" s="140"/>
      <c r="HKH68" s="140"/>
      <c r="HKI68" s="140"/>
      <c r="HKJ68" s="140"/>
      <c r="HKK68" s="140"/>
      <c r="HKL68" s="140"/>
      <c r="HKM68" s="140"/>
      <c r="HKN68" s="140"/>
      <c r="HKO68" s="140"/>
      <c r="HKP68" s="140"/>
      <c r="HKQ68" s="140"/>
      <c r="HKR68" s="140"/>
      <c r="HKS68" s="140"/>
      <c r="HKT68" s="140"/>
      <c r="HKU68" s="140"/>
      <c r="HKV68" s="140"/>
      <c r="HKW68" s="140"/>
      <c r="HKX68" s="140"/>
      <c r="HKY68" s="140"/>
      <c r="HKZ68" s="140"/>
      <c r="HLA68" s="140"/>
      <c r="HLB68" s="140"/>
      <c r="HLC68" s="140"/>
      <c r="HLD68" s="140"/>
      <c r="HLE68" s="140"/>
      <c r="HLF68" s="140"/>
      <c r="HLG68" s="140"/>
      <c r="HLH68" s="140"/>
      <c r="HLI68" s="140"/>
      <c r="HLJ68" s="140"/>
      <c r="HLK68" s="140"/>
      <c r="HLL68" s="140"/>
      <c r="HLM68" s="140"/>
      <c r="HLN68" s="140"/>
      <c r="HLO68" s="140"/>
      <c r="HLP68" s="140"/>
      <c r="HLQ68" s="140"/>
      <c r="HLR68" s="140"/>
      <c r="HLS68" s="140"/>
      <c r="HLT68" s="140"/>
      <c r="HLU68" s="140"/>
      <c r="HLV68" s="140"/>
      <c r="HLW68" s="140"/>
      <c r="HLX68" s="140"/>
      <c r="HLY68" s="140"/>
      <c r="HLZ68" s="140"/>
      <c r="HMA68" s="140"/>
      <c r="HMB68" s="140"/>
      <c r="HMC68" s="140"/>
      <c r="HMD68" s="140"/>
      <c r="HME68" s="140"/>
      <c r="HMF68" s="140"/>
      <c r="HMG68" s="140"/>
      <c r="HMH68" s="140"/>
      <c r="HMI68" s="140"/>
      <c r="HMJ68" s="140"/>
      <c r="HMK68" s="140"/>
      <c r="HML68" s="140"/>
      <c r="HMM68" s="140"/>
      <c r="HMN68" s="140"/>
      <c r="HMO68" s="140"/>
      <c r="HMP68" s="140"/>
      <c r="HMQ68" s="140"/>
      <c r="HMR68" s="140"/>
      <c r="HMS68" s="140"/>
      <c r="HMT68" s="140"/>
      <c r="HMU68" s="140"/>
      <c r="HMV68" s="140"/>
      <c r="HMW68" s="140"/>
      <c r="HMX68" s="140"/>
      <c r="HMY68" s="140"/>
      <c r="HMZ68" s="140"/>
      <c r="HNA68" s="140"/>
      <c r="HNB68" s="140"/>
      <c r="HNC68" s="140"/>
      <c r="HND68" s="140"/>
      <c r="HNE68" s="140"/>
      <c r="HNF68" s="140"/>
      <c r="HNG68" s="140"/>
      <c r="HNH68" s="140"/>
      <c r="HNI68" s="140"/>
      <c r="HNJ68" s="140"/>
      <c r="HNK68" s="140"/>
      <c r="HNL68" s="140"/>
      <c r="HNM68" s="140"/>
      <c r="HNN68" s="140"/>
      <c r="HNO68" s="140"/>
      <c r="HNP68" s="140"/>
      <c r="HNQ68" s="140"/>
      <c r="HNR68" s="140"/>
      <c r="HNS68" s="140"/>
      <c r="HNT68" s="140"/>
      <c r="HNU68" s="140"/>
      <c r="HNV68" s="140"/>
      <c r="HNW68" s="140"/>
      <c r="HNX68" s="140"/>
      <c r="HNY68" s="140"/>
      <c r="HNZ68" s="140"/>
      <c r="HOA68" s="140"/>
      <c r="HOB68" s="140"/>
      <c r="HOC68" s="140"/>
      <c r="HOD68" s="140"/>
      <c r="HOE68" s="140"/>
      <c r="HOF68" s="140"/>
      <c r="HOG68" s="140"/>
      <c r="HOH68" s="140"/>
      <c r="HOI68" s="140"/>
      <c r="HOJ68" s="140"/>
      <c r="HOK68" s="140"/>
      <c r="HOL68" s="140"/>
      <c r="HOM68" s="140"/>
      <c r="HON68" s="140"/>
      <c r="HOO68" s="140"/>
      <c r="HOP68" s="140"/>
      <c r="HOQ68" s="140"/>
      <c r="HOR68" s="140"/>
      <c r="HOS68" s="140"/>
      <c r="HOT68" s="140"/>
      <c r="HOU68" s="140"/>
      <c r="HOV68" s="140"/>
      <c r="HOW68" s="140"/>
      <c r="HOX68" s="140"/>
      <c r="HOY68" s="140"/>
      <c r="HOZ68" s="140"/>
      <c r="HPA68" s="140"/>
      <c r="HPB68" s="140"/>
      <c r="HPC68" s="140"/>
      <c r="HPD68" s="140"/>
      <c r="HPE68" s="140"/>
      <c r="HPF68" s="140"/>
      <c r="HPG68" s="140"/>
      <c r="HPH68" s="140"/>
      <c r="HPI68" s="140"/>
      <c r="HPJ68" s="140"/>
      <c r="HPK68" s="140"/>
      <c r="HPL68" s="140"/>
      <c r="HPM68" s="140"/>
      <c r="HPN68" s="140"/>
      <c r="HPO68" s="140"/>
      <c r="HPP68" s="140"/>
      <c r="HPQ68" s="140"/>
      <c r="HPR68" s="140"/>
      <c r="HPS68" s="140"/>
      <c r="HPT68" s="140"/>
      <c r="HPU68" s="140"/>
      <c r="HPV68" s="140"/>
      <c r="HPW68" s="140"/>
      <c r="HPX68" s="140"/>
      <c r="HPY68" s="140"/>
      <c r="HPZ68" s="140"/>
      <c r="HQA68" s="140"/>
      <c r="HQB68" s="140"/>
      <c r="HQC68" s="140"/>
      <c r="HQD68" s="140"/>
      <c r="HQE68" s="140"/>
      <c r="HQF68" s="140"/>
      <c r="HQG68" s="140"/>
      <c r="HQH68" s="140"/>
      <c r="HQI68" s="140"/>
      <c r="HQJ68" s="140"/>
      <c r="HQK68" s="140"/>
      <c r="HQL68" s="140"/>
      <c r="HQM68" s="140"/>
      <c r="HQN68" s="140"/>
      <c r="HQO68" s="140"/>
      <c r="HQP68" s="140"/>
      <c r="HQQ68" s="140"/>
      <c r="HQR68" s="140"/>
      <c r="HQS68" s="140"/>
      <c r="HQT68" s="140"/>
      <c r="HQU68" s="140"/>
      <c r="HQV68" s="140"/>
      <c r="HQW68" s="140"/>
      <c r="HQX68" s="140"/>
      <c r="HQY68" s="140"/>
      <c r="HQZ68" s="140"/>
      <c r="HRA68" s="140"/>
      <c r="HRB68" s="140"/>
      <c r="HRC68" s="140"/>
      <c r="HRD68" s="140"/>
      <c r="HRE68" s="140"/>
      <c r="HRF68" s="140"/>
      <c r="HRG68" s="140"/>
      <c r="HRH68" s="140"/>
      <c r="HRI68" s="140"/>
      <c r="HRJ68" s="140"/>
      <c r="HRK68" s="140"/>
      <c r="HRL68" s="140"/>
      <c r="HRM68" s="140"/>
      <c r="HRN68" s="140"/>
      <c r="HRO68" s="140"/>
      <c r="HRP68" s="140"/>
      <c r="HRQ68" s="140"/>
      <c r="HRR68" s="140"/>
      <c r="HRS68" s="140"/>
      <c r="HRT68" s="140"/>
      <c r="HRU68" s="140"/>
      <c r="HRV68" s="140"/>
      <c r="HRW68" s="140"/>
      <c r="HRX68" s="140"/>
      <c r="HRY68" s="140"/>
      <c r="HRZ68" s="140"/>
      <c r="HSA68" s="140"/>
      <c r="HSB68" s="140"/>
      <c r="HSC68" s="140"/>
      <c r="HSD68" s="140"/>
      <c r="HSE68" s="140"/>
      <c r="HSF68" s="140"/>
      <c r="HSG68" s="140"/>
      <c r="HSH68" s="140"/>
      <c r="HSI68" s="140"/>
      <c r="HSJ68" s="140"/>
      <c r="HSK68" s="140"/>
      <c r="HSL68" s="140"/>
      <c r="HSM68" s="140"/>
      <c r="HSN68" s="140"/>
      <c r="HSO68" s="140"/>
      <c r="HSP68" s="140"/>
      <c r="HSQ68" s="140"/>
      <c r="HSR68" s="140"/>
      <c r="HSS68" s="140"/>
      <c r="HST68" s="140"/>
      <c r="HSU68" s="140"/>
      <c r="HSV68" s="140"/>
      <c r="HSW68" s="140"/>
      <c r="HSX68" s="140"/>
      <c r="HSY68" s="140"/>
      <c r="HSZ68" s="140"/>
      <c r="HTA68" s="140"/>
      <c r="HTB68" s="140"/>
      <c r="HTC68" s="140"/>
      <c r="HTD68" s="140"/>
      <c r="HTE68" s="140"/>
      <c r="HTF68" s="140"/>
      <c r="HTG68" s="140"/>
      <c r="HTH68" s="140"/>
      <c r="HTI68" s="140"/>
      <c r="HTJ68" s="140"/>
      <c r="HTK68" s="140"/>
      <c r="HTL68" s="140"/>
      <c r="HTM68" s="140"/>
      <c r="HTN68" s="140"/>
      <c r="HTO68" s="140"/>
      <c r="HTP68" s="140"/>
      <c r="HTQ68" s="140"/>
      <c r="HTR68" s="140"/>
      <c r="HTS68" s="140"/>
      <c r="HTT68" s="140"/>
      <c r="HTU68" s="140"/>
      <c r="HTV68" s="140"/>
      <c r="HTW68" s="140"/>
      <c r="HTX68" s="140"/>
      <c r="HTY68" s="140"/>
      <c r="HTZ68" s="140"/>
      <c r="HUA68" s="140"/>
      <c r="HUB68" s="140"/>
      <c r="HUC68" s="140"/>
      <c r="HUD68" s="140"/>
      <c r="HUE68" s="140"/>
      <c r="HUF68" s="140"/>
      <c r="HUG68" s="140"/>
      <c r="HUH68" s="140"/>
      <c r="HUI68" s="140"/>
      <c r="HUJ68" s="140"/>
      <c r="HUK68" s="140"/>
      <c r="HUL68" s="140"/>
      <c r="HUM68" s="140"/>
      <c r="HUN68" s="140"/>
      <c r="HUO68" s="140"/>
      <c r="HUP68" s="140"/>
      <c r="HUQ68" s="140"/>
      <c r="HUR68" s="140"/>
      <c r="HUS68" s="140"/>
      <c r="HUT68" s="140"/>
      <c r="HUU68" s="140"/>
      <c r="HUV68" s="140"/>
      <c r="HUW68" s="140"/>
      <c r="HUX68" s="140"/>
      <c r="HUY68" s="140"/>
      <c r="HUZ68" s="140"/>
      <c r="HVA68" s="140"/>
      <c r="HVB68" s="140"/>
      <c r="HVC68" s="140"/>
      <c r="HVD68" s="140"/>
      <c r="HVE68" s="140"/>
      <c r="HVF68" s="140"/>
      <c r="HVG68" s="140"/>
      <c r="HVH68" s="140"/>
      <c r="HVI68" s="140"/>
      <c r="HVJ68" s="140"/>
      <c r="HVK68" s="140"/>
      <c r="HVL68" s="140"/>
      <c r="HVM68" s="140"/>
      <c r="HVN68" s="140"/>
      <c r="HVO68" s="140"/>
      <c r="HVP68" s="140"/>
      <c r="HVQ68" s="140"/>
      <c r="HVR68" s="140"/>
      <c r="HVS68" s="140"/>
      <c r="HVT68" s="140"/>
      <c r="HVU68" s="140"/>
      <c r="HVV68" s="140"/>
      <c r="HVW68" s="140"/>
      <c r="HVX68" s="140"/>
      <c r="HVY68" s="140"/>
      <c r="HVZ68" s="140"/>
      <c r="HWA68" s="140"/>
      <c r="HWB68" s="140"/>
      <c r="HWC68" s="140"/>
      <c r="HWD68" s="140"/>
      <c r="HWE68" s="140"/>
      <c r="HWF68" s="140"/>
      <c r="HWG68" s="140"/>
      <c r="HWH68" s="140"/>
      <c r="HWI68" s="140"/>
      <c r="HWJ68" s="140"/>
      <c r="HWK68" s="140"/>
      <c r="HWL68" s="140"/>
      <c r="HWM68" s="140"/>
      <c r="HWN68" s="140"/>
      <c r="HWO68" s="140"/>
      <c r="HWP68" s="140"/>
      <c r="HWQ68" s="140"/>
      <c r="HWR68" s="140"/>
      <c r="HWS68" s="140"/>
      <c r="HWT68" s="140"/>
      <c r="HWU68" s="140"/>
      <c r="HWV68" s="140"/>
      <c r="HWW68" s="140"/>
      <c r="HWX68" s="140"/>
      <c r="HWY68" s="140"/>
      <c r="HWZ68" s="140"/>
      <c r="HXA68" s="140"/>
      <c r="HXB68" s="140"/>
      <c r="HXC68" s="140"/>
      <c r="HXD68" s="140"/>
      <c r="HXE68" s="140"/>
      <c r="HXF68" s="140"/>
      <c r="HXG68" s="140"/>
      <c r="HXH68" s="140"/>
      <c r="HXI68" s="140"/>
      <c r="HXJ68" s="140"/>
      <c r="HXK68" s="140"/>
      <c r="HXL68" s="140"/>
      <c r="HXM68" s="140"/>
      <c r="HXN68" s="140"/>
      <c r="HXO68" s="140"/>
      <c r="HXP68" s="140"/>
      <c r="HXQ68" s="140"/>
      <c r="HXR68" s="140"/>
      <c r="HXS68" s="140"/>
      <c r="HXT68" s="140"/>
      <c r="HXU68" s="140"/>
      <c r="HXV68" s="140"/>
      <c r="HXW68" s="140"/>
      <c r="HXX68" s="140"/>
      <c r="HXY68" s="140"/>
      <c r="HXZ68" s="140"/>
      <c r="HYA68" s="140"/>
      <c r="HYB68" s="140"/>
      <c r="HYC68" s="140"/>
      <c r="HYD68" s="140"/>
      <c r="HYE68" s="140"/>
      <c r="HYF68" s="140"/>
      <c r="HYG68" s="140"/>
      <c r="HYH68" s="140"/>
      <c r="HYI68" s="140"/>
      <c r="HYJ68" s="140"/>
      <c r="HYK68" s="140"/>
      <c r="HYL68" s="140"/>
      <c r="HYM68" s="140"/>
      <c r="HYN68" s="140"/>
      <c r="HYO68" s="140"/>
      <c r="HYP68" s="140"/>
      <c r="HYQ68" s="140"/>
      <c r="HYR68" s="140"/>
      <c r="HYS68" s="140"/>
      <c r="HYT68" s="140"/>
      <c r="HYU68" s="140"/>
      <c r="HYV68" s="140"/>
      <c r="HYW68" s="140"/>
      <c r="HYX68" s="140"/>
      <c r="HYY68" s="140"/>
      <c r="HYZ68" s="140"/>
      <c r="HZA68" s="140"/>
      <c r="HZB68" s="140"/>
      <c r="HZC68" s="140"/>
      <c r="HZD68" s="140"/>
      <c r="HZE68" s="140"/>
      <c r="HZF68" s="140"/>
      <c r="HZG68" s="140"/>
      <c r="HZH68" s="140"/>
      <c r="HZI68" s="140"/>
      <c r="HZJ68" s="140"/>
      <c r="HZK68" s="140"/>
      <c r="HZL68" s="140"/>
      <c r="HZM68" s="140"/>
      <c r="HZN68" s="140"/>
      <c r="HZO68" s="140"/>
      <c r="HZP68" s="140"/>
      <c r="HZQ68" s="140"/>
      <c r="HZR68" s="140"/>
      <c r="HZS68" s="140"/>
      <c r="HZT68" s="140"/>
      <c r="HZU68" s="140"/>
      <c r="HZV68" s="140"/>
      <c r="HZW68" s="140"/>
      <c r="HZX68" s="140"/>
      <c r="HZY68" s="140"/>
      <c r="HZZ68" s="140"/>
      <c r="IAA68" s="140"/>
      <c r="IAB68" s="140"/>
      <c r="IAC68" s="140"/>
      <c r="IAD68" s="140"/>
      <c r="IAE68" s="140"/>
      <c r="IAF68" s="140"/>
      <c r="IAG68" s="140"/>
      <c r="IAH68" s="140"/>
      <c r="IAI68" s="140"/>
      <c r="IAJ68" s="140"/>
      <c r="IAK68" s="140"/>
      <c r="IAL68" s="140"/>
      <c r="IAM68" s="140"/>
      <c r="IAN68" s="140"/>
      <c r="IAO68" s="140"/>
      <c r="IAP68" s="140"/>
      <c r="IAQ68" s="140"/>
      <c r="IAR68" s="140"/>
      <c r="IAS68" s="140"/>
      <c r="IAT68" s="140"/>
      <c r="IAU68" s="140"/>
      <c r="IAV68" s="140"/>
      <c r="IAW68" s="140"/>
      <c r="IAX68" s="140"/>
      <c r="IAY68" s="140"/>
      <c r="IAZ68" s="140"/>
      <c r="IBA68" s="140"/>
      <c r="IBB68" s="140"/>
      <c r="IBC68" s="140"/>
      <c r="IBD68" s="140"/>
      <c r="IBE68" s="140"/>
      <c r="IBF68" s="140"/>
      <c r="IBG68" s="140"/>
      <c r="IBH68" s="140"/>
      <c r="IBI68" s="140"/>
      <c r="IBJ68" s="140"/>
      <c r="IBK68" s="140"/>
      <c r="IBL68" s="140"/>
      <c r="IBM68" s="140"/>
      <c r="IBN68" s="140"/>
      <c r="IBO68" s="140"/>
      <c r="IBP68" s="140"/>
      <c r="IBQ68" s="140"/>
      <c r="IBR68" s="140"/>
      <c r="IBS68" s="140"/>
      <c r="IBT68" s="140"/>
      <c r="IBU68" s="140"/>
      <c r="IBV68" s="140"/>
      <c r="IBW68" s="140"/>
      <c r="IBX68" s="140"/>
      <c r="IBY68" s="140"/>
      <c r="IBZ68" s="140"/>
      <c r="ICA68" s="140"/>
      <c r="ICB68" s="140"/>
      <c r="ICC68" s="140"/>
      <c r="ICD68" s="140"/>
      <c r="ICE68" s="140"/>
      <c r="ICF68" s="140"/>
      <c r="ICG68" s="140"/>
      <c r="ICH68" s="140"/>
      <c r="ICI68" s="140"/>
      <c r="ICJ68" s="140"/>
      <c r="ICK68" s="140"/>
      <c r="ICL68" s="140"/>
      <c r="ICM68" s="140"/>
      <c r="ICN68" s="140"/>
      <c r="ICO68" s="140"/>
      <c r="ICP68" s="140"/>
      <c r="ICQ68" s="140"/>
      <c r="ICR68" s="140"/>
      <c r="ICS68" s="140"/>
      <c r="ICT68" s="140"/>
      <c r="ICU68" s="140"/>
      <c r="ICV68" s="140"/>
      <c r="ICW68" s="140"/>
      <c r="ICX68" s="140"/>
      <c r="ICY68" s="140"/>
      <c r="ICZ68" s="140"/>
      <c r="IDA68" s="140"/>
      <c r="IDB68" s="140"/>
      <c r="IDC68" s="140"/>
      <c r="IDD68" s="140"/>
      <c r="IDE68" s="140"/>
      <c r="IDF68" s="140"/>
      <c r="IDG68" s="140"/>
      <c r="IDH68" s="140"/>
      <c r="IDI68" s="140"/>
      <c r="IDJ68" s="140"/>
      <c r="IDK68" s="140"/>
      <c r="IDL68" s="140"/>
      <c r="IDM68" s="140"/>
      <c r="IDN68" s="140"/>
      <c r="IDO68" s="140"/>
      <c r="IDP68" s="140"/>
      <c r="IDQ68" s="140"/>
      <c r="IDR68" s="140"/>
      <c r="IDS68" s="140"/>
      <c r="IDT68" s="140"/>
      <c r="IDU68" s="140"/>
      <c r="IDV68" s="140"/>
      <c r="IDW68" s="140"/>
      <c r="IDX68" s="140"/>
      <c r="IDY68" s="140"/>
      <c r="IDZ68" s="140"/>
      <c r="IEA68" s="140"/>
      <c r="IEB68" s="140"/>
      <c r="IEC68" s="140"/>
      <c r="IED68" s="140"/>
      <c r="IEE68" s="140"/>
      <c r="IEF68" s="140"/>
      <c r="IEG68" s="140"/>
      <c r="IEH68" s="140"/>
      <c r="IEI68" s="140"/>
      <c r="IEJ68" s="140"/>
      <c r="IEK68" s="140"/>
      <c r="IEL68" s="140"/>
      <c r="IEM68" s="140"/>
      <c r="IEN68" s="140"/>
      <c r="IEO68" s="140"/>
      <c r="IEP68" s="140"/>
      <c r="IEQ68" s="140"/>
      <c r="IER68" s="140"/>
      <c r="IES68" s="140"/>
      <c r="IET68" s="140"/>
      <c r="IEU68" s="140"/>
      <c r="IEV68" s="140"/>
      <c r="IEW68" s="140"/>
      <c r="IEX68" s="140"/>
      <c r="IEY68" s="140"/>
      <c r="IEZ68" s="140"/>
      <c r="IFA68" s="140"/>
      <c r="IFB68" s="140"/>
      <c r="IFC68" s="140"/>
      <c r="IFD68" s="140"/>
      <c r="IFE68" s="140"/>
      <c r="IFF68" s="140"/>
      <c r="IFG68" s="140"/>
      <c r="IFH68" s="140"/>
      <c r="IFI68" s="140"/>
      <c r="IFJ68" s="140"/>
      <c r="IFK68" s="140"/>
      <c r="IFL68" s="140"/>
      <c r="IFM68" s="140"/>
      <c r="IFN68" s="140"/>
      <c r="IFO68" s="140"/>
      <c r="IFP68" s="140"/>
      <c r="IFQ68" s="140"/>
      <c r="IFR68" s="140"/>
      <c r="IFS68" s="140"/>
      <c r="IFT68" s="140"/>
      <c r="IFU68" s="140"/>
      <c r="IFV68" s="140"/>
      <c r="IFW68" s="140"/>
      <c r="IFX68" s="140"/>
      <c r="IFY68" s="140"/>
      <c r="IFZ68" s="140"/>
      <c r="IGA68" s="140"/>
      <c r="IGB68" s="140"/>
      <c r="IGC68" s="140"/>
      <c r="IGD68" s="140"/>
      <c r="IGE68" s="140"/>
      <c r="IGF68" s="140"/>
      <c r="IGG68" s="140"/>
      <c r="IGH68" s="140"/>
      <c r="IGI68" s="140"/>
      <c r="IGJ68" s="140"/>
      <c r="IGK68" s="140"/>
      <c r="IGL68" s="140"/>
      <c r="IGM68" s="140"/>
      <c r="IGN68" s="140"/>
      <c r="IGO68" s="140"/>
      <c r="IGP68" s="140"/>
      <c r="IGQ68" s="140"/>
      <c r="IGR68" s="140"/>
      <c r="IGS68" s="140"/>
      <c r="IGT68" s="140"/>
      <c r="IGU68" s="140"/>
      <c r="IGV68" s="140"/>
      <c r="IGW68" s="140"/>
      <c r="IGX68" s="140"/>
      <c r="IGY68" s="140"/>
      <c r="IGZ68" s="140"/>
      <c r="IHA68" s="140"/>
      <c r="IHB68" s="140"/>
      <c r="IHC68" s="140"/>
      <c r="IHD68" s="140"/>
      <c r="IHE68" s="140"/>
      <c r="IHF68" s="140"/>
      <c r="IHG68" s="140"/>
      <c r="IHH68" s="140"/>
      <c r="IHI68" s="140"/>
      <c r="IHJ68" s="140"/>
      <c r="IHK68" s="140"/>
      <c r="IHL68" s="140"/>
      <c r="IHM68" s="140"/>
      <c r="IHN68" s="140"/>
      <c r="IHO68" s="140"/>
      <c r="IHP68" s="140"/>
      <c r="IHQ68" s="140"/>
      <c r="IHR68" s="140"/>
      <c r="IHS68" s="140"/>
      <c r="IHT68" s="140"/>
      <c r="IHU68" s="140"/>
      <c r="IHV68" s="140"/>
      <c r="IHW68" s="140"/>
      <c r="IHX68" s="140"/>
      <c r="IHY68" s="140"/>
      <c r="IHZ68" s="140"/>
      <c r="IIA68" s="140"/>
      <c r="IIB68" s="140"/>
      <c r="IIC68" s="140"/>
      <c r="IID68" s="140"/>
      <c r="IIE68" s="140"/>
      <c r="IIF68" s="140"/>
      <c r="IIG68" s="140"/>
      <c r="IIH68" s="140"/>
      <c r="III68" s="140"/>
      <c r="IIJ68" s="140"/>
      <c r="IIK68" s="140"/>
      <c r="IIL68" s="140"/>
      <c r="IIM68" s="140"/>
      <c r="IIN68" s="140"/>
      <c r="IIO68" s="140"/>
      <c r="IIP68" s="140"/>
      <c r="IIQ68" s="140"/>
      <c r="IIR68" s="140"/>
      <c r="IIS68" s="140"/>
      <c r="IIT68" s="140"/>
      <c r="IIU68" s="140"/>
      <c r="IIV68" s="140"/>
      <c r="IIW68" s="140"/>
      <c r="IIX68" s="140"/>
      <c r="IIY68" s="140"/>
      <c r="IIZ68" s="140"/>
      <c r="IJA68" s="140"/>
      <c r="IJB68" s="140"/>
      <c r="IJC68" s="140"/>
      <c r="IJD68" s="140"/>
      <c r="IJE68" s="140"/>
      <c r="IJF68" s="140"/>
      <c r="IJG68" s="140"/>
      <c r="IJH68" s="140"/>
      <c r="IJI68" s="140"/>
      <c r="IJJ68" s="140"/>
      <c r="IJK68" s="140"/>
      <c r="IJL68" s="140"/>
      <c r="IJM68" s="140"/>
      <c r="IJN68" s="140"/>
      <c r="IJO68" s="140"/>
      <c r="IJP68" s="140"/>
      <c r="IJQ68" s="140"/>
      <c r="IJR68" s="140"/>
      <c r="IJS68" s="140"/>
      <c r="IJT68" s="140"/>
      <c r="IJU68" s="140"/>
      <c r="IJV68" s="140"/>
      <c r="IJW68" s="140"/>
      <c r="IJX68" s="140"/>
      <c r="IJY68" s="140"/>
      <c r="IJZ68" s="140"/>
      <c r="IKA68" s="140"/>
      <c r="IKB68" s="140"/>
      <c r="IKC68" s="140"/>
      <c r="IKD68" s="140"/>
      <c r="IKE68" s="140"/>
      <c r="IKF68" s="140"/>
      <c r="IKG68" s="140"/>
      <c r="IKH68" s="140"/>
      <c r="IKI68" s="140"/>
      <c r="IKJ68" s="140"/>
      <c r="IKK68" s="140"/>
      <c r="IKL68" s="140"/>
      <c r="IKM68" s="140"/>
      <c r="IKN68" s="140"/>
      <c r="IKO68" s="140"/>
      <c r="IKP68" s="140"/>
      <c r="IKQ68" s="140"/>
      <c r="IKR68" s="140"/>
      <c r="IKS68" s="140"/>
      <c r="IKT68" s="140"/>
      <c r="IKU68" s="140"/>
      <c r="IKV68" s="140"/>
      <c r="IKW68" s="140"/>
      <c r="IKX68" s="140"/>
      <c r="IKY68" s="140"/>
      <c r="IKZ68" s="140"/>
      <c r="ILA68" s="140"/>
      <c r="ILB68" s="140"/>
      <c r="ILC68" s="140"/>
      <c r="ILD68" s="140"/>
      <c r="ILE68" s="140"/>
      <c r="ILF68" s="140"/>
      <c r="ILG68" s="140"/>
      <c r="ILH68" s="140"/>
      <c r="ILI68" s="140"/>
      <c r="ILJ68" s="140"/>
      <c r="ILK68" s="140"/>
      <c r="ILL68" s="140"/>
      <c r="ILM68" s="140"/>
      <c r="ILN68" s="140"/>
      <c r="ILO68" s="140"/>
      <c r="ILP68" s="140"/>
      <c r="ILQ68" s="140"/>
      <c r="ILR68" s="140"/>
      <c r="ILS68" s="140"/>
      <c r="ILT68" s="140"/>
      <c r="ILU68" s="140"/>
      <c r="ILV68" s="140"/>
      <c r="ILW68" s="140"/>
      <c r="ILX68" s="140"/>
      <c r="ILY68" s="140"/>
      <c r="ILZ68" s="140"/>
      <c r="IMA68" s="140"/>
      <c r="IMB68" s="140"/>
      <c r="IMC68" s="140"/>
      <c r="IMD68" s="140"/>
      <c r="IME68" s="140"/>
      <c r="IMF68" s="140"/>
      <c r="IMG68" s="140"/>
      <c r="IMH68" s="140"/>
      <c r="IMI68" s="140"/>
      <c r="IMJ68" s="140"/>
      <c r="IMK68" s="140"/>
      <c r="IML68" s="140"/>
      <c r="IMM68" s="140"/>
      <c r="IMN68" s="140"/>
      <c r="IMO68" s="140"/>
      <c r="IMP68" s="140"/>
      <c r="IMQ68" s="140"/>
      <c r="IMR68" s="140"/>
      <c r="IMS68" s="140"/>
      <c r="IMT68" s="140"/>
      <c r="IMU68" s="140"/>
      <c r="IMV68" s="140"/>
      <c r="IMW68" s="140"/>
      <c r="IMX68" s="140"/>
      <c r="IMY68" s="140"/>
      <c r="IMZ68" s="140"/>
      <c r="INA68" s="140"/>
      <c r="INB68" s="140"/>
      <c r="INC68" s="140"/>
      <c r="IND68" s="140"/>
      <c r="INE68" s="140"/>
      <c r="INF68" s="140"/>
      <c r="ING68" s="140"/>
      <c r="INH68" s="140"/>
      <c r="INI68" s="140"/>
      <c r="INJ68" s="140"/>
      <c r="INK68" s="140"/>
      <c r="INL68" s="140"/>
      <c r="INM68" s="140"/>
      <c r="INN68" s="140"/>
      <c r="INO68" s="140"/>
      <c r="INP68" s="140"/>
      <c r="INQ68" s="140"/>
      <c r="INR68" s="140"/>
      <c r="INS68" s="140"/>
      <c r="INT68" s="140"/>
      <c r="INU68" s="140"/>
      <c r="INV68" s="140"/>
      <c r="INW68" s="140"/>
      <c r="INX68" s="140"/>
      <c r="INY68" s="140"/>
      <c r="INZ68" s="140"/>
      <c r="IOA68" s="140"/>
      <c r="IOB68" s="140"/>
      <c r="IOC68" s="140"/>
      <c r="IOD68" s="140"/>
      <c r="IOE68" s="140"/>
      <c r="IOF68" s="140"/>
      <c r="IOG68" s="140"/>
      <c r="IOH68" s="140"/>
      <c r="IOI68" s="140"/>
      <c r="IOJ68" s="140"/>
      <c r="IOK68" s="140"/>
      <c r="IOL68" s="140"/>
      <c r="IOM68" s="140"/>
      <c r="ION68" s="140"/>
      <c r="IOO68" s="140"/>
      <c r="IOP68" s="140"/>
      <c r="IOQ68" s="140"/>
      <c r="IOR68" s="140"/>
      <c r="IOS68" s="140"/>
      <c r="IOT68" s="140"/>
      <c r="IOU68" s="140"/>
      <c r="IOV68" s="140"/>
      <c r="IOW68" s="140"/>
      <c r="IOX68" s="140"/>
      <c r="IOY68" s="140"/>
      <c r="IOZ68" s="140"/>
      <c r="IPA68" s="140"/>
      <c r="IPB68" s="140"/>
      <c r="IPC68" s="140"/>
      <c r="IPD68" s="140"/>
      <c r="IPE68" s="140"/>
      <c r="IPF68" s="140"/>
      <c r="IPG68" s="140"/>
      <c r="IPH68" s="140"/>
      <c r="IPI68" s="140"/>
      <c r="IPJ68" s="140"/>
      <c r="IPK68" s="140"/>
      <c r="IPL68" s="140"/>
      <c r="IPM68" s="140"/>
      <c r="IPN68" s="140"/>
      <c r="IPO68" s="140"/>
      <c r="IPP68" s="140"/>
      <c r="IPQ68" s="140"/>
      <c r="IPR68" s="140"/>
      <c r="IPS68" s="140"/>
      <c r="IPT68" s="140"/>
      <c r="IPU68" s="140"/>
      <c r="IPV68" s="140"/>
      <c r="IPW68" s="140"/>
      <c r="IPX68" s="140"/>
      <c r="IPY68" s="140"/>
      <c r="IPZ68" s="140"/>
      <c r="IQA68" s="140"/>
      <c r="IQB68" s="140"/>
      <c r="IQC68" s="140"/>
      <c r="IQD68" s="140"/>
      <c r="IQE68" s="140"/>
      <c r="IQF68" s="140"/>
      <c r="IQG68" s="140"/>
      <c r="IQH68" s="140"/>
      <c r="IQI68" s="140"/>
      <c r="IQJ68" s="140"/>
      <c r="IQK68" s="140"/>
      <c r="IQL68" s="140"/>
      <c r="IQM68" s="140"/>
      <c r="IQN68" s="140"/>
      <c r="IQO68" s="140"/>
      <c r="IQP68" s="140"/>
      <c r="IQQ68" s="140"/>
      <c r="IQR68" s="140"/>
      <c r="IQS68" s="140"/>
      <c r="IQT68" s="140"/>
      <c r="IQU68" s="140"/>
      <c r="IQV68" s="140"/>
      <c r="IQW68" s="140"/>
      <c r="IQX68" s="140"/>
      <c r="IQY68" s="140"/>
      <c r="IQZ68" s="140"/>
      <c r="IRA68" s="140"/>
      <c r="IRB68" s="140"/>
      <c r="IRC68" s="140"/>
      <c r="IRD68" s="140"/>
      <c r="IRE68" s="140"/>
      <c r="IRF68" s="140"/>
      <c r="IRG68" s="140"/>
      <c r="IRH68" s="140"/>
      <c r="IRI68" s="140"/>
      <c r="IRJ68" s="140"/>
      <c r="IRK68" s="140"/>
      <c r="IRL68" s="140"/>
      <c r="IRM68" s="140"/>
      <c r="IRN68" s="140"/>
      <c r="IRO68" s="140"/>
      <c r="IRP68" s="140"/>
      <c r="IRQ68" s="140"/>
      <c r="IRR68" s="140"/>
      <c r="IRS68" s="140"/>
      <c r="IRT68" s="140"/>
      <c r="IRU68" s="140"/>
      <c r="IRV68" s="140"/>
      <c r="IRW68" s="140"/>
      <c r="IRX68" s="140"/>
      <c r="IRY68" s="140"/>
      <c r="IRZ68" s="140"/>
      <c r="ISA68" s="140"/>
      <c r="ISB68" s="140"/>
      <c r="ISC68" s="140"/>
      <c r="ISD68" s="140"/>
      <c r="ISE68" s="140"/>
      <c r="ISF68" s="140"/>
      <c r="ISG68" s="140"/>
      <c r="ISH68" s="140"/>
      <c r="ISI68" s="140"/>
      <c r="ISJ68" s="140"/>
      <c r="ISK68" s="140"/>
      <c r="ISL68" s="140"/>
      <c r="ISM68" s="140"/>
      <c r="ISN68" s="140"/>
      <c r="ISO68" s="140"/>
      <c r="ISP68" s="140"/>
      <c r="ISQ68" s="140"/>
      <c r="ISR68" s="140"/>
      <c r="ISS68" s="140"/>
      <c r="IST68" s="140"/>
      <c r="ISU68" s="140"/>
      <c r="ISV68" s="140"/>
      <c r="ISW68" s="140"/>
      <c r="ISX68" s="140"/>
      <c r="ISY68" s="140"/>
      <c r="ISZ68" s="140"/>
      <c r="ITA68" s="140"/>
      <c r="ITB68" s="140"/>
      <c r="ITC68" s="140"/>
      <c r="ITD68" s="140"/>
      <c r="ITE68" s="140"/>
      <c r="ITF68" s="140"/>
      <c r="ITG68" s="140"/>
      <c r="ITH68" s="140"/>
      <c r="ITI68" s="140"/>
      <c r="ITJ68" s="140"/>
      <c r="ITK68" s="140"/>
      <c r="ITL68" s="140"/>
      <c r="ITM68" s="140"/>
      <c r="ITN68" s="140"/>
      <c r="ITO68" s="140"/>
      <c r="ITP68" s="140"/>
      <c r="ITQ68" s="140"/>
      <c r="ITR68" s="140"/>
      <c r="ITS68" s="140"/>
      <c r="ITT68" s="140"/>
      <c r="ITU68" s="140"/>
      <c r="ITV68" s="140"/>
      <c r="ITW68" s="140"/>
      <c r="ITX68" s="140"/>
      <c r="ITY68" s="140"/>
      <c r="ITZ68" s="140"/>
      <c r="IUA68" s="140"/>
      <c r="IUB68" s="140"/>
      <c r="IUC68" s="140"/>
      <c r="IUD68" s="140"/>
      <c r="IUE68" s="140"/>
      <c r="IUF68" s="140"/>
      <c r="IUG68" s="140"/>
      <c r="IUH68" s="140"/>
      <c r="IUI68" s="140"/>
      <c r="IUJ68" s="140"/>
      <c r="IUK68" s="140"/>
      <c r="IUL68" s="140"/>
      <c r="IUM68" s="140"/>
      <c r="IUN68" s="140"/>
      <c r="IUO68" s="140"/>
      <c r="IUP68" s="140"/>
      <c r="IUQ68" s="140"/>
      <c r="IUR68" s="140"/>
      <c r="IUS68" s="140"/>
      <c r="IUT68" s="140"/>
      <c r="IUU68" s="140"/>
      <c r="IUV68" s="140"/>
      <c r="IUW68" s="140"/>
      <c r="IUX68" s="140"/>
      <c r="IUY68" s="140"/>
      <c r="IUZ68" s="140"/>
      <c r="IVA68" s="140"/>
      <c r="IVB68" s="140"/>
      <c r="IVC68" s="140"/>
      <c r="IVD68" s="140"/>
      <c r="IVE68" s="140"/>
      <c r="IVF68" s="140"/>
      <c r="IVG68" s="140"/>
      <c r="IVH68" s="140"/>
      <c r="IVI68" s="140"/>
      <c r="IVJ68" s="140"/>
      <c r="IVK68" s="140"/>
      <c r="IVL68" s="140"/>
      <c r="IVM68" s="140"/>
      <c r="IVN68" s="140"/>
      <c r="IVO68" s="140"/>
      <c r="IVP68" s="140"/>
      <c r="IVQ68" s="140"/>
      <c r="IVR68" s="140"/>
      <c r="IVS68" s="140"/>
      <c r="IVT68" s="140"/>
      <c r="IVU68" s="140"/>
      <c r="IVV68" s="140"/>
      <c r="IVW68" s="140"/>
      <c r="IVX68" s="140"/>
      <c r="IVY68" s="140"/>
      <c r="IVZ68" s="140"/>
      <c r="IWA68" s="140"/>
      <c r="IWB68" s="140"/>
      <c r="IWC68" s="140"/>
      <c r="IWD68" s="140"/>
      <c r="IWE68" s="140"/>
      <c r="IWF68" s="140"/>
      <c r="IWG68" s="140"/>
      <c r="IWH68" s="140"/>
      <c r="IWI68" s="140"/>
      <c r="IWJ68" s="140"/>
      <c r="IWK68" s="140"/>
      <c r="IWL68" s="140"/>
      <c r="IWM68" s="140"/>
      <c r="IWN68" s="140"/>
      <c r="IWO68" s="140"/>
      <c r="IWP68" s="140"/>
      <c r="IWQ68" s="140"/>
      <c r="IWR68" s="140"/>
      <c r="IWS68" s="140"/>
      <c r="IWT68" s="140"/>
      <c r="IWU68" s="140"/>
      <c r="IWV68" s="140"/>
      <c r="IWW68" s="140"/>
      <c r="IWX68" s="140"/>
      <c r="IWY68" s="140"/>
      <c r="IWZ68" s="140"/>
      <c r="IXA68" s="140"/>
      <c r="IXB68" s="140"/>
      <c r="IXC68" s="140"/>
      <c r="IXD68" s="140"/>
      <c r="IXE68" s="140"/>
      <c r="IXF68" s="140"/>
      <c r="IXG68" s="140"/>
      <c r="IXH68" s="140"/>
      <c r="IXI68" s="140"/>
      <c r="IXJ68" s="140"/>
      <c r="IXK68" s="140"/>
      <c r="IXL68" s="140"/>
      <c r="IXM68" s="140"/>
      <c r="IXN68" s="140"/>
      <c r="IXO68" s="140"/>
      <c r="IXP68" s="140"/>
      <c r="IXQ68" s="140"/>
      <c r="IXR68" s="140"/>
      <c r="IXS68" s="140"/>
      <c r="IXT68" s="140"/>
      <c r="IXU68" s="140"/>
      <c r="IXV68" s="140"/>
      <c r="IXW68" s="140"/>
      <c r="IXX68" s="140"/>
      <c r="IXY68" s="140"/>
      <c r="IXZ68" s="140"/>
      <c r="IYA68" s="140"/>
      <c r="IYB68" s="140"/>
      <c r="IYC68" s="140"/>
      <c r="IYD68" s="140"/>
      <c r="IYE68" s="140"/>
      <c r="IYF68" s="140"/>
      <c r="IYG68" s="140"/>
      <c r="IYH68" s="140"/>
      <c r="IYI68" s="140"/>
      <c r="IYJ68" s="140"/>
      <c r="IYK68" s="140"/>
      <c r="IYL68" s="140"/>
      <c r="IYM68" s="140"/>
      <c r="IYN68" s="140"/>
      <c r="IYO68" s="140"/>
      <c r="IYP68" s="140"/>
      <c r="IYQ68" s="140"/>
      <c r="IYR68" s="140"/>
      <c r="IYS68" s="140"/>
      <c r="IYT68" s="140"/>
      <c r="IYU68" s="140"/>
      <c r="IYV68" s="140"/>
      <c r="IYW68" s="140"/>
      <c r="IYX68" s="140"/>
      <c r="IYY68" s="140"/>
      <c r="IYZ68" s="140"/>
      <c r="IZA68" s="140"/>
      <c r="IZB68" s="140"/>
      <c r="IZC68" s="140"/>
      <c r="IZD68" s="140"/>
      <c r="IZE68" s="140"/>
      <c r="IZF68" s="140"/>
      <c r="IZG68" s="140"/>
      <c r="IZH68" s="140"/>
      <c r="IZI68" s="140"/>
      <c r="IZJ68" s="140"/>
      <c r="IZK68" s="140"/>
      <c r="IZL68" s="140"/>
      <c r="IZM68" s="140"/>
      <c r="IZN68" s="140"/>
      <c r="IZO68" s="140"/>
      <c r="IZP68" s="140"/>
      <c r="IZQ68" s="140"/>
      <c r="IZR68" s="140"/>
      <c r="IZS68" s="140"/>
      <c r="IZT68" s="140"/>
      <c r="IZU68" s="140"/>
      <c r="IZV68" s="140"/>
      <c r="IZW68" s="140"/>
      <c r="IZX68" s="140"/>
      <c r="IZY68" s="140"/>
      <c r="IZZ68" s="140"/>
      <c r="JAA68" s="140"/>
      <c r="JAB68" s="140"/>
      <c r="JAC68" s="140"/>
      <c r="JAD68" s="140"/>
      <c r="JAE68" s="140"/>
      <c r="JAF68" s="140"/>
      <c r="JAG68" s="140"/>
      <c r="JAH68" s="140"/>
      <c r="JAI68" s="140"/>
      <c r="JAJ68" s="140"/>
      <c r="JAK68" s="140"/>
      <c r="JAL68" s="140"/>
      <c r="JAM68" s="140"/>
      <c r="JAN68" s="140"/>
      <c r="JAO68" s="140"/>
      <c r="JAP68" s="140"/>
      <c r="JAQ68" s="140"/>
      <c r="JAR68" s="140"/>
      <c r="JAS68" s="140"/>
      <c r="JAT68" s="140"/>
      <c r="JAU68" s="140"/>
      <c r="JAV68" s="140"/>
      <c r="JAW68" s="140"/>
      <c r="JAX68" s="140"/>
      <c r="JAY68" s="140"/>
      <c r="JAZ68" s="140"/>
      <c r="JBA68" s="140"/>
      <c r="JBB68" s="140"/>
      <c r="JBC68" s="140"/>
      <c r="JBD68" s="140"/>
      <c r="JBE68" s="140"/>
      <c r="JBF68" s="140"/>
      <c r="JBG68" s="140"/>
      <c r="JBH68" s="140"/>
      <c r="JBI68" s="140"/>
      <c r="JBJ68" s="140"/>
      <c r="JBK68" s="140"/>
      <c r="JBL68" s="140"/>
      <c r="JBM68" s="140"/>
      <c r="JBN68" s="140"/>
      <c r="JBO68" s="140"/>
      <c r="JBP68" s="140"/>
      <c r="JBQ68" s="140"/>
      <c r="JBR68" s="140"/>
      <c r="JBS68" s="140"/>
      <c r="JBT68" s="140"/>
      <c r="JBU68" s="140"/>
      <c r="JBV68" s="140"/>
      <c r="JBW68" s="140"/>
      <c r="JBX68" s="140"/>
      <c r="JBY68" s="140"/>
      <c r="JBZ68" s="140"/>
      <c r="JCA68" s="140"/>
      <c r="JCB68" s="140"/>
      <c r="JCC68" s="140"/>
      <c r="JCD68" s="140"/>
      <c r="JCE68" s="140"/>
      <c r="JCF68" s="140"/>
      <c r="JCG68" s="140"/>
      <c r="JCH68" s="140"/>
      <c r="JCI68" s="140"/>
      <c r="JCJ68" s="140"/>
      <c r="JCK68" s="140"/>
      <c r="JCL68" s="140"/>
      <c r="JCM68" s="140"/>
      <c r="JCN68" s="140"/>
      <c r="JCO68" s="140"/>
      <c r="JCP68" s="140"/>
      <c r="JCQ68" s="140"/>
      <c r="JCR68" s="140"/>
      <c r="JCS68" s="140"/>
      <c r="JCT68" s="140"/>
      <c r="JCU68" s="140"/>
      <c r="JCV68" s="140"/>
      <c r="JCW68" s="140"/>
      <c r="JCX68" s="140"/>
      <c r="JCY68" s="140"/>
      <c r="JCZ68" s="140"/>
      <c r="JDA68" s="140"/>
      <c r="JDB68" s="140"/>
      <c r="JDC68" s="140"/>
      <c r="JDD68" s="140"/>
      <c r="JDE68" s="140"/>
      <c r="JDF68" s="140"/>
      <c r="JDG68" s="140"/>
      <c r="JDH68" s="140"/>
      <c r="JDI68" s="140"/>
      <c r="JDJ68" s="140"/>
      <c r="JDK68" s="140"/>
      <c r="JDL68" s="140"/>
      <c r="JDM68" s="140"/>
      <c r="JDN68" s="140"/>
      <c r="JDO68" s="140"/>
      <c r="JDP68" s="140"/>
      <c r="JDQ68" s="140"/>
      <c r="JDR68" s="140"/>
      <c r="JDS68" s="140"/>
      <c r="JDT68" s="140"/>
      <c r="JDU68" s="140"/>
      <c r="JDV68" s="140"/>
      <c r="JDW68" s="140"/>
      <c r="JDX68" s="140"/>
      <c r="JDY68" s="140"/>
      <c r="JDZ68" s="140"/>
      <c r="JEA68" s="140"/>
      <c r="JEB68" s="140"/>
      <c r="JEC68" s="140"/>
      <c r="JED68" s="140"/>
      <c r="JEE68" s="140"/>
      <c r="JEF68" s="140"/>
      <c r="JEG68" s="140"/>
      <c r="JEH68" s="140"/>
      <c r="JEI68" s="140"/>
      <c r="JEJ68" s="140"/>
      <c r="JEK68" s="140"/>
      <c r="JEL68" s="140"/>
      <c r="JEM68" s="140"/>
      <c r="JEN68" s="140"/>
      <c r="JEO68" s="140"/>
      <c r="JEP68" s="140"/>
      <c r="JEQ68" s="140"/>
      <c r="JER68" s="140"/>
      <c r="JES68" s="140"/>
      <c r="JET68" s="140"/>
      <c r="JEU68" s="140"/>
      <c r="JEV68" s="140"/>
      <c r="JEW68" s="140"/>
      <c r="JEX68" s="140"/>
      <c r="JEY68" s="140"/>
      <c r="JEZ68" s="140"/>
      <c r="JFA68" s="140"/>
      <c r="JFB68" s="140"/>
      <c r="JFC68" s="140"/>
      <c r="JFD68" s="140"/>
      <c r="JFE68" s="140"/>
      <c r="JFF68" s="140"/>
      <c r="JFG68" s="140"/>
      <c r="JFH68" s="140"/>
      <c r="JFI68" s="140"/>
      <c r="JFJ68" s="140"/>
      <c r="JFK68" s="140"/>
      <c r="JFL68" s="140"/>
      <c r="JFM68" s="140"/>
      <c r="JFN68" s="140"/>
      <c r="JFO68" s="140"/>
      <c r="JFP68" s="140"/>
      <c r="JFQ68" s="140"/>
      <c r="JFR68" s="140"/>
      <c r="JFS68" s="140"/>
      <c r="JFT68" s="140"/>
      <c r="JFU68" s="140"/>
      <c r="JFV68" s="140"/>
      <c r="JFW68" s="140"/>
      <c r="JFX68" s="140"/>
      <c r="JFY68" s="140"/>
      <c r="JFZ68" s="140"/>
      <c r="JGA68" s="140"/>
      <c r="JGB68" s="140"/>
      <c r="JGC68" s="140"/>
      <c r="JGD68" s="140"/>
      <c r="JGE68" s="140"/>
      <c r="JGF68" s="140"/>
      <c r="JGG68" s="140"/>
      <c r="JGH68" s="140"/>
      <c r="JGI68" s="140"/>
      <c r="JGJ68" s="140"/>
      <c r="JGK68" s="140"/>
      <c r="JGL68" s="140"/>
      <c r="JGM68" s="140"/>
      <c r="JGN68" s="140"/>
      <c r="JGO68" s="140"/>
      <c r="JGP68" s="140"/>
      <c r="JGQ68" s="140"/>
      <c r="JGR68" s="140"/>
      <c r="JGS68" s="140"/>
      <c r="JGT68" s="140"/>
      <c r="JGU68" s="140"/>
      <c r="JGV68" s="140"/>
      <c r="JGW68" s="140"/>
      <c r="JGX68" s="140"/>
      <c r="JGY68" s="140"/>
      <c r="JGZ68" s="140"/>
      <c r="JHA68" s="140"/>
      <c r="JHB68" s="140"/>
      <c r="JHC68" s="140"/>
      <c r="JHD68" s="140"/>
      <c r="JHE68" s="140"/>
      <c r="JHF68" s="140"/>
      <c r="JHG68" s="140"/>
      <c r="JHH68" s="140"/>
      <c r="JHI68" s="140"/>
      <c r="JHJ68" s="140"/>
      <c r="JHK68" s="140"/>
      <c r="JHL68" s="140"/>
      <c r="JHM68" s="140"/>
      <c r="JHN68" s="140"/>
      <c r="JHO68" s="140"/>
      <c r="JHP68" s="140"/>
      <c r="JHQ68" s="140"/>
      <c r="JHR68" s="140"/>
      <c r="JHS68" s="140"/>
      <c r="JHT68" s="140"/>
      <c r="JHU68" s="140"/>
      <c r="JHV68" s="140"/>
      <c r="JHW68" s="140"/>
      <c r="JHX68" s="140"/>
      <c r="JHY68" s="140"/>
      <c r="JHZ68" s="140"/>
      <c r="JIA68" s="140"/>
      <c r="JIB68" s="140"/>
      <c r="JIC68" s="140"/>
      <c r="JID68" s="140"/>
      <c r="JIE68" s="140"/>
      <c r="JIF68" s="140"/>
      <c r="JIG68" s="140"/>
      <c r="JIH68" s="140"/>
      <c r="JII68" s="140"/>
      <c r="JIJ68" s="140"/>
      <c r="JIK68" s="140"/>
      <c r="JIL68" s="140"/>
      <c r="JIM68" s="140"/>
      <c r="JIN68" s="140"/>
      <c r="JIO68" s="140"/>
      <c r="JIP68" s="140"/>
      <c r="JIQ68" s="140"/>
      <c r="JIR68" s="140"/>
      <c r="JIS68" s="140"/>
      <c r="JIT68" s="140"/>
      <c r="JIU68" s="140"/>
      <c r="JIV68" s="140"/>
      <c r="JIW68" s="140"/>
      <c r="JIX68" s="140"/>
      <c r="JIY68" s="140"/>
      <c r="JIZ68" s="140"/>
      <c r="JJA68" s="140"/>
      <c r="JJB68" s="140"/>
      <c r="JJC68" s="140"/>
      <c r="JJD68" s="140"/>
      <c r="JJE68" s="140"/>
      <c r="JJF68" s="140"/>
      <c r="JJG68" s="140"/>
      <c r="JJH68" s="140"/>
      <c r="JJI68" s="140"/>
      <c r="JJJ68" s="140"/>
      <c r="JJK68" s="140"/>
      <c r="JJL68" s="140"/>
      <c r="JJM68" s="140"/>
      <c r="JJN68" s="140"/>
      <c r="JJO68" s="140"/>
      <c r="JJP68" s="140"/>
      <c r="JJQ68" s="140"/>
      <c r="JJR68" s="140"/>
      <c r="JJS68" s="140"/>
      <c r="JJT68" s="140"/>
      <c r="JJU68" s="140"/>
      <c r="JJV68" s="140"/>
      <c r="JJW68" s="140"/>
      <c r="JJX68" s="140"/>
      <c r="JJY68" s="140"/>
      <c r="JJZ68" s="140"/>
      <c r="JKA68" s="140"/>
      <c r="JKB68" s="140"/>
      <c r="JKC68" s="140"/>
      <c r="JKD68" s="140"/>
      <c r="JKE68" s="140"/>
      <c r="JKF68" s="140"/>
      <c r="JKG68" s="140"/>
      <c r="JKH68" s="140"/>
      <c r="JKI68" s="140"/>
      <c r="JKJ68" s="140"/>
      <c r="JKK68" s="140"/>
      <c r="JKL68" s="140"/>
      <c r="JKM68" s="140"/>
      <c r="JKN68" s="140"/>
      <c r="JKO68" s="140"/>
      <c r="JKP68" s="140"/>
      <c r="JKQ68" s="140"/>
      <c r="JKR68" s="140"/>
      <c r="JKS68" s="140"/>
      <c r="JKT68" s="140"/>
      <c r="JKU68" s="140"/>
      <c r="JKV68" s="140"/>
      <c r="JKW68" s="140"/>
      <c r="JKX68" s="140"/>
      <c r="JKY68" s="140"/>
      <c r="JKZ68" s="140"/>
      <c r="JLA68" s="140"/>
      <c r="JLB68" s="140"/>
      <c r="JLC68" s="140"/>
      <c r="JLD68" s="140"/>
      <c r="JLE68" s="140"/>
      <c r="JLF68" s="140"/>
      <c r="JLG68" s="140"/>
      <c r="JLH68" s="140"/>
      <c r="JLI68" s="140"/>
      <c r="JLJ68" s="140"/>
      <c r="JLK68" s="140"/>
      <c r="JLL68" s="140"/>
      <c r="JLM68" s="140"/>
      <c r="JLN68" s="140"/>
      <c r="JLO68" s="140"/>
      <c r="JLP68" s="140"/>
      <c r="JLQ68" s="140"/>
      <c r="JLR68" s="140"/>
      <c r="JLS68" s="140"/>
      <c r="JLT68" s="140"/>
      <c r="JLU68" s="140"/>
      <c r="JLV68" s="140"/>
      <c r="JLW68" s="140"/>
      <c r="JLX68" s="140"/>
      <c r="JLY68" s="140"/>
      <c r="JLZ68" s="140"/>
      <c r="JMA68" s="140"/>
      <c r="JMB68" s="140"/>
      <c r="JMC68" s="140"/>
      <c r="JMD68" s="140"/>
      <c r="JME68" s="140"/>
      <c r="JMF68" s="140"/>
      <c r="JMG68" s="140"/>
      <c r="JMH68" s="140"/>
      <c r="JMI68" s="140"/>
      <c r="JMJ68" s="140"/>
      <c r="JMK68" s="140"/>
      <c r="JML68" s="140"/>
      <c r="JMM68" s="140"/>
      <c r="JMN68" s="140"/>
      <c r="JMO68" s="140"/>
      <c r="JMP68" s="140"/>
      <c r="JMQ68" s="140"/>
      <c r="JMR68" s="140"/>
      <c r="JMS68" s="140"/>
      <c r="JMT68" s="140"/>
      <c r="JMU68" s="140"/>
      <c r="JMV68" s="140"/>
      <c r="JMW68" s="140"/>
      <c r="JMX68" s="140"/>
      <c r="JMY68" s="140"/>
      <c r="JMZ68" s="140"/>
      <c r="JNA68" s="140"/>
      <c r="JNB68" s="140"/>
      <c r="JNC68" s="140"/>
      <c r="JND68" s="140"/>
      <c r="JNE68" s="140"/>
      <c r="JNF68" s="140"/>
      <c r="JNG68" s="140"/>
      <c r="JNH68" s="140"/>
      <c r="JNI68" s="140"/>
      <c r="JNJ68" s="140"/>
      <c r="JNK68" s="140"/>
      <c r="JNL68" s="140"/>
      <c r="JNM68" s="140"/>
      <c r="JNN68" s="140"/>
      <c r="JNO68" s="140"/>
      <c r="JNP68" s="140"/>
      <c r="JNQ68" s="140"/>
      <c r="JNR68" s="140"/>
      <c r="JNS68" s="140"/>
      <c r="JNT68" s="140"/>
      <c r="JNU68" s="140"/>
      <c r="JNV68" s="140"/>
      <c r="JNW68" s="140"/>
      <c r="JNX68" s="140"/>
      <c r="JNY68" s="140"/>
      <c r="JNZ68" s="140"/>
      <c r="JOA68" s="140"/>
      <c r="JOB68" s="140"/>
      <c r="JOC68" s="140"/>
      <c r="JOD68" s="140"/>
      <c r="JOE68" s="140"/>
      <c r="JOF68" s="140"/>
      <c r="JOG68" s="140"/>
      <c r="JOH68" s="140"/>
      <c r="JOI68" s="140"/>
      <c r="JOJ68" s="140"/>
      <c r="JOK68" s="140"/>
      <c r="JOL68" s="140"/>
      <c r="JOM68" s="140"/>
      <c r="JON68" s="140"/>
      <c r="JOO68" s="140"/>
      <c r="JOP68" s="140"/>
      <c r="JOQ68" s="140"/>
      <c r="JOR68" s="140"/>
      <c r="JOS68" s="140"/>
      <c r="JOT68" s="140"/>
      <c r="JOU68" s="140"/>
      <c r="JOV68" s="140"/>
      <c r="JOW68" s="140"/>
      <c r="JOX68" s="140"/>
      <c r="JOY68" s="140"/>
      <c r="JOZ68" s="140"/>
      <c r="JPA68" s="140"/>
      <c r="JPB68" s="140"/>
      <c r="JPC68" s="140"/>
      <c r="JPD68" s="140"/>
      <c r="JPE68" s="140"/>
      <c r="JPF68" s="140"/>
      <c r="JPG68" s="140"/>
      <c r="JPH68" s="140"/>
      <c r="JPI68" s="140"/>
      <c r="JPJ68" s="140"/>
      <c r="JPK68" s="140"/>
      <c r="JPL68" s="140"/>
      <c r="JPM68" s="140"/>
      <c r="JPN68" s="140"/>
      <c r="JPO68" s="140"/>
      <c r="JPP68" s="140"/>
      <c r="JPQ68" s="140"/>
      <c r="JPR68" s="140"/>
      <c r="JPS68" s="140"/>
      <c r="JPT68" s="140"/>
      <c r="JPU68" s="140"/>
      <c r="JPV68" s="140"/>
      <c r="JPW68" s="140"/>
      <c r="JPX68" s="140"/>
      <c r="JPY68" s="140"/>
      <c r="JPZ68" s="140"/>
      <c r="JQA68" s="140"/>
      <c r="JQB68" s="140"/>
      <c r="JQC68" s="140"/>
      <c r="JQD68" s="140"/>
      <c r="JQE68" s="140"/>
      <c r="JQF68" s="140"/>
      <c r="JQG68" s="140"/>
      <c r="JQH68" s="140"/>
      <c r="JQI68" s="140"/>
      <c r="JQJ68" s="140"/>
      <c r="JQK68" s="140"/>
      <c r="JQL68" s="140"/>
      <c r="JQM68" s="140"/>
      <c r="JQN68" s="140"/>
      <c r="JQO68" s="140"/>
      <c r="JQP68" s="140"/>
      <c r="JQQ68" s="140"/>
      <c r="JQR68" s="140"/>
      <c r="JQS68" s="140"/>
      <c r="JQT68" s="140"/>
      <c r="JQU68" s="140"/>
      <c r="JQV68" s="140"/>
      <c r="JQW68" s="140"/>
      <c r="JQX68" s="140"/>
      <c r="JQY68" s="140"/>
      <c r="JQZ68" s="140"/>
      <c r="JRA68" s="140"/>
      <c r="JRB68" s="140"/>
      <c r="JRC68" s="140"/>
      <c r="JRD68" s="140"/>
      <c r="JRE68" s="140"/>
      <c r="JRF68" s="140"/>
      <c r="JRG68" s="140"/>
      <c r="JRH68" s="140"/>
      <c r="JRI68" s="140"/>
      <c r="JRJ68" s="140"/>
      <c r="JRK68" s="140"/>
      <c r="JRL68" s="140"/>
      <c r="JRM68" s="140"/>
      <c r="JRN68" s="140"/>
      <c r="JRO68" s="140"/>
      <c r="JRP68" s="140"/>
      <c r="JRQ68" s="140"/>
      <c r="JRR68" s="140"/>
      <c r="JRS68" s="140"/>
      <c r="JRT68" s="140"/>
      <c r="JRU68" s="140"/>
      <c r="JRV68" s="140"/>
      <c r="JRW68" s="140"/>
      <c r="JRX68" s="140"/>
      <c r="JRY68" s="140"/>
      <c r="JRZ68" s="140"/>
      <c r="JSA68" s="140"/>
      <c r="JSB68" s="140"/>
      <c r="JSC68" s="140"/>
      <c r="JSD68" s="140"/>
      <c r="JSE68" s="140"/>
      <c r="JSF68" s="140"/>
      <c r="JSG68" s="140"/>
      <c r="JSH68" s="140"/>
      <c r="JSI68" s="140"/>
      <c r="JSJ68" s="140"/>
      <c r="JSK68" s="140"/>
      <c r="JSL68" s="140"/>
      <c r="JSM68" s="140"/>
      <c r="JSN68" s="140"/>
      <c r="JSO68" s="140"/>
      <c r="JSP68" s="140"/>
      <c r="JSQ68" s="140"/>
      <c r="JSR68" s="140"/>
      <c r="JSS68" s="140"/>
      <c r="JST68" s="140"/>
      <c r="JSU68" s="140"/>
      <c r="JSV68" s="140"/>
      <c r="JSW68" s="140"/>
      <c r="JSX68" s="140"/>
      <c r="JSY68" s="140"/>
      <c r="JSZ68" s="140"/>
      <c r="JTA68" s="140"/>
      <c r="JTB68" s="140"/>
      <c r="JTC68" s="140"/>
      <c r="JTD68" s="140"/>
      <c r="JTE68" s="140"/>
      <c r="JTF68" s="140"/>
      <c r="JTG68" s="140"/>
      <c r="JTH68" s="140"/>
      <c r="JTI68" s="140"/>
      <c r="JTJ68" s="140"/>
      <c r="JTK68" s="140"/>
      <c r="JTL68" s="140"/>
      <c r="JTM68" s="140"/>
      <c r="JTN68" s="140"/>
      <c r="JTO68" s="140"/>
      <c r="JTP68" s="140"/>
      <c r="JTQ68" s="140"/>
      <c r="JTR68" s="140"/>
      <c r="JTS68" s="140"/>
      <c r="JTT68" s="140"/>
      <c r="JTU68" s="140"/>
      <c r="JTV68" s="140"/>
      <c r="JTW68" s="140"/>
      <c r="JTX68" s="140"/>
      <c r="JTY68" s="140"/>
      <c r="JTZ68" s="140"/>
      <c r="JUA68" s="140"/>
      <c r="JUB68" s="140"/>
      <c r="JUC68" s="140"/>
      <c r="JUD68" s="140"/>
      <c r="JUE68" s="140"/>
      <c r="JUF68" s="140"/>
      <c r="JUG68" s="140"/>
      <c r="JUH68" s="140"/>
      <c r="JUI68" s="140"/>
      <c r="JUJ68" s="140"/>
      <c r="JUK68" s="140"/>
      <c r="JUL68" s="140"/>
      <c r="JUM68" s="140"/>
      <c r="JUN68" s="140"/>
      <c r="JUO68" s="140"/>
      <c r="JUP68" s="140"/>
      <c r="JUQ68" s="140"/>
      <c r="JUR68" s="140"/>
      <c r="JUS68" s="140"/>
      <c r="JUT68" s="140"/>
      <c r="JUU68" s="140"/>
      <c r="JUV68" s="140"/>
      <c r="JUW68" s="140"/>
      <c r="JUX68" s="140"/>
      <c r="JUY68" s="140"/>
      <c r="JUZ68" s="140"/>
      <c r="JVA68" s="140"/>
      <c r="JVB68" s="140"/>
      <c r="JVC68" s="140"/>
      <c r="JVD68" s="140"/>
      <c r="JVE68" s="140"/>
      <c r="JVF68" s="140"/>
      <c r="JVG68" s="140"/>
      <c r="JVH68" s="140"/>
      <c r="JVI68" s="140"/>
      <c r="JVJ68" s="140"/>
      <c r="JVK68" s="140"/>
      <c r="JVL68" s="140"/>
      <c r="JVM68" s="140"/>
      <c r="JVN68" s="140"/>
      <c r="JVO68" s="140"/>
      <c r="JVP68" s="140"/>
      <c r="JVQ68" s="140"/>
      <c r="JVR68" s="140"/>
      <c r="JVS68" s="140"/>
      <c r="JVT68" s="140"/>
      <c r="JVU68" s="140"/>
      <c r="JVV68" s="140"/>
      <c r="JVW68" s="140"/>
      <c r="JVX68" s="140"/>
      <c r="JVY68" s="140"/>
      <c r="JVZ68" s="140"/>
      <c r="JWA68" s="140"/>
      <c r="JWB68" s="140"/>
      <c r="JWC68" s="140"/>
      <c r="JWD68" s="140"/>
      <c r="JWE68" s="140"/>
      <c r="JWF68" s="140"/>
      <c r="JWG68" s="140"/>
      <c r="JWH68" s="140"/>
      <c r="JWI68" s="140"/>
      <c r="JWJ68" s="140"/>
      <c r="JWK68" s="140"/>
      <c r="JWL68" s="140"/>
      <c r="JWM68" s="140"/>
      <c r="JWN68" s="140"/>
      <c r="JWO68" s="140"/>
      <c r="JWP68" s="140"/>
      <c r="JWQ68" s="140"/>
      <c r="JWR68" s="140"/>
      <c r="JWS68" s="140"/>
      <c r="JWT68" s="140"/>
      <c r="JWU68" s="140"/>
      <c r="JWV68" s="140"/>
      <c r="JWW68" s="140"/>
      <c r="JWX68" s="140"/>
      <c r="JWY68" s="140"/>
      <c r="JWZ68" s="140"/>
      <c r="JXA68" s="140"/>
      <c r="JXB68" s="140"/>
      <c r="JXC68" s="140"/>
      <c r="JXD68" s="140"/>
      <c r="JXE68" s="140"/>
      <c r="JXF68" s="140"/>
      <c r="JXG68" s="140"/>
      <c r="JXH68" s="140"/>
      <c r="JXI68" s="140"/>
      <c r="JXJ68" s="140"/>
      <c r="JXK68" s="140"/>
      <c r="JXL68" s="140"/>
      <c r="JXM68" s="140"/>
      <c r="JXN68" s="140"/>
      <c r="JXO68" s="140"/>
      <c r="JXP68" s="140"/>
      <c r="JXQ68" s="140"/>
      <c r="JXR68" s="140"/>
      <c r="JXS68" s="140"/>
      <c r="JXT68" s="140"/>
      <c r="JXU68" s="140"/>
      <c r="JXV68" s="140"/>
      <c r="JXW68" s="140"/>
      <c r="JXX68" s="140"/>
      <c r="JXY68" s="140"/>
      <c r="JXZ68" s="140"/>
      <c r="JYA68" s="140"/>
      <c r="JYB68" s="140"/>
      <c r="JYC68" s="140"/>
      <c r="JYD68" s="140"/>
      <c r="JYE68" s="140"/>
      <c r="JYF68" s="140"/>
      <c r="JYG68" s="140"/>
      <c r="JYH68" s="140"/>
      <c r="JYI68" s="140"/>
      <c r="JYJ68" s="140"/>
      <c r="JYK68" s="140"/>
      <c r="JYL68" s="140"/>
      <c r="JYM68" s="140"/>
      <c r="JYN68" s="140"/>
      <c r="JYO68" s="140"/>
      <c r="JYP68" s="140"/>
      <c r="JYQ68" s="140"/>
      <c r="JYR68" s="140"/>
      <c r="JYS68" s="140"/>
      <c r="JYT68" s="140"/>
      <c r="JYU68" s="140"/>
      <c r="JYV68" s="140"/>
      <c r="JYW68" s="140"/>
      <c r="JYX68" s="140"/>
      <c r="JYY68" s="140"/>
      <c r="JYZ68" s="140"/>
      <c r="JZA68" s="140"/>
      <c r="JZB68" s="140"/>
      <c r="JZC68" s="140"/>
      <c r="JZD68" s="140"/>
      <c r="JZE68" s="140"/>
      <c r="JZF68" s="140"/>
      <c r="JZG68" s="140"/>
      <c r="JZH68" s="140"/>
      <c r="JZI68" s="140"/>
      <c r="JZJ68" s="140"/>
      <c r="JZK68" s="140"/>
      <c r="JZL68" s="140"/>
      <c r="JZM68" s="140"/>
      <c r="JZN68" s="140"/>
      <c r="JZO68" s="140"/>
      <c r="JZP68" s="140"/>
      <c r="JZQ68" s="140"/>
      <c r="JZR68" s="140"/>
      <c r="JZS68" s="140"/>
      <c r="JZT68" s="140"/>
      <c r="JZU68" s="140"/>
      <c r="JZV68" s="140"/>
      <c r="JZW68" s="140"/>
      <c r="JZX68" s="140"/>
      <c r="JZY68" s="140"/>
      <c r="JZZ68" s="140"/>
      <c r="KAA68" s="140"/>
      <c r="KAB68" s="140"/>
      <c r="KAC68" s="140"/>
      <c r="KAD68" s="140"/>
      <c r="KAE68" s="140"/>
      <c r="KAF68" s="140"/>
      <c r="KAG68" s="140"/>
      <c r="KAH68" s="140"/>
      <c r="KAI68" s="140"/>
      <c r="KAJ68" s="140"/>
      <c r="KAK68" s="140"/>
      <c r="KAL68" s="140"/>
      <c r="KAM68" s="140"/>
      <c r="KAN68" s="140"/>
      <c r="KAO68" s="140"/>
      <c r="KAP68" s="140"/>
      <c r="KAQ68" s="140"/>
      <c r="KAR68" s="140"/>
      <c r="KAS68" s="140"/>
      <c r="KAT68" s="140"/>
      <c r="KAU68" s="140"/>
      <c r="KAV68" s="140"/>
      <c r="KAW68" s="140"/>
      <c r="KAX68" s="140"/>
      <c r="KAY68" s="140"/>
      <c r="KAZ68" s="140"/>
      <c r="KBA68" s="140"/>
      <c r="KBB68" s="140"/>
      <c r="KBC68" s="140"/>
      <c r="KBD68" s="140"/>
      <c r="KBE68" s="140"/>
      <c r="KBF68" s="140"/>
      <c r="KBG68" s="140"/>
      <c r="KBH68" s="140"/>
      <c r="KBI68" s="140"/>
      <c r="KBJ68" s="140"/>
      <c r="KBK68" s="140"/>
      <c r="KBL68" s="140"/>
      <c r="KBM68" s="140"/>
      <c r="KBN68" s="140"/>
      <c r="KBO68" s="140"/>
      <c r="KBP68" s="140"/>
      <c r="KBQ68" s="140"/>
      <c r="KBR68" s="140"/>
      <c r="KBS68" s="140"/>
      <c r="KBT68" s="140"/>
      <c r="KBU68" s="140"/>
      <c r="KBV68" s="140"/>
      <c r="KBW68" s="140"/>
      <c r="KBX68" s="140"/>
      <c r="KBY68" s="140"/>
      <c r="KBZ68" s="140"/>
      <c r="KCA68" s="140"/>
      <c r="KCB68" s="140"/>
      <c r="KCC68" s="140"/>
      <c r="KCD68" s="140"/>
      <c r="KCE68" s="140"/>
      <c r="KCF68" s="140"/>
      <c r="KCG68" s="140"/>
      <c r="KCH68" s="140"/>
      <c r="KCI68" s="140"/>
      <c r="KCJ68" s="140"/>
      <c r="KCK68" s="140"/>
      <c r="KCL68" s="140"/>
      <c r="KCM68" s="140"/>
      <c r="KCN68" s="140"/>
      <c r="KCO68" s="140"/>
      <c r="KCP68" s="140"/>
      <c r="KCQ68" s="140"/>
      <c r="KCR68" s="140"/>
      <c r="KCS68" s="140"/>
      <c r="KCT68" s="140"/>
      <c r="KCU68" s="140"/>
      <c r="KCV68" s="140"/>
      <c r="KCW68" s="140"/>
      <c r="KCX68" s="140"/>
      <c r="KCY68" s="140"/>
      <c r="KCZ68" s="140"/>
      <c r="KDA68" s="140"/>
      <c r="KDB68" s="140"/>
      <c r="KDC68" s="140"/>
      <c r="KDD68" s="140"/>
      <c r="KDE68" s="140"/>
      <c r="KDF68" s="140"/>
      <c r="KDG68" s="140"/>
      <c r="KDH68" s="140"/>
      <c r="KDI68" s="140"/>
      <c r="KDJ68" s="140"/>
      <c r="KDK68" s="140"/>
      <c r="KDL68" s="140"/>
      <c r="KDM68" s="140"/>
      <c r="KDN68" s="140"/>
      <c r="KDO68" s="140"/>
      <c r="KDP68" s="140"/>
      <c r="KDQ68" s="140"/>
      <c r="KDR68" s="140"/>
      <c r="KDS68" s="140"/>
      <c r="KDT68" s="140"/>
      <c r="KDU68" s="140"/>
      <c r="KDV68" s="140"/>
      <c r="KDW68" s="140"/>
      <c r="KDX68" s="140"/>
      <c r="KDY68" s="140"/>
      <c r="KDZ68" s="140"/>
      <c r="KEA68" s="140"/>
      <c r="KEB68" s="140"/>
      <c r="KEC68" s="140"/>
      <c r="KED68" s="140"/>
      <c r="KEE68" s="140"/>
      <c r="KEF68" s="140"/>
      <c r="KEG68" s="140"/>
      <c r="KEH68" s="140"/>
      <c r="KEI68" s="140"/>
      <c r="KEJ68" s="140"/>
      <c r="KEK68" s="140"/>
      <c r="KEL68" s="140"/>
      <c r="KEM68" s="140"/>
      <c r="KEN68" s="140"/>
      <c r="KEO68" s="140"/>
      <c r="KEP68" s="140"/>
      <c r="KEQ68" s="140"/>
      <c r="KER68" s="140"/>
      <c r="KES68" s="140"/>
      <c r="KET68" s="140"/>
      <c r="KEU68" s="140"/>
      <c r="KEV68" s="140"/>
      <c r="KEW68" s="140"/>
      <c r="KEX68" s="140"/>
      <c r="KEY68" s="140"/>
      <c r="KEZ68" s="140"/>
      <c r="KFA68" s="140"/>
      <c r="KFB68" s="140"/>
      <c r="KFC68" s="140"/>
      <c r="KFD68" s="140"/>
      <c r="KFE68" s="140"/>
      <c r="KFF68" s="140"/>
      <c r="KFG68" s="140"/>
      <c r="KFH68" s="140"/>
      <c r="KFI68" s="140"/>
      <c r="KFJ68" s="140"/>
      <c r="KFK68" s="140"/>
      <c r="KFL68" s="140"/>
      <c r="KFM68" s="140"/>
      <c r="KFN68" s="140"/>
      <c r="KFO68" s="140"/>
      <c r="KFP68" s="140"/>
      <c r="KFQ68" s="140"/>
      <c r="KFR68" s="140"/>
      <c r="KFS68" s="140"/>
      <c r="KFT68" s="140"/>
      <c r="KFU68" s="140"/>
      <c r="KFV68" s="140"/>
      <c r="KFW68" s="140"/>
      <c r="KFX68" s="140"/>
      <c r="KFY68" s="140"/>
      <c r="KFZ68" s="140"/>
      <c r="KGA68" s="140"/>
      <c r="KGB68" s="140"/>
      <c r="KGC68" s="140"/>
      <c r="KGD68" s="140"/>
      <c r="KGE68" s="140"/>
      <c r="KGF68" s="140"/>
      <c r="KGG68" s="140"/>
      <c r="KGH68" s="140"/>
      <c r="KGI68" s="140"/>
      <c r="KGJ68" s="140"/>
      <c r="KGK68" s="140"/>
      <c r="KGL68" s="140"/>
      <c r="KGM68" s="140"/>
      <c r="KGN68" s="140"/>
      <c r="KGO68" s="140"/>
      <c r="KGP68" s="140"/>
      <c r="KGQ68" s="140"/>
      <c r="KGR68" s="140"/>
      <c r="KGS68" s="140"/>
      <c r="KGT68" s="140"/>
      <c r="KGU68" s="140"/>
      <c r="KGV68" s="140"/>
      <c r="KGW68" s="140"/>
      <c r="KGX68" s="140"/>
      <c r="KGY68" s="140"/>
      <c r="KGZ68" s="140"/>
      <c r="KHA68" s="140"/>
      <c r="KHB68" s="140"/>
      <c r="KHC68" s="140"/>
      <c r="KHD68" s="140"/>
      <c r="KHE68" s="140"/>
      <c r="KHF68" s="140"/>
      <c r="KHG68" s="140"/>
      <c r="KHH68" s="140"/>
      <c r="KHI68" s="140"/>
      <c r="KHJ68" s="140"/>
      <c r="KHK68" s="140"/>
      <c r="KHL68" s="140"/>
      <c r="KHM68" s="140"/>
      <c r="KHN68" s="140"/>
      <c r="KHO68" s="140"/>
      <c r="KHP68" s="140"/>
      <c r="KHQ68" s="140"/>
      <c r="KHR68" s="140"/>
      <c r="KHS68" s="140"/>
      <c r="KHT68" s="140"/>
      <c r="KHU68" s="140"/>
      <c r="KHV68" s="140"/>
      <c r="KHW68" s="140"/>
      <c r="KHX68" s="140"/>
      <c r="KHY68" s="140"/>
      <c r="KHZ68" s="140"/>
      <c r="KIA68" s="140"/>
      <c r="KIB68" s="140"/>
      <c r="KIC68" s="140"/>
      <c r="KID68" s="140"/>
      <c r="KIE68" s="140"/>
      <c r="KIF68" s="140"/>
      <c r="KIG68" s="140"/>
      <c r="KIH68" s="140"/>
      <c r="KII68" s="140"/>
      <c r="KIJ68" s="140"/>
      <c r="KIK68" s="140"/>
      <c r="KIL68" s="140"/>
      <c r="KIM68" s="140"/>
      <c r="KIN68" s="140"/>
      <c r="KIO68" s="140"/>
      <c r="KIP68" s="140"/>
      <c r="KIQ68" s="140"/>
      <c r="KIR68" s="140"/>
      <c r="KIS68" s="140"/>
      <c r="KIT68" s="140"/>
      <c r="KIU68" s="140"/>
      <c r="KIV68" s="140"/>
      <c r="KIW68" s="140"/>
      <c r="KIX68" s="140"/>
      <c r="KIY68" s="140"/>
      <c r="KIZ68" s="140"/>
      <c r="KJA68" s="140"/>
      <c r="KJB68" s="140"/>
      <c r="KJC68" s="140"/>
      <c r="KJD68" s="140"/>
      <c r="KJE68" s="140"/>
      <c r="KJF68" s="140"/>
      <c r="KJG68" s="140"/>
      <c r="KJH68" s="140"/>
      <c r="KJI68" s="140"/>
      <c r="KJJ68" s="140"/>
      <c r="KJK68" s="140"/>
      <c r="KJL68" s="140"/>
      <c r="KJM68" s="140"/>
      <c r="KJN68" s="140"/>
      <c r="KJO68" s="140"/>
      <c r="KJP68" s="140"/>
      <c r="KJQ68" s="140"/>
      <c r="KJR68" s="140"/>
      <c r="KJS68" s="140"/>
      <c r="KJT68" s="140"/>
      <c r="KJU68" s="140"/>
      <c r="KJV68" s="140"/>
      <c r="KJW68" s="140"/>
      <c r="KJX68" s="140"/>
      <c r="KJY68" s="140"/>
      <c r="KJZ68" s="140"/>
      <c r="KKA68" s="140"/>
      <c r="KKB68" s="140"/>
      <c r="KKC68" s="140"/>
      <c r="KKD68" s="140"/>
      <c r="KKE68" s="140"/>
      <c r="KKF68" s="140"/>
      <c r="KKG68" s="140"/>
      <c r="KKH68" s="140"/>
      <c r="KKI68" s="140"/>
      <c r="KKJ68" s="140"/>
      <c r="KKK68" s="140"/>
      <c r="KKL68" s="140"/>
      <c r="KKM68" s="140"/>
      <c r="KKN68" s="140"/>
      <c r="KKO68" s="140"/>
      <c r="KKP68" s="140"/>
      <c r="KKQ68" s="140"/>
      <c r="KKR68" s="140"/>
      <c r="KKS68" s="140"/>
      <c r="KKT68" s="140"/>
      <c r="KKU68" s="140"/>
      <c r="KKV68" s="140"/>
      <c r="KKW68" s="140"/>
      <c r="KKX68" s="140"/>
      <c r="KKY68" s="140"/>
      <c r="KKZ68" s="140"/>
      <c r="KLA68" s="140"/>
      <c r="KLB68" s="140"/>
      <c r="KLC68" s="140"/>
      <c r="KLD68" s="140"/>
      <c r="KLE68" s="140"/>
      <c r="KLF68" s="140"/>
      <c r="KLG68" s="140"/>
      <c r="KLH68" s="140"/>
      <c r="KLI68" s="140"/>
      <c r="KLJ68" s="140"/>
      <c r="KLK68" s="140"/>
      <c r="KLL68" s="140"/>
      <c r="KLM68" s="140"/>
      <c r="KLN68" s="140"/>
      <c r="KLO68" s="140"/>
      <c r="KLP68" s="140"/>
      <c r="KLQ68" s="140"/>
      <c r="KLR68" s="140"/>
      <c r="KLS68" s="140"/>
      <c r="KLT68" s="140"/>
      <c r="KLU68" s="140"/>
      <c r="KLV68" s="140"/>
      <c r="KLW68" s="140"/>
      <c r="KLX68" s="140"/>
      <c r="KLY68" s="140"/>
      <c r="KLZ68" s="140"/>
      <c r="KMA68" s="140"/>
      <c r="KMB68" s="140"/>
      <c r="KMC68" s="140"/>
      <c r="KMD68" s="140"/>
      <c r="KME68" s="140"/>
      <c r="KMF68" s="140"/>
      <c r="KMG68" s="140"/>
      <c r="KMH68" s="140"/>
      <c r="KMI68" s="140"/>
      <c r="KMJ68" s="140"/>
      <c r="KMK68" s="140"/>
      <c r="KML68" s="140"/>
      <c r="KMM68" s="140"/>
      <c r="KMN68" s="140"/>
      <c r="KMO68" s="140"/>
      <c r="KMP68" s="140"/>
      <c r="KMQ68" s="140"/>
      <c r="KMR68" s="140"/>
      <c r="KMS68" s="140"/>
      <c r="KMT68" s="140"/>
      <c r="KMU68" s="140"/>
      <c r="KMV68" s="140"/>
      <c r="KMW68" s="140"/>
      <c r="KMX68" s="140"/>
      <c r="KMY68" s="140"/>
      <c r="KMZ68" s="140"/>
      <c r="KNA68" s="140"/>
      <c r="KNB68" s="140"/>
      <c r="KNC68" s="140"/>
      <c r="KND68" s="140"/>
      <c r="KNE68" s="140"/>
      <c r="KNF68" s="140"/>
      <c r="KNG68" s="140"/>
      <c r="KNH68" s="140"/>
      <c r="KNI68" s="140"/>
      <c r="KNJ68" s="140"/>
      <c r="KNK68" s="140"/>
      <c r="KNL68" s="140"/>
      <c r="KNM68" s="140"/>
      <c r="KNN68" s="140"/>
      <c r="KNO68" s="140"/>
      <c r="KNP68" s="140"/>
      <c r="KNQ68" s="140"/>
      <c r="KNR68" s="140"/>
      <c r="KNS68" s="140"/>
      <c r="KNT68" s="140"/>
      <c r="KNU68" s="140"/>
      <c r="KNV68" s="140"/>
      <c r="KNW68" s="140"/>
      <c r="KNX68" s="140"/>
      <c r="KNY68" s="140"/>
      <c r="KNZ68" s="140"/>
      <c r="KOA68" s="140"/>
      <c r="KOB68" s="140"/>
      <c r="KOC68" s="140"/>
      <c r="KOD68" s="140"/>
      <c r="KOE68" s="140"/>
      <c r="KOF68" s="140"/>
      <c r="KOG68" s="140"/>
      <c r="KOH68" s="140"/>
      <c r="KOI68" s="140"/>
      <c r="KOJ68" s="140"/>
      <c r="KOK68" s="140"/>
      <c r="KOL68" s="140"/>
      <c r="KOM68" s="140"/>
      <c r="KON68" s="140"/>
      <c r="KOO68" s="140"/>
      <c r="KOP68" s="140"/>
      <c r="KOQ68" s="140"/>
      <c r="KOR68" s="140"/>
      <c r="KOS68" s="140"/>
      <c r="KOT68" s="140"/>
      <c r="KOU68" s="140"/>
      <c r="KOV68" s="140"/>
      <c r="KOW68" s="140"/>
      <c r="KOX68" s="140"/>
      <c r="KOY68" s="140"/>
      <c r="KOZ68" s="140"/>
      <c r="KPA68" s="140"/>
      <c r="KPB68" s="140"/>
      <c r="KPC68" s="140"/>
      <c r="KPD68" s="140"/>
      <c r="KPE68" s="140"/>
      <c r="KPF68" s="140"/>
      <c r="KPG68" s="140"/>
      <c r="KPH68" s="140"/>
      <c r="KPI68" s="140"/>
      <c r="KPJ68" s="140"/>
      <c r="KPK68" s="140"/>
      <c r="KPL68" s="140"/>
      <c r="KPM68" s="140"/>
      <c r="KPN68" s="140"/>
      <c r="KPO68" s="140"/>
      <c r="KPP68" s="140"/>
      <c r="KPQ68" s="140"/>
      <c r="KPR68" s="140"/>
      <c r="KPS68" s="140"/>
      <c r="KPT68" s="140"/>
      <c r="KPU68" s="140"/>
      <c r="KPV68" s="140"/>
      <c r="KPW68" s="140"/>
      <c r="KPX68" s="140"/>
      <c r="KPY68" s="140"/>
      <c r="KPZ68" s="140"/>
      <c r="KQA68" s="140"/>
      <c r="KQB68" s="140"/>
      <c r="KQC68" s="140"/>
      <c r="KQD68" s="140"/>
      <c r="KQE68" s="140"/>
      <c r="KQF68" s="140"/>
      <c r="KQG68" s="140"/>
      <c r="KQH68" s="140"/>
      <c r="KQI68" s="140"/>
      <c r="KQJ68" s="140"/>
      <c r="KQK68" s="140"/>
      <c r="KQL68" s="140"/>
      <c r="KQM68" s="140"/>
      <c r="KQN68" s="140"/>
      <c r="KQO68" s="140"/>
      <c r="KQP68" s="140"/>
      <c r="KQQ68" s="140"/>
      <c r="KQR68" s="140"/>
      <c r="KQS68" s="140"/>
      <c r="KQT68" s="140"/>
      <c r="KQU68" s="140"/>
      <c r="KQV68" s="140"/>
      <c r="KQW68" s="140"/>
      <c r="KQX68" s="140"/>
      <c r="KQY68" s="140"/>
      <c r="KQZ68" s="140"/>
      <c r="KRA68" s="140"/>
      <c r="KRB68" s="140"/>
      <c r="KRC68" s="140"/>
      <c r="KRD68" s="140"/>
      <c r="KRE68" s="140"/>
      <c r="KRF68" s="140"/>
      <c r="KRG68" s="140"/>
      <c r="KRH68" s="140"/>
      <c r="KRI68" s="140"/>
      <c r="KRJ68" s="140"/>
      <c r="KRK68" s="140"/>
      <c r="KRL68" s="140"/>
      <c r="KRM68" s="140"/>
      <c r="KRN68" s="140"/>
      <c r="KRO68" s="140"/>
      <c r="KRP68" s="140"/>
      <c r="KRQ68" s="140"/>
      <c r="KRR68" s="140"/>
      <c r="KRS68" s="140"/>
      <c r="KRT68" s="140"/>
      <c r="KRU68" s="140"/>
      <c r="KRV68" s="140"/>
      <c r="KRW68" s="140"/>
      <c r="KRX68" s="140"/>
      <c r="KRY68" s="140"/>
      <c r="KRZ68" s="140"/>
      <c r="KSA68" s="140"/>
      <c r="KSB68" s="140"/>
      <c r="KSC68" s="140"/>
      <c r="KSD68" s="140"/>
      <c r="KSE68" s="140"/>
      <c r="KSF68" s="140"/>
      <c r="KSG68" s="140"/>
      <c r="KSH68" s="140"/>
      <c r="KSI68" s="140"/>
      <c r="KSJ68" s="140"/>
      <c r="KSK68" s="140"/>
      <c r="KSL68" s="140"/>
      <c r="KSM68" s="140"/>
      <c r="KSN68" s="140"/>
      <c r="KSO68" s="140"/>
      <c r="KSP68" s="140"/>
      <c r="KSQ68" s="140"/>
      <c r="KSR68" s="140"/>
      <c r="KSS68" s="140"/>
      <c r="KST68" s="140"/>
      <c r="KSU68" s="140"/>
      <c r="KSV68" s="140"/>
      <c r="KSW68" s="140"/>
      <c r="KSX68" s="140"/>
      <c r="KSY68" s="140"/>
      <c r="KSZ68" s="140"/>
      <c r="KTA68" s="140"/>
      <c r="KTB68" s="140"/>
      <c r="KTC68" s="140"/>
      <c r="KTD68" s="140"/>
      <c r="KTE68" s="140"/>
      <c r="KTF68" s="140"/>
      <c r="KTG68" s="140"/>
      <c r="KTH68" s="140"/>
      <c r="KTI68" s="140"/>
      <c r="KTJ68" s="140"/>
      <c r="KTK68" s="140"/>
      <c r="KTL68" s="140"/>
      <c r="KTM68" s="140"/>
      <c r="KTN68" s="140"/>
      <c r="KTO68" s="140"/>
      <c r="KTP68" s="140"/>
      <c r="KTQ68" s="140"/>
      <c r="KTR68" s="140"/>
      <c r="KTS68" s="140"/>
      <c r="KTT68" s="140"/>
      <c r="KTU68" s="140"/>
      <c r="KTV68" s="140"/>
      <c r="KTW68" s="140"/>
      <c r="KTX68" s="140"/>
      <c r="KTY68" s="140"/>
      <c r="KTZ68" s="140"/>
      <c r="KUA68" s="140"/>
      <c r="KUB68" s="140"/>
      <c r="KUC68" s="140"/>
      <c r="KUD68" s="140"/>
      <c r="KUE68" s="140"/>
      <c r="KUF68" s="140"/>
      <c r="KUG68" s="140"/>
      <c r="KUH68" s="140"/>
      <c r="KUI68" s="140"/>
      <c r="KUJ68" s="140"/>
      <c r="KUK68" s="140"/>
      <c r="KUL68" s="140"/>
      <c r="KUM68" s="140"/>
      <c r="KUN68" s="140"/>
      <c r="KUO68" s="140"/>
      <c r="KUP68" s="140"/>
      <c r="KUQ68" s="140"/>
      <c r="KUR68" s="140"/>
      <c r="KUS68" s="140"/>
      <c r="KUT68" s="140"/>
      <c r="KUU68" s="140"/>
      <c r="KUV68" s="140"/>
      <c r="KUW68" s="140"/>
      <c r="KUX68" s="140"/>
      <c r="KUY68" s="140"/>
      <c r="KUZ68" s="140"/>
      <c r="KVA68" s="140"/>
      <c r="KVB68" s="140"/>
      <c r="KVC68" s="140"/>
      <c r="KVD68" s="140"/>
      <c r="KVE68" s="140"/>
      <c r="KVF68" s="140"/>
      <c r="KVG68" s="140"/>
      <c r="KVH68" s="140"/>
      <c r="KVI68" s="140"/>
      <c r="KVJ68" s="140"/>
      <c r="KVK68" s="140"/>
      <c r="KVL68" s="140"/>
      <c r="KVM68" s="140"/>
      <c r="KVN68" s="140"/>
      <c r="KVO68" s="140"/>
      <c r="KVP68" s="140"/>
      <c r="KVQ68" s="140"/>
      <c r="KVR68" s="140"/>
      <c r="KVS68" s="140"/>
      <c r="KVT68" s="140"/>
      <c r="KVU68" s="140"/>
      <c r="KVV68" s="140"/>
      <c r="KVW68" s="140"/>
      <c r="KVX68" s="140"/>
      <c r="KVY68" s="140"/>
      <c r="KVZ68" s="140"/>
      <c r="KWA68" s="140"/>
      <c r="KWB68" s="140"/>
      <c r="KWC68" s="140"/>
      <c r="KWD68" s="140"/>
      <c r="KWE68" s="140"/>
      <c r="KWF68" s="140"/>
      <c r="KWG68" s="140"/>
      <c r="KWH68" s="140"/>
      <c r="KWI68" s="140"/>
      <c r="KWJ68" s="140"/>
      <c r="KWK68" s="140"/>
      <c r="KWL68" s="140"/>
      <c r="KWM68" s="140"/>
      <c r="KWN68" s="140"/>
      <c r="KWO68" s="140"/>
      <c r="KWP68" s="140"/>
      <c r="KWQ68" s="140"/>
      <c r="KWR68" s="140"/>
      <c r="KWS68" s="140"/>
      <c r="KWT68" s="140"/>
      <c r="KWU68" s="140"/>
      <c r="KWV68" s="140"/>
      <c r="KWW68" s="140"/>
      <c r="KWX68" s="140"/>
      <c r="KWY68" s="140"/>
      <c r="KWZ68" s="140"/>
      <c r="KXA68" s="140"/>
      <c r="KXB68" s="140"/>
      <c r="KXC68" s="140"/>
      <c r="KXD68" s="140"/>
      <c r="KXE68" s="140"/>
      <c r="KXF68" s="140"/>
      <c r="KXG68" s="140"/>
      <c r="KXH68" s="140"/>
      <c r="KXI68" s="140"/>
      <c r="KXJ68" s="140"/>
      <c r="KXK68" s="140"/>
      <c r="KXL68" s="140"/>
      <c r="KXM68" s="140"/>
      <c r="KXN68" s="140"/>
      <c r="KXO68" s="140"/>
      <c r="KXP68" s="140"/>
      <c r="KXQ68" s="140"/>
      <c r="KXR68" s="140"/>
      <c r="KXS68" s="140"/>
      <c r="KXT68" s="140"/>
      <c r="KXU68" s="140"/>
      <c r="KXV68" s="140"/>
      <c r="KXW68" s="140"/>
      <c r="KXX68" s="140"/>
      <c r="KXY68" s="140"/>
      <c r="KXZ68" s="140"/>
      <c r="KYA68" s="140"/>
      <c r="KYB68" s="140"/>
      <c r="KYC68" s="140"/>
      <c r="KYD68" s="140"/>
      <c r="KYE68" s="140"/>
      <c r="KYF68" s="140"/>
      <c r="KYG68" s="140"/>
      <c r="KYH68" s="140"/>
      <c r="KYI68" s="140"/>
      <c r="KYJ68" s="140"/>
      <c r="KYK68" s="140"/>
      <c r="KYL68" s="140"/>
      <c r="KYM68" s="140"/>
      <c r="KYN68" s="140"/>
      <c r="KYO68" s="140"/>
      <c r="KYP68" s="140"/>
      <c r="KYQ68" s="140"/>
      <c r="KYR68" s="140"/>
      <c r="KYS68" s="140"/>
      <c r="KYT68" s="140"/>
      <c r="KYU68" s="140"/>
      <c r="KYV68" s="140"/>
      <c r="KYW68" s="140"/>
      <c r="KYX68" s="140"/>
      <c r="KYY68" s="140"/>
      <c r="KYZ68" s="140"/>
      <c r="KZA68" s="140"/>
      <c r="KZB68" s="140"/>
      <c r="KZC68" s="140"/>
      <c r="KZD68" s="140"/>
      <c r="KZE68" s="140"/>
      <c r="KZF68" s="140"/>
      <c r="KZG68" s="140"/>
      <c r="KZH68" s="140"/>
      <c r="KZI68" s="140"/>
      <c r="KZJ68" s="140"/>
      <c r="KZK68" s="140"/>
      <c r="KZL68" s="140"/>
      <c r="KZM68" s="140"/>
      <c r="KZN68" s="140"/>
      <c r="KZO68" s="140"/>
      <c r="KZP68" s="140"/>
      <c r="KZQ68" s="140"/>
      <c r="KZR68" s="140"/>
      <c r="KZS68" s="140"/>
      <c r="KZT68" s="140"/>
      <c r="KZU68" s="140"/>
      <c r="KZV68" s="140"/>
      <c r="KZW68" s="140"/>
      <c r="KZX68" s="140"/>
      <c r="KZY68" s="140"/>
      <c r="KZZ68" s="140"/>
      <c r="LAA68" s="140"/>
      <c r="LAB68" s="140"/>
      <c r="LAC68" s="140"/>
      <c r="LAD68" s="140"/>
      <c r="LAE68" s="140"/>
      <c r="LAF68" s="140"/>
      <c r="LAG68" s="140"/>
      <c r="LAH68" s="140"/>
      <c r="LAI68" s="140"/>
      <c r="LAJ68" s="140"/>
      <c r="LAK68" s="140"/>
      <c r="LAL68" s="140"/>
      <c r="LAM68" s="140"/>
      <c r="LAN68" s="140"/>
      <c r="LAO68" s="140"/>
      <c r="LAP68" s="140"/>
      <c r="LAQ68" s="140"/>
      <c r="LAR68" s="140"/>
      <c r="LAS68" s="140"/>
      <c r="LAT68" s="140"/>
      <c r="LAU68" s="140"/>
      <c r="LAV68" s="140"/>
      <c r="LAW68" s="140"/>
      <c r="LAX68" s="140"/>
      <c r="LAY68" s="140"/>
      <c r="LAZ68" s="140"/>
      <c r="LBA68" s="140"/>
      <c r="LBB68" s="140"/>
      <c r="LBC68" s="140"/>
      <c r="LBD68" s="140"/>
      <c r="LBE68" s="140"/>
      <c r="LBF68" s="140"/>
      <c r="LBG68" s="140"/>
      <c r="LBH68" s="140"/>
      <c r="LBI68" s="140"/>
      <c r="LBJ68" s="140"/>
      <c r="LBK68" s="140"/>
      <c r="LBL68" s="140"/>
      <c r="LBM68" s="140"/>
      <c r="LBN68" s="140"/>
      <c r="LBO68" s="140"/>
      <c r="LBP68" s="140"/>
      <c r="LBQ68" s="140"/>
      <c r="LBR68" s="140"/>
      <c r="LBS68" s="140"/>
      <c r="LBT68" s="140"/>
      <c r="LBU68" s="140"/>
      <c r="LBV68" s="140"/>
      <c r="LBW68" s="140"/>
      <c r="LBX68" s="140"/>
      <c r="LBY68" s="140"/>
      <c r="LBZ68" s="140"/>
      <c r="LCA68" s="140"/>
      <c r="LCB68" s="140"/>
      <c r="LCC68" s="140"/>
      <c r="LCD68" s="140"/>
      <c r="LCE68" s="140"/>
      <c r="LCF68" s="140"/>
      <c r="LCG68" s="140"/>
      <c r="LCH68" s="140"/>
      <c r="LCI68" s="140"/>
      <c r="LCJ68" s="140"/>
      <c r="LCK68" s="140"/>
      <c r="LCL68" s="140"/>
      <c r="LCM68" s="140"/>
      <c r="LCN68" s="140"/>
      <c r="LCO68" s="140"/>
      <c r="LCP68" s="140"/>
      <c r="LCQ68" s="140"/>
      <c r="LCR68" s="140"/>
      <c r="LCS68" s="140"/>
      <c r="LCT68" s="140"/>
      <c r="LCU68" s="140"/>
      <c r="LCV68" s="140"/>
      <c r="LCW68" s="140"/>
      <c r="LCX68" s="140"/>
      <c r="LCY68" s="140"/>
      <c r="LCZ68" s="140"/>
      <c r="LDA68" s="140"/>
      <c r="LDB68" s="140"/>
      <c r="LDC68" s="140"/>
      <c r="LDD68" s="140"/>
      <c r="LDE68" s="140"/>
      <c r="LDF68" s="140"/>
      <c r="LDG68" s="140"/>
      <c r="LDH68" s="140"/>
      <c r="LDI68" s="140"/>
      <c r="LDJ68" s="140"/>
      <c r="LDK68" s="140"/>
      <c r="LDL68" s="140"/>
      <c r="LDM68" s="140"/>
      <c r="LDN68" s="140"/>
      <c r="LDO68" s="140"/>
      <c r="LDP68" s="140"/>
      <c r="LDQ68" s="140"/>
      <c r="LDR68" s="140"/>
      <c r="LDS68" s="140"/>
      <c r="LDT68" s="140"/>
      <c r="LDU68" s="140"/>
      <c r="LDV68" s="140"/>
      <c r="LDW68" s="140"/>
      <c r="LDX68" s="140"/>
      <c r="LDY68" s="140"/>
      <c r="LDZ68" s="140"/>
      <c r="LEA68" s="140"/>
      <c r="LEB68" s="140"/>
      <c r="LEC68" s="140"/>
      <c r="LED68" s="140"/>
      <c r="LEE68" s="140"/>
      <c r="LEF68" s="140"/>
      <c r="LEG68" s="140"/>
      <c r="LEH68" s="140"/>
      <c r="LEI68" s="140"/>
      <c r="LEJ68" s="140"/>
      <c r="LEK68" s="140"/>
      <c r="LEL68" s="140"/>
      <c r="LEM68" s="140"/>
      <c r="LEN68" s="140"/>
      <c r="LEO68" s="140"/>
      <c r="LEP68" s="140"/>
      <c r="LEQ68" s="140"/>
      <c r="LER68" s="140"/>
      <c r="LES68" s="140"/>
      <c r="LET68" s="140"/>
      <c r="LEU68" s="140"/>
      <c r="LEV68" s="140"/>
      <c r="LEW68" s="140"/>
      <c r="LEX68" s="140"/>
      <c r="LEY68" s="140"/>
      <c r="LEZ68" s="140"/>
      <c r="LFA68" s="140"/>
      <c r="LFB68" s="140"/>
      <c r="LFC68" s="140"/>
      <c r="LFD68" s="140"/>
      <c r="LFE68" s="140"/>
      <c r="LFF68" s="140"/>
      <c r="LFG68" s="140"/>
      <c r="LFH68" s="140"/>
      <c r="LFI68" s="140"/>
      <c r="LFJ68" s="140"/>
      <c r="LFK68" s="140"/>
      <c r="LFL68" s="140"/>
      <c r="LFM68" s="140"/>
      <c r="LFN68" s="140"/>
      <c r="LFO68" s="140"/>
      <c r="LFP68" s="140"/>
      <c r="LFQ68" s="140"/>
      <c r="LFR68" s="140"/>
      <c r="LFS68" s="140"/>
      <c r="LFT68" s="140"/>
      <c r="LFU68" s="140"/>
      <c r="LFV68" s="140"/>
      <c r="LFW68" s="140"/>
      <c r="LFX68" s="140"/>
      <c r="LFY68" s="140"/>
      <c r="LFZ68" s="140"/>
      <c r="LGA68" s="140"/>
      <c r="LGB68" s="140"/>
      <c r="LGC68" s="140"/>
      <c r="LGD68" s="140"/>
      <c r="LGE68" s="140"/>
      <c r="LGF68" s="140"/>
      <c r="LGG68" s="140"/>
      <c r="LGH68" s="140"/>
      <c r="LGI68" s="140"/>
      <c r="LGJ68" s="140"/>
      <c r="LGK68" s="140"/>
      <c r="LGL68" s="140"/>
      <c r="LGM68" s="140"/>
      <c r="LGN68" s="140"/>
      <c r="LGO68" s="140"/>
      <c r="LGP68" s="140"/>
      <c r="LGQ68" s="140"/>
      <c r="LGR68" s="140"/>
      <c r="LGS68" s="140"/>
      <c r="LGT68" s="140"/>
      <c r="LGU68" s="140"/>
      <c r="LGV68" s="140"/>
      <c r="LGW68" s="140"/>
      <c r="LGX68" s="140"/>
      <c r="LGY68" s="140"/>
      <c r="LGZ68" s="140"/>
      <c r="LHA68" s="140"/>
      <c r="LHB68" s="140"/>
      <c r="LHC68" s="140"/>
      <c r="LHD68" s="140"/>
      <c r="LHE68" s="140"/>
      <c r="LHF68" s="140"/>
      <c r="LHG68" s="140"/>
      <c r="LHH68" s="140"/>
      <c r="LHI68" s="140"/>
      <c r="LHJ68" s="140"/>
      <c r="LHK68" s="140"/>
      <c r="LHL68" s="140"/>
      <c r="LHM68" s="140"/>
      <c r="LHN68" s="140"/>
      <c r="LHO68" s="140"/>
      <c r="LHP68" s="140"/>
      <c r="LHQ68" s="140"/>
      <c r="LHR68" s="140"/>
      <c r="LHS68" s="140"/>
      <c r="LHT68" s="140"/>
      <c r="LHU68" s="140"/>
      <c r="LHV68" s="140"/>
      <c r="LHW68" s="140"/>
      <c r="LHX68" s="140"/>
      <c r="LHY68" s="140"/>
      <c r="LHZ68" s="140"/>
      <c r="LIA68" s="140"/>
      <c r="LIB68" s="140"/>
      <c r="LIC68" s="140"/>
      <c r="LID68" s="140"/>
      <c r="LIE68" s="140"/>
      <c r="LIF68" s="140"/>
      <c r="LIG68" s="140"/>
      <c r="LIH68" s="140"/>
      <c r="LII68" s="140"/>
      <c r="LIJ68" s="140"/>
      <c r="LIK68" s="140"/>
      <c r="LIL68" s="140"/>
      <c r="LIM68" s="140"/>
      <c r="LIN68" s="140"/>
      <c r="LIO68" s="140"/>
      <c r="LIP68" s="140"/>
      <c r="LIQ68" s="140"/>
      <c r="LIR68" s="140"/>
      <c r="LIS68" s="140"/>
      <c r="LIT68" s="140"/>
      <c r="LIU68" s="140"/>
      <c r="LIV68" s="140"/>
      <c r="LIW68" s="140"/>
      <c r="LIX68" s="140"/>
      <c r="LIY68" s="140"/>
      <c r="LIZ68" s="140"/>
      <c r="LJA68" s="140"/>
      <c r="LJB68" s="140"/>
      <c r="LJC68" s="140"/>
      <c r="LJD68" s="140"/>
      <c r="LJE68" s="140"/>
      <c r="LJF68" s="140"/>
      <c r="LJG68" s="140"/>
      <c r="LJH68" s="140"/>
      <c r="LJI68" s="140"/>
      <c r="LJJ68" s="140"/>
      <c r="LJK68" s="140"/>
      <c r="LJL68" s="140"/>
      <c r="LJM68" s="140"/>
      <c r="LJN68" s="140"/>
      <c r="LJO68" s="140"/>
      <c r="LJP68" s="140"/>
      <c r="LJQ68" s="140"/>
      <c r="LJR68" s="140"/>
      <c r="LJS68" s="140"/>
      <c r="LJT68" s="140"/>
      <c r="LJU68" s="140"/>
      <c r="LJV68" s="140"/>
      <c r="LJW68" s="140"/>
      <c r="LJX68" s="140"/>
      <c r="LJY68" s="140"/>
      <c r="LJZ68" s="140"/>
      <c r="LKA68" s="140"/>
      <c r="LKB68" s="140"/>
      <c r="LKC68" s="140"/>
      <c r="LKD68" s="140"/>
      <c r="LKE68" s="140"/>
      <c r="LKF68" s="140"/>
      <c r="LKG68" s="140"/>
      <c r="LKH68" s="140"/>
      <c r="LKI68" s="140"/>
      <c r="LKJ68" s="140"/>
      <c r="LKK68" s="140"/>
      <c r="LKL68" s="140"/>
      <c r="LKM68" s="140"/>
      <c r="LKN68" s="140"/>
      <c r="LKO68" s="140"/>
      <c r="LKP68" s="140"/>
      <c r="LKQ68" s="140"/>
      <c r="LKR68" s="140"/>
      <c r="LKS68" s="140"/>
      <c r="LKT68" s="140"/>
      <c r="LKU68" s="140"/>
      <c r="LKV68" s="140"/>
      <c r="LKW68" s="140"/>
      <c r="LKX68" s="140"/>
      <c r="LKY68" s="140"/>
      <c r="LKZ68" s="140"/>
      <c r="LLA68" s="140"/>
      <c r="LLB68" s="140"/>
      <c r="LLC68" s="140"/>
      <c r="LLD68" s="140"/>
      <c r="LLE68" s="140"/>
      <c r="LLF68" s="140"/>
      <c r="LLG68" s="140"/>
      <c r="LLH68" s="140"/>
      <c r="LLI68" s="140"/>
      <c r="LLJ68" s="140"/>
      <c r="LLK68" s="140"/>
      <c r="LLL68" s="140"/>
      <c r="LLM68" s="140"/>
      <c r="LLN68" s="140"/>
      <c r="LLO68" s="140"/>
      <c r="LLP68" s="140"/>
      <c r="LLQ68" s="140"/>
      <c r="LLR68" s="140"/>
      <c r="LLS68" s="140"/>
      <c r="LLT68" s="140"/>
      <c r="LLU68" s="140"/>
      <c r="LLV68" s="140"/>
      <c r="LLW68" s="140"/>
      <c r="LLX68" s="140"/>
      <c r="LLY68" s="140"/>
      <c r="LLZ68" s="140"/>
      <c r="LMA68" s="140"/>
      <c r="LMB68" s="140"/>
      <c r="LMC68" s="140"/>
      <c r="LMD68" s="140"/>
      <c r="LME68" s="140"/>
      <c r="LMF68" s="140"/>
      <c r="LMG68" s="140"/>
      <c r="LMH68" s="140"/>
      <c r="LMI68" s="140"/>
      <c r="LMJ68" s="140"/>
      <c r="LMK68" s="140"/>
      <c r="LML68" s="140"/>
      <c r="LMM68" s="140"/>
      <c r="LMN68" s="140"/>
      <c r="LMO68" s="140"/>
      <c r="LMP68" s="140"/>
      <c r="LMQ68" s="140"/>
      <c r="LMR68" s="140"/>
      <c r="LMS68" s="140"/>
      <c r="LMT68" s="140"/>
      <c r="LMU68" s="140"/>
      <c r="LMV68" s="140"/>
      <c r="LMW68" s="140"/>
      <c r="LMX68" s="140"/>
      <c r="LMY68" s="140"/>
      <c r="LMZ68" s="140"/>
      <c r="LNA68" s="140"/>
      <c r="LNB68" s="140"/>
      <c r="LNC68" s="140"/>
      <c r="LND68" s="140"/>
      <c r="LNE68" s="140"/>
      <c r="LNF68" s="140"/>
      <c r="LNG68" s="140"/>
      <c r="LNH68" s="140"/>
      <c r="LNI68" s="140"/>
      <c r="LNJ68" s="140"/>
      <c r="LNK68" s="140"/>
      <c r="LNL68" s="140"/>
      <c r="LNM68" s="140"/>
      <c r="LNN68" s="140"/>
      <c r="LNO68" s="140"/>
      <c r="LNP68" s="140"/>
      <c r="LNQ68" s="140"/>
      <c r="LNR68" s="140"/>
      <c r="LNS68" s="140"/>
      <c r="LNT68" s="140"/>
      <c r="LNU68" s="140"/>
      <c r="LNV68" s="140"/>
      <c r="LNW68" s="140"/>
      <c r="LNX68" s="140"/>
      <c r="LNY68" s="140"/>
      <c r="LNZ68" s="140"/>
      <c r="LOA68" s="140"/>
      <c r="LOB68" s="140"/>
      <c r="LOC68" s="140"/>
      <c r="LOD68" s="140"/>
      <c r="LOE68" s="140"/>
      <c r="LOF68" s="140"/>
      <c r="LOG68" s="140"/>
      <c r="LOH68" s="140"/>
      <c r="LOI68" s="140"/>
      <c r="LOJ68" s="140"/>
      <c r="LOK68" s="140"/>
      <c r="LOL68" s="140"/>
      <c r="LOM68" s="140"/>
      <c r="LON68" s="140"/>
      <c r="LOO68" s="140"/>
      <c r="LOP68" s="140"/>
      <c r="LOQ68" s="140"/>
      <c r="LOR68" s="140"/>
      <c r="LOS68" s="140"/>
      <c r="LOT68" s="140"/>
      <c r="LOU68" s="140"/>
      <c r="LOV68" s="140"/>
      <c r="LOW68" s="140"/>
      <c r="LOX68" s="140"/>
      <c r="LOY68" s="140"/>
      <c r="LOZ68" s="140"/>
      <c r="LPA68" s="140"/>
      <c r="LPB68" s="140"/>
      <c r="LPC68" s="140"/>
      <c r="LPD68" s="140"/>
      <c r="LPE68" s="140"/>
      <c r="LPF68" s="140"/>
      <c r="LPG68" s="140"/>
      <c r="LPH68" s="140"/>
      <c r="LPI68" s="140"/>
      <c r="LPJ68" s="140"/>
      <c r="LPK68" s="140"/>
      <c r="LPL68" s="140"/>
      <c r="LPM68" s="140"/>
      <c r="LPN68" s="140"/>
      <c r="LPO68" s="140"/>
      <c r="LPP68" s="140"/>
      <c r="LPQ68" s="140"/>
      <c r="LPR68" s="140"/>
      <c r="LPS68" s="140"/>
      <c r="LPT68" s="140"/>
      <c r="LPU68" s="140"/>
      <c r="LPV68" s="140"/>
      <c r="LPW68" s="140"/>
      <c r="LPX68" s="140"/>
      <c r="LPY68" s="140"/>
      <c r="LPZ68" s="140"/>
      <c r="LQA68" s="140"/>
      <c r="LQB68" s="140"/>
      <c r="LQC68" s="140"/>
      <c r="LQD68" s="140"/>
      <c r="LQE68" s="140"/>
      <c r="LQF68" s="140"/>
      <c r="LQG68" s="140"/>
      <c r="LQH68" s="140"/>
      <c r="LQI68" s="140"/>
      <c r="LQJ68" s="140"/>
      <c r="LQK68" s="140"/>
      <c r="LQL68" s="140"/>
      <c r="LQM68" s="140"/>
      <c r="LQN68" s="140"/>
      <c r="LQO68" s="140"/>
      <c r="LQP68" s="140"/>
      <c r="LQQ68" s="140"/>
      <c r="LQR68" s="140"/>
      <c r="LQS68" s="140"/>
      <c r="LQT68" s="140"/>
      <c r="LQU68" s="140"/>
      <c r="LQV68" s="140"/>
      <c r="LQW68" s="140"/>
      <c r="LQX68" s="140"/>
      <c r="LQY68" s="140"/>
      <c r="LQZ68" s="140"/>
      <c r="LRA68" s="140"/>
      <c r="LRB68" s="140"/>
      <c r="LRC68" s="140"/>
      <c r="LRD68" s="140"/>
      <c r="LRE68" s="140"/>
      <c r="LRF68" s="140"/>
      <c r="LRG68" s="140"/>
      <c r="LRH68" s="140"/>
      <c r="LRI68" s="140"/>
      <c r="LRJ68" s="140"/>
      <c r="LRK68" s="140"/>
      <c r="LRL68" s="140"/>
      <c r="LRM68" s="140"/>
      <c r="LRN68" s="140"/>
      <c r="LRO68" s="140"/>
      <c r="LRP68" s="140"/>
      <c r="LRQ68" s="140"/>
      <c r="LRR68" s="140"/>
      <c r="LRS68" s="140"/>
      <c r="LRT68" s="140"/>
      <c r="LRU68" s="140"/>
      <c r="LRV68" s="140"/>
      <c r="LRW68" s="140"/>
      <c r="LRX68" s="140"/>
      <c r="LRY68" s="140"/>
      <c r="LRZ68" s="140"/>
      <c r="LSA68" s="140"/>
      <c r="LSB68" s="140"/>
      <c r="LSC68" s="140"/>
      <c r="LSD68" s="140"/>
      <c r="LSE68" s="140"/>
      <c r="LSF68" s="140"/>
      <c r="LSG68" s="140"/>
      <c r="LSH68" s="140"/>
      <c r="LSI68" s="140"/>
      <c r="LSJ68" s="140"/>
      <c r="LSK68" s="140"/>
      <c r="LSL68" s="140"/>
      <c r="LSM68" s="140"/>
      <c r="LSN68" s="140"/>
      <c r="LSO68" s="140"/>
      <c r="LSP68" s="140"/>
      <c r="LSQ68" s="140"/>
      <c r="LSR68" s="140"/>
      <c r="LSS68" s="140"/>
      <c r="LST68" s="140"/>
      <c r="LSU68" s="140"/>
      <c r="LSV68" s="140"/>
      <c r="LSW68" s="140"/>
      <c r="LSX68" s="140"/>
      <c r="LSY68" s="140"/>
      <c r="LSZ68" s="140"/>
      <c r="LTA68" s="140"/>
      <c r="LTB68" s="140"/>
      <c r="LTC68" s="140"/>
      <c r="LTD68" s="140"/>
      <c r="LTE68" s="140"/>
      <c r="LTF68" s="140"/>
      <c r="LTG68" s="140"/>
      <c r="LTH68" s="140"/>
      <c r="LTI68" s="140"/>
      <c r="LTJ68" s="140"/>
      <c r="LTK68" s="140"/>
      <c r="LTL68" s="140"/>
      <c r="LTM68" s="140"/>
      <c r="LTN68" s="140"/>
      <c r="LTO68" s="140"/>
      <c r="LTP68" s="140"/>
      <c r="LTQ68" s="140"/>
      <c r="LTR68" s="140"/>
      <c r="LTS68" s="140"/>
      <c r="LTT68" s="140"/>
      <c r="LTU68" s="140"/>
      <c r="LTV68" s="140"/>
      <c r="LTW68" s="140"/>
      <c r="LTX68" s="140"/>
      <c r="LTY68" s="140"/>
      <c r="LTZ68" s="140"/>
      <c r="LUA68" s="140"/>
      <c r="LUB68" s="140"/>
      <c r="LUC68" s="140"/>
      <c r="LUD68" s="140"/>
      <c r="LUE68" s="140"/>
      <c r="LUF68" s="140"/>
      <c r="LUG68" s="140"/>
      <c r="LUH68" s="140"/>
      <c r="LUI68" s="140"/>
      <c r="LUJ68" s="140"/>
      <c r="LUK68" s="140"/>
      <c r="LUL68" s="140"/>
      <c r="LUM68" s="140"/>
      <c r="LUN68" s="140"/>
      <c r="LUO68" s="140"/>
      <c r="LUP68" s="140"/>
      <c r="LUQ68" s="140"/>
      <c r="LUR68" s="140"/>
      <c r="LUS68" s="140"/>
      <c r="LUT68" s="140"/>
      <c r="LUU68" s="140"/>
      <c r="LUV68" s="140"/>
      <c r="LUW68" s="140"/>
      <c r="LUX68" s="140"/>
      <c r="LUY68" s="140"/>
      <c r="LUZ68" s="140"/>
      <c r="LVA68" s="140"/>
      <c r="LVB68" s="140"/>
      <c r="LVC68" s="140"/>
      <c r="LVD68" s="140"/>
      <c r="LVE68" s="140"/>
      <c r="LVF68" s="140"/>
      <c r="LVG68" s="140"/>
      <c r="LVH68" s="140"/>
      <c r="LVI68" s="140"/>
      <c r="LVJ68" s="140"/>
      <c r="LVK68" s="140"/>
      <c r="LVL68" s="140"/>
      <c r="LVM68" s="140"/>
      <c r="LVN68" s="140"/>
      <c r="LVO68" s="140"/>
      <c r="LVP68" s="140"/>
      <c r="LVQ68" s="140"/>
      <c r="LVR68" s="140"/>
      <c r="LVS68" s="140"/>
      <c r="LVT68" s="140"/>
      <c r="LVU68" s="140"/>
      <c r="LVV68" s="140"/>
      <c r="LVW68" s="140"/>
      <c r="LVX68" s="140"/>
      <c r="LVY68" s="140"/>
      <c r="LVZ68" s="140"/>
      <c r="LWA68" s="140"/>
      <c r="LWB68" s="140"/>
      <c r="LWC68" s="140"/>
      <c r="LWD68" s="140"/>
      <c r="LWE68" s="140"/>
      <c r="LWF68" s="140"/>
      <c r="LWG68" s="140"/>
      <c r="LWH68" s="140"/>
      <c r="LWI68" s="140"/>
      <c r="LWJ68" s="140"/>
      <c r="LWK68" s="140"/>
      <c r="LWL68" s="140"/>
      <c r="LWM68" s="140"/>
      <c r="LWN68" s="140"/>
      <c r="LWO68" s="140"/>
      <c r="LWP68" s="140"/>
      <c r="LWQ68" s="140"/>
      <c r="LWR68" s="140"/>
      <c r="LWS68" s="140"/>
      <c r="LWT68" s="140"/>
      <c r="LWU68" s="140"/>
      <c r="LWV68" s="140"/>
      <c r="LWW68" s="140"/>
      <c r="LWX68" s="140"/>
      <c r="LWY68" s="140"/>
      <c r="LWZ68" s="140"/>
      <c r="LXA68" s="140"/>
      <c r="LXB68" s="140"/>
      <c r="LXC68" s="140"/>
      <c r="LXD68" s="140"/>
      <c r="LXE68" s="140"/>
      <c r="LXF68" s="140"/>
      <c r="LXG68" s="140"/>
      <c r="LXH68" s="140"/>
      <c r="LXI68" s="140"/>
      <c r="LXJ68" s="140"/>
      <c r="LXK68" s="140"/>
      <c r="LXL68" s="140"/>
      <c r="LXM68" s="140"/>
      <c r="LXN68" s="140"/>
      <c r="LXO68" s="140"/>
      <c r="LXP68" s="140"/>
      <c r="LXQ68" s="140"/>
      <c r="LXR68" s="140"/>
      <c r="LXS68" s="140"/>
      <c r="LXT68" s="140"/>
      <c r="LXU68" s="140"/>
      <c r="LXV68" s="140"/>
      <c r="LXW68" s="140"/>
      <c r="LXX68" s="140"/>
      <c r="LXY68" s="140"/>
      <c r="LXZ68" s="140"/>
      <c r="LYA68" s="140"/>
      <c r="LYB68" s="140"/>
      <c r="LYC68" s="140"/>
      <c r="LYD68" s="140"/>
      <c r="LYE68" s="140"/>
      <c r="LYF68" s="140"/>
      <c r="LYG68" s="140"/>
      <c r="LYH68" s="140"/>
      <c r="LYI68" s="140"/>
      <c r="LYJ68" s="140"/>
      <c r="LYK68" s="140"/>
      <c r="LYL68" s="140"/>
      <c r="LYM68" s="140"/>
      <c r="LYN68" s="140"/>
      <c r="LYO68" s="140"/>
      <c r="LYP68" s="140"/>
      <c r="LYQ68" s="140"/>
      <c r="LYR68" s="140"/>
      <c r="LYS68" s="140"/>
      <c r="LYT68" s="140"/>
      <c r="LYU68" s="140"/>
      <c r="LYV68" s="140"/>
      <c r="LYW68" s="140"/>
      <c r="LYX68" s="140"/>
      <c r="LYY68" s="140"/>
      <c r="LYZ68" s="140"/>
      <c r="LZA68" s="140"/>
      <c r="LZB68" s="140"/>
      <c r="LZC68" s="140"/>
      <c r="LZD68" s="140"/>
      <c r="LZE68" s="140"/>
      <c r="LZF68" s="140"/>
      <c r="LZG68" s="140"/>
      <c r="LZH68" s="140"/>
      <c r="LZI68" s="140"/>
      <c r="LZJ68" s="140"/>
      <c r="LZK68" s="140"/>
      <c r="LZL68" s="140"/>
      <c r="LZM68" s="140"/>
      <c r="LZN68" s="140"/>
      <c r="LZO68" s="140"/>
      <c r="LZP68" s="140"/>
      <c r="LZQ68" s="140"/>
      <c r="LZR68" s="140"/>
      <c r="LZS68" s="140"/>
      <c r="LZT68" s="140"/>
      <c r="LZU68" s="140"/>
      <c r="LZV68" s="140"/>
      <c r="LZW68" s="140"/>
      <c r="LZX68" s="140"/>
      <c r="LZY68" s="140"/>
      <c r="LZZ68" s="140"/>
      <c r="MAA68" s="140"/>
      <c r="MAB68" s="140"/>
      <c r="MAC68" s="140"/>
      <c r="MAD68" s="140"/>
      <c r="MAE68" s="140"/>
      <c r="MAF68" s="140"/>
      <c r="MAG68" s="140"/>
      <c r="MAH68" s="140"/>
      <c r="MAI68" s="140"/>
      <c r="MAJ68" s="140"/>
      <c r="MAK68" s="140"/>
      <c r="MAL68" s="140"/>
      <c r="MAM68" s="140"/>
      <c r="MAN68" s="140"/>
      <c r="MAO68" s="140"/>
      <c r="MAP68" s="140"/>
      <c r="MAQ68" s="140"/>
      <c r="MAR68" s="140"/>
      <c r="MAS68" s="140"/>
      <c r="MAT68" s="140"/>
      <c r="MAU68" s="140"/>
      <c r="MAV68" s="140"/>
      <c r="MAW68" s="140"/>
      <c r="MAX68" s="140"/>
      <c r="MAY68" s="140"/>
      <c r="MAZ68" s="140"/>
      <c r="MBA68" s="140"/>
      <c r="MBB68" s="140"/>
      <c r="MBC68" s="140"/>
      <c r="MBD68" s="140"/>
      <c r="MBE68" s="140"/>
      <c r="MBF68" s="140"/>
      <c r="MBG68" s="140"/>
      <c r="MBH68" s="140"/>
      <c r="MBI68" s="140"/>
      <c r="MBJ68" s="140"/>
      <c r="MBK68" s="140"/>
      <c r="MBL68" s="140"/>
      <c r="MBM68" s="140"/>
      <c r="MBN68" s="140"/>
      <c r="MBO68" s="140"/>
      <c r="MBP68" s="140"/>
      <c r="MBQ68" s="140"/>
      <c r="MBR68" s="140"/>
      <c r="MBS68" s="140"/>
      <c r="MBT68" s="140"/>
      <c r="MBU68" s="140"/>
      <c r="MBV68" s="140"/>
      <c r="MBW68" s="140"/>
      <c r="MBX68" s="140"/>
      <c r="MBY68" s="140"/>
      <c r="MBZ68" s="140"/>
      <c r="MCA68" s="140"/>
      <c r="MCB68" s="140"/>
      <c r="MCC68" s="140"/>
      <c r="MCD68" s="140"/>
      <c r="MCE68" s="140"/>
      <c r="MCF68" s="140"/>
      <c r="MCG68" s="140"/>
      <c r="MCH68" s="140"/>
      <c r="MCI68" s="140"/>
      <c r="MCJ68" s="140"/>
      <c r="MCK68" s="140"/>
      <c r="MCL68" s="140"/>
      <c r="MCM68" s="140"/>
      <c r="MCN68" s="140"/>
      <c r="MCO68" s="140"/>
      <c r="MCP68" s="140"/>
      <c r="MCQ68" s="140"/>
      <c r="MCR68" s="140"/>
      <c r="MCS68" s="140"/>
      <c r="MCT68" s="140"/>
      <c r="MCU68" s="140"/>
      <c r="MCV68" s="140"/>
      <c r="MCW68" s="140"/>
      <c r="MCX68" s="140"/>
      <c r="MCY68" s="140"/>
      <c r="MCZ68" s="140"/>
      <c r="MDA68" s="140"/>
      <c r="MDB68" s="140"/>
      <c r="MDC68" s="140"/>
      <c r="MDD68" s="140"/>
      <c r="MDE68" s="140"/>
      <c r="MDF68" s="140"/>
      <c r="MDG68" s="140"/>
      <c r="MDH68" s="140"/>
      <c r="MDI68" s="140"/>
      <c r="MDJ68" s="140"/>
      <c r="MDK68" s="140"/>
      <c r="MDL68" s="140"/>
      <c r="MDM68" s="140"/>
      <c r="MDN68" s="140"/>
      <c r="MDO68" s="140"/>
      <c r="MDP68" s="140"/>
      <c r="MDQ68" s="140"/>
      <c r="MDR68" s="140"/>
      <c r="MDS68" s="140"/>
      <c r="MDT68" s="140"/>
      <c r="MDU68" s="140"/>
      <c r="MDV68" s="140"/>
      <c r="MDW68" s="140"/>
      <c r="MDX68" s="140"/>
      <c r="MDY68" s="140"/>
      <c r="MDZ68" s="140"/>
      <c r="MEA68" s="140"/>
      <c r="MEB68" s="140"/>
      <c r="MEC68" s="140"/>
      <c r="MED68" s="140"/>
      <c r="MEE68" s="140"/>
      <c r="MEF68" s="140"/>
      <c r="MEG68" s="140"/>
      <c r="MEH68" s="140"/>
      <c r="MEI68" s="140"/>
      <c r="MEJ68" s="140"/>
      <c r="MEK68" s="140"/>
      <c r="MEL68" s="140"/>
      <c r="MEM68" s="140"/>
      <c r="MEN68" s="140"/>
      <c r="MEO68" s="140"/>
      <c r="MEP68" s="140"/>
      <c r="MEQ68" s="140"/>
      <c r="MER68" s="140"/>
      <c r="MES68" s="140"/>
      <c r="MET68" s="140"/>
      <c r="MEU68" s="140"/>
      <c r="MEV68" s="140"/>
      <c r="MEW68" s="140"/>
      <c r="MEX68" s="140"/>
      <c r="MEY68" s="140"/>
      <c r="MEZ68" s="140"/>
      <c r="MFA68" s="140"/>
      <c r="MFB68" s="140"/>
      <c r="MFC68" s="140"/>
      <c r="MFD68" s="140"/>
      <c r="MFE68" s="140"/>
      <c r="MFF68" s="140"/>
      <c r="MFG68" s="140"/>
      <c r="MFH68" s="140"/>
      <c r="MFI68" s="140"/>
      <c r="MFJ68" s="140"/>
      <c r="MFK68" s="140"/>
      <c r="MFL68" s="140"/>
      <c r="MFM68" s="140"/>
      <c r="MFN68" s="140"/>
      <c r="MFO68" s="140"/>
      <c r="MFP68" s="140"/>
      <c r="MFQ68" s="140"/>
      <c r="MFR68" s="140"/>
      <c r="MFS68" s="140"/>
      <c r="MFT68" s="140"/>
      <c r="MFU68" s="140"/>
      <c r="MFV68" s="140"/>
      <c r="MFW68" s="140"/>
      <c r="MFX68" s="140"/>
      <c r="MFY68" s="140"/>
      <c r="MFZ68" s="140"/>
      <c r="MGA68" s="140"/>
      <c r="MGB68" s="140"/>
      <c r="MGC68" s="140"/>
      <c r="MGD68" s="140"/>
      <c r="MGE68" s="140"/>
      <c r="MGF68" s="140"/>
      <c r="MGG68" s="140"/>
      <c r="MGH68" s="140"/>
      <c r="MGI68" s="140"/>
      <c r="MGJ68" s="140"/>
      <c r="MGK68" s="140"/>
      <c r="MGL68" s="140"/>
      <c r="MGM68" s="140"/>
      <c r="MGN68" s="140"/>
      <c r="MGO68" s="140"/>
      <c r="MGP68" s="140"/>
      <c r="MGQ68" s="140"/>
      <c r="MGR68" s="140"/>
      <c r="MGS68" s="140"/>
      <c r="MGT68" s="140"/>
      <c r="MGU68" s="140"/>
      <c r="MGV68" s="140"/>
      <c r="MGW68" s="140"/>
      <c r="MGX68" s="140"/>
      <c r="MGY68" s="140"/>
      <c r="MGZ68" s="140"/>
      <c r="MHA68" s="140"/>
      <c r="MHB68" s="140"/>
      <c r="MHC68" s="140"/>
      <c r="MHD68" s="140"/>
      <c r="MHE68" s="140"/>
      <c r="MHF68" s="140"/>
      <c r="MHG68" s="140"/>
      <c r="MHH68" s="140"/>
      <c r="MHI68" s="140"/>
      <c r="MHJ68" s="140"/>
      <c r="MHK68" s="140"/>
      <c r="MHL68" s="140"/>
      <c r="MHM68" s="140"/>
      <c r="MHN68" s="140"/>
      <c r="MHO68" s="140"/>
      <c r="MHP68" s="140"/>
      <c r="MHQ68" s="140"/>
      <c r="MHR68" s="140"/>
      <c r="MHS68" s="140"/>
      <c r="MHT68" s="140"/>
      <c r="MHU68" s="140"/>
      <c r="MHV68" s="140"/>
      <c r="MHW68" s="140"/>
      <c r="MHX68" s="140"/>
      <c r="MHY68" s="140"/>
      <c r="MHZ68" s="140"/>
      <c r="MIA68" s="140"/>
      <c r="MIB68" s="140"/>
      <c r="MIC68" s="140"/>
      <c r="MID68" s="140"/>
      <c r="MIE68" s="140"/>
      <c r="MIF68" s="140"/>
      <c r="MIG68" s="140"/>
      <c r="MIH68" s="140"/>
      <c r="MII68" s="140"/>
      <c r="MIJ68" s="140"/>
      <c r="MIK68" s="140"/>
      <c r="MIL68" s="140"/>
      <c r="MIM68" s="140"/>
      <c r="MIN68" s="140"/>
      <c r="MIO68" s="140"/>
      <c r="MIP68" s="140"/>
      <c r="MIQ68" s="140"/>
      <c r="MIR68" s="140"/>
      <c r="MIS68" s="140"/>
      <c r="MIT68" s="140"/>
      <c r="MIU68" s="140"/>
      <c r="MIV68" s="140"/>
      <c r="MIW68" s="140"/>
      <c r="MIX68" s="140"/>
      <c r="MIY68" s="140"/>
      <c r="MIZ68" s="140"/>
      <c r="MJA68" s="140"/>
      <c r="MJB68" s="140"/>
      <c r="MJC68" s="140"/>
      <c r="MJD68" s="140"/>
      <c r="MJE68" s="140"/>
      <c r="MJF68" s="140"/>
      <c r="MJG68" s="140"/>
      <c r="MJH68" s="140"/>
      <c r="MJI68" s="140"/>
      <c r="MJJ68" s="140"/>
      <c r="MJK68" s="140"/>
      <c r="MJL68" s="140"/>
      <c r="MJM68" s="140"/>
      <c r="MJN68" s="140"/>
      <c r="MJO68" s="140"/>
      <c r="MJP68" s="140"/>
      <c r="MJQ68" s="140"/>
      <c r="MJR68" s="140"/>
      <c r="MJS68" s="140"/>
      <c r="MJT68" s="140"/>
      <c r="MJU68" s="140"/>
      <c r="MJV68" s="140"/>
      <c r="MJW68" s="140"/>
      <c r="MJX68" s="140"/>
      <c r="MJY68" s="140"/>
      <c r="MJZ68" s="140"/>
      <c r="MKA68" s="140"/>
      <c r="MKB68" s="140"/>
      <c r="MKC68" s="140"/>
      <c r="MKD68" s="140"/>
      <c r="MKE68" s="140"/>
      <c r="MKF68" s="140"/>
      <c r="MKG68" s="140"/>
      <c r="MKH68" s="140"/>
      <c r="MKI68" s="140"/>
      <c r="MKJ68" s="140"/>
      <c r="MKK68" s="140"/>
      <c r="MKL68" s="140"/>
      <c r="MKM68" s="140"/>
      <c r="MKN68" s="140"/>
      <c r="MKO68" s="140"/>
      <c r="MKP68" s="140"/>
      <c r="MKQ68" s="140"/>
      <c r="MKR68" s="140"/>
      <c r="MKS68" s="140"/>
      <c r="MKT68" s="140"/>
      <c r="MKU68" s="140"/>
      <c r="MKV68" s="140"/>
      <c r="MKW68" s="140"/>
      <c r="MKX68" s="140"/>
      <c r="MKY68" s="140"/>
      <c r="MKZ68" s="140"/>
      <c r="MLA68" s="140"/>
      <c r="MLB68" s="140"/>
      <c r="MLC68" s="140"/>
      <c r="MLD68" s="140"/>
      <c r="MLE68" s="140"/>
      <c r="MLF68" s="140"/>
      <c r="MLG68" s="140"/>
      <c r="MLH68" s="140"/>
      <c r="MLI68" s="140"/>
      <c r="MLJ68" s="140"/>
      <c r="MLK68" s="140"/>
      <c r="MLL68" s="140"/>
      <c r="MLM68" s="140"/>
      <c r="MLN68" s="140"/>
      <c r="MLO68" s="140"/>
      <c r="MLP68" s="140"/>
      <c r="MLQ68" s="140"/>
      <c r="MLR68" s="140"/>
      <c r="MLS68" s="140"/>
      <c r="MLT68" s="140"/>
      <c r="MLU68" s="140"/>
      <c r="MLV68" s="140"/>
      <c r="MLW68" s="140"/>
      <c r="MLX68" s="140"/>
      <c r="MLY68" s="140"/>
      <c r="MLZ68" s="140"/>
      <c r="MMA68" s="140"/>
      <c r="MMB68" s="140"/>
      <c r="MMC68" s="140"/>
      <c r="MMD68" s="140"/>
      <c r="MME68" s="140"/>
      <c r="MMF68" s="140"/>
      <c r="MMG68" s="140"/>
      <c r="MMH68" s="140"/>
      <c r="MMI68" s="140"/>
      <c r="MMJ68" s="140"/>
      <c r="MMK68" s="140"/>
      <c r="MML68" s="140"/>
      <c r="MMM68" s="140"/>
      <c r="MMN68" s="140"/>
      <c r="MMO68" s="140"/>
      <c r="MMP68" s="140"/>
      <c r="MMQ68" s="140"/>
      <c r="MMR68" s="140"/>
      <c r="MMS68" s="140"/>
      <c r="MMT68" s="140"/>
      <c r="MMU68" s="140"/>
      <c r="MMV68" s="140"/>
      <c r="MMW68" s="140"/>
      <c r="MMX68" s="140"/>
      <c r="MMY68" s="140"/>
      <c r="MMZ68" s="140"/>
      <c r="MNA68" s="140"/>
      <c r="MNB68" s="140"/>
      <c r="MNC68" s="140"/>
      <c r="MND68" s="140"/>
      <c r="MNE68" s="140"/>
      <c r="MNF68" s="140"/>
      <c r="MNG68" s="140"/>
      <c r="MNH68" s="140"/>
      <c r="MNI68" s="140"/>
      <c r="MNJ68" s="140"/>
      <c r="MNK68" s="140"/>
      <c r="MNL68" s="140"/>
      <c r="MNM68" s="140"/>
      <c r="MNN68" s="140"/>
      <c r="MNO68" s="140"/>
      <c r="MNP68" s="140"/>
      <c r="MNQ68" s="140"/>
      <c r="MNR68" s="140"/>
      <c r="MNS68" s="140"/>
      <c r="MNT68" s="140"/>
      <c r="MNU68" s="140"/>
      <c r="MNV68" s="140"/>
      <c r="MNW68" s="140"/>
      <c r="MNX68" s="140"/>
      <c r="MNY68" s="140"/>
      <c r="MNZ68" s="140"/>
      <c r="MOA68" s="140"/>
      <c r="MOB68" s="140"/>
      <c r="MOC68" s="140"/>
      <c r="MOD68" s="140"/>
      <c r="MOE68" s="140"/>
      <c r="MOF68" s="140"/>
      <c r="MOG68" s="140"/>
      <c r="MOH68" s="140"/>
      <c r="MOI68" s="140"/>
      <c r="MOJ68" s="140"/>
      <c r="MOK68" s="140"/>
      <c r="MOL68" s="140"/>
      <c r="MOM68" s="140"/>
      <c r="MON68" s="140"/>
      <c r="MOO68" s="140"/>
      <c r="MOP68" s="140"/>
      <c r="MOQ68" s="140"/>
      <c r="MOR68" s="140"/>
      <c r="MOS68" s="140"/>
      <c r="MOT68" s="140"/>
      <c r="MOU68" s="140"/>
      <c r="MOV68" s="140"/>
      <c r="MOW68" s="140"/>
      <c r="MOX68" s="140"/>
      <c r="MOY68" s="140"/>
      <c r="MOZ68" s="140"/>
      <c r="MPA68" s="140"/>
      <c r="MPB68" s="140"/>
      <c r="MPC68" s="140"/>
      <c r="MPD68" s="140"/>
      <c r="MPE68" s="140"/>
      <c r="MPF68" s="140"/>
      <c r="MPG68" s="140"/>
      <c r="MPH68" s="140"/>
      <c r="MPI68" s="140"/>
      <c r="MPJ68" s="140"/>
      <c r="MPK68" s="140"/>
      <c r="MPL68" s="140"/>
      <c r="MPM68" s="140"/>
      <c r="MPN68" s="140"/>
      <c r="MPO68" s="140"/>
      <c r="MPP68" s="140"/>
      <c r="MPQ68" s="140"/>
      <c r="MPR68" s="140"/>
      <c r="MPS68" s="140"/>
      <c r="MPT68" s="140"/>
      <c r="MPU68" s="140"/>
      <c r="MPV68" s="140"/>
      <c r="MPW68" s="140"/>
      <c r="MPX68" s="140"/>
      <c r="MPY68" s="140"/>
      <c r="MPZ68" s="140"/>
      <c r="MQA68" s="140"/>
      <c r="MQB68" s="140"/>
      <c r="MQC68" s="140"/>
      <c r="MQD68" s="140"/>
      <c r="MQE68" s="140"/>
      <c r="MQF68" s="140"/>
      <c r="MQG68" s="140"/>
      <c r="MQH68" s="140"/>
      <c r="MQI68" s="140"/>
      <c r="MQJ68" s="140"/>
      <c r="MQK68" s="140"/>
      <c r="MQL68" s="140"/>
      <c r="MQM68" s="140"/>
      <c r="MQN68" s="140"/>
      <c r="MQO68" s="140"/>
      <c r="MQP68" s="140"/>
      <c r="MQQ68" s="140"/>
      <c r="MQR68" s="140"/>
      <c r="MQS68" s="140"/>
      <c r="MQT68" s="140"/>
      <c r="MQU68" s="140"/>
      <c r="MQV68" s="140"/>
      <c r="MQW68" s="140"/>
      <c r="MQX68" s="140"/>
      <c r="MQY68" s="140"/>
      <c r="MQZ68" s="140"/>
      <c r="MRA68" s="140"/>
      <c r="MRB68" s="140"/>
      <c r="MRC68" s="140"/>
      <c r="MRD68" s="140"/>
      <c r="MRE68" s="140"/>
      <c r="MRF68" s="140"/>
      <c r="MRG68" s="140"/>
      <c r="MRH68" s="140"/>
      <c r="MRI68" s="140"/>
      <c r="MRJ68" s="140"/>
      <c r="MRK68" s="140"/>
      <c r="MRL68" s="140"/>
      <c r="MRM68" s="140"/>
      <c r="MRN68" s="140"/>
      <c r="MRO68" s="140"/>
      <c r="MRP68" s="140"/>
      <c r="MRQ68" s="140"/>
      <c r="MRR68" s="140"/>
      <c r="MRS68" s="140"/>
      <c r="MRT68" s="140"/>
      <c r="MRU68" s="140"/>
      <c r="MRV68" s="140"/>
      <c r="MRW68" s="140"/>
      <c r="MRX68" s="140"/>
      <c r="MRY68" s="140"/>
      <c r="MRZ68" s="140"/>
      <c r="MSA68" s="140"/>
      <c r="MSB68" s="140"/>
      <c r="MSC68" s="140"/>
      <c r="MSD68" s="140"/>
      <c r="MSE68" s="140"/>
      <c r="MSF68" s="140"/>
      <c r="MSG68" s="140"/>
      <c r="MSH68" s="140"/>
      <c r="MSI68" s="140"/>
      <c r="MSJ68" s="140"/>
      <c r="MSK68" s="140"/>
      <c r="MSL68" s="140"/>
      <c r="MSM68" s="140"/>
      <c r="MSN68" s="140"/>
      <c r="MSO68" s="140"/>
      <c r="MSP68" s="140"/>
      <c r="MSQ68" s="140"/>
      <c r="MSR68" s="140"/>
      <c r="MSS68" s="140"/>
      <c r="MST68" s="140"/>
      <c r="MSU68" s="140"/>
      <c r="MSV68" s="140"/>
      <c r="MSW68" s="140"/>
      <c r="MSX68" s="140"/>
      <c r="MSY68" s="140"/>
      <c r="MSZ68" s="140"/>
      <c r="MTA68" s="140"/>
      <c r="MTB68" s="140"/>
      <c r="MTC68" s="140"/>
      <c r="MTD68" s="140"/>
      <c r="MTE68" s="140"/>
      <c r="MTF68" s="140"/>
      <c r="MTG68" s="140"/>
      <c r="MTH68" s="140"/>
      <c r="MTI68" s="140"/>
      <c r="MTJ68" s="140"/>
      <c r="MTK68" s="140"/>
      <c r="MTL68" s="140"/>
      <c r="MTM68" s="140"/>
      <c r="MTN68" s="140"/>
      <c r="MTO68" s="140"/>
      <c r="MTP68" s="140"/>
      <c r="MTQ68" s="140"/>
      <c r="MTR68" s="140"/>
      <c r="MTS68" s="140"/>
      <c r="MTT68" s="140"/>
      <c r="MTU68" s="140"/>
      <c r="MTV68" s="140"/>
      <c r="MTW68" s="140"/>
      <c r="MTX68" s="140"/>
      <c r="MTY68" s="140"/>
      <c r="MTZ68" s="140"/>
      <c r="MUA68" s="140"/>
      <c r="MUB68" s="140"/>
      <c r="MUC68" s="140"/>
      <c r="MUD68" s="140"/>
      <c r="MUE68" s="140"/>
      <c r="MUF68" s="140"/>
      <c r="MUG68" s="140"/>
      <c r="MUH68" s="140"/>
      <c r="MUI68" s="140"/>
      <c r="MUJ68" s="140"/>
      <c r="MUK68" s="140"/>
      <c r="MUL68" s="140"/>
      <c r="MUM68" s="140"/>
      <c r="MUN68" s="140"/>
      <c r="MUO68" s="140"/>
      <c r="MUP68" s="140"/>
      <c r="MUQ68" s="140"/>
      <c r="MUR68" s="140"/>
      <c r="MUS68" s="140"/>
      <c r="MUT68" s="140"/>
      <c r="MUU68" s="140"/>
      <c r="MUV68" s="140"/>
      <c r="MUW68" s="140"/>
      <c r="MUX68" s="140"/>
      <c r="MUY68" s="140"/>
      <c r="MUZ68" s="140"/>
      <c r="MVA68" s="140"/>
      <c r="MVB68" s="140"/>
      <c r="MVC68" s="140"/>
      <c r="MVD68" s="140"/>
      <c r="MVE68" s="140"/>
      <c r="MVF68" s="140"/>
      <c r="MVG68" s="140"/>
      <c r="MVH68" s="140"/>
      <c r="MVI68" s="140"/>
      <c r="MVJ68" s="140"/>
      <c r="MVK68" s="140"/>
      <c r="MVL68" s="140"/>
      <c r="MVM68" s="140"/>
      <c r="MVN68" s="140"/>
      <c r="MVO68" s="140"/>
      <c r="MVP68" s="140"/>
      <c r="MVQ68" s="140"/>
      <c r="MVR68" s="140"/>
      <c r="MVS68" s="140"/>
      <c r="MVT68" s="140"/>
      <c r="MVU68" s="140"/>
      <c r="MVV68" s="140"/>
      <c r="MVW68" s="140"/>
      <c r="MVX68" s="140"/>
      <c r="MVY68" s="140"/>
      <c r="MVZ68" s="140"/>
      <c r="MWA68" s="140"/>
      <c r="MWB68" s="140"/>
      <c r="MWC68" s="140"/>
      <c r="MWD68" s="140"/>
      <c r="MWE68" s="140"/>
      <c r="MWF68" s="140"/>
      <c r="MWG68" s="140"/>
      <c r="MWH68" s="140"/>
      <c r="MWI68" s="140"/>
      <c r="MWJ68" s="140"/>
      <c r="MWK68" s="140"/>
      <c r="MWL68" s="140"/>
      <c r="MWM68" s="140"/>
      <c r="MWN68" s="140"/>
      <c r="MWO68" s="140"/>
      <c r="MWP68" s="140"/>
      <c r="MWQ68" s="140"/>
      <c r="MWR68" s="140"/>
      <c r="MWS68" s="140"/>
      <c r="MWT68" s="140"/>
      <c r="MWU68" s="140"/>
      <c r="MWV68" s="140"/>
      <c r="MWW68" s="140"/>
      <c r="MWX68" s="140"/>
      <c r="MWY68" s="140"/>
      <c r="MWZ68" s="140"/>
      <c r="MXA68" s="140"/>
      <c r="MXB68" s="140"/>
      <c r="MXC68" s="140"/>
      <c r="MXD68" s="140"/>
      <c r="MXE68" s="140"/>
      <c r="MXF68" s="140"/>
      <c r="MXG68" s="140"/>
      <c r="MXH68" s="140"/>
      <c r="MXI68" s="140"/>
      <c r="MXJ68" s="140"/>
      <c r="MXK68" s="140"/>
      <c r="MXL68" s="140"/>
      <c r="MXM68" s="140"/>
      <c r="MXN68" s="140"/>
      <c r="MXO68" s="140"/>
      <c r="MXP68" s="140"/>
      <c r="MXQ68" s="140"/>
      <c r="MXR68" s="140"/>
      <c r="MXS68" s="140"/>
      <c r="MXT68" s="140"/>
      <c r="MXU68" s="140"/>
      <c r="MXV68" s="140"/>
      <c r="MXW68" s="140"/>
      <c r="MXX68" s="140"/>
      <c r="MXY68" s="140"/>
      <c r="MXZ68" s="140"/>
      <c r="MYA68" s="140"/>
      <c r="MYB68" s="140"/>
      <c r="MYC68" s="140"/>
      <c r="MYD68" s="140"/>
      <c r="MYE68" s="140"/>
      <c r="MYF68" s="140"/>
      <c r="MYG68" s="140"/>
      <c r="MYH68" s="140"/>
      <c r="MYI68" s="140"/>
      <c r="MYJ68" s="140"/>
      <c r="MYK68" s="140"/>
      <c r="MYL68" s="140"/>
      <c r="MYM68" s="140"/>
      <c r="MYN68" s="140"/>
      <c r="MYO68" s="140"/>
      <c r="MYP68" s="140"/>
      <c r="MYQ68" s="140"/>
      <c r="MYR68" s="140"/>
      <c r="MYS68" s="140"/>
      <c r="MYT68" s="140"/>
      <c r="MYU68" s="140"/>
      <c r="MYV68" s="140"/>
      <c r="MYW68" s="140"/>
      <c r="MYX68" s="140"/>
      <c r="MYY68" s="140"/>
      <c r="MYZ68" s="140"/>
      <c r="MZA68" s="140"/>
      <c r="MZB68" s="140"/>
      <c r="MZC68" s="140"/>
      <c r="MZD68" s="140"/>
      <c r="MZE68" s="140"/>
      <c r="MZF68" s="140"/>
      <c r="MZG68" s="140"/>
      <c r="MZH68" s="140"/>
      <c r="MZI68" s="140"/>
      <c r="MZJ68" s="140"/>
      <c r="MZK68" s="140"/>
      <c r="MZL68" s="140"/>
      <c r="MZM68" s="140"/>
      <c r="MZN68" s="140"/>
      <c r="MZO68" s="140"/>
      <c r="MZP68" s="140"/>
      <c r="MZQ68" s="140"/>
      <c r="MZR68" s="140"/>
      <c r="MZS68" s="140"/>
      <c r="MZT68" s="140"/>
      <c r="MZU68" s="140"/>
      <c r="MZV68" s="140"/>
      <c r="MZW68" s="140"/>
      <c r="MZX68" s="140"/>
      <c r="MZY68" s="140"/>
      <c r="MZZ68" s="140"/>
      <c r="NAA68" s="140"/>
      <c r="NAB68" s="140"/>
      <c r="NAC68" s="140"/>
      <c r="NAD68" s="140"/>
      <c r="NAE68" s="140"/>
      <c r="NAF68" s="140"/>
      <c r="NAG68" s="140"/>
      <c r="NAH68" s="140"/>
      <c r="NAI68" s="140"/>
      <c r="NAJ68" s="140"/>
      <c r="NAK68" s="140"/>
      <c r="NAL68" s="140"/>
      <c r="NAM68" s="140"/>
      <c r="NAN68" s="140"/>
      <c r="NAO68" s="140"/>
      <c r="NAP68" s="140"/>
      <c r="NAQ68" s="140"/>
      <c r="NAR68" s="140"/>
      <c r="NAS68" s="140"/>
      <c r="NAT68" s="140"/>
      <c r="NAU68" s="140"/>
      <c r="NAV68" s="140"/>
      <c r="NAW68" s="140"/>
      <c r="NAX68" s="140"/>
      <c r="NAY68" s="140"/>
      <c r="NAZ68" s="140"/>
      <c r="NBA68" s="140"/>
      <c r="NBB68" s="140"/>
      <c r="NBC68" s="140"/>
      <c r="NBD68" s="140"/>
      <c r="NBE68" s="140"/>
      <c r="NBF68" s="140"/>
      <c r="NBG68" s="140"/>
      <c r="NBH68" s="140"/>
      <c r="NBI68" s="140"/>
      <c r="NBJ68" s="140"/>
      <c r="NBK68" s="140"/>
      <c r="NBL68" s="140"/>
      <c r="NBM68" s="140"/>
      <c r="NBN68" s="140"/>
      <c r="NBO68" s="140"/>
      <c r="NBP68" s="140"/>
      <c r="NBQ68" s="140"/>
      <c r="NBR68" s="140"/>
      <c r="NBS68" s="140"/>
      <c r="NBT68" s="140"/>
      <c r="NBU68" s="140"/>
      <c r="NBV68" s="140"/>
      <c r="NBW68" s="140"/>
      <c r="NBX68" s="140"/>
      <c r="NBY68" s="140"/>
      <c r="NBZ68" s="140"/>
      <c r="NCA68" s="140"/>
      <c r="NCB68" s="140"/>
      <c r="NCC68" s="140"/>
      <c r="NCD68" s="140"/>
      <c r="NCE68" s="140"/>
      <c r="NCF68" s="140"/>
      <c r="NCG68" s="140"/>
      <c r="NCH68" s="140"/>
      <c r="NCI68" s="140"/>
      <c r="NCJ68" s="140"/>
      <c r="NCK68" s="140"/>
      <c r="NCL68" s="140"/>
      <c r="NCM68" s="140"/>
      <c r="NCN68" s="140"/>
      <c r="NCO68" s="140"/>
      <c r="NCP68" s="140"/>
      <c r="NCQ68" s="140"/>
      <c r="NCR68" s="140"/>
      <c r="NCS68" s="140"/>
      <c r="NCT68" s="140"/>
      <c r="NCU68" s="140"/>
      <c r="NCV68" s="140"/>
      <c r="NCW68" s="140"/>
      <c r="NCX68" s="140"/>
      <c r="NCY68" s="140"/>
      <c r="NCZ68" s="140"/>
      <c r="NDA68" s="140"/>
      <c r="NDB68" s="140"/>
      <c r="NDC68" s="140"/>
      <c r="NDD68" s="140"/>
      <c r="NDE68" s="140"/>
      <c r="NDF68" s="140"/>
      <c r="NDG68" s="140"/>
      <c r="NDH68" s="140"/>
      <c r="NDI68" s="140"/>
      <c r="NDJ68" s="140"/>
      <c r="NDK68" s="140"/>
      <c r="NDL68" s="140"/>
      <c r="NDM68" s="140"/>
      <c r="NDN68" s="140"/>
      <c r="NDO68" s="140"/>
      <c r="NDP68" s="140"/>
      <c r="NDQ68" s="140"/>
      <c r="NDR68" s="140"/>
      <c r="NDS68" s="140"/>
      <c r="NDT68" s="140"/>
      <c r="NDU68" s="140"/>
      <c r="NDV68" s="140"/>
      <c r="NDW68" s="140"/>
      <c r="NDX68" s="140"/>
      <c r="NDY68" s="140"/>
      <c r="NDZ68" s="140"/>
      <c r="NEA68" s="140"/>
      <c r="NEB68" s="140"/>
      <c r="NEC68" s="140"/>
      <c r="NED68" s="140"/>
      <c r="NEE68" s="140"/>
      <c r="NEF68" s="140"/>
      <c r="NEG68" s="140"/>
      <c r="NEH68" s="140"/>
      <c r="NEI68" s="140"/>
      <c r="NEJ68" s="140"/>
      <c r="NEK68" s="140"/>
      <c r="NEL68" s="140"/>
      <c r="NEM68" s="140"/>
      <c r="NEN68" s="140"/>
      <c r="NEO68" s="140"/>
      <c r="NEP68" s="140"/>
      <c r="NEQ68" s="140"/>
      <c r="NER68" s="140"/>
      <c r="NES68" s="140"/>
      <c r="NET68" s="140"/>
      <c r="NEU68" s="140"/>
      <c r="NEV68" s="140"/>
      <c r="NEW68" s="140"/>
      <c r="NEX68" s="140"/>
      <c r="NEY68" s="140"/>
      <c r="NEZ68" s="140"/>
      <c r="NFA68" s="140"/>
      <c r="NFB68" s="140"/>
      <c r="NFC68" s="140"/>
      <c r="NFD68" s="140"/>
      <c r="NFE68" s="140"/>
      <c r="NFF68" s="140"/>
      <c r="NFG68" s="140"/>
      <c r="NFH68" s="140"/>
      <c r="NFI68" s="140"/>
      <c r="NFJ68" s="140"/>
      <c r="NFK68" s="140"/>
      <c r="NFL68" s="140"/>
      <c r="NFM68" s="140"/>
      <c r="NFN68" s="140"/>
      <c r="NFO68" s="140"/>
      <c r="NFP68" s="140"/>
      <c r="NFQ68" s="140"/>
      <c r="NFR68" s="140"/>
      <c r="NFS68" s="140"/>
      <c r="NFT68" s="140"/>
      <c r="NFU68" s="140"/>
      <c r="NFV68" s="140"/>
      <c r="NFW68" s="140"/>
      <c r="NFX68" s="140"/>
      <c r="NFY68" s="140"/>
      <c r="NFZ68" s="140"/>
      <c r="NGA68" s="140"/>
      <c r="NGB68" s="140"/>
      <c r="NGC68" s="140"/>
      <c r="NGD68" s="140"/>
      <c r="NGE68" s="140"/>
      <c r="NGF68" s="140"/>
      <c r="NGG68" s="140"/>
      <c r="NGH68" s="140"/>
      <c r="NGI68" s="140"/>
      <c r="NGJ68" s="140"/>
      <c r="NGK68" s="140"/>
      <c r="NGL68" s="140"/>
      <c r="NGM68" s="140"/>
      <c r="NGN68" s="140"/>
      <c r="NGO68" s="140"/>
      <c r="NGP68" s="140"/>
      <c r="NGQ68" s="140"/>
      <c r="NGR68" s="140"/>
      <c r="NGS68" s="140"/>
      <c r="NGT68" s="140"/>
      <c r="NGU68" s="140"/>
      <c r="NGV68" s="140"/>
      <c r="NGW68" s="140"/>
      <c r="NGX68" s="140"/>
      <c r="NGY68" s="140"/>
      <c r="NGZ68" s="140"/>
      <c r="NHA68" s="140"/>
      <c r="NHB68" s="140"/>
      <c r="NHC68" s="140"/>
      <c r="NHD68" s="140"/>
      <c r="NHE68" s="140"/>
      <c r="NHF68" s="140"/>
      <c r="NHG68" s="140"/>
      <c r="NHH68" s="140"/>
      <c r="NHI68" s="140"/>
      <c r="NHJ68" s="140"/>
      <c r="NHK68" s="140"/>
      <c r="NHL68" s="140"/>
      <c r="NHM68" s="140"/>
      <c r="NHN68" s="140"/>
      <c r="NHO68" s="140"/>
      <c r="NHP68" s="140"/>
      <c r="NHQ68" s="140"/>
      <c r="NHR68" s="140"/>
      <c r="NHS68" s="140"/>
      <c r="NHT68" s="140"/>
      <c r="NHU68" s="140"/>
      <c r="NHV68" s="140"/>
      <c r="NHW68" s="140"/>
      <c r="NHX68" s="140"/>
      <c r="NHY68" s="140"/>
      <c r="NHZ68" s="140"/>
      <c r="NIA68" s="140"/>
      <c r="NIB68" s="140"/>
      <c r="NIC68" s="140"/>
      <c r="NID68" s="140"/>
      <c r="NIE68" s="140"/>
      <c r="NIF68" s="140"/>
      <c r="NIG68" s="140"/>
      <c r="NIH68" s="140"/>
      <c r="NII68" s="140"/>
      <c r="NIJ68" s="140"/>
      <c r="NIK68" s="140"/>
      <c r="NIL68" s="140"/>
      <c r="NIM68" s="140"/>
      <c r="NIN68" s="140"/>
      <c r="NIO68" s="140"/>
      <c r="NIP68" s="140"/>
      <c r="NIQ68" s="140"/>
      <c r="NIR68" s="140"/>
      <c r="NIS68" s="140"/>
      <c r="NIT68" s="140"/>
      <c r="NIU68" s="140"/>
      <c r="NIV68" s="140"/>
      <c r="NIW68" s="140"/>
      <c r="NIX68" s="140"/>
      <c r="NIY68" s="140"/>
      <c r="NIZ68" s="140"/>
      <c r="NJA68" s="140"/>
      <c r="NJB68" s="140"/>
      <c r="NJC68" s="140"/>
      <c r="NJD68" s="140"/>
      <c r="NJE68" s="140"/>
      <c r="NJF68" s="140"/>
      <c r="NJG68" s="140"/>
      <c r="NJH68" s="140"/>
      <c r="NJI68" s="140"/>
      <c r="NJJ68" s="140"/>
      <c r="NJK68" s="140"/>
      <c r="NJL68" s="140"/>
      <c r="NJM68" s="140"/>
      <c r="NJN68" s="140"/>
      <c r="NJO68" s="140"/>
      <c r="NJP68" s="140"/>
      <c r="NJQ68" s="140"/>
      <c r="NJR68" s="140"/>
      <c r="NJS68" s="140"/>
      <c r="NJT68" s="140"/>
      <c r="NJU68" s="140"/>
      <c r="NJV68" s="140"/>
      <c r="NJW68" s="140"/>
      <c r="NJX68" s="140"/>
      <c r="NJY68" s="140"/>
      <c r="NJZ68" s="140"/>
      <c r="NKA68" s="140"/>
      <c r="NKB68" s="140"/>
      <c r="NKC68" s="140"/>
      <c r="NKD68" s="140"/>
      <c r="NKE68" s="140"/>
      <c r="NKF68" s="140"/>
      <c r="NKG68" s="140"/>
      <c r="NKH68" s="140"/>
      <c r="NKI68" s="140"/>
      <c r="NKJ68" s="140"/>
      <c r="NKK68" s="140"/>
      <c r="NKL68" s="140"/>
      <c r="NKM68" s="140"/>
      <c r="NKN68" s="140"/>
      <c r="NKO68" s="140"/>
      <c r="NKP68" s="140"/>
      <c r="NKQ68" s="140"/>
      <c r="NKR68" s="140"/>
      <c r="NKS68" s="140"/>
      <c r="NKT68" s="140"/>
      <c r="NKU68" s="140"/>
      <c r="NKV68" s="140"/>
      <c r="NKW68" s="140"/>
      <c r="NKX68" s="140"/>
      <c r="NKY68" s="140"/>
      <c r="NKZ68" s="140"/>
      <c r="NLA68" s="140"/>
      <c r="NLB68" s="140"/>
      <c r="NLC68" s="140"/>
      <c r="NLD68" s="140"/>
      <c r="NLE68" s="140"/>
      <c r="NLF68" s="140"/>
      <c r="NLG68" s="140"/>
      <c r="NLH68" s="140"/>
      <c r="NLI68" s="140"/>
      <c r="NLJ68" s="140"/>
      <c r="NLK68" s="140"/>
      <c r="NLL68" s="140"/>
      <c r="NLM68" s="140"/>
      <c r="NLN68" s="140"/>
      <c r="NLO68" s="140"/>
      <c r="NLP68" s="140"/>
      <c r="NLQ68" s="140"/>
      <c r="NLR68" s="140"/>
      <c r="NLS68" s="140"/>
      <c r="NLT68" s="140"/>
      <c r="NLU68" s="140"/>
      <c r="NLV68" s="140"/>
      <c r="NLW68" s="140"/>
      <c r="NLX68" s="140"/>
      <c r="NLY68" s="140"/>
      <c r="NLZ68" s="140"/>
      <c r="NMA68" s="140"/>
      <c r="NMB68" s="140"/>
      <c r="NMC68" s="140"/>
      <c r="NMD68" s="140"/>
      <c r="NME68" s="140"/>
      <c r="NMF68" s="140"/>
      <c r="NMG68" s="140"/>
      <c r="NMH68" s="140"/>
      <c r="NMI68" s="140"/>
      <c r="NMJ68" s="140"/>
      <c r="NMK68" s="140"/>
      <c r="NML68" s="140"/>
      <c r="NMM68" s="140"/>
      <c r="NMN68" s="140"/>
      <c r="NMO68" s="140"/>
      <c r="NMP68" s="140"/>
      <c r="NMQ68" s="140"/>
      <c r="NMR68" s="140"/>
      <c r="NMS68" s="140"/>
      <c r="NMT68" s="140"/>
      <c r="NMU68" s="140"/>
      <c r="NMV68" s="140"/>
      <c r="NMW68" s="140"/>
      <c r="NMX68" s="140"/>
      <c r="NMY68" s="140"/>
      <c r="NMZ68" s="140"/>
      <c r="NNA68" s="140"/>
      <c r="NNB68" s="140"/>
      <c r="NNC68" s="140"/>
      <c r="NND68" s="140"/>
      <c r="NNE68" s="140"/>
      <c r="NNF68" s="140"/>
      <c r="NNG68" s="140"/>
      <c r="NNH68" s="140"/>
      <c r="NNI68" s="140"/>
      <c r="NNJ68" s="140"/>
      <c r="NNK68" s="140"/>
      <c r="NNL68" s="140"/>
      <c r="NNM68" s="140"/>
      <c r="NNN68" s="140"/>
      <c r="NNO68" s="140"/>
      <c r="NNP68" s="140"/>
      <c r="NNQ68" s="140"/>
      <c r="NNR68" s="140"/>
      <c r="NNS68" s="140"/>
      <c r="NNT68" s="140"/>
      <c r="NNU68" s="140"/>
      <c r="NNV68" s="140"/>
      <c r="NNW68" s="140"/>
      <c r="NNX68" s="140"/>
      <c r="NNY68" s="140"/>
      <c r="NNZ68" s="140"/>
      <c r="NOA68" s="140"/>
      <c r="NOB68" s="140"/>
      <c r="NOC68" s="140"/>
      <c r="NOD68" s="140"/>
      <c r="NOE68" s="140"/>
      <c r="NOF68" s="140"/>
      <c r="NOG68" s="140"/>
      <c r="NOH68" s="140"/>
      <c r="NOI68" s="140"/>
      <c r="NOJ68" s="140"/>
      <c r="NOK68" s="140"/>
      <c r="NOL68" s="140"/>
      <c r="NOM68" s="140"/>
      <c r="NON68" s="140"/>
      <c r="NOO68" s="140"/>
      <c r="NOP68" s="140"/>
      <c r="NOQ68" s="140"/>
      <c r="NOR68" s="140"/>
      <c r="NOS68" s="140"/>
      <c r="NOT68" s="140"/>
      <c r="NOU68" s="140"/>
      <c r="NOV68" s="140"/>
      <c r="NOW68" s="140"/>
      <c r="NOX68" s="140"/>
      <c r="NOY68" s="140"/>
      <c r="NOZ68" s="140"/>
      <c r="NPA68" s="140"/>
      <c r="NPB68" s="140"/>
      <c r="NPC68" s="140"/>
      <c r="NPD68" s="140"/>
      <c r="NPE68" s="140"/>
      <c r="NPF68" s="140"/>
      <c r="NPG68" s="140"/>
      <c r="NPH68" s="140"/>
      <c r="NPI68" s="140"/>
      <c r="NPJ68" s="140"/>
      <c r="NPK68" s="140"/>
      <c r="NPL68" s="140"/>
      <c r="NPM68" s="140"/>
      <c r="NPN68" s="140"/>
      <c r="NPO68" s="140"/>
      <c r="NPP68" s="140"/>
      <c r="NPQ68" s="140"/>
      <c r="NPR68" s="140"/>
      <c r="NPS68" s="140"/>
      <c r="NPT68" s="140"/>
      <c r="NPU68" s="140"/>
      <c r="NPV68" s="140"/>
      <c r="NPW68" s="140"/>
      <c r="NPX68" s="140"/>
      <c r="NPY68" s="140"/>
      <c r="NPZ68" s="140"/>
      <c r="NQA68" s="140"/>
      <c r="NQB68" s="140"/>
      <c r="NQC68" s="140"/>
      <c r="NQD68" s="140"/>
      <c r="NQE68" s="140"/>
      <c r="NQF68" s="140"/>
      <c r="NQG68" s="140"/>
      <c r="NQH68" s="140"/>
      <c r="NQI68" s="140"/>
      <c r="NQJ68" s="140"/>
      <c r="NQK68" s="140"/>
      <c r="NQL68" s="140"/>
      <c r="NQM68" s="140"/>
      <c r="NQN68" s="140"/>
      <c r="NQO68" s="140"/>
      <c r="NQP68" s="140"/>
      <c r="NQQ68" s="140"/>
      <c r="NQR68" s="140"/>
      <c r="NQS68" s="140"/>
      <c r="NQT68" s="140"/>
      <c r="NQU68" s="140"/>
      <c r="NQV68" s="140"/>
      <c r="NQW68" s="140"/>
      <c r="NQX68" s="140"/>
      <c r="NQY68" s="140"/>
      <c r="NQZ68" s="140"/>
      <c r="NRA68" s="140"/>
      <c r="NRB68" s="140"/>
      <c r="NRC68" s="140"/>
      <c r="NRD68" s="140"/>
      <c r="NRE68" s="140"/>
      <c r="NRF68" s="140"/>
      <c r="NRG68" s="140"/>
      <c r="NRH68" s="140"/>
      <c r="NRI68" s="140"/>
      <c r="NRJ68" s="140"/>
      <c r="NRK68" s="140"/>
      <c r="NRL68" s="140"/>
      <c r="NRM68" s="140"/>
      <c r="NRN68" s="140"/>
      <c r="NRO68" s="140"/>
      <c r="NRP68" s="140"/>
      <c r="NRQ68" s="140"/>
      <c r="NRR68" s="140"/>
      <c r="NRS68" s="140"/>
      <c r="NRT68" s="140"/>
      <c r="NRU68" s="140"/>
      <c r="NRV68" s="140"/>
      <c r="NRW68" s="140"/>
      <c r="NRX68" s="140"/>
      <c r="NRY68" s="140"/>
      <c r="NRZ68" s="140"/>
      <c r="NSA68" s="140"/>
      <c r="NSB68" s="140"/>
      <c r="NSC68" s="140"/>
      <c r="NSD68" s="140"/>
      <c r="NSE68" s="140"/>
      <c r="NSF68" s="140"/>
      <c r="NSG68" s="140"/>
      <c r="NSH68" s="140"/>
      <c r="NSI68" s="140"/>
      <c r="NSJ68" s="140"/>
      <c r="NSK68" s="140"/>
      <c r="NSL68" s="140"/>
      <c r="NSM68" s="140"/>
      <c r="NSN68" s="140"/>
      <c r="NSO68" s="140"/>
      <c r="NSP68" s="140"/>
      <c r="NSQ68" s="140"/>
      <c r="NSR68" s="140"/>
      <c r="NSS68" s="140"/>
      <c r="NST68" s="140"/>
      <c r="NSU68" s="140"/>
      <c r="NSV68" s="140"/>
      <c r="NSW68" s="140"/>
      <c r="NSX68" s="140"/>
      <c r="NSY68" s="140"/>
      <c r="NSZ68" s="140"/>
      <c r="NTA68" s="140"/>
      <c r="NTB68" s="140"/>
      <c r="NTC68" s="140"/>
      <c r="NTD68" s="140"/>
      <c r="NTE68" s="140"/>
      <c r="NTF68" s="140"/>
      <c r="NTG68" s="140"/>
      <c r="NTH68" s="140"/>
      <c r="NTI68" s="140"/>
      <c r="NTJ68" s="140"/>
      <c r="NTK68" s="140"/>
      <c r="NTL68" s="140"/>
      <c r="NTM68" s="140"/>
      <c r="NTN68" s="140"/>
      <c r="NTO68" s="140"/>
      <c r="NTP68" s="140"/>
      <c r="NTQ68" s="140"/>
      <c r="NTR68" s="140"/>
      <c r="NTS68" s="140"/>
      <c r="NTT68" s="140"/>
      <c r="NTU68" s="140"/>
      <c r="NTV68" s="140"/>
      <c r="NTW68" s="140"/>
      <c r="NTX68" s="140"/>
      <c r="NTY68" s="140"/>
      <c r="NTZ68" s="140"/>
      <c r="NUA68" s="140"/>
      <c r="NUB68" s="140"/>
      <c r="NUC68" s="140"/>
      <c r="NUD68" s="140"/>
      <c r="NUE68" s="140"/>
      <c r="NUF68" s="140"/>
      <c r="NUG68" s="140"/>
      <c r="NUH68" s="140"/>
      <c r="NUI68" s="140"/>
      <c r="NUJ68" s="140"/>
      <c r="NUK68" s="140"/>
      <c r="NUL68" s="140"/>
      <c r="NUM68" s="140"/>
      <c r="NUN68" s="140"/>
      <c r="NUO68" s="140"/>
      <c r="NUP68" s="140"/>
      <c r="NUQ68" s="140"/>
      <c r="NUR68" s="140"/>
      <c r="NUS68" s="140"/>
      <c r="NUT68" s="140"/>
      <c r="NUU68" s="140"/>
      <c r="NUV68" s="140"/>
      <c r="NUW68" s="140"/>
      <c r="NUX68" s="140"/>
      <c r="NUY68" s="140"/>
      <c r="NUZ68" s="140"/>
      <c r="NVA68" s="140"/>
      <c r="NVB68" s="140"/>
      <c r="NVC68" s="140"/>
      <c r="NVD68" s="140"/>
      <c r="NVE68" s="140"/>
      <c r="NVF68" s="140"/>
      <c r="NVG68" s="140"/>
      <c r="NVH68" s="140"/>
      <c r="NVI68" s="140"/>
      <c r="NVJ68" s="140"/>
      <c r="NVK68" s="140"/>
      <c r="NVL68" s="140"/>
      <c r="NVM68" s="140"/>
      <c r="NVN68" s="140"/>
      <c r="NVO68" s="140"/>
      <c r="NVP68" s="140"/>
      <c r="NVQ68" s="140"/>
      <c r="NVR68" s="140"/>
      <c r="NVS68" s="140"/>
      <c r="NVT68" s="140"/>
      <c r="NVU68" s="140"/>
      <c r="NVV68" s="140"/>
      <c r="NVW68" s="140"/>
      <c r="NVX68" s="140"/>
      <c r="NVY68" s="140"/>
      <c r="NVZ68" s="140"/>
      <c r="NWA68" s="140"/>
      <c r="NWB68" s="140"/>
      <c r="NWC68" s="140"/>
      <c r="NWD68" s="140"/>
      <c r="NWE68" s="140"/>
      <c r="NWF68" s="140"/>
      <c r="NWG68" s="140"/>
      <c r="NWH68" s="140"/>
      <c r="NWI68" s="140"/>
      <c r="NWJ68" s="140"/>
      <c r="NWK68" s="140"/>
      <c r="NWL68" s="140"/>
      <c r="NWM68" s="140"/>
      <c r="NWN68" s="140"/>
      <c r="NWO68" s="140"/>
      <c r="NWP68" s="140"/>
      <c r="NWQ68" s="140"/>
      <c r="NWR68" s="140"/>
      <c r="NWS68" s="140"/>
      <c r="NWT68" s="140"/>
      <c r="NWU68" s="140"/>
      <c r="NWV68" s="140"/>
      <c r="NWW68" s="140"/>
      <c r="NWX68" s="140"/>
      <c r="NWY68" s="140"/>
      <c r="NWZ68" s="140"/>
      <c r="NXA68" s="140"/>
      <c r="NXB68" s="140"/>
      <c r="NXC68" s="140"/>
      <c r="NXD68" s="140"/>
      <c r="NXE68" s="140"/>
      <c r="NXF68" s="140"/>
      <c r="NXG68" s="140"/>
      <c r="NXH68" s="140"/>
      <c r="NXI68" s="140"/>
      <c r="NXJ68" s="140"/>
      <c r="NXK68" s="140"/>
      <c r="NXL68" s="140"/>
      <c r="NXM68" s="140"/>
      <c r="NXN68" s="140"/>
      <c r="NXO68" s="140"/>
      <c r="NXP68" s="140"/>
      <c r="NXQ68" s="140"/>
      <c r="NXR68" s="140"/>
      <c r="NXS68" s="140"/>
      <c r="NXT68" s="140"/>
      <c r="NXU68" s="140"/>
      <c r="NXV68" s="140"/>
      <c r="NXW68" s="140"/>
      <c r="NXX68" s="140"/>
      <c r="NXY68" s="140"/>
      <c r="NXZ68" s="140"/>
      <c r="NYA68" s="140"/>
      <c r="NYB68" s="140"/>
      <c r="NYC68" s="140"/>
      <c r="NYD68" s="140"/>
      <c r="NYE68" s="140"/>
      <c r="NYF68" s="140"/>
      <c r="NYG68" s="140"/>
      <c r="NYH68" s="140"/>
      <c r="NYI68" s="140"/>
      <c r="NYJ68" s="140"/>
      <c r="NYK68" s="140"/>
      <c r="NYL68" s="140"/>
      <c r="NYM68" s="140"/>
      <c r="NYN68" s="140"/>
      <c r="NYO68" s="140"/>
      <c r="NYP68" s="140"/>
      <c r="NYQ68" s="140"/>
      <c r="NYR68" s="140"/>
      <c r="NYS68" s="140"/>
      <c r="NYT68" s="140"/>
      <c r="NYU68" s="140"/>
      <c r="NYV68" s="140"/>
      <c r="NYW68" s="140"/>
      <c r="NYX68" s="140"/>
      <c r="NYY68" s="140"/>
      <c r="NYZ68" s="140"/>
      <c r="NZA68" s="140"/>
      <c r="NZB68" s="140"/>
      <c r="NZC68" s="140"/>
      <c r="NZD68" s="140"/>
      <c r="NZE68" s="140"/>
      <c r="NZF68" s="140"/>
      <c r="NZG68" s="140"/>
      <c r="NZH68" s="140"/>
      <c r="NZI68" s="140"/>
      <c r="NZJ68" s="140"/>
      <c r="NZK68" s="140"/>
      <c r="NZL68" s="140"/>
      <c r="NZM68" s="140"/>
      <c r="NZN68" s="140"/>
      <c r="NZO68" s="140"/>
      <c r="NZP68" s="140"/>
      <c r="NZQ68" s="140"/>
      <c r="NZR68" s="140"/>
      <c r="NZS68" s="140"/>
      <c r="NZT68" s="140"/>
      <c r="NZU68" s="140"/>
      <c r="NZV68" s="140"/>
      <c r="NZW68" s="140"/>
      <c r="NZX68" s="140"/>
      <c r="NZY68" s="140"/>
      <c r="NZZ68" s="140"/>
      <c r="OAA68" s="140"/>
      <c r="OAB68" s="140"/>
      <c r="OAC68" s="140"/>
      <c r="OAD68" s="140"/>
      <c r="OAE68" s="140"/>
      <c r="OAF68" s="140"/>
      <c r="OAG68" s="140"/>
      <c r="OAH68" s="140"/>
      <c r="OAI68" s="140"/>
      <c r="OAJ68" s="140"/>
      <c r="OAK68" s="140"/>
      <c r="OAL68" s="140"/>
      <c r="OAM68" s="140"/>
      <c r="OAN68" s="140"/>
      <c r="OAO68" s="140"/>
      <c r="OAP68" s="140"/>
      <c r="OAQ68" s="140"/>
      <c r="OAR68" s="140"/>
      <c r="OAS68" s="140"/>
      <c r="OAT68" s="140"/>
      <c r="OAU68" s="140"/>
      <c r="OAV68" s="140"/>
      <c r="OAW68" s="140"/>
      <c r="OAX68" s="140"/>
      <c r="OAY68" s="140"/>
      <c r="OAZ68" s="140"/>
      <c r="OBA68" s="140"/>
      <c r="OBB68" s="140"/>
      <c r="OBC68" s="140"/>
      <c r="OBD68" s="140"/>
      <c r="OBE68" s="140"/>
      <c r="OBF68" s="140"/>
      <c r="OBG68" s="140"/>
      <c r="OBH68" s="140"/>
      <c r="OBI68" s="140"/>
      <c r="OBJ68" s="140"/>
      <c r="OBK68" s="140"/>
      <c r="OBL68" s="140"/>
      <c r="OBM68" s="140"/>
      <c r="OBN68" s="140"/>
      <c r="OBO68" s="140"/>
      <c r="OBP68" s="140"/>
      <c r="OBQ68" s="140"/>
      <c r="OBR68" s="140"/>
      <c r="OBS68" s="140"/>
      <c r="OBT68" s="140"/>
      <c r="OBU68" s="140"/>
      <c r="OBV68" s="140"/>
      <c r="OBW68" s="140"/>
      <c r="OBX68" s="140"/>
      <c r="OBY68" s="140"/>
      <c r="OBZ68" s="140"/>
      <c r="OCA68" s="140"/>
      <c r="OCB68" s="140"/>
      <c r="OCC68" s="140"/>
      <c r="OCD68" s="140"/>
      <c r="OCE68" s="140"/>
      <c r="OCF68" s="140"/>
      <c r="OCG68" s="140"/>
      <c r="OCH68" s="140"/>
      <c r="OCI68" s="140"/>
      <c r="OCJ68" s="140"/>
      <c r="OCK68" s="140"/>
      <c r="OCL68" s="140"/>
      <c r="OCM68" s="140"/>
      <c r="OCN68" s="140"/>
      <c r="OCO68" s="140"/>
      <c r="OCP68" s="140"/>
      <c r="OCQ68" s="140"/>
      <c r="OCR68" s="140"/>
      <c r="OCS68" s="140"/>
      <c r="OCT68" s="140"/>
      <c r="OCU68" s="140"/>
      <c r="OCV68" s="140"/>
      <c r="OCW68" s="140"/>
      <c r="OCX68" s="140"/>
      <c r="OCY68" s="140"/>
      <c r="OCZ68" s="140"/>
      <c r="ODA68" s="140"/>
      <c r="ODB68" s="140"/>
      <c r="ODC68" s="140"/>
      <c r="ODD68" s="140"/>
      <c r="ODE68" s="140"/>
      <c r="ODF68" s="140"/>
      <c r="ODG68" s="140"/>
      <c r="ODH68" s="140"/>
      <c r="ODI68" s="140"/>
      <c r="ODJ68" s="140"/>
      <c r="ODK68" s="140"/>
      <c r="ODL68" s="140"/>
      <c r="ODM68" s="140"/>
      <c r="ODN68" s="140"/>
      <c r="ODO68" s="140"/>
      <c r="ODP68" s="140"/>
      <c r="ODQ68" s="140"/>
      <c r="ODR68" s="140"/>
      <c r="ODS68" s="140"/>
      <c r="ODT68" s="140"/>
      <c r="ODU68" s="140"/>
      <c r="ODV68" s="140"/>
      <c r="ODW68" s="140"/>
      <c r="ODX68" s="140"/>
      <c r="ODY68" s="140"/>
      <c r="ODZ68" s="140"/>
      <c r="OEA68" s="140"/>
      <c r="OEB68" s="140"/>
      <c r="OEC68" s="140"/>
      <c r="OED68" s="140"/>
      <c r="OEE68" s="140"/>
      <c r="OEF68" s="140"/>
      <c r="OEG68" s="140"/>
      <c r="OEH68" s="140"/>
      <c r="OEI68" s="140"/>
      <c r="OEJ68" s="140"/>
      <c r="OEK68" s="140"/>
      <c r="OEL68" s="140"/>
      <c r="OEM68" s="140"/>
      <c r="OEN68" s="140"/>
      <c r="OEO68" s="140"/>
      <c r="OEP68" s="140"/>
      <c r="OEQ68" s="140"/>
      <c r="OER68" s="140"/>
      <c r="OES68" s="140"/>
      <c r="OET68" s="140"/>
      <c r="OEU68" s="140"/>
      <c r="OEV68" s="140"/>
      <c r="OEW68" s="140"/>
      <c r="OEX68" s="140"/>
      <c r="OEY68" s="140"/>
      <c r="OEZ68" s="140"/>
      <c r="OFA68" s="140"/>
      <c r="OFB68" s="140"/>
      <c r="OFC68" s="140"/>
      <c r="OFD68" s="140"/>
      <c r="OFE68" s="140"/>
      <c r="OFF68" s="140"/>
      <c r="OFG68" s="140"/>
      <c r="OFH68" s="140"/>
      <c r="OFI68" s="140"/>
      <c r="OFJ68" s="140"/>
      <c r="OFK68" s="140"/>
      <c r="OFL68" s="140"/>
      <c r="OFM68" s="140"/>
      <c r="OFN68" s="140"/>
      <c r="OFO68" s="140"/>
      <c r="OFP68" s="140"/>
      <c r="OFQ68" s="140"/>
      <c r="OFR68" s="140"/>
      <c r="OFS68" s="140"/>
      <c r="OFT68" s="140"/>
      <c r="OFU68" s="140"/>
      <c r="OFV68" s="140"/>
      <c r="OFW68" s="140"/>
      <c r="OFX68" s="140"/>
      <c r="OFY68" s="140"/>
      <c r="OFZ68" s="140"/>
      <c r="OGA68" s="140"/>
      <c r="OGB68" s="140"/>
      <c r="OGC68" s="140"/>
      <c r="OGD68" s="140"/>
      <c r="OGE68" s="140"/>
      <c r="OGF68" s="140"/>
      <c r="OGG68" s="140"/>
      <c r="OGH68" s="140"/>
      <c r="OGI68" s="140"/>
      <c r="OGJ68" s="140"/>
      <c r="OGK68" s="140"/>
      <c r="OGL68" s="140"/>
      <c r="OGM68" s="140"/>
      <c r="OGN68" s="140"/>
      <c r="OGO68" s="140"/>
      <c r="OGP68" s="140"/>
      <c r="OGQ68" s="140"/>
      <c r="OGR68" s="140"/>
      <c r="OGS68" s="140"/>
      <c r="OGT68" s="140"/>
      <c r="OGU68" s="140"/>
      <c r="OGV68" s="140"/>
      <c r="OGW68" s="140"/>
      <c r="OGX68" s="140"/>
      <c r="OGY68" s="140"/>
      <c r="OGZ68" s="140"/>
      <c r="OHA68" s="140"/>
      <c r="OHB68" s="140"/>
      <c r="OHC68" s="140"/>
      <c r="OHD68" s="140"/>
      <c r="OHE68" s="140"/>
      <c r="OHF68" s="140"/>
      <c r="OHG68" s="140"/>
      <c r="OHH68" s="140"/>
      <c r="OHI68" s="140"/>
      <c r="OHJ68" s="140"/>
      <c r="OHK68" s="140"/>
      <c r="OHL68" s="140"/>
      <c r="OHM68" s="140"/>
      <c r="OHN68" s="140"/>
      <c r="OHO68" s="140"/>
      <c r="OHP68" s="140"/>
      <c r="OHQ68" s="140"/>
      <c r="OHR68" s="140"/>
      <c r="OHS68" s="140"/>
      <c r="OHT68" s="140"/>
      <c r="OHU68" s="140"/>
      <c r="OHV68" s="140"/>
      <c r="OHW68" s="140"/>
      <c r="OHX68" s="140"/>
      <c r="OHY68" s="140"/>
      <c r="OHZ68" s="140"/>
      <c r="OIA68" s="140"/>
      <c r="OIB68" s="140"/>
      <c r="OIC68" s="140"/>
      <c r="OID68" s="140"/>
      <c r="OIE68" s="140"/>
      <c r="OIF68" s="140"/>
      <c r="OIG68" s="140"/>
      <c r="OIH68" s="140"/>
      <c r="OII68" s="140"/>
      <c r="OIJ68" s="140"/>
      <c r="OIK68" s="140"/>
      <c r="OIL68" s="140"/>
      <c r="OIM68" s="140"/>
      <c r="OIN68" s="140"/>
      <c r="OIO68" s="140"/>
      <c r="OIP68" s="140"/>
      <c r="OIQ68" s="140"/>
      <c r="OIR68" s="140"/>
      <c r="OIS68" s="140"/>
      <c r="OIT68" s="140"/>
      <c r="OIU68" s="140"/>
      <c r="OIV68" s="140"/>
      <c r="OIW68" s="140"/>
      <c r="OIX68" s="140"/>
      <c r="OIY68" s="140"/>
      <c r="OIZ68" s="140"/>
      <c r="OJA68" s="140"/>
      <c r="OJB68" s="140"/>
      <c r="OJC68" s="140"/>
      <c r="OJD68" s="140"/>
      <c r="OJE68" s="140"/>
      <c r="OJF68" s="140"/>
      <c r="OJG68" s="140"/>
      <c r="OJH68" s="140"/>
      <c r="OJI68" s="140"/>
      <c r="OJJ68" s="140"/>
      <c r="OJK68" s="140"/>
      <c r="OJL68" s="140"/>
      <c r="OJM68" s="140"/>
      <c r="OJN68" s="140"/>
      <c r="OJO68" s="140"/>
      <c r="OJP68" s="140"/>
      <c r="OJQ68" s="140"/>
      <c r="OJR68" s="140"/>
      <c r="OJS68" s="140"/>
      <c r="OJT68" s="140"/>
      <c r="OJU68" s="140"/>
      <c r="OJV68" s="140"/>
      <c r="OJW68" s="140"/>
      <c r="OJX68" s="140"/>
      <c r="OJY68" s="140"/>
      <c r="OJZ68" s="140"/>
      <c r="OKA68" s="140"/>
      <c r="OKB68" s="140"/>
      <c r="OKC68" s="140"/>
      <c r="OKD68" s="140"/>
      <c r="OKE68" s="140"/>
      <c r="OKF68" s="140"/>
      <c r="OKG68" s="140"/>
      <c r="OKH68" s="140"/>
      <c r="OKI68" s="140"/>
      <c r="OKJ68" s="140"/>
      <c r="OKK68" s="140"/>
      <c r="OKL68" s="140"/>
      <c r="OKM68" s="140"/>
      <c r="OKN68" s="140"/>
      <c r="OKO68" s="140"/>
      <c r="OKP68" s="140"/>
      <c r="OKQ68" s="140"/>
      <c r="OKR68" s="140"/>
      <c r="OKS68" s="140"/>
      <c r="OKT68" s="140"/>
      <c r="OKU68" s="140"/>
      <c r="OKV68" s="140"/>
      <c r="OKW68" s="140"/>
      <c r="OKX68" s="140"/>
      <c r="OKY68" s="140"/>
      <c r="OKZ68" s="140"/>
      <c r="OLA68" s="140"/>
      <c r="OLB68" s="140"/>
      <c r="OLC68" s="140"/>
      <c r="OLD68" s="140"/>
      <c r="OLE68" s="140"/>
      <c r="OLF68" s="140"/>
      <c r="OLG68" s="140"/>
      <c r="OLH68" s="140"/>
      <c r="OLI68" s="140"/>
      <c r="OLJ68" s="140"/>
      <c r="OLK68" s="140"/>
      <c r="OLL68" s="140"/>
      <c r="OLM68" s="140"/>
      <c r="OLN68" s="140"/>
      <c r="OLO68" s="140"/>
      <c r="OLP68" s="140"/>
      <c r="OLQ68" s="140"/>
      <c r="OLR68" s="140"/>
      <c r="OLS68" s="140"/>
      <c r="OLT68" s="140"/>
      <c r="OLU68" s="140"/>
      <c r="OLV68" s="140"/>
      <c r="OLW68" s="140"/>
      <c r="OLX68" s="140"/>
      <c r="OLY68" s="140"/>
      <c r="OLZ68" s="140"/>
      <c r="OMA68" s="140"/>
      <c r="OMB68" s="140"/>
      <c r="OMC68" s="140"/>
      <c r="OMD68" s="140"/>
      <c r="OME68" s="140"/>
      <c r="OMF68" s="140"/>
      <c r="OMG68" s="140"/>
      <c r="OMH68" s="140"/>
      <c r="OMI68" s="140"/>
      <c r="OMJ68" s="140"/>
      <c r="OMK68" s="140"/>
      <c r="OML68" s="140"/>
      <c r="OMM68" s="140"/>
      <c r="OMN68" s="140"/>
      <c r="OMO68" s="140"/>
      <c r="OMP68" s="140"/>
      <c r="OMQ68" s="140"/>
      <c r="OMR68" s="140"/>
      <c r="OMS68" s="140"/>
      <c r="OMT68" s="140"/>
      <c r="OMU68" s="140"/>
      <c r="OMV68" s="140"/>
      <c r="OMW68" s="140"/>
      <c r="OMX68" s="140"/>
      <c r="OMY68" s="140"/>
      <c r="OMZ68" s="140"/>
      <c r="ONA68" s="140"/>
      <c r="ONB68" s="140"/>
      <c r="ONC68" s="140"/>
      <c r="OND68" s="140"/>
      <c r="ONE68" s="140"/>
      <c r="ONF68" s="140"/>
      <c r="ONG68" s="140"/>
      <c r="ONH68" s="140"/>
      <c r="ONI68" s="140"/>
      <c r="ONJ68" s="140"/>
      <c r="ONK68" s="140"/>
      <c r="ONL68" s="140"/>
      <c r="ONM68" s="140"/>
      <c r="ONN68" s="140"/>
      <c r="ONO68" s="140"/>
      <c r="ONP68" s="140"/>
      <c r="ONQ68" s="140"/>
      <c r="ONR68" s="140"/>
      <c r="ONS68" s="140"/>
      <c r="ONT68" s="140"/>
      <c r="ONU68" s="140"/>
      <c r="ONV68" s="140"/>
      <c r="ONW68" s="140"/>
      <c r="ONX68" s="140"/>
      <c r="ONY68" s="140"/>
      <c r="ONZ68" s="140"/>
      <c r="OOA68" s="140"/>
      <c r="OOB68" s="140"/>
      <c r="OOC68" s="140"/>
      <c r="OOD68" s="140"/>
      <c r="OOE68" s="140"/>
      <c r="OOF68" s="140"/>
      <c r="OOG68" s="140"/>
      <c r="OOH68" s="140"/>
      <c r="OOI68" s="140"/>
      <c r="OOJ68" s="140"/>
      <c r="OOK68" s="140"/>
      <c r="OOL68" s="140"/>
      <c r="OOM68" s="140"/>
      <c r="OON68" s="140"/>
      <c r="OOO68" s="140"/>
      <c r="OOP68" s="140"/>
      <c r="OOQ68" s="140"/>
      <c r="OOR68" s="140"/>
      <c r="OOS68" s="140"/>
      <c r="OOT68" s="140"/>
      <c r="OOU68" s="140"/>
      <c r="OOV68" s="140"/>
      <c r="OOW68" s="140"/>
      <c r="OOX68" s="140"/>
      <c r="OOY68" s="140"/>
      <c r="OOZ68" s="140"/>
      <c r="OPA68" s="140"/>
      <c r="OPB68" s="140"/>
      <c r="OPC68" s="140"/>
      <c r="OPD68" s="140"/>
      <c r="OPE68" s="140"/>
      <c r="OPF68" s="140"/>
      <c r="OPG68" s="140"/>
      <c r="OPH68" s="140"/>
      <c r="OPI68" s="140"/>
      <c r="OPJ68" s="140"/>
      <c r="OPK68" s="140"/>
      <c r="OPL68" s="140"/>
      <c r="OPM68" s="140"/>
      <c r="OPN68" s="140"/>
      <c r="OPO68" s="140"/>
      <c r="OPP68" s="140"/>
      <c r="OPQ68" s="140"/>
      <c r="OPR68" s="140"/>
      <c r="OPS68" s="140"/>
      <c r="OPT68" s="140"/>
      <c r="OPU68" s="140"/>
      <c r="OPV68" s="140"/>
      <c r="OPW68" s="140"/>
      <c r="OPX68" s="140"/>
      <c r="OPY68" s="140"/>
      <c r="OPZ68" s="140"/>
      <c r="OQA68" s="140"/>
      <c r="OQB68" s="140"/>
      <c r="OQC68" s="140"/>
      <c r="OQD68" s="140"/>
      <c r="OQE68" s="140"/>
      <c r="OQF68" s="140"/>
      <c r="OQG68" s="140"/>
      <c r="OQH68" s="140"/>
      <c r="OQI68" s="140"/>
      <c r="OQJ68" s="140"/>
      <c r="OQK68" s="140"/>
      <c r="OQL68" s="140"/>
      <c r="OQM68" s="140"/>
      <c r="OQN68" s="140"/>
      <c r="OQO68" s="140"/>
      <c r="OQP68" s="140"/>
      <c r="OQQ68" s="140"/>
      <c r="OQR68" s="140"/>
      <c r="OQS68" s="140"/>
      <c r="OQT68" s="140"/>
      <c r="OQU68" s="140"/>
      <c r="OQV68" s="140"/>
      <c r="OQW68" s="140"/>
      <c r="OQX68" s="140"/>
      <c r="OQY68" s="140"/>
      <c r="OQZ68" s="140"/>
      <c r="ORA68" s="140"/>
      <c r="ORB68" s="140"/>
      <c r="ORC68" s="140"/>
      <c r="ORD68" s="140"/>
      <c r="ORE68" s="140"/>
      <c r="ORF68" s="140"/>
      <c r="ORG68" s="140"/>
      <c r="ORH68" s="140"/>
      <c r="ORI68" s="140"/>
      <c r="ORJ68" s="140"/>
      <c r="ORK68" s="140"/>
      <c r="ORL68" s="140"/>
      <c r="ORM68" s="140"/>
      <c r="ORN68" s="140"/>
      <c r="ORO68" s="140"/>
      <c r="ORP68" s="140"/>
      <c r="ORQ68" s="140"/>
      <c r="ORR68" s="140"/>
      <c r="ORS68" s="140"/>
      <c r="ORT68" s="140"/>
      <c r="ORU68" s="140"/>
      <c r="ORV68" s="140"/>
      <c r="ORW68" s="140"/>
      <c r="ORX68" s="140"/>
      <c r="ORY68" s="140"/>
      <c r="ORZ68" s="140"/>
      <c r="OSA68" s="140"/>
      <c r="OSB68" s="140"/>
      <c r="OSC68" s="140"/>
      <c r="OSD68" s="140"/>
      <c r="OSE68" s="140"/>
      <c r="OSF68" s="140"/>
      <c r="OSG68" s="140"/>
      <c r="OSH68" s="140"/>
      <c r="OSI68" s="140"/>
      <c r="OSJ68" s="140"/>
      <c r="OSK68" s="140"/>
      <c r="OSL68" s="140"/>
      <c r="OSM68" s="140"/>
      <c r="OSN68" s="140"/>
      <c r="OSO68" s="140"/>
      <c r="OSP68" s="140"/>
      <c r="OSQ68" s="140"/>
      <c r="OSR68" s="140"/>
      <c r="OSS68" s="140"/>
      <c r="OST68" s="140"/>
      <c r="OSU68" s="140"/>
      <c r="OSV68" s="140"/>
      <c r="OSW68" s="140"/>
      <c r="OSX68" s="140"/>
      <c r="OSY68" s="140"/>
      <c r="OSZ68" s="140"/>
      <c r="OTA68" s="140"/>
      <c r="OTB68" s="140"/>
      <c r="OTC68" s="140"/>
      <c r="OTD68" s="140"/>
      <c r="OTE68" s="140"/>
      <c r="OTF68" s="140"/>
      <c r="OTG68" s="140"/>
      <c r="OTH68" s="140"/>
      <c r="OTI68" s="140"/>
      <c r="OTJ68" s="140"/>
      <c r="OTK68" s="140"/>
      <c r="OTL68" s="140"/>
      <c r="OTM68" s="140"/>
      <c r="OTN68" s="140"/>
      <c r="OTO68" s="140"/>
      <c r="OTP68" s="140"/>
      <c r="OTQ68" s="140"/>
      <c r="OTR68" s="140"/>
      <c r="OTS68" s="140"/>
      <c r="OTT68" s="140"/>
      <c r="OTU68" s="140"/>
      <c r="OTV68" s="140"/>
      <c r="OTW68" s="140"/>
      <c r="OTX68" s="140"/>
      <c r="OTY68" s="140"/>
      <c r="OTZ68" s="140"/>
      <c r="OUA68" s="140"/>
      <c r="OUB68" s="140"/>
      <c r="OUC68" s="140"/>
      <c r="OUD68" s="140"/>
      <c r="OUE68" s="140"/>
      <c r="OUF68" s="140"/>
      <c r="OUG68" s="140"/>
      <c r="OUH68" s="140"/>
      <c r="OUI68" s="140"/>
      <c r="OUJ68" s="140"/>
      <c r="OUK68" s="140"/>
      <c r="OUL68" s="140"/>
      <c r="OUM68" s="140"/>
      <c r="OUN68" s="140"/>
      <c r="OUO68" s="140"/>
      <c r="OUP68" s="140"/>
      <c r="OUQ68" s="140"/>
      <c r="OUR68" s="140"/>
      <c r="OUS68" s="140"/>
      <c r="OUT68" s="140"/>
      <c r="OUU68" s="140"/>
      <c r="OUV68" s="140"/>
      <c r="OUW68" s="140"/>
      <c r="OUX68" s="140"/>
      <c r="OUY68" s="140"/>
      <c r="OUZ68" s="140"/>
      <c r="OVA68" s="140"/>
      <c r="OVB68" s="140"/>
      <c r="OVC68" s="140"/>
      <c r="OVD68" s="140"/>
      <c r="OVE68" s="140"/>
      <c r="OVF68" s="140"/>
      <c r="OVG68" s="140"/>
      <c r="OVH68" s="140"/>
      <c r="OVI68" s="140"/>
      <c r="OVJ68" s="140"/>
      <c r="OVK68" s="140"/>
      <c r="OVL68" s="140"/>
      <c r="OVM68" s="140"/>
      <c r="OVN68" s="140"/>
      <c r="OVO68" s="140"/>
      <c r="OVP68" s="140"/>
      <c r="OVQ68" s="140"/>
      <c r="OVR68" s="140"/>
      <c r="OVS68" s="140"/>
      <c r="OVT68" s="140"/>
      <c r="OVU68" s="140"/>
      <c r="OVV68" s="140"/>
      <c r="OVW68" s="140"/>
      <c r="OVX68" s="140"/>
      <c r="OVY68" s="140"/>
      <c r="OVZ68" s="140"/>
      <c r="OWA68" s="140"/>
      <c r="OWB68" s="140"/>
      <c r="OWC68" s="140"/>
      <c r="OWD68" s="140"/>
      <c r="OWE68" s="140"/>
      <c r="OWF68" s="140"/>
      <c r="OWG68" s="140"/>
      <c r="OWH68" s="140"/>
      <c r="OWI68" s="140"/>
      <c r="OWJ68" s="140"/>
      <c r="OWK68" s="140"/>
      <c r="OWL68" s="140"/>
      <c r="OWM68" s="140"/>
      <c r="OWN68" s="140"/>
      <c r="OWO68" s="140"/>
      <c r="OWP68" s="140"/>
      <c r="OWQ68" s="140"/>
      <c r="OWR68" s="140"/>
      <c r="OWS68" s="140"/>
      <c r="OWT68" s="140"/>
      <c r="OWU68" s="140"/>
      <c r="OWV68" s="140"/>
      <c r="OWW68" s="140"/>
      <c r="OWX68" s="140"/>
      <c r="OWY68" s="140"/>
      <c r="OWZ68" s="140"/>
      <c r="OXA68" s="140"/>
      <c r="OXB68" s="140"/>
      <c r="OXC68" s="140"/>
      <c r="OXD68" s="140"/>
      <c r="OXE68" s="140"/>
      <c r="OXF68" s="140"/>
      <c r="OXG68" s="140"/>
      <c r="OXH68" s="140"/>
      <c r="OXI68" s="140"/>
      <c r="OXJ68" s="140"/>
      <c r="OXK68" s="140"/>
      <c r="OXL68" s="140"/>
      <c r="OXM68" s="140"/>
      <c r="OXN68" s="140"/>
      <c r="OXO68" s="140"/>
      <c r="OXP68" s="140"/>
      <c r="OXQ68" s="140"/>
      <c r="OXR68" s="140"/>
      <c r="OXS68" s="140"/>
      <c r="OXT68" s="140"/>
      <c r="OXU68" s="140"/>
      <c r="OXV68" s="140"/>
      <c r="OXW68" s="140"/>
      <c r="OXX68" s="140"/>
      <c r="OXY68" s="140"/>
      <c r="OXZ68" s="140"/>
      <c r="OYA68" s="140"/>
      <c r="OYB68" s="140"/>
      <c r="OYC68" s="140"/>
      <c r="OYD68" s="140"/>
      <c r="OYE68" s="140"/>
      <c r="OYF68" s="140"/>
      <c r="OYG68" s="140"/>
      <c r="OYH68" s="140"/>
      <c r="OYI68" s="140"/>
      <c r="OYJ68" s="140"/>
      <c r="OYK68" s="140"/>
      <c r="OYL68" s="140"/>
      <c r="OYM68" s="140"/>
      <c r="OYN68" s="140"/>
      <c r="OYO68" s="140"/>
      <c r="OYP68" s="140"/>
      <c r="OYQ68" s="140"/>
      <c r="OYR68" s="140"/>
      <c r="OYS68" s="140"/>
      <c r="OYT68" s="140"/>
      <c r="OYU68" s="140"/>
      <c r="OYV68" s="140"/>
      <c r="OYW68" s="140"/>
      <c r="OYX68" s="140"/>
      <c r="OYY68" s="140"/>
      <c r="OYZ68" s="140"/>
      <c r="OZA68" s="140"/>
      <c r="OZB68" s="140"/>
      <c r="OZC68" s="140"/>
      <c r="OZD68" s="140"/>
      <c r="OZE68" s="140"/>
      <c r="OZF68" s="140"/>
      <c r="OZG68" s="140"/>
      <c r="OZH68" s="140"/>
      <c r="OZI68" s="140"/>
      <c r="OZJ68" s="140"/>
      <c r="OZK68" s="140"/>
      <c r="OZL68" s="140"/>
      <c r="OZM68" s="140"/>
      <c r="OZN68" s="140"/>
      <c r="OZO68" s="140"/>
      <c r="OZP68" s="140"/>
      <c r="OZQ68" s="140"/>
      <c r="OZR68" s="140"/>
      <c r="OZS68" s="140"/>
      <c r="OZT68" s="140"/>
      <c r="OZU68" s="140"/>
      <c r="OZV68" s="140"/>
      <c r="OZW68" s="140"/>
      <c r="OZX68" s="140"/>
      <c r="OZY68" s="140"/>
      <c r="OZZ68" s="140"/>
      <c r="PAA68" s="140"/>
      <c r="PAB68" s="140"/>
      <c r="PAC68" s="140"/>
      <c r="PAD68" s="140"/>
      <c r="PAE68" s="140"/>
      <c r="PAF68" s="140"/>
      <c r="PAG68" s="140"/>
      <c r="PAH68" s="140"/>
      <c r="PAI68" s="140"/>
      <c r="PAJ68" s="140"/>
      <c r="PAK68" s="140"/>
      <c r="PAL68" s="140"/>
      <c r="PAM68" s="140"/>
      <c r="PAN68" s="140"/>
      <c r="PAO68" s="140"/>
      <c r="PAP68" s="140"/>
      <c r="PAQ68" s="140"/>
      <c r="PAR68" s="140"/>
      <c r="PAS68" s="140"/>
      <c r="PAT68" s="140"/>
      <c r="PAU68" s="140"/>
      <c r="PAV68" s="140"/>
      <c r="PAW68" s="140"/>
      <c r="PAX68" s="140"/>
      <c r="PAY68" s="140"/>
      <c r="PAZ68" s="140"/>
      <c r="PBA68" s="140"/>
      <c r="PBB68" s="140"/>
      <c r="PBC68" s="140"/>
      <c r="PBD68" s="140"/>
      <c r="PBE68" s="140"/>
      <c r="PBF68" s="140"/>
      <c r="PBG68" s="140"/>
      <c r="PBH68" s="140"/>
      <c r="PBI68" s="140"/>
      <c r="PBJ68" s="140"/>
      <c r="PBK68" s="140"/>
      <c r="PBL68" s="140"/>
      <c r="PBM68" s="140"/>
      <c r="PBN68" s="140"/>
      <c r="PBO68" s="140"/>
      <c r="PBP68" s="140"/>
      <c r="PBQ68" s="140"/>
      <c r="PBR68" s="140"/>
      <c r="PBS68" s="140"/>
      <c r="PBT68" s="140"/>
      <c r="PBU68" s="140"/>
      <c r="PBV68" s="140"/>
      <c r="PBW68" s="140"/>
      <c r="PBX68" s="140"/>
      <c r="PBY68" s="140"/>
      <c r="PBZ68" s="140"/>
      <c r="PCA68" s="140"/>
      <c r="PCB68" s="140"/>
      <c r="PCC68" s="140"/>
      <c r="PCD68" s="140"/>
      <c r="PCE68" s="140"/>
      <c r="PCF68" s="140"/>
      <c r="PCG68" s="140"/>
      <c r="PCH68" s="140"/>
      <c r="PCI68" s="140"/>
      <c r="PCJ68" s="140"/>
      <c r="PCK68" s="140"/>
      <c r="PCL68" s="140"/>
      <c r="PCM68" s="140"/>
      <c r="PCN68" s="140"/>
      <c r="PCO68" s="140"/>
      <c r="PCP68" s="140"/>
      <c r="PCQ68" s="140"/>
      <c r="PCR68" s="140"/>
      <c r="PCS68" s="140"/>
      <c r="PCT68" s="140"/>
      <c r="PCU68" s="140"/>
      <c r="PCV68" s="140"/>
      <c r="PCW68" s="140"/>
      <c r="PCX68" s="140"/>
      <c r="PCY68" s="140"/>
      <c r="PCZ68" s="140"/>
      <c r="PDA68" s="140"/>
      <c r="PDB68" s="140"/>
      <c r="PDC68" s="140"/>
      <c r="PDD68" s="140"/>
      <c r="PDE68" s="140"/>
      <c r="PDF68" s="140"/>
      <c r="PDG68" s="140"/>
      <c r="PDH68" s="140"/>
      <c r="PDI68" s="140"/>
      <c r="PDJ68" s="140"/>
      <c r="PDK68" s="140"/>
      <c r="PDL68" s="140"/>
      <c r="PDM68" s="140"/>
      <c r="PDN68" s="140"/>
      <c r="PDO68" s="140"/>
      <c r="PDP68" s="140"/>
      <c r="PDQ68" s="140"/>
      <c r="PDR68" s="140"/>
      <c r="PDS68" s="140"/>
      <c r="PDT68" s="140"/>
      <c r="PDU68" s="140"/>
      <c r="PDV68" s="140"/>
      <c r="PDW68" s="140"/>
      <c r="PDX68" s="140"/>
      <c r="PDY68" s="140"/>
      <c r="PDZ68" s="140"/>
      <c r="PEA68" s="140"/>
      <c r="PEB68" s="140"/>
      <c r="PEC68" s="140"/>
      <c r="PED68" s="140"/>
      <c r="PEE68" s="140"/>
      <c r="PEF68" s="140"/>
      <c r="PEG68" s="140"/>
      <c r="PEH68" s="140"/>
      <c r="PEI68" s="140"/>
      <c r="PEJ68" s="140"/>
      <c r="PEK68" s="140"/>
      <c r="PEL68" s="140"/>
      <c r="PEM68" s="140"/>
      <c r="PEN68" s="140"/>
      <c r="PEO68" s="140"/>
      <c r="PEP68" s="140"/>
      <c r="PEQ68" s="140"/>
      <c r="PER68" s="140"/>
      <c r="PES68" s="140"/>
      <c r="PET68" s="140"/>
      <c r="PEU68" s="140"/>
      <c r="PEV68" s="140"/>
      <c r="PEW68" s="140"/>
      <c r="PEX68" s="140"/>
      <c r="PEY68" s="140"/>
      <c r="PEZ68" s="140"/>
      <c r="PFA68" s="140"/>
      <c r="PFB68" s="140"/>
      <c r="PFC68" s="140"/>
      <c r="PFD68" s="140"/>
      <c r="PFE68" s="140"/>
      <c r="PFF68" s="140"/>
      <c r="PFG68" s="140"/>
      <c r="PFH68" s="140"/>
      <c r="PFI68" s="140"/>
      <c r="PFJ68" s="140"/>
      <c r="PFK68" s="140"/>
      <c r="PFL68" s="140"/>
      <c r="PFM68" s="140"/>
      <c r="PFN68" s="140"/>
      <c r="PFO68" s="140"/>
      <c r="PFP68" s="140"/>
      <c r="PFQ68" s="140"/>
      <c r="PFR68" s="140"/>
      <c r="PFS68" s="140"/>
      <c r="PFT68" s="140"/>
      <c r="PFU68" s="140"/>
      <c r="PFV68" s="140"/>
      <c r="PFW68" s="140"/>
      <c r="PFX68" s="140"/>
      <c r="PFY68" s="140"/>
      <c r="PFZ68" s="140"/>
      <c r="PGA68" s="140"/>
      <c r="PGB68" s="140"/>
      <c r="PGC68" s="140"/>
      <c r="PGD68" s="140"/>
      <c r="PGE68" s="140"/>
      <c r="PGF68" s="140"/>
      <c r="PGG68" s="140"/>
      <c r="PGH68" s="140"/>
      <c r="PGI68" s="140"/>
      <c r="PGJ68" s="140"/>
      <c r="PGK68" s="140"/>
      <c r="PGL68" s="140"/>
      <c r="PGM68" s="140"/>
      <c r="PGN68" s="140"/>
      <c r="PGO68" s="140"/>
      <c r="PGP68" s="140"/>
      <c r="PGQ68" s="140"/>
      <c r="PGR68" s="140"/>
      <c r="PGS68" s="140"/>
      <c r="PGT68" s="140"/>
      <c r="PGU68" s="140"/>
      <c r="PGV68" s="140"/>
      <c r="PGW68" s="140"/>
      <c r="PGX68" s="140"/>
      <c r="PGY68" s="140"/>
      <c r="PGZ68" s="140"/>
      <c r="PHA68" s="140"/>
      <c r="PHB68" s="140"/>
      <c r="PHC68" s="140"/>
      <c r="PHD68" s="140"/>
      <c r="PHE68" s="140"/>
      <c r="PHF68" s="140"/>
      <c r="PHG68" s="140"/>
      <c r="PHH68" s="140"/>
      <c r="PHI68" s="140"/>
      <c r="PHJ68" s="140"/>
      <c r="PHK68" s="140"/>
      <c r="PHL68" s="140"/>
      <c r="PHM68" s="140"/>
      <c r="PHN68" s="140"/>
      <c r="PHO68" s="140"/>
      <c r="PHP68" s="140"/>
      <c r="PHQ68" s="140"/>
      <c r="PHR68" s="140"/>
      <c r="PHS68" s="140"/>
      <c r="PHT68" s="140"/>
      <c r="PHU68" s="140"/>
      <c r="PHV68" s="140"/>
      <c r="PHW68" s="140"/>
      <c r="PHX68" s="140"/>
      <c r="PHY68" s="140"/>
      <c r="PHZ68" s="140"/>
      <c r="PIA68" s="140"/>
      <c r="PIB68" s="140"/>
      <c r="PIC68" s="140"/>
      <c r="PID68" s="140"/>
      <c r="PIE68" s="140"/>
      <c r="PIF68" s="140"/>
      <c r="PIG68" s="140"/>
      <c r="PIH68" s="140"/>
      <c r="PII68" s="140"/>
      <c r="PIJ68" s="140"/>
      <c r="PIK68" s="140"/>
      <c r="PIL68" s="140"/>
      <c r="PIM68" s="140"/>
      <c r="PIN68" s="140"/>
      <c r="PIO68" s="140"/>
      <c r="PIP68" s="140"/>
      <c r="PIQ68" s="140"/>
      <c r="PIR68" s="140"/>
      <c r="PIS68" s="140"/>
      <c r="PIT68" s="140"/>
      <c r="PIU68" s="140"/>
      <c r="PIV68" s="140"/>
      <c r="PIW68" s="140"/>
      <c r="PIX68" s="140"/>
      <c r="PIY68" s="140"/>
      <c r="PIZ68" s="140"/>
      <c r="PJA68" s="140"/>
      <c r="PJB68" s="140"/>
      <c r="PJC68" s="140"/>
      <c r="PJD68" s="140"/>
      <c r="PJE68" s="140"/>
      <c r="PJF68" s="140"/>
      <c r="PJG68" s="140"/>
      <c r="PJH68" s="140"/>
      <c r="PJI68" s="140"/>
      <c r="PJJ68" s="140"/>
      <c r="PJK68" s="140"/>
      <c r="PJL68" s="140"/>
      <c r="PJM68" s="140"/>
      <c r="PJN68" s="140"/>
      <c r="PJO68" s="140"/>
      <c r="PJP68" s="140"/>
      <c r="PJQ68" s="140"/>
      <c r="PJR68" s="140"/>
      <c r="PJS68" s="140"/>
      <c r="PJT68" s="140"/>
      <c r="PJU68" s="140"/>
      <c r="PJV68" s="140"/>
      <c r="PJW68" s="140"/>
      <c r="PJX68" s="140"/>
      <c r="PJY68" s="140"/>
      <c r="PJZ68" s="140"/>
      <c r="PKA68" s="140"/>
      <c r="PKB68" s="140"/>
      <c r="PKC68" s="140"/>
      <c r="PKD68" s="140"/>
      <c r="PKE68" s="140"/>
      <c r="PKF68" s="140"/>
      <c r="PKG68" s="140"/>
      <c r="PKH68" s="140"/>
      <c r="PKI68" s="140"/>
      <c r="PKJ68" s="140"/>
      <c r="PKK68" s="140"/>
      <c r="PKL68" s="140"/>
      <c r="PKM68" s="140"/>
      <c r="PKN68" s="140"/>
      <c r="PKO68" s="140"/>
      <c r="PKP68" s="140"/>
      <c r="PKQ68" s="140"/>
      <c r="PKR68" s="140"/>
      <c r="PKS68" s="140"/>
      <c r="PKT68" s="140"/>
      <c r="PKU68" s="140"/>
      <c r="PKV68" s="140"/>
      <c r="PKW68" s="140"/>
      <c r="PKX68" s="140"/>
      <c r="PKY68" s="140"/>
      <c r="PKZ68" s="140"/>
      <c r="PLA68" s="140"/>
      <c r="PLB68" s="140"/>
      <c r="PLC68" s="140"/>
      <c r="PLD68" s="140"/>
      <c r="PLE68" s="140"/>
      <c r="PLF68" s="140"/>
      <c r="PLG68" s="140"/>
      <c r="PLH68" s="140"/>
      <c r="PLI68" s="140"/>
      <c r="PLJ68" s="140"/>
      <c r="PLK68" s="140"/>
      <c r="PLL68" s="140"/>
      <c r="PLM68" s="140"/>
      <c r="PLN68" s="140"/>
      <c r="PLO68" s="140"/>
      <c r="PLP68" s="140"/>
      <c r="PLQ68" s="140"/>
      <c r="PLR68" s="140"/>
      <c r="PLS68" s="140"/>
      <c r="PLT68" s="140"/>
      <c r="PLU68" s="140"/>
      <c r="PLV68" s="140"/>
      <c r="PLW68" s="140"/>
      <c r="PLX68" s="140"/>
      <c r="PLY68" s="140"/>
      <c r="PLZ68" s="140"/>
      <c r="PMA68" s="140"/>
      <c r="PMB68" s="140"/>
      <c r="PMC68" s="140"/>
      <c r="PMD68" s="140"/>
      <c r="PME68" s="140"/>
      <c r="PMF68" s="140"/>
      <c r="PMG68" s="140"/>
      <c r="PMH68" s="140"/>
      <c r="PMI68" s="140"/>
      <c r="PMJ68" s="140"/>
      <c r="PMK68" s="140"/>
      <c r="PML68" s="140"/>
      <c r="PMM68" s="140"/>
      <c r="PMN68" s="140"/>
      <c r="PMO68" s="140"/>
      <c r="PMP68" s="140"/>
      <c r="PMQ68" s="140"/>
      <c r="PMR68" s="140"/>
      <c r="PMS68" s="140"/>
      <c r="PMT68" s="140"/>
      <c r="PMU68" s="140"/>
      <c r="PMV68" s="140"/>
      <c r="PMW68" s="140"/>
      <c r="PMX68" s="140"/>
      <c r="PMY68" s="140"/>
      <c r="PMZ68" s="140"/>
      <c r="PNA68" s="140"/>
      <c r="PNB68" s="140"/>
      <c r="PNC68" s="140"/>
      <c r="PND68" s="140"/>
      <c r="PNE68" s="140"/>
      <c r="PNF68" s="140"/>
      <c r="PNG68" s="140"/>
      <c r="PNH68" s="140"/>
      <c r="PNI68" s="140"/>
      <c r="PNJ68" s="140"/>
      <c r="PNK68" s="140"/>
      <c r="PNL68" s="140"/>
      <c r="PNM68" s="140"/>
      <c r="PNN68" s="140"/>
      <c r="PNO68" s="140"/>
      <c r="PNP68" s="140"/>
      <c r="PNQ68" s="140"/>
      <c r="PNR68" s="140"/>
      <c r="PNS68" s="140"/>
      <c r="PNT68" s="140"/>
      <c r="PNU68" s="140"/>
      <c r="PNV68" s="140"/>
      <c r="PNW68" s="140"/>
      <c r="PNX68" s="140"/>
      <c r="PNY68" s="140"/>
      <c r="PNZ68" s="140"/>
      <c r="POA68" s="140"/>
      <c r="POB68" s="140"/>
      <c r="POC68" s="140"/>
      <c r="POD68" s="140"/>
      <c r="POE68" s="140"/>
      <c r="POF68" s="140"/>
      <c r="POG68" s="140"/>
      <c r="POH68" s="140"/>
      <c r="POI68" s="140"/>
      <c r="POJ68" s="140"/>
      <c r="POK68" s="140"/>
      <c r="POL68" s="140"/>
      <c r="POM68" s="140"/>
      <c r="PON68" s="140"/>
      <c r="POO68" s="140"/>
      <c r="POP68" s="140"/>
      <c r="POQ68" s="140"/>
      <c r="POR68" s="140"/>
      <c r="POS68" s="140"/>
      <c r="POT68" s="140"/>
      <c r="POU68" s="140"/>
      <c r="POV68" s="140"/>
      <c r="POW68" s="140"/>
      <c r="POX68" s="140"/>
      <c r="POY68" s="140"/>
      <c r="POZ68" s="140"/>
      <c r="PPA68" s="140"/>
      <c r="PPB68" s="140"/>
      <c r="PPC68" s="140"/>
      <c r="PPD68" s="140"/>
      <c r="PPE68" s="140"/>
      <c r="PPF68" s="140"/>
      <c r="PPG68" s="140"/>
      <c r="PPH68" s="140"/>
      <c r="PPI68" s="140"/>
      <c r="PPJ68" s="140"/>
      <c r="PPK68" s="140"/>
      <c r="PPL68" s="140"/>
      <c r="PPM68" s="140"/>
      <c r="PPN68" s="140"/>
      <c r="PPO68" s="140"/>
      <c r="PPP68" s="140"/>
      <c r="PPQ68" s="140"/>
      <c r="PPR68" s="140"/>
      <c r="PPS68" s="140"/>
      <c r="PPT68" s="140"/>
      <c r="PPU68" s="140"/>
      <c r="PPV68" s="140"/>
      <c r="PPW68" s="140"/>
      <c r="PPX68" s="140"/>
      <c r="PPY68" s="140"/>
      <c r="PPZ68" s="140"/>
      <c r="PQA68" s="140"/>
      <c r="PQB68" s="140"/>
      <c r="PQC68" s="140"/>
      <c r="PQD68" s="140"/>
      <c r="PQE68" s="140"/>
      <c r="PQF68" s="140"/>
      <c r="PQG68" s="140"/>
      <c r="PQH68" s="140"/>
      <c r="PQI68" s="140"/>
      <c r="PQJ68" s="140"/>
      <c r="PQK68" s="140"/>
      <c r="PQL68" s="140"/>
      <c r="PQM68" s="140"/>
      <c r="PQN68" s="140"/>
      <c r="PQO68" s="140"/>
      <c r="PQP68" s="140"/>
      <c r="PQQ68" s="140"/>
      <c r="PQR68" s="140"/>
      <c r="PQS68" s="140"/>
      <c r="PQT68" s="140"/>
      <c r="PQU68" s="140"/>
      <c r="PQV68" s="140"/>
      <c r="PQW68" s="140"/>
      <c r="PQX68" s="140"/>
      <c r="PQY68" s="140"/>
      <c r="PQZ68" s="140"/>
      <c r="PRA68" s="140"/>
      <c r="PRB68" s="140"/>
      <c r="PRC68" s="140"/>
      <c r="PRD68" s="140"/>
      <c r="PRE68" s="140"/>
      <c r="PRF68" s="140"/>
      <c r="PRG68" s="140"/>
      <c r="PRH68" s="140"/>
      <c r="PRI68" s="140"/>
      <c r="PRJ68" s="140"/>
      <c r="PRK68" s="140"/>
      <c r="PRL68" s="140"/>
      <c r="PRM68" s="140"/>
      <c r="PRN68" s="140"/>
      <c r="PRO68" s="140"/>
      <c r="PRP68" s="140"/>
      <c r="PRQ68" s="140"/>
      <c r="PRR68" s="140"/>
      <c r="PRS68" s="140"/>
      <c r="PRT68" s="140"/>
      <c r="PRU68" s="140"/>
      <c r="PRV68" s="140"/>
      <c r="PRW68" s="140"/>
      <c r="PRX68" s="140"/>
      <c r="PRY68" s="140"/>
      <c r="PRZ68" s="140"/>
      <c r="PSA68" s="140"/>
      <c r="PSB68" s="140"/>
      <c r="PSC68" s="140"/>
      <c r="PSD68" s="140"/>
      <c r="PSE68" s="140"/>
      <c r="PSF68" s="140"/>
      <c r="PSG68" s="140"/>
      <c r="PSH68" s="140"/>
      <c r="PSI68" s="140"/>
      <c r="PSJ68" s="140"/>
      <c r="PSK68" s="140"/>
      <c r="PSL68" s="140"/>
      <c r="PSM68" s="140"/>
      <c r="PSN68" s="140"/>
      <c r="PSO68" s="140"/>
      <c r="PSP68" s="140"/>
      <c r="PSQ68" s="140"/>
      <c r="PSR68" s="140"/>
      <c r="PSS68" s="140"/>
      <c r="PST68" s="140"/>
      <c r="PSU68" s="140"/>
      <c r="PSV68" s="140"/>
      <c r="PSW68" s="140"/>
      <c r="PSX68" s="140"/>
      <c r="PSY68" s="140"/>
      <c r="PSZ68" s="140"/>
      <c r="PTA68" s="140"/>
      <c r="PTB68" s="140"/>
      <c r="PTC68" s="140"/>
      <c r="PTD68" s="140"/>
      <c r="PTE68" s="140"/>
      <c r="PTF68" s="140"/>
      <c r="PTG68" s="140"/>
      <c r="PTH68" s="140"/>
      <c r="PTI68" s="140"/>
      <c r="PTJ68" s="140"/>
      <c r="PTK68" s="140"/>
      <c r="PTL68" s="140"/>
      <c r="PTM68" s="140"/>
      <c r="PTN68" s="140"/>
      <c r="PTO68" s="140"/>
      <c r="PTP68" s="140"/>
      <c r="PTQ68" s="140"/>
      <c r="PTR68" s="140"/>
      <c r="PTS68" s="140"/>
      <c r="PTT68" s="140"/>
      <c r="PTU68" s="140"/>
      <c r="PTV68" s="140"/>
      <c r="PTW68" s="140"/>
      <c r="PTX68" s="140"/>
      <c r="PTY68" s="140"/>
      <c r="PTZ68" s="140"/>
      <c r="PUA68" s="140"/>
      <c r="PUB68" s="140"/>
      <c r="PUC68" s="140"/>
      <c r="PUD68" s="140"/>
      <c r="PUE68" s="140"/>
      <c r="PUF68" s="140"/>
      <c r="PUG68" s="140"/>
      <c r="PUH68" s="140"/>
      <c r="PUI68" s="140"/>
      <c r="PUJ68" s="140"/>
      <c r="PUK68" s="140"/>
      <c r="PUL68" s="140"/>
      <c r="PUM68" s="140"/>
      <c r="PUN68" s="140"/>
      <c r="PUO68" s="140"/>
      <c r="PUP68" s="140"/>
      <c r="PUQ68" s="140"/>
      <c r="PUR68" s="140"/>
      <c r="PUS68" s="140"/>
      <c r="PUT68" s="140"/>
      <c r="PUU68" s="140"/>
      <c r="PUV68" s="140"/>
      <c r="PUW68" s="140"/>
      <c r="PUX68" s="140"/>
      <c r="PUY68" s="140"/>
      <c r="PUZ68" s="140"/>
      <c r="PVA68" s="140"/>
      <c r="PVB68" s="140"/>
      <c r="PVC68" s="140"/>
      <c r="PVD68" s="140"/>
      <c r="PVE68" s="140"/>
      <c r="PVF68" s="140"/>
      <c r="PVG68" s="140"/>
      <c r="PVH68" s="140"/>
      <c r="PVI68" s="140"/>
      <c r="PVJ68" s="140"/>
      <c r="PVK68" s="140"/>
      <c r="PVL68" s="140"/>
      <c r="PVM68" s="140"/>
      <c r="PVN68" s="140"/>
      <c r="PVO68" s="140"/>
      <c r="PVP68" s="140"/>
      <c r="PVQ68" s="140"/>
      <c r="PVR68" s="140"/>
      <c r="PVS68" s="140"/>
      <c r="PVT68" s="140"/>
      <c r="PVU68" s="140"/>
      <c r="PVV68" s="140"/>
      <c r="PVW68" s="140"/>
      <c r="PVX68" s="140"/>
      <c r="PVY68" s="140"/>
      <c r="PVZ68" s="140"/>
      <c r="PWA68" s="140"/>
      <c r="PWB68" s="140"/>
      <c r="PWC68" s="140"/>
      <c r="PWD68" s="140"/>
      <c r="PWE68" s="140"/>
      <c r="PWF68" s="140"/>
      <c r="PWG68" s="140"/>
      <c r="PWH68" s="140"/>
      <c r="PWI68" s="140"/>
      <c r="PWJ68" s="140"/>
      <c r="PWK68" s="140"/>
      <c r="PWL68" s="140"/>
      <c r="PWM68" s="140"/>
      <c r="PWN68" s="140"/>
      <c r="PWO68" s="140"/>
      <c r="PWP68" s="140"/>
      <c r="PWQ68" s="140"/>
      <c r="PWR68" s="140"/>
      <c r="PWS68" s="140"/>
      <c r="PWT68" s="140"/>
      <c r="PWU68" s="140"/>
      <c r="PWV68" s="140"/>
      <c r="PWW68" s="140"/>
      <c r="PWX68" s="140"/>
      <c r="PWY68" s="140"/>
      <c r="PWZ68" s="140"/>
      <c r="PXA68" s="140"/>
      <c r="PXB68" s="140"/>
      <c r="PXC68" s="140"/>
      <c r="PXD68" s="140"/>
      <c r="PXE68" s="140"/>
      <c r="PXF68" s="140"/>
      <c r="PXG68" s="140"/>
      <c r="PXH68" s="140"/>
      <c r="PXI68" s="140"/>
      <c r="PXJ68" s="140"/>
      <c r="PXK68" s="140"/>
      <c r="PXL68" s="140"/>
      <c r="PXM68" s="140"/>
      <c r="PXN68" s="140"/>
      <c r="PXO68" s="140"/>
      <c r="PXP68" s="140"/>
      <c r="PXQ68" s="140"/>
      <c r="PXR68" s="140"/>
      <c r="PXS68" s="140"/>
      <c r="PXT68" s="140"/>
      <c r="PXU68" s="140"/>
      <c r="PXV68" s="140"/>
      <c r="PXW68" s="140"/>
      <c r="PXX68" s="140"/>
      <c r="PXY68" s="140"/>
      <c r="PXZ68" s="140"/>
      <c r="PYA68" s="140"/>
      <c r="PYB68" s="140"/>
      <c r="PYC68" s="140"/>
      <c r="PYD68" s="140"/>
      <c r="PYE68" s="140"/>
      <c r="PYF68" s="140"/>
      <c r="PYG68" s="140"/>
      <c r="PYH68" s="140"/>
      <c r="PYI68" s="140"/>
      <c r="PYJ68" s="140"/>
      <c r="PYK68" s="140"/>
      <c r="PYL68" s="140"/>
      <c r="PYM68" s="140"/>
      <c r="PYN68" s="140"/>
      <c r="PYO68" s="140"/>
      <c r="PYP68" s="140"/>
      <c r="PYQ68" s="140"/>
      <c r="PYR68" s="140"/>
      <c r="PYS68" s="140"/>
      <c r="PYT68" s="140"/>
      <c r="PYU68" s="140"/>
      <c r="PYV68" s="140"/>
      <c r="PYW68" s="140"/>
      <c r="PYX68" s="140"/>
      <c r="PYY68" s="140"/>
      <c r="PYZ68" s="140"/>
      <c r="PZA68" s="140"/>
      <c r="PZB68" s="140"/>
      <c r="PZC68" s="140"/>
      <c r="PZD68" s="140"/>
      <c r="PZE68" s="140"/>
      <c r="PZF68" s="140"/>
      <c r="PZG68" s="140"/>
      <c r="PZH68" s="140"/>
      <c r="PZI68" s="140"/>
      <c r="PZJ68" s="140"/>
      <c r="PZK68" s="140"/>
      <c r="PZL68" s="140"/>
      <c r="PZM68" s="140"/>
      <c r="PZN68" s="140"/>
      <c r="PZO68" s="140"/>
      <c r="PZP68" s="140"/>
      <c r="PZQ68" s="140"/>
      <c r="PZR68" s="140"/>
      <c r="PZS68" s="140"/>
      <c r="PZT68" s="140"/>
      <c r="PZU68" s="140"/>
      <c r="PZV68" s="140"/>
      <c r="PZW68" s="140"/>
      <c r="PZX68" s="140"/>
      <c r="PZY68" s="140"/>
      <c r="PZZ68" s="140"/>
      <c r="QAA68" s="140"/>
      <c r="QAB68" s="140"/>
      <c r="QAC68" s="140"/>
      <c r="QAD68" s="140"/>
      <c r="QAE68" s="140"/>
      <c r="QAF68" s="140"/>
      <c r="QAG68" s="140"/>
      <c r="QAH68" s="140"/>
      <c r="QAI68" s="140"/>
      <c r="QAJ68" s="140"/>
      <c r="QAK68" s="140"/>
      <c r="QAL68" s="140"/>
      <c r="QAM68" s="140"/>
      <c r="QAN68" s="140"/>
      <c r="QAO68" s="140"/>
      <c r="QAP68" s="140"/>
      <c r="QAQ68" s="140"/>
      <c r="QAR68" s="140"/>
      <c r="QAS68" s="140"/>
      <c r="QAT68" s="140"/>
      <c r="QAU68" s="140"/>
      <c r="QAV68" s="140"/>
      <c r="QAW68" s="140"/>
      <c r="QAX68" s="140"/>
      <c r="QAY68" s="140"/>
      <c r="QAZ68" s="140"/>
      <c r="QBA68" s="140"/>
      <c r="QBB68" s="140"/>
      <c r="QBC68" s="140"/>
      <c r="QBD68" s="140"/>
      <c r="QBE68" s="140"/>
      <c r="QBF68" s="140"/>
      <c r="QBG68" s="140"/>
      <c r="QBH68" s="140"/>
      <c r="QBI68" s="140"/>
      <c r="QBJ68" s="140"/>
      <c r="QBK68" s="140"/>
      <c r="QBL68" s="140"/>
      <c r="QBM68" s="140"/>
      <c r="QBN68" s="140"/>
      <c r="QBO68" s="140"/>
      <c r="QBP68" s="140"/>
      <c r="QBQ68" s="140"/>
      <c r="QBR68" s="140"/>
      <c r="QBS68" s="140"/>
      <c r="QBT68" s="140"/>
      <c r="QBU68" s="140"/>
      <c r="QBV68" s="140"/>
      <c r="QBW68" s="140"/>
      <c r="QBX68" s="140"/>
      <c r="QBY68" s="140"/>
      <c r="QBZ68" s="140"/>
      <c r="QCA68" s="140"/>
      <c r="QCB68" s="140"/>
      <c r="QCC68" s="140"/>
      <c r="QCD68" s="140"/>
      <c r="QCE68" s="140"/>
      <c r="QCF68" s="140"/>
      <c r="QCG68" s="140"/>
      <c r="QCH68" s="140"/>
      <c r="QCI68" s="140"/>
      <c r="QCJ68" s="140"/>
      <c r="QCK68" s="140"/>
      <c r="QCL68" s="140"/>
      <c r="QCM68" s="140"/>
      <c r="QCN68" s="140"/>
      <c r="QCO68" s="140"/>
      <c r="QCP68" s="140"/>
      <c r="QCQ68" s="140"/>
      <c r="QCR68" s="140"/>
      <c r="QCS68" s="140"/>
      <c r="QCT68" s="140"/>
      <c r="QCU68" s="140"/>
      <c r="QCV68" s="140"/>
      <c r="QCW68" s="140"/>
      <c r="QCX68" s="140"/>
      <c r="QCY68" s="140"/>
      <c r="QCZ68" s="140"/>
      <c r="QDA68" s="140"/>
      <c r="QDB68" s="140"/>
      <c r="QDC68" s="140"/>
      <c r="QDD68" s="140"/>
      <c r="QDE68" s="140"/>
      <c r="QDF68" s="140"/>
      <c r="QDG68" s="140"/>
      <c r="QDH68" s="140"/>
      <c r="QDI68" s="140"/>
      <c r="QDJ68" s="140"/>
      <c r="QDK68" s="140"/>
      <c r="QDL68" s="140"/>
      <c r="QDM68" s="140"/>
      <c r="QDN68" s="140"/>
      <c r="QDO68" s="140"/>
      <c r="QDP68" s="140"/>
      <c r="QDQ68" s="140"/>
      <c r="QDR68" s="140"/>
      <c r="QDS68" s="140"/>
      <c r="QDT68" s="140"/>
      <c r="QDU68" s="140"/>
      <c r="QDV68" s="140"/>
      <c r="QDW68" s="140"/>
      <c r="QDX68" s="140"/>
      <c r="QDY68" s="140"/>
      <c r="QDZ68" s="140"/>
      <c r="QEA68" s="140"/>
      <c r="QEB68" s="140"/>
      <c r="QEC68" s="140"/>
      <c r="QED68" s="140"/>
      <c r="QEE68" s="140"/>
      <c r="QEF68" s="140"/>
      <c r="QEG68" s="140"/>
      <c r="QEH68" s="140"/>
      <c r="QEI68" s="140"/>
      <c r="QEJ68" s="140"/>
      <c r="QEK68" s="140"/>
      <c r="QEL68" s="140"/>
      <c r="QEM68" s="140"/>
      <c r="QEN68" s="140"/>
      <c r="QEO68" s="140"/>
      <c r="QEP68" s="140"/>
      <c r="QEQ68" s="140"/>
      <c r="QER68" s="140"/>
      <c r="QES68" s="140"/>
      <c r="QET68" s="140"/>
      <c r="QEU68" s="140"/>
      <c r="QEV68" s="140"/>
      <c r="QEW68" s="140"/>
      <c r="QEX68" s="140"/>
      <c r="QEY68" s="140"/>
      <c r="QEZ68" s="140"/>
      <c r="QFA68" s="140"/>
      <c r="QFB68" s="140"/>
      <c r="QFC68" s="140"/>
      <c r="QFD68" s="140"/>
      <c r="QFE68" s="140"/>
      <c r="QFF68" s="140"/>
      <c r="QFG68" s="140"/>
      <c r="QFH68" s="140"/>
      <c r="QFI68" s="140"/>
      <c r="QFJ68" s="140"/>
      <c r="QFK68" s="140"/>
      <c r="QFL68" s="140"/>
      <c r="QFM68" s="140"/>
      <c r="QFN68" s="140"/>
      <c r="QFO68" s="140"/>
      <c r="QFP68" s="140"/>
      <c r="QFQ68" s="140"/>
      <c r="QFR68" s="140"/>
      <c r="QFS68" s="140"/>
      <c r="QFT68" s="140"/>
      <c r="QFU68" s="140"/>
      <c r="QFV68" s="140"/>
      <c r="QFW68" s="140"/>
      <c r="QFX68" s="140"/>
      <c r="QFY68" s="140"/>
      <c r="QFZ68" s="140"/>
      <c r="QGA68" s="140"/>
      <c r="QGB68" s="140"/>
      <c r="QGC68" s="140"/>
      <c r="QGD68" s="140"/>
      <c r="QGE68" s="140"/>
      <c r="QGF68" s="140"/>
      <c r="QGG68" s="140"/>
      <c r="QGH68" s="140"/>
      <c r="QGI68" s="140"/>
      <c r="QGJ68" s="140"/>
      <c r="QGK68" s="140"/>
      <c r="QGL68" s="140"/>
      <c r="QGM68" s="140"/>
      <c r="QGN68" s="140"/>
      <c r="QGO68" s="140"/>
      <c r="QGP68" s="140"/>
      <c r="QGQ68" s="140"/>
      <c r="QGR68" s="140"/>
      <c r="QGS68" s="140"/>
      <c r="QGT68" s="140"/>
      <c r="QGU68" s="140"/>
      <c r="QGV68" s="140"/>
      <c r="QGW68" s="140"/>
      <c r="QGX68" s="140"/>
      <c r="QGY68" s="140"/>
      <c r="QGZ68" s="140"/>
      <c r="QHA68" s="140"/>
      <c r="QHB68" s="140"/>
      <c r="QHC68" s="140"/>
      <c r="QHD68" s="140"/>
      <c r="QHE68" s="140"/>
      <c r="QHF68" s="140"/>
      <c r="QHG68" s="140"/>
      <c r="QHH68" s="140"/>
      <c r="QHI68" s="140"/>
      <c r="QHJ68" s="140"/>
      <c r="QHK68" s="140"/>
      <c r="QHL68" s="140"/>
      <c r="QHM68" s="140"/>
      <c r="QHN68" s="140"/>
      <c r="QHO68" s="140"/>
      <c r="QHP68" s="140"/>
      <c r="QHQ68" s="140"/>
      <c r="QHR68" s="140"/>
      <c r="QHS68" s="140"/>
      <c r="QHT68" s="140"/>
      <c r="QHU68" s="140"/>
      <c r="QHV68" s="140"/>
      <c r="QHW68" s="140"/>
      <c r="QHX68" s="140"/>
      <c r="QHY68" s="140"/>
      <c r="QHZ68" s="140"/>
      <c r="QIA68" s="140"/>
      <c r="QIB68" s="140"/>
      <c r="QIC68" s="140"/>
      <c r="QID68" s="140"/>
      <c r="QIE68" s="140"/>
      <c r="QIF68" s="140"/>
      <c r="QIG68" s="140"/>
      <c r="QIH68" s="140"/>
      <c r="QII68" s="140"/>
      <c r="QIJ68" s="140"/>
      <c r="QIK68" s="140"/>
      <c r="QIL68" s="140"/>
      <c r="QIM68" s="140"/>
      <c r="QIN68" s="140"/>
      <c r="QIO68" s="140"/>
      <c r="QIP68" s="140"/>
      <c r="QIQ68" s="140"/>
      <c r="QIR68" s="140"/>
      <c r="QIS68" s="140"/>
      <c r="QIT68" s="140"/>
      <c r="QIU68" s="140"/>
      <c r="QIV68" s="140"/>
      <c r="QIW68" s="140"/>
      <c r="QIX68" s="140"/>
      <c r="QIY68" s="140"/>
      <c r="QIZ68" s="140"/>
      <c r="QJA68" s="140"/>
      <c r="QJB68" s="140"/>
      <c r="QJC68" s="140"/>
      <c r="QJD68" s="140"/>
      <c r="QJE68" s="140"/>
      <c r="QJF68" s="140"/>
      <c r="QJG68" s="140"/>
      <c r="QJH68" s="140"/>
      <c r="QJI68" s="140"/>
      <c r="QJJ68" s="140"/>
      <c r="QJK68" s="140"/>
      <c r="QJL68" s="140"/>
      <c r="QJM68" s="140"/>
      <c r="QJN68" s="140"/>
      <c r="QJO68" s="140"/>
      <c r="QJP68" s="140"/>
      <c r="QJQ68" s="140"/>
      <c r="QJR68" s="140"/>
      <c r="QJS68" s="140"/>
      <c r="QJT68" s="140"/>
      <c r="QJU68" s="140"/>
      <c r="QJV68" s="140"/>
      <c r="QJW68" s="140"/>
      <c r="QJX68" s="140"/>
      <c r="QJY68" s="140"/>
      <c r="QJZ68" s="140"/>
      <c r="QKA68" s="140"/>
      <c r="QKB68" s="140"/>
      <c r="QKC68" s="140"/>
      <c r="QKD68" s="140"/>
      <c r="QKE68" s="140"/>
      <c r="QKF68" s="140"/>
      <c r="QKG68" s="140"/>
      <c r="QKH68" s="140"/>
      <c r="QKI68" s="140"/>
      <c r="QKJ68" s="140"/>
      <c r="QKK68" s="140"/>
      <c r="QKL68" s="140"/>
      <c r="QKM68" s="140"/>
      <c r="QKN68" s="140"/>
      <c r="QKO68" s="140"/>
      <c r="QKP68" s="140"/>
      <c r="QKQ68" s="140"/>
      <c r="QKR68" s="140"/>
      <c r="QKS68" s="140"/>
      <c r="QKT68" s="140"/>
      <c r="QKU68" s="140"/>
      <c r="QKV68" s="140"/>
      <c r="QKW68" s="140"/>
      <c r="QKX68" s="140"/>
      <c r="QKY68" s="140"/>
      <c r="QKZ68" s="140"/>
      <c r="QLA68" s="140"/>
      <c r="QLB68" s="140"/>
      <c r="QLC68" s="140"/>
      <c r="QLD68" s="140"/>
      <c r="QLE68" s="140"/>
      <c r="QLF68" s="140"/>
      <c r="QLG68" s="140"/>
      <c r="QLH68" s="140"/>
      <c r="QLI68" s="140"/>
      <c r="QLJ68" s="140"/>
      <c r="QLK68" s="140"/>
      <c r="QLL68" s="140"/>
      <c r="QLM68" s="140"/>
      <c r="QLN68" s="140"/>
      <c r="QLO68" s="140"/>
      <c r="QLP68" s="140"/>
      <c r="QLQ68" s="140"/>
      <c r="QLR68" s="140"/>
      <c r="QLS68" s="140"/>
      <c r="QLT68" s="140"/>
      <c r="QLU68" s="140"/>
      <c r="QLV68" s="140"/>
      <c r="QLW68" s="140"/>
      <c r="QLX68" s="140"/>
      <c r="QLY68" s="140"/>
      <c r="QLZ68" s="140"/>
      <c r="QMA68" s="140"/>
      <c r="QMB68" s="140"/>
      <c r="QMC68" s="140"/>
      <c r="QMD68" s="140"/>
      <c r="QME68" s="140"/>
      <c r="QMF68" s="140"/>
      <c r="QMG68" s="140"/>
      <c r="QMH68" s="140"/>
      <c r="QMI68" s="140"/>
      <c r="QMJ68" s="140"/>
      <c r="QMK68" s="140"/>
      <c r="QML68" s="140"/>
      <c r="QMM68" s="140"/>
      <c r="QMN68" s="140"/>
      <c r="QMO68" s="140"/>
      <c r="QMP68" s="140"/>
      <c r="QMQ68" s="140"/>
      <c r="QMR68" s="140"/>
      <c r="QMS68" s="140"/>
      <c r="QMT68" s="140"/>
      <c r="QMU68" s="140"/>
      <c r="QMV68" s="140"/>
      <c r="QMW68" s="140"/>
      <c r="QMX68" s="140"/>
      <c r="QMY68" s="140"/>
      <c r="QMZ68" s="140"/>
      <c r="QNA68" s="140"/>
      <c r="QNB68" s="140"/>
      <c r="QNC68" s="140"/>
      <c r="QND68" s="140"/>
      <c r="QNE68" s="140"/>
      <c r="QNF68" s="140"/>
      <c r="QNG68" s="140"/>
      <c r="QNH68" s="140"/>
      <c r="QNI68" s="140"/>
      <c r="QNJ68" s="140"/>
      <c r="QNK68" s="140"/>
      <c r="QNL68" s="140"/>
      <c r="QNM68" s="140"/>
      <c r="QNN68" s="140"/>
      <c r="QNO68" s="140"/>
      <c r="QNP68" s="140"/>
      <c r="QNQ68" s="140"/>
      <c r="QNR68" s="140"/>
      <c r="QNS68" s="140"/>
      <c r="QNT68" s="140"/>
      <c r="QNU68" s="140"/>
      <c r="QNV68" s="140"/>
      <c r="QNW68" s="140"/>
      <c r="QNX68" s="140"/>
      <c r="QNY68" s="140"/>
      <c r="QNZ68" s="140"/>
      <c r="QOA68" s="140"/>
      <c r="QOB68" s="140"/>
      <c r="QOC68" s="140"/>
      <c r="QOD68" s="140"/>
      <c r="QOE68" s="140"/>
      <c r="QOF68" s="140"/>
      <c r="QOG68" s="140"/>
      <c r="QOH68" s="140"/>
      <c r="QOI68" s="140"/>
      <c r="QOJ68" s="140"/>
      <c r="QOK68" s="140"/>
      <c r="QOL68" s="140"/>
      <c r="QOM68" s="140"/>
      <c r="QON68" s="140"/>
      <c r="QOO68" s="140"/>
      <c r="QOP68" s="140"/>
      <c r="QOQ68" s="140"/>
      <c r="QOR68" s="140"/>
      <c r="QOS68" s="140"/>
      <c r="QOT68" s="140"/>
      <c r="QOU68" s="140"/>
      <c r="QOV68" s="140"/>
      <c r="QOW68" s="140"/>
      <c r="QOX68" s="140"/>
      <c r="QOY68" s="140"/>
      <c r="QOZ68" s="140"/>
      <c r="QPA68" s="140"/>
      <c r="QPB68" s="140"/>
      <c r="QPC68" s="140"/>
      <c r="QPD68" s="140"/>
      <c r="QPE68" s="140"/>
      <c r="QPF68" s="140"/>
      <c r="QPG68" s="140"/>
      <c r="QPH68" s="140"/>
      <c r="QPI68" s="140"/>
      <c r="QPJ68" s="140"/>
      <c r="QPK68" s="140"/>
      <c r="QPL68" s="140"/>
      <c r="QPM68" s="140"/>
      <c r="QPN68" s="140"/>
      <c r="QPO68" s="140"/>
      <c r="QPP68" s="140"/>
      <c r="QPQ68" s="140"/>
      <c r="QPR68" s="140"/>
      <c r="QPS68" s="140"/>
      <c r="QPT68" s="140"/>
      <c r="QPU68" s="140"/>
      <c r="QPV68" s="140"/>
      <c r="QPW68" s="140"/>
      <c r="QPX68" s="140"/>
      <c r="QPY68" s="140"/>
      <c r="QPZ68" s="140"/>
      <c r="QQA68" s="140"/>
      <c r="QQB68" s="140"/>
      <c r="QQC68" s="140"/>
      <c r="QQD68" s="140"/>
      <c r="QQE68" s="140"/>
      <c r="QQF68" s="140"/>
      <c r="QQG68" s="140"/>
      <c r="QQH68" s="140"/>
      <c r="QQI68" s="140"/>
      <c r="QQJ68" s="140"/>
      <c r="QQK68" s="140"/>
      <c r="QQL68" s="140"/>
      <c r="QQM68" s="140"/>
      <c r="QQN68" s="140"/>
      <c r="QQO68" s="140"/>
      <c r="QQP68" s="140"/>
      <c r="QQQ68" s="140"/>
      <c r="QQR68" s="140"/>
      <c r="QQS68" s="140"/>
      <c r="QQT68" s="140"/>
      <c r="QQU68" s="140"/>
      <c r="QQV68" s="140"/>
      <c r="QQW68" s="140"/>
      <c r="QQX68" s="140"/>
      <c r="QQY68" s="140"/>
      <c r="QQZ68" s="140"/>
      <c r="QRA68" s="140"/>
      <c r="QRB68" s="140"/>
      <c r="QRC68" s="140"/>
      <c r="QRD68" s="140"/>
      <c r="QRE68" s="140"/>
      <c r="QRF68" s="140"/>
      <c r="QRG68" s="140"/>
      <c r="QRH68" s="140"/>
      <c r="QRI68" s="140"/>
      <c r="QRJ68" s="140"/>
      <c r="QRK68" s="140"/>
      <c r="QRL68" s="140"/>
      <c r="QRM68" s="140"/>
      <c r="QRN68" s="140"/>
      <c r="QRO68" s="140"/>
      <c r="QRP68" s="140"/>
      <c r="QRQ68" s="140"/>
      <c r="QRR68" s="140"/>
      <c r="QRS68" s="140"/>
      <c r="QRT68" s="140"/>
      <c r="QRU68" s="140"/>
      <c r="QRV68" s="140"/>
      <c r="QRW68" s="140"/>
      <c r="QRX68" s="140"/>
      <c r="QRY68" s="140"/>
      <c r="QRZ68" s="140"/>
      <c r="QSA68" s="140"/>
      <c r="QSB68" s="140"/>
      <c r="QSC68" s="140"/>
      <c r="QSD68" s="140"/>
      <c r="QSE68" s="140"/>
      <c r="QSF68" s="140"/>
      <c r="QSG68" s="140"/>
      <c r="QSH68" s="140"/>
      <c r="QSI68" s="140"/>
      <c r="QSJ68" s="140"/>
      <c r="QSK68" s="140"/>
      <c r="QSL68" s="140"/>
      <c r="QSM68" s="140"/>
      <c r="QSN68" s="140"/>
      <c r="QSO68" s="140"/>
      <c r="QSP68" s="140"/>
      <c r="QSQ68" s="140"/>
      <c r="QSR68" s="140"/>
      <c r="QSS68" s="140"/>
      <c r="QST68" s="140"/>
      <c r="QSU68" s="140"/>
      <c r="QSV68" s="140"/>
      <c r="QSW68" s="140"/>
      <c r="QSX68" s="140"/>
      <c r="QSY68" s="140"/>
      <c r="QSZ68" s="140"/>
      <c r="QTA68" s="140"/>
      <c r="QTB68" s="140"/>
      <c r="QTC68" s="140"/>
      <c r="QTD68" s="140"/>
      <c r="QTE68" s="140"/>
      <c r="QTF68" s="140"/>
      <c r="QTG68" s="140"/>
      <c r="QTH68" s="140"/>
      <c r="QTI68" s="140"/>
      <c r="QTJ68" s="140"/>
      <c r="QTK68" s="140"/>
      <c r="QTL68" s="140"/>
      <c r="QTM68" s="140"/>
      <c r="QTN68" s="140"/>
      <c r="QTO68" s="140"/>
      <c r="QTP68" s="140"/>
      <c r="QTQ68" s="140"/>
      <c r="QTR68" s="140"/>
      <c r="QTS68" s="140"/>
      <c r="QTT68" s="140"/>
      <c r="QTU68" s="140"/>
      <c r="QTV68" s="140"/>
      <c r="QTW68" s="140"/>
      <c r="QTX68" s="140"/>
      <c r="QTY68" s="140"/>
      <c r="QTZ68" s="140"/>
      <c r="QUA68" s="140"/>
      <c r="QUB68" s="140"/>
      <c r="QUC68" s="140"/>
      <c r="QUD68" s="140"/>
      <c r="QUE68" s="140"/>
      <c r="QUF68" s="140"/>
      <c r="QUG68" s="140"/>
      <c r="QUH68" s="140"/>
      <c r="QUI68" s="140"/>
      <c r="QUJ68" s="140"/>
      <c r="QUK68" s="140"/>
      <c r="QUL68" s="140"/>
      <c r="QUM68" s="140"/>
      <c r="QUN68" s="140"/>
      <c r="QUO68" s="140"/>
      <c r="QUP68" s="140"/>
      <c r="QUQ68" s="140"/>
      <c r="QUR68" s="140"/>
      <c r="QUS68" s="140"/>
      <c r="QUT68" s="140"/>
      <c r="QUU68" s="140"/>
      <c r="QUV68" s="140"/>
      <c r="QUW68" s="140"/>
      <c r="QUX68" s="140"/>
      <c r="QUY68" s="140"/>
      <c r="QUZ68" s="140"/>
      <c r="QVA68" s="140"/>
      <c r="QVB68" s="140"/>
      <c r="QVC68" s="140"/>
      <c r="QVD68" s="140"/>
      <c r="QVE68" s="140"/>
      <c r="QVF68" s="140"/>
      <c r="QVG68" s="140"/>
      <c r="QVH68" s="140"/>
      <c r="QVI68" s="140"/>
      <c r="QVJ68" s="140"/>
      <c r="QVK68" s="140"/>
      <c r="QVL68" s="140"/>
      <c r="QVM68" s="140"/>
      <c r="QVN68" s="140"/>
      <c r="QVO68" s="140"/>
      <c r="QVP68" s="140"/>
      <c r="QVQ68" s="140"/>
      <c r="QVR68" s="140"/>
      <c r="QVS68" s="140"/>
      <c r="QVT68" s="140"/>
      <c r="QVU68" s="140"/>
      <c r="QVV68" s="140"/>
      <c r="QVW68" s="140"/>
      <c r="QVX68" s="140"/>
      <c r="QVY68" s="140"/>
      <c r="QVZ68" s="140"/>
      <c r="QWA68" s="140"/>
      <c r="QWB68" s="140"/>
      <c r="QWC68" s="140"/>
      <c r="QWD68" s="140"/>
      <c r="QWE68" s="140"/>
      <c r="QWF68" s="140"/>
      <c r="QWG68" s="140"/>
      <c r="QWH68" s="140"/>
      <c r="QWI68" s="140"/>
      <c r="QWJ68" s="140"/>
      <c r="QWK68" s="140"/>
      <c r="QWL68" s="140"/>
      <c r="QWM68" s="140"/>
      <c r="QWN68" s="140"/>
      <c r="QWO68" s="140"/>
      <c r="QWP68" s="140"/>
      <c r="QWQ68" s="140"/>
      <c r="QWR68" s="140"/>
      <c r="QWS68" s="140"/>
      <c r="QWT68" s="140"/>
      <c r="QWU68" s="140"/>
      <c r="QWV68" s="140"/>
      <c r="QWW68" s="140"/>
      <c r="QWX68" s="140"/>
      <c r="QWY68" s="140"/>
      <c r="QWZ68" s="140"/>
      <c r="QXA68" s="140"/>
      <c r="QXB68" s="140"/>
      <c r="QXC68" s="140"/>
      <c r="QXD68" s="140"/>
      <c r="QXE68" s="140"/>
      <c r="QXF68" s="140"/>
      <c r="QXG68" s="140"/>
      <c r="QXH68" s="140"/>
      <c r="QXI68" s="140"/>
      <c r="QXJ68" s="140"/>
      <c r="QXK68" s="140"/>
      <c r="QXL68" s="140"/>
      <c r="QXM68" s="140"/>
      <c r="QXN68" s="140"/>
      <c r="QXO68" s="140"/>
      <c r="QXP68" s="140"/>
      <c r="QXQ68" s="140"/>
      <c r="QXR68" s="140"/>
      <c r="QXS68" s="140"/>
      <c r="QXT68" s="140"/>
      <c r="QXU68" s="140"/>
      <c r="QXV68" s="140"/>
      <c r="QXW68" s="140"/>
      <c r="QXX68" s="140"/>
      <c r="QXY68" s="140"/>
      <c r="QXZ68" s="140"/>
      <c r="QYA68" s="140"/>
      <c r="QYB68" s="140"/>
      <c r="QYC68" s="140"/>
      <c r="QYD68" s="140"/>
      <c r="QYE68" s="140"/>
      <c r="QYF68" s="140"/>
      <c r="QYG68" s="140"/>
      <c r="QYH68" s="140"/>
      <c r="QYI68" s="140"/>
      <c r="QYJ68" s="140"/>
      <c r="QYK68" s="140"/>
      <c r="QYL68" s="140"/>
      <c r="QYM68" s="140"/>
      <c r="QYN68" s="140"/>
      <c r="QYO68" s="140"/>
      <c r="QYP68" s="140"/>
      <c r="QYQ68" s="140"/>
      <c r="QYR68" s="140"/>
      <c r="QYS68" s="140"/>
      <c r="QYT68" s="140"/>
      <c r="QYU68" s="140"/>
      <c r="QYV68" s="140"/>
      <c r="QYW68" s="140"/>
      <c r="QYX68" s="140"/>
      <c r="QYY68" s="140"/>
      <c r="QYZ68" s="140"/>
      <c r="QZA68" s="140"/>
      <c r="QZB68" s="140"/>
      <c r="QZC68" s="140"/>
      <c r="QZD68" s="140"/>
      <c r="QZE68" s="140"/>
      <c r="QZF68" s="140"/>
      <c r="QZG68" s="140"/>
      <c r="QZH68" s="140"/>
      <c r="QZI68" s="140"/>
      <c r="QZJ68" s="140"/>
      <c r="QZK68" s="140"/>
      <c r="QZL68" s="140"/>
      <c r="QZM68" s="140"/>
      <c r="QZN68" s="140"/>
      <c r="QZO68" s="140"/>
      <c r="QZP68" s="140"/>
      <c r="QZQ68" s="140"/>
      <c r="QZR68" s="140"/>
      <c r="QZS68" s="140"/>
      <c r="QZT68" s="140"/>
      <c r="QZU68" s="140"/>
      <c r="QZV68" s="140"/>
      <c r="QZW68" s="140"/>
      <c r="QZX68" s="140"/>
      <c r="QZY68" s="140"/>
      <c r="QZZ68" s="140"/>
      <c r="RAA68" s="140"/>
      <c r="RAB68" s="140"/>
      <c r="RAC68" s="140"/>
      <c r="RAD68" s="140"/>
      <c r="RAE68" s="140"/>
      <c r="RAF68" s="140"/>
      <c r="RAG68" s="140"/>
      <c r="RAH68" s="140"/>
      <c r="RAI68" s="140"/>
      <c r="RAJ68" s="140"/>
      <c r="RAK68" s="140"/>
      <c r="RAL68" s="140"/>
      <c r="RAM68" s="140"/>
      <c r="RAN68" s="140"/>
      <c r="RAO68" s="140"/>
      <c r="RAP68" s="140"/>
      <c r="RAQ68" s="140"/>
      <c r="RAR68" s="140"/>
      <c r="RAS68" s="140"/>
      <c r="RAT68" s="140"/>
      <c r="RAU68" s="140"/>
      <c r="RAV68" s="140"/>
      <c r="RAW68" s="140"/>
      <c r="RAX68" s="140"/>
      <c r="RAY68" s="140"/>
      <c r="RAZ68" s="140"/>
      <c r="RBA68" s="140"/>
      <c r="RBB68" s="140"/>
      <c r="RBC68" s="140"/>
      <c r="RBD68" s="140"/>
      <c r="RBE68" s="140"/>
      <c r="RBF68" s="140"/>
      <c r="RBG68" s="140"/>
      <c r="RBH68" s="140"/>
      <c r="RBI68" s="140"/>
      <c r="RBJ68" s="140"/>
      <c r="RBK68" s="140"/>
      <c r="RBL68" s="140"/>
      <c r="RBM68" s="140"/>
      <c r="RBN68" s="140"/>
      <c r="RBO68" s="140"/>
      <c r="RBP68" s="140"/>
      <c r="RBQ68" s="140"/>
      <c r="RBR68" s="140"/>
      <c r="RBS68" s="140"/>
      <c r="RBT68" s="140"/>
      <c r="RBU68" s="140"/>
      <c r="RBV68" s="140"/>
      <c r="RBW68" s="140"/>
      <c r="RBX68" s="140"/>
      <c r="RBY68" s="140"/>
      <c r="RBZ68" s="140"/>
      <c r="RCA68" s="140"/>
      <c r="RCB68" s="140"/>
      <c r="RCC68" s="140"/>
      <c r="RCD68" s="140"/>
      <c r="RCE68" s="140"/>
      <c r="RCF68" s="140"/>
      <c r="RCG68" s="140"/>
      <c r="RCH68" s="140"/>
      <c r="RCI68" s="140"/>
      <c r="RCJ68" s="140"/>
      <c r="RCK68" s="140"/>
      <c r="RCL68" s="140"/>
      <c r="RCM68" s="140"/>
      <c r="RCN68" s="140"/>
      <c r="RCO68" s="140"/>
      <c r="RCP68" s="140"/>
      <c r="RCQ68" s="140"/>
      <c r="RCR68" s="140"/>
      <c r="RCS68" s="140"/>
      <c r="RCT68" s="140"/>
      <c r="RCU68" s="140"/>
      <c r="RCV68" s="140"/>
      <c r="RCW68" s="140"/>
      <c r="RCX68" s="140"/>
      <c r="RCY68" s="140"/>
      <c r="RCZ68" s="140"/>
      <c r="RDA68" s="140"/>
      <c r="RDB68" s="140"/>
      <c r="RDC68" s="140"/>
      <c r="RDD68" s="140"/>
      <c r="RDE68" s="140"/>
      <c r="RDF68" s="140"/>
      <c r="RDG68" s="140"/>
      <c r="RDH68" s="140"/>
      <c r="RDI68" s="140"/>
      <c r="RDJ68" s="140"/>
      <c r="RDK68" s="140"/>
      <c r="RDL68" s="140"/>
      <c r="RDM68" s="140"/>
      <c r="RDN68" s="140"/>
      <c r="RDO68" s="140"/>
      <c r="RDP68" s="140"/>
      <c r="RDQ68" s="140"/>
      <c r="RDR68" s="140"/>
      <c r="RDS68" s="140"/>
      <c r="RDT68" s="140"/>
      <c r="RDU68" s="140"/>
      <c r="RDV68" s="140"/>
      <c r="RDW68" s="140"/>
      <c r="RDX68" s="140"/>
      <c r="RDY68" s="140"/>
      <c r="RDZ68" s="140"/>
      <c r="REA68" s="140"/>
      <c r="REB68" s="140"/>
      <c r="REC68" s="140"/>
      <c r="RED68" s="140"/>
      <c r="REE68" s="140"/>
      <c r="REF68" s="140"/>
      <c r="REG68" s="140"/>
      <c r="REH68" s="140"/>
      <c r="REI68" s="140"/>
      <c r="REJ68" s="140"/>
      <c r="REK68" s="140"/>
      <c r="REL68" s="140"/>
      <c r="REM68" s="140"/>
      <c r="REN68" s="140"/>
      <c r="REO68" s="140"/>
      <c r="REP68" s="140"/>
      <c r="REQ68" s="140"/>
      <c r="RER68" s="140"/>
      <c r="RES68" s="140"/>
      <c r="RET68" s="140"/>
      <c r="REU68" s="140"/>
      <c r="REV68" s="140"/>
      <c r="REW68" s="140"/>
      <c r="REX68" s="140"/>
      <c r="REY68" s="140"/>
      <c r="REZ68" s="140"/>
      <c r="RFA68" s="140"/>
      <c r="RFB68" s="140"/>
      <c r="RFC68" s="140"/>
      <c r="RFD68" s="140"/>
      <c r="RFE68" s="140"/>
      <c r="RFF68" s="140"/>
      <c r="RFG68" s="140"/>
      <c r="RFH68" s="140"/>
      <c r="RFI68" s="140"/>
      <c r="RFJ68" s="140"/>
      <c r="RFK68" s="140"/>
      <c r="RFL68" s="140"/>
      <c r="RFM68" s="140"/>
      <c r="RFN68" s="140"/>
      <c r="RFO68" s="140"/>
      <c r="RFP68" s="140"/>
      <c r="RFQ68" s="140"/>
      <c r="RFR68" s="140"/>
      <c r="RFS68" s="140"/>
      <c r="RFT68" s="140"/>
      <c r="RFU68" s="140"/>
      <c r="RFV68" s="140"/>
      <c r="RFW68" s="140"/>
      <c r="RFX68" s="140"/>
      <c r="RFY68" s="140"/>
      <c r="RFZ68" s="140"/>
      <c r="RGA68" s="140"/>
      <c r="RGB68" s="140"/>
      <c r="RGC68" s="140"/>
      <c r="RGD68" s="140"/>
      <c r="RGE68" s="140"/>
      <c r="RGF68" s="140"/>
      <c r="RGG68" s="140"/>
      <c r="RGH68" s="140"/>
      <c r="RGI68" s="140"/>
      <c r="RGJ68" s="140"/>
      <c r="RGK68" s="140"/>
      <c r="RGL68" s="140"/>
      <c r="RGM68" s="140"/>
      <c r="RGN68" s="140"/>
      <c r="RGO68" s="140"/>
      <c r="RGP68" s="140"/>
      <c r="RGQ68" s="140"/>
      <c r="RGR68" s="140"/>
      <c r="RGS68" s="140"/>
      <c r="RGT68" s="140"/>
      <c r="RGU68" s="140"/>
      <c r="RGV68" s="140"/>
      <c r="RGW68" s="140"/>
      <c r="RGX68" s="140"/>
      <c r="RGY68" s="140"/>
      <c r="RGZ68" s="140"/>
      <c r="RHA68" s="140"/>
      <c r="RHB68" s="140"/>
      <c r="RHC68" s="140"/>
      <c r="RHD68" s="140"/>
      <c r="RHE68" s="140"/>
      <c r="RHF68" s="140"/>
      <c r="RHG68" s="140"/>
      <c r="RHH68" s="140"/>
      <c r="RHI68" s="140"/>
      <c r="RHJ68" s="140"/>
      <c r="RHK68" s="140"/>
      <c r="RHL68" s="140"/>
      <c r="RHM68" s="140"/>
      <c r="RHN68" s="140"/>
      <c r="RHO68" s="140"/>
      <c r="RHP68" s="140"/>
      <c r="RHQ68" s="140"/>
      <c r="RHR68" s="140"/>
      <c r="RHS68" s="140"/>
      <c r="RHT68" s="140"/>
      <c r="RHU68" s="140"/>
      <c r="RHV68" s="140"/>
      <c r="RHW68" s="140"/>
      <c r="RHX68" s="140"/>
      <c r="RHY68" s="140"/>
      <c r="RHZ68" s="140"/>
      <c r="RIA68" s="140"/>
      <c r="RIB68" s="140"/>
      <c r="RIC68" s="140"/>
      <c r="RID68" s="140"/>
      <c r="RIE68" s="140"/>
      <c r="RIF68" s="140"/>
      <c r="RIG68" s="140"/>
      <c r="RIH68" s="140"/>
      <c r="RII68" s="140"/>
      <c r="RIJ68" s="140"/>
      <c r="RIK68" s="140"/>
      <c r="RIL68" s="140"/>
      <c r="RIM68" s="140"/>
      <c r="RIN68" s="140"/>
      <c r="RIO68" s="140"/>
      <c r="RIP68" s="140"/>
      <c r="RIQ68" s="140"/>
      <c r="RIR68" s="140"/>
      <c r="RIS68" s="140"/>
      <c r="RIT68" s="140"/>
      <c r="RIU68" s="140"/>
      <c r="RIV68" s="140"/>
      <c r="RIW68" s="140"/>
      <c r="RIX68" s="140"/>
      <c r="RIY68" s="140"/>
      <c r="RIZ68" s="140"/>
      <c r="RJA68" s="140"/>
      <c r="RJB68" s="140"/>
      <c r="RJC68" s="140"/>
      <c r="RJD68" s="140"/>
      <c r="RJE68" s="140"/>
      <c r="RJF68" s="140"/>
      <c r="RJG68" s="140"/>
      <c r="RJH68" s="140"/>
      <c r="RJI68" s="140"/>
      <c r="RJJ68" s="140"/>
      <c r="RJK68" s="140"/>
      <c r="RJL68" s="140"/>
      <c r="RJM68" s="140"/>
      <c r="RJN68" s="140"/>
      <c r="RJO68" s="140"/>
      <c r="RJP68" s="140"/>
      <c r="RJQ68" s="140"/>
      <c r="RJR68" s="140"/>
      <c r="RJS68" s="140"/>
      <c r="RJT68" s="140"/>
      <c r="RJU68" s="140"/>
      <c r="RJV68" s="140"/>
      <c r="RJW68" s="140"/>
      <c r="RJX68" s="140"/>
      <c r="RJY68" s="140"/>
      <c r="RJZ68" s="140"/>
      <c r="RKA68" s="140"/>
      <c r="RKB68" s="140"/>
      <c r="RKC68" s="140"/>
      <c r="RKD68" s="140"/>
      <c r="RKE68" s="140"/>
      <c r="RKF68" s="140"/>
      <c r="RKG68" s="140"/>
      <c r="RKH68" s="140"/>
      <c r="RKI68" s="140"/>
      <c r="RKJ68" s="140"/>
      <c r="RKK68" s="140"/>
      <c r="RKL68" s="140"/>
      <c r="RKM68" s="140"/>
      <c r="RKN68" s="140"/>
      <c r="RKO68" s="140"/>
      <c r="RKP68" s="140"/>
      <c r="RKQ68" s="140"/>
      <c r="RKR68" s="140"/>
      <c r="RKS68" s="140"/>
      <c r="RKT68" s="140"/>
      <c r="RKU68" s="140"/>
      <c r="RKV68" s="140"/>
      <c r="RKW68" s="140"/>
      <c r="RKX68" s="140"/>
      <c r="RKY68" s="140"/>
      <c r="RKZ68" s="140"/>
      <c r="RLA68" s="140"/>
      <c r="RLB68" s="140"/>
      <c r="RLC68" s="140"/>
      <c r="RLD68" s="140"/>
      <c r="RLE68" s="140"/>
      <c r="RLF68" s="140"/>
      <c r="RLG68" s="140"/>
      <c r="RLH68" s="140"/>
      <c r="RLI68" s="140"/>
      <c r="RLJ68" s="140"/>
      <c r="RLK68" s="140"/>
      <c r="RLL68" s="140"/>
      <c r="RLM68" s="140"/>
      <c r="RLN68" s="140"/>
      <c r="RLO68" s="140"/>
      <c r="RLP68" s="140"/>
      <c r="RLQ68" s="140"/>
      <c r="RLR68" s="140"/>
      <c r="RLS68" s="140"/>
      <c r="RLT68" s="140"/>
      <c r="RLU68" s="140"/>
      <c r="RLV68" s="140"/>
      <c r="RLW68" s="140"/>
      <c r="RLX68" s="140"/>
      <c r="RLY68" s="140"/>
      <c r="RLZ68" s="140"/>
      <c r="RMA68" s="140"/>
      <c r="RMB68" s="140"/>
      <c r="RMC68" s="140"/>
      <c r="RMD68" s="140"/>
      <c r="RME68" s="140"/>
      <c r="RMF68" s="140"/>
      <c r="RMG68" s="140"/>
      <c r="RMH68" s="140"/>
      <c r="RMI68" s="140"/>
      <c r="RMJ68" s="140"/>
      <c r="RMK68" s="140"/>
      <c r="RML68" s="140"/>
      <c r="RMM68" s="140"/>
      <c r="RMN68" s="140"/>
      <c r="RMO68" s="140"/>
      <c r="RMP68" s="140"/>
      <c r="RMQ68" s="140"/>
      <c r="RMR68" s="140"/>
      <c r="RMS68" s="140"/>
      <c r="RMT68" s="140"/>
      <c r="RMU68" s="140"/>
      <c r="RMV68" s="140"/>
      <c r="RMW68" s="140"/>
      <c r="RMX68" s="140"/>
      <c r="RMY68" s="140"/>
      <c r="RMZ68" s="140"/>
      <c r="RNA68" s="140"/>
      <c r="RNB68" s="140"/>
      <c r="RNC68" s="140"/>
      <c r="RND68" s="140"/>
      <c r="RNE68" s="140"/>
      <c r="RNF68" s="140"/>
      <c r="RNG68" s="140"/>
      <c r="RNH68" s="140"/>
      <c r="RNI68" s="140"/>
      <c r="RNJ68" s="140"/>
      <c r="RNK68" s="140"/>
      <c r="RNL68" s="140"/>
      <c r="RNM68" s="140"/>
      <c r="RNN68" s="140"/>
      <c r="RNO68" s="140"/>
      <c r="RNP68" s="140"/>
      <c r="RNQ68" s="140"/>
      <c r="RNR68" s="140"/>
      <c r="RNS68" s="140"/>
      <c r="RNT68" s="140"/>
      <c r="RNU68" s="140"/>
      <c r="RNV68" s="140"/>
      <c r="RNW68" s="140"/>
      <c r="RNX68" s="140"/>
      <c r="RNY68" s="140"/>
      <c r="RNZ68" s="140"/>
      <c r="ROA68" s="140"/>
      <c r="ROB68" s="140"/>
      <c r="ROC68" s="140"/>
      <c r="ROD68" s="140"/>
      <c r="ROE68" s="140"/>
      <c r="ROF68" s="140"/>
      <c r="ROG68" s="140"/>
      <c r="ROH68" s="140"/>
      <c r="ROI68" s="140"/>
      <c r="ROJ68" s="140"/>
      <c r="ROK68" s="140"/>
      <c r="ROL68" s="140"/>
      <c r="ROM68" s="140"/>
      <c r="RON68" s="140"/>
      <c r="ROO68" s="140"/>
      <c r="ROP68" s="140"/>
      <c r="ROQ68" s="140"/>
      <c r="ROR68" s="140"/>
      <c r="ROS68" s="140"/>
      <c r="ROT68" s="140"/>
      <c r="ROU68" s="140"/>
      <c r="ROV68" s="140"/>
      <c r="ROW68" s="140"/>
      <c r="ROX68" s="140"/>
      <c r="ROY68" s="140"/>
      <c r="ROZ68" s="140"/>
      <c r="RPA68" s="140"/>
      <c r="RPB68" s="140"/>
      <c r="RPC68" s="140"/>
      <c r="RPD68" s="140"/>
      <c r="RPE68" s="140"/>
      <c r="RPF68" s="140"/>
      <c r="RPG68" s="140"/>
      <c r="RPH68" s="140"/>
      <c r="RPI68" s="140"/>
      <c r="RPJ68" s="140"/>
      <c r="RPK68" s="140"/>
      <c r="RPL68" s="140"/>
      <c r="RPM68" s="140"/>
      <c r="RPN68" s="140"/>
      <c r="RPO68" s="140"/>
      <c r="RPP68" s="140"/>
      <c r="RPQ68" s="140"/>
      <c r="RPR68" s="140"/>
      <c r="RPS68" s="140"/>
      <c r="RPT68" s="140"/>
      <c r="RPU68" s="140"/>
      <c r="RPV68" s="140"/>
      <c r="RPW68" s="140"/>
      <c r="RPX68" s="140"/>
      <c r="RPY68" s="140"/>
      <c r="RPZ68" s="140"/>
      <c r="RQA68" s="140"/>
      <c r="RQB68" s="140"/>
      <c r="RQC68" s="140"/>
      <c r="RQD68" s="140"/>
      <c r="RQE68" s="140"/>
      <c r="RQF68" s="140"/>
      <c r="RQG68" s="140"/>
      <c r="RQH68" s="140"/>
      <c r="RQI68" s="140"/>
      <c r="RQJ68" s="140"/>
      <c r="RQK68" s="140"/>
      <c r="RQL68" s="140"/>
      <c r="RQM68" s="140"/>
      <c r="RQN68" s="140"/>
      <c r="RQO68" s="140"/>
      <c r="RQP68" s="140"/>
      <c r="RQQ68" s="140"/>
      <c r="RQR68" s="140"/>
      <c r="RQS68" s="140"/>
      <c r="RQT68" s="140"/>
      <c r="RQU68" s="140"/>
      <c r="RQV68" s="140"/>
      <c r="RQW68" s="140"/>
      <c r="RQX68" s="140"/>
      <c r="RQY68" s="140"/>
      <c r="RQZ68" s="140"/>
      <c r="RRA68" s="140"/>
      <c r="RRB68" s="140"/>
      <c r="RRC68" s="140"/>
      <c r="RRD68" s="140"/>
      <c r="RRE68" s="140"/>
      <c r="RRF68" s="140"/>
      <c r="RRG68" s="140"/>
      <c r="RRH68" s="140"/>
      <c r="RRI68" s="140"/>
      <c r="RRJ68" s="140"/>
      <c r="RRK68" s="140"/>
      <c r="RRL68" s="140"/>
      <c r="RRM68" s="140"/>
      <c r="RRN68" s="140"/>
      <c r="RRO68" s="140"/>
      <c r="RRP68" s="140"/>
      <c r="RRQ68" s="140"/>
      <c r="RRR68" s="140"/>
      <c r="RRS68" s="140"/>
      <c r="RRT68" s="140"/>
      <c r="RRU68" s="140"/>
      <c r="RRV68" s="140"/>
      <c r="RRW68" s="140"/>
      <c r="RRX68" s="140"/>
      <c r="RRY68" s="140"/>
      <c r="RRZ68" s="140"/>
      <c r="RSA68" s="140"/>
      <c r="RSB68" s="140"/>
      <c r="RSC68" s="140"/>
      <c r="RSD68" s="140"/>
      <c r="RSE68" s="140"/>
      <c r="RSF68" s="140"/>
      <c r="RSG68" s="140"/>
      <c r="RSH68" s="140"/>
      <c r="RSI68" s="140"/>
      <c r="RSJ68" s="140"/>
      <c r="RSK68" s="140"/>
      <c r="RSL68" s="140"/>
      <c r="RSM68" s="140"/>
      <c r="RSN68" s="140"/>
      <c r="RSO68" s="140"/>
      <c r="RSP68" s="140"/>
      <c r="RSQ68" s="140"/>
      <c r="RSR68" s="140"/>
      <c r="RSS68" s="140"/>
      <c r="RST68" s="140"/>
      <c r="RSU68" s="140"/>
      <c r="RSV68" s="140"/>
      <c r="RSW68" s="140"/>
      <c r="RSX68" s="140"/>
      <c r="RSY68" s="140"/>
      <c r="RSZ68" s="140"/>
      <c r="RTA68" s="140"/>
      <c r="RTB68" s="140"/>
      <c r="RTC68" s="140"/>
      <c r="RTD68" s="140"/>
      <c r="RTE68" s="140"/>
      <c r="RTF68" s="140"/>
      <c r="RTG68" s="140"/>
      <c r="RTH68" s="140"/>
      <c r="RTI68" s="140"/>
      <c r="RTJ68" s="140"/>
      <c r="RTK68" s="140"/>
      <c r="RTL68" s="140"/>
      <c r="RTM68" s="140"/>
      <c r="RTN68" s="140"/>
      <c r="RTO68" s="140"/>
      <c r="RTP68" s="140"/>
      <c r="RTQ68" s="140"/>
      <c r="RTR68" s="140"/>
      <c r="RTS68" s="140"/>
      <c r="RTT68" s="140"/>
      <c r="RTU68" s="140"/>
      <c r="RTV68" s="140"/>
      <c r="RTW68" s="140"/>
      <c r="RTX68" s="140"/>
      <c r="RTY68" s="140"/>
      <c r="RTZ68" s="140"/>
      <c r="RUA68" s="140"/>
      <c r="RUB68" s="140"/>
      <c r="RUC68" s="140"/>
      <c r="RUD68" s="140"/>
      <c r="RUE68" s="140"/>
      <c r="RUF68" s="140"/>
      <c r="RUG68" s="140"/>
      <c r="RUH68" s="140"/>
      <c r="RUI68" s="140"/>
      <c r="RUJ68" s="140"/>
      <c r="RUK68" s="140"/>
      <c r="RUL68" s="140"/>
      <c r="RUM68" s="140"/>
      <c r="RUN68" s="140"/>
      <c r="RUO68" s="140"/>
      <c r="RUP68" s="140"/>
      <c r="RUQ68" s="140"/>
      <c r="RUR68" s="140"/>
      <c r="RUS68" s="140"/>
      <c r="RUT68" s="140"/>
      <c r="RUU68" s="140"/>
      <c r="RUV68" s="140"/>
      <c r="RUW68" s="140"/>
      <c r="RUX68" s="140"/>
      <c r="RUY68" s="140"/>
      <c r="RUZ68" s="140"/>
      <c r="RVA68" s="140"/>
      <c r="RVB68" s="140"/>
      <c r="RVC68" s="140"/>
      <c r="RVD68" s="140"/>
      <c r="RVE68" s="140"/>
      <c r="RVF68" s="140"/>
      <c r="RVG68" s="140"/>
      <c r="RVH68" s="140"/>
      <c r="RVI68" s="140"/>
      <c r="RVJ68" s="140"/>
      <c r="RVK68" s="140"/>
      <c r="RVL68" s="140"/>
      <c r="RVM68" s="140"/>
      <c r="RVN68" s="140"/>
      <c r="RVO68" s="140"/>
      <c r="RVP68" s="140"/>
      <c r="RVQ68" s="140"/>
      <c r="RVR68" s="140"/>
      <c r="RVS68" s="140"/>
      <c r="RVT68" s="140"/>
      <c r="RVU68" s="140"/>
      <c r="RVV68" s="140"/>
      <c r="RVW68" s="140"/>
      <c r="RVX68" s="140"/>
      <c r="RVY68" s="140"/>
      <c r="RVZ68" s="140"/>
      <c r="RWA68" s="140"/>
      <c r="RWB68" s="140"/>
      <c r="RWC68" s="140"/>
      <c r="RWD68" s="140"/>
      <c r="RWE68" s="140"/>
      <c r="RWF68" s="140"/>
      <c r="RWG68" s="140"/>
      <c r="RWH68" s="140"/>
      <c r="RWI68" s="140"/>
      <c r="RWJ68" s="140"/>
      <c r="RWK68" s="140"/>
      <c r="RWL68" s="140"/>
      <c r="RWM68" s="140"/>
      <c r="RWN68" s="140"/>
      <c r="RWO68" s="140"/>
      <c r="RWP68" s="140"/>
      <c r="RWQ68" s="140"/>
      <c r="RWR68" s="140"/>
      <c r="RWS68" s="140"/>
      <c r="RWT68" s="140"/>
      <c r="RWU68" s="140"/>
      <c r="RWV68" s="140"/>
      <c r="RWW68" s="140"/>
      <c r="RWX68" s="140"/>
      <c r="RWY68" s="140"/>
      <c r="RWZ68" s="140"/>
      <c r="RXA68" s="140"/>
      <c r="RXB68" s="140"/>
      <c r="RXC68" s="140"/>
      <c r="RXD68" s="140"/>
      <c r="RXE68" s="140"/>
      <c r="RXF68" s="140"/>
      <c r="RXG68" s="140"/>
      <c r="RXH68" s="140"/>
      <c r="RXI68" s="140"/>
      <c r="RXJ68" s="140"/>
      <c r="RXK68" s="140"/>
      <c r="RXL68" s="140"/>
      <c r="RXM68" s="140"/>
      <c r="RXN68" s="140"/>
      <c r="RXO68" s="140"/>
      <c r="RXP68" s="140"/>
      <c r="RXQ68" s="140"/>
      <c r="RXR68" s="140"/>
      <c r="RXS68" s="140"/>
      <c r="RXT68" s="140"/>
      <c r="RXU68" s="140"/>
      <c r="RXV68" s="140"/>
      <c r="RXW68" s="140"/>
      <c r="RXX68" s="140"/>
      <c r="RXY68" s="140"/>
      <c r="RXZ68" s="140"/>
      <c r="RYA68" s="140"/>
      <c r="RYB68" s="140"/>
      <c r="RYC68" s="140"/>
      <c r="RYD68" s="140"/>
      <c r="RYE68" s="140"/>
      <c r="RYF68" s="140"/>
      <c r="RYG68" s="140"/>
      <c r="RYH68" s="140"/>
      <c r="RYI68" s="140"/>
      <c r="RYJ68" s="140"/>
      <c r="RYK68" s="140"/>
      <c r="RYL68" s="140"/>
      <c r="RYM68" s="140"/>
      <c r="RYN68" s="140"/>
      <c r="RYO68" s="140"/>
      <c r="RYP68" s="140"/>
      <c r="RYQ68" s="140"/>
      <c r="RYR68" s="140"/>
      <c r="RYS68" s="140"/>
      <c r="RYT68" s="140"/>
      <c r="RYU68" s="140"/>
      <c r="RYV68" s="140"/>
      <c r="RYW68" s="140"/>
      <c r="RYX68" s="140"/>
      <c r="RYY68" s="140"/>
      <c r="RYZ68" s="140"/>
      <c r="RZA68" s="140"/>
      <c r="RZB68" s="140"/>
      <c r="RZC68" s="140"/>
      <c r="RZD68" s="140"/>
      <c r="RZE68" s="140"/>
      <c r="RZF68" s="140"/>
      <c r="RZG68" s="140"/>
      <c r="RZH68" s="140"/>
      <c r="RZI68" s="140"/>
      <c r="RZJ68" s="140"/>
      <c r="RZK68" s="140"/>
      <c r="RZL68" s="140"/>
      <c r="RZM68" s="140"/>
      <c r="RZN68" s="140"/>
      <c r="RZO68" s="140"/>
      <c r="RZP68" s="140"/>
      <c r="RZQ68" s="140"/>
      <c r="RZR68" s="140"/>
      <c r="RZS68" s="140"/>
      <c r="RZT68" s="140"/>
      <c r="RZU68" s="140"/>
      <c r="RZV68" s="140"/>
      <c r="RZW68" s="140"/>
      <c r="RZX68" s="140"/>
      <c r="RZY68" s="140"/>
      <c r="RZZ68" s="140"/>
      <c r="SAA68" s="140"/>
      <c r="SAB68" s="140"/>
      <c r="SAC68" s="140"/>
      <c r="SAD68" s="140"/>
      <c r="SAE68" s="140"/>
      <c r="SAF68" s="140"/>
      <c r="SAG68" s="140"/>
      <c r="SAH68" s="140"/>
      <c r="SAI68" s="140"/>
      <c r="SAJ68" s="140"/>
      <c r="SAK68" s="140"/>
      <c r="SAL68" s="140"/>
      <c r="SAM68" s="140"/>
      <c r="SAN68" s="140"/>
      <c r="SAO68" s="140"/>
      <c r="SAP68" s="140"/>
      <c r="SAQ68" s="140"/>
      <c r="SAR68" s="140"/>
      <c r="SAS68" s="140"/>
      <c r="SAT68" s="140"/>
      <c r="SAU68" s="140"/>
      <c r="SAV68" s="140"/>
      <c r="SAW68" s="140"/>
      <c r="SAX68" s="140"/>
      <c r="SAY68" s="140"/>
      <c r="SAZ68" s="140"/>
      <c r="SBA68" s="140"/>
      <c r="SBB68" s="140"/>
      <c r="SBC68" s="140"/>
      <c r="SBD68" s="140"/>
      <c r="SBE68" s="140"/>
      <c r="SBF68" s="140"/>
      <c r="SBG68" s="140"/>
      <c r="SBH68" s="140"/>
      <c r="SBI68" s="140"/>
      <c r="SBJ68" s="140"/>
      <c r="SBK68" s="140"/>
      <c r="SBL68" s="140"/>
      <c r="SBM68" s="140"/>
      <c r="SBN68" s="140"/>
      <c r="SBO68" s="140"/>
      <c r="SBP68" s="140"/>
      <c r="SBQ68" s="140"/>
      <c r="SBR68" s="140"/>
      <c r="SBS68" s="140"/>
      <c r="SBT68" s="140"/>
      <c r="SBU68" s="140"/>
      <c r="SBV68" s="140"/>
      <c r="SBW68" s="140"/>
      <c r="SBX68" s="140"/>
      <c r="SBY68" s="140"/>
      <c r="SBZ68" s="140"/>
      <c r="SCA68" s="140"/>
      <c r="SCB68" s="140"/>
      <c r="SCC68" s="140"/>
      <c r="SCD68" s="140"/>
      <c r="SCE68" s="140"/>
      <c r="SCF68" s="140"/>
      <c r="SCG68" s="140"/>
      <c r="SCH68" s="140"/>
      <c r="SCI68" s="140"/>
      <c r="SCJ68" s="140"/>
      <c r="SCK68" s="140"/>
      <c r="SCL68" s="140"/>
      <c r="SCM68" s="140"/>
      <c r="SCN68" s="140"/>
      <c r="SCO68" s="140"/>
      <c r="SCP68" s="140"/>
      <c r="SCQ68" s="140"/>
      <c r="SCR68" s="140"/>
      <c r="SCS68" s="140"/>
      <c r="SCT68" s="140"/>
      <c r="SCU68" s="140"/>
      <c r="SCV68" s="140"/>
      <c r="SCW68" s="140"/>
      <c r="SCX68" s="140"/>
      <c r="SCY68" s="140"/>
      <c r="SCZ68" s="140"/>
      <c r="SDA68" s="140"/>
      <c r="SDB68" s="140"/>
      <c r="SDC68" s="140"/>
      <c r="SDD68" s="140"/>
      <c r="SDE68" s="140"/>
      <c r="SDF68" s="140"/>
      <c r="SDG68" s="140"/>
      <c r="SDH68" s="140"/>
      <c r="SDI68" s="140"/>
      <c r="SDJ68" s="140"/>
      <c r="SDK68" s="140"/>
      <c r="SDL68" s="140"/>
      <c r="SDM68" s="140"/>
      <c r="SDN68" s="140"/>
      <c r="SDO68" s="140"/>
      <c r="SDP68" s="140"/>
      <c r="SDQ68" s="140"/>
      <c r="SDR68" s="140"/>
      <c r="SDS68" s="140"/>
      <c r="SDT68" s="140"/>
      <c r="SDU68" s="140"/>
      <c r="SDV68" s="140"/>
      <c r="SDW68" s="140"/>
      <c r="SDX68" s="140"/>
      <c r="SDY68" s="140"/>
      <c r="SDZ68" s="140"/>
      <c r="SEA68" s="140"/>
      <c r="SEB68" s="140"/>
      <c r="SEC68" s="140"/>
      <c r="SED68" s="140"/>
      <c r="SEE68" s="140"/>
      <c r="SEF68" s="140"/>
      <c r="SEG68" s="140"/>
      <c r="SEH68" s="140"/>
      <c r="SEI68" s="140"/>
      <c r="SEJ68" s="140"/>
      <c r="SEK68" s="140"/>
      <c r="SEL68" s="140"/>
      <c r="SEM68" s="140"/>
      <c r="SEN68" s="140"/>
      <c r="SEO68" s="140"/>
      <c r="SEP68" s="140"/>
      <c r="SEQ68" s="140"/>
      <c r="SER68" s="140"/>
      <c r="SES68" s="140"/>
      <c r="SET68" s="140"/>
      <c r="SEU68" s="140"/>
      <c r="SEV68" s="140"/>
      <c r="SEW68" s="140"/>
      <c r="SEX68" s="140"/>
      <c r="SEY68" s="140"/>
      <c r="SEZ68" s="140"/>
      <c r="SFA68" s="140"/>
      <c r="SFB68" s="140"/>
      <c r="SFC68" s="140"/>
      <c r="SFD68" s="140"/>
      <c r="SFE68" s="140"/>
      <c r="SFF68" s="140"/>
      <c r="SFG68" s="140"/>
      <c r="SFH68" s="140"/>
      <c r="SFI68" s="140"/>
      <c r="SFJ68" s="140"/>
      <c r="SFK68" s="140"/>
      <c r="SFL68" s="140"/>
      <c r="SFM68" s="140"/>
      <c r="SFN68" s="140"/>
      <c r="SFO68" s="140"/>
      <c r="SFP68" s="140"/>
      <c r="SFQ68" s="140"/>
      <c r="SFR68" s="140"/>
      <c r="SFS68" s="140"/>
      <c r="SFT68" s="140"/>
      <c r="SFU68" s="140"/>
      <c r="SFV68" s="140"/>
      <c r="SFW68" s="140"/>
      <c r="SFX68" s="140"/>
      <c r="SFY68" s="140"/>
      <c r="SFZ68" s="140"/>
      <c r="SGA68" s="140"/>
      <c r="SGB68" s="140"/>
      <c r="SGC68" s="140"/>
      <c r="SGD68" s="140"/>
      <c r="SGE68" s="140"/>
      <c r="SGF68" s="140"/>
      <c r="SGG68" s="140"/>
      <c r="SGH68" s="140"/>
      <c r="SGI68" s="140"/>
      <c r="SGJ68" s="140"/>
      <c r="SGK68" s="140"/>
      <c r="SGL68" s="140"/>
      <c r="SGM68" s="140"/>
      <c r="SGN68" s="140"/>
      <c r="SGO68" s="140"/>
      <c r="SGP68" s="140"/>
      <c r="SGQ68" s="140"/>
      <c r="SGR68" s="140"/>
      <c r="SGS68" s="140"/>
      <c r="SGT68" s="140"/>
      <c r="SGU68" s="140"/>
      <c r="SGV68" s="140"/>
      <c r="SGW68" s="140"/>
      <c r="SGX68" s="140"/>
      <c r="SGY68" s="140"/>
      <c r="SGZ68" s="140"/>
      <c r="SHA68" s="140"/>
      <c r="SHB68" s="140"/>
      <c r="SHC68" s="140"/>
      <c r="SHD68" s="140"/>
      <c r="SHE68" s="140"/>
      <c r="SHF68" s="140"/>
      <c r="SHG68" s="140"/>
      <c r="SHH68" s="140"/>
      <c r="SHI68" s="140"/>
      <c r="SHJ68" s="140"/>
      <c r="SHK68" s="140"/>
      <c r="SHL68" s="140"/>
      <c r="SHM68" s="140"/>
      <c r="SHN68" s="140"/>
      <c r="SHO68" s="140"/>
      <c r="SHP68" s="140"/>
      <c r="SHQ68" s="140"/>
      <c r="SHR68" s="140"/>
      <c r="SHS68" s="140"/>
      <c r="SHT68" s="140"/>
      <c r="SHU68" s="140"/>
      <c r="SHV68" s="140"/>
      <c r="SHW68" s="140"/>
      <c r="SHX68" s="140"/>
      <c r="SHY68" s="140"/>
      <c r="SHZ68" s="140"/>
      <c r="SIA68" s="140"/>
      <c r="SIB68" s="140"/>
      <c r="SIC68" s="140"/>
      <c r="SID68" s="140"/>
      <c r="SIE68" s="140"/>
      <c r="SIF68" s="140"/>
      <c r="SIG68" s="140"/>
      <c r="SIH68" s="140"/>
      <c r="SII68" s="140"/>
      <c r="SIJ68" s="140"/>
      <c r="SIK68" s="140"/>
      <c r="SIL68" s="140"/>
      <c r="SIM68" s="140"/>
      <c r="SIN68" s="140"/>
      <c r="SIO68" s="140"/>
      <c r="SIP68" s="140"/>
      <c r="SIQ68" s="140"/>
      <c r="SIR68" s="140"/>
      <c r="SIS68" s="140"/>
      <c r="SIT68" s="140"/>
      <c r="SIU68" s="140"/>
      <c r="SIV68" s="140"/>
      <c r="SIW68" s="140"/>
      <c r="SIX68" s="140"/>
      <c r="SIY68" s="140"/>
      <c r="SIZ68" s="140"/>
      <c r="SJA68" s="140"/>
      <c r="SJB68" s="140"/>
      <c r="SJC68" s="140"/>
      <c r="SJD68" s="140"/>
      <c r="SJE68" s="140"/>
      <c r="SJF68" s="140"/>
      <c r="SJG68" s="140"/>
      <c r="SJH68" s="140"/>
      <c r="SJI68" s="140"/>
      <c r="SJJ68" s="140"/>
      <c r="SJK68" s="140"/>
      <c r="SJL68" s="140"/>
      <c r="SJM68" s="140"/>
      <c r="SJN68" s="140"/>
      <c r="SJO68" s="140"/>
      <c r="SJP68" s="140"/>
      <c r="SJQ68" s="140"/>
      <c r="SJR68" s="140"/>
      <c r="SJS68" s="140"/>
      <c r="SJT68" s="140"/>
      <c r="SJU68" s="140"/>
      <c r="SJV68" s="140"/>
      <c r="SJW68" s="140"/>
      <c r="SJX68" s="140"/>
      <c r="SJY68" s="140"/>
      <c r="SJZ68" s="140"/>
      <c r="SKA68" s="140"/>
      <c r="SKB68" s="140"/>
      <c r="SKC68" s="140"/>
      <c r="SKD68" s="140"/>
      <c r="SKE68" s="140"/>
      <c r="SKF68" s="140"/>
      <c r="SKG68" s="140"/>
      <c r="SKH68" s="140"/>
      <c r="SKI68" s="140"/>
      <c r="SKJ68" s="140"/>
      <c r="SKK68" s="140"/>
      <c r="SKL68" s="140"/>
      <c r="SKM68" s="140"/>
      <c r="SKN68" s="140"/>
      <c r="SKO68" s="140"/>
      <c r="SKP68" s="140"/>
      <c r="SKQ68" s="140"/>
      <c r="SKR68" s="140"/>
      <c r="SKS68" s="140"/>
      <c r="SKT68" s="140"/>
      <c r="SKU68" s="140"/>
      <c r="SKV68" s="140"/>
      <c r="SKW68" s="140"/>
      <c r="SKX68" s="140"/>
      <c r="SKY68" s="140"/>
      <c r="SKZ68" s="140"/>
      <c r="SLA68" s="140"/>
      <c r="SLB68" s="140"/>
      <c r="SLC68" s="140"/>
      <c r="SLD68" s="140"/>
      <c r="SLE68" s="140"/>
      <c r="SLF68" s="140"/>
      <c r="SLG68" s="140"/>
      <c r="SLH68" s="140"/>
      <c r="SLI68" s="140"/>
      <c r="SLJ68" s="140"/>
      <c r="SLK68" s="140"/>
      <c r="SLL68" s="140"/>
      <c r="SLM68" s="140"/>
      <c r="SLN68" s="140"/>
      <c r="SLO68" s="140"/>
      <c r="SLP68" s="140"/>
      <c r="SLQ68" s="140"/>
      <c r="SLR68" s="140"/>
      <c r="SLS68" s="140"/>
      <c r="SLT68" s="140"/>
      <c r="SLU68" s="140"/>
      <c r="SLV68" s="140"/>
      <c r="SLW68" s="140"/>
      <c r="SLX68" s="140"/>
      <c r="SLY68" s="140"/>
      <c r="SLZ68" s="140"/>
      <c r="SMA68" s="140"/>
      <c r="SMB68" s="140"/>
      <c r="SMC68" s="140"/>
      <c r="SMD68" s="140"/>
      <c r="SME68" s="140"/>
      <c r="SMF68" s="140"/>
      <c r="SMG68" s="140"/>
      <c r="SMH68" s="140"/>
      <c r="SMI68" s="140"/>
      <c r="SMJ68" s="140"/>
      <c r="SMK68" s="140"/>
      <c r="SML68" s="140"/>
      <c r="SMM68" s="140"/>
      <c r="SMN68" s="140"/>
      <c r="SMO68" s="140"/>
      <c r="SMP68" s="140"/>
      <c r="SMQ68" s="140"/>
      <c r="SMR68" s="140"/>
      <c r="SMS68" s="140"/>
      <c r="SMT68" s="140"/>
      <c r="SMU68" s="140"/>
      <c r="SMV68" s="140"/>
      <c r="SMW68" s="140"/>
      <c r="SMX68" s="140"/>
      <c r="SMY68" s="140"/>
      <c r="SMZ68" s="140"/>
      <c r="SNA68" s="140"/>
      <c r="SNB68" s="140"/>
      <c r="SNC68" s="140"/>
      <c r="SND68" s="140"/>
      <c r="SNE68" s="140"/>
      <c r="SNF68" s="140"/>
      <c r="SNG68" s="140"/>
      <c r="SNH68" s="140"/>
      <c r="SNI68" s="140"/>
      <c r="SNJ68" s="140"/>
      <c r="SNK68" s="140"/>
      <c r="SNL68" s="140"/>
      <c r="SNM68" s="140"/>
      <c r="SNN68" s="140"/>
      <c r="SNO68" s="140"/>
      <c r="SNP68" s="140"/>
      <c r="SNQ68" s="140"/>
      <c r="SNR68" s="140"/>
      <c r="SNS68" s="140"/>
      <c r="SNT68" s="140"/>
      <c r="SNU68" s="140"/>
      <c r="SNV68" s="140"/>
      <c r="SNW68" s="140"/>
      <c r="SNX68" s="140"/>
      <c r="SNY68" s="140"/>
      <c r="SNZ68" s="140"/>
      <c r="SOA68" s="140"/>
      <c r="SOB68" s="140"/>
      <c r="SOC68" s="140"/>
      <c r="SOD68" s="140"/>
      <c r="SOE68" s="140"/>
      <c r="SOF68" s="140"/>
      <c r="SOG68" s="140"/>
      <c r="SOH68" s="140"/>
      <c r="SOI68" s="140"/>
      <c r="SOJ68" s="140"/>
      <c r="SOK68" s="140"/>
      <c r="SOL68" s="140"/>
      <c r="SOM68" s="140"/>
      <c r="SON68" s="140"/>
      <c r="SOO68" s="140"/>
      <c r="SOP68" s="140"/>
      <c r="SOQ68" s="140"/>
      <c r="SOR68" s="140"/>
      <c r="SOS68" s="140"/>
      <c r="SOT68" s="140"/>
      <c r="SOU68" s="140"/>
      <c r="SOV68" s="140"/>
      <c r="SOW68" s="140"/>
      <c r="SOX68" s="140"/>
      <c r="SOY68" s="140"/>
      <c r="SOZ68" s="140"/>
      <c r="SPA68" s="140"/>
      <c r="SPB68" s="140"/>
      <c r="SPC68" s="140"/>
      <c r="SPD68" s="140"/>
      <c r="SPE68" s="140"/>
      <c r="SPF68" s="140"/>
      <c r="SPG68" s="140"/>
      <c r="SPH68" s="140"/>
      <c r="SPI68" s="140"/>
      <c r="SPJ68" s="140"/>
      <c r="SPK68" s="140"/>
      <c r="SPL68" s="140"/>
      <c r="SPM68" s="140"/>
      <c r="SPN68" s="140"/>
      <c r="SPO68" s="140"/>
      <c r="SPP68" s="140"/>
      <c r="SPQ68" s="140"/>
      <c r="SPR68" s="140"/>
      <c r="SPS68" s="140"/>
      <c r="SPT68" s="140"/>
      <c r="SPU68" s="140"/>
      <c r="SPV68" s="140"/>
      <c r="SPW68" s="140"/>
      <c r="SPX68" s="140"/>
      <c r="SPY68" s="140"/>
      <c r="SPZ68" s="140"/>
      <c r="SQA68" s="140"/>
      <c r="SQB68" s="140"/>
      <c r="SQC68" s="140"/>
      <c r="SQD68" s="140"/>
      <c r="SQE68" s="140"/>
      <c r="SQF68" s="140"/>
      <c r="SQG68" s="140"/>
      <c r="SQH68" s="140"/>
      <c r="SQI68" s="140"/>
      <c r="SQJ68" s="140"/>
      <c r="SQK68" s="140"/>
      <c r="SQL68" s="140"/>
      <c r="SQM68" s="140"/>
      <c r="SQN68" s="140"/>
      <c r="SQO68" s="140"/>
      <c r="SQP68" s="140"/>
      <c r="SQQ68" s="140"/>
      <c r="SQR68" s="140"/>
      <c r="SQS68" s="140"/>
      <c r="SQT68" s="140"/>
      <c r="SQU68" s="140"/>
      <c r="SQV68" s="140"/>
      <c r="SQW68" s="140"/>
      <c r="SQX68" s="140"/>
      <c r="SQY68" s="140"/>
      <c r="SQZ68" s="140"/>
      <c r="SRA68" s="140"/>
      <c r="SRB68" s="140"/>
      <c r="SRC68" s="140"/>
      <c r="SRD68" s="140"/>
      <c r="SRE68" s="140"/>
      <c r="SRF68" s="140"/>
      <c r="SRG68" s="140"/>
      <c r="SRH68" s="140"/>
      <c r="SRI68" s="140"/>
      <c r="SRJ68" s="140"/>
      <c r="SRK68" s="140"/>
      <c r="SRL68" s="140"/>
      <c r="SRM68" s="140"/>
      <c r="SRN68" s="140"/>
      <c r="SRO68" s="140"/>
      <c r="SRP68" s="140"/>
      <c r="SRQ68" s="140"/>
      <c r="SRR68" s="140"/>
      <c r="SRS68" s="140"/>
      <c r="SRT68" s="140"/>
      <c r="SRU68" s="140"/>
      <c r="SRV68" s="140"/>
      <c r="SRW68" s="140"/>
      <c r="SRX68" s="140"/>
      <c r="SRY68" s="140"/>
      <c r="SRZ68" s="140"/>
      <c r="SSA68" s="140"/>
      <c r="SSB68" s="140"/>
      <c r="SSC68" s="140"/>
      <c r="SSD68" s="140"/>
      <c r="SSE68" s="140"/>
      <c r="SSF68" s="140"/>
      <c r="SSG68" s="140"/>
      <c r="SSH68" s="140"/>
      <c r="SSI68" s="140"/>
      <c r="SSJ68" s="140"/>
      <c r="SSK68" s="140"/>
      <c r="SSL68" s="140"/>
      <c r="SSM68" s="140"/>
      <c r="SSN68" s="140"/>
      <c r="SSO68" s="140"/>
      <c r="SSP68" s="140"/>
      <c r="SSQ68" s="140"/>
      <c r="SSR68" s="140"/>
      <c r="SSS68" s="140"/>
      <c r="SST68" s="140"/>
      <c r="SSU68" s="140"/>
      <c r="SSV68" s="140"/>
      <c r="SSW68" s="140"/>
      <c r="SSX68" s="140"/>
      <c r="SSY68" s="140"/>
      <c r="SSZ68" s="140"/>
      <c r="STA68" s="140"/>
      <c r="STB68" s="140"/>
      <c r="STC68" s="140"/>
      <c r="STD68" s="140"/>
      <c r="STE68" s="140"/>
      <c r="STF68" s="140"/>
      <c r="STG68" s="140"/>
      <c r="STH68" s="140"/>
      <c r="STI68" s="140"/>
      <c r="STJ68" s="140"/>
      <c r="STK68" s="140"/>
      <c r="STL68" s="140"/>
      <c r="STM68" s="140"/>
      <c r="STN68" s="140"/>
      <c r="STO68" s="140"/>
      <c r="STP68" s="140"/>
      <c r="STQ68" s="140"/>
      <c r="STR68" s="140"/>
      <c r="STS68" s="140"/>
      <c r="STT68" s="140"/>
      <c r="STU68" s="140"/>
      <c r="STV68" s="140"/>
      <c r="STW68" s="140"/>
      <c r="STX68" s="140"/>
      <c r="STY68" s="140"/>
      <c r="STZ68" s="140"/>
      <c r="SUA68" s="140"/>
      <c r="SUB68" s="140"/>
      <c r="SUC68" s="140"/>
      <c r="SUD68" s="140"/>
      <c r="SUE68" s="140"/>
      <c r="SUF68" s="140"/>
      <c r="SUG68" s="140"/>
      <c r="SUH68" s="140"/>
      <c r="SUI68" s="140"/>
      <c r="SUJ68" s="140"/>
      <c r="SUK68" s="140"/>
      <c r="SUL68" s="140"/>
      <c r="SUM68" s="140"/>
      <c r="SUN68" s="140"/>
      <c r="SUO68" s="140"/>
      <c r="SUP68" s="140"/>
      <c r="SUQ68" s="140"/>
      <c r="SUR68" s="140"/>
      <c r="SUS68" s="140"/>
      <c r="SUT68" s="140"/>
      <c r="SUU68" s="140"/>
      <c r="SUV68" s="140"/>
      <c r="SUW68" s="140"/>
      <c r="SUX68" s="140"/>
      <c r="SUY68" s="140"/>
      <c r="SUZ68" s="140"/>
      <c r="SVA68" s="140"/>
      <c r="SVB68" s="140"/>
      <c r="SVC68" s="140"/>
      <c r="SVD68" s="140"/>
      <c r="SVE68" s="140"/>
      <c r="SVF68" s="140"/>
      <c r="SVG68" s="140"/>
      <c r="SVH68" s="140"/>
      <c r="SVI68" s="140"/>
      <c r="SVJ68" s="140"/>
      <c r="SVK68" s="140"/>
      <c r="SVL68" s="140"/>
      <c r="SVM68" s="140"/>
      <c r="SVN68" s="140"/>
      <c r="SVO68" s="140"/>
      <c r="SVP68" s="140"/>
      <c r="SVQ68" s="140"/>
      <c r="SVR68" s="140"/>
      <c r="SVS68" s="140"/>
      <c r="SVT68" s="140"/>
      <c r="SVU68" s="140"/>
      <c r="SVV68" s="140"/>
      <c r="SVW68" s="140"/>
      <c r="SVX68" s="140"/>
      <c r="SVY68" s="140"/>
      <c r="SVZ68" s="140"/>
      <c r="SWA68" s="140"/>
      <c r="SWB68" s="140"/>
      <c r="SWC68" s="140"/>
      <c r="SWD68" s="140"/>
      <c r="SWE68" s="140"/>
      <c r="SWF68" s="140"/>
      <c r="SWG68" s="140"/>
      <c r="SWH68" s="140"/>
      <c r="SWI68" s="140"/>
      <c r="SWJ68" s="140"/>
      <c r="SWK68" s="140"/>
      <c r="SWL68" s="140"/>
      <c r="SWM68" s="140"/>
      <c r="SWN68" s="140"/>
      <c r="SWO68" s="140"/>
      <c r="SWP68" s="140"/>
      <c r="SWQ68" s="140"/>
      <c r="SWR68" s="140"/>
      <c r="SWS68" s="140"/>
      <c r="SWT68" s="140"/>
      <c r="SWU68" s="140"/>
      <c r="SWV68" s="140"/>
      <c r="SWW68" s="140"/>
      <c r="SWX68" s="140"/>
      <c r="SWY68" s="140"/>
      <c r="SWZ68" s="140"/>
      <c r="SXA68" s="140"/>
      <c r="SXB68" s="140"/>
      <c r="SXC68" s="140"/>
      <c r="SXD68" s="140"/>
      <c r="SXE68" s="140"/>
      <c r="SXF68" s="140"/>
      <c r="SXG68" s="140"/>
      <c r="SXH68" s="140"/>
      <c r="SXI68" s="140"/>
      <c r="SXJ68" s="140"/>
      <c r="SXK68" s="140"/>
      <c r="SXL68" s="140"/>
      <c r="SXM68" s="140"/>
      <c r="SXN68" s="140"/>
      <c r="SXO68" s="140"/>
      <c r="SXP68" s="140"/>
      <c r="SXQ68" s="140"/>
      <c r="SXR68" s="140"/>
      <c r="SXS68" s="140"/>
      <c r="SXT68" s="140"/>
      <c r="SXU68" s="140"/>
      <c r="SXV68" s="140"/>
      <c r="SXW68" s="140"/>
      <c r="SXX68" s="140"/>
      <c r="SXY68" s="140"/>
      <c r="SXZ68" s="140"/>
      <c r="SYA68" s="140"/>
      <c r="SYB68" s="140"/>
      <c r="SYC68" s="140"/>
      <c r="SYD68" s="140"/>
      <c r="SYE68" s="140"/>
      <c r="SYF68" s="140"/>
      <c r="SYG68" s="140"/>
      <c r="SYH68" s="140"/>
      <c r="SYI68" s="140"/>
      <c r="SYJ68" s="140"/>
      <c r="SYK68" s="140"/>
      <c r="SYL68" s="140"/>
      <c r="SYM68" s="140"/>
      <c r="SYN68" s="140"/>
      <c r="SYO68" s="140"/>
      <c r="SYP68" s="140"/>
      <c r="SYQ68" s="140"/>
      <c r="SYR68" s="140"/>
      <c r="SYS68" s="140"/>
      <c r="SYT68" s="140"/>
      <c r="SYU68" s="140"/>
      <c r="SYV68" s="140"/>
      <c r="SYW68" s="140"/>
      <c r="SYX68" s="140"/>
      <c r="SYY68" s="140"/>
      <c r="SYZ68" s="140"/>
      <c r="SZA68" s="140"/>
      <c r="SZB68" s="140"/>
      <c r="SZC68" s="140"/>
      <c r="SZD68" s="140"/>
      <c r="SZE68" s="140"/>
      <c r="SZF68" s="140"/>
      <c r="SZG68" s="140"/>
      <c r="SZH68" s="140"/>
      <c r="SZI68" s="140"/>
      <c r="SZJ68" s="140"/>
      <c r="SZK68" s="140"/>
      <c r="SZL68" s="140"/>
      <c r="SZM68" s="140"/>
      <c r="SZN68" s="140"/>
      <c r="SZO68" s="140"/>
      <c r="SZP68" s="140"/>
      <c r="SZQ68" s="140"/>
      <c r="SZR68" s="140"/>
      <c r="SZS68" s="140"/>
      <c r="SZT68" s="140"/>
      <c r="SZU68" s="140"/>
      <c r="SZV68" s="140"/>
      <c r="SZW68" s="140"/>
      <c r="SZX68" s="140"/>
      <c r="SZY68" s="140"/>
      <c r="SZZ68" s="140"/>
      <c r="TAA68" s="140"/>
      <c r="TAB68" s="140"/>
      <c r="TAC68" s="140"/>
      <c r="TAD68" s="140"/>
      <c r="TAE68" s="140"/>
      <c r="TAF68" s="140"/>
      <c r="TAG68" s="140"/>
      <c r="TAH68" s="140"/>
      <c r="TAI68" s="140"/>
      <c r="TAJ68" s="140"/>
      <c r="TAK68" s="140"/>
      <c r="TAL68" s="140"/>
      <c r="TAM68" s="140"/>
      <c r="TAN68" s="140"/>
      <c r="TAO68" s="140"/>
      <c r="TAP68" s="140"/>
      <c r="TAQ68" s="140"/>
      <c r="TAR68" s="140"/>
      <c r="TAS68" s="140"/>
      <c r="TAT68" s="140"/>
      <c r="TAU68" s="140"/>
      <c r="TAV68" s="140"/>
      <c r="TAW68" s="140"/>
      <c r="TAX68" s="140"/>
      <c r="TAY68" s="140"/>
      <c r="TAZ68" s="140"/>
      <c r="TBA68" s="140"/>
      <c r="TBB68" s="140"/>
      <c r="TBC68" s="140"/>
      <c r="TBD68" s="140"/>
      <c r="TBE68" s="140"/>
      <c r="TBF68" s="140"/>
      <c r="TBG68" s="140"/>
      <c r="TBH68" s="140"/>
      <c r="TBI68" s="140"/>
      <c r="TBJ68" s="140"/>
      <c r="TBK68" s="140"/>
      <c r="TBL68" s="140"/>
      <c r="TBM68" s="140"/>
      <c r="TBN68" s="140"/>
      <c r="TBO68" s="140"/>
      <c r="TBP68" s="140"/>
      <c r="TBQ68" s="140"/>
      <c r="TBR68" s="140"/>
      <c r="TBS68" s="140"/>
      <c r="TBT68" s="140"/>
      <c r="TBU68" s="140"/>
      <c r="TBV68" s="140"/>
      <c r="TBW68" s="140"/>
      <c r="TBX68" s="140"/>
      <c r="TBY68" s="140"/>
      <c r="TBZ68" s="140"/>
      <c r="TCA68" s="140"/>
      <c r="TCB68" s="140"/>
      <c r="TCC68" s="140"/>
      <c r="TCD68" s="140"/>
      <c r="TCE68" s="140"/>
      <c r="TCF68" s="140"/>
      <c r="TCG68" s="140"/>
      <c r="TCH68" s="140"/>
      <c r="TCI68" s="140"/>
      <c r="TCJ68" s="140"/>
      <c r="TCK68" s="140"/>
      <c r="TCL68" s="140"/>
      <c r="TCM68" s="140"/>
      <c r="TCN68" s="140"/>
      <c r="TCO68" s="140"/>
      <c r="TCP68" s="140"/>
      <c r="TCQ68" s="140"/>
      <c r="TCR68" s="140"/>
      <c r="TCS68" s="140"/>
      <c r="TCT68" s="140"/>
      <c r="TCU68" s="140"/>
      <c r="TCV68" s="140"/>
      <c r="TCW68" s="140"/>
      <c r="TCX68" s="140"/>
      <c r="TCY68" s="140"/>
      <c r="TCZ68" s="140"/>
      <c r="TDA68" s="140"/>
      <c r="TDB68" s="140"/>
      <c r="TDC68" s="140"/>
      <c r="TDD68" s="140"/>
      <c r="TDE68" s="140"/>
      <c r="TDF68" s="140"/>
      <c r="TDG68" s="140"/>
      <c r="TDH68" s="140"/>
      <c r="TDI68" s="140"/>
      <c r="TDJ68" s="140"/>
      <c r="TDK68" s="140"/>
      <c r="TDL68" s="140"/>
      <c r="TDM68" s="140"/>
      <c r="TDN68" s="140"/>
      <c r="TDO68" s="140"/>
      <c r="TDP68" s="140"/>
      <c r="TDQ68" s="140"/>
      <c r="TDR68" s="140"/>
      <c r="TDS68" s="140"/>
      <c r="TDT68" s="140"/>
      <c r="TDU68" s="140"/>
      <c r="TDV68" s="140"/>
      <c r="TDW68" s="140"/>
      <c r="TDX68" s="140"/>
      <c r="TDY68" s="140"/>
      <c r="TDZ68" s="140"/>
      <c r="TEA68" s="140"/>
      <c r="TEB68" s="140"/>
      <c r="TEC68" s="140"/>
      <c r="TED68" s="140"/>
      <c r="TEE68" s="140"/>
      <c r="TEF68" s="140"/>
      <c r="TEG68" s="140"/>
      <c r="TEH68" s="140"/>
      <c r="TEI68" s="140"/>
      <c r="TEJ68" s="140"/>
      <c r="TEK68" s="140"/>
      <c r="TEL68" s="140"/>
      <c r="TEM68" s="140"/>
      <c r="TEN68" s="140"/>
      <c r="TEO68" s="140"/>
      <c r="TEP68" s="140"/>
      <c r="TEQ68" s="140"/>
      <c r="TER68" s="140"/>
      <c r="TES68" s="140"/>
      <c r="TET68" s="140"/>
      <c r="TEU68" s="140"/>
      <c r="TEV68" s="140"/>
      <c r="TEW68" s="140"/>
      <c r="TEX68" s="140"/>
      <c r="TEY68" s="140"/>
      <c r="TEZ68" s="140"/>
      <c r="TFA68" s="140"/>
      <c r="TFB68" s="140"/>
      <c r="TFC68" s="140"/>
      <c r="TFD68" s="140"/>
      <c r="TFE68" s="140"/>
      <c r="TFF68" s="140"/>
      <c r="TFG68" s="140"/>
      <c r="TFH68" s="140"/>
      <c r="TFI68" s="140"/>
      <c r="TFJ68" s="140"/>
      <c r="TFK68" s="140"/>
      <c r="TFL68" s="140"/>
      <c r="TFM68" s="140"/>
      <c r="TFN68" s="140"/>
      <c r="TFO68" s="140"/>
      <c r="TFP68" s="140"/>
      <c r="TFQ68" s="140"/>
      <c r="TFR68" s="140"/>
      <c r="TFS68" s="140"/>
      <c r="TFT68" s="140"/>
      <c r="TFU68" s="140"/>
      <c r="TFV68" s="140"/>
      <c r="TFW68" s="140"/>
      <c r="TFX68" s="140"/>
      <c r="TFY68" s="140"/>
      <c r="TFZ68" s="140"/>
      <c r="TGA68" s="140"/>
      <c r="TGB68" s="140"/>
      <c r="TGC68" s="140"/>
      <c r="TGD68" s="140"/>
      <c r="TGE68" s="140"/>
      <c r="TGF68" s="140"/>
      <c r="TGG68" s="140"/>
      <c r="TGH68" s="140"/>
      <c r="TGI68" s="140"/>
      <c r="TGJ68" s="140"/>
      <c r="TGK68" s="140"/>
      <c r="TGL68" s="140"/>
      <c r="TGM68" s="140"/>
      <c r="TGN68" s="140"/>
      <c r="TGO68" s="140"/>
      <c r="TGP68" s="140"/>
      <c r="TGQ68" s="140"/>
      <c r="TGR68" s="140"/>
      <c r="TGS68" s="140"/>
      <c r="TGT68" s="140"/>
      <c r="TGU68" s="140"/>
      <c r="TGV68" s="140"/>
      <c r="TGW68" s="140"/>
      <c r="TGX68" s="140"/>
      <c r="TGY68" s="140"/>
      <c r="TGZ68" s="140"/>
      <c r="THA68" s="140"/>
      <c r="THB68" s="140"/>
      <c r="THC68" s="140"/>
      <c r="THD68" s="140"/>
      <c r="THE68" s="140"/>
      <c r="THF68" s="140"/>
      <c r="THG68" s="140"/>
      <c r="THH68" s="140"/>
      <c r="THI68" s="140"/>
      <c r="THJ68" s="140"/>
      <c r="THK68" s="140"/>
      <c r="THL68" s="140"/>
      <c r="THM68" s="140"/>
      <c r="THN68" s="140"/>
      <c r="THO68" s="140"/>
      <c r="THP68" s="140"/>
      <c r="THQ68" s="140"/>
      <c r="THR68" s="140"/>
      <c r="THS68" s="140"/>
      <c r="THT68" s="140"/>
      <c r="THU68" s="140"/>
      <c r="THV68" s="140"/>
      <c r="THW68" s="140"/>
      <c r="THX68" s="140"/>
      <c r="THY68" s="140"/>
      <c r="THZ68" s="140"/>
      <c r="TIA68" s="140"/>
      <c r="TIB68" s="140"/>
      <c r="TIC68" s="140"/>
      <c r="TID68" s="140"/>
      <c r="TIE68" s="140"/>
      <c r="TIF68" s="140"/>
      <c r="TIG68" s="140"/>
      <c r="TIH68" s="140"/>
      <c r="TII68" s="140"/>
      <c r="TIJ68" s="140"/>
      <c r="TIK68" s="140"/>
      <c r="TIL68" s="140"/>
      <c r="TIM68" s="140"/>
      <c r="TIN68" s="140"/>
      <c r="TIO68" s="140"/>
      <c r="TIP68" s="140"/>
      <c r="TIQ68" s="140"/>
      <c r="TIR68" s="140"/>
      <c r="TIS68" s="140"/>
      <c r="TIT68" s="140"/>
      <c r="TIU68" s="140"/>
      <c r="TIV68" s="140"/>
      <c r="TIW68" s="140"/>
      <c r="TIX68" s="140"/>
      <c r="TIY68" s="140"/>
      <c r="TIZ68" s="140"/>
      <c r="TJA68" s="140"/>
      <c r="TJB68" s="140"/>
      <c r="TJC68" s="140"/>
      <c r="TJD68" s="140"/>
      <c r="TJE68" s="140"/>
      <c r="TJF68" s="140"/>
      <c r="TJG68" s="140"/>
      <c r="TJH68" s="140"/>
      <c r="TJI68" s="140"/>
      <c r="TJJ68" s="140"/>
      <c r="TJK68" s="140"/>
      <c r="TJL68" s="140"/>
      <c r="TJM68" s="140"/>
      <c r="TJN68" s="140"/>
      <c r="TJO68" s="140"/>
      <c r="TJP68" s="140"/>
      <c r="TJQ68" s="140"/>
      <c r="TJR68" s="140"/>
      <c r="TJS68" s="140"/>
      <c r="TJT68" s="140"/>
      <c r="TJU68" s="140"/>
      <c r="TJV68" s="140"/>
      <c r="TJW68" s="140"/>
      <c r="TJX68" s="140"/>
      <c r="TJY68" s="140"/>
      <c r="TJZ68" s="140"/>
      <c r="TKA68" s="140"/>
      <c r="TKB68" s="140"/>
      <c r="TKC68" s="140"/>
      <c r="TKD68" s="140"/>
      <c r="TKE68" s="140"/>
      <c r="TKF68" s="140"/>
      <c r="TKG68" s="140"/>
      <c r="TKH68" s="140"/>
      <c r="TKI68" s="140"/>
      <c r="TKJ68" s="140"/>
      <c r="TKK68" s="140"/>
      <c r="TKL68" s="140"/>
      <c r="TKM68" s="140"/>
      <c r="TKN68" s="140"/>
      <c r="TKO68" s="140"/>
      <c r="TKP68" s="140"/>
      <c r="TKQ68" s="140"/>
      <c r="TKR68" s="140"/>
      <c r="TKS68" s="140"/>
      <c r="TKT68" s="140"/>
      <c r="TKU68" s="140"/>
      <c r="TKV68" s="140"/>
      <c r="TKW68" s="140"/>
      <c r="TKX68" s="140"/>
      <c r="TKY68" s="140"/>
      <c r="TKZ68" s="140"/>
      <c r="TLA68" s="140"/>
      <c r="TLB68" s="140"/>
      <c r="TLC68" s="140"/>
      <c r="TLD68" s="140"/>
      <c r="TLE68" s="140"/>
      <c r="TLF68" s="140"/>
      <c r="TLG68" s="140"/>
      <c r="TLH68" s="140"/>
      <c r="TLI68" s="140"/>
      <c r="TLJ68" s="140"/>
      <c r="TLK68" s="140"/>
      <c r="TLL68" s="140"/>
      <c r="TLM68" s="140"/>
      <c r="TLN68" s="140"/>
      <c r="TLO68" s="140"/>
      <c r="TLP68" s="140"/>
      <c r="TLQ68" s="140"/>
      <c r="TLR68" s="140"/>
      <c r="TLS68" s="140"/>
      <c r="TLT68" s="140"/>
      <c r="TLU68" s="140"/>
      <c r="TLV68" s="140"/>
      <c r="TLW68" s="140"/>
      <c r="TLX68" s="140"/>
      <c r="TLY68" s="140"/>
      <c r="TLZ68" s="140"/>
      <c r="TMA68" s="140"/>
      <c r="TMB68" s="140"/>
      <c r="TMC68" s="140"/>
      <c r="TMD68" s="140"/>
      <c r="TME68" s="140"/>
      <c r="TMF68" s="140"/>
      <c r="TMG68" s="140"/>
      <c r="TMH68" s="140"/>
      <c r="TMI68" s="140"/>
      <c r="TMJ68" s="140"/>
      <c r="TMK68" s="140"/>
      <c r="TML68" s="140"/>
      <c r="TMM68" s="140"/>
      <c r="TMN68" s="140"/>
      <c r="TMO68" s="140"/>
      <c r="TMP68" s="140"/>
      <c r="TMQ68" s="140"/>
      <c r="TMR68" s="140"/>
      <c r="TMS68" s="140"/>
      <c r="TMT68" s="140"/>
      <c r="TMU68" s="140"/>
      <c r="TMV68" s="140"/>
      <c r="TMW68" s="140"/>
      <c r="TMX68" s="140"/>
      <c r="TMY68" s="140"/>
      <c r="TMZ68" s="140"/>
      <c r="TNA68" s="140"/>
      <c r="TNB68" s="140"/>
      <c r="TNC68" s="140"/>
      <c r="TND68" s="140"/>
      <c r="TNE68" s="140"/>
      <c r="TNF68" s="140"/>
      <c r="TNG68" s="140"/>
      <c r="TNH68" s="140"/>
      <c r="TNI68" s="140"/>
      <c r="TNJ68" s="140"/>
      <c r="TNK68" s="140"/>
      <c r="TNL68" s="140"/>
      <c r="TNM68" s="140"/>
      <c r="TNN68" s="140"/>
      <c r="TNO68" s="140"/>
      <c r="TNP68" s="140"/>
      <c r="TNQ68" s="140"/>
      <c r="TNR68" s="140"/>
      <c r="TNS68" s="140"/>
      <c r="TNT68" s="140"/>
      <c r="TNU68" s="140"/>
      <c r="TNV68" s="140"/>
      <c r="TNW68" s="140"/>
      <c r="TNX68" s="140"/>
      <c r="TNY68" s="140"/>
      <c r="TNZ68" s="140"/>
      <c r="TOA68" s="140"/>
      <c r="TOB68" s="140"/>
      <c r="TOC68" s="140"/>
      <c r="TOD68" s="140"/>
      <c r="TOE68" s="140"/>
      <c r="TOF68" s="140"/>
      <c r="TOG68" s="140"/>
      <c r="TOH68" s="140"/>
      <c r="TOI68" s="140"/>
      <c r="TOJ68" s="140"/>
      <c r="TOK68" s="140"/>
      <c r="TOL68" s="140"/>
      <c r="TOM68" s="140"/>
      <c r="TON68" s="140"/>
      <c r="TOO68" s="140"/>
      <c r="TOP68" s="140"/>
      <c r="TOQ68" s="140"/>
      <c r="TOR68" s="140"/>
      <c r="TOS68" s="140"/>
      <c r="TOT68" s="140"/>
      <c r="TOU68" s="140"/>
      <c r="TOV68" s="140"/>
      <c r="TOW68" s="140"/>
      <c r="TOX68" s="140"/>
      <c r="TOY68" s="140"/>
      <c r="TOZ68" s="140"/>
      <c r="TPA68" s="140"/>
      <c r="TPB68" s="140"/>
      <c r="TPC68" s="140"/>
      <c r="TPD68" s="140"/>
      <c r="TPE68" s="140"/>
      <c r="TPF68" s="140"/>
      <c r="TPG68" s="140"/>
      <c r="TPH68" s="140"/>
      <c r="TPI68" s="140"/>
      <c r="TPJ68" s="140"/>
      <c r="TPK68" s="140"/>
      <c r="TPL68" s="140"/>
      <c r="TPM68" s="140"/>
      <c r="TPN68" s="140"/>
      <c r="TPO68" s="140"/>
      <c r="TPP68" s="140"/>
      <c r="TPQ68" s="140"/>
      <c r="TPR68" s="140"/>
      <c r="TPS68" s="140"/>
      <c r="TPT68" s="140"/>
      <c r="TPU68" s="140"/>
      <c r="TPV68" s="140"/>
      <c r="TPW68" s="140"/>
      <c r="TPX68" s="140"/>
      <c r="TPY68" s="140"/>
      <c r="TPZ68" s="140"/>
      <c r="TQA68" s="140"/>
      <c r="TQB68" s="140"/>
      <c r="TQC68" s="140"/>
      <c r="TQD68" s="140"/>
      <c r="TQE68" s="140"/>
      <c r="TQF68" s="140"/>
      <c r="TQG68" s="140"/>
      <c r="TQH68" s="140"/>
      <c r="TQI68" s="140"/>
      <c r="TQJ68" s="140"/>
      <c r="TQK68" s="140"/>
      <c r="TQL68" s="140"/>
      <c r="TQM68" s="140"/>
      <c r="TQN68" s="140"/>
      <c r="TQO68" s="140"/>
      <c r="TQP68" s="140"/>
      <c r="TQQ68" s="140"/>
      <c r="TQR68" s="140"/>
      <c r="TQS68" s="140"/>
      <c r="TQT68" s="140"/>
      <c r="TQU68" s="140"/>
      <c r="TQV68" s="140"/>
      <c r="TQW68" s="140"/>
      <c r="TQX68" s="140"/>
      <c r="TQY68" s="140"/>
      <c r="TQZ68" s="140"/>
      <c r="TRA68" s="140"/>
      <c r="TRB68" s="140"/>
      <c r="TRC68" s="140"/>
      <c r="TRD68" s="140"/>
      <c r="TRE68" s="140"/>
      <c r="TRF68" s="140"/>
      <c r="TRG68" s="140"/>
      <c r="TRH68" s="140"/>
      <c r="TRI68" s="140"/>
      <c r="TRJ68" s="140"/>
      <c r="TRK68" s="140"/>
      <c r="TRL68" s="140"/>
      <c r="TRM68" s="140"/>
      <c r="TRN68" s="140"/>
      <c r="TRO68" s="140"/>
      <c r="TRP68" s="140"/>
      <c r="TRQ68" s="140"/>
      <c r="TRR68" s="140"/>
      <c r="TRS68" s="140"/>
      <c r="TRT68" s="140"/>
      <c r="TRU68" s="140"/>
      <c r="TRV68" s="140"/>
      <c r="TRW68" s="140"/>
      <c r="TRX68" s="140"/>
      <c r="TRY68" s="140"/>
      <c r="TRZ68" s="140"/>
      <c r="TSA68" s="140"/>
      <c r="TSB68" s="140"/>
      <c r="TSC68" s="140"/>
      <c r="TSD68" s="140"/>
      <c r="TSE68" s="140"/>
      <c r="TSF68" s="140"/>
      <c r="TSG68" s="140"/>
      <c r="TSH68" s="140"/>
      <c r="TSI68" s="140"/>
      <c r="TSJ68" s="140"/>
      <c r="TSK68" s="140"/>
      <c r="TSL68" s="140"/>
      <c r="TSM68" s="140"/>
      <c r="TSN68" s="140"/>
      <c r="TSO68" s="140"/>
      <c r="TSP68" s="140"/>
      <c r="TSQ68" s="140"/>
      <c r="TSR68" s="140"/>
      <c r="TSS68" s="140"/>
      <c r="TST68" s="140"/>
      <c r="TSU68" s="140"/>
      <c r="TSV68" s="140"/>
      <c r="TSW68" s="140"/>
      <c r="TSX68" s="140"/>
      <c r="TSY68" s="140"/>
      <c r="TSZ68" s="140"/>
      <c r="TTA68" s="140"/>
      <c r="TTB68" s="140"/>
      <c r="TTC68" s="140"/>
      <c r="TTD68" s="140"/>
      <c r="TTE68" s="140"/>
      <c r="TTF68" s="140"/>
      <c r="TTG68" s="140"/>
      <c r="TTH68" s="140"/>
      <c r="TTI68" s="140"/>
      <c r="TTJ68" s="140"/>
      <c r="TTK68" s="140"/>
      <c r="TTL68" s="140"/>
      <c r="TTM68" s="140"/>
      <c r="TTN68" s="140"/>
      <c r="TTO68" s="140"/>
      <c r="TTP68" s="140"/>
      <c r="TTQ68" s="140"/>
      <c r="TTR68" s="140"/>
      <c r="TTS68" s="140"/>
      <c r="TTT68" s="140"/>
      <c r="TTU68" s="140"/>
      <c r="TTV68" s="140"/>
      <c r="TTW68" s="140"/>
      <c r="TTX68" s="140"/>
      <c r="TTY68" s="140"/>
      <c r="TTZ68" s="140"/>
      <c r="TUA68" s="140"/>
      <c r="TUB68" s="140"/>
      <c r="TUC68" s="140"/>
      <c r="TUD68" s="140"/>
      <c r="TUE68" s="140"/>
      <c r="TUF68" s="140"/>
      <c r="TUG68" s="140"/>
      <c r="TUH68" s="140"/>
      <c r="TUI68" s="140"/>
      <c r="TUJ68" s="140"/>
      <c r="TUK68" s="140"/>
      <c r="TUL68" s="140"/>
      <c r="TUM68" s="140"/>
      <c r="TUN68" s="140"/>
      <c r="TUO68" s="140"/>
      <c r="TUP68" s="140"/>
      <c r="TUQ68" s="140"/>
      <c r="TUR68" s="140"/>
      <c r="TUS68" s="140"/>
      <c r="TUT68" s="140"/>
      <c r="TUU68" s="140"/>
      <c r="TUV68" s="140"/>
      <c r="TUW68" s="140"/>
      <c r="TUX68" s="140"/>
      <c r="TUY68" s="140"/>
      <c r="TUZ68" s="140"/>
      <c r="TVA68" s="140"/>
      <c r="TVB68" s="140"/>
      <c r="TVC68" s="140"/>
      <c r="TVD68" s="140"/>
      <c r="TVE68" s="140"/>
      <c r="TVF68" s="140"/>
      <c r="TVG68" s="140"/>
      <c r="TVH68" s="140"/>
      <c r="TVI68" s="140"/>
      <c r="TVJ68" s="140"/>
      <c r="TVK68" s="140"/>
      <c r="TVL68" s="140"/>
      <c r="TVM68" s="140"/>
      <c r="TVN68" s="140"/>
      <c r="TVO68" s="140"/>
      <c r="TVP68" s="140"/>
      <c r="TVQ68" s="140"/>
      <c r="TVR68" s="140"/>
      <c r="TVS68" s="140"/>
      <c r="TVT68" s="140"/>
      <c r="TVU68" s="140"/>
      <c r="TVV68" s="140"/>
      <c r="TVW68" s="140"/>
      <c r="TVX68" s="140"/>
      <c r="TVY68" s="140"/>
      <c r="TVZ68" s="140"/>
      <c r="TWA68" s="140"/>
      <c r="TWB68" s="140"/>
      <c r="TWC68" s="140"/>
      <c r="TWD68" s="140"/>
      <c r="TWE68" s="140"/>
      <c r="TWF68" s="140"/>
      <c r="TWG68" s="140"/>
      <c r="TWH68" s="140"/>
      <c r="TWI68" s="140"/>
      <c r="TWJ68" s="140"/>
      <c r="TWK68" s="140"/>
      <c r="TWL68" s="140"/>
      <c r="TWM68" s="140"/>
      <c r="TWN68" s="140"/>
      <c r="TWO68" s="140"/>
      <c r="TWP68" s="140"/>
      <c r="TWQ68" s="140"/>
      <c r="TWR68" s="140"/>
      <c r="TWS68" s="140"/>
      <c r="TWT68" s="140"/>
      <c r="TWU68" s="140"/>
      <c r="TWV68" s="140"/>
      <c r="TWW68" s="140"/>
      <c r="TWX68" s="140"/>
      <c r="TWY68" s="140"/>
      <c r="TWZ68" s="140"/>
      <c r="TXA68" s="140"/>
      <c r="TXB68" s="140"/>
      <c r="TXC68" s="140"/>
      <c r="TXD68" s="140"/>
      <c r="TXE68" s="140"/>
      <c r="TXF68" s="140"/>
      <c r="TXG68" s="140"/>
      <c r="TXH68" s="140"/>
      <c r="TXI68" s="140"/>
      <c r="TXJ68" s="140"/>
      <c r="TXK68" s="140"/>
      <c r="TXL68" s="140"/>
      <c r="TXM68" s="140"/>
      <c r="TXN68" s="140"/>
      <c r="TXO68" s="140"/>
      <c r="TXP68" s="140"/>
      <c r="TXQ68" s="140"/>
      <c r="TXR68" s="140"/>
      <c r="TXS68" s="140"/>
      <c r="TXT68" s="140"/>
      <c r="TXU68" s="140"/>
      <c r="TXV68" s="140"/>
      <c r="TXW68" s="140"/>
      <c r="TXX68" s="140"/>
      <c r="TXY68" s="140"/>
      <c r="TXZ68" s="140"/>
      <c r="TYA68" s="140"/>
      <c r="TYB68" s="140"/>
      <c r="TYC68" s="140"/>
      <c r="TYD68" s="140"/>
      <c r="TYE68" s="140"/>
      <c r="TYF68" s="140"/>
      <c r="TYG68" s="140"/>
      <c r="TYH68" s="140"/>
      <c r="TYI68" s="140"/>
      <c r="TYJ68" s="140"/>
      <c r="TYK68" s="140"/>
      <c r="TYL68" s="140"/>
      <c r="TYM68" s="140"/>
      <c r="TYN68" s="140"/>
      <c r="TYO68" s="140"/>
      <c r="TYP68" s="140"/>
      <c r="TYQ68" s="140"/>
      <c r="TYR68" s="140"/>
      <c r="TYS68" s="140"/>
      <c r="TYT68" s="140"/>
      <c r="TYU68" s="140"/>
      <c r="TYV68" s="140"/>
      <c r="TYW68" s="140"/>
      <c r="TYX68" s="140"/>
      <c r="TYY68" s="140"/>
      <c r="TYZ68" s="140"/>
      <c r="TZA68" s="140"/>
      <c r="TZB68" s="140"/>
      <c r="TZC68" s="140"/>
      <c r="TZD68" s="140"/>
      <c r="TZE68" s="140"/>
      <c r="TZF68" s="140"/>
      <c r="TZG68" s="140"/>
      <c r="TZH68" s="140"/>
      <c r="TZI68" s="140"/>
      <c r="TZJ68" s="140"/>
      <c r="TZK68" s="140"/>
      <c r="TZL68" s="140"/>
      <c r="TZM68" s="140"/>
      <c r="TZN68" s="140"/>
      <c r="TZO68" s="140"/>
      <c r="TZP68" s="140"/>
      <c r="TZQ68" s="140"/>
      <c r="TZR68" s="140"/>
      <c r="TZS68" s="140"/>
      <c r="TZT68" s="140"/>
      <c r="TZU68" s="140"/>
      <c r="TZV68" s="140"/>
      <c r="TZW68" s="140"/>
      <c r="TZX68" s="140"/>
      <c r="TZY68" s="140"/>
      <c r="TZZ68" s="140"/>
      <c r="UAA68" s="140"/>
      <c r="UAB68" s="140"/>
      <c r="UAC68" s="140"/>
      <c r="UAD68" s="140"/>
      <c r="UAE68" s="140"/>
      <c r="UAF68" s="140"/>
      <c r="UAG68" s="140"/>
      <c r="UAH68" s="140"/>
      <c r="UAI68" s="140"/>
      <c r="UAJ68" s="140"/>
      <c r="UAK68" s="140"/>
      <c r="UAL68" s="140"/>
      <c r="UAM68" s="140"/>
      <c r="UAN68" s="140"/>
      <c r="UAO68" s="140"/>
      <c r="UAP68" s="140"/>
      <c r="UAQ68" s="140"/>
      <c r="UAR68" s="140"/>
      <c r="UAS68" s="140"/>
      <c r="UAT68" s="140"/>
      <c r="UAU68" s="140"/>
      <c r="UAV68" s="140"/>
      <c r="UAW68" s="140"/>
      <c r="UAX68" s="140"/>
      <c r="UAY68" s="140"/>
      <c r="UAZ68" s="140"/>
      <c r="UBA68" s="140"/>
      <c r="UBB68" s="140"/>
      <c r="UBC68" s="140"/>
      <c r="UBD68" s="140"/>
      <c r="UBE68" s="140"/>
      <c r="UBF68" s="140"/>
      <c r="UBG68" s="140"/>
      <c r="UBH68" s="140"/>
      <c r="UBI68" s="140"/>
      <c r="UBJ68" s="140"/>
      <c r="UBK68" s="140"/>
      <c r="UBL68" s="140"/>
      <c r="UBM68" s="140"/>
      <c r="UBN68" s="140"/>
      <c r="UBO68" s="140"/>
      <c r="UBP68" s="140"/>
      <c r="UBQ68" s="140"/>
      <c r="UBR68" s="140"/>
      <c r="UBS68" s="140"/>
      <c r="UBT68" s="140"/>
      <c r="UBU68" s="140"/>
      <c r="UBV68" s="140"/>
      <c r="UBW68" s="140"/>
      <c r="UBX68" s="140"/>
      <c r="UBY68" s="140"/>
      <c r="UBZ68" s="140"/>
      <c r="UCA68" s="140"/>
      <c r="UCB68" s="140"/>
      <c r="UCC68" s="140"/>
      <c r="UCD68" s="140"/>
      <c r="UCE68" s="140"/>
      <c r="UCF68" s="140"/>
      <c r="UCG68" s="140"/>
      <c r="UCH68" s="140"/>
      <c r="UCI68" s="140"/>
      <c r="UCJ68" s="140"/>
      <c r="UCK68" s="140"/>
      <c r="UCL68" s="140"/>
      <c r="UCM68" s="140"/>
      <c r="UCN68" s="140"/>
      <c r="UCO68" s="140"/>
      <c r="UCP68" s="140"/>
      <c r="UCQ68" s="140"/>
      <c r="UCR68" s="140"/>
      <c r="UCS68" s="140"/>
      <c r="UCT68" s="140"/>
      <c r="UCU68" s="140"/>
      <c r="UCV68" s="140"/>
      <c r="UCW68" s="140"/>
      <c r="UCX68" s="140"/>
      <c r="UCY68" s="140"/>
      <c r="UCZ68" s="140"/>
      <c r="UDA68" s="140"/>
      <c r="UDB68" s="140"/>
      <c r="UDC68" s="140"/>
      <c r="UDD68" s="140"/>
      <c r="UDE68" s="140"/>
      <c r="UDF68" s="140"/>
      <c r="UDG68" s="140"/>
      <c r="UDH68" s="140"/>
      <c r="UDI68" s="140"/>
      <c r="UDJ68" s="140"/>
      <c r="UDK68" s="140"/>
      <c r="UDL68" s="140"/>
      <c r="UDM68" s="140"/>
      <c r="UDN68" s="140"/>
      <c r="UDO68" s="140"/>
      <c r="UDP68" s="140"/>
      <c r="UDQ68" s="140"/>
      <c r="UDR68" s="140"/>
      <c r="UDS68" s="140"/>
      <c r="UDT68" s="140"/>
      <c r="UDU68" s="140"/>
      <c r="UDV68" s="140"/>
      <c r="UDW68" s="140"/>
      <c r="UDX68" s="140"/>
      <c r="UDY68" s="140"/>
      <c r="UDZ68" s="140"/>
      <c r="UEA68" s="140"/>
      <c r="UEB68" s="140"/>
      <c r="UEC68" s="140"/>
      <c r="UED68" s="140"/>
      <c r="UEE68" s="140"/>
      <c r="UEF68" s="140"/>
      <c r="UEG68" s="140"/>
      <c r="UEH68" s="140"/>
      <c r="UEI68" s="140"/>
      <c r="UEJ68" s="140"/>
      <c r="UEK68" s="140"/>
      <c r="UEL68" s="140"/>
      <c r="UEM68" s="140"/>
      <c r="UEN68" s="140"/>
      <c r="UEO68" s="140"/>
      <c r="UEP68" s="140"/>
      <c r="UEQ68" s="140"/>
      <c r="UER68" s="140"/>
      <c r="UES68" s="140"/>
      <c r="UET68" s="140"/>
      <c r="UEU68" s="140"/>
      <c r="UEV68" s="140"/>
      <c r="UEW68" s="140"/>
      <c r="UEX68" s="140"/>
      <c r="UEY68" s="140"/>
      <c r="UEZ68" s="140"/>
      <c r="UFA68" s="140"/>
      <c r="UFB68" s="140"/>
      <c r="UFC68" s="140"/>
      <c r="UFD68" s="140"/>
      <c r="UFE68" s="140"/>
      <c r="UFF68" s="140"/>
      <c r="UFG68" s="140"/>
      <c r="UFH68" s="140"/>
      <c r="UFI68" s="140"/>
      <c r="UFJ68" s="140"/>
      <c r="UFK68" s="140"/>
      <c r="UFL68" s="140"/>
      <c r="UFM68" s="140"/>
      <c r="UFN68" s="140"/>
      <c r="UFO68" s="140"/>
      <c r="UFP68" s="140"/>
      <c r="UFQ68" s="140"/>
      <c r="UFR68" s="140"/>
      <c r="UFS68" s="140"/>
      <c r="UFT68" s="140"/>
      <c r="UFU68" s="140"/>
      <c r="UFV68" s="140"/>
      <c r="UFW68" s="140"/>
      <c r="UFX68" s="140"/>
      <c r="UFY68" s="140"/>
      <c r="UFZ68" s="140"/>
      <c r="UGA68" s="140"/>
      <c r="UGB68" s="140"/>
      <c r="UGC68" s="140"/>
      <c r="UGD68" s="140"/>
      <c r="UGE68" s="140"/>
      <c r="UGF68" s="140"/>
      <c r="UGG68" s="140"/>
      <c r="UGH68" s="140"/>
      <c r="UGI68" s="140"/>
      <c r="UGJ68" s="140"/>
      <c r="UGK68" s="140"/>
      <c r="UGL68" s="140"/>
      <c r="UGM68" s="140"/>
      <c r="UGN68" s="140"/>
      <c r="UGO68" s="140"/>
      <c r="UGP68" s="140"/>
      <c r="UGQ68" s="140"/>
      <c r="UGR68" s="140"/>
      <c r="UGS68" s="140"/>
      <c r="UGT68" s="140"/>
      <c r="UGU68" s="140"/>
      <c r="UGV68" s="140"/>
      <c r="UGW68" s="140"/>
      <c r="UGX68" s="140"/>
      <c r="UGY68" s="140"/>
      <c r="UGZ68" s="140"/>
      <c r="UHA68" s="140"/>
      <c r="UHB68" s="140"/>
      <c r="UHC68" s="140"/>
      <c r="UHD68" s="140"/>
      <c r="UHE68" s="140"/>
      <c r="UHF68" s="140"/>
      <c r="UHG68" s="140"/>
      <c r="UHH68" s="140"/>
      <c r="UHI68" s="140"/>
      <c r="UHJ68" s="140"/>
      <c r="UHK68" s="140"/>
      <c r="UHL68" s="140"/>
      <c r="UHM68" s="140"/>
      <c r="UHN68" s="140"/>
      <c r="UHO68" s="140"/>
      <c r="UHP68" s="140"/>
      <c r="UHQ68" s="140"/>
      <c r="UHR68" s="140"/>
      <c r="UHS68" s="140"/>
      <c r="UHT68" s="140"/>
      <c r="UHU68" s="140"/>
      <c r="UHV68" s="140"/>
      <c r="UHW68" s="140"/>
      <c r="UHX68" s="140"/>
      <c r="UHY68" s="140"/>
      <c r="UHZ68" s="140"/>
      <c r="UIA68" s="140"/>
      <c r="UIB68" s="140"/>
      <c r="UIC68" s="140"/>
      <c r="UID68" s="140"/>
      <c r="UIE68" s="140"/>
      <c r="UIF68" s="140"/>
      <c r="UIG68" s="140"/>
      <c r="UIH68" s="140"/>
      <c r="UII68" s="140"/>
      <c r="UIJ68" s="140"/>
      <c r="UIK68" s="140"/>
      <c r="UIL68" s="140"/>
      <c r="UIM68" s="140"/>
      <c r="UIN68" s="140"/>
      <c r="UIO68" s="140"/>
      <c r="UIP68" s="140"/>
      <c r="UIQ68" s="140"/>
      <c r="UIR68" s="140"/>
      <c r="UIS68" s="140"/>
      <c r="UIT68" s="140"/>
      <c r="UIU68" s="140"/>
      <c r="UIV68" s="140"/>
      <c r="UIW68" s="140"/>
      <c r="UIX68" s="140"/>
      <c r="UIY68" s="140"/>
      <c r="UIZ68" s="140"/>
      <c r="UJA68" s="140"/>
      <c r="UJB68" s="140"/>
      <c r="UJC68" s="140"/>
      <c r="UJD68" s="140"/>
      <c r="UJE68" s="140"/>
      <c r="UJF68" s="140"/>
      <c r="UJG68" s="140"/>
      <c r="UJH68" s="140"/>
      <c r="UJI68" s="140"/>
      <c r="UJJ68" s="140"/>
      <c r="UJK68" s="140"/>
      <c r="UJL68" s="140"/>
      <c r="UJM68" s="140"/>
      <c r="UJN68" s="140"/>
      <c r="UJO68" s="140"/>
      <c r="UJP68" s="140"/>
      <c r="UJQ68" s="140"/>
      <c r="UJR68" s="140"/>
      <c r="UJS68" s="140"/>
      <c r="UJT68" s="140"/>
      <c r="UJU68" s="140"/>
      <c r="UJV68" s="140"/>
      <c r="UJW68" s="140"/>
      <c r="UJX68" s="140"/>
      <c r="UJY68" s="140"/>
      <c r="UJZ68" s="140"/>
      <c r="UKA68" s="140"/>
      <c r="UKB68" s="140"/>
      <c r="UKC68" s="140"/>
      <c r="UKD68" s="140"/>
      <c r="UKE68" s="140"/>
      <c r="UKF68" s="140"/>
      <c r="UKG68" s="140"/>
      <c r="UKH68" s="140"/>
      <c r="UKI68" s="140"/>
      <c r="UKJ68" s="140"/>
      <c r="UKK68" s="140"/>
      <c r="UKL68" s="140"/>
      <c r="UKM68" s="140"/>
      <c r="UKN68" s="140"/>
      <c r="UKO68" s="140"/>
      <c r="UKP68" s="140"/>
      <c r="UKQ68" s="140"/>
      <c r="UKR68" s="140"/>
      <c r="UKS68" s="140"/>
      <c r="UKT68" s="140"/>
      <c r="UKU68" s="140"/>
      <c r="UKV68" s="140"/>
      <c r="UKW68" s="140"/>
      <c r="UKX68" s="140"/>
      <c r="UKY68" s="140"/>
      <c r="UKZ68" s="140"/>
      <c r="ULA68" s="140"/>
      <c r="ULB68" s="140"/>
      <c r="ULC68" s="140"/>
      <c r="ULD68" s="140"/>
      <c r="ULE68" s="140"/>
      <c r="ULF68" s="140"/>
      <c r="ULG68" s="140"/>
      <c r="ULH68" s="140"/>
      <c r="ULI68" s="140"/>
      <c r="ULJ68" s="140"/>
      <c r="ULK68" s="140"/>
      <c r="ULL68" s="140"/>
      <c r="ULM68" s="140"/>
      <c r="ULN68" s="140"/>
      <c r="ULO68" s="140"/>
      <c r="ULP68" s="140"/>
      <c r="ULQ68" s="140"/>
      <c r="ULR68" s="140"/>
      <c r="ULS68" s="140"/>
      <c r="ULT68" s="140"/>
      <c r="ULU68" s="140"/>
      <c r="ULV68" s="140"/>
      <c r="ULW68" s="140"/>
      <c r="ULX68" s="140"/>
      <c r="ULY68" s="140"/>
      <c r="ULZ68" s="140"/>
      <c r="UMA68" s="140"/>
      <c r="UMB68" s="140"/>
      <c r="UMC68" s="140"/>
      <c r="UMD68" s="140"/>
      <c r="UME68" s="140"/>
      <c r="UMF68" s="140"/>
      <c r="UMG68" s="140"/>
      <c r="UMH68" s="140"/>
      <c r="UMI68" s="140"/>
      <c r="UMJ68" s="140"/>
      <c r="UMK68" s="140"/>
      <c r="UML68" s="140"/>
      <c r="UMM68" s="140"/>
      <c r="UMN68" s="140"/>
      <c r="UMO68" s="140"/>
      <c r="UMP68" s="140"/>
      <c r="UMQ68" s="140"/>
      <c r="UMR68" s="140"/>
      <c r="UMS68" s="140"/>
      <c r="UMT68" s="140"/>
      <c r="UMU68" s="140"/>
      <c r="UMV68" s="140"/>
      <c r="UMW68" s="140"/>
      <c r="UMX68" s="140"/>
      <c r="UMY68" s="140"/>
      <c r="UMZ68" s="140"/>
      <c r="UNA68" s="140"/>
      <c r="UNB68" s="140"/>
      <c r="UNC68" s="140"/>
      <c r="UND68" s="140"/>
      <c r="UNE68" s="140"/>
      <c r="UNF68" s="140"/>
      <c r="UNG68" s="140"/>
      <c r="UNH68" s="140"/>
      <c r="UNI68" s="140"/>
      <c r="UNJ68" s="140"/>
      <c r="UNK68" s="140"/>
      <c r="UNL68" s="140"/>
      <c r="UNM68" s="140"/>
      <c r="UNN68" s="140"/>
      <c r="UNO68" s="140"/>
      <c r="UNP68" s="140"/>
      <c r="UNQ68" s="140"/>
      <c r="UNR68" s="140"/>
      <c r="UNS68" s="140"/>
      <c r="UNT68" s="140"/>
      <c r="UNU68" s="140"/>
      <c r="UNV68" s="140"/>
      <c r="UNW68" s="140"/>
      <c r="UNX68" s="140"/>
      <c r="UNY68" s="140"/>
      <c r="UNZ68" s="140"/>
      <c r="UOA68" s="140"/>
      <c r="UOB68" s="140"/>
      <c r="UOC68" s="140"/>
      <c r="UOD68" s="140"/>
      <c r="UOE68" s="140"/>
      <c r="UOF68" s="140"/>
      <c r="UOG68" s="140"/>
      <c r="UOH68" s="140"/>
      <c r="UOI68" s="140"/>
      <c r="UOJ68" s="140"/>
      <c r="UOK68" s="140"/>
      <c r="UOL68" s="140"/>
      <c r="UOM68" s="140"/>
      <c r="UON68" s="140"/>
      <c r="UOO68" s="140"/>
      <c r="UOP68" s="140"/>
      <c r="UOQ68" s="140"/>
      <c r="UOR68" s="140"/>
      <c r="UOS68" s="140"/>
      <c r="UOT68" s="140"/>
      <c r="UOU68" s="140"/>
      <c r="UOV68" s="140"/>
      <c r="UOW68" s="140"/>
      <c r="UOX68" s="140"/>
      <c r="UOY68" s="140"/>
      <c r="UOZ68" s="140"/>
      <c r="UPA68" s="140"/>
      <c r="UPB68" s="140"/>
      <c r="UPC68" s="140"/>
      <c r="UPD68" s="140"/>
      <c r="UPE68" s="140"/>
      <c r="UPF68" s="140"/>
      <c r="UPG68" s="140"/>
      <c r="UPH68" s="140"/>
      <c r="UPI68" s="140"/>
      <c r="UPJ68" s="140"/>
      <c r="UPK68" s="140"/>
      <c r="UPL68" s="140"/>
      <c r="UPM68" s="140"/>
      <c r="UPN68" s="140"/>
      <c r="UPO68" s="140"/>
      <c r="UPP68" s="140"/>
      <c r="UPQ68" s="140"/>
      <c r="UPR68" s="140"/>
      <c r="UPS68" s="140"/>
      <c r="UPT68" s="140"/>
      <c r="UPU68" s="140"/>
      <c r="UPV68" s="140"/>
      <c r="UPW68" s="140"/>
      <c r="UPX68" s="140"/>
      <c r="UPY68" s="140"/>
      <c r="UPZ68" s="140"/>
      <c r="UQA68" s="140"/>
      <c r="UQB68" s="140"/>
      <c r="UQC68" s="140"/>
      <c r="UQD68" s="140"/>
      <c r="UQE68" s="140"/>
      <c r="UQF68" s="140"/>
      <c r="UQG68" s="140"/>
      <c r="UQH68" s="140"/>
      <c r="UQI68" s="140"/>
      <c r="UQJ68" s="140"/>
      <c r="UQK68" s="140"/>
      <c r="UQL68" s="140"/>
      <c r="UQM68" s="140"/>
      <c r="UQN68" s="140"/>
      <c r="UQO68" s="140"/>
      <c r="UQP68" s="140"/>
      <c r="UQQ68" s="140"/>
      <c r="UQR68" s="140"/>
      <c r="UQS68" s="140"/>
      <c r="UQT68" s="140"/>
      <c r="UQU68" s="140"/>
      <c r="UQV68" s="140"/>
      <c r="UQW68" s="140"/>
      <c r="UQX68" s="140"/>
      <c r="UQY68" s="140"/>
      <c r="UQZ68" s="140"/>
      <c r="URA68" s="140"/>
      <c r="URB68" s="140"/>
      <c r="URC68" s="140"/>
      <c r="URD68" s="140"/>
      <c r="URE68" s="140"/>
      <c r="URF68" s="140"/>
      <c r="URG68" s="140"/>
      <c r="URH68" s="140"/>
      <c r="URI68" s="140"/>
      <c r="URJ68" s="140"/>
      <c r="URK68" s="140"/>
      <c r="URL68" s="140"/>
      <c r="URM68" s="140"/>
      <c r="URN68" s="140"/>
      <c r="URO68" s="140"/>
      <c r="URP68" s="140"/>
      <c r="URQ68" s="140"/>
      <c r="URR68" s="140"/>
      <c r="URS68" s="140"/>
      <c r="URT68" s="140"/>
      <c r="URU68" s="140"/>
      <c r="URV68" s="140"/>
      <c r="URW68" s="140"/>
      <c r="URX68" s="140"/>
      <c r="URY68" s="140"/>
      <c r="URZ68" s="140"/>
      <c r="USA68" s="140"/>
      <c r="USB68" s="140"/>
      <c r="USC68" s="140"/>
      <c r="USD68" s="140"/>
      <c r="USE68" s="140"/>
      <c r="USF68" s="140"/>
      <c r="USG68" s="140"/>
      <c r="USH68" s="140"/>
      <c r="USI68" s="140"/>
      <c r="USJ68" s="140"/>
      <c r="USK68" s="140"/>
      <c r="USL68" s="140"/>
      <c r="USM68" s="140"/>
      <c r="USN68" s="140"/>
      <c r="USO68" s="140"/>
      <c r="USP68" s="140"/>
      <c r="USQ68" s="140"/>
      <c r="USR68" s="140"/>
      <c r="USS68" s="140"/>
      <c r="UST68" s="140"/>
      <c r="USU68" s="140"/>
      <c r="USV68" s="140"/>
      <c r="USW68" s="140"/>
      <c r="USX68" s="140"/>
      <c r="USY68" s="140"/>
      <c r="USZ68" s="140"/>
      <c r="UTA68" s="140"/>
      <c r="UTB68" s="140"/>
      <c r="UTC68" s="140"/>
      <c r="UTD68" s="140"/>
      <c r="UTE68" s="140"/>
      <c r="UTF68" s="140"/>
      <c r="UTG68" s="140"/>
      <c r="UTH68" s="140"/>
      <c r="UTI68" s="140"/>
      <c r="UTJ68" s="140"/>
      <c r="UTK68" s="140"/>
      <c r="UTL68" s="140"/>
      <c r="UTM68" s="140"/>
      <c r="UTN68" s="140"/>
      <c r="UTO68" s="140"/>
      <c r="UTP68" s="140"/>
      <c r="UTQ68" s="140"/>
      <c r="UTR68" s="140"/>
      <c r="UTS68" s="140"/>
      <c r="UTT68" s="140"/>
      <c r="UTU68" s="140"/>
      <c r="UTV68" s="140"/>
      <c r="UTW68" s="140"/>
      <c r="UTX68" s="140"/>
      <c r="UTY68" s="140"/>
      <c r="UTZ68" s="140"/>
      <c r="UUA68" s="140"/>
      <c r="UUB68" s="140"/>
      <c r="UUC68" s="140"/>
      <c r="UUD68" s="140"/>
      <c r="UUE68" s="140"/>
      <c r="UUF68" s="140"/>
      <c r="UUG68" s="140"/>
      <c r="UUH68" s="140"/>
      <c r="UUI68" s="140"/>
      <c r="UUJ68" s="140"/>
      <c r="UUK68" s="140"/>
      <c r="UUL68" s="140"/>
      <c r="UUM68" s="140"/>
      <c r="UUN68" s="140"/>
      <c r="UUO68" s="140"/>
      <c r="UUP68" s="140"/>
      <c r="UUQ68" s="140"/>
      <c r="UUR68" s="140"/>
      <c r="UUS68" s="140"/>
      <c r="UUT68" s="140"/>
      <c r="UUU68" s="140"/>
      <c r="UUV68" s="140"/>
      <c r="UUW68" s="140"/>
      <c r="UUX68" s="140"/>
      <c r="UUY68" s="140"/>
      <c r="UUZ68" s="140"/>
      <c r="UVA68" s="140"/>
      <c r="UVB68" s="140"/>
      <c r="UVC68" s="140"/>
      <c r="UVD68" s="140"/>
      <c r="UVE68" s="140"/>
      <c r="UVF68" s="140"/>
      <c r="UVG68" s="140"/>
      <c r="UVH68" s="140"/>
      <c r="UVI68" s="140"/>
      <c r="UVJ68" s="140"/>
      <c r="UVK68" s="140"/>
      <c r="UVL68" s="140"/>
      <c r="UVM68" s="140"/>
      <c r="UVN68" s="140"/>
      <c r="UVO68" s="140"/>
      <c r="UVP68" s="140"/>
      <c r="UVQ68" s="140"/>
      <c r="UVR68" s="140"/>
      <c r="UVS68" s="140"/>
      <c r="UVT68" s="140"/>
      <c r="UVU68" s="140"/>
      <c r="UVV68" s="140"/>
      <c r="UVW68" s="140"/>
      <c r="UVX68" s="140"/>
      <c r="UVY68" s="140"/>
      <c r="UVZ68" s="140"/>
      <c r="UWA68" s="140"/>
      <c r="UWB68" s="140"/>
      <c r="UWC68" s="140"/>
      <c r="UWD68" s="140"/>
      <c r="UWE68" s="140"/>
      <c r="UWF68" s="140"/>
      <c r="UWG68" s="140"/>
      <c r="UWH68" s="140"/>
      <c r="UWI68" s="140"/>
      <c r="UWJ68" s="140"/>
      <c r="UWK68" s="140"/>
      <c r="UWL68" s="140"/>
      <c r="UWM68" s="140"/>
      <c r="UWN68" s="140"/>
      <c r="UWO68" s="140"/>
      <c r="UWP68" s="140"/>
      <c r="UWQ68" s="140"/>
      <c r="UWR68" s="140"/>
      <c r="UWS68" s="140"/>
      <c r="UWT68" s="140"/>
      <c r="UWU68" s="140"/>
      <c r="UWV68" s="140"/>
      <c r="UWW68" s="140"/>
      <c r="UWX68" s="140"/>
      <c r="UWY68" s="140"/>
      <c r="UWZ68" s="140"/>
      <c r="UXA68" s="140"/>
      <c r="UXB68" s="140"/>
      <c r="UXC68" s="140"/>
      <c r="UXD68" s="140"/>
      <c r="UXE68" s="140"/>
      <c r="UXF68" s="140"/>
      <c r="UXG68" s="140"/>
      <c r="UXH68" s="140"/>
      <c r="UXI68" s="140"/>
      <c r="UXJ68" s="140"/>
      <c r="UXK68" s="140"/>
      <c r="UXL68" s="140"/>
      <c r="UXM68" s="140"/>
      <c r="UXN68" s="140"/>
      <c r="UXO68" s="140"/>
      <c r="UXP68" s="140"/>
      <c r="UXQ68" s="140"/>
      <c r="UXR68" s="140"/>
      <c r="UXS68" s="140"/>
      <c r="UXT68" s="140"/>
      <c r="UXU68" s="140"/>
      <c r="UXV68" s="140"/>
      <c r="UXW68" s="140"/>
      <c r="UXX68" s="140"/>
      <c r="UXY68" s="140"/>
      <c r="UXZ68" s="140"/>
      <c r="UYA68" s="140"/>
      <c r="UYB68" s="140"/>
      <c r="UYC68" s="140"/>
      <c r="UYD68" s="140"/>
      <c r="UYE68" s="140"/>
      <c r="UYF68" s="140"/>
      <c r="UYG68" s="140"/>
      <c r="UYH68" s="140"/>
      <c r="UYI68" s="140"/>
      <c r="UYJ68" s="140"/>
      <c r="UYK68" s="140"/>
      <c r="UYL68" s="140"/>
      <c r="UYM68" s="140"/>
      <c r="UYN68" s="140"/>
      <c r="UYO68" s="140"/>
      <c r="UYP68" s="140"/>
      <c r="UYQ68" s="140"/>
      <c r="UYR68" s="140"/>
      <c r="UYS68" s="140"/>
      <c r="UYT68" s="140"/>
      <c r="UYU68" s="140"/>
      <c r="UYV68" s="140"/>
      <c r="UYW68" s="140"/>
      <c r="UYX68" s="140"/>
      <c r="UYY68" s="140"/>
      <c r="UYZ68" s="140"/>
      <c r="UZA68" s="140"/>
      <c r="UZB68" s="140"/>
      <c r="UZC68" s="140"/>
      <c r="UZD68" s="140"/>
      <c r="UZE68" s="140"/>
      <c r="UZF68" s="140"/>
      <c r="UZG68" s="140"/>
      <c r="UZH68" s="140"/>
      <c r="UZI68" s="140"/>
      <c r="UZJ68" s="140"/>
      <c r="UZK68" s="140"/>
      <c r="UZL68" s="140"/>
      <c r="UZM68" s="140"/>
      <c r="UZN68" s="140"/>
      <c r="UZO68" s="140"/>
      <c r="UZP68" s="140"/>
      <c r="UZQ68" s="140"/>
      <c r="UZR68" s="140"/>
      <c r="UZS68" s="140"/>
      <c r="UZT68" s="140"/>
      <c r="UZU68" s="140"/>
      <c r="UZV68" s="140"/>
      <c r="UZW68" s="140"/>
      <c r="UZX68" s="140"/>
      <c r="UZY68" s="140"/>
      <c r="UZZ68" s="140"/>
      <c r="VAA68" s="140"/>
      <c r="VAB68" s="140"/>
      <c r="VAC68" s="140"/>
      <c r="VAD68" s="140"/>
      <c r="VAE68" s="140"/>
      <c r="VAF68" s="140"/>
      <c r="VAG68" s="140"/>
      <c r="VAH68" s="140"/>
      <c r="VAI68" s="140"/>
      <c r="VAJ68" s="140"/>
      <c r="VAK68" s="140"/>
      <c r="VAL68" s="140"/>
      <c r="VAM68" s="140"/>
      <c r="VAN68" s="140"/>
      <c r="VAO68" s="140"/>
      <c r="VAP68" s="140"/>
      <c r="VAQ68" s="140"/>
      <c r="VAR68" s="140"/>
      <c r="VAS68" s="140"/>
      <c r="VAT68" s="140"/>
      <c r="VAU68" s="140"/>
      <c r="VAV68" s="140"/>
      <c r="VAW68" s="140"/>
      <c r="VAX68" s="140"/>
      <c r="VAY68" s="140"/>
      <c r="VAZ68" s="140"/>
      <c r="VBA68" s="140"/>
      <c r="VBB68" s="140"/>
      <c r="VBC68" s="140"/>
      <c r="VBD68" s="140"/>
      <c r="VBE68" s="140"/>
      <c r="VBF68" s="140"/>
      <c r="VBG68" s="140"/>
      <c r="VBH68" s="140"/>
      <c r="VBI68" s="140"/>
      <c r="VBJ68" s="140"/>
      <c r="VBK68" s="140"/>
      <c r="VBL68" s="140"/>
      <c r="VBM68" s="140"/>
      <c r="VBN68" s="140"/>
      <c r="VBO68" s="140"/>
      <c r="VBP68" s="140"/>
      <c r="VBQ68" s="140"/>
      <c r="VBR68" s="140"/>
      <c r="VBS68" s="140"/>
      <c r="VBT68" s="140"/>
      <c r="VBU68" s="140"/>
      <c r="VBV68" s="140"/>
      <c r="VBW68" s="140"/>
      <c r="VBX68" s="140"/>
      <c r="VBY68" s="140"/>
      <c r="VBZ68" s="140"/>
      <c r="VCA68" s="140"/>
      <c r="VCB68" s="140"/>
      <c r="VCC68" s="140"/>
      <c r="VCD68" s="140"/>
      <c r="VCE68" s="140"/>
      <c r="VCF68" s="140"/>
      <c r="VCG68" s="140"/>
      <c r="VCH68" s="140"/>
      <c r="VCI68" s="140"/>
      <c r="VCJ68" s="140"/>
      <c r="VCK68" s="140"/>
      <c r="VCL68" s="140"/>
      <c r="VCM68" s="140"/>
      <c r="VCN68" s="140"/>
      <c r="VCO68" s="140"/>
      <c r="VCP68" s="140"/>
      <c r="VCQ68" s="140"/>
      <c r="VCR68" s="140"/>
      <c r="VCS68" s="140"/>
      <c r="VCT68" s="140"/>
      <c r="VCU68" s="140"/>
      <c r="VCV68" s="140"/>
      <c r="VCW68" s="140"/>
      <c r="VCX68" s="140"/>
      <c r="VCY68" s="140"/>
      <c r="VCZ68" s="140"/>
      <c r="VDA68" s="140"/>
      <c r="VDB68" s="140"/>
      <c r="VDC68" s="140"/>
      <c r="VDD68" s="140"/>
      <c r="VDE68" s="140"/>
      <c r="VDF68" s="140"/>
      <c r="VDG68" s="140"/>
      <c r="VDH68" s="140"/>
      <c r="VDI68" s="140"/>
      <c r="VDJ68" s="140"/>
      <c r="VDK68" s="140"/>
      <c r="VDL68" s="140"/>
      <c r="VDM68" s="140"/>
      <c r="VDN68" s="140"/>
      <c r="VDO68" s="140"/>
      <c r="VDP68" s="140"/>
      <c r="VDQ68" s="140"/>
      <c r="VDR68" s="140"/>
      <c r="VDS68" s="140"/>
      <c r="VDT68" s="140"/>
      <c r="VDU68" s="140"/>
      <c r="VDV68" s="140"/>
      <c r="VDW68" s="140"/>
      <c r="VDX68" s="140"/>
      <c r="VDY68" s="140"/>
      <c r="VDZ68" s="140"/>
      <c r="VEA68" s="140"/>
      <c r="VEB68" s="140"/>
      <c r="VEC68" s="140"/>
      <c r="VED68" s="140"/>
      <c r="VEE68" s="140"/>
      <c r="VEF68" s="140"/>
      <c r="VEG68" s="140"/>
      <c r="VEH68" s="140"/>
      <c r="VEI68" s="140"/>
      <c r="VEJ68" s="140"/>
      <c r="VEK68" s="140"/>
      <c r="VEL68" s="140"/>
      <c r="VEM68" s="140"/>
      <c r="VEN68" s="140"/>
      <c r="VEO68" s="140"/>
      <c r="VEP68" s="140"/>
      <c r="VEQ68" s="140"/>
      <c r="VER68" s="140"/>
      <c r="VES68" s="140"/>
      <c r="VET68" s="140"/>
      <c r="VEU68" s="140"/>
      <c r="VEV68" s="140"/>
      <c r="VEW68" s="140"/>
      <c r="VEX68" s="140"/>
      <c r="VEY68" s="140"/>
      <c r="VEZ68" s="140"/>
      <c r="VFA68" s="140"/>
      <c r="VFB68" s="140"/>
      <c r="VFC68" s="140"/>
      <c r="VFD68" s="140"/>
      <c r="VFE68" s="140"/>
      <c r="VFF68" s="140"/>
      <c r="VFG68" s="140"/>
      <c r="VFH68" s="140"/>
      <c r="VFI68" s="140"/>
      <c r="VFJ68" s="140"/>
      <c r="VFK68" s="140"/>
      <c r="VFL68" s="140"/>
      <c r="VFM68" s="140"/>
      <c r="VFN68" s="140"/>
      <c r="VFO68" s="140"/>
      <c r="VFP68" s="140"/>
      <c r="VFQ68" s="140"/>
      <c r="VFR68" s="140"/>
      <c r="VFS68" s="140"/>
      <c r="VFT68" s="140"/>
      <c r="VFU68" s="140"/>
      <c r="VFV68" s="140"/>
      <c r="VFW68" s="140"/>
      <c r="VFX68" s="140"/>
      <c r="VFY68" s="140"/>
      <c r="VFZ68" s="140"/>
      <c r="VGA68" s="140"/>
      <c r="VGB68" s="140"/>
      <c r="VGC68" s="140"/>
      <c r="VGD68" s="140"/>
      <c r="VGE68" s="140"/>
      <c r="VGF68" s="140"/>
      <c r="VGG68" s="140"/>
      <c r="VGH68" s="140"/>
      <c r="VGI68" s="140"/>
      <c r="VGJ68" s="140"/>
      <c r="VGK68" s="140"/>
      <c r="VGL68" s="140"/>
      <c r="VGM68" s="140"/>
      <c r="VGN68" s="140"/>
      <c r="VGO68" s="140"/>
      <c r="VGP68" s="140"/>
      <c r="VGQ68" s="140"/>
      <c r="VGR68" s="140"/>
      <c r="VGS68" s="140"/>
      <c r="VGT68" s="140"/>
      <c r="VGU68" s="140"/>
      <c r="VGV68" s="140"/>
      <c r="VGW68" s="140"/>
      <c r="VGX68" s="140"/>
      <c r="VGY68" s="140"/>
      <c r="VGZ68" s="140"/>
      <c r="VHA68" s="140"/>
      <c r="VHB68" s="140"/>
      <c r="VHC68" s="140"/>
      <c r="VHD68" s="140"/>
      <c r="VHE68" s="140"/>
      <c r="VHF68" s="140"/>
      <c r="VHG68" s="140"/>
      <c r="VHH68" s="140"/>
      <c r="VHI68" s="140"/>
      <c r="VHJ68" s="140"/>
      <c r="VHK68" s="140"/>
      <c r="VHL68" s="140"/>
      <c r="VHM68" s="140"/>
      <c r="VHN68" s="140"/>
      <c r="VHO68" s="140"/>
      <c r="VHP68" s="140"/>
      <c r="VHQ68" s="140"/>
      <c r="VHR68" s="140"/>
      <c r="VHS68" s="140"/>
      <c r="VHT68" s="140"/>
      <c r="VHU68" s="140"/>
      <c r="VHV68" s="140"/>
      <c r="VHW68" s="140"/>
      <c r="VHX68" s="140"/>
      <c r="VHY68" s="140"/>
      <c r="VHZ68" s="140"/>
      <c r="VIA68" s="140"/>
      <c r="VIB68" s="140"/>
      <c r="VIC68" s="140"/>
      <c r="VID68" s="140"/>
      <c r="VIE68" s="140"/>
      <c r="VIF68" s="140"/>
      <c r="VIG68" s="140"/>
      <c r="VIH68" s="140"/>
      <c r="VII68" s="140"/>
      <c r="VIJ68" s="140"/>
      <c r="VIK68" s="140"/>
      <c r="VIL68" s="140"/>
      <c r="VIM68" s="140"/>
      <c r="VIN68" s="140"/>
      <c r="VIO68" s="140"/>
      <c r="VIP68" s="140"/>
      <c r="VIQ68" s="140"/>
      <c r="VIR68" s="140"/>
      <c r="VIS68" s="140"/>
      <c r="VIT68" s="140"/>
      <c r="VIU68" s="140"/>
      <c r="VIV68" s="140"/>
      <c r="VIW68" s="140"/>
      <c r="VIX68" s="140"/>
      <c r="VIY68" s="140"/>
      <c r="VIZ68" s="140"/>
      <c r="VJA68" s="140"/>
      <c r="VJB68" s="140"/>
      <c r="VJC68" s="140"/>
      <c r="VJD68" s="140"/>
      <c r="VJE68" s="140"/>
      <c r="VJF68" s="140"/>
      <c r="VJG68" s="140"/>
      <c r="VJH68" s="140"/>
      <c r="VJI68" s="140"/>
      <c r="VJJ68" s="140"/>
      <c r="VJK68" s="140"/>
      <c r="VJL68" s="140"/>
      <c r="VJM68" s="140"/>
      <c r="VJN68" s="140"/>
      <c r="VJO68" s="140"/>
      <c r="VJP68" s="140"/>
      <c r="VJQ68" s="140"/>
      <c r="VJR68" s="140"/>
      <c r="VJS68" s="140"/>
      <c r="VJT68" s="140"/>
      <c r="VJU68" s="140"/>
      <c r="VJV68" s="140"/>
      <c r="VJW68" s="140"/>
      <c r="VJX68" s="140"/>
      <c r="VJY68" s="140"/>
      <c r="VJZ68" s="140"/>
      <c r="VKA68" s="140"/>
      <c r="VKB68" s="140"/>
      <c r="VKC68" s="140"/>
      <c r="VKD68" s="140"/>
      <c r="VKE68" s="140"/>
      <c r="VKF68" s="140"/>
      <c r="VKG68" s="140"/>
      <c r="VKH68" s="140"/>
      <c r="VKI68" s="140"/>
      <c r="VKJ68" s="140"/>
      <c r="VKK68" s="140"/>
      <c r="VKL68" s="140"/>
      <c r="VKM68" s="140"/>
      <c r="VKN68" s="140"/>
      <c r="VKO68" s="140"/>
      <c r="VKP68" s="140"/>
      <c r="VKQ68" s="140"/>
      <c r="VKR68" s="140"/>
      <c r="VKS68" s="140"/>
      <c r="VKT68" s="140"/>
      <c r="VKU68" s="140"/>
      <c r="VKV68" s="140"/>
      <c r="VKW68" s="140"/>
      <c r="VKX68" s="140"/>
      <c r="VKY68" s="140"/>
      <c r="VKZ68" s="140"/>
      <c r="VLA68" s="140"/>
      <c r="VLB68" s="140"/>
      <c r="VLC68" s="140"/>
      <c r="VLD68" s="140"/>
      <c r="VLE68" s="140"/>
      <c r="VLF68" s="140"/>
      <c r="VLG68" s="140"/>
      <c r="VLH68" s="140"/>
      <c r="VLI68" s="140"/>
      <c r="VLJ68" s="140"/>
      <c r="VLK68" s="140"/>
      <c r="VLL68" s="140"/>
      <c r="VLM68" s="140"/>
      <c r="VLN68" s="140"/>
      <c r="VLO68" s="140"/>
      <c r="VLP68" s="140"/>
      <c r="VLQ68" s="140"/>
      <c r="VLR68" s="140"/>
      <c r="VLS68" s="140"/>
      <c r="VLT68" s="140"/>
      <c r="VLU68" s="140"/>
      <c r="VLV68" s="140"/>
      <c r="VLW68" s="140"/>
      <c r="VLX68" s="140"/>
      <c r="VLY68" s="140"/>
      <c r="VLZ68" s="140"/>
      <c r="VMA68" s="140"/>
      <c r="VMB68" s="140"/>
      <c r="VMC68" s="140"/>
      <c r="VMD68" s="140"/>
      <c r="VME68" s="140"/>
      <c r="VMF68" s="140"/>
      <c r="VMG68" s="140"/>
      <c r="VMH68" s="140"/>
      <c r="VMI68" s="140"/>
      <c r="VMJ68" s="140"/>
      <c r="VMK68" s="140"/>
      <c r="VML68" s="140"/>
      <c r="VMM68" s="140"/>
      <c r="VMN68" s="140"/>
      <c r="VMO68" s="140"/>
      <c r="VMP68" s="140"/>
      <c r="VMQ68" s="140"/>
      <c r="VMR68" s="140"/>
      <c r="VMS68" s="140"/>
      <c r="VMT68" s="140"/>
      <c r="VMU68" s="140"/>
      <c r="VMV68" s="140"/>
      <c r="VMW68" s="140"/>
      <c r="VMX68" s="140"/>
      <c r="VMY68" s="140"/>
      <c r="VMZ68" s="140"/>
      <c r="VNA68" s="140"/>
      <c r="VNB68" s="140"/>
      <c r="VNC68" s="140"/>
      <c r="VND68" s="140"/>
      <c r="VNE68" s="140"/>
      <c r="VNF68" s="140"/>
      <c r="VNG68" s="140"/>
      <c r="VNH68" s="140"/>
      <c r="VNI68" s="140"/>
      <c r="VNJ68" s="140"/>
      <c r="VNK68" s="140"/>
      <c r="VNL68" s="140"/>
      <c r="VNM68" s="140"/>
      <c r="VNN68" s="140"/>
      <c r="VNO68" s="140"/>
      <c r="VNP68" s="140"/>
      <c r="VNQ68" s="140"/>
      <c r="VNR68" s="140"/>
      <c r="VNS68" s="140"/>
      <c r="VNT68" s="140"/>
      <c r="VNU68" s="140"/>
      <c r="VNV68" s="140"/>
      <c r="VNW68" s="140"/>
      <c r="VNX68" s="140"/>
      <c r="VNY68" s="140"/>
      <c r="VNZ68" s="140"/>
      <c r="VOA68" s="140"/>
      <c r="VOB68" s="140"/>
      <c r="VOC68" s="140"/>
      <c r="VOD68" s="140"/>
      <c r="VOE68" s="140"/>
      <c r="VOF68" s="140"/>
      <c r="VOG68" s="140"/>
      <c r="VOH68" s="140"/>
      <c r="VOI68" s="140"/>
      <c r="VOJ68" s="140"/>
      <c r="VOK68" s="140"/>
      <c r="VOL68" s="140"/>
      <c r="VOM68" s="140"/>
      <c r="VON68" s="140"/>
      <c r="VOO68" s="140"/>
      <c r="VOP68" s="140"/>
      <c r="VOQ68" s="140"/>
      <c r="VOR68" s="140"/>
      <c r="VOS68" s="140"/>
      <c r="VOT68" s="140"/>
      <c r="VOU68" s="140"/>
      <c r="VOV68" s="140"/>
      <c r="VOW68" s="140"/>
      <c r="VOX68" s="140"/>
      <c r="VOY68" s="140"/>
      <c r="VOZ68" s="140"/>
      <c r="VPA68" s="140"/>
      <c r="VPB68" s="140"/>
      <c r="VPC68" s="140"/>
      <c r="VPD68" s="140"/>
      <c r="VPE68" s="140"/>
      <c r="VPF68" s="140"/>
      <c r="VPG68" s="140"/>
      <c r="VPH68" s="140"/>
      <c r="VPI68" s="140"/>
      <c r="VPJ68" s="140"/>
      <c r="VPK68" s="140"/>
      <c r="VPL68" s="140"/>
      <c r="VPM68" s="140"/>
      <c r="VPN68" s="140"/>
      <c r="VPO68" s="140"/>
      <c r="VPP68" s="140"/>
      <c r="VPQ68" s="140"/>
      <c r="VPR68" s="140"/>
      <c r="VPS68" s="140"/>
      <c r="VPT68" s="140"/>
      <c r="VPU68" s="140"/>
      <c r="VPV68" s="140"/>
      <c r="VPW68" s="140"/>
      <c r="VPX68" s="140"/>
      <c r="VPY68" s="140"/>
      <c r="VPZ68" s="140"/>
      <c r="VQA68" s="140"/>
      <c r="VQB68" s="140"/>
      <c r="VQC68" s="140"/>
      <c r="VQD68" s="140"/>
      <c r="VQE68" s="140"/>
      <c r="VQF68" s="140"/>
      <c r="VQG68" s="140"/>
      <c r="VQH68" s="140"/>
      <c r="VQI68" s="140"/>
      <c r="VQJ68" s="140"/>
      <c r="VQK68" s="140"/>
      <c r="VQL68" s="140"/>
      <c r="VQM68" s="140"/>
      <c r="VQN68" s="140"/>
      <c r="VQO68" s="140"/>
      <c r="VQP68" s="140"/>
      <c r="VQQ68" s="140"/>
      <c r="VQR68" s="140"/>
      <c r="VQS68" s="140"/>
      <c r="VQT68" s="140"/>
      <c r="VQU68" s="140"/>
      <c r="VQV68" s="140"/>
      <c r="VQW68" s="140"/>
      <c r="VQX68" s="140"/>
      <c r="VQY68" s="140"/>
      <c r="VQZ68" s="140"/>
      <c r="VRA68" s="140"/>
      <c r="VRB68" s="140"/>
      <c r="VRC68" s="140"/>
      <c r="VRD68" s="140"/>
      <c r="VRE68" s="140"/>
      <c r="VRF68" s="140"/>
      <c r="VRG68" s="140"/>
      <c r="VRH68" s="140"/>
      <c r="VRI68" s="140"/>
      <c r="VRJ68" s="140"/>
      <c r="VRK68" s="140"/>
      <c r="VRL68" s="140"/>
      <c r="VRM68" s="140"/>
      <c r="VRN68" s="140"/>
      <c r="VRO68" s="140"/>
      <c r="VRP68" s="140"/>
      <c r="VRQ68" s="140"/>
      <c r="VRR68" s="140"/>
      <c r="VRS68" s="140"/>
      <c r="VRT68" s="140"/>
      <c r="VRU68" s="140"/>
      <c r="VRV68" s="140"/>
      <c r="VRW68" s="140"/>
      <c r="VRX68" s="140"/>
      <c r="VRY68" s="140"/>
      <c r="VRZ68" s="140"/>
      <c r="VSA68" s="140"/>
      <c r="VSB68" s="140"/>
      <c r="VSC68" s="140"/>
      <c r="VSD68" s="140"/>
      <c r="VSE68" s="140"/>
      <c r="VSF68" s="140"/>
      <c r="VSG68" s="140"/>
      <c r="VSH68" s="140"/>
      <c r="VSI68" s="140"/>
      <c r="VSJ68" s="140"/>
      <c r="VSK68" s="140"/>
      <c r="VSL68" s="140"/>
      <c r="VSM68" s="140"/>
      <c r="VSN68" s="140"/>
      <c r="VSO68" s="140"/>
      <c r="VSP68" s="140"/>
      <c r="VSQ68" s="140"/>
      <c r="VSR68" s="140"/>
      <c r="VSS68" s="140"/>
      <c r="VST68" s="140"/>
      <c r="VSU68" s="140"/>
      <c r="VSV68" s="140"/>
      <c r="VSW68" s="140"/>
      <c r="VSX68" s="140"/>
      <c r="VSY68" s="140"/>
      <c r="VSZ68" s="140"/>
      <c r="VTA68" s="140"/>
      <c r="VTB68" s="140"/>
      <c r="VTC68" s="140"/>
      <c r="VTD68" s="140"/>
      <c r="VTE68" s="140"/>
      <c r="VTF68" s="140"/>
      <c r="VTG68" s="140"/>
      <c r="VTH68" s="140"/>
      <c r="VTI68" s="140"/>
      <c r="VTJ68" s="140"/>
      <c r="VTK68" s="140"/>
      <c r="VTL68" s="140"/>
      <c r="VTM68" s="140"/>
      <c r="VTN68" s="140"/>
      <c r="VTO68" s="140"/>
      <c r="VTP68" s="140"/>
      <c r="VTQ68" s="140"/>
      <c r="VTR68" s="140"/>
      <c r="VTS68" s="140"/>
      <c r="VTT68" s="140"/>
      <c r="VTU68" s="140"/>
      <c r="VTV68" s="140"/>
      <c r="VTW68" s="140"/>
      <c r="VTX68" s="140"/>
      <c r="VTY68" s="140"/>
      <c r="VTZ68" s="140"/>
      <c r="VUA68" s="140"/>
      <c r="VUB68" s="140"/>
      <c r="VUC68" s="140"/>
      <c r="VUD68" s="140"/>
      <c r="VUE68" s="140"/>
      <c r="VUF68" s="140"/>
      <c r="VUG68" s="140"/>
      <c r="VUH68" s="140"/>
      <c r="VUI68" s="140"/>
      <c r="VUJ68" s="140"/>
      <c r="VUK68" s="140"/>
      <c r="VUL68" s="140"/>
      <c r="VUM68" s="140"/>
      <c r="VUN68" s="140"/>
      <c r="VUO68" s="140"/>
      <c r="VUP68" s="140"/>
      <c r="VUQ68" s="140"/>
      <c r="VUR68" s="140"/>
      <c r="VUS68" s="140"/>
      <c r="VUT68" s="140"/>
      <c r="VUU68" s="140"/>
      <c r="VUV68" s="140"/>
      <c r="VUW68" s="140"/>
      <c r="VUX68" s="140"/>
      <c r="VUY68" s="140"/>
      <c r="VUZ68" s="140"/>
      <c r="VVA68" s="140"/>
      <c r="VVB68" s="140"/>
      <c r="VVC68" s="140"/>
      <c r="VVD68" s="140"/>
      <c r="VVE68" s="140"/>
      <c r="VVF68" s="140"/>
      <c r="VVG68" s="140"/>
      <c r="VVH68" s="140"/>
      <c r="VVI68" s="140"/>
      <c r="VVJ68" s="140"/>
      <c r="VVK68" s="140"/>
      <c r="VVL68" s="140"/>
      <c r="VVM68" s="140"/>
      <c r="VVN68" s="140"/>
      <c r="VVO68" s="140"/>
      <c r="VVP68" s="140"/>
      <c r="VVQ68" s="140"/>
      <c r="VVR68" s="140"/>
      <c r="VVS68" s="140"/>
      <c r="VVT68" s="140"/>
      <c r="VVU68" s="140"/>
      <c r="VVV68" s="140"/>
      <c r="VVW68" s="140"/>
      <c r="VVX68" s="140"/>
      <c r="VVY68" s="140"/>
      <c r="VVZ68" s="140"/>
      <c r="VWA68" s="140"/>
      <c r="VWB68" s="140"/>
      <c r="VWC68" s="140"/>
      <c r="VWD68" s="140"/>
      <c r="VWE68" s="140"/>
      <c r="VWF68" s="140"/>
      <c r="VWG68" s="140"/>
      <c r="VWH68" s="140"/>
      <c r="VWI68" s="140"/>
      <c r="VWJ68" s="140"/>
      <c r="VWK68" s="140"/>
      <c r="VWL68" s="140"/>
      <c r="VWM68" s="140"/>
      <c r="VWN68" s="140"/>
      <c r="VWO68" s="140"/>
      <c r="VWP68" s="140"/>
      <c r="VWQ68" s="140"/>
      <c r="VWR68" s="140"/>
      <c r="VWS68" s="140"/>
      <c r="VWT68" s="140"/>
      <c r="VWU68" s="140"/>
      <c r="VWV68" s="140"/>
      <c r="VWW68" s="140"/>
      <c r="VWX68" s="140"/>
      <c r="VWY68" s="140"/>
      <c r="VWZ68" s="140"/>
      <c r="VXA68" s="140"/>
      <c r="VXB68" s="140"/>
      <c r="VXC68" s="140"/>
      <c r="VXD68" s="140"/>
      <c r="VXE68" s="140"/>
      <c r="VXF68" s="140"/>
      <c r="VXG68" s="140"/>
      <c r="VXH68" s="140"/>
      <c r="VXI68" s="140"/>
      <c r="VXJ68" s="140"/>
      <c r="VXK68" s="140"/>
      <c r="VXL68" s="140"/>
      <c r="VXM68" s="140"/>
      <c r="VXN68" s="140"/>
      <c r="VXO68" s="140"/>
      <c r="VXP68" s="140"/>
      <c r="VXQ68" s="140"/>
      <c r="VXR68" s="140"/>
      <c r="VXS68" s="140"/>
      <c r="VXT68" s="140"/>
      <c r="VXU68" s="140"/>
      <c r="VXV68" s="140"/>
      <c r="VXW68" s="140"/>
      <c r="VXX68" s="140"/>
      <c r="VXY68" s="140"/>
      <c r="VXZ68" s="140"/>
      <c r="VYA68" s="140"/>
      <c r="VYB68" s="140"/>
      <c r="VYC68" s="140"/>
      <c r="VYD68" s="140"/>
      <c r="VYE68" s="140"/>
      <c r="VYF68" s="140"/>
      <c r="VYG68" s="140"/>
      <c r="VYH68" s="140"/>
      <c r="VYI68" s="140"/>
      <c r="VYJ68" s="140"/>
      <c r="VYK68" s="140"/>
      <c r="VYL68" s="140"/>
      <c r="VYM68" s="140"/>
      <c r="VYN68" s="140"/>
      <c r="VYO68" s="140"/>
      <c r="VYP68" s="140"/>
      <c r="VYQ68" s="140"/>
      <c r="VYR68" s="140"/>
      <c r="VYS68" s="140"/>
      <c r="VYT68" s="140"/>
      <c r="VYU68" s="140"/>
      <c r="VYV68" s="140"/>
      <c r="VYW68" s="140"/>
      <c r="VYX68" s="140"/>
      <c r="VYY68" s="140"/>
      <c r="VYZ68" s="140"/>
      <c r="VZA68" s="140"/>
      <c r="VZB68" s="140"/>
      <c r="VZC68" s="140"/>
      <c r="VZD68" s="140"/>
      <c r="VZE68" s="140"/>
      <c r="VZF68" s="140"/>
      <c r="VZG68" s="140"/>
      <c r="VZH68" s="140"/>
      <c r="VZI68" s="140"/>
      <c r="VZJ68" s="140"/>
      <c r="VZK68" s="140"/>
      <c r="VZL68" s="140"/>
      <c r="VZM68" s="140"/>
      <c r="VZN68" s="140"/>
      <c r="VZO68" s="140"/>
      <c r="VZP68" s="140"/>
      <c r="VZQ68" s="140"/>
      <c r="VZR68" s="140"/>
      <c r="VZS68" s="140"/>
      <c r="VZT68" s="140"/>
      <c r="VZU68" s="140"/>
      <c r="VZV68" s="140"/>
      <c r="VZW68" s="140"/>
      <c r="VZX68" s="140"/>
      <c r="VZY68" s="140"/>
      <c r="VZZ68" s="140"/>
      <c r="WAA68" s="140"/>
      <c r="WAB68" s="140"/>
      <c r="WAC68" s="140"/>
      <c r="WAD68" s="140"/>
      <c r="WAE68" s="140"/>
      <c r="WAF68" s="140"/>
      <c r="WAG68" s="140"/>
      <c r="WAH68" s="140"/>
      <c r="WAI68" s="140"/>
      <c r="WAJ68" s="140"/>
      <c r="WAK68" s="140"/>
      <c r="WAL68" s="140"/>
      <c r="WAM68" s="140"/>
      <c r="WAN68" s="140"/>
      <c r="WAO68" s="140"/>
      <c r="WAP68" s="140"/>
      <c r="WAQ68" s="140"/>
      <c r="WAR68" s="140"/>
      <c r="WAS68" s="140"/>
      <c r="WAT68" s="140"/>
      <c r="WAU68" s="140"/>
      <c r="WAV68" s="140"/>
      <c r="WAW68" s="140"/>
      <c r="WAX68" s="140"/>
      <c r="WAY68" s="140"/>
      <c r="WAZ68" s="140"/>
      <c r="WBA68" s="140"/>
      <c r="WBB68" s="140"/>
      <c r="WBC68" s="140"/>
      <c r="WBD68" s="140"/>
      <c r="WBE68" s="140"/>
      <c r="WBF68" s="140"/>
      <c r="WBG68" s="140"/>
      <c r="WBH68" s="140"/>
      <c r="WBI68" s="140"/>
      <c r="WBJ68" s="140"/>
      <c r="WBK68" s="140"/>
      <c r="WBL68" s="140"/>
      <c r="WBM68" s="140"/>
      <c r="WBN68" s="140"/>
      <c r="WBO68" s="140"/>
      <c r="WBP68" s="140"/>
      <c r="WBQ68" s="140"/>
      <c r="WBR68" s="140"/>
      <c r="WBS68" s="140"/>
      <c r="WBT68" s="140"/>
      <c r="WBU68" s="140"/>
      <c r="WBV68" s="140"/>
      <c r="WBW68" s="140"/>
      <c r="WBX68" s="140"/>
      <c r="WBY68" s="140"/>
      <c r="WBZ68" s="140"/>
      <c r="WCA68" s="140"/>
      <c r="WCB68" s="140"/>
      <c r="WCC68" s="140"/>
      <c r="WCD68" s="140"/>
      <c r="WCE68" s="140"/>
      <c r="WCF68" s="140"/>
      <c r="WCG68" s="140"/>
      <c r="WCH68" s="140"/>
      <c r="WCI68" s="140"/>
      <c r="WCJ68" s="140"/>
      <c r="WCK68" s="140"/>
      <c r="WCL68" s="140"/>
      <c r="WCM68" s="140"/>
      <c r="WCN68" s="140"/>
      <c r="WCO68" s="140"/>
      <c r="WCP68" s="140"/>
      <c r="WCQ68" s="140"/>
      <c r="WCR68" s="140"/>
      <c r="WCS68" s="140"/>
      <c r="WCT68" s="140"/>
      <c r="WCU68" s="140"/>
      <c r="WCV68" s="140"/>
      <c r="WCW68" s="140"/>
      <c r="WCX68" s="140"/>
      <c r="WCY68" s="140"/>
      <c r="WCZ68" s="140"/>
      <c r="WDA68" s="140"/>
      <c r="WDB68" s="140"/>
      <c r="WDC68" s="140"/>
      <c r="WDD68" s="140"/>
      <c r="WDE68" s="140"/>
      <c r="WDF68" s="140"/>
      <c r="WDG68" s="140"/>
      <c r="WDH68" s="140"/>
      <c r="WDI68" s="140"/>
      <c r="WDJ68" s="140"/>
      <c r="WDK68" s="140"/>
      <c r="WDL68" s="140"/>
      <c r="WDM68" s="140"/>
      <c r="WDN68" s="140"/>
      <c r="WDO68" s="140"/>
      <c r="WDP68" s="140"/>
      <c r="WDQ68" s="140"/>
      <c r="WDR68" s="140"/>
      <c r="WDS68" s="140"/>
      <c r="WDT68" s="140"/>
      <c r="WDU68" s="140"/>
      <c r="WDV68" s="140"/>
      <c r="WDW68" s="140"/>
      <c r="WDX68" s="140"/>
      <c r="WDY68" s="140"/>
      <c r="WDZ68" s="140"/>
      <c r="WEA68" s="140"/>
      <c r="WEB68" s="140"/>
      <c r="WEC68" s="140"/>
      <c r="WED68" s="140"/>
      <c r="WEE68" s="140"/>
      <c r="WEF68" s="140"/>
      <c r="WEG68" s="140"/>
      <c r="WEH68" s="140"/>
      <c r="WEI68" s="140"/>
      <c r="WEJ68" s="140"/>
      <c r="WEK68" s="140"/>
      <c r="WEL68" s="140"/>
      <c r="WEM68" s="140"/>
      <c r="WEN68" s="140"/>
      <c r="WEO68" s="140"/>
      <c r="WEP68" s="140"/>
      <c r="WEQ68" s="140"/>
      <c r="WER68" s="140"/>
      <c r="WES68" s="140"/>
      <c r="WET68" s="140"/>
      <c r="WEU68" s="140"/>
      <c r="WEV68" s="140"/>
      <c r="WEW68" s="140"/>
      <c r="WEX68" s="140"/>
      <c r="WEY68" s="140"/>
      <c r="WEZ68" s="140"/>
      <c r="WFA68" s="140"/>
      <c r="WFB68" s="140"/>
      <c r="WFC68" s="140"/>
      <c r="WFD68" s="140"/>
      <c r="WFE68" s="140"/>
      <c r="WFF68" s="140"/>
      <c r="WFG68" s="140"/>
      <c r="WFH68" s="140"/>
      <c r="WFI68" s="140"/>
      <c r="WFJ68" s="140"/>
      <c r="WFK68" s="140"/>
      <c r="WFL68" s="140"/>
      <c r="WFM68" s="140"/>
      <c r="WFN68" s="140"/>
      <c r="WFO68" s="140"/>
      <c r="WFP68" s="140"/>
      <c r="WFQ68" s="140"/>
      <c r="WFR68" s="140"/>
      <c r="WFS68" s="140"/>
      <c r="WFT68" s="140"/>
      <c r="WFU68" s="140"/>
      <c r="WFV68" s="140"/>
      <c r="WFW68" s="140"/>
      <c r="WFX68" s="140"/>
      <c r="WFY68" s="140"/>
      <c r="WFZ68" s="140"/>
      <c r="WGA68" s="140"/>
      <c r="WGB68" s="140"/>
      <c r="WGC68" s="140"/>
      <c r="WGD68" s="140"/>
      <c r="WGE68" s="140"/>
      <c r="WGF68" s="140"/>
      <c r="WGG68" s="140"/>
      <c r="WGH68" s="140"/>
      <c r="WGI68" s="140"/>
      <c r="WGJ68" s="140"/>
      <c r="WGK68" s="140"/>
      <c r="WGL68" s="140"/>
      <c r="WGM68" s="140"/>
      <c r="WGN68" s="140"/>
      <c r="WGO68" s="140"/>
      <c r="WGP68" s="140"/>
      <c r="WGQ68" s="140"/>
      <c r="WGR68" s="140"/>
      <c r="WGS68" s="140"/>
      <c r="WGT68" s="140"/>
      <c r="WGU68" s="140"/>
      <c r="WGV68" s="140"/>
      <c r="WGW68" s="140"/>
      <c r="WGX68" s="140"/>
      <c r="WGY68" s="140"/>
      <c r="WGZ68" s="140"/>
      <c r="WHA68" s="140"/>
      <c r="WHB68" s="140"/>
      <c r="WHC68" s="140"/>
      <c r="WHD68" s="140"/>
      <c r="WHE68" s="140"/>
      <c r="WHF68" s="140"/>
      <c r="WHG68" s="140"/>
      <c r="WHH68" s="140"/>
      <c r="WHI68" s="140"/>
      <c r="WHJ68" s="140"/>
      <c r="WHK68" s="140"/>
      <c r="WHL68" s="140"/>
      <c r="WHM68" s="140"/>
      <c r="WHN68" s="140"/>
      <c r="WHO68" s="140"/>
      <c r="WHP68" s="140"/>
      <c r="WHQ68" s="140"/>
      <c r="WHR68" s="140"/>
      <c r="WHS68" s="140"/>
      <c r="WHT68" s="140"/>
      <c r="WHU68" s="140"/>
      <c r="WHV68" s="140"/>
      <c r="WHW68" s="140"/>
      <c r="WHX68" s="140"/>
      <c r="WHY68" s="140"/>
      <c r="WHZ68" s="140"/>
      <c r="WIA68" s="140"/>
      <c r="WIB68" s="140"/>
      <c r="WIC68" s="140"/>
      <c r="WID68" s="140"/>
      <c r="WIE68" s="140"/>
      <c r="WIF68" s="140"/>
      <c r="WIG68" s="140"/>
      <c r="WIH68" s="140"/>
      <c r="WII68" s="140"/>
      <c r="WIJ68" s="140"/>
      <c r="WIK68" s="140"/>
      <c r="WIL68" s="140"/>
      <c r="WIM68" s="140"/>
      <c r="WIN68" s="140"/>
      <c r="WIO68" s="140"/>
      <c r="WIP68" s="140"/>
      <c r="WIQ68" s="140"/>
      <c r="WIR68" s="140"/>
      <c r="WIS68" s="140"/>
      <c r="WIT68" s="140"/>
      <c r="WIU68" s="140"/>
      <c r="WIV68" s="140"/>
      <c r="WIW68" s="140"/>
      <c r="WIX68" s="140"/>
      <c r="WIY68" s="140"/>
      <c r="WIZ68" s="140"/>
      <c r="WJA68" s="140"/>
      <c r="WJB68" s="140"/>
      <c r="WJC68" s="140"/>
      <c r="WJD68" s="140"/>
      <c r="WJE68" s="140"/>
      <c r="WJF68" s="140"/>
      <c r="WJG68" s="140"/>
      <c r="WJH68" s="140"/>
      <c r="WJI68" s="140"/>
      <c r="WJJ68" s="140"/>
      <c r="WJK68" s="140"/>
      <c r="WJL68" s="140"/>
      <c r="WJM68" s="140"/>
      <c r="WJN68" s="140"/>
      <c r="WJO68" s="140"/>
      <c r="WJP68" s="140"/>
      <c r="WJQ68" s="140"/>
      <c r="WJR68" s="140"/>
      <c r="WJS68" s="140"/>
      <c r="WJT68" s="140"/>
      <c r="WJU68" s="140"/>
      <c r="WJV68" s="140"/>
      <c r="WJW68" s="140"/>
      <c r="WJX68" s="140"/>
      <c r="WJY68" s="140"/>
      <c r="WJZ68" s="140"/>
      <c r="WKA68" s="140"/>
      <c r="WKB68" s="140"/>
      <c r="WKC68" s="140"/>
      <c r="WKD68" s="140"/>
      <c r="WKE68" s="140"/>
      <c r="WKF68" s="140"/>
      <c r="WKG68" s="140"/>
      <c r="WKH68" s="140"/>
      <c r="WKI68" s="140"/>
      <c r="WKJ68" s="140"/>
      <c r="WKK68" s="140"/>
      <c r="WKL68" s="140"/>
      <c r="WKM68" s="140"/>
      <c r="WKN68" s="140"/>
      <c r="WKO68" s="140"/>
      <c r="WKP68" s="140"/>
      <c r="WKQ68" s="140"/>
      <c r="WKR68" s="140"/>
      <c r="WKS68" s="140"/>
      <c r="WKT68" s="140"/>
      <c r="WKU68" s="140"/>
      <c r="WKV68" s="140"/>
      <c r="WKW68" s="140"/>
      <c r="WKX68" s="140"/>
      <c r="WKY68" s="140"/>
      <c r="WKZ68" s="140"/>
      <c r="WLA68" s="140"/>
      <c r="WLB68" s="140"/>
      <c r="WLC68" s="140"/>
      <c r="WLD68" s="140"/>
      <c r="WLE68" s="140"/>
      <c r="WLF68" s="140"/>
      <c r="WLG68" s="140"/>
      <c r="WLH68" s="140"/>
      <c r="WLI68" s="140"/>
      <c r="WLJ68" s="140"/>
      <c r="WLK68" s="140"/>
      <c r="WLL68" s="140"/>
      <c r="WLM68" s="140"/>
      <c r="WLN68" s="140"/>
      <c r="WLO68" s="140"/>
      <c r="WLP68" s="140"/>
      <c r="WLQ68" s="140"/>
      <c r="WLR68" s="140"/>
      <c r="WLS68" s="140"/>
      <c r="WLT68" s="140"/>
      <c r="WLU68" s="140"/>
      <c r="WLV68" s="140"/>
      <c r="WLW68" s="140"/>
      <c r="WLX68" s="140"/>
      <c r="WLY68" s="140"/>
      <c r="WLZ68" s="140"/>
      <c r="WMA68" s="140"/>
      <c r="WMB68" s="140"/>
      <c r="WMC68" s="140"/>
      <c r="WMD68" s="140"/>
      <c r="WME68" s="140"/>
      <c r="WMF68" s="140"/>
      <c r="WMG68" s="140"/>
      <c r="WMH68" s="140"/>
      <c r="WMI68" s="140"/>
      <c r="WMJ68" s="140"/>
      <c r="WMK68" s="140"/>
      <c r="WML68" s="140"/>
      <c r="WMM68" s="140"/>
      <c r="WMN68" s="140"/>
      <c r="WMO68" s="140"/>
      <c r="WMP68" s="140"/>
      <c r="WMQ68" s="140"/>
      <c r="WMR68" s="140"/>
      <c r="WMS68" s="140"/>
      <c r="WMT68" s="140"/>
      <c r="WMU68" s="140"/>
      <c r="WMV68" s="140"/>
      <c r="WMW68" s="140"/>
      <c r="WMX68" s="140"/>
      <c r="WMY68" s="140"/>
      <c r="WMZ68" s="140"/>
      <c r="WNA68" s="140"/>
      <c r="WNB68" s="140"/>
      <c r="WNC68" s="140"/>
      <c r="WND68" s="140"/>
      <c r="WNE68" s="140"/>
      <c r="WNF68" s="140"/>
      <c r="WNG68" s="140"/>
      <c r="WNH68" s="140"/>
      <c r="WNI68" s="140"/>
      <c r="WNJ68" s="140"/>
      <c r="WNK68" s="140"/>
      <c r="WNL68" s="140"/>
      <c r="WNM68" s="140"/>
      <c r="WNN68" s="140"/>
      <c r="WNO68" s="140"/>
      <c r="WNP68" s="140"/>
      <c r="WNQ68" s="140"/>
      <c r="WNR68" s="140"/>
      <c r="WNS68" s="140"/>
      <c r="WNT68" s="140"/>
      <c r="WNU68" s="140"/>
      <c r="WNV68" s="140"/>
      <c r="WNW68" s="140"/>
      <c r="WNX68" s="140"/>
      <c r="WNY68" s="140"/>
      <c r="WNZ68" s="140"/>
      <c r="WOA68" s="140"/>
      <c r="WOB68" s="140"/>
      <c r="WOC68" s="140"/>
      <c r="WOD68" s="140"/>
      <c r="WOE68" s="140"/>
      <c r="WOF68" s="140"/>
      <c r="WOG68" s="140"/>
      <c r="WOH68" s="140"/>
      <c r="WOI68" s="140"/>
      <c r="WOJ68" s="140"/>
      <c r="WOK68" s="140"/>
      <c r="WOL68" s="140"/>
      <c r="WOM68" s="140"/>
      <c r="WON68" s="140"/>
      <c r="WOO68" s="140"/>
      <c r="WOP68" s="140"/>
      <c r="WOQ68" s="140"/>
      <c r="WOR68" s="140"/>
      <c r="WOS68" s="140"/>
      <c r="WOT68" s="140"/>
      <c r="WOU68" s="140"/>
      <c r="WOV68" s="140"/>
      <c r="WOW68" s="140"/>
      <c r="WOX68" s="140"/>
      <c r="WOY68" s="140"/>
      <c r="WOZ68" s="140"/>
      <c r="WPA68" s="140"/>
      <c r="WPB68" s="140"/>
      <c r="WPC68" s="140"/>
      <c r="WPD68" s="140"/>
      <c r="WPE68" s="140"/>
      <c r="WPF68" s="140"/>
      <c r="WPG68" s="140"/>
      <c r="WPH68" s="140"/>
      <c r="WPI68" s="140"/>
      <c r="WPJ68" s="140"/>
      <c r="WPK68" s="140"/>
      <c r="WPL68" s="140"/>
      <c r="WPM68" s="140"/>
      <c r="WPN68" s="140"/>
      <c r="WPO68" s="140"/>
      <c r="WPP68" s="140"/>
      <c r="WPQ68" s="140"/>
      <c r="WPR68" s="140"/>
      <c r="WPS68" s="140"/>
      <c r="WPT68" s="140"/>
      <c r="WPU68" s="140"/>
      <c r="WPV68" s="140"/>
      <c r="WPW68" s="140"/>
      <c r="WPX68" s="140"/>
      <c r="WPY68" s="140"/>
      <c r="WPZ68" s="140"/>
      <c r="WQA68" s="140"/>
      <c r="WQB68" s="140"/>
      <c r="WQC68" s="140"/>
      <c r="WQD68" s="140"/>
      <c r="WQE68" s="140"/>
      <c r="WQF68" s="140"/>
      <c r="WQG68" s="140"/>
      <c r="WQH68" s="140"/>
      <c r="WQI68" s="140"/>
      <c r="WQJ68" s="140"/>
      <c r="WQK68" s="140"/>
      <c r="WQL68" s="140"/>
      <c r="WQM68" s="140"/>
      <c r="WQN68" s="140"/>
      <c r="WQO68" s="140"/>
      <c r="WQP68" s="140"/>
      <c r="WQQ68" s="140"/>
      <c r="WQR68" s="140"/>
      <c r="WQS68" s="140"/>
      <c r="WQT68" s="140"/>
      <c r="WQU68" s="140"/>
      <c r="WQV68" s="140"/>
      <c r="WQW68" s="140"/>
      <c r="WQX68" s="140"/>
      <c r="WQY68" s="140"/>
      <c r="WQZ68" s="140"/>
      <c r="WRA68" s="140"/>
      <c r="WRB68" s="140"/>
      <c r="WRC68" s="140"/>
      <c r="WRD68" s="140"/>
      <c r="WRE68" s="140"/>
      <c r="WRF68" s="140"/>
      <c r="WRG68" s="140"/>
      <c r="WRH68" s="140"/>
      <c r="WRI68" s="140"/>
      <c r="WRJ68" s="140"/>
      <c r="WRK68" s="140"/>
      <c r="WRL68" s="140"/>
      <c r="WRM68" s="140"/>
      <c r="WRN68" s="140"/>
      <c r="WRO68" s="140"/>
      <c r="WRP68" s="140"/>
      <c r="WRQ68" s="140"/>
      <c r="WRR68" s="140"/>
      <c r="WRS68" s="140"/>
      <c r="WRT68" s="140"/>
      <c r="WRU68" s="140"/>
      <c r="WRV68" s="140"/>
      <c r="WRW68" s="140"/>
      <c r="WRX68" s="140"/>
      <c r="WRY68" s="140"/>
      <c r="WRZ68" s="140"/>
      <c r="WSA68" s="140"/>
      <c r="WSB68" s="140"/>
      <c r="WSC68" s="140"/>
      <c r="WSD68" s="140"/>
      <c r="WSE68" s="140"/>
      <c r="WSF68" s="140"/>
      <c r="WSG68" s="140"/>
      <c r="WSH68" s="140"/>
      <c r="WSI68" s="140"/>
      <c r="WSJ68" s="140"/>
      <c r="WSK68" s="140"/>
      <c r="WSL68" s="140"/>
      <c r="WSM68" s="140"/>
      <c r="WSN68" s="140"/>
      <c r="WSO68" s="140"/>
      <c r="WSP68" s="140"/>
      <c r="WSQ68" s="140"/>
      <c r="WSR68" s="140"/>
      <c r="WSS68" s="140"/>
      <c r="WST68" s="140"/>
      <c r="WSU68" s="140"/>
      <c r="WSV68" s="140"/>
      <c r="WSW68" s="140"/>
      <c r="WSX68" s="140"/>
      <c r="WSY68" s="140"/>
      <c r="WSZ68" s="140"/>
      <c r="WTA68" s="140"/>
      <c r="WTB68" s="140"/>
      <c r="WTC68" s="140"/>
      <c r="WTD68" s="140"/>
      <c r="WTE68" s="140"/>
      <c r="WTF68" s="140"/>
      <c r="WTG68" s="140"/>
      <c r="WTH68" s="140"/>
      <c r="WTI68" s="140"/>
      <c r="WTJ68" s="140"/>
      <c r="WTK68" s="140"/>
      <c r="WTL68" s="140"/>
      <c r="WTM68" s="140"/>
      <c r="WTN68" s="140"/>
      <c r="WTO68" s="140"/>
      <c r="WTP68" s="140"/>
      <c r="WTQ68" s="140"/>
      <c r="WTR68" s="140"/>
      <c r="WTS68" s="140"/>
      <c r="WTT68" s="140"/>
      <c r="WTU68" s="140"/>
      <c r="WTV68" s="140"/>
      <c r="WTW68" s="140"/>
      <c r="WTX68" s="140"/>
      <c r="WTY68" s="140"/>
      <c r="WTZ68" s="140"/>
      <c r="WUA68" s="140"/>
      <c r="WUB68" s="140"/>
      <c r="WUC68" s="140"/>
      <c r="WUD68" s="140"/>
      <c r="WUE68" s="140"/>
      <c r="WUF68" s="140"/>
      <c r="WUG68" s="140"/>
      <c r="WUH68" s="140"/>
      <c r="WUI68" s="140"/>
      <c r="WUJ68" s="140"/>
      <c r="WUK68" s="140"/>
      <c r="WUL68" s="140"/>
      <c r="WUM68" s="140"/>
      <c r="WUN68" s="140"/>
      <c r="WUO68" s="140"/>
      <c r="WUP68" s="140"/>
      <c r="WUQ68" s="140"/>
      <c r="WUR68" s="140"/>
      <c r="WUS68" s="140"/>
      <c r="WUT68" s="140"/>
      <c r="WUU68" s="140"/>
      <c r="WUV68" s="140"/>
      <c r="WUW68" s="140"/>
      <c r="WUX68" s="140"/>
      <c r="WUY68" s="140"/>
      <c r="WUZ68" s="140"/>
      <c r="WVA68" s="140"/>
      <c r="WVB68" s="140"/>
      <c r="WVC68" s="140"/>
      <c r="WVD68" s="140"/>
      <c r="WVE68" s="140"/>
      <c r="WVF68" s="140"/>
      <c r="WVG68" s="140"/>
      <c r="WVH68" s="140"/>
      <c r="WVI68" s="140"/>
      <c r="WVJ68" s="140"/>
      <c r="WVK68" s="140"/>
      <c r="WVL68" s="140"/>
      <c r="WVM68" s="140"/>
      <c r="WVN68" s="140"/>
      <c r="WVO68" s="140"/>
      <c r="WVP68" s="140"/>
      <c r="WVQ68" s="140"/>
      <c r="WVR68" s="140"/>
      <c r="WVS68" s="140"/>
      <c r="WVT68" s="140"/>
      <c r="WVU68" s="140"/>
      <c r="WVV68" s="140"/>
      <c r="WVW68" s="140"/>
      <c r="WVX68" s="140"/>
      <c r="WVY68" s="140"/>
      <c r="WVZ68" s="140"/>
      <c r="WWA68" s="140"/>
      <c r="WWB68" s="140"/>
      <c r="WWC68" s="140"/>
      <c r="WWD68" s="140"/>
      <c r="WWE68" s="140"/>
      <c r="WWF68" s="140"/>
      <c r="WWG68" s="140"/>
      <c r="WWH68" s="140"/>
      <c r="WWI68" s="140"/>
      <c r="WWJ68" s="140"/>
      <c r="WWK68" s="140"/>
      <c r="WWL68" s="140"/>
      <c r="WWM68" s="140"/>
      <c r="WWN68" s="140"/>
      <c r="WWO68" s="140"/>
      <c r="WWP68" s="140"/>
      <c r="WWQ68" s="140"/>
      <c r="WWR68" s="140"/>
      <c r="WWS68" s="140"/>
      <c r="WWT68" s="140"/>
      <c r="WWU68" s="140"/>
      <c r="WWV68" s="140"/>
      <c r="WWW68" s="140"/>
      <c r="WWX68" s="140"/>
      <c r="WWY68" s="140"/>
      <c r="WWZ68" s="140"/>
      <c r="WXA68" s="140"/>
      <c r="WXB68" s="140"/>
      <c r="WXC68" s="140"/>
      <c r="WXD68" s="140"/>
      <c r="WXE68" s="140"/>
      <c r="WXF68" s="140"/>
      <c r="WXG68" s="140"/>
      <c r="WXH68" s="140"/>
      <c r="WXI68" s="140"/>
      <c r="WXJ68" s="140"/>
      <c r="WXK68" s="140"/>
      <c r="WXL68" s="140"/>
      <c r="WXM68" s="140"/>
      <c r="WXN68" s="140"/>
      <c r="WXO68" s="140"/>
      <c r="WXP68" s="140"/>
      <c r="WXQ68" s="140"/>
      <c r="WXR68" s="140"/>
      <c r="WXS68" s="140"/>
      <c r="WXT68" s="140"/>
      <c r="WXU68" s="140"/>
      <c r="WXV68" s="140"/>
      <c r="WXW68" s="140"/>
      <c r="WXX68" s="140"/>
      <c r="WXY68" s="140"/>
      <c r="WXZ68" s="140"/>
      <c r="WYA68" s="140"/>
      <c r="WYB68" s="140"/>
      <c r="WYC68" s="140"/>
      <c r="WYD68" s="140"/>
      <c r="WYE68" s="140"/>
      <c r="WYF68" s="140"/>
      <c r="WYG68" s="140"/>
      <c r="WYH68" s="140"/>
      <c r="WYI68" s="140"/>
      <c r="WYJ68" s="140"/>
      <c r="WYK68" s="140"/>
      <c r="WYL68" s="140"/>
      <c r="WYM68" s="140"/>
      <c r="WYN68" s="140"/>
      <c r="WYO68" s="140"/>
      <c r="WYP68" s="140"/>
      <c r="WYQ68" s="140"/>
      <c r="WYR68" s="140"/>
      <c r="WYS68" s="140"/>
      <c r="WYT68" s="140"/>
      <c r="WYU68" s="140"/>
      <c r="WYV68" s="140"/>
      <c r="WYW68" s="140"/>
      <c r="WYX68" s="140"/>
      <c r="WYY68" s="140"/>
      <c r="WYZ68" s="140"/>
      <c r="WZA68" s="140"/>
      <c r="WZB68" s="140"/>
      <c r="WZC68" s="140"/>
      <c r="WZD68" s="140"/>
      <c r="WZE68" s="140"/>
      <c r="WZF68" s="140"/>
      <c r="WZG68" s="140"/>
      <c r="WZH68" s="140"/>
      <c r="WZI68" s="140"/>
      <c r="WZJ68" s="140"/>
      <c r="WZK68" s="140"/>
      <c r="WZL68" s="140"/>
      <c r="WZM68" s="140"/>
      <c r="WZN68" s="140"/>
      <c r="WZO68" s="140"/>
      <c r="WZP68" s="140"/>
      <c r="WZQ68" s="140"/>
      <c r="WZR68" s="140"/>
      <c r="WZS68" s="140"/>
      <c r="WZT68" s="140"/>
      <c r="WZU68" s="140"/>
      <c r="WZV68" s="140"/>
      <c r="WZW68" s="140"/>
      <c r="WZX68" s="140"/>
      <c r="WZY68" s="140"/>
      <c r="WZZ68" s="140"/>
      <c r="XAA68" s="140"/>
      <c r="XAB68" s="140"/>
      <c r="XAC68" s="140"/>
      <c r="XAD68" s="140"/>
      <c r="XAE68" s="140"/>
      <c r="XAF68" s="140"/>
      <c r="XAG68" s="140"/>
      <c r="XAH68" s="140"/>
      <c r="XAI68" s="140"/>
      <c r="XAJ68" s="140"/>
      <c r="XAK68" s="140"/>
      <c r="XAL68" s="140"/>
      <c r="XAM68" s="140"/>
      <c r="XAN68" s="140"/>
      <c r="XAO68" s="140"/>
      <c r="XAP68" s="140"/>
      <c r="XAQ68" s="140"/>
      <c r="XAR68" s="140"/>
      <c r="XAS68" s="140"/>
      <c r="XAT68" s="140"/>
      <c r="XAU68" s="140"/>
      <c r="XAV68" s="140"/>
      <c r="XAW68" s="140"/>
      <c r="XAX68" s="140"/>
      <c r="XAY68" s="140"/>
      <c r="XAZ68" s="140"/>
      <c r="XBA68" s="140"/>
      <c r="XBB68" s="140"/>
      <c r="XBC68" s="140"/>
      <c r="XBD68" s="140"/>
      <c r="XBE68" s="140"/>
      <c r="XBF68" s="140"/>
      <c r="XBG68" s="140"/>
      <c r="XBH68" s="140"/>
      <c r="XBI68" s="140"/>
      <c r="XBJ68" s="140"/>
      <c r="XBK68" s="140"/>
      <c r="XBL68" s="140"/>
      <c r="XBM68" s="140"/>
      <c r="XBN68" s="140"/>
      <c r="XBO68" s="140"/>
      <c r="XBP68" s="140"/>
      <c r="XBQ68" s="140"/>
      <c r="XBR68" s="140"/>
      <c r="XBS68" s="140"/>
      <c r="XBT68" s="140"/>
      <c r="XBU68" s="140"/>
      <c r="XBV68" s="140"/>
      <c r="XBW68" s="140"/>
      <c r="XBX68" s="140"/>
      <c r="XBY68" s="140"/>
      <c r="XBZ68" s="140"/>
      <c r="XCA68" s="140"/>
      <c r="XCB68" s="140"/>
      <c r="XCC68" s="140"/>
      <c r="XCD68" s="140"/>
      <c r="XCE68" s="140"/>
      <c r="XCF68" s="140"/>
      <c r="XCG68" s="140"/>
      <c r="XCH68" s="140"/>
      <c r="XCI68" s="140"/>
      <c r="XCJ68" s="140"/>
      <c r="XCK68" s="140"/>
      <c r="XCL68" s="140"/>
      <c r="XCM68" s="140"/>
      <c r="XCN68" s="140"/>
      <c r="XCO68" s="140"/>
      <c r="XCP68" s="140"/>
      <c r="XCQ68" s="140"/>
      <c r="XCR68" s="140"/>
      <c r="XCS68" s="140"/>
      <c r="XCT68" s="140"/>
      <c r="XCU68" s="140"/>
      <c r="XCV68" s="140"/>
      <c r="XCW68" s="140"/>
      <c r="XCX68" s="140"/>
      <c r="XCY68" s="140"/>
      <c r="XCZ68" s="140"/>
      <c r="XDA68" s="140"/>
      <c r="XDB68" s="140"/>
      <c r="XDC68" s="140"/>
      <c r="XDD68" s="140"/>
      <c r="XDE68" s="140"/>
      <c r="XDF68" s="140"/>
      <c r="XDG68" s="140"/>
      <c r="XDH68" s="140"/>
      <c r="XDI68" s="140"/>
      <c r="XDJ68" s="140"/>
      <c r="XDK68" s="140"/>
      <c r="XDL68" s="140"/>
      <c r="XDM68" s="140"/>
      <c r="XDN68" s="140"/>
      <c r="XDO68" s="140"/>
      <c r="XDP68" s="140"/>
      <c r="XDQ68" s="140"/>
      <c r="XDR68" s="140"/>
      <c r="XDS68" s="140"/>
      <c r="XDT68" s="140"/>
      <c r="XDU68" s="140"/>
      <c r="XDV68" s="140"/>
      <c r="XDW68" s="140"/>
      <c r="XDX68" s="140"/>
      <c r="XDY68" s="140"/>
      <c r="XDZ68" s="140"/>
      <c r="XEA68" s="140"/>
      <c r="XEB68" s="140"/>
      <c r="XEC68" s="140"/>
      <c r="XED68" s="140"/>
      <c r="XEE68" s="140"/>
      <c r="XEF68" s="140"/>
      <c r="XEG68" s="140"/>
      <c r="XEH68" s="140"/>
      <c r="XEI68" s="140"/>
      <c r="XEJ68" s="140"/>
      <c r="XEK68" s="140"/>
      <c r="XEL68" s="140"/>
      <c r="XEM68" s="140"/>
      <c r="XEN68" s="140"/>
      <c r="XEO68" s="140"/>
      <c r="XEP68" s="140"/>
      <c r="XEQ68" s="140"/>
      <c r="XER68" s="140"/>
      <c r="XES68" s="140"/>
      <c r="XET68" s="140"/>
      <c r="XEU68" s="140"/>
      <c r="XEV68" s="140"/>
      <c r="XEW68" s="140"/>
      <c r="XEX68" s="140"/>
      <c r="XEY68" s="140"/>
      <c r="XEZ68" s="140"/>
      <c r="XFA68" s="140"/>
      <c r="XFB68" s="140"/>
      <c r="XFC68" s="140"/>
      <c r="XFD68" s="140"/>
    </row>
    <row r="69" spans="1:16384" s="136" customFormat="1">
      <c r="B69" s="141"/>
    </row>
    <row r="70" spans="1:16384" s="139" customFormat="1"/>
    <row r="71" spans="1:16384" s="110" customFormat="1">
      <c r="B71" s="111" t="s">
        <v>345</v>
      </c>
    </row>
    <row r="72" spans="1:16384">
      <c r="E72" s="119">
        <f>ROUNDUP(E73/12,0)</f>
        <v>1</v>
      </c>
      <c r="F72" s="119">
        <f t="shared" ref="F72:BQ72" si="29">ROUNDUP(F73/12,0)</f>
        <v>1</v>
      </c>
      <c r="G72" s="119">
        <f t="shared" si="29"/>
        <v>1</v>
      </c>
      <c r="H72" s="119">
        <f t="shared" si="29"/>
        <v>1</v>
      </c>
      <c r="I72" s="119">
        <f t="shared" si="29"/>
        <v>1</v>
      </c>
      <c r="J72" s="119">
        <f t="shared" si="29"/>
        <v>1</v>
      </c>
      <c r="K72" s="119">
        <f t="shared" si="29"/>
        <v>1</v>
      </c>
      <c r="L72" s="119">
        <f t="shared" si="29"/>
        <v>1</v>
      </c>
      <c r="M72" s="119">
        <f t="shared" si="29"/>
        <v>1</v>
      </c>
      <c r="N72" s="119">
        <f t="shared" si="29"/>
        <v>1</v>
      </c>
      <c r="O72" s="119">
        <f t="shared" si="29"/>
        <v>1</v>
      </c>
      <c r="P72" s="119">
        <f t="shared" si="29"/>
        <v>1</v>
      </c>
      <c r="Q72" s="119">
        <f t="shared" si="29"/>
        <v>2</v>
      </c>
      <c r="R72" s="119">
        <f t="shared" si="29"/>
        <v>2</v>
      </c>
      <c r="S72" s="119">
        <f t="shared" si="29"/>
        <v>2</v>
      </c>
      <c r="T72" s="119">
        <f t="shared" si="29"/>
        <v>2</v>
      </c>
      <c r="U72" s="119">
        <f t="shared" si="29"/>
        <v>2</v>
      </c>
      <c r="V72" s="119">
        <f t="shared" si="29"/>
        <v>2</v>
      </c>
      <c r="W72" s="119">
        <f t="shared" si="29"/>
        <v>2</v>
      </c>
      <c r="X72" s="119">
        <f t="shared" si="29"/>
        <v>2</v>
      </c>
      <c r="Y72" s="119">
        <f t="shared" si="29"/>
        <v>2</v>
      </c>
      <c r="Z72" s="119">
        <f t="shared" si="29"/>
        <v>2</v>
      </c>
      <c r="AA72" s="119">
        <f t="shared" si="29"/>
        <v>2</v>
      </c>
      <c r="AB72" s="119">
        <f t="shared" si="29"/>
        <v>2</v>
      </c>
      <c r="AC72" s="119">
        <f t="shared" si="29"/>
        <v>3</v>
      </c>
      <c r="AD72" s="119">
        <f t="shared" si="29"/>
        <v>3</v>
      </c>
      <c r="AE72" s="119">
        <f t="shared" si="29"/>
        <v>3</v>
      </c>
      <c r="AF72" s="119">
        <f t="shared" si="29"/>
        <v>3</v>
      </c>
      <c r="AG72" s="119">
        <f t="shared" si="29"/>
        <v>3</v>
      </c>
      <c r="AH72" s="119">
        <f t="shared" si="29"/>
        <v>3</v>
      </c>
      <c r="AI72" s="119">
        <f t="shared" si="29"/>
        <v>3</v>
      </c>
      <c r="AJ72" s="119">
        <f t="shared" si="29"/>
        <v>3</v>
      </c>
      <c r="AK72" s="119">
        <f t="shared" si="29"/>
        <v>3</v>
      </c>
      <c r="AL72" s="119">
        <f t="shared" si="29"/>
        <v>3</v>
      </c>
      <c r="AM72" s="119">
        <f t="shared" si="29"/>
        <v>3</v>
      </c>
      <c r="AN72" s="119">
        <f t="shared" si="29"/>
        <v>3</v>
      </c>
      <c r="AO72" s="119">
        <f t="shared" si="29"/>
        <v>4</v>
      </c>
      <c r="AP72" s="119">
        <f t="shared" si="29"/>
        <v>4</v>
      </c>
      <c r="AQ72" s="119">
        <f t="shared" si="29"/>
        <v>4</v>
      </c>
      <c r="AR72" s="119">
        <f t="shared" si="29"/>
        <v>4</v>
      </c>
      <c r="AS72" s="119">
        <f t="shared" si="29"/>
        <v>4</v>
      </c>
      <c r="AT72" s="119">
        <f t="shared" si="29"/>
        <v>4</v>
      </c>
      <c r="AU72" s="119">
        <f t="shared" si="29"/>
        <v>4</v>
      </c>
      <c r="AV72" s="119">
        <f t="shared" si="29"/>
        <v>4</v>
      </c>
      <c r="AW72" s="119">
        <f t="shared" si="29"/>
        <v>4</v>
      </c>
      <c r="AX72" s="119">
        <f t="shared" si="29"/>
        <v>4</v>
      </c>
      <c r="AY72" s="119">
        <f t="shared" si="29"/>
        <v>4</v>
      </c>
      <c r="AZ72" s="119">
        <f t="shared" si="29"/>
        <v>4</v>
      </c>
      <c r="BA72" s="119">
        <f t="shared" si="29"/>
        <v>5</v>
      </c>
      <c r="BB72" s="119">
        <f t="shared" si="29"/>
        <v>5</v>
      </c>
      <c r="BC72" s="119">
        <f t="shared" si="29"/>
        <v>5</v>
      </c>
      <c r="BD72" s="119">
        <f t="shared" si="29"/>
        <v>5</v>
      </c>
      <c r="BE72" s="119">
        <f t="shared" si="29"/>
        <v>5</v>
      </c>
      <c r="BF72" s="119">
        <f t="shared" si="29"/>
        <v>5</v>
      </c>
      <c r="BG72" s="119">
        <f t="shared" si="29"/>
        <v>5</v>
      </c>
      <c r="BH72" s="119">
        <f t="shared" si="29"/>
        <v>5</v>
      </c>
      <c r="BI72" s="119">
        <f t="shared" si="29"/>
        <v>5</v>
      </c>
      <c r="BJ72" s="119">
        <f t="shared" si="29"/>
        <v>5</v>
      </c>
      <c r="BK72" s="119">
        <f t="shared" si="29"/>
        <v>5</v>
      </c>
      <c r="BL72" s="119">
        <f t="shared" si="29"/>
        <v>5</v>
      </c>
      <c r="BM72" s="119">
        <f t="shared" si="29"/>
        <v>6</v>
      </c>
      <c r="BN72" s="119">
        <f t="shared" si="29"/>
        <v>6</v>
      </c>
      <c r="BO72" s="119">
        <f t="shared" si="29"/>
        <v>6</v>
      </c>
      <c r="BP72" s="119">
        <f t="shared" si="29"/>
        <v>6</v>
      </c>
      <c r="BQ72" s="119">
        <f t="shared" si="29"/>
        <v>6</v>
      </c>
      <c r="BR72" s="119">
        <f t="shared" ref="BR72:DY72" si="30">ROUNDUP(BR73/12,0)</f>
        <v>6</v>
      </c>
      <c r="BS72" s="119">
        <f t="shared" si="30"/>
        <v>6</v>
      </c>
      <c r="BT72" s="119">
        <f t="shared" si="30"/>
        <v>6</v>
      </c>
      <c r="BU72" s="119">
        <f t="shared" si="30"/>
        <v>6</v>
      </c>
      <c r="BV72" s="119">
        <f t="shared" si="30"/>
        <v>6</v>
      </c>
      <c r="BW72" s="119">
        <f t="shared" si="30"/>
        <v>6</v>
      </c>
      <c r="BX72" s="119">
        <f t="shared" si="30"/>
        <v>6</v>
      </c>
      <c r="BY72" s="119">
        <f t="shared" si="30"/>
        <v>7</v>
      </c>
      <c r="BZ72" s="119">
        <f t="shared" si="30"/>
        <v>7</v>
      </c>
      <c r="CA72" s="119">
        <f t="shared" si="30"/>
        <v>7</v>
      </c>
      <c r="CB72" s="119">
        <f t="shared" si="30"/>
        <v>7</v>
      </c>
      <c r="CC72" s="119">
        <f t="shared" si="30"/>
        <v>7</v>
      </c>
      <c r="CD72" s="119">
        <f t="shared" si="30"/>
        <v>7</v>
      </c>
      <c r="CE72" s="119">
        <f t="shared" si="30"/>
        <v>7</v>
      </c>
      <c r="CF72" s="119">
        <f t="shared" si="30"/>
        <v>7</v>
      </c>
      <c r="CG72" s="119">
        <f t="shared" si="30"/>
        <v>7</v>
      </c>
      <c r="CH72" s="119">
        <f t="shared" si="30"/>
        <v>7</v>
      </c>
      <c r="CI72" s="119">
        <f t="shared" si="30"/>
        <v>7</v>
      </c>
      <c r="CJ72" s="119">
        <f t="shared" si="30"/>
        <v>7</v>
      </c>
      <c r="CK72" s="119">
        <f t="shared" si="30"/>
        <v>8</v>
      </c>
      <c r="CL72" s="119">
        <f t="shared" si="30"/>
        <v>8</v>
      </c>
      <c r="CM72" s="119">
        <f t="shared" si="30"/>
        <v>8</v>
      </c>
      <c r="CN72" s="119">
        <f t="shared" si="30"/>
        <v>8</v>
      </c>
      <c r="CO72" s="119">
        <f t="shared" si="30"/>
        <v>8</v>
      </c>
      <c r="CP72" s="119">
        <f t="shared" si="30"/>
        <v>8</v>
      </c>
      <c r="CQ72" s="119">
        <f t="shared" si="30"/>
        <v>8</v>
      </c>
      <c r="CR72" s="119">
        <f t="shared" si="30"/>
        <v>8</v>
      </c>
      <c r="CS72" s="119">
        <f t="shared" si="30"/>
        <v>8</v>
      </c>
      <c r="CT72" s="119">
        <f t="shared" si="30"/>
        <v>8</v>
      </c>
      <c r="CU72" s="119">
        <f t="shared" si="30"/>
        <v>8</v>
      </c>
      <c r="CV72" s="119">
        <f t="shared" si="30"/>
        <v>8</v>
      </c>
      <c r="CW72" s="119">
        <f t="shared" si="30"/>
        <v>9</v>
      </c>
      <c r="CX72" s="119">
        <f t="shared" si="30"/>
        <v>9</v>
      </c>
      <c r="CY72" s="119">
        <f t="shared" si="30"/>
        <v>9</v>
      </c>
      <c r="CZ72" s="119">
        <f t="shared" si="30"/>
        <v>9</v>
      </c>
      <c r="DA72" s="119">
        <f t="shared" si="30"/>
        <v>9</v>
      </c>
      <c r="DB72" s="119">
        <f t="shared" si="30"/>
        <v>9</v>
      </c>
      <c r="DC72" s="119">
        <f t="shared" si="30"/>
        <v>9</v>
      </c>
      <c r="DD72" s="119">
        <f t="shared" si="30"/>
        <v>9</v>
      </c>
      <c r="DE72" s="119">
        <f t="shared" si="30"/>
        <v>9</v>
      </c>
      <c r="DF72" s="119">
        <f t="shared" si="30"/>
        <v>9</v>
      </c>
      <c r="DG72" s="119">
        <f t="shared" si="30"/>
        <v>9</v>
      </c>
      <c r="DH72" s="119">
        <f t="shared" si="30"/>
        <v>9</v>
      </c>
      <c r="DI72" s="119">
        <f t="shared" si="30"/>
        <v>10</v>
      </c>
      <c r="DJ72" s="119">
        <f t="shared" si="30"/>
        <v>10</v>
      </c>
      <c r="DK72" s="119">
        <f t="shared" si="30"/>
        <v>10</v>
      </c>
      <c r="DL72" s="119">
        <f t="shared" si="30"/>
        <v>10</v>
      </c>
      <c r="DM72" s="119">
        <f t="shared" si="30"/>
        <v>10</v>
      </c>
      <c r="DN72" s="119">
        <f t="shared" si="30"/>
        <v>10</v>
      </c>
      <c r="DO72" s="119">
        <f t="shared" si="30"/>
        <v>10</v>
      </c>
      <c r="DP72" s="119">
        <f t="shared" si="30"/>
        <v>10</v>
      </c>
      <c r="DQ72" s="119">
        <f t="shared" si="30"/>
        <v>10</v>
      </c>
      <c r="DR72" s="119">
        <f t="shared" si="30"/>
        <v>10</v>
      </c>
      <c r="DS72" s="119">
        <f t="shared" si="30"/>
        <v>10</v>
      </c>
      <c r="DT72" s="119">
        <f t="shared" si="30"/>
        <v>10</v>
      </c>
      <c r="DU72" s="119">
        <f t="shared" si="30"/>
        <v>11</v>
      </c>
      <c r="DV72" s="119">
        <f t="shared" si="30"/>
        <v>11</v>
      </c>
      <c r="DW72" s="119">
        <f t="shared" si="30"/>
        <v>11</v>
      </c>
      <c r="DX72" s="119">
        <f t="shared" si="30"/>
        <v>11</v>
      </c>
      <c r="DY72" s="119">
        <f t="shared" si="30"/>
        <v>11</v>
      </c>
    </row>
    <row r="73" spans="1:16384">
      <c r="E73" s="113">
        <v>1</v>
      </c>
      <c r="F73" s="113">
        <v>2</v>
      </c>
      <c r="G73" s="113">
        <v>3</v>
      </c>
      <c r="H73" s="113">
        <v>4</v>
      </c>
      <c r="I73" s="113">
        <v>5</v>
      </c>
      <c r="J73" s="113">
        <v>6</v>
      </c>
      <c r="K73" s="113">
        <v>7</v>
      </c>
      <c r="L73" s="113">
        <v>8</v>
      </c>
      <c r="M73" s="113">
        <v>9</v>
      </c>
      <c r="N73" s="113">
        <v>10</v>
      </c>
      <c r="O73" s="113">
        <v>11</v>
      </c>
      <c r="P73" s="113">
        <v>12</v>
      </c>
      <c r="Q73" s="113">
        <v>13</v>
      </c>
      <c r="R73" s="113">
        <v>14</v>
      </c>
      <c r="S73" s="113">
        <v>15</v>
      </c>
      <c r="T73" s="113">
        <v>16</v>
      </c>
      <c r="U73" s="113">
        <v>17</v>
      </c>
      <c r="V73" s="113">
        <v>18</v>
      </c>
      <c r="W73" s="113">
        <v>19</v>
      </c>
      <c r="X73" s="113">
        <v>20</v>
      </c>
      <c r="Y73" s="113">
        <v>21</v>
      </c>
      <c r="Z73" s="113">
        <v>22</v>
      </c>
      <c r="AA73" s="113">
        <v>23</v>
      </c>
      <c r="AB73" s="113">
        <v>24</v>
      </c>
      <c r="AC73" s="113">
        <v>25</v>
      </c>
      <c r="AD73" s="113">
        <v>26</v>
      </c>
      <c r="AE73" s="113">
        <v>27</v>
      </c>
      <c r="AF73" s="113">
        <v>28</v>
      </c>
      <c r="AG73" s="113">
        <v>29</v>
      </c>
      <c r="AH73" s="113">
        <v>30</v>
      </c>
      <c r="AI73" s="113">
        <v>31</v>
      </c>
      <c r="AJ73" s="113">
        <v>32</v>
      </c>
      <c r="AK73" s="113">
        <v>33</v>
      </c>
      <c r="AL73" s="113">
        <v>34</v>
      </c>
      <c r="AM73" s="113">
        <v>35</v>
      </c>
      <c r="AN73" s="113">
        <v>36</v>
      </c>
      <c r="AO73" s="113">
        <v>37</v>
      </c>
      <c r="AP73" s="113">
        <v>38</v>
      </c>
      <c r="AQ73" s="113">
        <v>39</v>
      </c>
      <c r="AR73" s="113">
        <v>40</v>
      </c>
      <c r="AS73" s="113">
        <v>41</v>
      </c>
      <c r="AT73" s="113">
        <v>42</v>
      </c>
      <c r="AU73" s="113">
        <v>43</v>
      </c>
      <c r="AV73" s="113">
        <v>44</v>
      </c>
      <c r="AW73" s="113">
        <v>45</v>
      </c>
      <c r="AX73" s="113">
        <v>46</v>
      </c>
      <c r="AY73" s="113">
        <v>47</v>
      </c>
      <c r="AZ73" s="113">
        <v>48</v>
      </c>
      <c r="BA73" s="113">
        <v>49</v>
      </c>
      <c r="BB73" s="113">
        <v>50</v>
      </c>
      <c r="BC73" s="113">
        <v>51</v>
      </c>
      <c r="BD73" s="113">
        <v>52</v>
      </c>
      <c r="BE73" s="113">
        <v>53</v>
      </c>
      <c r="BF73" s="113">
        <v>54</v>
      </c>
      <c r="BG73" s="113">
        <v>55</v>
      </c>
      <c r="BH73" s="113">
        <v>56</v>
      </c>
      <c r="BI73" s="113">
        <v>57</v>
      </c>
      <c r="BJ73" s="113">
        <v>58</v>
      </c>
      <c r="BK73" s="113">
        <v>59</v>
      </c>
      <c r="BL73" s="113">
        <v>60</v>
      </c>
      <c r="BM73" s="113">
        <v>61</v>
      </c>
      <c r="BN73" s="113">
        <v>62</v>
      </c>
      <c r="BO73" s="113">
        <v>63</v>
      </c>
      <c r="BP73" s="113">
        <v>64</v>
      </c>
      <c r="BQ73" s="113">
        <v>65</v>
      </c>
      <c r="BR73" s="113">
        <v>66</v>
      </c>
      <c r="BS73" s="113">
        <v>67</v>
      </c>
      <c r="BT73" s="113">
        <v>68</v>
      </c>
      <c r="BU73" s="113">
        <v>69</v>
      </c>
      <c r="BV73" s="113">
        <v>70</v>
      </c>
      <c r="BW73" s="113">
        <v>71</v>
      </c>
      <c r="BX73" s="113">
        <v>72</v>
      </c>
      <c r="BY73" s="113">
        <v>73</v>
      </c>
      <c r="BZ73" s="113">
        <v>74</v>
      </c>
      <c r="CA73" s="113">
        <v>75</v>
      </c>
      <c r="CB73" s="113">
        <v>76</v>
      </c>
      <c r="CC73" s="113">
        <v>77</v>
      </c>
      <c r="CD73" s="113">
        <v>78</v>
      </c>
      <c r="CE73" s="113">
        <v>79</v>
      </c>
      <c r="CF73" s="113">
        <v>80</v>
      </c>
      <c r="CG73" s="113">
        <v>81</v>
      </c>
      <c r="CH73" s="113">
        <v>82</v>
      </c>
      <c r="CI73" s="113">
        <v>83</v>
      </c>
      <c r="CJ73" s="113">
        <v>84</v>
      </c>
      <c r="CK73" s="113">
        <v>85</v>
      </c>
      <c r="CL73" s="113">
        <v>86</v>
      </c>
      <c r="CM73" s="113">
        <v>87</v>
      </c>
      <c r="CN73" s="113">
        <v>88</v>
      </c>
      <c r="CO73" s="113">
        <v>89</v>
      </c>
      <c r="CP73" s="113">
        <v>90</v>
      </c>
      <c r="CQ73" s="113">
        <v>91</v>
      </c>
      <c r="CR73" s="113">
        <v>92</v>
      </c>
      <c r="CS73" s="113">
        <v>93</v>
      </c>
      <c r="CT73" s="113">
        <v>94</v>
      </c>
      <c r="CU73" s="113">
        <v>95</v>
      </c>
      <c r="CV73" s="113">
        <v>96</v>
      </c>
      <c r="CW73" s="113">
        <v>97</v>
      </c>
      <c r="CX73" s="113">
        <v>98</v>
      </c>
      <c r="CY73" s="113">
        <v>99</v>
      </c>
      <c r="CZ73" s="113">
        <v>100</v>
      </c>
      <c r="DA73" s="113">
        <v>101</v>
      </c>
      <c r="DB73" s="113">
        <v>102</v>
      </c>
      <c r="DC73" s="113">
        <v>103</v>
      </c>
      <c r="DD73" s="113">
        <v>104</v>
      </c>
      <c r="DE73" s="113">
        <v>105</v>
      </c>
      <c r="DF73" s="113">
        <v>106</v>
      </c>
      <c r="DG73" s="113">
        <v>107</v>
      </c>
      <c r="DH73" s="113">
        <v>108</v>
      </c>
      <c r="DI73" s="113">
        <v>109</v>
      </c>
      <c r="DJ73" s="113">
        <v>110</v>
      </c>
      <c r="DK73" s="113">
        <v>111</v>
      </c>
      <c r="DL73" s="113">
        <v>112</v>
      </c>
      <c r="DM73" s="113">
        <v>113</v>
      </c>
      <c r="DN73" s="113">
        <v>114</v>
      </c>
      <c r="DO73" s="113">
        <v>115</v>
      </c>
      <c r="DP73" s="113">
        <v>116</v>
      </c>
      <c r="DQ73" s="113">
        <v>117</v>
      </c>
      <c r="DR73" s="113">
        <v>118</v>
      </c>
      <c r="DS73" s="113">
        <v>119</v>
      </c>
      <c r="DT73" s="113">
        <v>120</v>
      </c>
      <c r="DU73" s="113">
        <v>121</v>
      </c>
      <c r="DV73" s="113">
        <v>122</v>
      </c>
      <c r="DW73" s="113">
        <v>123</v>
      </c>
      <c r="DX73" s="113">
        <v>124</v>
      </c>
      <c r="DY73" s="113">
        <v>125</v>
      </c>
    </row>
    <row r="74" spans="1:16384">
      <c r="E74" s="107">
        <f t="shared" ref="E74:AJ74" si="31">IF(E73=1,Initial_Time,EDATE(Initial_Time,(E73-1)))</f>
        <v>42248</v>
      </c>
      <c r="F74" s="107">
        <f t="shared" si="31"/>
        <v>42278</v>
      </c>
      <c r="G74" s="107">
        <f t="shared" si="31"/>
        <v>42309</v>
      </c>
      <c r="H74" s="107">
        <f t="shared" si="31"/>
        <v>42339</v>
      </c>
      <c r="I74" s="107">
        <f t="shared" si="31"/>
        <v>42370</v>
      </c>
      <c r="J74" s="107">
        <f t="shared" si="31"/>
        <v>42401</v>
      </c>
      <c r="K74" s="107">
        <f t="shared" si="31"/>
        <v>42430</v>
      </c>
      <c r="L74" s="107">
        <f t="shared" si="31"/>
        <v>42461</v>
      </c>
      <c r="M74" s="107">
        <f t="shared" si="31"/>
        <v>42491</v>
      </c>
      <c r="N74" s="107">
        <f t="shared" si="31"/>
        <v>42522</v>
      </c>
      <c r="O74" s="107">
        <f t="shared" si="31"/>
        <v>42552</v>
      </c>
      <c r="P74" s="107">
        <f t="shared" si="31"/>
        <v>42583</v>
      </c>
      <c r="Q74" s="107">
        <f t="shared" si="31"/>
        <v>42614</v>
      </c>
      <c r="R74" s="107">
        <f t="shared" si="31"/>
        <v>42644</v>
      </c>
      <c r="S74" s="107">
        <f t="shared" si="31"/>
        <v>42675</v>
      </c>
      <c r="T74" s="107">
        <f t="shared" si="31"/>
        <v>42705</v>
      </c>
      <c r="U74" s="107">
        <f t="shared" si="31"/>
        <v>42736</v>
      </c>
      <c r="V74" s="107">
        <f t="shared" si="31"/>
        <v>42767</v>
      </c>
      <c r="W74" s="107">
        <f t="shared" si="31"/>
        <v>42795</v>
      </c>
      <c r="X74" s="107">
        <f t="shared" si="31"/>
        <v>42826</v>
      </c>
      <c r="Y74" s="107">
        <f t="shared" si="31"/>
        <v>42856</v>
      </c>
      <c r="Z74" s="107">
        <f t="shared" si="31"/>
        <v>42887</v>
      </c>
      <c r="AA74" s="107">
        <f t="shared" si="31"/>
        <v>42917</v>
      </c>
      <c r="AB74" s="107">
        <f t="shared" si="31"/>
        <v>42948</v>
      </c>
      <c r="AC74" s="107">
        <f t="shared" si="31"/>
        <v>42979</v>
      </c>
      <c r="AD74" s="107">
        <f t="shared" si="31"/>
        <v>43009</v>
      </c>
      <c r="AE74" s="107">
        <f t="shared" si="31"/>
        <v>43040</v>
      </c>
      <c r="AF74" s="107">
        <f t="shared" si="31"/>
        <v>43070</v>
      </c>
      <c r="AG74" s="107">
        <f t="shared" si="31"/>
        <v>43101</v>
      </c>
      <c r="AH74" s="107">
        <f t="shared" si="31"/>
        <v>43132</v>
      </c>
      <c r="AI74" s="107">
        <f t="shared" si="31"/>
        <v>43160</v>
      </c>
      <c r="AJ74" s="107">
        <f t="shared" si="31"/>
        <v>43191</v>
      </c>
      <c r="AK74" s="107">
        <f t="shared" ref="AK74:BP74" si="32">IF(AK73=1,Initial_Time,EDATE(Initial_Time,(AK73-1)))</f>
        <v>43221</v>
      </c>
      <c r="AL74" s="107">
        <f t="shared" si="32"/>
        <v>43252</v>
      </c>
      <c r="AM74" s="107">
        <f t="shared" si="32"/>
        <v>43282</v>
      </c>
      <c r="AN74" s="107">
        <f t="shared" si="32"/>
        <v>43313</v>
      </c>
      <c r="AO74" s="107">
        <f t="shared" si="32"/>
        <v>43344</v>
      </c>
      <c r="AP74" s="107">
        <f t="shared" si="32"/>
        <v>43374</v>
      </c>
      <c r="AQ74" s="107">
        <f t="shared" si="32"/>
        <v>43405</v>
      </c>
      <c r="AR74" s="107">
        <f t="shared" si="32"/>
        <v>43435</v>
      </c>
      <c r="AS74" s="107">
        <f t="shared" si="32"/>
        <v>43466</v>
      </c>
      <c r="AT74" s="107">
        <f t="shared" si="32"/>
        <v>43497</v>
      </c>
      <c r="AU74" s="107">
        <f t="shared" si="32"/>
        <v>43525</v>
      </c>
      <c r="AV74" s="107">
        <f t="shared" si="32"/>
        <v>43556</v>
      </c>
      <c r="AW74" s="107">
        <f t="shared" si="32"/>
        <v>43586</v>
      </c>
      <c r="AX74" s="107">
        <f t="shared" si="32"/>
        <v>43617</v>
      </c>
      <c r="AY74" s="107">
        <f t="shared" si="32"/>
        <v>43647</v>
      </c>
      <c r="AZ74" s="107">
        <f t="shared" si="32"/>
        <v>43678</v>
      </c>
      <c r="BA74" s="107">
        <f t="shared" si="32"/>
        <v>43709</v>
      </c>
      <c r="BB74" s="107">
        <f t="shared" si="32"/>
        <v>43739</v>
      </c>
      <c r="BC74" s="107">
        <f t="shared" si="32"/>
        <v>43770</v>
      </c>
      <c r="BD74" s="107">
        <f t="shared" si="32"/>
        <v>43800</v>
      </c>
      <c r="BE74" s="107">
        <f t="shared" si="32"/>
        <v>43831</v>
      </c>
      <c r="BF74" s="107">
        <f t="shared" si="32"/>
        <v>43862</v>
      </c>
      <c r="BG74" s="107">
        <f t="shared" si="32"/>
        <v>43891</v>
      </c>
      <c r="BH74" s="107">
        <f t="shared" si="32"/>
        <v>43922</v>
      </c>
      <c r="BI74" s="107">
        <f t="shared" si="32"/>
        <v>43952</v>
      </c>
      <c r="BJ74" s="107">
        <f t="shared" si="32"/>
        <v>43983</v>
      </c>
      <c r="BK74" s="107">
        <f t="shared" si="32"/>
        <v>44013</v>
      </c>
      <c r="BL74" s="107">
        <f t="shared" si="32"/>
        <v>44044</v>
      </c>
      <c r="BM74" s="107">
        <f t="shared" si="32"/>
        <v>44075</v>
      </c>
      <c r="BN74" s="107">
        <f t="shared" si="32"/>
        <v>44105</v>
      </c>
      <c r="BO74" s="107">
        <f t="shared" si="32"/>
        <v>44136</v>
      </c>
      <c r="BP74" s="107">
        <f t="shared" si="32"/>
        <v>44166</v>
      </c>
      <c r="BQ74" s="107">
        <f t="shared" ref="BQ74:CO74" si="33">IF(BQ73=1,Initial_Time,EDATE(Initial_Time,(BQ73-1)))</f>
        <v>44197</v>
      </c>
      <c r="BR74" s="107">
        <f t="shared" si="33"/>
        <v>44228</v>
      </c>
      <c r="BS74" s="107">
        <f t="shared" si="33"/>
        <v>44256</v>
      </c>
      <c r="BT74" s="107">
        <f t="shared" si="33"/>
        <v>44287</v>
      </c>
      <c r="BU74" s="107">
        <f t="shared" si="33"/>
        <v>44317</v>
      </c>
      <c r="BV74" s="107">
        <f t="shared" si="33"/>
        <v>44348</v>
      </c>
      <c r="BW74" s="107">
        <f t="shared" si="33"/>
        <v>44378</v>
      </c>
      <c r="BX74" s="107">
        <f t="shared" si="33"/>
        <v>44409</v>
      </c>
      <c r="BY74" s="107">
        <f t="shared" si="33"/>
        <v>44440</v>
      </c>
      <c r="BZ74" s="107">
        <f t="shared" si="33"/>
        <v>44470</v>
      </c>
      <c r="CA74" s="107">
        <f t="shared" si="33"/>
        <v>44501</v>
      </c>
      <c r="CB74" s="107">
        <f t="shared" si="33"/>
        <v>44531</v>
      </c>
      <c r="CC74" s="107">
        <f t="shared" si="33"/>
        <v>44562</v>
      </c>
      <c r="CD74" s="107">
        <f t="shared" si="33"/>
        <v>44593</v>
      </c>
      <c r="CE74" s="107">
        <f t="shared" si="33"/>
        <v>44621</v>
      </c>
      <c r="CF74" s="107">
        <f t="shared" si="33"/>
        <v>44652</v>
      </c>
      <c r="CG74" s="107">
        <f t="shared" si="33"/>
        <v>44682</v>
      </c>
      <c r="CH74" s="107">
        <f t="shared" si="33"/>
        <v>44713</v>
      </c>
      <c r="CI74" s="107">
        <f t="shared" si="33"/>
        <v>44743</v>
      </c>
      <c r="CJ74" s="107">
        <f t="shared" si="33"/>
        <v>44774</v>
      </c>
      <c r="CK74" s="107">
        <f t="shared" si="33"/>
        <v>44805</v>
      </c>
      <c r="CL74" s="107">
        <f t="shared" si="33"/>
        <v>44835</v>
      </c>
      <c r="CM74" s="107">
        <f t="shared" si="33"/>
        <v>44866</v>
      </c>
      <c r="CN74" s="107">
        <f t="shared" si="33"/>
        <v>44896</v>
      </c>
      <c r="CO74" s="107">
        <f t="shared" si="33"/>
        <v>44927</v>
      </c>
      <c r="CP74" s="107">
        <f t="shared" ref="CP74:DY74" si="34">IF(CP73=1,Initial_Time,EDATE(Initial_Time,(CP73-1)))</f>
        <v>44958</v>
      </c>
      <c r="CQ74" s="107">
        <f t="shared" si="34"/>
        <v>44986</v>
      </c>
      <c r="CR74" s="107">
        <f t="shared" si="34"/>
        <v>45017</v>
      </c>
      <c r="CS74" s="107">
        <f t="shared" si="34"/>
        <v>45047</v>
      </c>
      <c r="CT74" s="107">
        <f t="shared" si="34"/>
        <v>45078</v>
      </c>
      <c r="CU74" s="107">
        <f t="shared" si="34"/>
        <v>45108</v>
      </c>
      <c r="CV74" s="107">
        <f t="shared" si="34"/>
        <v>45139</v>
      </c>
      <c r="CW74" s="107">
        <f t="shared" si="34"/>
        <v>45170</v>
      </c>
      <c r="CX74" s="107">
        <f t="shared" si="34"/>
        <v>45200</v>
      </c>
      <c r="CY74" s="107">
        <f t="shared" si="34"/>
        <v>45231</v>
      </c>
      <c r="CZ74" s="107">
        <f t="shared" si="34"/>
        <v>45261</v>
      </c>
      <c r="DA74" s="107">
        <f t="shared" si="34"/>
        <v>45292</v>
      </c>
      <c r="DB74" s="107">
        <f t="shared" si="34"/>
        <v>45323</v>
      </c>
      <c r="DC74" s="107">
        <f t="shared" si="34"/>
        <v>45352</v>
      </c>
      <c r="DD74" s="107">
        <f t="shared" si="34"/>
        <v>45383</v>
      </c>
      <c r="DE74" s="107">
        <f t="shared" si="34"/>
        <v>45413</v>
      </c>
      <c r="DF74" s="107">
        <f t="shared" si="34"/>
        <v>45444</v>
      </c>
      <c r="DG74" s="107">
        <f t="shared" si="34"/>
        <v>45474</v>
      </c>
      <c r="DH74" s="107">
        <f t="shared" si="34"/>
        <v>45505</v>
      </c>
      <c r="DI74" s="107">
        <f t="shared" si="34"/>
        <v>45536</v>
      </c>
      <c r="DJ74" s="107">
        <f t="shared" si="34"/>
        <v>45566</v>
      </c>
      <c r="DK74" s="107">
        <f t="shared" si="34"/>
        <v>45597</v>
      </c>
      <c r="DL74" s="107">
        <f t="shared" si="34"/>
        <v>45627</v>
      </c>
      <c r="DM74" s="107">
        <f t="shared" si="34"/>
        <v>45658</v>
      </c>
      <c r="DN74" s="107">
        <f t="shared" si="34"/>
        <v>45689</v>
      </c>
      <c r="DO74" s="107">
        <f t="shared" si="34"/>
        <v>45717</v>
      </c>
      <c r="DP74" s="107">
        <f t="shared" si="34"/>
        <v>45748</v>
      </c>
      <c r="DQ74" s="107">
        <f t="shared" si="34"/>
        <v>45778</v>
      </c>
      <c r="DR74" s="107">
        <f t="shared" si="34"/>
        <v>45809</v>
      </c>
      <c r="DS74" s="107">
        <f t="shared" si="34"/>
        <v>45839</v>
      </c>
      <c r="DT74" s="107">
        <f t="shared" si="34"/>
        <v>45870</v>
      </c>
      <c r="DU74" s="107">
        <f t="shared" si="34"/>
        <v>45901</v>
      </c>
      <c r="DV74" s="107">
        <f t="shared" si="34"/>
        <v>45931</v>
      </c>
      <c r="DW74" s="107">
        <f t="shared" si="34"/>
        <v>45962</v>
      </c>
      <c r="DX74" s="107">
        <f t="shared" si="34"/>
        <v>45992</v>
      </c>
      <c r="DY74" s="107">
        <f t="shared" si="34"/>
        <v>46023</v>
      </c>
    </row>
    <row r="75" spans="1:16384">
      <c r="B75" s="105" t="s">
        <v>315</v>
      </c>
      <c r="C75" s="105" t="s">
        <v>346</v>
      </c>
      <c r="E75" s="139">
        <f>IF(E74&lt;'Capital Structure'!$G$7,0,MIN('Capital Structure'!$H$10/'Capital Structure'!$I$7,D77))</f>
        <v>0</v>
      </c>
      <c r="F75" s="139">
        <f>IF(F74&lt;'Capital Structure'!$G$7,0,MIN('Capital Structure'!$H$10/'Capital Structure'!$I$7,E77))</f>
        <v>0</v>
      </c>
      <c r="G75" s="139">
        <f>IF(G74&lt;'Capital Structure'!$G$7,0,MIN('Capital Structure'!$H$10/'Capital Structure'!$I$7,F77))</f>
        <v>0</v>
      </c>
      <c r="H75" s="139">
        <f>IF(H74&lt;'Capital Structure'!$G$7,0,MIN('Capital Structure'!$H$10/'Capital Structure'!$I$7,G77))</f>
        <v>0</v>
      </c>
      <c r="I75" s="139">
        <f>IF(I74&lt;'Capital Structure'!$G$7,0,MIN('Capital Structure'!$H$10/'Capital Structure'!$I$7,H77))</f>
        <v>0</v>
      </c>
      <c r="J75" s="139">
        <f>IF(J74&lt;'Capital Structure'!$G$7,0,MIN('Capital Structure'!$H$10/'Capital Structure'!$I$7,I77))</f>
        <v>0</v>
      </c>
      <c r="K75" s="139">
        <f>IF(K74&lt;'Capital Structure'!$G$7,0,MIN('Capital Structure'!$H$10/'Capital Structure'!$I$7,J77))</f>
        <v>0</v>
      </c>
      <c r="L75" s="139">
        <f>IF(L74&lt;'Capital Structure'!$G$7,0,MIN('Capital Structure'!$H$10/'Capital Structure'!$I$7,K77))</f>
        <v>0</v>
      </c>
      <c r="M75" s="139">
        <f>IF(M74&lt;'Capital Structure'!$G$7,0,MIN('Capital Structure'!$H$10/'Capital Structure'!$I$7,L77))</f>
        <v>0</v>
      </c>
      <c r="N75" s="139">
        <f>IF(N74&lt;'Capital Structure'!$G$7,0,MIN('Capital Structure'!$H$10/'Capital Structure'!$I$7,M77))</f>
        <v>0</v>
      </c>
      <c r="O75" s="139">
        <f>IF(O74&lt;'Capital Structure'!$G$7,0,MIN('Capital Structure'!$H$10/'Capital Structure'!$I$7,N77))</f>
        <v>0</v>
      </c>
      <c r="P75" s="139">
        <f>IF(P74&lt;'Capital Structure'!$G$7,0,MIN('Capital Structure'!$H$10/'Capital Structure'!$I$7,O77))</f>
        <v>0</v>
      </c>
      <c r="Q75" s="139">
        <f>IF(Q74&lt;'Capital Structure'!$G$7,0,MIN('Capital Structure'!$H$10/'Capital Structure'!$I$7,P77))</f>
        <v>0</v>
      </c>
      <c r="R75" s="139">
        <f>IF(R74&lt;'Capital Structure'!$G$7,0,MIN('Capital Structure'!$H$10/'Capital Structure'!$I$7,Q77))</f>
        <v>0</v>
      </c>
      <c r="S75" s="139">
        <f>IF(S74&lt;'Capital Structure'!$G$7,0,MIN('Capital Structure'!$H$10/'Capital Structure'!$I$7,R77))</f>
        <v>0</v>
      </c>
      <c r="T75" s="139">
        <f>IF(T74&lt;'Capital Structure'!$G$7,0,MIN('Capital Structure'!$H$10/'Capital Structure'!$I$7,S77))</f>
        <v>0</v>
      </c>
      <c r="U75" s="139">
        <f>IF(U74&lt;'Capital Structure'!$G$7,0,MIN('Capital Structure'!$H$10/'Capital Structure'!$I$7,T77))</f>
        <v>0</v>
      </c>
      <c r="V75" s="139">
        <f>IF(V74&lt;'Capital Structure'!$G$7,0,MIN('Capital Structure'!$H$10/'Capital Structure'!$I$7,U77))</f>
        <v>0</v>
      </c>
      <c r="W75" s="139">
        <f>IF(W74&lt;'Capital Structure'!$G$7,0,MIN('Capital Structure'!$H$10/'Capital Structure'!$I$7,V77))</f>
        <v>0</v>
      </c>
      <c r="X75" s="139">
        <f>IF(X74&lt;'Capital Structure'!$G$7,0,MIN('Capital Structure'!$H$10/'Capital Structure'!$I$7,W77))</f>
        <v>0</v>
      </c>
      <c r="Y75" s="139">
        <f>IF(Y74&lt;'Capital Structure'!$G$7,0,MIN('Capital Structure'!$H$10/'Capital Structure'!$I$7,X77))</f>
        <v>0</v>
      </c>
      <c r="Z75" s="139">
        <f>IF(Z74&lt;'Capital Structure'!$G$7,0,MIN('Capital Structure'!$H$10/'Capital Structure'!$I$7,Y77))</f>
        <v>0</v>
      </c>
      <c r="AA75" s="139">
        <f>IF(AA74&lt;'Capital Structure'!$G$7,0,MIN('Capital Structure'!$H$10/'Capital Structure'!$I$7,Z77))</f>
        <v>0</v>
      </c>
      <c r="AB75" s="139">
        <f>IF(AB74&lt;'Capital Structure'!$G$7,0,MIN('Capital Structure'!$H$10/'Capital Structure'!$I$7,AA77))</f>
        <v>0</v>
      </c>
      <c r="AC75" s="139">
        <f>IF(AC74&lt;'Capital Structure'!$G$7,0,MIN('Capital Structure'!$H$10/'Capital Structure'!$I$7,AB77))</f>
        <v>0</v>
      </c>
      <c r="AD75" s="139">
        <f>IF(AD74&lt;'Capital Structure'!$G$7,0,MIN('Capital Structure'!$H$10/'Capital Structure'!$I$7,AC77))</f>
        <v>0</v>
      </c>
      <c r="AE75" s="139">
        <f>IF(AE74&lt;'Capital Structure'!$G$7,0,MIN('Capital Structure'!$H$10/'Capital Structure'!$I$7,AD77))</f>
        <v>0</v>
      </c>
      <c r="AF75" s="139">
        <f>IF(AF74&lt;'Capital Structure'!$G$7,0,MIN('Capital Structure'!$H$10/'Capital Structure'!$I$7,AE77))</f>
        <v>0</v>
      </c>
      <c r="AG75" s="139">
        <f>IF(AG74&lt;'Capital Structure'!$G$7,0,MIN('Capital Structure'!$H$10/'Capital Structure'!$I$7,AF77))</f>
        <v>0</v>
      </c>
      <c r="AH75" s="139">
        <f>IF(AH74&lt;'Capital Structure'!$G$7,0,MIN('Capital Structure'!$H$10/'Capital Structure'!$I$7,AG77))</f>
        <v>0</v>
      </c>
      <c r="AI75" s="139">
        <f>IF(AI74&lt;'Capital Structure'!$G$7,0,MIN('Capital Structure'!$H$10/'Capital Structure'!$I$7,AH77))</f>
        <v>0</v>
      </c>
      <c r="AJ75" s="139">
        <f>IF(AJ74&lt;'Capital Structure'!$G$7,0,MIN('Capital Structure'!$H$10/'Capital Structure'!$I$7,AI77))</f>
        <v>0</v>
      </c>
      <c r="AK75" s="139">
        <f>IF(AK74&lt;'Capital Structure'!$G$7,0,MIN('Capital Structure'!$H$10/'Capital Structure'!$I$7,AJ77))</f>
        <v>0</v>
      </c>
      <c r="AL75" s="139">
        <f>IF(AL74&lt;'Capital Structure'!$G$7,0,MIN('Capital Structure'!$H$10/'Capital Structure'!$I$7,AK77))</f>
        <v>0</v>
      </c>
      <c r="AM75" s="139">
        <f>IF(AM74&lt;'Capital Structure'!$G$7,0,MIN('Capital Structure'!$H$10/'Capital Structure'!$I$7,AL77))</f>
        <v>0</v>
      </c>
      <c r="AN75" s="139">
        <f>IF(AN74&lt;'Capital Structure'!$G$7,0,MIN('Capital Structure'!$H$10/'Capital Structure'!$I$7,AM77))</f>
        <v>0</v>
      </c>
      <c r="AO75" s="139">
        <f>IF(AO74&lt;'Capital Structure'!$G$7,0,MIN('Capital Structure'!$H$10/'Capital Structure'!$I$7,AN77))</f>
        <v>0</v>
      </c>
      <c r="AP75" s="139">
        <f>IF(AP74&lt;'Capital Structure'!$G$7,0,MIN('Capital Structure'!$H$10/'Capital Structure'!$I$7,AO77))</f>
        <v>0</v>
      </c>
      <c r="AQ75" s="139">
        <f>IF(AQ74&lt;'Capital Structure'!$G$7,0,MIN('Capital Structure'!$H$10/'Capital Structure'!$I$7,AP77))</f>
        <v>0</v>
      </c>
      <c r="AR75" s="139">
        <f>IF(AR74&lt;'Capital Structure'!$G$7,0,MIN('Capital Structure'!$H$10/'Capital Structure'!$I$7,AQ77))</f>
        <v>0</v>
      </c>
      <c r="AS75" s="139">
        <f>IF(AS74&lt;'Capital Structure'!$G$7,0,MIN('Capital Structure'!$H$10/'Capital Structure'!$I$7,AR77))</f>
        <v>0</v>
      </c>
      <c r="AT75" s="139">
        <f>IF(AT74&lt;'Capital Structure'!$G$7,0,MIN('Capital Structure'!$H$10/'Capital Structure'!$I$7,AS77))</f>
        <v>0</v>
      </c>
      <c r="AU75" s="139">
        <f>IF(AU74&lt;'Capital Structure'!$G$7,0,MIN('Capital Structure'!$H$10/'Capital Structure'!$I$7,AT77))</f>
        <v>0</v>
      </c>
      <c r="AV75" s="139">
        <f>IF(AV74&lt;'Capital Structure'!$G$7,0,MIN('Capital Structure'!$H$10/'Capital Structure'!$I$7,AU77))</f>
        <v>0</v>
      </c>
      <c r="AW75" s="139">
        <f>IF(AW74&lt;'Capital Structure'!$G$7,0,MIN('Capital Structure'!$H$10/'Capital Structure'!$I$7,AV77))</f>
        <v>0</v>
      </c>
      <c r="AX75" s="139">
        <f>IF(AX74&lt;'Capital Structure'!$G$7,0,MIN('Capital Structure'!$H$10/'Capital Structure'!$I$7,AW77))</f>
        <v>0</v>
      </c>
      <c r="AY75" s="139">
        <f>IF(AY74&lt;'Capital Structure'!$G$7,0,MIN('Capital Structure'!$H$10/'Capital Structure'!$I$7,AX77))</f>
        <v>0</v>
      </c>
      <c r="AZ75" s="139">
        <f>IF(AZ74&lt;'Capital Structure'!$G$7,0,MIN('Capital Structure'!$H$10/'Capital Structure'!$I$7,AY77))</f>
        <v>0</v>
      </c>
      <c r="BA75" s="139">
        <f>IF(BA74&lt;'Capital Structure'!$G$7,0,MIN('Capital Structure'!$H$10/'Capital Structure'!$I$7,AZ77))</f>
        <v>0</v>
      </c>
      <c r="BB75" s="139">
        <f>IF(BB74&lt;'Capital Structure'!$G$7,0,MIN('Capital Structure'!$H$10/'Capital Structure'!$I$7,BA77))</f>
        <v>4009543.3846153845</v>
      </c>
      <c r="BC75" s="139">
        <f>IF(BC74&lt;'Capital Structure'!$G$7,0,MIN('Capital Structure'!$H$10/'Capital Structure'!$I$7,BB77))</f>
        <v>4009543.3846153845</v>
      </c>
      <c r="BD75" s="139">
        <f>IF(BD74&lt;'Capital Structure'!$G$7,0,MIN('Capital Structure'!$H$10/'Capital Structure'!$I$7,BC77))</f>
        <v>4009543.3846153845</v>
      </c>
      <c r="BE75" s="139">
        <f>IF(BE74&lt;'Capital Structure'!$G$7,0,MIN('Capital Structure'!$H$10/'Capital Structure'!$I$7,BD77))</f>
        <v>4009543.3846153845</v>
      </c>
      <c r="BF75" s="139">
        <f>IF(BF74&lt;'Capital Structure'!$G$7,0,MIN('Capital Structure'!$H$10/'Capital Structure'!$I$7,BE77))</f>
        <v>9954.4615384619683</v>
      </c>
      <c r="BG75" s="139">
        <f>IF(BG74&lt;'Capital Structure'!$G$7,0,MIN('Capital Structure'!$H$10/'Capital Structure'!$I$7,BF77))</f>
        <v>0</v>
      </c>
      <c r="BH75" s="139">
        <f>IF(BH74&lt;'Capital Structure'!$G$7,0,MIN('Capital Structure'!$H$10/'Capital Structure'!$I$7,BG77))</f>
        <v>0</v>
      </c>
      <c r="BI75" s="139">
        <f>IF(BI74&lt;'Capital Structure'!$G$7,0,MIN('Capital Structure'!$H$10/'Capital Structure'!$I$7,BH77))</f>
        <v>0</v>
      </c>
      <c r="BJ75" s="139">
        <f>IF(BJ74&lt;'Capital Structure'!$G$7,0,MIN('Capital Structure'!$H$10/'Capital Structure'!$I$7,BI77))</f>
        <v>0</v>
      </c>
      <c r="BK75" s="139">
        <f>IF(BK74&lt;'Capital Structure'!$G$7,0,MIN('Capital Structure'!$H$10/'Capital Structure'!$I$7,BJ77))</f>
        <v>0</v>
      </c>
      <c r="BL75" s="139">
        <f>IF(BL74&lt;'Capital Structure'!$G$7,0,MIN('Capital Structure'!$H$10/'Capital Structure'!$I$7,BK77))</f>
        <v>0</v>
      </c>
      <c r="BM75" s="139">
        <f>IF(BM74&lt;'Capital Structure'!$G$7,0,MIN('Capital Structure'!$H$10/'Capital Structure'!$I$7,BL77))</f>
        <v>0</v>
      </c>
      <c r="BN75" s="139">
        <f>IF(BN74&lt;'Capital Structure'!$G$7,0,MIN('Capital Structure'!$H$10/'Capital Structure'!$I$7,BM77))</f>
        <v>0</v>
      </c>
      <c r="BO75" s="139">
        <f>IF(BO74&lt;'Capital Structure'!$G$7,0,MIN('Capital Structure'!$H$10/'Capital Structure'!$I$7,BN77))</f>
        <v>0</v>
      </c>
      <c r="BP75" s="139">
        <f>IF(BP74&lt;'Capital Structure'!$G$7,0,MIN('Capital Structure'!$H$10/'Capital Structure'!$I$7,BO77))</f>
        <v>0</v>
      </c>
      <c r="BQ75" s="139">
        <f>IF(BQ74&lt;'Capital Structure'!$G$7,0,MIN('Capital Structure'!$H$10/'Capital Structure'!$I$7,BP77))</f>
        <v>0</v>
      </c>
      <c r="BR75" s="139">
        <f>IF(BR74&lt;'Capital Structure'!$G$7,0,MIN('Capital Structure'!$H$10/'Capital Structure'!$I$7,BQ77))</f>
        <v>0</v>
      </c>
      <c r="BS75" s="139">
        <f>IF(BS74&lt;'Capital Structure'!$G$7,0,MIN('Capital Structure'!$H$10/'Capital Structure'!$I$7,BR77))</f>
        <v>0</v>
      </c>
      <c r="BT75" s="139">
        <f>IF(BT74&lt;'Capital Structure'!$G$7,0,MIN('Capital Structure'!$H$10/'Capital Structure'!$I$7,BS77))</f>
        <v>0</v>
      </c>
      <c r="BU75" s="139">
        <f>IF(BU74&lt;'Capital Structure'!$G$7,0,MIN('Capital Structure'!$H$10/'Capital Structure'!$I$7,BT77))</f>
        <v>0</v>
      </c>
      <c r="BV75" s="139">
        <f>IF(BV74&lt;'Capital Structure'!$G$7,0,MIN('Capital Structure'!$H$10/'Capital Structure'!$I$7,BU77))</f>
        <v>0</v>
      </c>
      <c r="BW75" s="139">
        <f>IF(BW74&lt;'Capital Structure'!$G$7,0,MIN('Capital Structure'!$H$10/'Capital Structure'!$I$7,BV77))</f>
        <v>0</v>
      </c>
      <c r="BX75" s="139">
        <f>IF(BX74&lt;'Capital Structure'!$G$7,0,MIN('Capital Structure'!$H$10/'Capital Structure'!$I$7,BW77))</f>
        <v>0</v>
      </c>
      <c r="BY75" s="139">
        <f>IF(BY74&lt;'Capital Structure'!$G$7,0,MIN('Capital Structure'!$H$10/'Capital Structure'!$I$7,BX77))</f>
        <v>0</v>
      </c>
      <c r="BZ75" s="139">
        <f>IF(BZ74&lt;'Capital Structure'!$G$7,0,MIN('Capital Structure'!$H$10/'Capital Structure'!$I$7,BY77))</f>
        <v>0</v>
      </c>
      <c r="CA75" s="139">
        <f>IF(CA74&lt;'Capital Structure'!$G$7,0,MIN('Capital Structure'!$H$10/'Capital Structure'!$I$7,BZ77))</f>
        <v>0</v>
      </c>
      <c r="CB75" s="139">
        <f>IF(CB74&lt;'Capital Structure'!$G$7,0,MIN('Capital Structure'!$H$10/'Capital Structure'!$I$7,CA77))</f>
        <v>0</v>
      </c>
      <c r="CC75" s="139">
        <f>IF(CC74&lt;'Capital Structure'!$G$7,0,MIN('Capital Structure'!$H$10/'Capital Structure'!$I$7,CB77))</f>
        <v>0</v>
      </c>
      <c r="CD75" s="139">
        <f>IF(CD74&lt;'Capital Structure'!$G$7,0,MIN('Capital Structure'!$H$10/'Capital Structure'!$I$7,CC77))</f>
        <v>0</v>
      </c>
      <c r="CE75" s="139">
        <f>IF(CE74&lt;'Capital Structure'!$G$7,0,MIN('Capital Structure'!$H$10/'Capital Structure'!$I$7,CD77))</f>
        <v>0</v>
      </c>
      <c r="CF75" s="139">
        <f>IF(CF74&lt;'Capital Structure'!$G$7,0,MIN('Capital Structure'!$H$10/'Capital Structure'!$I$7,CE77))</f>
        <v>0</v>
      </c>
      <c r="CG75" s="139">
        <f>IF(CG74&lt;'Capital Structure'!$G$7,0,MIN('Capital Structure'!$H$10/'Capital Structure'!$I$7,CF77))</f>
        <v>0</v>
      </c>
      <c r="CH75" s="139">
        <f>IF(CH74&lt;'Capital Structure'!$G$7,0,MIN('Capital Structure'!$H$10/'Capital Structure'!$I$7,CG77))</f>
        <v>0</v>
      </c>
      <c r="CI75" s="139">
        <f>IF(CI74&lt;'Capital Structure'!$G$7,0,MIN('Capital Structure'!$H$10/'Capital Structure'!$I$7,CH77))</f>
        <v>0</v>
      </c>
      <c r="CJ75" s="139">
        <f>IF(CJ74&lt;'Capital Structure'!$G$7,0,MIN('Capital Structure'!$H$10/'Capital Structure'!$I$7,CI77))</f>
        <v>0</v>
      </c>
      <c r="CK75" s="139">
        <f>IF(CK74&lt;'Capital Structure'!$G$7,0,MIN('Capital Structure'!$H$10/'Capital Structure'!$I$7,CJ77))</f>
        <v>0</v>
      </c>
      <c r="CL75" s="139">
        <f>IF(CL74&lt;'Capital Structure'!$G$7,0,MIN('Capital Structure'!$H$10/'Capital Structure'!$I$7,CK77))</f>
        <v>0</v>
      </c>
      <c r="CM75" s="139">
        <f>IF(CM74&lt;'Capital Structure'!$G$7,0,MIN('Capital Structure'!$H$10/'Capital Structure'!$I$7,CL77))</f>
        <v>0</v>
      </c>
      <c r="CN75" s="139">
        <f>IF(CN74&lt;'Capital Structure'!$G$7,0,MIN('Capital Structure'!$H$10/'Capital Structure'!$I$7,CM77))</f>
        <v>0</v>
      </c>
      <c r="CO75" s="139">
        <f>IF(CO74&lt;'Capital Structure'!$G$7,0,MIN('Capital Structure'!$H$10/'Capital Structure'!$I$7,CN77))</f>
        <v>0</v>
      </c>
      <c r="CP75" s="139">
        <f>IF(CP74&lt;'Capital Structure'!$G$7,0,MIN('Capital Structure'!$H$10/'Capital Structure'!$I$7,CO77))</f>
        <v>0</v>
      </c>
      <c r="CQ75" s="139">
        <f>IF(CQ74&lt;'Capital Structure'!$G$7,0,MIN('Capital Structure'!$H$10/'Capital Structure'!$I$7,CP77))</f>
        <v>0</v>
      </c>
      <c r="CR75" s="139">
        <f>IF(CR74&lt;'Capital Structure'!$G$7,0,MIN('Capital Structure'!$H$10/'Capital Structure'!$I$7,CQ77))</f>
        <v>0</v>
      </c>
      <c r="CS75" s="139">
        <f>IF(CS74&lt;'Capital Structure'!$G$7,0,MIN('Capital Structure'!$H$10/'Capital Structure'!$I$7,CR77))</f>
        <v>0</v>
      </c>
      <c r="CT75" s="139">
        <f>IF(CT74&lt;'Capital Structure'!$G$7,0,MIN('Capital Structure'!$H$10/'Capital Structure'!$I$7,CS77))</f>
        <v>0</v>
      </c>
      <c r="CU75" s="139">
        <f>IF(CU74&lt;'Capital Structure'!$G$7,0,MIN('Capital Structure'!$H$10/'Capital Structure'!$I$7,CT77))</f>
        <v>0</v>
      </c>
      <c r="CV75" s="139">
        <f>IF(CV74&lt;'Capital Structure'!$G$7,0,MIN('Capital Structure'!$H$10/'Capital Structure'!$I$7,CU77))</f>
        <v>0</v>
      </c>
      <c r="CW75" s="139">
        <f>IF(CW74&lt;'Capital Structure'!$G$7,0,MIN('Capital Structure'!$H$10/'Capital Structure'!$I$7,CV77))</f>
        <v>0</v>
      </c>
      <c r="CX75" s="139">
        <f>IF(CX74&lt;'Capital Structure'!$G$7,0,MIN('Capital Structure'!$H$10/'Capital Structure'!$I$7,CW77))</f>
        <v>0</v>
      </c>
      <c r="CY75" s="139">
        <f>IF(CY74&lt;'Capital Structure'!$G$7,0,MIN('Capital Structure'!$H$10/'Capital Structure'!$I$7,CX77))</f>
        <v>0</v>
      </c>
      <c r="CZ75" s="139">
        <f>IF(CZ74&lt;'Capital Structure'!$G$7,0,MIN('Capital Structure'!$H$10/'Capital Structure'!$I$7,CY77))</f>
        <v>0</v>
      </c>
      <c r="DA75" s="139">
        <f>IF(DA74&lt;'Capital Structure'!$G$7,0,MIN('Capital Structure'!$H$10/'Capital Structure'!$I$7,CZ77))</f>
        <v>0</v>
      </c>
      <c r="DB75" s="139">
        <f>IF(DB74&lt;'Capital Structure'!$G$7,0,MIN('Capital Structure'!$H$10/'Capital Structure'!$I$7,DA77))</f>
        <v>0</v>
      </c>
      <c r="DC75" s="139">
        <f>IF(DC74&lt;'Capital Structure'!$G$7,0,MIN('Capital Structure'!$H$10/'Capital Structure'!$I$7,DB77))</f>
        <v>0</v>
      </c>
      <c r="DD75" s="139">
        <f>IF(DD74&lt;'Capital Structure'!$G$7,0,MIN('Capital Structure'!$H$10/'Capital Structure'!$I$7,DC77))</f>
        <v>0</v>
      </c>
      <c r="DE75" s="139">
        <f>IF(DE74&lt;'Capital Structure'!$G$7,0,MIN('Capital Structure'!$H$10/'Capital Structure'!$I$7,DD77))</f>
        <v>0</v>
      </c>
      <c r="DF75" s="139">
        <f>IF(DF74&lt;'Capital Structure'!$G$7,0,MIN('Capital Structure'!$H$10/'Capital Structure'!$I$7,DE77))</f>
        <v>0</v>
      </c>
      <c r="DG75" s="139">
        <f>IF(DG74&lt;'Capital Structure'!$G$7,0,MIN('Capital Structure'!$H$10/'Capital Structure'!$I$7,DF77))</f>
        <v>0</v>
      </c>
      <c r="DH75" s="139">
        <f>IF(DH74&lt;'Capital Structure'!$G$7,0,MIN('Capital Structure'!$H$10/'Capital Structure'!$I$7,DG77))</f>
        <v>0</v>
      </c>
      <c r="DI75" s="139">
        <f>IF(DI74&lt;'Capital Structure'!$G$7,0,MIN('Capital Structure'!$H$10/'Capital Structure'!$I$7,DH77))</f>
        <v>0</v>
      </c>
      <c r="DJ75" s="139">
        <f>IF(DJ74&lt;'Capital Structure'!$G$7,0,MIN('Capital Structure'!$H$10/'Capital Structure'!$I$7,DI77))</f>
        <v>0</v>
      </c>
      <c r="DK75" s="139">
        <f>IF(DK74&lt;'Capital Structure'!$G$7,0,MIN('Capital Structure'!$H$10/'Capital Structure'!$I$7,DJ77))</f>
        <v>0</v>
      </c>
      <c r="DL75" s="139">
        <f>IF(DL74&lt;'Capital Structure'!$G$7,0,MIN('Capital Structure'!$H$10/'Capital Structure'!$I$7,DK77))</f>
        <v>0</v>
      </c>
      <c r="DM75" s="139">
        <f>IF(DM74&lt;'Capital Structure'!$G$7,0,MIN('Capital Structure'!$H$10/'Capital Structure'!$I$7,DL77))</f>
        <v>0</v>
      </c>
      <c r="DN75" s="139">
        <f>IF(DN74&lt;'Capital Structure'!$G$7,0,MIN('Capital Structure'!$H$10/'Capital Structure'!$I$7,DM77))</f>
        <v>0</v>
      </c>
      <c r="DO75" s="139">
        <f>IF(DO74&lt;'Capital Structure'!$G$7,0,MIN('Capital Structure'!$H$10/'Capital Structure'!$I$7,DN77))</f>
        <v>0</v>
      </c>
      <c r="DP75" s="139">
        <f>IF(DP74&lt;'Capital Structure'!$G$7,0,MIN('Capital Structure'!$H$10/'Capital Structure'!$I$7,DO77))</f>
        <v>0</v>
      </c>
      <c r="DQ75" s="139">
        <f>IF(DQ74&lt;'Capital Structure'!$G$7,0,MIN('Capital Structure'!$H$10/'Capital Structure'!$I$7,DP77))</f>
        <v>0</v>
      </c>
      <c r="DR75" s="139">
        <f>IF(DR74&lt;'Capital Structure'!$G$7,0,MIN('Capital Structure'!$H$10/'Capital Structure'!$I$7,DQ77))</f>
        <v>0</v>
      </c>
      <c r="DS75" s="139">
        <f>IF(DS74&lt;'Capital Structure'!$G$7,0,MIN('Capital Structure'!$H$10/'Capital Structure'!$I$7,DR77))</f>
        <v>0</v>
      </c>
      <c r="DT75" s="139">
        <f>IF(DT74&lt;'Capital Structure'!$G$7,0,MIN('Capital Structure'!$H$10/'Capital Structure'!$I$7,DS77))</f>
        <v>0</v>
      </c>
      <c r="DU75" s="139">
        <f>IF(DU74&lt;'Capital Structure'!$G$7,0,MIN('Capital Structure'!$H$10/'Capital Structure'!$I$7,DT77))</f>
        <v>0</v>
      </c>
      <c r="DV75" s="139">
        <f>IF(DV74&lt;'Capital Structure'!$G$7,0,MIN('Capital Structure'!$H$10/'Capital Structure'!$I$7,DU77))</f>
        <v>0</v>
      </c>
      <c r="DW75" s="139">
        <f>IF(DW74&lt;'Capital Structure'!$G$7,0,MIN('Capital Structure'!$H$10/'Capital Structure'!$I$7,DV77))</f>
        <v>0</v>
      </c>
      <c r="DX75" s="139">
        <f>IF(DX74&lt;'Capital Structure'!$G$7,0,MIN('Capital Structure'!$H$10/'Capital Structure'!$I$7,DW77))</f>
        <v>0</v>
      </c>
      <c r="DY75" s="139">
        <f>IF(DY74&lt;'Capital Structure'!$G$7,0,MIN('Capital Structure'!$H$10/'Capital Structure'!$I$7,DX77))</f>
        <v>0</v>
      </c>
      <c r="DZ75" s="139">
        <f>IF(DZ74&lt;'Capital Structure'!$G$7,0,MIN('Capital Structure'!$H$10/'Capital Structure'!$I$7,DY77))</f>
        <v>0</v>
      </c>
      <c r="EA75" s="139">
        <f>IF(EA74&lt;'Capital Structure'!$G$7,0,MIN('Capital Structure'!$H$10/'Capital Structure'!$I$7,DZ77))</f>
        <v>0</v>
      </c>
      <c r="EB75" s="139">
        <f>IF(EB74&lt;'Capital Structure'!$G$7,0,MIN('Capital Structure'!$H$10/'Capital Structure'!$I$7,EA77))</f>
        <v>0</v>
      </c>
      <c r="EC75" s="139">
        <f>IF(EC74&lt;'Capital Structure'!$G$7,0,MIN('Capital Structure'!$H$10/'Capital Structure'!$I$7,EB77))</f>
        <v>0</v>
      </c>
      <c r="ED75" s="139">
        <f>IF(ED74&lt;'Capital Structure'!$G$7,0,MIN('Capital Structure'!$H$10/'Capital Structure'!$I$7,EC77))</f>
        <v>0</v>
      </c>
      <c r="EE75" s="139">
        <f>IF(EE74&lt;'Capital Structure'!$G$7,0,MIN('Capital Structure'!$H$10/'Capital Structure'!$I$7,ED77))</f>
        <v>0</v>
      </c>
      <c r="EF75" s="139">
        <f>IF(EF74&lt;'Capital Structure'!$G$7,0,MIN('Capital Structure'!$H$10/'Capital Structure'!$I$7,EE77))</f>
        <v>0</v>
      </c>
      <c r="EG75" s="139">
        <f>IF(EG74&lt;'Capital Structure'!$G$7,0,MIN('Capital Structure'!$H$10/'Capital Structure'!$I$7,EF77))</f>
        <v>0</v>
      </c>
      <c r="EH75" s="139">
        <f>IF(EH74&lt;'Capital Structure'!$G$7,0,MIN('Capital Structure'!$H$10/'Capital Structure'!$I$7,EG77))</f>
        <v>0</v>
      </c>
      <c r="EI75" s="139">
        <f>IF(EI74&lt;'Capital Structure'!$G$7,0,MIN('Capital Structure'!$H$10/'Capital Structure'!$I$7,EH77))</f>
        <v>0</v>
      </c>
      <c r="EJ75" s="139">
        <f>IF(EJ74&lt;'Capital Structure'!$G$7,0,MIN('Capital Structure'!$H$10/'Capital Structure'!$I$7,EI77))</f>
        <v>0</v>
      </c>
      <c r="EK75" s="139">
        <f>IF(EK74&lt;'Capital Structure'!$G$7,0,MIN('Capital Structure'!$H$10/'Capital Structure'!$I$7,EJ77))</f>
        <v>0</v>
      </c>
      <c r="EL75" s="139">
        <f>IF(EL74&lt;'Capital Structure'!$G$7,0,MIN('Capital Structure'!$H$10/'Capital Structure'!$I$7,EK77))</f>
        <v>0</v>
      </c>
      <c r="EM75" s="139">
        <f>IF(EM74&lt;'Capital Structure'!$G$7,0,MIN('Capital Structure'!$H$10/'Capital Structure'!$I$7,EL77))</f>
        <v>0</v>
      </c>
      <c r="EN75" s="139">
        <f>IF(EN74&lt;'Capital Structure'!$G$7,0,MIN('Capital Structure'!$H$10/'Capital Structure'!$I$7,EM77))</f>
        <v>0</v>
      </c>
      <c r="EO75" s="139">
        <f>IF(EO74&lt;'Capital Structure'!$G$7,0,MIN('Capital Structure'!$H$10/'Capital Structure'!$I$7,EN77))</f>
        <v>0</v>
      </c>
      <c r="EP75" s="139">
        <f>IF(EP74&lt;'Capital Structure'!$G$7,0,MIN('Capital Structure'!$H$10/'Capital Structure'!$I$7,EO77))</f>
        <v>0</v>
      </c>
      <c r="EQ75" s="139">
        <f>IF(EQ74&lt;'Capital Structure'!$G$7,0,MIN('Capital Structure'!$H$10/'Capital Structure'!$I$7,EP77))</f>
        <v>0</v>
      </c>
      <c r="ER75" s="139">
        <f>IF(ER74&lt;'Capital Structure'!$G$7,0,MIN('Capital Structure'!$H$10/'Capital Structure'!$I$7,EQ77))</f>
        <v>0</v>
      </c>
      <c r="ES75" s="139">
        <f>IF(ES74&lt;'Capital Structure'!$G$7,0,MIN('Capital Structure'!$H$10/'Capital Structure'!$I$7,ER77))</f>
        <v>0</v>
      </c>
      <c r="ET75" s="139">
        <f>IF(ET74&lt;'Capital Structure'!$G$7,0,MIN('Capital Structure'!$H$10/'Capital Structure'!$I$7,ES77))</f>
        <v>0</v>
      </c>
      <c r="EU75" s="139">
        <f>IF(EU74&lt;'Capital Structure'!$G$7,0,MIN('Capital Structure'!$H$10/'Capital Structure'!$I$7,ET77))</f>
        <v>0</v>
      </c>
      <c r="EV75" s="139">
        <f>IF(EV74&lt;'Capital Structure'!$G$7,0,MIN('Capital Structure'!$H$10/'Capital Structure'!$I$7,EU77))</f>
        <v>0</v>
      </c>
      <c r="EW75" s="139">
        <f>IF(EW74&lt;'Capital Structure'!$G$7,0,MIN('Capital Structure'!$H$10/'Capital Structure'!$I$7,EV77))</f>
        <v>0</v>
      </c>
      <c r="EX75" s="139">
        <f>IF(EX74&lt;'Capital Structure'!$G$7,0,MIN('Capital Structure'!$H$10/'Capital Structure'!$I$7,EW77))</f>
        <v>0</v>
      </c>
      <c r="EY75" s="139">
        <f>IF(EY74&lt;'Capital Structure'!$G$7,0,MIN('Capital Structure'!$H$10/'Capital Structure'!$I$7,EX77))</f>
        <v>0</v>
      </c>
      <c r="EZ75" s="139">
        <f>IF(EZ74&lt;'Capital Structure'!$G$7,0,MIN('Capital Structure'!$H$10/'Capital Structure'!$I$7,EY77))</f>
        <v>0</v>
      </c>
      <c r="FA75" s="139">
        <f>IF(FA74&lt;'Capital Structure'!$G$7,0,MIN('Capital Structure'!$H$10/'Capital Structure'!$I$7,EZ77))</f>
        <v>0</v>
      </c>
      <c r="FB75" s="139">
        <f>IF(FB74&lt;'Capital Structure'!$G$7,0,MIN('Capital Structure'!$H$10/'Capital Structure'!$I$7,FA77))</f>
        <v>0</v>
      </c>
      <c r="FC75" s="139"/>
      <c r="FD75" s="139"/>
      <c r="FE75" s="139"/>
      <c r="FF75" s="139"/>
      <c r="FG75" s="139"/>
      <c r="FH75" s="139"/>
      <c r="FI75" s="139"/>
      <c r="FJ75" s="139"/>
      <c r="FK75" s="139"/>
      <c r="FL75" s="139"/>
      <c r="FM75" s="139"/>
      <c r="FN75" s="139"/>
      <c r="FO75" s="139"/>
      <c r="FP75" s="139"/>
      <c r="FQ75" s="139"/>
      <c r="FR75" s="139"/>
      <c r="FS75" s="139"/>
      <c r="FT75" s="139"/>
      <c r="FU75" s="139"/>
      <c r="FV75" s="139"/>
      <c r="FW75" s="139"/>
      <c r="FX75" s="139"/>
      <c r="FY75" s="139"/>
      <c r="FZ75" s="139"/>
      <c r="GA75" s="139"/>
      <c r="GB75" s="139"/>
      <c r="GC75" s="139"/>
      <c r="GD75" s="139"/>
      <c r="GE75" s="139"/>
      <c r="GF75" s="139"/>
      <c r="GG75" s="139"/>
      <c r="GH75" s="139"/>
      <c r="GI75" s="139"/>
      <c r="GJ75" s="139"/>
      <c r="GK75" s="139"/>
      <c r="GL75" s="139"/>
      <c r="GM75" s="139"/>
      <c r="GN75" s="139"/>
      <c r="GO75" s="139"/>
      <c r="GP75" s="139"/>
      <c r="GQ75" s="139"/>
      <c r="GR75" s="139"/>
      <c r="GS75" s="139"/>
      <c r="GT75" s="139"/>
      <c r="GU75" s="139"/>
      <c r="GV75" s="139"/>
      <c r="GW75" s="139"/>
      <c r="GX75" s="139"/>
    </row>
    <row r="76" spans="1:16384">
      <c r="C76" s="105" t="s">
        <v>347</v>
      </c>
      <c r="E76" s="139">
        <f>IF(OR(E74&lt;'Capital Structure'!$G$7,E74&gt;'Capital Structure'!$H$7),0,MIN(MAX('Capital Structure'!$H$10,'Capital Structure'!$H$13)/'Capital Structure'!$I$7-E75,D78))</f>
        <v>0</v>
      </c>
      <c r="F76" s="139">
        <f>IF(OR(F74&lt;'Capital Structure'!$G$7,F74&gt;'Capital Structure'!$H$7),0,MIN(MAX('Capital Structure'!$H$10,'Capital Structure'!$H$13)/'Capital Structure'!$I$7-F75,E78))</f>
        <v>0</v>
      </c>
      <c r="G76" s="139">
        <f>IF(OR(G74&lt;'Capital Structure'!$G$7,G74&gt;'Capital Structure'!$H$7),0,MIN(MAX('Capital Structure'!$H$10,'Capital Structure'!$H$13)/'Capital Structure'!$I$7-G75,F78))</f>
        <v>0</v>
      </c>
      <c r="H76" s="139">
        <f>IF(OR(H74&lt;'Capital Structure'!$G$7,H74&gt;'Capital Structure'!$H$7),0,MIN(MAX('Capital Structure'!$H$10,'Capital Structure'!$H$13)/'Capital Structure'!$I$7-H75,G78))</f>
        <v>0</v>
      </c>
      <c r="I76" s="139">
        <f>IF(OR(I74&lt;'Capital Structure'!$G$7,I74&gt;'Capital Structure'!$H$7),0,MIN(MAX('Capital Structure'!$H$10,'Capital Structure'!$H$13)/'Capital Structure'!$I$7-I75,H78))</f>
        <v>0</v>
      </c>
      <c r="J76" s="139">
        <f>IF(OR(J74&lt;'Capital Structure'!$G$7,J74&gt;'Capital Structure'!$H$7),0,MIN(MAX('Capital Structure'!$H$10,'Capital Structure'!$H$13)/'Capital Structure'!$I$7-J75,I78))</f>
        <v>0</v>
      </c>
      <c r="K76" s="139">
        <f>IF(OR(K74&lt;'Capital Structure'!$G$7,K74&gt;'Capital Structure'!$H$7),0,MIN(MAX('Capital Structure'!$H$10,'Capital Structure'!$H$13)/'Capital Structure'!$I$7-K75,J78))</f>
        <v>0</v>
      </c>
      <c r="L76" s="139">
        <f>IF(OR(L74&lt;'Capital Structure'!$G$7,L74&gt;'Capital Structure'!$H$7),0,MIN(MAX('Capital Structure'!$H$10,'Capital Structure'!$H$13)/'Capital Structure'!$I$7-L75,K78))</f>
        <v>0</v>
      </c>
      <c r="M76" s="139">
        <f>IF(OR(M74&lt;'Capital Structure'!$G$7,M74&gt;'Capital Structure'!$H$7),0,MIN(MAX('Capital Structure'!$H$10,'Capital Structure'!$H$13)/'Capital Structure'!$I$7-M75,L78))</f>
        <v>0</v>
      </c>
      <c r="N76" s="139">
        <f>IF(OR(N74&lt;'Capital Structure'!$G$7,N74&gt;'Capital Structure'!$H$7),0,MIN(MAX('Capital Structure'!$H$10,'Capital Structure'!$H$13)/'Capital Structure'!$I$7-N75,M78))</f>
        <v>0</v>
      </c>
      <c r="O76" s="139">
        <f>IF(OR(O74&lt;'Capital Structure'!$G$7,O74&gt;'Capital Structure'!$H$7),0,MIN(MAX('Capital Structure'!$H$10,'Capital Structure'!$H$13)/'Capital Structure'!$I$7-O75,N78))</f>
        <v>0</v>
      </c>
      <c r="P76" s="139">
        <f>IF(OR(P74&lt;'Capital Structure'!$G$7,P74&gt;'Capital Structure'!$H$7),0,MIN(MAX('Capital Structure'!$H$10,'Capital Structure'!$H$13)/'Capital Structure'!$I$7-P75,O78))</f>
        <v>0</v>
      </c>
      <c r="Q76" s="139">
        <f>IF(OR(Q74&lt;'Capital Structure'!$G$7,Q74&gt;'Capital Structure'!$H$7),0,MIN(MAX('Capital Structure'!$H$10,'Capital Structure'!$H$13)/'Capital Structure'!$I$7-Q75,P78))</f>
        <v>0</v>
      </c>
      <c r="R76" s="139">
        <f>IF(OR(R74&lt;'Capital Structure'!$G$7,R74&gt;'Capital Structure'!$H$7),0,MIN(MAX('Capital Structure'!$H$10,'Capital Structure'!$H$13)/'Capital Structure'!$I$7-R75,Q78))</f>
        <v>0</v>
      </c>
      <c r="S76" s="139">
        <f>IF(OR(S74&lt;'Capital Structure'!$G$7,S74&gt;'Capital Structure'!$H$7),0,MIN(MAX('Capital Structure'!$H$10,'Capital Structure'!$H$13)/'Capital Structure'!$I$7-S75,R78))</f>
        <v>0</v>
      </c>
      <c r="T76" s="139">
        <f>IF(OR(T74&lt;'Capital Structure'!$G$7,T74&gt;'Capital Structure'!$H$7),0,MIN(MAX('Capital Structure'!$H$10,'Capital Structure'!$H$13)/'Capital Structure'!$I$7-T75,S78))</f>
        <v>0</v>
      </c>
      <c r="U76" s="139">
        <f>IF(OR(U74&lt;'Capital Structure'!$G$7,U74&gt;'Capital Structure'!$H$7),0,MIN(MAX('Capital Structure'!$H$10,'Capital Structure'!$H$13)/'Capital Structure'!$I$7-U75,T78))</f>
        <v>0</v>
      </c>
      <c r="V76" s="139">
        <f>IF(OR(V74&lt;'Capital Structure'!$G$7,V74&gt;'Capital Structure'!$H$7),0,MIN(MAX('Capital Structure'!$H$10,'Capital Structure'!$H$13)/'Capital Structure'!$I$7-V75,U78))</f>
        <v>0</v>
      </c>
      <c r="W76" s="139">
        <f>IF(OR(W74&lt;'Capital Structure'!$G$7,W74&gt;'Capital Structure'!$H$7),0,MIN(MAX('Capital Structure'!$H$10,'Capital Structure'!$H$13)/'Capital Structure'!$I$7-W75,V78))</f>
        <v>0</v>
      </c>
      <c r="X76" s="139">
        <f>IF(OR(X74&lt;'Capital Structure'!$G$7,X74&gt;'Capital Structure'!$H$7),0,MIN(MAX('Capital Structure'!$H$10,'Capital Structure'!$H$13)/'Capital Structure'!$I$7-X75,W78))</f>
        <v>0</v>
      </c>
      <c r="Y76" s="139">
        <f>IF(OR(Y74&lt;'Capital Structure'!$G$7,Y74&gt;'Capital Structure'!$H$7),0,MIN(MAX('Capital Structure'!$H$10,'Capital Structure'!$H$13)/'Capital Structure'!$I$7-Y75,X78))</f>
        <v>0</v>
      </c>
      <c r="Z76" s="139">
        <f>IF(OR(Z74&lt;'Capital Structure'!$G$7,Z74&gt;'Capital Structure'!$H$7),0,MIN(MAX('Capital Structure'!$H$10,'Capital Structure'!$H$13)/'Capital Structure'!$I$7-Z75,Y78))</f>
        <v>0</v>
      </c>
      <c r="AA76" s="139">
        <f>IF(OR(AA74&lt;'Capital Structure'!$G$7,AA74&gt;'Capital Structure'!$H$7),0,MIN(MAX('Capital Structure'!$H$10,'Capital Structure'!$H$13)/'Capital Structure'!$I$7-AA75,Z78))</f>
        <v>0</v>
      </c>
      <c r="AB76" s="139">
        <f>IF(OR(AB74&lt;'Capital Structure'!$G$7,AB74&gt;'Capital Structure'!$H$7),0,MIN(MAX('Capital Structure'!$H$10,'Capital Structure'!$H$13)/'Capital Structure'!$I$7-AB75,AA78))</f>
        <v>0</v>
      </c>
      <c r="AC76" s="139">
        <f>IF(OR(AC74&lt;'Capital Structure'!$G$7,AC74&gt;'Capital Structure'!$H$7),0,MIN(MAX('Capital Structure'!$H$10,'Capital Structure'!$H$13)/'Capital Structure'!$I$7-AC75,AB78))</f>
        <v>0</v>
      </c>
      <c r="AD76" s="139">
        <f>IF(OR(AD74&lt;'Capital Structure'!$G$7,AD74&gt;'Capital Structure'!$H$7),0,MIN(MAX('Capital Structure'!$H$10,'Capital Structure'!$H$13)/'Capital Structure'!$I$7-AD75,AC78))</f>
        <v>0</v>
      </c>
      <c r="AE76" s="139">
        <f>IF(OR(AE74&lt;'Capital Structure'!$G$7,AE74&gt;'Capital Structure'!$H$7),0,MIN(MAX('Capital Structure'!$H$10,'Capital Structure'!$H$13)/'Capital Structure'!$I$7-AE75,AD78))</f>
        <v>0</v>
      </c>
      <c r="AF76" s="139">
        <f>IF(OR(AF74&lt;'Capital Structure'!$G$7,AF74&gt;'Capital Structure'!$H$7),0,MIN(MAX('Capital Structure'!$H$10,'Capital Structure'!$H$13)/'Capital Structure'!$I$7-AF75,AE78))</f>
        <v>0</v>
      </c>
      <c r="AG76" s="139">
        <f>IF(OR(AG74&lt;'Capital Structure'!$G$7,AG74&gt;'Capital Structure'!$H$7),0,MIN(MAX('Capital Structure'!$H$10,'Capital Structure'!$H$13)/'Capital Structure'!$I$7-AG75,AF78))</f>
        <v>0</v>
      </c>
      <c r="AH76" s="139">
        <f>IF(OR(AH74&lt;'Capital Structure'!$G$7,AH74&gt;'Capital Structure'!$H$7),0,MIN(MAX('Capital Structure'!$H$10,'Capital Structure'!$H$13)/'Capital Structure'!$I$7-AH75,AG78))</f>
        <v>0</v>
      </c>
      <c r="AI76" s="139">
        <f>IF(OR(AI74&lt;'Capital Structure'!$G$7,AI74&gt;'Capital Structure'!$H$7),0,MIN(MAX('Capital Structure'!$H$10,'Capital Structure'!$H$13)/'Capital Structure'!$I$7-AI75,AH78))</f>
        <v>0</v>
      </c>
      <c r="AJ76" s="139">
        <f>IF(OR(AJ74&lt;'Capital Structure'!$G$7,AJ74&gt;'Capital Structure'!$H$7),0,MIN(MAX('Capital Structure'!$H$10,'Capital Structure'!$H$13)/'Capital Structure'!$I$7-AJ75,AI78))</f>
        <v>0</v>
      </c>
      <c r="AK76" s="139">
        <f>IF(OR(AK74&lt;'Capital Structure'!$G$7,AK74&gt;'Capital Structure'!$H$7),0,MIN(MAX('Capital Structure'!$H$10,'Capital Structure'!$H$13)/'Capital Structure'!$I$7-AK75,AJ78))</f>
        <v>0</v>
      </c>
      <c r="AL76" s="139">
        <f>IF(OR(AL74&lt;'Capital Structure'!$G$7,AL74&gt;'Capital Structure'!$H$7),0,MIN(MAX('Capital Structure'!$H$10,'Capital Structure'!$H$13)/'Capital Structure'!$I$7-AL75,AK78))</f>
        <v>0</v>
      </c>
      <c r="AM76" s="139">
        <f>IF(OR(AM74&lt;'Capital Structure'!$G$7,AM74&gt;'Capital Structure'!$H$7),0,MIN(MAX('Capital Structure'!$H$10,'Capital Structure'!$H$13)/'Capital Structure'!$I$7-AM75,AL78))</f>
        <v>0</v>
      </c>
      <c r="AN76" s="139">
        <f>IF(OR(AN74&lt;'Capital Structure'!$G$7,AN74&gt;'Capital Structure'!$H$7),0,MIN(MAX('Capital Structure'!$H$10,'Capital Structure'!$H$13)/'Capital Structure'!$I$7-AN75,AM78))</f>
        <v>0</v>
      </c>
      <c r="AO76" s="139">
        <f>IF(OR(AO74&lt;'Capital Structure'!$G$7,AO74&gt;'Capital Structure'!$H$7),0,MIN(MAX('Capital Structure'!$H$10,'Capital Structure'!$H$13)/'Capital Structure'!$I$7-AO75,AN78))</f>
        <v>0</v>
      </c>
      <c r="AP76" s="139">
        <f>IF(OR(AP74&lt;'Capital Structure'!$G$7,AP74&gt;'Capital Structure'!$H$7),0,MIN(MAX('Capital Structure'!$H$10,'Capital Structure'!$H$13)/'Capital Structure'!$I$7-AP75,AO78))</f>
        <v>0</v>
      </c>
      <c r="AQ76" s="139">
        <f>IF(OR(AQ74&lt;'Capital Structure'!$G$7,AQ74&gt;'Capital Structure'!$H$7),0,MIN(MAX('Capital Structure'!$H$10,'Capital Structure'!$H$13)/'Capital Structure'!$I$7-AQ75,AP78))</f>
        <v>0</v>
      </c>
      <c r="AR76" s="139">
        <f>IF(OR(AR74&lt;'Capital Structure'!$G$7,AR74&gt;'Capital Structure'!$H$7),0,MIN(MAX('Capital Structure'!$H$10,'Capital Structure'!$H$13)/'Capital Structure'!$I$7-AR75,AQ78))</f>
        <v>0</v>
      </c>
      <c r="AS76" s="139">
        <f>IF(OR(AS74&lt;'Capital Structure'!$G$7,AS74&gt;'Capital Structure'!$H$7),0,MIN(MAX('Capital Structure'!$H$10,'Capital Structure'!$H$13)/'Capital Structure'!$I$7-AS75,AR78))</f>
        <v>0</v>
      </c>
      <c r="AT76" s="139">
        <f>IF(OR(AT74&lt;'Capital Structure'!$G$7,AT74&gt;'Capital Structure'!$H$7),0,MIN(MAX('Capital Structure'!$H$10,'Capital Structure'!$H$13)/'Capital Structure'!$I$7-AT75,AS78))</f>
        <v>0</v>
      </c>
      <c r="AU76" s="139">
        <f>IF(OR(AU74&lt;'Capital Structure'!$G$7,AU74&gt;'Capital Structure'!$H$7),0,MIN(MAX('Capital Structure'!$H$10,'Capital Structure'!$H$13)/'Capital Structure'!$I$7-AU75,AT78))</f>
        <v>0</v>
      </c>
      <c r="AV76" s="139">
        <f>IF(OR(AV74&lt;'Capital Structure'!$G$7,AV74&gt;'Capital Structure'!$H$7),0,MIN(MAX('Capital Structure'!$H$10,'Capital Structure'!$H$13)/'Capital Structure'!$I$7-AV75,AU78))</f>
        <v>0</v>
      </c>
      <c r="AW76" s="139">
        <f>IF(OR(AW74&lt;'Capital Structure'!$G$7,AW74&gt;'Capital Structure'!$H$7),0,MIN(MAX('Capital Structure'!$H$10,'Capital Structure'!$H$13)/'Capital Structure'!$I$7-AW75,AV78))</f>
        <v>0</v>
      </c>
      <c r="AX76" s="139">
        <f>IF(OR(AX74&lt;'Capital Structure'!$G$7,AX74&gt;'Capital Structure'!$H$7),0,MIN(MAX('Capital Structure'!$H$10,'Capital Structure'!$H$13)/'Capital Structure'!$I$7-AX75,AW78))</f>
        <v>0</v>
      </c>
      <c r="AY76" s="139">
        <f>IF(OR(AY74&lt;'Capital Structure'!$G$7,AY74&gt;'Capital Structure'!$H$7),0,MIN(MAX('Capital Structure'!$H$10,'Capital Structure'!$H$13)/'Capital Structure'!$I$7-AY75,AX78))</f>
        <v>0</v>
      </c>
      <c r="AZ76" s="139">
        <f>IF(OR(AZ74&lt;'Capital Structure'!$G$7,AZ74&gt;'Capital Structure'!$H$7),0,MIN(MAX('Capital Structure'!$H$10,'Capital Structure'!$H$13)/'Capital Structure'!$I$7-AZ75,AY78))</f>
        <v>0</v>
      </c>
      <c r="BA76" s="139">
        <f>IF(OR(BA74&lt;'Capital Structure'!$G$7,BA74&gt;'Capital Structure'!$H$7),0,MIN(MAX('Capital Structure'!$H$10,'Capital Structure'!$H$13)/'Capital Structure'!$I$7-BA75,AZ78))</f>
        <v>0</v>
      </c>
      <c r="BB76" s="139">
        <f>IF(OR(BB74&lt;'Capital Structure'!$G$7,BB74&gt;'Capital Structure'!$H$7),0,MIN(MAX('Capital Structure'!$H$10,'Capital Structure'!$H$13)/'Capital Structure'!$I$7-BB75,BA78))</f>
        <v>0</v>
      </c>
      <c r="BC76" s="139">
        <f>IF(OR(BC74&lt;'Capital Structure'!$G$7,BC74&gt;'Capital Structure'!$H$7),0,MIN(MAX('Capital Structure'!$H$10,'Capital Structure'!$H$13)/'Capital Structure'!$I$7-BC75,BB78))</f>
        <v>0</v>
      </c>
      <c r="BD76" s="139">
        <f>IF(OR(BD74&lt;'Capital Structure'!$G$7,BD74&gt;'Capital Structure'!$H$7),0,MIN(MAX('Capital Structure'!$H$10,'Capital Structure'!$H$13)/'Capital Structure'!$I$7-BD75,BC78))</f>
        <v>0</v>
      </c>
      <c r="BE76" s="139">
        <f>IF(OR(BE74&lt;'Capital Structure'!$G$7,BE74&gt;'Capital Structure'!$H$7),0,MIN(MAX('Capital Structure'!$H$10,'Capital Structure'!$H$13)/'Capital Structure'!$I$7-BE75,BD78))</f>
        <v>0</v>
      </c>
      <c r="BF76" s="139">
        <f>IF(OR(BF74&lt;'Capital Structure'!$G$7,BF74&gt;'Capital Structure'!$H$7),0,MIN(MAX('Capital Structure'!$H$10,'Capital Structure'!$H$13)/'Capital Structure'!$I$7-BF75,BE78))</f>
        <v>3999588.9230769225</v>
      </c>
      <c r="BG76" s="139">
        <f>IF(OR(BG74&lt;'Capital Structure'!$G$7,BG74&gt;'Capital Structure'!$H$7),0,MIN(MAX('Capital Structure'!$H$10,'Capital Structure'!$H$13)/'Capital Structure'!$I$7-BG75,BF78))</f>
        <v>4009543.3846153845</v>
      </c>
      <c r="BH76" s="139">
        <f>IF(OR(BH74&lt;'Capital Structure'!$G$7,BH74&gt;'Capital Structure'!$H$7),0,MIN(MAX('Capital Structure'!$H$10,'Capital Structure'!$H$13)/'Capital Structure'!$I$7-BH75,BG78))</f>
        <v>4009543.3846153845</v>
      </c>
      <c r="BI76" s="139">
        <f>IF(OR(BI74&lt;'Capital Structure'!$G$7,BI74&gt;'Capital Structure'!$H$7),0,MIN(MAX('Capital Structure'!$H$10,'Capital Structure'!$H$13)/'Capital Structure'!$I$7-BI75,BH78))</f>
        <v>4009543.3846153845</v>
      </c>
      <c r="BJ76" s="139">
        <f>IF(OR(BJ74&lt;'Capital Structure'!$G$7,BJ74&gt;'Capital Structure'!$H$7),0,MIN(MAX('Capital Structure'!$H$10,'Capital Structure'!$H$13)/'Capital Structure'!$I$7-BJ75,BI78))</f>
        <v>4009543.3846153845</v>
      </c>
      <c r="BK76" s="139">
        <f>IF(OR(BK74&lt;'Capital Structure'!$G$7,BK74&gt;'Capital Structure'!$H$7),0,MIN(MAX('Capital Structure'!$H$10,'Capital Structure'!$H$13)/'Capital Structure'!$I$7-BK75,BJ78))</f>
        <v>4009543.3846153845</v>
      </c>
      <c r="BL76" s="139">
        <f>IF(OR(BL74&lt;'Capital Structure'!$G$7,BL74&gt;'Capital Structure'!$H$7),0,MIN(MAX('Capital Structure'!$H$10,'Capital Structure'!$H$13)/'Capital Structure'!$I$7-BL75,BK78))</f>
        <v>4009543.3846153845</v>
      </c>
      <c r="BM76" s="139">
        <f>IF(OR(BM74&lt;'Capital Structure'!$G$7,BM74&gt;'Capital Structure'!$H$7),0,MIN(MAX('Capital Structure'!$H$10,'Capital Structure'!$H$13)/'Capital Structure'!$I$7-BM75,BL78))</f>
        <v>4009543.3846153845</v>
      </c>
      <c r="BN76" s="139">
        <f>IF(OR(BN74&lt;'Capital Structure'!$G$7,BN74&gt;'Capital Structure'!$H$7),0,MIN(MAX('Capital Structure'!$H$10,'Capital Structure'!$H$13)/'Capital Structure'!$I$7-BN75,BM78))</f>
        <v>4009543.3846153845</v>
      </c>
      <c r="BO76" s="139">
        <f>IF(OR(BO74&lt;'Capital Structure'!$G$7,BO74&gt;'Capital Structure'!$H$7),0,MIN(MAX('Capital Structure'!$H$10,'Capital Structure'!$H$13)/'Capital Structure'!$I$7-BO75,BN78))</f>
        <v>4009543.3846153845</v>
      </c>
      <c r="BP76" s="139">
        <f>IF(OR(BP74&lt;'Capital Structure'!$G$7,BP74&gt;'Capital Structure'!$H$7),0,MIN(MAX('Capital Structure'!$H$10,'Capital Structure'!$H$13)/'Capital Structure'!$I$7-BP75,BO78))</f>
        <v>4009543.3846153845</v>
      </c>
      <c r="BQ76" s="139">
        <f>IF(OR(BQ74&lt;'Capital Structure'!$G$7,BQ74&gt;'Capital Structure'!$H$7),0,MIN(MAX('Capital Structure'!$H$10,'Capital Structure'!$H$13)/'Capital Structure'!$I$7-BQ75,BP78))</f>
        <v>4009543.3846153845</v>
      </c>
      <c r="BR76" s="139">
        <f>IF(OR(BR74&lt;'Capital Structure'!$G$7,BR74&gt;'Capital Structure'!$H$7),0,MIN(MAX('Capital Structure'!$H$10,'Capital Structure'!$H$13)/'Capital Structure'!$I$7-BR75,BQ78))</f>
        <v>4009543.3846153845</v>
      </c>
      <c r="BS76" s="139">
        <f>IF(OR(BS74&lt;'Capital Structure'!$G$7,BS74&gt;'Capital Structure'!$H$7),0,MIN(MAX('Capital Structure'!$H$10,'Capital Structure'!$H$13)/'Capital Structure'!$I$7-BS75,BR78))</f>
        <v>4009543.3846153845</v>
      </c>
      <c r="BT76" s="139">
        <f>IF(OR(BT74&lt;'Capital Structure'!$G$7,BT74&gt;'Capital Structure'!$H$7),0,MIN(MAX('Capital Structure'!$H$10,'Capital Structure'!$H$13)/'Capital Structure'!$I$7-BT75,BS78))</f>
        <v>4009543.3846153845</v>
      </c>
      <c r="BU76" s="139">
        <f>IF(OR(BU74&lt;'Capital Structure'!$G$7,BU74&gt;'Capital Structure'!$H$7),0,MIN(MAX('Capital Structure'!$H$10,'Capital Structure'!$H$13)/'Capital Structure'!$I$7-BU75,BT78))</f>
        <v>4009543.3846153845</v>
      </c>
      <c r="BV76" s="139">
        <f>IF(OR(BV74&lt;'Capital Structure'!$G$7,BV74&gt;'Capital Structure'!$H$7),0,MIN(MAX('Capital Structure'!$H$10,'Capital Structure'!$H$13)/'Capital Structure'!$I$7-BV75,BU78))</f>
        <v>4009543.3846153845</v>
      </c>
      <c r="BW76" s="139">
        <f>IF(OR(BW74&lt;'Capital Structure'!$G$7,BW74&gt;'Capital Structure'!$H$7),0,MIN(MAX('Capital Structure'!$H$10,'Capital Structure'!$H$13)/'Capital Structure'!$I$7-BW75,BV78))</f>
        <v>4009543.3846153845</v>
      </c>
      <c r="BX76" s="139">
        <f>IF(OR(BX74&lt;'Capital Structure'!$G$7,BX74&gt;'Capital Structure'!$H$7),0,MIN(MAX('Capital Structure'!$H$10,'Capital Structure'!$H$13)/'Capital Structure'!$I$7-BX75,BW78))</f>
        <v>4009543.3846153845</v>
      </c>
      <c r="BY76" s="139">
        <f>IF(OR(BY74&lt;'Capital Structure'!$G$7,BY74&gt;'Capital Structure'!$H$7),0,MIN(MAX('Capital Structure'!$H$10,'Capital Structure'!$H$13)/'Capital Structure'!$I$7-BY75,BX78))</f>
        <v>4009543.3846153845</v>
      </c>
      <c r="BZ76" s="139">
        <f>IF(OR(BZ74&lt;'Capital Structure'!$G$7,BZ74&gt;'Capital Structure'!$H$7),0,MIN(MAX('Capital Structure'!$H$10,'Capital Structure'!$H$13)/'Capital Structure'!$I$7-BZ75,BY78))</f>
        <v>4009543.3846153845</v>
      </c>
      <c r="CA76" s="139">
        <f>IF(OR(CA74&lt;'Capital Structure'!$G$7,CA74&gt;'Capital Structure'!$H$7),0,MIN(MAX('Capital Structure'!$H$10,'Capital Structure'!$H$13)/'Capital Structure'!$I$7-CA75,BZ78))</f>
        <v>4009543.3846153617</v>
      </c>
      <c r="CB76" s="139">
        <f>IF(OR(CB74&lt;'Capital Structure'!$G$7,CB74&gt;'Capital Structure'!$H$7),0,MIN(MAX('Capital Structure'!$H$10,'Capital Structure'!$H$13)/'Capital Structure'!$I$7-CB75,CA78))</f>
        <v>0</v>
      </c>
      <c r="CC76" s="139">
        <f>IF(OR(CC74&lt;'Capital Structure'!$G$7,CC74&gt;'Capital Structure'!$H$7),0,MIN(MAX('Capital Structure'!$H$10,'Capital Structure'!$H$13)/'Capital Structure'!$I$7-CC75,CB78))</f>
        <v>0</v>
      </c>
      <c r="CD76" s="139">
        <f>IF(OR(CD74&lt;'Capital Structure'!$G$7,CD74&gt;'Capital Structure'!$H$7),0,MIN(MAX('Capital Structure'!$H$10,'Capital Structure'!$H$13)/'Capital Structure'!$I$7-CD75,CC78))</f>
        <v>0</v>
      </c>
      <c r="CE76" s="139">
        <f>IF(OR(CE74&lt;'Capital Structure'!$G$7,CE74&gt;'Capital Structure'!$H$7),0,MIN(MAX('Capital Structure'!$H$10,'Capital Structure'!$H$13)/'Capital Structure'!$I$7-CE75,CD78))</f>
        <v>0</v>
      </c>
      <c r="CF76" s="139">
        <f>IF(OR(CF74&lt;'Capital Structure'!$G$7,CF74&gt;'Capital Structure'!$H$7),0,MIN(MAX('Capital Structure'!$H$10,'Capital Structure'!$H$13)/'Capital Structure'!$I$7-CF75,CE78))</f>
        <v>0</v>
      </c>
      <c r="CG76" s="139">
        <f>IF(OR(CG74&lt;'Capital Structure'!$G$7,CG74&gt;'Capital Structure'!$H$7),0,MIN(MAX('Capital Structure'!$H$10,'Capital Structure'!$H$13)/'Capital Structure'!$I$7-CG75,CF78))</f>
        <v>0</v>
      </c>
      <c r="CH76" s="139">
        <f>IF(OR(CH74&lt;'Capital Structure'!$G$7,CH74&gt;'Capital Structure'!$H$7),0,MIN(MAX('Capital Structure'!$H$10,'Capital Structure'!$H$13)/'Capital Structure'!$I$7-CH75,CG78))</f>
        <v>0</v>
      </c>
      <c r="CI76" s="139">
        <f>IF(OR(CI74&lt;'Capital Structure'!$G$7,CI74&gt;'Capital Structure'!$H$7),0,MIN(MAX('Capital Structure'!$H$10,'Capital Structure'!$H$13)/'Capital Structure'!$I$7-CI75,CH78))</f>
        <v>0</v>
      </c>
      <c r="CJ76" s="139">
        <f>IF(OR(CJ74&lt;'Capital Structure'!$G$7,CJ74&gt;'Capital Structure'!$H$7),0,MIN(MAX('Capital Structure'!$H$10,'Capital Structure'!$H$13)/'Capital Structure'!$I$7-CJ75,CI78))</f>
        <v>0</v>
      </c>
      <c r="CK76" s="139">
        <f>IF(OR(CK74&lt;'Capital Structure'!$G$7,CK74&gt;'Capital Structure'!$H$7),0,MIN(MAX('Capital Structure'!$H$10,'Capital Structure'!$H$13)/'Capital Structure'!$I$7-CK75,CJ78))</f>
        <v>0</v>
      </c>
      <c r="CL76" s="139">
        <f>IF(OR(CL74&lt;'Capital Structure'!$G$7,CL74&gt;'Capital Structure'!$H$7),0,MIN(MAX('Capital Structure'!$H$10,'Capital Structure'!$H$13)/'Capital Structure'!$I$7-CL75,CK78))</f>
        <v>0</v>
      </c>
      <c r="CM76" s="139">
        <f>IF(OR(CM74&lt;'Capital Structure'!$G$7,CM74&gt;'Capital Structure'!$H$7),0,MIN(MAX('Capital Structure'!$H$10,'Capital Structure'!$H$13)/'Capital Structure'!$I$7-CM75,CL78))</f>
        <v>0</v>
      </c>
      <c r="CN76" s="139">
        <f>IF(OR(CN74&lt;'Capital Structure'!$G$7,CN74&gt;'Capital Structure'!$H$7),0,MIN(MAX('Capital Structure'!$H$10,'Capital Structure'!$H$13)/'Capital Structure'!$I$7-CN75,CM78))</f>
        <v>0</v>
      </c>
      <c r="CO76" s="139">
        <f>IF(OR(CO74&lt;'Capital Structure'!$G$7,CO74&gt;'Capital Structure'!$H$7),0,MIN(MAX('Capital Structure'!$H$10,'Capital Structure'!$H$13)/'Capital Structure'!$I$7-CO75,CN78))</f>
        <v>0</v>
      </c>
      <c r="CP76" s="139">
        <f>IF(OR(CP74&lt;'Capital Structure'!$G$7,CP74&gt;'Capital Structure'!$H$7),0,MIN(MAX('Capital Structure'!$H$10,'Capital Structure'!$H$13)/'Capital Structure'!$I$7-CP75,CO78))</f>
        <v>0</v>
      </c>
      <c r="CQ76" s="139">
        <f>IF(OR(CQ74&lt;'Capital Structure'!$G$7,CQ74&gt;'Capital Structure'!$H$7),0,MIN(MAX('Capital Structure'!$H$10,'Capital Structure'!$H$13)/'Capital Structure'!$I$7-CQ75,CP78))</f>
        <v>0</v>
      </c>
      <c r="CR76" s="139">
        <f>IF(OR(CR74&lt;'Capital Structure'!$G$7,CR74&gt;'Capital Structure'!$H$7),0,MIN(MAX('Capital Structure'!$H$10,'Capital Structure'!$H$13)/'Capital Structure'!$I$7-CR75,CQ78))</f>
        <v>0</v>
      </c>
      <c r="CS76" s="139">
        <f>IF(OR(CS74&lt;'Capital Structure'!$G$7,CS74&gt;'Capital Structure'!$H$7),0,MIN(MAX('Capital Structure'!$H$10,'Capital Structure'!$H$13)/'Capital Structure'!$I$7-CS75,CR78))</f>
        <v>0</v>
      </c>
      <c r="CT76" s="139">
        <f>IF(OR(CT74&lt;'Capital Structure'!$G$7,CT74&gt;'Capital Structure'!$H$7),0,MIN(MAX('Capital Structure'!$H$10,'Capital Structure'!$H$13)/'Capital Structure'!$I$7-CT75,CS78))</f>
        <v>0</v>
      </c>
      <c r="CU76" s="139">
        <f>IF(OR(CU74&lt;'Capital Structure'!$G$7,CU74&gt;'Capital Structure'!$H$7),0,MIN(MAX('Capital Structure'!$H$10,'Capital Structure'!$H$13)/'Capital Structure'!$I$7-CU75,CT78))</f>
        <v>0</v>
      </c>
      <c r="CV76" s="139">
        <f>IF(OR(CV74&lt;'Capital Structure'!$G$7,CV74&gt;'Capital Structure'!$H$7),0,MIN(MAX('Capital Structure'!$H$10,'Capital Structure'!$H$13)/'Capital Structure'!$I$7-CV75,CU78))</f>
        <v>0</v>
      </c>
      <c r="CW76" s="139">
        <f>IF(OR(CW74&lt;'Capital Structure'!$G$7,CW74&gt;'Capital Structure'!$H$7),0,MIN(MAX('Capital Structure'!$H$10,'Capital Structure'!$H$13)/'Capital Structure'!$I$7-CW75,CV78))</f>
        <v>0</v>
      </c>
      <c r="CX76" s="139">
        <f>IF(OR(CX74&lt;'Capital Structure'!$G$7,CX74&gt;'Capital Structure'!$H$7),0,MIN(MAX('Capital Structure'!$H$10,'Capital Structure'!$H$13)/'Capital Structure'!$I$7-CX75,CW78))</f>
        <v>0</v>
      </c>
      <c r="CY76" s="139">
        <f>IF(OR(CY74&lt;'Capital Structure'!$G$7,CY74&gt;'Capital Structure'!$H$7),0,MIN(MAX('Capital Structure'!$H$10,'Capital Structure'!$H$13)/'Capital Structure'!$I$7-CY75,CX78))</f>
        <v>0</v>
      </c>
      <c r="CZ76" s="139">
        <f>IF(OR(CZ74&lt;'Capital Structure'!$G$7,CZ74&gt;'Capital Structure'!$H$7),0,MIN(MAX('Capital Structure'!$H$10,'Capital Structure'!$H$13)/'Capital Structure'!$I$7-CZ75,CY78))</f>
        <v>0</v>
      </c>
      <c r="DA76" s="139">
        <f>IF(OR(DA74&lt;'Capital Structure'!$G$7,DA74&gt;'Capital Structure'!$H$7),0,MIN(MAX('Capital Structure'!$H$10,'Capital Structure'!$H$13)/'Capital Structure'!$I$7-DA75,CZ78))</f>
        <v>0</v>
      </c>
      <c r="DB76" s="139">
        <f>IF(OR(DB74&lt;'Capital Structure'!$G$7,DB74&gt;'Capital Structure'!$H$7),0,MIN(MAX('Capital Structure'!$H$10,'Capital Structure'!$H$13)/'Capital Structure'!$I$7-DB75,DA78))</f>
        <v>0</v>
      </c>
      <c r="DC76" s="139">
        <f>IF(OR(DC74&lt;'Capital Structure'!$G$7,DC74&gt;'Capital Structure'!$H$7),0,MIN(MAX('Capital Structure'!$H$10,'Capital Structure'!$H$13)/'Capital Structure'!$I$7-DC75,DB78))</f>
        <v>0</v>
      </c>
      <c r="DD76" s="139">
        <f>IF(OR(DD74&lt;'Capital Structure'!$G$7,DD74&gt;'Capital Structure'!$H$7),0,MIN(MAX('Capital Structure'!$H$10,'Capital Structure'!$H$13)/'Capital Structure'!$I$7-DD75,DC78))</f>
        <v>0</v>
      </c>
      <c r="DE76" s="139">
        <f>IF(OR(DE74&lt;'Capital Structure'!$G$7,DE74&gt;'Capital Structure'!$H$7),0,MIN(MAX('Capital Structure'!$H$10,'Capital Structure'!$H$13)/'Capital Structure'!$I$7-DE75,DD78))</f>
        <v>0</v>
      </c>
      <c r="DF76" s="139">
        <f>IF(OR(DF74&lt;'Capital Structure'!$G$7,DF74&gt;'Capital Structure'!$H$7),0,MIN(MAX('Capital Structure'!$H$10,'Capital Structure'!$H$13)/'Capital Structure'!$I$7-DF75,DE78))</f>
        <v>0</v>
      </c>
      <c r="DG76" s="139">
        <f>IF(OR(DG74&lt;'Capital Structure'!$G$7,DG74&gt;'Capital Structure'!$H$7),0,MIN(MAX('Capital Structure'!$H$10,'Capital Structure'!$H$13)/'Capital Structure'!$I$7-DG75,DF78))</f>
        <v>0</v>
      </c>
      <c r="DH76" s="139">
        <f>IF(OR(DH74&lt;'Capital Structure'!$G$7,DH74&gt;'Capital Structure'!$H$7),0,MIN(MAX('Capital Structure'!$H$10,'Capital Structure'!$H$13)/'Capital Structure'!$I$7-DH75,DG78))</f>
        <v>0</v>
      </c>
      <c r="DI76" s="139">
        <f>IF(OR(DI74&lt;'Capital Structure'!$G$7,DI74&gt;'Capital Structure'!$H$7),0,MIN(MAX('Capital Structure'!$H$10,'Capital Structure'!$H$13)/'Capital Structure'!$I$7-DI75,DH78))</f>
        <v>0</v>
      </c>
      <c r="DJ76" s="139">
        <f>IF(OR(DJ74&lt;'Capital Structure'!$G$7,DJ74&gt;'Capital Structure'!$H$7),0,MIN(MAX('Capital Structure'!$H$10,'Capital Structure'!$H$13)/'Capital Structure'!$I$7-DJ75,DI78))</f>
        <v>0</v>
      </c>
      <c r="DK76" s="139">
        <f>IF(OR(DK74&lt;'Capital Structure'!$G$7,DK74&gt;'Capital Structure'!$H$7),0,MIN(MAX('Capital Structure'!$H$10,'Capital Structure'!$H$13)/'Capital Structure'!$I$7-DK75,DJ78))</f>
        <v>0</v>
      </c>
      <c r="DL76" s="139">
        <f>IF(OR(DL74&lt;'Capital Structure'!$G$7,DL74&gt;'Capital Structure'!$H$7),0,MIN(MAX('Capital Structure'!$H$10,'Capital Structure'!$H$13)/'Capital Structure'!$I$7-DL75,DK78))</f>
        <v>0</v>
      </c>
      <c r="DM76" s="139">
        <f>IF(OR(DM74&lt;'Capital Structure'!$G$7,DM74&gt;'Capital Structure'!$H$7),0,MIN(MAX('Capital Structure'!$H$10,'Capital Structure'!$H$13)/'Capital Structure'!$I$7-DM75,DL78))</f>
        <v>0</v>
      </c>
      <c r="DN76" s="139">
        <f>IF(OR(DN74&lt;'Capital Structure'!$G$7,DN74&gt;'Capital Structure'!$H$7),0,MIN(MAX('Capital Structure'!$H$10,'Capital Structure'!$H$13)/'Capital Structure'!$I$7-DN75,DM78))</f>
        <v>0</v>
      </c>
      <c r="DO76" s="139">
        <f>IF(OR(DO74&lt;'Capital Structure'!$G$7,DO74&gt;'Capital Structure'!$H$7),0,MIN(MAX('Capital Structure'!$H$10,'Capital Structure'!$H$13)/'Capital Structure'!$I$7-DO75,DN78))</f>
        <v>0</v>
      </c>
      <c r="DP76" s="139">
        <f>IF(OR(DP74&lt;'Capital Structure'!$G$7,DP74&gt;'Capital Structure'!$H$7),0,MIN(MAX('Capital Structure'!$H$10,'Capital Structure'!$H$13)/'Capital Structure'!$I$7-DP75,DO78))</f>
        <v>0</v>
      </c>
      <c r="DQ76" s="139">
        <f>IF(OR(DQ74&lt;'Capital Structure'!$G$7,DQ74&gt;'Capital Structure'!$H$7),0,MIN(MAX('Capital Structure'!$H$10,'Capital Structure'!$H$13)/'Capital Structure'!$I$7-DQ75,DP78))</f>
        <v>0</v>
      </c>
      <c r="DR76" s="139">
        <f>IF(OR(DR74&lt;'Capital Structure'!$G$7,DR74&gt;'Capital Structure'!$H$7),0,MIN(MAX('Capital Structure'!$H$10,'Capital Structure'!$H$13)/'Capital Structure'!$I$7-DR75,DQ78))</f>
        <v>0</v>
      </c>
      <c r="DS76" s="139">
        <f>IF(OR(DS74&lt;'Capital Structure'!$G$7,DS74&gt;'Capital Structure'!$H$7),0,MIN(MAX('Capital Structure'!$H$10,'Capital Structure'!$H$13)/'Capital Structure'!$I$7-DS75,DR78))</f>
        <v>0</v>
      </c>
      <c r="DT76" s="139">
        <f>IF(OR(DT74&lt;'Capital Structure'!$G$7,DT74&gt;'Capital Structure'!$H$7),0,MIN(MAX('Capital Structure'!$H$10,'Capital Structure'!$H$13)/'Capital Structure'!$I$7-DT75,DS78))</f>
        <v>0</v>
      </c>
      <c r="DU76" s="139">
        <f>IF(OR(DU74&lt;'Capital Structure'!$G$7,DU74&gt;'Capital Structure'!$H$7),0,MIN(MAX('Capital Structure'!$H$10,'Capital Structure'!$H$13)/'Capital Structure'!$I$7-DU75,DT78))</f>
        <v>0</v>
      </c>
      <c r="DV76" s="139">
        <f>IF(OR(DV74&lt;'Capital Structure'!$G$7,DV74&gt;'Capital Structure'!$H$7),0,MIN(MAX('Capital Structure'!$H$10,'Capital Structure'!$H$13)/'Capital Structure'!$I$7-DV75,DU78))</f>
        <v>0</v>
      </c>
      <c r="DW76" s="139">
        <f>IF(OR(DW74&lt;'Capital Structure'!$G$7,DW74&gt;'Capital Structure'!$H$7),0,MIN(MAX('Capital Structure'!$H$10,'Capital Structure'!$H$13)/'Capital Structure'!$I$7-DW75,DV78))</f>
        <v>0</v>
      </c>
      <c r="DX76" s="139">
        <f>IF(OR(DX74&lt;'Capital Structure'!$G$7,DX74&gt;'Capital Structure'!$H$7),0,MIN(MAX('Capital Structure'!$H$10,'Capital Structure'!$H$13)/'Capital Structure'!$I$7-DX75,DW78))</f>
        <v>0</v>
      </c>
      <c r="DY76" s="139">
        <f>IF(OR(DY74&lt;'Capital Structure'!$G$7,DY74&gt;'Capital Structure'!$H$7),0,MIN(MAX('Capital Structure'!$H$10,'Capital Structure'!$H$13)/'Capital Structure'!$I$7-DY75,DX78))</f>
        <v>0</v>
      </c>
      <c r="DZ76" s="139">
        <f>IF(OR(DZ74&lt;'Capital Structure'!$G$7,DZ74&gt;'Capital Structure'!$H$7),0,MIN(MAX('Capital Structure'!$H$10,'Capital Structure'!$H$13)/'Capital Structure'!$I$7-DZ75,DY78))</f>
        <v>0</v>
      </c>
      <c r="EA76" s="139">
        <f>IF(OR(EA74&lt;'Capital Structure'!$G$7,EA74&gt;'Capital Structure'!$H$7),0,MIN(MAX('Capital Structure'!$H$10,'Capital Structure'!$H$13)/'Capital Structure'!$I$7-EA75,DZ78))</f>
        <v>0</v>
      </c>
      <c r="EB76" s="139">
        <f>IF(OR(EB74&lt;'Capital Structure'!$G$7,EB74&gt;'Capital Structure'!$H$7),0,MIN(MAX('Capital Structure'!$H$10,'Capital Structure'!$H$13)/'Capital Structure'!$I$7-EB75,EA78))</f>
        <v>0</v>
      </c>
      <c r="EC76" s="139">
        <f>IF(OR(EC74&lt;'Capital Structure'!$G$7,EC74&gt;'Capital Structure'!$H$7),0,MIN(MAX('Capital Structure'!$H$10,'Capital Structure'!$H$13)/'Capital Structure'!$I$7-EC75,EB78))</f>
        <v>0</v>
      </c>
      <c r="ED76" s="139">
        <f>IF(OR(ED74&lt;'Capital Structure'!$G$7,ED74&gt;'Capital Structure'!$H$7),0,MIN(MAX('Capital Structure'!$H$10,'Capital Structure'!$H$13)/'Capital Structure'!$I$7-ED75,EC78))</f>
        <v>0</v>
      </c>
      <c r="EE76" s="139">
        <f>IF(OR(EE74&lt;'Capital Structure'!$G$7,EE74&gt;'Capital Structure'!$H$7),0,MIN(MAX('Capital Structure'!$H$10,'Capital Structure'!$H$13)/'Capital Structure'!$I$7-EE75,ED78))</f>
        <v>0</v>
      </c>
      <c r="EF76" s="139">
        <f>IF(OR(EF74&lt;'Capital Structure'!$G$7,EF74&gt;'Capital Structure'!$H$7),0,MIN(MAX('Capital Structure'!$H$10,'Capital Structure'!$H$13)/'Capital Structure'!$I$7-EF75,EE78))</f>
        <v>0</v>
      </c>
      <c r="EG76" s="139">
        <f>IF(OR(EG74&lt;'Capital Structure'!$G$7,EG74&gt;'Capital Structure'!$H$7),0,MIN(MAX('Capital Structure'!$H$10,'Capital Structure'!$H$13)/'Capital Structure'!$I$7-EG75,EF78))</f>
        <v>0</v>
      </c>
      <c r="EH76" s="139">
        <f>IF(OR(EH74&lt;'Capital Structure'!$G$7,EH74&gt;'Capital Structure'!$H$7),0,MIN(MAX('Capital Structure'!$H$10,'Capital Structure'!$H$13)/'Capital Structure'!$I$7-EH75,EG78))</f>
        <v>0</v>
      </c>
      <c r="EI76" s="139">
        <f>IF(OR(EI74&lt;'Capital Structure'!$G$7,EI74&gt;'Capital Structure'!$H$7),0,MIN(MAX('Capital Structure'!$H$10,'Capital Structure'!$H$13)/'Capital Structure'!$I$7-EI75,EH78))</f>
        <v>0</v>
      </c>
      <c r="EJ76" s="139">
        <f>IF(OR(EJ74&lt;'Capital Structure'!$G$7,EJ74&gt;'Capital Structure'!$H$7),0,MIN(MAX('Capital Structure'!$H$10,'Capital Structure'!$H$13)/'Capital Structure'!$I$7-EJ75,EI78))</f>
        <v>0</v>
      </c>
      <c r="EK76" s="139">
        <f>IF(OR(EK74&lt;'Capital Structure'!$G$7,EK74&gt;'Capital Structure'!$H$7),0,MIN(MAX('Capital Structure'!$H$10,'Capital Structure'!$H$13)/'Capital Structure'!$I$7-EK75,EJ78))</f>
        <v>0</v>
      </c>
      <c r="EL76" s="139">
        <f>IF(OR(EL74&lt;'Capital Structure'!$G$7,EL74&gt;'Capital Structure'!$H$7),0,MIN(MAX('Capital Structure'!$H$10,'Capital Structure'!$H$13)/'Capital Structure'!$I$7-EL75,EK78))</f>
        <v>0</v>
      </c>
      <c r="EM76" s="139">
        <f>IF(OR(EM74&lt;'Capital Structure'!$G$7,EM74&gt;'Capital Structure'!$H$7),0,MIN(MAX('Capital Structure'!$H$10,'Capital Structure'!$H$13)/'Capital Structure'!$I$7-EM75,EL78))</f>
        <v>0</v>
      </c>
      <c r="EN76" s="139">
        <f>IF(OR(EN74&lt;'Capital Structure'!$G$7,EN74&gt;'Capital Structure'!$H$7),0,MIN(MAX('Capital Structure'!$H$10,'Capital Structure'!$H$13)/'Capital Structure'!$I$7-EN75,EM78))</f>
        <v>0</v>
      </c>
      <c r="EO76" s="139">
        <f>IF(OR(EO74&lt;'Capital Structure'!$G$7,EO74&gt;'Capital Structure'!$H$7),0,MIN(MAX('Capital Structure'!$H$10,'Capital Structure'!$H$13)/'Capital Structure'!$I$7-EO75,EN78))</f>
        <v>0</v>
      </c>
      <c r="EP76" s="139">
        <f>IF(OR(EP74&lt;'Capital Structure'!$G$7,EP74&gt;'Capital Structure'!$H$7),0,MIN(MAX('Capital Structure'!$H$10,'Capital Structure'!$H$13)/'Capital Structure'!$I$7-EP75,EO78))</f>
        <v>0</v>
      </c>
      <c r="EQ76" s="139">
        <f>IF(OR(EQ74&lt;'Capital Structure'!$G$7,EQ74&gt;'Capital Structure'!$H$7),0,MIN(MAX('Capital Structure'!$H$10,'Capital Structure'!$H$13)/'Capital Structure'!$I$7-EQ75,EP78))</f>
        <v>0</v>
      </c>
      <c r="ER76" s="139">
        <f>IF(OR(ER74&lt;'Capital Structure'!$G$7,ER74&gt;'Capital Structure'!$H$7),0,MIN(MAX('Capital Structure'!$H$10,'Capital Structure'!$H$13)/'Capital Structure'!$I$7-ER75,EQ78))</f>
        <v>0</v>
      </c>
      <c r="ES76" s="139">
        <f>IF(OR(ES74&lt;'Capital Structure'!$G$7,ES74&gt;'Capital Structure'!$H$7),0,MIN(MAX('Capital Structure'!$H$10,'Capital Structure'!$H$13)/'Capital Structure'!$I$7-ES75,ER78))</f>
        <v>0</v>
      </c>
      <c r="ET76" s="139">
        <f>IF(OR(ET74&lt;'Capital Structure'!$G$7,ET74&gt;'Capital Structure'!$H$7),0,MIN(MAX('Capital Structure'!$H$10,'Capital Structure'!$H$13)/'Capital Structure'!$I$7-ET75,ES78))</f>
        <v>0</v>
      </c>
      <c r="EU76" s="139">
        <f>IF(OR(EU74&lt;'Capital Structure'!$G$7,EU74&gt;'Capital Structure'!$H$7),0,MIN(MAX('Capital Structure'!$H$10,'Capital Structure'!$H$13)/'Capital Structure'!$I$7-EU75,ET78))</f>
        <v>0</v>
      </c>
      <c r="EV76" s="139">
        <f>IF(OR(EV74&lt;'Capital Structure'!$G$7,EV74&gt;'Capital Structure'!$H$7),0,MIN(MAX('Capital Structure'!$H$10,'Capital Structure'!$H$13)/'Capital Structure'!$I$7-EV75,EU78))</f>
        <v>0</v>
      </c>
      <c r="EW76" s="139">
        <f>IF(OR(EW74&lt;'Capital Structure'!$G$7,EW74&gt;'Capital Structure'!$H$7),0,MIN(MAX('Capital Structure'!$H$10,'Capital Structure'!$H$13)/'Capital Structure'!$I$7-EW75,EV78))</f>
        <v>0</v>
      </c>
      <c r="EX76" s="139">
        <f>IF(OR(EX74&lt;'Capital Structure'!$G$7,EX74&gt;'Capital Structure'!$H$7),0,MIN(MAX('Capital Structure'!$H$10,'Capital Structure'!$H$13)/'Capital Structure'!$I$7-EX75,EW78))</f>
        <v>0</v>
      </c>
      <c r="EY76" s="139">
        <f>IF(OR(EY74&lt;'Capital Structure'!$G$7,EY74&gt;'Capital Structure'!$H$7),0,MIN(MAX('Capital Structure'!$H$10,'Capital Structure'!$H$13)/'Capital Structure'!$I$7-EY75,EX78))</f>
        <v>0</v>
      </c>
      <c r="EZ76" s="139">
        <f>IF(OR(EZ74&lt;'Capital Structure'!$G$7,EZ74&gt;'Capital Structure'!$H$7),0,MIN(MAX('Capital Structure'!$H$10,'Capital Structure'!$H$13)/'Capital Structure'!$I$7-EZ75,EY78))</f>
        <v>0</v>
      </c>
      <c r="FA76" s="139">
        <f>IF(OR(FA74&lt;'Capital Structure'!$G$7,FA74&gt;'Capital Structure'!$H$7),0,MIN(MAX('Capital Structure'!$H$10,'Capital Structure'!$H$13)/'Capital Structure'!$I$7-FA75,EZ78))</f>
        <v>0</v>
      </c>
      <c r="FB76" s="139">
        <f>IF(OR(FB74&lt;'Capital Structure'!$G$7,FB74&gt;'Capital Structure'!$H$7),0,MIN(MAX('Capital Structure'!$H$10,'Capital Structure'!$H$13)/'Capital Structure'!$I$7-FB75,FA78))</f>
        <v>0</v>
      </c>
      <c r="FC76" s="139"/>
      <c r="FD76" s="139"/>
      <c r="FE76" s="139"/>
      <c r="FF76" s="139"/>
      <c r="FG76" s="139"/>
      <c r="FH76" s="139"/>
      <c r="FI76" s="139"/>
      <c r="FJ76" s="139"/>
      <c r="FK76" s="139"/>
      <c r="FL76" s="139"/>
      <c r="FM76" s="139"/>
      <c r="FN76" s="139"/>
      <c r="FO76" s="139"/>
      <c r="FP76" s="139"/>
      <c r="FQ76" s="139"/>
      <c r="FR76" s="139"/>
      <c r="FS76" s="139"/>
      <c r="FT76" s="139"/>
      <c r="FU76" s="139"/>
      <c r="FV76" s="139"/>
      <c r="FW76" s="139"/>
      <c r="FX76" s="139"/>
      <c r="FY76" s="139"/>
      <c r="FZ76" s="139"/>
      <c r="GA76" s="139"/>
      <c r="GB76" s="139"/>
      <c r="GC76" s="139"/>
      <c r="GD76" s="139"/>
      <c r="GE76" s="139"/>
      <c r="GF76" s="139"/>
      <c r="GG76" s="139"/>
      <c r="GH76" s="139"/>
      <c r="GI76" s="139"/>
      <c r="GJ76" s="139"/>
      <c r="GK76" s="139"/>
      <c r="GL76" s="139"/>
      <c r="GM76" s="139"/>
      <c r="GN76" s="139"/>
      <c r="GO76" s="139"/>
      <c r="GP76" s="139"/>
      <c r="GQ76" s="139"/>
      <c r="GR76" s="139"/>
      <c r="GS76" s="139"/>
      <c r="GT76" s="139"/>
      <c r="GU76" s="139"/>
      <c r="GV76" s="139"/>
      <c r="GW76" s="139"/>
      <c r="GX76" s="139"/>
    </row>
    <row r="77" spans="1:16384">
      <c r="C77" s="105" t="s">
        <v>348</v>
      </c>
      <c r="E77" s="139">
        <f>MAX('Capital Structure'!$H$10-'Capital Structure'!$H$13-SUM($E$75:E75),0)</f>
        <v>16048128</v>
      </c>
      <c r="F77" s="139">
        <f>MAX('Capital Structure'!$H$10-'Capital Structure'!$H$13-SUM($E$75:F75),0)</f>
        <v>16048128</v>
      </c>
      <c r="G77" s="139">
        <f>MAX('Capital Structure'!$H$10-'Capital Structure'!$H$13-SUM($E$75:G75),0)</f>
        <v>16048128</v>
      </c>
      <c r="H77" s="139">
        <f>MAX('Capital Structure'!$H$10-'Capital Structure'!$H$13-SUM($E$75:H75),0)</f>
        <v>16048128</v>
      </c>
      <c r="I77" s="139">
        <f>MAX('Capital Structure'!$H$10-'Capital Structure'!$H$13-SUM($E$75:I75),0)</f>
        <v>16048128</v>
      </c>
      <c r="J77" s="139">
        <f>MAX('Capital Structure'!$H$10-'Capital Structure'!$H$13-SUM($E$75:J75),0)</f>
        <v>16048128</v>
      </c>
      <c r="K77" s="139">
        <f>MAX('Capital Structure'!$H$10-'Capital Structure'!$H$13-SUM($E$75:K75),0)</f>
        <v>16048128</v>
      </c>
      <c r="L77" s="139">
        <f>MAX('Capital Structure'!$H$10-'Capital Structure'!$H$13-SUM($E$75:L75),0)</f>
        <v>16048128</v>
      </c>
      <c r="M77" s="139">
        <f>MAX('Capital Structure'!$H$10-'Capital Structure'!$H$13-SUM($E$75:M75),0)</f>
        <v>16048128</v>
      </c>
      <c r="N77" s="139">
        <f>MAX('Capital Structure'!$H$10-'Capital Structure'!$H$13-SUM($E$75:N75),0)</f>
        <v>16048128</v>
      </c>
      <c r="O77" s="139">
        <f>MAX('Capital Structure'!$H$10-'Capital Structure'!$H$13-SUM($E$75:O75),0)</f>
        <v>16048128</v>
      </c>
      <c r="P77" s="139">
        <f>MAX('Capital Structure'!$H$10-'Capital Structure'!$H$13-SUM($E$75:P75),0)</f>
        <v>16048128</v>
      </c>
      <c r="Q77" s="139">
        <f>MAX('Capital Structure'!$H$10-'Capital Structure'!$H$13-SUM($E$75:Q75),0)</f>
        <v>16048128</v>
      </c>
      <c r="R77" s="139">
        <f>MAX('Capital Structure'!$H$10-'Capital Structure'!$H$13-SUM($E$75:R75),0)</f>
        <v>16048128</v>
      </c>
      <c r="S77" s="139">
        <f>MAX('Capital Structure'!$H$10-'Capital Structure'!$H$13-SUM($E$75:S75),0)</f>
        <v>16048128</v>
      </c>
      <c r="T77" s="139">
        <f>MAX('Capital Structure'!$H$10-'Capital Structure'!$H$13-SUM($E$75:T75),0)</f>
        <v>16048128</v>
      </c>
      <c r="U77" s="139">
        <f>MAX('Capital Structure'!$H$10-'Capital Structure'!$H$13-SUM($E$75:U75),0)</f>
        <v>16048128</v>
      </c>
      <c r="V77" s="139">
        <f>MAX('Capital Structure'!$H$10-'Capital Structure'!$H$13-SUM($E$75:V75),0)</f>
        <v>16048128</v>
      </c>
      <c r="W77" s="139">
        <f>MAX('Capital Structure'!$H$10-'Capital Structure'!$H$13-SUM($E$75:W75),0)</f>
        <v>16048128</v>
      </c>
      <c r="X77" s="139">
        <f>MAX('Capital Structure'!$H$10-'Capital Structure'!$H$13-SUM($E$75:X75),0)</f>
        <v>16048128</v>
      </c>
      <c r="Y77" s="139">
        <f>MAX('Capital Structure'!$H$10-'Capital Structure'!$H$13-SUM($E$75:Y75),0)</f>
        <v>16048128</v>
      </c>
      <c r="Z77" s="139">
        <f>MAX('Capital Structure'!$H$10-'Capital Structure'!$H$13-SUM($E$75:Z75),0)</f>
        <v>16048128</v>
      </c>
      <c r="AA77" s="139">
        <f>MAX('Capital Structure'!$H$10-'Capital Structure'!$H$13-SUM($E$75:AA75),0)</f>
        <v>16048128</v>
      </c>
      <c r="AB77" s="139">
        <f>MAX('Capital Structure'!$H$10-'Capital Structure'!$H$13-SUM($E$75:AB75),0)</f>
        <v>16048128</v>
      </c>
      <c r="AC77" s="139">
        <f>MAX('Capital Structure'!$H$10-'Capital Structure'!$H$13-SUM($E$75:AC75),0)</f>
        <v>16048128</v>
      </c>
      <c r="AD77" s="139">
        <f>MAX('Capital Structure'!$H$10-'Capital Structure'!$H$13-SUM($E$75:AD75),0)</f>
        <v>16048128</v>
      </c>
      <c r="AE77" s="139">
        <f>MAX('Capital Structure'!$H$10-'Capital Structure'!$H$13-SUM($E$75:AE75),0)</f>
        <v>16048128</v>
      </c>
      <c r="AF77" s="139">
        <f>MAX('Capital Structure'!$H$10-'Capital Structure'!$H$13-SUM($E$75:AF75),0)</f>
        <v>16048128</v>
      </c>
      <c r="AG77" s="139">
        <f>MAX('Capital Structure'!$H$10-'Capital Structure'!$H$13-SUM($E$75:AG75),0)</f>
        <v>16048128</v>
      </c>
      <c r="AH77" s="139">
        <f>MAX('Capital Structure'!$H$10-'Capital Structure'!$H$13-SUM($E$75:AH75),0)</f>
        <v>16048128</v>
      </c>
      <c r="AI77" s="139">
        <f>MAX('Capital Structure'!$H$10-'Capital Structure'!$H$13-SUM($E$75:AI75),0)</f>
        <v>16048128</v>
      </c>
      <c r="AJ77" s="139">
        <f>MAX('Capital Structure'!$H$10-'Capital Structure'!$H$13-SUM($E$75:AJ75),0)</f>
        <v>16048128</v>
      </c>
      <c r="AK77" s="139">
        <f>MAX('Capital Structure'!$H$10-'Capital Structure'!$H$13-SUM($E$75:AK75),0)</f>
        <v>16048128</v>
      </c>
      <c r="AL77" s="139">
        <f>MAX('Capital Structure'!$H$10-'Capital Structure'!$H$13-SUM($E$75:AL75),0)</f>
        <v>16048128</v>
      </c>
      <c r="AM77" s="139">
        <f>MAX('Capital Structure'!$H$10-'Capital Structure'!$H$13-SUM($E$75:AM75),0)</f>
        <v>16048128</v>
      </c>
      <c r="AN77" s="139">
        <f>MAX('Capital Structure'!$H$10-'Capital Structure'!$H$13-SUM($E$75:AN75),0)</f>
        <v>16048128</v>
      </c>
      <c r="AO77" s="139">
        <f>MAX('Capital Structure'!$H$10-'Capital Structure'!$H$13-SUM($E$75:AO75),0)</f>
        <v>16048128</v>
      </c>
      <c r="AP77" s="139">
        <f>MAX('Capital Structure'!$H$10-'Capital Structure'!$H$13-SUM($E$75:AP75),0)</f>
        <v>16048128</v>
      </c>
      <c r="AQ77" s="139">
        <f>MAX('Capital Structure'!$H$10-'Capital Structure'!$H$13-SUM($E$75:AQ75),0)</f>
        <v>16048128</v>
      </c>
      <c r="AR77" s="139">
        <f>MAX('Capital Structure'!$H$10-'Capital Structure'!$H$13-SUM($E$75:AR75),0)</f>
        <v>16048128</v>
      </c>
      <c r="AS77" s="139">
        <f>MAX('Capital Structure'!$H$10-'Capital Structure'!$H$13-SUM($E$75:AS75),0)</f>
        <v>16048128</v>
      </c>
      <c r="AT77" s="139">
        <f>MAX('Capital Structure'!$H$10-'Capital Structure'!$H$13-SUM($E$75:AT75),0)</f>
        <v>16048128</v>
      </c>
      <c r="AU77" s="139">
        <f>MAX('Capital Structure'!$H$10-'Capital Structure'!$H$13-SUM($E$75:AU75),0)</f>
        <v>16048128</v>
      </c>
      <c r="AV77" s="139">
        <f>MAX('Capital Structure'!$H$10-'Capital Structure'!$H$13-SUM($E$75:AV75),0)</f>
        <v>16048128</v>
      </c>
      <c r="AW77" s="139">
        <f>MAX('Capital Structure'!$H$10-'Capital Structure'!$H$13-SUM($E$75:AW75),0)</f>
        <v>16048128</v>
      </c>
      <c r="AX77" s="139">
        <f>MAX('Capital Structure'!$H$10-'Capital Structure'!$H$13-SUM($E$75:AX75),0)</f>
        <v>16048128</v>
      </c>
      <c r="AY77" s="139">
        <f>MAX('Capital Structure'!$H$10-'Capital Structure'!$H$13-SUM($E$75:AY75),0)</f>
        <v>16048128</v>
      </c>
      <c r="AZ77" s="139">
        <f>MAX('Capital Structure'!$H$10-'Capital Structure'!$H$13-SUM($E$75:AZ75),0)</f>
        <v>16048128</v>
      </c>
      <c r="BA77" s="139">
        <f>MAX('Capital Structure'!$H$10-'Capital Structure'!$H$13-SUM($E$75:BA75),0)</f>
        <v>16048128</v>
      </c>
      <c r="BB77" s="139">
        <f>MAX('Capital Structure'!$H$10-'Capital Structure'!$H$13-SUM($E$75:BB75),0)</f>
        <v>12038584.615384616</v>
      </c>
      <c r="BC77" s="139">
        <f>MAX('Capital Structure'!$H$10-'Capital Structure'!$H$13-SUM($E$75:BC75),0)</f>
        <v>8029041.230769231</v>
      </c>
      <c r="BD77" s="139">
        <f>MAX('Capital Structure'!$H$10-'Capital Structure'!$H$13-SUM($E$75:BD75),0)</f>
        <v>4019497.846153846</v>
      </c>
      <c r="BE77" s="139">
        <f>MAX('Capital Structure'!$H$10-'Capital Structure'!$H$13-SUM($E$75:BE75),0)</f>
        <v>9954.4615384619683</v>
      </c>
      <c r="BF77" s="139">
        <f>MAX('Capital Structure'!$H$10-'Capital Structure'!$H$13-SUM($E$75:BF75),0)</f>
        <v>0</v>
      </c>
      <c r="BG77" s="139">
        <f>MAX('Capital Structure'!$H$10-'Capital Structure'!$H$13-SUM($E$75:BG75),0)</f>
        <v>0</v>
      </c>
      <c r="BH77" s="139">
        <f>MAX('Capital Structure'!$H$10-'Capital Structure'!$H$13-SUM($E$75:BH75),0)</f>
        <v>0</v>
      </c>
      <c r="BI77" s="139">
        <f>MAX('Capital Structure'!$H$10-'Capital Structure'!$H$13-SUM($E$75:BI75),0)</f>
        <v>0</v>
      </c>
      <c r="BJ77" s="139">
        <f>MAX('Capital Structure'!$H$10-'Capital Structure'!$H$13-SUM($E$75:BJ75),0)</f>
        <v>0</v>
      </c>
      <c r="BK77" s="139">
        <f>MAX('Capital Structure'!$H$10-'Capital Structure'!$H$13-SUM($E$75:BK75),0)</f>
        <v>0</v>
      </c>
      <c r="BL77" s="139">
        <f>MAX('Capital Structure'!$H$10-'Capital Structure'!$H$13-SUM($E$75:BL75),0)</f>
        <v>0</v>
      </c>
      <c r="BM77" s="139">
        <f>MAX('Capital Structure'!$H$10-'Capital Structure'!$H$13-SUM($E$75:BM75),0)</f>
        <v>0</v>
      </c>
      <c r="BN77" s="139">
        <f>MAX('Capital Structure'!$H$10-'Capital Structure'!$H$13-SUM($E$75:BN75),0)</f>
        <v>0</v>
      </c>
      <c r="BO77" s="139">
        <f>MAX('Capital Structure'!$H$10-'Capital Structure'!$H$13-SUM($E$75:BO75),0)</f>
        <v>0</v>
      </c>
      <c r="BP77" s="139">
        <f>MAX('Capital Structure'!$H$10-'Capital Structure'!$H$13-SUM($E$75:BP75),0)</f>
        <v>0</v>
      </c>
      <c r="BQ77" s="139">
        <f>MAX('Capital Structure'!$H$10-'Capital Structure'!$H$13-SUM($E$75:BQ75),0)</f>
        <v>0</v>
      </c>
      <c r="BR77" s="139">
        <f>MAX('Capital Structure'!$H$10-'Capital Structure'!$H$13-SUM($E$75:BR75),0)</f>
        <v>0</v>
      </c>
      <c r="BS77" s="139">
        <f>MAX('Capital Structure'!$H$10-'Capital Structure'!$H$13-SUM($E$75:BS75),0)</f>
        <v>0</v>
      </c>
      <c r="BT77" s="139">
        <f>MAX('Capital Structure'!$H$10-'Capital Structure'!$H$13-SUM($E$75:BT75),0)</f>
        <v>0</v>
      </c>
      <c r="BU77" s="139">
        <f>MAX('Capital Structure'!$H$10-'Capital Structure'!$H$13-SUM($E$75:BU75),0)</f>
        <v>0</v>
      </c>
      <c r="BV77" s="139">
        <f>MAX('Capital Structure'!$H$10-'Capital Structure'!$H$13-SUM($E$75:BV75),0)</f>
        <v>0</v>
      </c>
      <c r="BW77" s="139">
        <f>MAX('Capital Structure'!$H$10-'Capital Structure'!$H$13-SUM($E$75:BW75),0)</f>
        <v>0</v>
      </c>
      <c r="BX77" s="139">
        <f>MAX('Capital Structure'!$H$10-'Capital Structure'!$H$13-SUM($E$75:BX75),0)</f>
        <v>0</v>
      </c>
      <c r="BY77" s="139">
        <f>MAX('Capital Structure'!$H$10-'Capital Structure'!$H$13-SUM($E$75:BY75),0)</f>
        <v>0</v>
      </c>
      <c r="BZ77" s="139">
        <f>MAX('Capital Structure'!$H$10-'Capital Structure'!$H$13-SUM($E$75:BZ75),0)</f>
        <v>0</v>
      </c>
      <c r="CA77" s="139">
        <f>MAX('Capital Structure'!$H$10-'Capital Structure'!$H$13-SUM($E$75:CA75),0)</f>
        <v>0</v>
      </c>
      <c r="CB77" s="139">
        <f>MAX('Capital Structure'!$H$10-'Capital Structure'!$H$13-SUM($E$75:CB75),0)</f>
        <v>0</v>
      </c>
      <c r="CC77" s="139">
        <f>MAX('Capital Structure'!$H$10-'Capital Structure'!$H$13-SUM($E$75:CC75),0)</f>
        <v>0</v>
      </c>
      <c r="CD77" s="139">
        <f>MAX('Capital Structure'!$H$10-'Capital Structure'!$H$13-SUM($E$75:CD75),0)</f>
        <v>0</v>
      </c>
      <c r="CE77" s="139">
        <f>MAX('Capital Structure'!$H$10-'Capital Structure'!$H$13-SUM($E$75:CE75),0)</f>
        <v>0</v>
      </c>
      <c r="CF77" s="139">
        <f>MAX('Capital Structure'!$H$10-'Capital Structure'!$H$13-SUM($E$75:CF75),0)</f>
        <v>0</v>
      </c>
      <c r="CG77" s="139">
        <f>MAX('Capital Structure'!$H$10-'Capital Structure'!$H$13-SUM($E$75:CG75),0)</f>
        <v>0</v>
      </c>
      <c r="CH77" s="139">
        <f>MAX('Capital Structure'!$H$10-'Capital Structure'!$H$13-SUM($E$75:CH75),0)</f>
        <v>0</v>
      </c>
      <c r="CI77" s="139">
        <f>MAX('Capital Structure'!$H$10-'Capital Structure'!$H$13-SUM($E$75:CI75),0)</f>
        <v>0</v>
      </c>
      <c r="CJ77" s="139">
        <f>MAX('Capital Structure'!$H$10-'Capital Structure'!$H$13-SUM($E$75:CJ75),0)</f>
        <v>0</v>
      </c>
      <c r="CK77" s="139">
        <f>MAX('Capital Structure'!$H$10-'Capital Structure'!$H$13-SUM($E$75:CK75),0)</f>
        <v>0</v>
      </c>
      <c r="CL77" s="139">
        <f>MAX('Capital Structure'!$H$10-'Capital Structure'!$H$13-SUM($E$75:CL75),0)</f>
        <v>0</v>
      </c>
      <c r="CM77" s="139">
        <f>MAX('Capital Structure'!$H$10-'Capital Structure'!$H$13-SUM($E$75:CM75),0)</f>
        <v>0</v>
      </c>
      <c r="CN77" s="139">
        <f>MAX('Capital Structure'!$H$10-'Capital Structure'!$H$13-SUM($E$75:CN75),0)</f>
        <v>0</v>
      </c>
      <c r="CO77" s="139">
        <f>MAX('Capital Structure'!$H$10-'Capital Structure'!$H$13-SUM($E$75:CO75),0)</f>
        <v>0</v>
      </c>
      <c r="CP77" s="139">
        <f>MAX('Capital Structure'!$H$10-'Capital Structure'!$H$13-SUM($E$75:CP75),0)</f>
        <v>0</v>
      </c>
      <c r="CQ77" s="139">
        <f>MAX('Capital Structure'!$H$10-'Capital Structure'!$H$13-SUM($E$75:CQ75),0)</f>
        <v>0</v>
      </c>
      <c r="CR77" s="139">
        <f>MAX('Capital Structure'!$H$10-'Capital Structure'!$H$13-SUM($E$75:CR75),0)</f>
        <v>0</v>
      </c>
      <c r="CS77" s="139">
        <f>MAX('Capital Structure'!$H$10-'Capital Structure'!$H$13-SUM($E$75:CS75),0)</f>
        <v>0</v>
      </c>
      <c r="CT77" s="139">
        <f>MAX('Capital Structure'!$H$10-'Capital Structure'!$H$13-SUM($E$75:CT75),0)</f>
        <v>0</v>
      </c>
      <c r="CU77" s="139">
        <f>MAX('Capital Structure'!$H$10-'Capital Structure'!$H$13-SUM($E$75:CU75),0)</f>
        <v>0</v>
      </c>
      <c r="CV77" s="139">
        <f>MAX('Capital Structure'!$H$10-'Capital Structure'!$H$13-SUM($E$75:CV75),0)</f>
        <v>0</v>
      </c>
      <c r="CW77" s="139">
        <f>MAX('Capital Structure'!$H$10-'Capital Structure'!$H$13-SUM($E$75:CW75),0)</f>
        <v>0</v>
      </c>
      <c r="CX77" s="139">
        <f>MAX('Capital Structure'!$H$10-'Capital Structure'!$H$13-SUM($E$75:CX75),0)</f>
        <v>0</v>
      </c>
      <c r="CY77" s="139">
        <f>MAX('Capital Structure'!$H$10-'Capital Structure'!$H$13-SUM($E$75:CY75),0)</f>
        <v>0</v>
      </c>
      <c r="CZ77" s="139">
        <f>MAX('Capital Structure'!$H$10-'Capital Structure'!$H$13-SUM($E$75:CZ75),0)</f>
        <v>0</v>
      </c>
      <c r="DA77" s="139">
        <f>MAX('Capital Structure'!$H$10-'Capital Structure'!$H$13-SUM($E$75:DA75),0)</f>
        <v>0</v>
      </c>
      <c r="DB77" s="139">
        <f>MAX('Capital Structure'!$H$10-'Capital Structure'!$H$13-SUM($E$75:DB75),0)</f>
        <v>0</v>
      </c>
      <c r="DC77" s="139">
        <f>MAX('Capital Structure'!$H$10-'Capital Structure'!$H$13-SUM($E$75:DC75),0)</f>
        <v>0</v>
      </c>
      <c r="DD77" s="139">
        <f>MAX('Capital Structure'!$H$10-'Capital Structure'!$H$13-SUM($E$75:DD75),0)</f>
        <v>0</v>
      </c>
      <c r="DE77" s="139">
        <f>MAX('Capital Structure'!$H$10-'Capital Structure'!$H$13-SUM($E$75:DE75),0)</f>
        <v>0</v>
      </c>
      <c r="DF77" s="139">
        <f>MAX('Capital Structure'!$H$10-'Capital Structure'!$H$13-SUM($E$75:DF75),0)</f>
        <v>0</v>
      </c>
      <c r="DG77" s="139">
        <f>MAX('Capital Structure'!$H$10-'Capital Structure'!$H$13-SUM($E$75:DG75),0)</f>
        <v>0</v>
      </c>
      <c r="DH77" s="139">
        <f>MAX('Capital Structure'!$H$10-'Capital Structure'!$H$13-SUM($E$75:DH75),0)</f>
        <v>0</v>
      </c>
      <c r="DI77" s="139">
        <f>MAX('Capital Structure'!$H$10-'Capital Structure'!$H$13-SUM($E$75:DI75),0)</f>
        <v>0</v>
      </c>
      <c r="DJ77" s="139">
        <f>MAX('Capital Structure'!$H$10-'Capital Structure'!$H$13-SUM($E$75:DJ75),0)</f>
        <v>0</v>
      </c>
      <c r="DK77" s="139">
        <f>MAX('Capital Structure'!$H$10-'Capital Structure'!$H$13-SUM($E$75:DK75),0)</f>
        <v>0</v>
      </c>
      <c r="DL77" s="139">
        <f>MAX('Capital Structure'!$H$10-'Capital Structure'!$H$13-SUM($E$75:DL75),0)</f>
        <v>0</v>
      </c>
      <c r="DM77" s="139">
        <f>MAX('Capital Structure'!$H$10-'Capital Structure'!$H$13-SUM($E$75:DM75),0)</f>
        <v>0</v>
      </c>
      <c r="DN77" s="139">
        <f>MAX('Capital Structure'!$H$10-'Capital Structure'!$H$13-SUM($E$75:DN75),0)</f>
        <v>0</v>
      </c>
      <c r="DO77" s="139">
        <f>MAX('Capital Structure'!$H$10-'Capital Structure'!$H$13-SUM($E$75:DO75),0)</f>
        <v>0</v>
      </c>
      <c r="DP77" s="139">
        <f>MAX('Capital Structure'!$H$10-'Capital Structure'!$H$13-SUM($E$75:DP75),0)</f>
        <v>0</v>
      </c>
      <c r="DQ77" s="139">
        <f>MAX('Capital Structure'!$H$10-'Capital Structure'!$H$13-SUM($E$75:DQ75),0)</f>
        <v>0</v>
      </c>
      <c r="DR77" s="139">
        <f>MAX('Capital Structure'!$H$10-'Capital Structure'!$H$13-SUM($E$75:DR75),0)</f>
        <v>0</v>
      </c>
      <c r="DS77" s="139">
        <f>MAX('Capital Structure'!$H$10-'Capital Structure'!$H$13-SUM($E$75:DS75),0)</f>
        <v>0</v>
      </c>
      <c r="DT77" s="139">
        <f>MAX('Capital Structure'!$H$10-'Capital Structure'!$H$13-SUM($E$75:DT75),0)</f>
        <v>0</v>
      </c>
      <c r="DU77" s="139">
        <f>MAX('Capital Structure'!$H$10-'Capital Structure'!$H$13-SUM($E$75:DU75),0)</f>
        <v>0</v>
      </c>
      <c r="DV77" s="139">
        <f>MAX('Capital Structure'!$H$10-'Capital Structure'!$H$13-SUM($E$75:DV75),0)</f>
        <v>0</v>
      </c>
      <c r="DW77" s="139">
        <f>MAX('Capital Structure'!$H$10-'Capital Structure'!$H$13-SUM($E$75:DW75),0)</f>
        <v>0</v>
      </c>
      <c r="DX77" s="139">
        <f>MAX('Capital Structure'!$H$10-'Capital Structure'!$H$13-SUM($E$75:DX75),0)</f>
        <v>0</v>
      </c>
      <c r="DY77" s="139">
        <f>MAX('Capital Structure'!$H$10-'Capital Structure'!$H$13-SUM($E$75:DY75),0)</f>
        <v>0</v>
      </c>
      <c r="DZ77" s="139">
        <f>MAX('Capital Structure'!$H$10-'Capital Structure'!$H$13-SUM($E$75:DZ75),0)</f>
        <v>0</v>
      </c>
      <c r="EA77" s="139">
        <f>MAX('Capital Structure'!$H$10-'Capital Structure'!$H$13-SUM($E$75:EA75),0)</f>
        <v>0</v>
      </c>
      <c r="EB77" s="139">
        <f>MAX('Capital Structure'!$H$10-'Capital Structure'!$H$13-SUM($E$75:EB75),0)</f>
        <v>0</v>
      </c>
      <c r="EC77" s="139">
        <f>MAX('Capital Structure'!$H$10-'Capital Structure'!$H$13-SUM($E$75:EC75),0)</f>
        <v>0</v>
      </c>
      <c r="ED77" s="139">
        <f>MAX('Capital Structure'!$H$10-'Capital Structure'!$H$13-SUM($E$75:ED75),0)</f>
        <v>0</v>
      </c>
      <c r="EE77" s="139">
        <f>MAX('Capital Structure'!$H$10-'Capital Structure'!$H$13-SUM($E$75:EE75),0)</f>
        <v>0</v>
      </c>
      <c r="EF77" s="139">
        <f>MAX('Capital Structure'!$H$10-'Capital Structure'!$H$13-SUM($E$75:EF75),0)</f>
        <v>0</v>
      </c>
      <c r="EG77" s="139">
        <f>MAX('Capital Structure'!$H$10-'Capital Structure'!$H$13-SUM($E$75:EG75),0)</f>
        <v>0</v>
      </c>
      <c r="EH77" s="139">
        <f>MAX('Capital Structure'!$H$10-'Capital Structure'!$H$13-SUM($E$75:EH75),0)</f>
        <v>0</v>
      </c>
      <c r="EI77" s="139">
        <f>MAX('Capital Structure'!$H$10-'Capital Structure'!$H$13-SUM($E$75:EI75),0)</f>
        <v>0</v>
      </c>
      <c r="EJ77" s="139">
        <f>MAX('Capital Structure'!$H$10-'Capital Structure'!$H$13-SUM($E$75:EJ75),0)</f>
        <v>0</v>
      </c>
      <c r="EK77" s="139">
        <f>MAX('Capital Structure'!$H$10-'Capital Structure'!$H$13-SUM($E$75:EK75),0)</f>
        <v>0</v>
      </c>
      <c r="EL77" s="139">
        <f>MAX('Capital Structure'!$H$10-'Capital Structure'!$H$13-SUM($E$75:EL75),0)</f>
        <v>0</v>
      </c>
      <c r="EM77" s="139">
        <f>MAX('Capital Structure'!$H$10-'Capital Structure'!$H$13-SUM($E$75:EM75),0)</f>
        <v>0</v>
      </c>
      <c r="EN77" s="139">
        <f>MAX('Capital Structure'!$H$10-'Capital Structure'!$H$13-SUM($E$75:EN75),0)</f>
        <v>0</v>
      </c>
      <c r="EO77" s="139">
        <f>MAX('Capital Structure'!$H$10-'Capital Structure'!$H$13-SUM($E$75:EO75),0)</f>
        <v>0</v>
      </c>
      <c r="EP77" s="139">
        <f>MAX('Capital Structure'!$H$10-'Capital Structure'!$H$13-SUM($E$75:EP75),0)</f>
        <v>0</v>
      </c>
      <c r="EQ77" s="139">
        <f>MAX('Capital Structure'!$H$10-'Capital Structure'!$H$13-SUM($E$75:EQ75),0)</f>
        <v>0</v>
      </c>
      <c r="ER77" s="139">
        <f>MAX('Capital Structure'!$H$10-'Capital Structure'!$H$13-SUM($E$75:ER75),0)</f>
        <v>0</v>
      </c>
      <c r="ES77" s="139">
        <f>MAX('Capital Structure'!$H$10-'Capital Structure'!$H$13-SUM($E$75:ES75),0)</f>
        <v>0</v>
      </c>
      <c r="ET77" s="139">
        <f>MAX('Capital Structure'!$H$10-'Capital Structure'!$H$13-SUM($E$75:ET75),0)</f>
        <v>0</v>
      </c>
      <c r="EU77" s="139">
        <f>MAX('Capital Structure'!$H$10-'Capital Structure'!$H$13-SUM($E$75:EU75),0)</f>
        <v>0</v>
      </c>
      <c r="EV77" s="139">
        <f>MAX('Capital Structure'!$H$10-'Capital Structure'!$H$13-SUM($E$75:EV75),0)</f>
        <v>0</v>
      </c>
      <c r="EW77" s="139">
        <f>MAX('Capital Structure'!$H$10-'Capital Structure'!$H$13-SUM($E$75:EW75),0)</f>
        <v>0</v>
      </c>
      <c r="EX77" s="139">
        <f>MAX('Capital Structure'!$H$10-'Capital Structure'!$H$13-SUM($E$75:EX75),0)</f>
        <v>0</v>
      </c>
      <c r="EY77" s="139">
        <f>MAX('Capital Structure'!$H$10-'Capital Structure'!$H$13-SUM($E$75:EY75),0)</f>
        <v>0</v>
      </c>
      <c r="EZ77" s="139">
        <f>MAX('Capital Structure'!$H$10-'Capital Structure'!$H$13-SUM($E$75:EZ75),0)</f>
        <v>0</v>
      </c>
      <c r="FA77" s="139">
        <f>MAX('Capital Structure'!$H$10-'Capital Structure'!$H$13-SUM($E$75:FA75),0)</f>
        <v>0</v>
      </c>
      <c r="FB77" s="139">
        <f>MAX('Capital Structure'!$H$10-'Capital Structure'!$H$13-SUM($E$75:FB75),0)</f>
        <v>0</v>
      </c>
      <c r="FC77" s="139"/>
      <c r="FD77" s="139"/>
      <c r="FE77" s="139"/>
      <c r="FF77" s="139"/>
      <c r="FG77" s="139"/>
      <c r="FH77" s="139"/>
      <c r="FI77" s="139"/>
      <c r="FJ77" s="139"/>
      <c r="FK77" s="139"/>
      <c r="FL77" s="139"/>
      <c r="FM77" s="139"/>
      <c r="FN77" s="139"/>
      <c r="FO77" s="139"/>
      <c r="FP77" s="139"/>
      <c r="FQ77" s="139"/>
      <c r="FR77" s="139"/>
      <c r="FS77" s="139"/>
      <c r="FT77" s="139"/>
      <c r="FU77" s="139"/>
      <c r="FV77" s="139"/>
      <c r="FW77" s="139"/>
      <c r="FX77" s="139"/>
      <c r="FY77" s="139"/>
      <c r="FZ77" s="139"/>
      <c r="GA77" s="139"/>
      <c r="GB77" s="139"/>
      <c r="GC77" s="139"/>
      <c r="GD77" s="139"/>
      <c r="GE77" s="139"/>
      <c r="GF77" s="139"/>
      <c r="GG77" s="139"/>
      <c r="GH77" s="139"/>
      <c r="GI77" s="139"/>
      <c r="GJ77" s="139"/>
      <c r="GK77" s="139"/>
      <c r="GL77" s="139"/>
      <c r="GM77" s="139"/>
      <c r="GN77" s="139"/>
      <c r="GO77" s="139"/>
      <c r="GP77" s="139"/>
      <c r="GQ77" s="139"/>
      <c r="GR77" s="139"/>
      <c r="GS77" s="139"/>
      <c r="GT77" s="139"/>
      <c r="GU77" s="139"/>
      <c r="GV77" s="139"/>
      <c r="GW77" s="139"/>
      <c r="GX77" s="139"/>
    </row>
    <row r="78" spans="1:16384">
      <c r="C78" s="105" t="s">
        <v>349</v>
      </c>
      <c r="E78" s="139">
        <f>'Capital Structure'!$H$13-SUM($E76:E$76)</f>
        <v>88200000</v>
      </c>
      <c r="F78" s="139">
        <f>'Capital Structure'!$H$13-SUM($E76:F$76)</f>
        <v>88200000</v>
      </c>
      <c r="G78" s="139">
        <f>'Capital Structure'!$H$13-SUM($E76:G$76)</f>
        <v>88200000</v>
      </c>
      <c r="H78" s="139">
        <f>'Capital Structure'!$H$13-SUM($E76:H$76)</f>
        <v>88200000</v>
      </c>
      <c r="I78" s="139">
        <f>'Capital Structure'!$H$13-SUM($E76:I$76)</f>
        <v>88200000</v>
      </c>
      <c r="J78" s="139">
        <f>'Capital Structure'!$H$13-SUM($E76:J$76)</f>
        <v>88200000</v>
      </c>
      <c r="K78" s="139">
        <f>'Capital Structure'!$H$13-SUM($E76:K$76)</f>
        <v>88200000</v>
      </c>
      <c r="L78" s="139">
        <f>'Capital Structure'!$H$13-SUM($E76:L$76)</f>
        <v>88200000</v>
      </c>
      <c r="M78" s="139">
        <f>'Capital Structure'!$H$13-SUM($E76:M$76)</f>
        <v>88200000</v>
      </c>
      <c r="N78" s="139">
        <f>'Capital Structure'!$H$13-SUM($E76:N$76)</f>
        <v>88200000</v>
      </c>
      <c r="O78" s="139">
        <f>'Capital Structure'!$H$13-SUM($E76:O$76)</f>
        <v>88200000</v>
      </c>
      <c r="P78" s="139">
        <f>'Capital Structure'!$H$13-SUM($E76:P$76)</f>
        <v>88200000</v>
      </c>
      <c r="Q78" s="139">
        <f>'Capital Structure'!$H$13-SUM($E76:Q$76)</f>
        <v>88200000</v>
      </c>
      <c r="R78" s="139">
        <f>'Capital Structure'!$H$13-SUM($E76:R$76)</f>
        <v>88200000</v>
      </c>
      <c r="S78" s="139">
        <f>'Capital Structure'!$H$13-SUM($E76:S$76)</f>
        <v>88200000</v>
      </c>
      <c r="T78" s="139">
        <f>'Capital Structure'!$H$13-SUM($E76:T$76)</f>
        <v>88200000</v>
      </c>
      <c r="U78" s="139">
        <f>'Capital Structure'!$H$13-SUM($E76:U$76)</f>
        <v>88200000</v>
      </c>
      <c r="V78" s="139">
        <f>'Capital Structure'!$H$13-SUM($E76:V$76)</f>
        <v>88200000</v>
      </c>
      <c r="W78" s="139">
        <f>'Capital Structure'!$H$13-SUM($E76:W$76)</f>
        <v>88200000</v>
      </c>
      <c r="X78" s="139">
        <f>'Capital Structure'!$H$13-SUM($E76:X$76)</f>
        <v>88200000</v>
      </c>
      <c r="Y78" s="139">
        <f>'Capital Structure'!$H$13-SUM($E76:Y$76)</f>
        <v>88200000</v>
      </c>
      <c r="Z78" s="139">
        <f>'Capital Structure'!$H$13-SUM($E76:Z$76)</f>
        <v>88200000</v>
      </c>
      <c r="AA78" s="139">
        <f>'Capital Structure'!$H$13-SUM($E76:AA$76)</f>
        <v>88200000</v>
      </c>
      <c r="AB78" s="139">
        <f>'Capital Structure'!$H$13-SUM($E76:AB$76)</f>
        <v>88200000</v>
      </c>
      <c r="AC78" s="139">
        <f>'Capital Structure'!$H$13-SUM($E76:AC$76)</f>
        <v>88200000</v>
      </c>
      <c r="AD78" s="139">
        <f>'Capital Structure'!$H$13-SUM($E76:AD$76)</f>
        <v>88200000</v>
      </c>
      <c r="AE78" s="139">
        <f>'Capital Structure'!$H$13-SUM($E76:AE$76)</f>
        <v>88200000</v>
      </c>
      <c r="AF78" s="139">
        <f>'Capital Structure'!$H$13-SUM($E76:AF$76)</f>
        <v>88200000</v>
      </c>
      <c r="AG78" s="139">
        <f>'Capital Structure'!$H$13-SUM($E76:AG$76)</f>
        <v>88200000</v>
      </c>
      <c r="AH78" s="139">
        <f>'Capital Structure'!$H$13-SUM($E76:AH$76)</f>
        <v>88200000</v>
      </c>
      <c r="AI78" s="139">
        <f>'Capital Structure'!$H$13-SUM($E76:AI$76)</f>
        <v>88200000</v>
      </c>
      <c r="AJ78" s="139">
        <f>'Capital Structure'!$H$13-SUM($E76:AJ$76)</f>
        <v>88200000</v>
      </c>
      <c r="AK78" s="139">
        <f>'Capital Structure'!$H$13-SUM($E76:AK$76)</f>
        <v>88200000</v>
      </c>
      <c r="AL78" s="139">
        <f>'Capital Structure'!$H$13-SUM($E76:AL$76)</f>
        <v>88200000</v>
      </c>
      <c r="AM78" s="139">
        <f>'Capital Structure'!$H$13-SUM($E76:AM$76)</f>
        <v>88200000</v>
      </c>
      <c r="AN78" s="139">
        <f>'Capital Structure'!$H$13-SUM($E76:AN$76)</f>
        <v>88200000</v>
      </c>
      <c r="AO78" s="139">
        <f>'Capital Structure'!$H$13-SUM($E76:AO$76)</f>
        <v>88200000</v>
      </c>
      <c r="AP78" s="139">
        <f>'Capital Structure'!$H$13-SUM($E76:AP$76)</f>
        <v>88200000</v>
      </c>
      <c r="AQ78" s="139">
        <f>'Capital Structure'!$H$13-SUM($E76:AQ$76)</f>
        <v>88200000</v>
      </c>
      <c r="AR78" s="139">
        <f>'Capital Structure'!$H$13-SUM($E76:AR$76)</f>
        <v>88200000</v>
      </c>
      <c r="AS78" s="139">
        <f>'Capital Structure'!$H$13-SUM($E76:AS$76)</f>
        <v>88200000</v>
      </c>
      <c r="AT78" s="139">
        <f>'Capital Structure'!$H$13-SUM($E76:AT$76)</f>
        <v>88200000</v>
      </c>
      <c r="AU78" s="139">
        <f>'Capital Structure'!$H$13-SUM($E76:AU$76)</f>
        <v>88200000</v>
      </c>
      <c r="AV78" s="139">
        <f>'Capital Structure'!$H$13-SUM($E76:AV$76)</f>
        <v>88200000</v>
      </c>
      <c r="AW78" s="139">
        <f>'Capital Structure'!$H$13-SUM($E76:AW$76)</f>
        <v>88200000</v>
      </c>
      <c r="AX78" s="139">
        <f>'Capital Structure'!$H$13-SUM($E76:AX$76)</f>
        <v>88200000</v>
      </c>
      <c r="AY78" s="139">
        <f>'Capital Structure'!$H$13-SUM($E76:AY$76)</f>
        <v>88200000</v>
      </c>
      <c r="AZ78" s="139">
        <f>'Capital Structure'!$H$13-SUM($E76:AZ$76)</f>
        <v>88200000</v>
      </c>
      <c r="BA78" s="139">
        <f>'Capital Structure'!$H$13-SUM($E76:BA$76)</f>
        <v>88200000</v>
      </c>
      <c r="BB78" s="139">
        <f>'Capital Structure'!$H$13-SUM($E76:BB$76)</f>
        <v>88200000</v>
      </c>
      <c r="BC78" s="139">
        <f>'Capital Structure'!$H$13-SUM($E76:BC$76)</f>
        <v>88200000</v>
      </c>
      <c r="BD78" s="139">
        <f>'Capital Structure'!$H$13-SUM($E76:BD$76)</f>
        <v>88200000</v>
      </c>
      <c r="BE78" s="139">
        <f>'Capital Structure'!$H$13-SUM($E76:BE$76)</f>
        <v>88200000</v>
      </c>
      <c r="BF78" s="139">
        <f>'Capital Structure'!$H$13-SUM($E76:BF$76)</f>
        <v>84200411.076923072</v>
      </c>
      <c r="BG78" s="139">
        <f>'Capital Structure'!$H$13-SUM($E76:BG$76)</f>
        <v>80190867.692307696</v>
      </c>
      <c r="BH78" s="139">
        <f>'Capital Structure'!$H$13-SUM($E76:BH$76)</f>
        <v>76181324.307692304</v>
      </c>
      <c r="BI78" s="139">
        <f>'Capital Structure'!$H$13-SUM($E76:BI$76)</f>
        <v>72171780.923076928</v>
      </c>
      <c r="BJ78" s="139">
        <f>'Capital Structure'!$H$13-SUM($E76:BJ$76)</f>
        <v>68162237.538461536</v>
      </c>
      <c r="BK78" s="139">
        <f>'Capital Structure'!$H$13-SUM($E76:BK$76)</f>
        <v>64152694.15384616</v>
      </c>
      <c r="BL78" s="139">
        <f>'Capital Structure'!$H$13-SUM($E76:BL$76)</f>
        <v>60143150.769230768</v>
      </c>
      <c r="BM78" s="139">
        <f>'Capital Structure'!$H$13-SUM($E76:BM$76)</f>
        <v>56133607.384615391</v>
      </c>
      <c r="BN78" s="139">
        <f>'Capital Structure'!$H$13-SUM($E76:BN$76)</f>
        <v>52124064</v>
      </c>
      <c r="BO78" s="139">
        <f>'Capital Structure'!$H$13-SUM($E76:BO$76)</f>
        <v>48114520.615384616</v>
      </c>
      <c r="BP78" s="139">
        <f>'Capital Structure'!$H$13-SUM($E76:BP$76)</f>
        <v>44104977.230769232</v>
      </c>
      <c r="BQ78" s="139">
        <f>'Capital Structure'!$H$13-SUM($E76:BQ$76)</f>
        <v>40095433.846153848</v>
      </c>
      <c r="BR78" s="139">
        <f>'Capital Structure'!$H$13-SUM($E76:BR$76)</f>
        <v>36085890.461538464</v>
      </c>
      <c r="BS78" s="139">
        <f>'Capital Structure'!$H$13-SUM($E76:BS$76)</f>
        <v>32076347.07692308</v>
      </c>
      <c r="BT78" s="139">
        <f>'Capital Structure'!$H$13-SUM($E76:BT$76)</f>
        <v>28066803.692307696</v>
      </c>
      <c r="BU78" s="139">
        <f>'Capital Structure'!$H$13-SUM($E76:BU$76)</f>
        <v>24057260.307692312</v>
      </c>
      <c r="BV78" s="139">
        <f>'Capital Structure'!$H$13-SUM($E76:BV$76)</f>
        <v>20047716.923076928</v>
      </c>
      <c r="BW78" s="139">
        <f>'Capital Structure'!$H$13-SUM($E76:BW$76)</f>
        <v>16038173.538461536</v>
      </c>
      <c r="BX78" s="139">
        <f>'Capital Structure'!$H$13-SUM($E76:BX$76)</f>
        <v>12028630.153846145</v>
      </c>
      <c r="BY78" s="139">
        <f>'Capital Structure'!$H$13-SUM($E76:BY$76)</f>
        <v>8019086.7692307532</v>
      </c>
      <c r="BZ78" s="139">
        <f>'Capital Structure'!$H$13-SUM($E76:BZ$76)</f>
        <v>4009543.3846153617</v>
      </c>
      <c r="CA78" s="139">
        <f>'Capital Structure'!$H$13-SUM($E76:CA$76)</f>
        <v>0</v>
      </c>
      <c r="CB78" s="139">
        <f>'Capital Structure'!$H$13-SUM($E76:CB$76)</f>
        <v>0</v>
      </c>
      <c r="CC78" s="139">
        <f>'Capital Structure'!$H$13-SUM($E76:CC$76)</f>
        <v>0</v>
      </c>
      <c r="CD78" s="139">
        <f>'Capital Structure'!$H$13-SUM($E76:CD$76)</f>
        <v>0</v>
      </c>
      <c r="CE78" s="139">
        <f>'Capital Structure'!$H$13-SUM($E76:CE$76)</f>
        <v>0</v>
      </c>
      <c r="CF78" s="139">
        <f>'Capital Structure'!$H$13-SUM($E76:CF$76)</f>
        <v>0</v>
      </c>
      <c r="CG78" s="139">
        <f>'Capital Structure'!$H$13-SUM($E76:CG$76)</f>
        <v>0</v>
      </c>
      <c r="CH78" s="139">
        <f>'Capital Structure'!$H$13-SUM($E76:CH$76)</f>
        <v>0</v>
      </c>
      <c r="CI78" s="139">
        <f>'Capital Structure'!$H$13-SUM($E76:CI$76)</f>
        <v>0</v>
      </c>
      <c r="CJ78" s="139">
        <f>'Capital Structure'!$H$13-SUM($E76:CJ$76)</f>
        <v>0</v>
      </c>
      <c r="CK78" s="139">
        <f>'Capital Structure'!$H$13-SUM($E76:CK$76)</f>
        <v>0</v>
      </c>
      <c r="CL78" s="139">
        <f>'Capital Structure'!$H$13-SUM($E76:CL$76)</f>
        <v>0</v>
      </c>
      <c r="CM78" s="139">
        <f>'Capital Structure'!$H$13-SUM($E76:CM$76)</f>
        <v>0</v>
      </c>
      <c r="CN78" s="139">
        <f>'Capital Structure'!$H$13-SUM($E76:CN$76)</f>
        <v>0</v>
      </c>
      <c r="CO78" s="139">
        <f>'Capital Structure'!$H$13-SUM($E76:CO$76)</f>
        <v>0</v>
      </c>
      <c r="CP78" s="139">
        <f>'Capital Structure'!$H$13-SUM($E76:CP$76)</f>
        <v>0</v>
      </c>
      <c r="CQ78" s="139">
        <f>'Capital Structure'!$H$13-SUM($E76:CQ$76)</f>
        <v>0</v>
      </c>
      <c r="CR78" s="139">
        <f>'Capital Structure'!$H$13-SUM($E76:CR$76)</f>
        <v>0</v>
      </c>
      <c r="CS78" s="139">
        <f>'Capital Structure'!$H$13-SUM($E76:CS$76)</f>
        <v>0</v>
      </c>
      <c r="CT78" s="139">
        <f>'Capital Structure'!$H$13-SUM($E76:CT$76)</f>
        <v>0</v>
      </c>
      <c r="CU78" s="139">
        <f>'Capital Structure'!$H$13-SUM($E76:CU$76)</f>
        <v>0</v>
      </c>
      <c r="CV78" s="139">
        <f>'Capital Structure'!$H$13-SUM($E76:CV$76)</f>
        <v>0</v>
      </c>
      <c r="CW78" s="139">
        <f>'Capital Structure'!$H$13-SUM($E76:CW$76)</f>
        <v>0</v>
      </c>
      <c r="CX78" s="139">
        <f>'Capital Structure'!$H$13-SUM($E76:CX$76)</f>
        <v>0</v>
      </c>
      <c r="CY78" s="139">
        <f>'Capital Structure'!$H$13-SUM($E76:CY$76)</f>
        <v>0</v>
      </c>
      <c r="CZ78" s="139">
        <f>'Capital Structure'!$H$13-SUM($E76:CZ$76)</f>
        <v>0</v>
      </c>
      <c r="DA78" s="139">
        <f>'Capital Structure'!$H$13-SUM($E76:DA$76)</f>
        <v>0</v>
      </c>
      <c r="DB78" s="139">
        <f>'Capital Structure'!$H$13-SUM($E76:DB$76)</f>
        <v>0</v>
      </c>
      <c r="DC78" s="139">
        <f>'Capital Structure'!$H$13-SUM($E76:DC$76)</f>
        <v>0</v>
      </c>
      <c r="DD78" s="139">
        <f>'Capital Structure'!$H$13-SUM($E76:DD$76)</f>
        <v>0</v>
      </c>
      <c r="DE78" s="139">
        <f>'Capital Structure'!$H$13-SUM($E76:DE$76)</f>
        <v>0</v>
      </c>
      <c r="DF78" s="139">
        <f>'Capital Structure'!$H$13-SUM($E76:DF$76)</f>
        <v>0</v>
      </c>
      <c r="DG78" s="139">
        <f>'Capital Structure'!$H$13-SUM($E76:DG$76)</f>
        <v>0</v>
      </c>
      <c r="DH78" s="139">
        <f>'Capital Structure'!$H$13-SUM($E76:DH$76)</f>
        <v>0</v>
      </c>
      <c r="DI78" s="139">
        <f>'Capital Structure'!$H$13-SUM($E76:DI$76)</f>
        <v>0</v>
      </c>
      <c r="DJ78" s="139">
        <f>'Capital Structure'!$H$13-SUM($E76:DJ$76)</f>
        <v>0</v>
      </c>
      <c r="DK78" s="139">
        <f>'Capital Structure'!$H$13-SUM($E76:DK$76)</f>
        <v>0</v>
      </c>
      <c r="DL78" s="139">
        <f>'Capital Structure'!$H$13-SUM($E76:DL$76)</f>
        <v>0</v>
      </c>
      <c r="DM78" s="139">
        <f>'Capital Structure'!$H$13-SUM($E76:DM$76)</f>
        <v>0</v>
      </c>
      <c r="DN78" s="139">
        <f>'Capital Structure'!$H$13-SUM($E76:DN$76)</f>
        <v>0</v>
      </c>
      <c r="DO78" s="139">
        <f>'Capital Structure'!$H$13-SUM($E76:DO$76)</f>
        <v>0</v>
      </c>
      <c r="DP78" s="139">
        <f>'Capital Structure'!$H$13-SUM($E76:DP$76)</f>
        <v>0</v>
      </c>
      <c r="DQ78" s="139">
        <f>'Capital Structure'!$H$13-SUM($E76:DQ$76)</f>
        <v>0</v>
      </c>
      <c r="DR78" s="139">
        <f>'Capital Structure'!$H$13-SUM($E76:DR$76)</f>
        <v>0</v>
      </c>
      <c r="DS78" s="139">
        <f>'Capital Structure'!$H$13-SUM($E76:DS$76)</f>
        <v>0</v>
      </c>
      <c r="DT78" s="139">
        <f>'Capital Structure'!$H$13-SUM($E76:DT$76)</f>
        <v>0</v>
      </c>
      <c r="DU78" s="139">
        <f>'Capital Structure'!$H$13-SUM($E76:DU$76)</f>
        <v>0</v>
      </c>
      <c r="DV78" s="139">
        <f>'Capital Structure'!$H$13-SUM($E76:DV$76)</f>
        <v>0</v>
      </c>
      <c r="DW78" s="139">
        <f>'Capital Structure'!$H$13-SUM($E76:DW$76)</f>
        <v>0</v>
      </c>
      <c r="DX78" s="139">
        <f>'Capital Structure'!$H$13-SUM($E76:DX$76)</f>
        <v>0</v>
      </c>
      <c r="DY78" s="139">
        <f>'Capital Structure'!$H$13-SUM($E76:DY$76)</f>
        <v>0</v>
      </c>
      <c r="DZ78" s="139">
        <f>'Capital Structure'!$H$13-SUM($E76:DZ$76)</f>
        <v>0</v>
      </c>
      <c r="EA78" s="139">
        <f>'Capital Structure'!$H$13-SUM($E76:EA$76)</f>
        <v>0</v>
      </c>
      <c r="EB78" s="139">
        <f>'Capital Structure'!$H$13-SUM($E76:EB$76)</f>
        <v>0</v>
      </c>
      <c r="EC78" s="139">
        <f>'Capital Structure'!$H$13-SUM($E76:EC$76)</f>
        <v>0</v>
      </c>
      <c r="ED78" s="139">
        <f>'Capital Structure'!$H$13-SUM($E76:ED$76)</f>
        <v>0</v>
      </c>
      <c r="EE78" s="139">
        <f>'Capital Structure'!$H$13-SUM($E76:EE$76)</f>
        <v>0</v>
      </c>
      <c r="EF78" s="139">
        <f>'Capital Structure'!$H$13-SUM($E76:EF$76)</f>
        <v>0</v>
      </c>
      <c r="EG78" s="139">
        <f>'Capital Structure'!$H$13-SUM($E76:EG$76)</f>
        <v>0</v>
      </c>
      <c r="EH78" s="139">
        <f>'Capital Structure'!$H$13-SUM($E76:EH$76)</f>
        <v>0</v>
      </c>
      <c r="EI78" s="139">
        <f>'Capital Structure'!$H$13-SUM($E76:EI$76)</f>
        <v>0</v>
      </c>
      <c r="EJ78" s="139">
        <f>'Capital Structure'!$H$13-SUM($E76:EJ$76)</f>
        <v>0</v>
      </c>
      <c r="EK78" s="139">
        <f>'Capital Structure'!$H$13-SUM($E76:EK$76)</f>
        <v>0</v>
      </c>
      <c r="EL78" s="139">
        <f>'Capital Structure'!$H$13-SUM($E76:EL$76)</f>
        <v>0</v>
      </c>
      <c r="EM78" s="139">
        <f>'Capital Structure'!$H$13-SUM($E76:EM$76)</f>
        <v>0</v>
      </c>
      <c r="EN78" s="139">
        <f>'Capital Structure'!$H$13-SUM($E76:EN$76)</f>
        <v>0</v>
      </c>
      <c r="EO78" s="139">
        <f>'Capital Structure'!$H$13-SUM($E76:EO$76)</f>
        <v>0</v>
      </c>
      <c r="EP78" s="139">
        <f>'Capital Structure'!$H$13-SUM($E76:EP$76)</f>
        <v>0</v>
      </c>
      <c r="EQ78" s="139">
        <f>'Capital Structure'!$H$13-SUM($E76:EQ$76)</f>
        <v>0</v>
      </c>
      <c r="ER78" s="139">
        <f>'Capital Structure'!$H$13-SUM($E76:ER$76)</f>
        <v>0</v>
      </c>
      <c r="ES78" s="139">
        <f>'Capital Structure'!$H$13-SUM($E76:ES$76)</f>
        <v>0</v>
      </c>
      <c r="ET78" s="139">
        <f>'Capital Structure'!$H$13-SUM($E76:ET$76)</f>
        <v>0</v>
      </c>
      <c r="EU78" s="139">
        <f>'Capital Structure'!$H$13-SUM($E76:EU$76)</f>
        <v>0</v>
      </c>
      <c r="EV78" s="139">
        <f>'Capital Structure'!$H$13-SUM($E76:EV$76)</f>
        <v>0</v>
      </c>
      <c r="EW78" s="139">
        <f>'Capital Structure'!$H$13-SUM($E76:EW$76)</f>
        <v>0</v>
      </c>
      <c r="EX78" s="139">
        <f>'Capital Structure'!$H$13-SUM($E76:EX$76)</f>
        <v>0</v>
      </c>
      <c r="EY78" s="139">
        <f>'Capital Structure'!$H$13-SUM($E76:EY$76)</f>
        <v>0</v>
      </c>
      <c r="EZ78" s="139">
        <f>'Capital Structure'!$H$13-SUM($E76:EZ$76)</f>
        <v>0</v>
      </c>
      <c r="FA78" s="139">
        <f>'Capital Structure'!$H$13-SUM($E76:FA$76)</f>
        <v>0</v>
      </c>
      <c r="FB78" s="139">
        <f>'Capital Structure'!$H$13-SUM($E76:FB$76)</f>
        <v>0</v>
      </c>
      <c r="FC78" s="139"/>
      <c r="FD78" s="139"/>
      <c r="FE78" s="139"/>
      <c r="FF78" s="139"/>
      <c r="FG78" s="139"/>
      <c r="FH78" s="139"/>
      <c r="FI78" s="139"/>
      <c r="FJ78" s="139"/>
      <c r="FK78" s="139"/>
      <c r="FL78" s="139"/>
      <c r="FM78" s="139"/>
      <c r="FN78" s="139"/>
      <c r="FO78" s="139"/>
      <c r="FP78" s="139"/>
      <c r="FQ78" s="139"/>
      <c r="FR78" s="139"/>
      <c r="FS78" s="139"/>
      <c r="FT78" s="139"/>
      <c r="FU78" s="139"/>
      <c r="FV78" s="139"/>
      <c r="FW78" s="139"/>
      <c r="FX78" s="139"/>
      <c r="FY78" s="139"/>
      <c r="FZ78" s="139"/>
      <c r="GA78" s="139"/>
      <c r="GB78" s="139"/>
      <c r="GC78" s="139"/>
      <c r="GD78" s="139"/>
      <c r="GE78" s="139"/>
      <c r="GF78" s="139"/>
      <c r="GG78" s="139"/>
      <c r="GH78" s="139"/>
      <c r="GI78" s="139"/>
      <c r="GJ78" s="139"/>
      <c r="GK78" s="139"/>
      <c r="GL78" s="139"/>
      <c r="GM78" s="139"/>
      <c r="GN78" s="139"/>
      <c r="GO78" s="139"/>
      <c r="GP78" s="139"/>
      <c r="GQ78" s="139"/>
      <c r="GR78" s="139"/>
      <c r="GS78" s="139"/>
      <c r="GT78" s="139"/>
      <c r="GU78" s="139"/>
      <c r="GV78" s="139"/>
      <c r="GW78" s="139"/>
      <c r="GX78" s="139"/>
    </row>
    <row r="80" spans="1:16384">
      <c r="B80" s="105" t="s">
        <v>317</v>
      </c>
      <c r="C80" s="105" t="s">
        <v>347</v>
      </c>
      <c r="E80" s="108">
        <f>IF(OR(E74&lt;'Capital Structure'!$G$7,E74&gt;'Capital Structure'!$H$7),0,MIN(MAX('Capital Structure'!$H$10,'Capital Structure'!$H$13)/'Capital Structure'!$I$7,D81))</f>
        <v>0</v>
      </c>
      <c r="F80" s="108">
        <f>IF(OR(F74&lt;'Capital Structure'!$G$7,F74&gt;'Capital Structure'!$H$7),0,MIN(MAX('Capital Structure'!$H$10,'Capital Structure'!$H$13)/'Capital Structure'!$I$7,E81))</f>
        <v>0</v>
      </c>
      <c r="G80" s="108">
        <f>IF(OR(G74&lt;'Capital Structure'!$G$7,G74&gt;'Capital Structure'!$H$7),0,MIN(MAX('Capital Structure'!$H$10,'Capital Structure'!$H$13)/'Capital Structure'!$I$7,F81))</f>
        <v>0</v>
      </c>
      <c r="H80" s="108">
        <f>IF(OR(H74&lt;'Capital Structure'!$G$7,H74&gt;'Capital Structure'!$H$7),0,MIN(MAX('Capital Structure'!$H$10,'Capital Structure'!$H$13)/'Capital Structure'!$I$7,G81))</f>
        <v>0</v>
      </c>
      <c r="I80" s="108">
        <f>IF(OR(I74&lt;'Capital Structure'!$G$7,I74&gt;'Capital Structure'!$H$7),0,MIN(MAX('Capital Structure'!$H$10,'Capital Structure'!$H$13)/'Capital Structure'!$I$7,H81))</f>
        <v>0</v>
      </c>
      <c r="J80" s="108">
        <f>IF(OR(J74&lt;'Capital Structure'!$G$7,J74&gt;'Capital Structure'!$H$7),0,MIN(MAX('Capital Structure'!$H$10,'Capital Structure'!$H$13)/'Capital Structure'!$I$7,I81))</f>
        <v>0</v>
      </c>
      <c r="K80" s="108">
        <f>IF(OR(K74&lt;'Capital Structure'!$G$7,K74&gt;'Capital Structure'!$H$7),0,MIN(MAX('Capital Structure'!$H$10,'Capital Structure'!$H$13)/'Capital Structure'!$I$7,J81))</f>
        <v>0</v>
      </c>
      <c r="L80" s="108">
        <f>IF(OR(L74&lt;'Capital Structure'!$G$7,L74&gt;'Capital Structure'!$H$7),0,MIN(MAX('Capital Structure'!$H$10,'Capital Structure'!$H$13)/'Capital Structure'!$I$7,K81))</f>
        <v>0</v>
      </c>
      <c r="M80" s="108">
        <f>IF(OR(M74&lt;'Capital Structure'!$G$7,M74&gt;'Capital Structure'!$H$7),0,MIN(MAX('Capital Structure'!$H$10,'Capital Structure'!$H$13)/'Capital Structure'!$I$7,L81))</f>
        <v>0</v>
      </c>
      <c r="N80" s="108">
        <f>IF(OR(N74&lt;'Capital Structure'!$G$7,N74&gt;'Capital Structure'!$H$7),0,MIN(MAX('Capital Structure'!$H$10,'Capital Structure'!$H$13)/'Capital Structure'!$I$7,M81))</f>
        <v>0</v>
      </c>
      <c r="O80" s="108">
        <f>IF(OR(O74&lt;'Capital Structure'!$G$7,O74&gt;'Capital Structure'!$H$7),0,MIN(MAX('Capital Structure'!$H$10,'Capital Structure'!$H$13)/'Capital Structure'!$I$7,N81))</f>
        <v>0</v>
      </c>
      <c r="P80" s="108">
        <f>IF(OR(P74&lt;'Capital Structure'!$G$7,P74&gt;'Capital Structure'!$H$7),0,MIN(MAX('Capital Structure'!$H$10,'Capital Structure'!$H$13)/'Capital Structure'!$I$7,O81))</f>
        <v>0</v>
      </c>
      <c r="Q80" s="108">
        <f>IF(OR(Q74&lt;'Capital Structure'!$G$7,Q74&gt;'Capital Structure'!$H$7),0,MIN(MAX('Capital Structure'!$H$10,'Capital Structure'!$H$13)/'Capital Structure'!$I$7,P81))</f>
        <v>0</v>
      </c>
      <c r="R80" s="108">
        <f>IF(OR(R74&lt;'Capital Structure'!$G$7,R74&gt;'Capital Structure'!$H$7),0,MIN(MAX('Capital Structure'!$H$10,'Capital Structure'!$H$13)/'Capital Structure'!$I$7,Q81))</f>
        <v>0</v>
      </c>
      <c r="S80" s="108">
        <f>IF(OR(S74&lt;'Capital Structure'!$G$7,S74&gt;'Capital Structure'!$H$7),0,MIN(MAX('Capital Structure'!$H$10,'Capital Structure'!$H$13)/'Capital Structure'!$I$7,R81))</f>
        <v>0</v>
      </c>
      <c r="T80" s="108">
        <f>IF(OR(T74&lt;'Capital Structure'!$G$7,T74&gt;'Capital Structure'!$H$7),0,MIN(MAX('Capital Structure'!$H$10,'Capital Structure'!$H$13)/'Capital Structure'!$I$7,S81))</f>
        <v>0</v>
      </c>
      <c r="U80" s="108">
        <f>IF(OR(U74&lt;'Capital Structure'!$G$7,U74&gt;'Capital Structure'!$H$7),0,MIN(MAX('Capital Structure'!$H$10,'Capital Structure'!$H$13)/'Capital Structure'!$I$7,T81))</f>
        <v>0</v>
      </c>
      <c r="V80" s="108">
        <f>IF(OR(V74&lt;'Capital Structure'!$G$7,V74&gt;'Capital Structure'!$H$7),0,MIN(MAX('Capital Structure'!$H$10,'Capital Structure'!$H$13)/'Capital Structure'!$I$7,U81))</f>
        <v>0</v>
      </c>
      <c r="W80" s="108">
        <f>IF(OR(W74&lt;'Capital Structure'!$G$7,W74&gt;'Capital Structure'!$H$7),0,MIN(MAX('Capital Structure'!$H$10,'Capital Structure'!$H$13)/'Capital Structure'!$I$7,V81))</f>
        <v>0</v>
      </c>
      <c r="X80" s="108">
        <f>IF(OR(X74&lt;'Capital Structure'!$G$7,X74&gt;'Capital Structure'!$H$7),0,MIN(MAX('Capital Structure'!$H$10,'Capital Structure'!$H$13)/'Capital Structure'!$I$7,W81))</f>
        <v>0</v>
      </c>
      <c r="Y80" s="108">
        <f>IF(OR(Y74&lt;'Capital Structure'!$G$7,Y74&gt;'Capital Structure'!$H$7),0,MIN(MAX('Capital Structure'!$H$10,'Capital Structure'!$H$13)/'Capital Structure'!$I$7,X81))</f>
        <v>0</v>
      </c>
      <c r="Z80" s="108">
        <f>IF(OR(Z74&lt;'Capital Structure'!$G$7,Z74&gt;'Capital Structure'!$H$7),0,MIN(MAX('Capital Structure'!$H$10,'Capital Structure'!$H$13)/'Capital Structure'!$I$7,Y81))</f>
        <v>0</v>
      </c>
      <c r="AA80" s="108">
        <f>IF(OR(AA74&lt;'Capital Structure'!$G$7,AA74&gt;'Capital Structure'!$H$7),0,MIN(MAX('Capital Structure'!$H$10,'Capital Structure'!$H$13)/'Capital Structure'!$I$7,Z81))</f>
        <v>0</v>
      </c>
      <c r="AB80" s="108">
        <f>IF(OR(AB74&lt;'Capital Structure'!$G$7,AB74&gt;'Capital Structure'!$H$7),0,MIN(MAX('Capital Structure'!$H$10,'Capital Structure'!$H$13)/'Capital Structure'!$I$7,AA81))</f>
        <v>0</v>
      </c>
      <c r="AC80" s="108">
        <f>IF(OR(AC74&lt;'Capital Structure'!$G$7,AC74&gt;'Capital Structure'!$H$7),0,MIN(MAX('Capital Structure'!$H$10,'Capital Structure'!$H$13)/'Capital Structure'!$I$7,AB81))</f>
        <v>0</v>
      </c>
      <c r="AD80" s="108">
        <f>IF(OR(AD74&lt;'Capital Structure'!$G$7,AD74&gt;'Capital Structure'!$H$7),0,MIN(MAX('Capital Structure'!$H$10,'Capital Structure'!$H$13)/'Capital Structure'!$I$7,AC81))</f>
        <v>0</v>
      </c>
      <c r="AE80" s="108">
        <f>IF(OR(AE74&lt;'Capital Structure'!$G$7,AE74&gt;'Capital Structure'!$H$7),0,MIN(MAX('Capital Structure'!$H$10,'Capital Structure'!$H$13)/'Capital Structure'!$I$7,AD81))</f>
        <v>0</v>
      </c>
      <c r="AF80" s="108">
        <f>IF(OR(AF74&lt;'Capital Structure'!$G$7,AF74&gt;'Capital Structure'!$H$7),0,MIN(MAX('Capital Structure'!$H$10,'Capital Structure'!$H$13)/'Capital Structure'!$I$7,AE81))</f>
        <v>0</v>
      </c>
      <c r="AG80" s="108">
        <f>IF(OR(AG74&lt;'Capital Structure'!$G$7,AG74&gt;'Capital Structure'!$H$7),0,MIN(MAX('Capital Structure'!$H$10,'Capital Structure'!$H$13)/'Capital Structure'!$I$7,AF81))</f>
        <v>0</v>
      </c>
      <c r="AH80" s="108">
        <f>IF(OR(AH74&lt;'Capital Structure'!$G$7,AH74&gt;'Capital Structure'!$H$7),0,MIN(MAX('Capital Structure'!$H$10,'Capital Structure'!$H$13)/'Capital Structure'!$I$7,AG81))</f>
        <v>0</v>
      </c>
      <c r="AI80" s="108">
        <f>IF(OR(AI74&lt;'Capital Structure'!$G$7,AI74&gt;'Capital Structure'!$H$7),0,MIN(MAX('Capital Structure'!$H$10,'Capital Structure'!$H$13)/'Capital Structure'!$I$7,AH81))</f>
        <v>0</v>
      </c>
      <c r="AJ80" s="108">
        <f>IF(OR(AJ74&lt;'Capital Structure'!$G$7,AJ74&gt;'Capital Structure'!$H$7),0,MIN(MAX('Capital Structure'!$H$10,'Capital Structure'!$H$13)/'Capital Structure'!$I$7,AI81))</f>
        <v>0</v>
      </c>
      <c r="AK80" s="108">
        <f>IF(OR(AK74&lt;'Capital Structure'!$G$7,AK74&gt;'Capital Structure'!$H$7),0,MIN(MAX('Capital Structure'!$H$10,'Capital Structure'!$H$13)/'Capital Structure'!$I$7,AJ81))</f>
        <v>0</v>
      </c>
      <c r="AL80" s="108">
        <f>IF(OR(AL74&lt;'Capital Structure'!$G$7,AL74&gt;'Capital Structure'!$H$7),0,MIN(MAX('Capital Structure'!$H$10,'Capital Structure'!$H$13)/'Capital Structure'!$I$7,AK81))</f>
        <v>0</v>
      </c>
      <c r="AM80" s="108">
        <f>IF(OR(AM74&lt;'Capital Structure'!$G$7,AM74&gt;'Capital Structure'!$H$7),0,MIN(MAX('Capital Structure'!$H$10,'Capital Structure'!$H$13)/'Capital Structure'!$I$7,AL81))</f>
        <v>0</v>
      </c>
      <c r="AN80" s="108">
        <f>IF(OR(AN74&lt;'Capital Structure'!$G$7,AN74&gt;'Capital Structure'!$H$7),0,MIN(MAX('Capital Structure'!$H$10,'Capital Structure'!$H$13)/'Capital Structure'!$I$7,AM81))</f>
        <v>0</v>
      </c>
      <c r="AO80" s="108">
        <f>IF(OR(AO74&lt;'Capital Structure'!$G$7,AO74&gt;'Capital Structure'!$H$7),0,MIN(MAX('Capital Structure'!$H$10,'Capital Structure'!$H$13)/'Capital Structure'!$I$7,AN81))</f>
        <v>0</v>
      </c>
      <c r="AP80" s="108">
        <f>IF(OR(AP74&lt;'Capital Structure'!$G$7,AP74&gt;'Capital Structure'!$H$7),0,MIN(MAX('Capital Structure'!$H$10,'Capital Structure'!$H$13)/'Capital Structure'!$I$7,AO81))</f>
        <v>0</v>
      </c>
      <c r="AQ80" s="108">
        <f>IF(OR(AQ74&lt;'Capital Structure'!$G$7,AQ74&gt;'Capital Structure'!$H$7),0,MIN(MAX('Capital Structure'!$H$10,'Capital Structure'!$H$13)/'Capital Structure'!$I$7,AP81))</f>
        <v>0</v>
      </c>
      <c r="AR80" s="108">
        <f>IF(OR(AR74&lt;'Capital Structure'!$G$7,AR74&gt;'Capital Structure'!$H$7),0,MIN(MAX('Capital Structure'!$H$10,'Capital Structure'!$H$13)/'Capital Structure'!$I$7,AQ81))</f>
        <v>0</v>
      </c>
      <c r="AS80" s="108">
        <f>IF(OR(AS74&lt;'Capital Structure'!$G$7,AS74&gt;'Capital Structure'!$H$7),0,MIN(MAX('Capital Structure'!$H$10,'Capital Structure'!$H$13)/'Capital Structure'!$I$7,AR81))</f>
        <v>0</v>
      </c>
      <c r="AT80" s="108">
        <f>IF(OR(AT74&lt;'Capital Structure'!$G$7,AT74&gt;'Capital Structure'!$H$7),0,MIN(MAX('Capital Structure'!$H$10,'Capital Structure'!$H$13)/'Capital Structure'!$I$7,AS81))</f>
        <v>0</v>
      </c>
      <c r="AU80" s="108">
        <f>IF(OR(AU74&lt;'Capital Structure'!$G$7,AU74&gt;'Capital Structure'!$H$7),0,MIN(MAX('Capital Structure'!$H$10,'Capital Structure'!$H$13)/'Capital Structure'!$I$7,AT81))</f>
        <v>0</v>
      </c>
      <c r="AV80" s="108">
        <f>IF(OR(AV74&lt;'Capital Structure'!$G$7,AV74&gt;'Capital Structure'!$H$7),0,MIN(MAX('Capital Structure'!$H$10,'Capital Structure'!$H$13)/'Capital Structure'!$I$7,AU81))</f>
        <v>0</v>
      </c>
      <c r="AW80" s="108">
        <f>IF(OR(AW74&lt;'Capital Structure'!$G$7,AW74&gt;'Capital Structure'!$H$7),0,MIN(MAX('Capital Structure'!$H$10,'Capital Structure'!$H$13)/'Capital Structure'!$I$7,AV81))</f>
        <v>0</v>
      </c>
      <c r="AX80" s="108">
        <f>IF(OR(AX74&lt;'Capital Structure'!$G$7,AX74&gt;'Capital Structure'!$H$7),0,MIN(MAX('Capital Structure'!$H$10,'Capital Structure'!$H$13)/'Capital Structure'!$I$7,AW81))</f>
        <v>0</v>
      </c>
      <c r="AY80" s="108">
        <f>IF(OR(AY74&lt;'Capital Structure'!$G$7,AY74&gt;'Capital Structure'!$H$7),0,MIN(MAX('Capital Structure'!$H$10,'Capital Structure'!$H$13)/'Capital Structure'!$I$7,AX81))</f>
        <v>0</v>
      </c>
      <c r="AZ80" s="108">
        <f>IF(OR(AZ74&lt;'Capital Structure'!$G$7,AZ74&gt;'Capital Structure'!$H$7),0,MIN(MAX('Capital Structure'!$H$10,'Capital Structure'!$H$13)/'Capital Structure'!$I$7,AY81))</f>
        <v>0</v>
      </c>
      <c r="BA80" s="108">
        <f>IF(OR(BA74&lt;'Capital Structure'!$G$7,BA74&gt;'Capital Structure'!$H$7),0,MIN(MAX('Capital Structure'!$H$10,'Capital Structure'!$H$13)/'Capital Structure'!$I$7,AZ81))</f>
        <v>0</v>
      </c>
      <c r="BB80" s="108">
        <f>IF(OR(BB74&lt;'Capital Structure'!$G$7,BB74&gt;'Capital Structure'!$H$7),0,MIN(MAX('Capital Structure'!$H$10,'Capital Structure'!$H$13)/'Capital Structure'!$I$7,BA81))</f>
        <v>4009543.3846153845</v>
      </c>
      <c r="BC80" s="108">
        <f>IF(OR(BC74&lt;'Capital Structure'!$G$7,BC74&gt;'Capital Structure'!$H$7),0,MIN(MAX('Capital Structure'!$H$10,'Capital Structure'!$H$13)/'Capital Structure'!$I$7,BB81))</f>
        <v>4009543.3846153845</v>
      </c>
      <c r="BD80" s="108">
        <f>IF(OR(BD74&lt;'Capital Structure'!$G$7,BD74&gt;'Capital Structure'!$H$7),0,MIN(MAX('Capital Structure'!$H$10,'Capital Structure'!$H$13)/'Capital Structure'!$I$7,BC81))</f>
        <v>4009543.3846153845</v>
      </c>
      <c r="BE80" s="108">
        <f>IF(OR(BE74&lt;'Capital Structure'!$G$7,BE74&gt;'Capital Structure'!$H$7),0,MIN(MAX('Capital Structure'!$H$10,'Capital Structure'!$H$13)/'Capital Structure'!$I$7,BD81))</f>
        <v>4009543.3846153845</v>
      </c>
      <c r="BF80" s="108">
        <f>IF(OR(BF74&lt;'Capital Structure'!$G$7,BF74&gt;'Capital Structure'!$H$7),0,MIN(MAX('Capital Structure'!$H$10,'Capital Structure'!$H$13)/'Capital Structure'!$I$7,BE81))</f>
        <v>4009543.3846153845</v>
      </c>
      <c r="BG80" s="108">
        <f>IF(OR(BG74&lt;'Capital Structure'!$G$7,BG74&gt;'Capital Structure'!$H$7),0,MIN(MAX('Capital Structure'!$H$10,'Capital Structure'!$H$13)/'Capital Structure'!$I$7,BF81))</f>
        <v>4009543.3846153845</v>
      </c>
      <c r="BH80" s="108">
        <f>IF(OR(BH74&lt;'Capital Structure'!$G$7,BH74&gt;'Capital Structure'!$H$7),0,MIN(MAX('Capital Structure'!$H$10,'Capital Structure'!$H$13)/'Capital Structure'!$I$7,BG81))</f>
        <v>4009543.3846153845</v>
      </c>
      <c r="BI80" s="108">
        <f>IF(OR(BI74&lt;'Capital Structure'!$G$7,BI74&gt;'Capital Structure'!$H$7),0,MIN(MAX('Capital Structure'!$H$10,'Capital Structure'!$H$13)/'Capital Structure'!$I$7,BH81))</f>
        <v>4009543.3846153845</v>
      </c>
      <c r="BJ80" s="108">
        <f>IF(OR(BJ74&lt;'Capital Structure'!$G$7,BJ74&gt;'Capital Structure'!$H$7),0,MIN(MAX('Capital Structure'!$H$10,'Capital Structure'!$H$13)/'Capital Structure'!$I$7,BI81))</f>
        <v>4009543.3846153845</v>
      </c>
      <c r="BK80" s="108">
        <f>IF(OR(BK74&lt;'Capital Structure'!$G$7,BK74&gt;'Capital Structure'!$H$7),0,MIN(MAX('Capital Structure'!$H$10,'Capital Structure'!$H$13)/'Capital Structure'!$I$7,BJ81))</f>
        <v>4009543.3846153845</v>
      </c>
      <c r="BL80" s="108">
        <f>IF(OR(BL74&lt;'Capital Structure'!$G$7,BL74&gt;'Capital Structure'!$H$7),0,MIN(MAX('Capital Structure'!$H$10,'Capital Structure'!$H$13)/'Capital Structure'!$I$7,BK81))</f>
        <v>4009543.3846153845</v>
      </c>
      <c r="BM80" s="108">
        <f>IF(OR(BM74&lt;'Capital Structure'!$G$7,BM74&gt;'Capital Structure'!$H$7),0,MIN(MAX('Capital Structure'!$H$10,'Capital Structure'!$H$13)/'Capital Structure'!$I$7,BL81))</f>
        <v>4009543.3846153845</v>
      </c>
      <c r="BN80" s="108">
        <f>IF(OR(BN74&lt;'Capital Structure'!$G$7,BN74&gt;'Capital Structure'!$H$7),0,MIN(MAX('Capital Structure'!$H$10,'Capital Structure'!$H$13)/'Capital Structure'!$I$7,BM81))</f>
        <v>4009543.3846153845</v>
      </c>
      <c r="BO80" s="108">
        <f>IF(OR(BO74&lt;'Capital Structure'!$G$7,BO74&gt;'Capital Structure'!$H$7),0,MIN(MAX('Capital Structure'!$H$10,'Capital Structure'!$H$13)/'Capital Structure'!$I$7,BN81))</f>
        <v>4009543.3846153845</v>
      </c>
      <c r="BP80" s="108">
        <f>IF(OR(BP74&lt;'Capital Structure'!$G$7,BP74&gt;'Capital Structure'!$H$7),0,MIN(MAX('Capital Structure'!$H$10,'Capital Structure'!$H$13)/'Capital Structure'!$I$7,BO81))</f>
        <v>4009543.3846153845</v>
      </c>
      <c r="BQ80" s="108">
        <f>IF(OR(BQ74&lt;'Capital Structure'!$G$7,BQ74&gt;'Capital Structure'!$H$7),0,MIN(MAX('Capital Structure'!$H$10,'Capital Structure'!$H$13)/'Capital Structure'!$I$7,BP81))</f>
        <v>4009543.3846153845</v>
      </c>
      <c r="BR80" s="108">
        <f>IF(OR(BR74&lt;'Capital Structure'!$G$7,BR74&gt;'Capital Structure'!$H$7),0,MIN(MAX('Capital Structure'!$H$10,'Capital Structure'!$H$13)/'Capital Structure'!$I$7,BQ81))</f>
        <v>4009543.3846153845</v>
      </c>
      <c r="BS80" s="108">
        <f>IF(OR(BS74&lt;'Capital Structure'!$G$7,BS74&gt;'Capital Structure'!$H$7),0,MIN(MAX('Capital Structure'!$H$10,'Capital Structure'!$H$13)/'Capital Structure'!$I$7,BR81))</f>
        <v>4009543.3846153845</v>
      </c>
      <c r="BT80" s="108">
        <f>IF(OR(BT74&lt;'Capital Structure'!$G$7,BT74&gt;'Capital Structure'!$H$7),0,MIN(MAX('Capital Structure'!$H$10,'Capital Structure'!$H$13)/'Capital Structure'!$I$7,BS81))</f>
        <v>4009543.3846153845</v>
      </c>
      <c r="BU80" s="108">
        <f>IF(OR(BU74&lt;'Capital Structure'!$G$7,BU74&gt;'Capital Structure'!$H$7),0,MIN(MAX('Capital Structure'!$H$10,'Capital Structure'!$H$13)/'Capital Structure'!$I$7,BT81))</f>
        <v>4009543.3846153845</v>
      </c>
      <c r="BV80" s="108">
        <f>IF(OR(BV74&lt;'Capital Structure'!$G$7,BV74&gt;'Capital Structure'!$H$7),0,MIN(MAX('Capital Structure'!$H$10,'Capital Structure'!$H$13)/'Capital Structure'!$I$7,BU81))</f>
        <v>4009543.3846153845</v>
      </c>
      <c r="BW80" s="108">
        <f>IF(OR(BW74&lt;'Capital Structure'!$G$7,BW74&gt;'Capital Structure'!$H$7),0,MIN(MAX('Capital Structure'!$H$10,'Capital Structure'!$H$13)/'Capital Structure'!$I$7,BV81))</f>
        <v>3999588.9230768979</v>
      </c>
      <c r="BX80" s="108">
        <f>IF(OR(BX74&lt;'Capital Structure'!$G$7,BX74&gt;'Capital Structure'!$H$7),0,MIN(MAX('Capital Structure'!$H$10,'Capital Structure'!$H$13)/'Capital Structure'!$I$7,BW81))</f>
        <v>0</v>
      </c>
      <c r="BY80" s="108">
        <f>IF(OR(BY74&lt;'Capital Structure'!$G$7,BY74&gt;'Capital Structure'!$H$7),0,MIN(MAX('Capital Structure'!$H$10,'Capital Structure'!$H$13)/'Capital Structure'!$I$7,BX81))</f>
        <v>0</v>
      </c>
      <c r="BZ80" s="108">
        <f>IF(OR(BZ74&lt;'Capital Structure'!$G$7,BZ74&gt;'Capital Structure'!$H$7),0,MIN(MAX('Capital Structure'!$H$10,'Capital Structure'!$H$13)/'Capital Structure'!$I$7,BY81))</f>
        <v>0</v>
      </c>
      <c r="CA80" s="108">
        <f>IF(OR(CA74&lt;'Capital Structure'!$G$7,CA74&gt;'Capital Structure'!$H$7),0,MIN(MAX('Capital Structure'!$H$10,'Capital Structure'!$H$13)/'Capital Structure'!$I$7,BZ81))</f>
        <v>0</v>
      </c>
      <c r="CB80" s="108">
        <f>IF(OR(CB74&lt;'Capital Structure'!$G$7,CB74&gt;'Capital Structure'!$H$7),0,MIN(MAX('Capital Structure'!$H$10,'Capital Structure'!$H$13)/'Capital Structure'!$I$7,CA81))</f>
        <v>0</v>
      </c>
      <c r="CC80" s="108">
        <f>IF(OR(CC74&lt;'Capital Structure'!$G$7,CC74&gt;'Capital Structure'!$H$7),0,MIN(MAX('Capital Structure'!$H$10,'Capital Structure'!$H$13)/'Capital Structure'!$I$7,CB81))</f>
        <v>0</v>
      </c>
      <c r="CD80" s="108">
        <f>IF(OR(CD74&lt;'Capital Structure'!$G$7,CD74&gt;'Capital Structure'!$H$7),0,MIN(MAX('Capital Structure'!$H$10,'Capital Structure'!$H$13)/'Capital Structure'!$I$7,CC81))</f>
        <v>0</v>
      </c>
      <c r="CE80" s="108">
        <f>IF(OR(CE74&lt;'Capital Structure'!$G$7,CE74&gt;'Capital Structure'!$H$7),0,MIN(MAX('Capital Structure'!$H$10,'Capital Structure'!$H$13)/'Capital Structure'!$I$7,CD81))</f>
        <v>0</v>
      </c>
      <c r="CF80" s="108">
        <f>IF(OR(CF74&lt;'Capital Structure'!$G$7,CF74&gt;'Capital Structure'!$H$7),0,MIN(MAX('Capital Structure'!$H$10,'Capital Structure'!$H$13)/'Capital Structure'!$I$7,CE81))</f>
        <v>0</v>
      </c>
      <c r="CG80" s="108">
        <f>IF(OR(CG74&lt;'Capital Structure'!$G$7,CG74&gt;'Capital Structure'!$H$7),0,MIN(MAX('Capital Structure'!$H$10,'Capital Structure'!$H$13)/'Capital Structure'!$I$7,CF81))</f>
        <v>0</v>
      </c>
      <c r="CH80" s="108">
        <f>IF(OR(CH74&lt;'Capital Structure'!$G$7,CH74&gt;'Capital Structure'!$H$7),0,MIN(MAX('Capital Structure'!$H$10,'Capital Structure'!$H$13)/'Capital Structure'!$I$7,CG81))</f>
        <v>0</v>
      </c>
      <c r="CI80" s="108">
        <f>IF(OR(CI74&lt;'Capital Structure'!$G$7,CI74&gt;'Capital Structure'!$H$7),0,MIN(MAX('Capital Structure'!$H$10,'Capital Structure'!$H$13)/'Capital Structure'!$I$7,CH81))</f>
        <v>0</v>
      </c>
      <c r="CJ80" s="108">
        <f>IF(OR(CJ74&lt;'Capital Structure'!$G$7,CJ74&gt;'Capital Structure'!$H$7),0,MIN(MAX('Capital Structure'!$H$10,'Capital Structure'!$H$13)/'Capital Structure'!$I$7,CI81))</f>
        <v>0</v>
      </c>
      <c r="CK80" s="108">
        <f>IF(OR(CK74&lt;'Capital Structure'!$G$7,CK74&gt;'Capital Structure'!$H$7),0,MIN(MAX('Capital Structure'!$H$10,'Capital Structure'!$H$13)/'Capital Structure'!$I$7,CJ81))</f>
        <v>0</v>
      </c>
      <c r="CL80" s="108">
        <f>IF(OR(CL74&lt;'Capital Structure'!$G$7,CL74&gt;'Capital Structure'!$H$7),0,MIN(MAX('Capital Structure'!$H$10,'Capital Structure'!$H$13)/'Capital Structure'!$I$7,CK81))</f>
        <v>0</v>
      </c>
      <c r="CM80" s="108">
        <f>IF(OR(CM74&lt;'Capital Structure'!$G$7,CM74&gt;'Capital Structure'!$H$7),0,MIN(MAX('Capital Structure'!$H$10,'Capital Structure'!$H$13)/'Capital Structure'!$I$7,CL81))</f>
        <v>0</v>
      </c>
      <c r="CN80" s="108">
        <f>IF(OR(CN74&lt;'Capital Structure'!$G$7,CN74&gt;'Capital Structure'!$H$7),0,MIN(MAX('Capital Structure'!$H$10,'Capital Structure'!$H$13)/'Capital Structure'!$I$7,CM81))</f>
        <v>0</v>
      </c>
      <c r="CO80" s="108">
        <f>IF(OR(CO74&lt;'Capital Structure'!$G$7,CO74&gt;'Capital Structure'!$H$7),0,MIN(MAX('Capital Structure'!$H$10,'Capital Structure'!$H$13)/'Capital Structure'!$I$7,CN81))</f>
        <v>0</v>
      </c>
      <c r="CP80" s="108">
        <f>IF(OR(CP74&lt;'Capital Structure'!$G$7,CP74&gt;'Capital Structure'!$H$7),0,MIN(MAX('Capital Structure'!$H$10,'Capital Structure'!$H$13)/'Capital Structure'!$I$7,CO81))</f>
        <v>0</v>
      </c>
      <c r="CQ80" s="108">
        <f>IF(OR(CQ74&lt;'Capital Structure'!$G$7,CQ74&gt;'Capital Structure'!$H$7),0,MIN(MAX('Capital Structure'!$H$10,'Capital Structure'!$H$13)/'Capital Structure'!$I$7,CP81))</f>
        <v>0</v>
      </c>
      <c r="CR80" s="108">
        <f>IF(OR(CR74&lt;'Capital Structure'!$G$7,CR74&gt;'Capital Structure'!$H$7),0,MIN(MAX('Capital Structure'!$H$10,'Capital Structure'!$H$13)/'Capital Structure'!$I$7,CQ81))</f>
        <v>0</v>
      </c>
      <c r="CS80" s="108">
        <f>IF(OR(CS74&lt;'Capital Structure'!$G$7,CS74&gt;'Capital Structure'!$H$7),0,MIN(MAX('Capital Structure'!$H$10,'Capital Structure'!$H$13)/'Capital Structure'!$I$7,CR81))</f>
        <v>0</v>
      </c>
      <c r="CT80" s="108">
        <f>IF(OR(CT74&lt;'Capital Structure'!$G$7,CT74&gt;'Capital Structure'!$H$7),0,MIN(MAX('Capital Structure'!$H$10,'Capital Structure'!$H$13)/'Capital Structure'!$I$7,CS81))</f>
        <v>0</v>
      </c>
      <c r="CU80" s="108">
        <f>IF(OR(CU74&lt;'Capital Structure'!$G$7,CU74&gt;'Capital Structure'!$H$7),0,MIN(MAX('Capital Structure'!$H$10,'Capital Structure'!$H$13)/'Capital Structure'!$I$7,CT81))</f>
        <v>0</v>
      </c>
      <c r="CV80" s="108">
        <f>IF(OR(CV74&lt;'Capital Structure'!$G$7,CV74&gt;'Capital Structure'!$H$7),0,MIN(MAX('Capital Structure'!$H$10,'Capital Structure'!$H$13)/'Capital Structure'!$I$7,CU81))</f>
        <v>0</v>
      </c>
      <c r="CW80" s="108">
        <f>IF(OR(CW74&lt;'Capital Structure'!$G$7,CW74&gt;'Capital Structure'!$H$7),0,MIN(MAX('Capital Structure'!$H$10,'Capital Structure'!$H$13)/'Capital Structure'!$I$7,CV81))</f>
        <v>0</v>
      </c>
      <c r="CX80" s="108">
        <f>IF(OR(CX74&lt;'Capital Structure'!$G$7,CX74&gt;'Capital Structure'!$H$7),0,MIN(MAX('Capital Structure'!$H$10,'Capital Structure'!$H$13)/'Capital Structure'!$I$7,CW81))</f>
        <v>0</v>
      </c>
      <c r="CY80" s="108">
        <f>IF(OR(CY74&lt;'Capital Structure'!$G$7,CY74&gt;'Capital Structure'!$H$7),0,MIN(MAX('Capital Structure'!$H$10,'Capital Structure'!$H$13)/'Capital Structure'!$I$7,CX81))</f>
        <v>0</v>
      </c>
      <c r="CZ80" s="108">
        <f>IF(OR(CZ74&lt;'Capital Structure'!$G$7,CZ74&gt;'Capital Structure'!$H$7),0,MIN(MAX('Capital Structure'!$H$10,'Capital Structure'!$H$13)/'Capital Structure'!$I$7,CY81))</f>
        <v>0</v>
      </c>
      <c r="DA80" s="108">
        <f>IF(OR(DA74&lt;'Capital Structure'!$G$7,DA74&gt;'Capital Structure'!$H$7),0,MIN(MAX('Capital Structure'!$H$10,'Capital Structure'!$H$13)/'Capital Structure'!$I$7,CZ81))</f>
        <v>0</v>
      </c>
      <c r="DB80" s="108">
        <f>IF(OR(DB74&lt;'Capital Structure'!$G$7,DB74&gt;'Capital Structure'!$H$7),0,MIN(MAX('Capital Structure'!$H$10,'Capital Structure'!$H$13)/'Capital Structure'!$I$7,DA81))</f>
        <v>0</v>
      </c>
      <c r="DC80" s="108">
        <f>IF(OR(DC74&lt;'Capital Structure'!$G$7,DC74&gt;'Capital Structure'!$H$7),0,MIN(MAX('Capital Structure'!$H$10,'Capital Structure'!$H$13)/'Capital Structure'!$I$7,DB81))</f>
        <v>0</v>
      </c>
      <c r="DD80" s="108">
        <f>IF(OR(DD74&lt;'Capital Structure'!$G$7,DD74&gt;'Capital Structure'!$H$7),0,MIN(MAX('Capital Structure'!$H$10,'Capital Structure'!$H$13)/'Capital Structure'!$I$7,DC81))</f>
        <v>0</v>
      </c>
      <c r="DE80" s="108">
        <f>IF(OR(DE74&lt;'Capital Structure'!$G$7,DE74&gt;'Capital Structure'!$H$7),0,MIN(MAX('Capital Structure'!$H$10,'Capital Structure'!$H$13)/'Capital Structure'!$I$7,DD81))</f>
        <v>0</v>
      </c>
      <c r="DF80" s="108">
        <f>IF(OR(DF74&lt;'Capital Structure'!$G$7,DF74&gt;'Capital Structure'!$H$7),0,MIN(MAX('Capital Structure'!$H$10,'Capital Structure'!$H$13)/'Capital Structure'!$I$7,DE81))</f>
        <v>0</v>
      </c>
      <c r="DG80" s="108">
        <f>IF(OR(DG74&lt;'Capital Structure'!$G$7,DG74&gt;'Capital Structure'!$H$7),0,MIN(MAX('Capital Structure'!$H$10,'Capital Structure'!$H$13)/'Capital Structure'!$I$7,DF81))</f>
        <v>0</v>
      </c>
      <c r="DH80" s="108">
        <f>IF(OR(DH74&lt;'Capital Structure'!$G$7,DH74&gt;'Capital Structure'!$H$7),0,MIN(MAX('Capital Structure'!$H$10,'Capital Structure'!$H$13)/'Capital Structure'!$I$7,DG81))</f>
        <v>0</v>
      </c>
      <c r="DI80" s="108">
        <f>IF(OR(DI74&lt;'Capital Structure'!$G$7,DI74&gt;'Capital Structure'!$H$7),0,MIN(MAX('Capital Structure'!$H$10,'Capital Structure'!$H$13)/'Capital Structure'!$I$7,DH81))</f>
        <v>0</v>
      </c>
      <c r="DJ80" s="108">
        <f>IF(OR(DJ74&lt;'Capital Structure'!$G$7,DJ74&gt;'Capital Structure'!$H$7),0,MIN(MAX('Capital Structure'!$H$10,'Capital Structure'!$H$13)/'Capital Structure'!$I$7,DI81))</f>
        <v>0</v>
      </c>
      <c r="DK80" s="108">
        <f>IF(OR(DK74&lt;'Capital Structure'!$G$7,DK74&gt;'Capital Structure'!$H$7),0,MIN(MAX('Capital Structure'!$H$10,'Capital Structure'!$H$13)/'Capital Structure'!$I$7,DJ81))</f>
        <v>0</v>
      </c>
      <c r="DL80" s="108">
        <f>IF(OR(DL74&lt;'Capital Structure'!$G$7,DL74&gt;'Capital Structure'!$H$7),0,MIN(MAX('Capital Structure'!$H$10,'Capital Structure'!$H$13)/'Capital Structure'!$I$7,DK81))</f>
        <v>0</v>
      </c>
      <c r="DM80" s="108">
        <f>IF(OR(DM74&lt;'Capital Structure'!$G$7,DM74&gt;'Capital Structure'!$H$7),0,MIN(MAX('Capital Structure'!$H$10,'Capital Structure'!$H$13)/'Capital Structure'!$I$7,DL81))</f>
        <v>0</v>
      </c>
      <c r="DN80" s="108">
        <f>IF(OR(DN74&lt;'Capital Structure'!$G$7,DN74&gt;'Capital Structure'!$H$7),0,MIN(MAX('Capital Structure'!$H$10,'Capital Structure'!$H$13)/'Capital Structure'!$I$7,DM81))</f>
        <v>0</v>
      </c>
      <c r="DO80" s="108">
        <f>IF(OR(DO74&lt;'Capital Structure'!$G$7,DO74&gt;'Capital Structure'!$H$7),0,MIN(MAX('Capital Structure'!$H$10,'Capital Structure'!$H$13)/'Capital Structure'!$I$7,DN81))</f>
        <v>0</v>
      </c>
      <c r="DP80" s="108">
        <f>IF(OR(DP74&lt;'Capital Structure'!$G$7,DP74&gt;'Capital Structure'!$H$7),0,MIN(MAX('Capital Structure'!$H$10,'Capital Structure'!$H$13)/'Capital Structure'!$I$7,DO81))</f>
        <v>0</v>
      </c>
      <c r="DQ80" s="108">
        <f>IF(OR(DQ74&lt;'Capital Structure'!$G$7,DQ74&gt;'Capital Structure'!$H$7),0,MIN(MAX('Capital Structure'!$H$10,'Capital Structure'!$H$13)/'Capital Structure'!$I$7,DP81))</f>
        <v>0</v>
      </c>
      <c r="DR80" s="108">
        <f>IF(OR(DR74&lt;'Capital Structure'!$G$7,DR74&gt;'Capital Structure'!$H$7),0,MIN(MAX('Capital Structure'!$H$10,'Capital Structure'!$H$13)/'Capital Structure'!$I$7,DQ81))</f>
        <v>0</v>
      </c>
      <c r="DS80" s="108">
        <f>IF(OR(DS74&lt;'Capital Structure'!$G$7,DS74&gt;'Capital Structure'!$H$7),0,MIN(MAX('Capital Structure'!$H$10,'Capital Structure'!$H$13)/'Capital Structure'!$I$7,DR81))</f>
        <v>0</v>
      </c>
      <c r="DT80" s="108">
        <f>IF(OR(DT74&lt;'Capital Structure'!$G$7,DT74&gt;'Capital Structure'!$H$7),0,MIN(MAX('Capital Structure'!$H$10,'Capital Structure'!$H$13)/'Capital Structure'!$I$7,DS81))</f>
        <v>0</v>
      </c>
      <c r="DU80" s="108">
        <f>IF(OR(DU74&lt;'Capital Structure'!$G$7,DU74&gt;'Capital Structure'!$H$7),0,MIN(MAX('Capital Structure'!$H$10,'Capital Structure'!$H$13)/'Capital Structure'!$I$7,DT81))</f>
        <v>0</v>
      </c>
      <c r="DV80" s="108">
        <f>IF(OR(DV74&lt;'Capital Structure'!$G$7,DV74&gt;'Capital Structure'!$H$7),0,MIN(MAX('Capital Structure'!$H$10,'Capital Structure'!$H$13)/'Capital Structure'!$I$7,DU81))</f>
        <v>0</v>
      </c>
      <c r="DW80" s="108">
        <f>IF(OR(DW74&lt;'Capital Structure'!$G$7,DW74&gt;'Capital Structure'!$H$7),0,MIN(MAX('Capital Structure'!$H$10,'Capital Structure'!$H$13)/'Capital Structure'!$I$7,DV81))</f>
        <v>0</v>
      </c>
      <c r="DX80" s="108">
        <f>IF(OR(DX74&lt;'Capital Structure'!$G$7,DX74&gt;'Capital Structure'!$H$7),0,MIN(MAX('Capital Structure'!$H$10,'Capital Structure'!$H$13)/'Capital Structure'!$I$7,DW81))</f>
        <v>0</v>
      </c>
      <c r="DY80" s="108">
        <f>IF(OR(DY74&lt;'Capital Structure'!$G$7,DY74&gt;'Capital Structure'!$H$7),0,MIN(MAX('Capital Structure'!$H$10,'Capital Structure'!$H$13)/'Capital Structure'!$I$7,DX81))</f>
        <v>0</v>
      </c>
      <c r="DZ80" s="108">
        <f>IF(OR(DZ74&lt;'Capital Structure'!$G$7,DZ74&gt;'Capital Structure'!$H$7),0,MIN(MAX('Capital Structure'!$H$10,'Capital Structure'!$H$13)/'Capital Structure'!$I$7,DY81))</f>
        <v>0</v>
      </c>
      <c r="EA80" s="108">
        <f>IF(OR(EA74&lt;'Capital Structure'!$G$7,EA74&gt;'Capital Structure'!$H$7),0,MIN(MAX('Capital Structure'!$H$10,'Capital Structure'!$H$13)/'Capital Structure'!$I$7,DZ81))</f>
        <v>0</v>
      </c>
      <c r="EB80" s="108">
        <f>IF(OR(EB74&lt;'Capital Structure'!$G$7,EB74&gt;'Capital Structure'!$H$7),0,MIN(MAX('Capital Structure'!$H$10,'Capital Structure'!$H$13)/'Capital Structure'!$I$7,EA81))</f>
        <v>0</v>
      </c>
      <c r="EC80" s="108">
        <f>IF(OR(EC74&lt;'Capital Structure'!$G$7,EC74&gt;'Capital Structure'!$H$7),0,MIN(MAX('Capital Structure'!$H$10,'Capital Structure'!$H$13)/'Capital Structure'!$I$7,EB81))</f>
        <v>0</v>
      </c>
      <c r="ED80" s="108">
        <f>IF(OR(ED74&lt;'Capital Structure'!$G$7,ED74&gt;'Capital Structure'!$H$7),0,MIN(MAX('Capital Structure'!$H$10,'Capital Structure'!$H$13)/'Capital Structure'!$I$7,EC81))</f>
        <v>0</v>
      </c>
      <c r="EE80" s="108">
        <f>IF(OR(EE74&lt;'Capital Structure'!$G$7,EE74&gt;'Capital Structure'!$H$7),0,MIN(MAX('Capital Structure'!$H$10,'Capital Structure'!$H$13)/'Capital Structure'!$I$7,ED81))</f>
        <v>0</v>
      </c>
      <c r="EF80" s="108">
        <f>IF(OR(EF74&lt;'Capital Structure'!$G$7,EF74&gt;'Capital Structure'!$H$7),0,MIN(MAX('Capital Structure'!$H$10,'Capital Structure'!$H$13)/'Capital Structure'!$I$7,EE81))</f>
        <v>0</v>
      </c>
      <c r="EG80" s="108">
        <f>IF(OR(EG74&lt;'Capital Structure'!$G$7,EG74&gt;'Capital Structure'!$H$7),0,MIN(MAX('Capital Structure'!$H$10,'Capital Structure'!$H$13)/'Capital Structure'!$I$7,EF81))</f>
        <v>0</v>
      </c>
      <c r="EH80" s="108">
        <f>IF(OR(EH74&lt;'Capital Structure'!$G$7,EH74&gt;'Capital Structure'!$H$7),0,MIN(MAX('Capital Structure'!$H$10,'Capital Structure'!$H$13)/'Capital Structure'!$I$7,EG81))</f>
        <v>0</v>
      </c>
      <c r="EI80" s="108">
        <f>IF(OR(EI74&lt;'Capital Structure'!$G$7,EI74&gt;'Capital Structure'!$H$7),0,MIN(MAX('Capital Structure'!$H$10,'Capital Structure'!$H$13)/'Capital Structure'!$I$7,EH81))</f>
        <v>0</v>
      </c>
      <c r="EJ80" s="108">
        <f>IF(OR(EJ74&lt;'Capital Structure'!$G$7,EJ74&gt;'Capital Structure'!$H$7),0,MIN(MAX('Capital Structure'!$H$10,'Capital Structure'!$H$13)/'Capital Structure'!$I$7,EI81))</f>
        <v>0</v>
      </c>
      <c r="EK80" s="108">
        <f>IF(OR(EK74&lt;'Capital Structure'!$G$7,EK74&gt;'Capital Structure'!$H$7),0,MIN(MAX('Capital Structure'!$H$10,'Capital Structure'!$H$13)/'Capital Structure'!$I$7,EJ81))</f>
        <v>0</v>
      </c>
      <c r="EL80" s="108">
        <f>IF(OR(EL74&lt;'Capital Structure'!$G$7,EL74&gt;'Capital Structure'!$H$7),0,MIN(MAX('Capital Structure'!$H$10,'Capital Structure'!$H$13)/'Capital Structure'!$I$7,EK81))</f>
        <v>0</v>
      </c>
      <c r="EM80" s="108">
        <f>IF(OR(EM74&lt;'Capital Structure'!$G$7,EM74&gt;'Capital Structure'!$H$7),0,MIN(MAX('Capital Structure'!$H$10,'Capital Structure'!$H$13)/'Capital Structure'!$I$7,EL81))</f>
        <v>0</v>
      </c>
      <c r="EN80" s="108">
        <f>IF(OR(EN74&lt;'Capital Structure'!$G$7,EN74&gt;'Capital Structure'!$H$7),0,MIN(MAX('Capital Structure'!$H$10,'Capital Structure'!$H$13)/'Capital Structure'!$I$7,EM81))</f>
        <v>0</v>
      </c>
      <c r="EO80" s="108">
        <f>IF(OR(EO74&lt;'Capital Structure'!$G$7,EO74&gt;'Capital Structure'!$H$7),0,MIN(MAX('Capital Structure'!$H$10,'Capital Structure'!$H$13)/'Capital Structure'!$I$7,EN81))</f>
        <v>0</v>
      </c>
      <c r="EP80" s="108">
        <f>IF(OR(EP74&lt;'Capital Structure'!$G$7,EP74&gt;'Capital Structure'!$H$7),0,MIN(MAX('Capital Structure'!$H$10,'Capital Structure'!$H$13)/'Capital Structure'!$I$7,EO81))</f>
        <v>0</v>
      </c>
      <c r="EQ80" s="108">
        <f>IF(OR(EQ74&lt;'Capital Structure'!$G$7,EQ74&gt;'Capital Structure'!$H$7),0,MIN(MAX('Capital Structure'!$H$10,'Capital Structure'!$H$13)/'Capital Structure'!$I$7,EP81))</f>
        <v>0</v>
      </c>
      <c r="ER80" s="108">
        <f>IF(OR(ER74&lt;'Capital Structure'!$G$7,ER74&gt;'Capital Structure'!$H$7),0,MIN(MAX('Capital Structure'!$H$10,'Capital Structure'!$H$13)/'Capital Structure'!$I$7,EQ81))</f>
        <v>0</v>
      </c>
      <c r="ES80" s="108">
        <f>IF(OR(ES74&lt;'Capital Structure'!$G$7,ES74&gt;'Capital Structure'!$H$7),0,MIN(MAX('Capital Structure'!$H$10,'Capital Structure'!$H$13)/'Capital Structure'!$I$7,ER81))</f>
        <v>0</v>
      </c>
      <c r="ET80" s="108">
        <f>IF(OR(ET74&lt;'Capital Structure'!$G$7,ET74&gt;'Capital Structure'!$H$7),0,MIN(MAX('Capital Structure'!$H$10,'Capital Structure'!$H$13)/'Capital Structure'!$I$7,ES81))</f>
        <v>0</v>
      </c>
      <c r="EU80" s="108">
        <f>IF(OR(EU74&lt;'Capital Structure'!$G$7,EU74&gt;'Capital Structure'!$H$7),0,MIN(MAX('Capital Structure'!$H$10,'Capital Structure'!$H$13)/'Capital Structure'!$I$7,ET81))</f>
        <v>0</v>
      </c>
      <c r="EV80" s="108">
        <f>IF(OR(EV74&lt;'Capital Structure'!$G$7,EV74&gt;'Capital Structure'!$H$7),0,MIN(MAX('Capital Structure'!$H$10,'Capital Structure'!$H$13)/'Capital Structure'!$I$7,EU81))</f>
        <v>0</v>
      </c>
      <c r="EW80" s="108">
        <f>IF(OR(EW74&lt;'Capital Structure'!$G$7,EW74&gt;'Capital Structure'!$H$7),0,MIN(MAX('Capital Structure'!$H$10,'Capital Structure'!$H$13)/'Capital Structure'!$I$7,EV81))</f>
        <v>0</v>
      </c>
      <c r="EX80" s="108">
        <f>IF(OR(EX74&lt;'Capital Structure'!$G$7,EX74&gt;'Capital Structure'!$H$7),0,MIN(MAX('Capital Structure'!$H$10,'Capital Structure'!$H$13)/'Capital Structure'!$I$7,EW81))</f>
        <v>0</v>
      </c>
      <c r="EY80" s="108">
        <f>IF(OR(EY74&lt;'Capital Structure'!$G$7,EY74&gt;'Capital Structure'!$H$7),0,MIN(MAX('Capital Structure'!$H$10,'Capital Structure'!$H$13)/'Capital Structure'!$I$7,EX81))</f>
        <v>0</v>
      </c>
      <c r="EZ80" s="108">
        <f>IF(OR(EZ74&lt;'Capital Structure'!$G$7,EZ74&gt;'Capital Structure'!$H$7),0,MIN(MAX('Capital Structure'!$H$10,'Capital Structure'!$H$13)/'Capital Structure'!$I$7,EY81))</f>
        <v>0</v>
      </c>
      <c r="FA80" s="108">
        <f>IF(OR(FA74&lt;'Capital Structure'!$G$7,FA74&gt;'Capital Structure'!$H$7),0,MIN(MAX('Capital Structure'!$H$10,'Capital Structure'!$H$13)/'Capital Structure'!$I$7,EZ81))</f>
        <v>0</v>
      </c>
      <c r="FB80" s="108">
        <f>IF(OR(FB74&lt;'Capital Structure'!$G$7,FB74&gt;'Capital Structure'!$H$7),0,MIN(MAX('Capital Structure'!$H$10,'Capital Structure'!$H$13)/'Capital Structure'!$I$7,FA81))</f>
        <v>0</v>
      </c>
      <c r="FC80" s="108"/>
      <c r="FD80" s="108"/>
      <c r="FE80" s="108"/>
      <c r="FF80" s="108"/>
      <c r="FG80" s="108"/>
      <c r="FH80" s="108"/>
      <c r="FI80" s="108"/>
      <c r="FJ80" s="108"/>
      <c r="FK80" s="108"/>
      <c r="FL80" s="108"/>
      <c r="FM80" s="108"/>
      <c r="FN80" s="108"/>
      <c r="FO80" s="108"/>
      <c r="FP80" s="108"/>
      <c r="FQ80" s="108"/>
      <c r="FR80" s="108"/>
      <c r="FS80" s="108"/>
      <c r="FT80" s="108"/>
      <c r="FU80" s="108"/>
      <c r="FV80" s="108"/>
      <c r="FW80" s="108"/>
      <c r="FX80" s="108"/>
      <c r="FY80" s="108"/>
      <c r="FZ80" s="108"/>
      <c r="GA80" s="108"/>
      <c r="GB80" s="108"/>
      <c r="GC80" s="108"/>
      <c r="GD80" s="108"/>
      <c r="GE80" s="108"/>
      <c r="GF80" s="108"/>
      <c r="GG80" s="108"/>
      <c r="GH80" s="108"/>
      <c r="GI80" s="108"/>
      <c r="GJ80" s="108"/>
      <c r="GK80" s="108"/>
      <c r="GL80" s="108"/>
      <c r="GM80" s="108"/>
      <c r="GN80" s="108"/>
      <c r="GO80" s="108"/>
      <c r="GP80" s="108"/>
      <c r="GQ80" s="108"/>
      <c r="GR80" s="108"/>
      <c r="GS80" s="108"/>
      <c r="GT80" s="108"/>
      <c r="GU80" s="108"/>
      <c r="GV80" s="108"/>
      <c r="GW80" s="108"/>
      <c r="GX80" s="108"/>
    </row>
    <row r="81" spans="2:206">
      <c r="C81" s="105" t="s">
        <v>349</v>
      </c>
      <c r="E81" s="139">
        <f>'Capital Structure'!$H$13-SUM($E$80:E80)</f>
        <v>88200000</v>
      </c>
      <c r="F81" s="139">
        <f>'Capital Structure'!$H$13-SUM($E$80:F80)</f>
        <v>88200000</v>
      </c>
      <c r="G81" s="139">
        <f>'Capital Structure'!$H$13-SUM($E$80:G80)</f>
        <v>88200000</v>
      </c>
      <c r="H81" s="139">
        <f>'Capital Structure'!$H$13-SUM($E$80:H80)</f>
        <v>88200000</v>
      </c>
      <c r="I81" s="139">
        <f>'Capital Structure'!$H$13-SUM($E$80:I80)</f>
        <v>88200000</v>
      </c>
      <c r="J81" s="139">
        <f>'Capital Structure'!$H$13-SUM($E$80:J80)</f>
        <v>88200000</v>
      </c>
      <c r="K81" s="139">
        <f>'Capital Structure'!$H$13-SUM($E$80:K80)</f>
        <v>88200000</v>
      </c>
      <c r="L81" s="139">
        <f>'Capital Structure'!$H$13-SUM($E$80:L80)</f>
        <v>88200000</v>
      </c>
      <c r="M81" s="139">
        <f>'Capital Structure'!$H$13-SUM($E$80:M80)</f>
        <v>88200000</v>
      </c>
      <c r="N81" s="139">
        <f>'Capital Structure'!$H$13-SUM($E$80:N80)</f>
        <v>88200000</v>
      </c>
      <c r="O81" s="139">
        <f>'Capital Structure'!$H$13-SUM($E$80:O80)</f>
        <v>88200000</v>
      </c>
      <c r="P81" s="139">
        <f>'Capital Structure'!$H$13-SUM($E$80:P80)</f>
        <v>88200000</v>
      </c>
      <c r="Q81" s="139">
        <f>'Capital Structure'!$H$13-SUM($E$80:Q80)</f>
        <v>88200000</v>
      </c>
      <c r="R81" s="139">
        <f>'Capital Structure'!$H$13-SUM($E$80:R80)</f>
        <v>88200000</v>
      </c>
      <c r="S81" s="139">
        <f>'Capital Structure'!$H$13-SUM($E$80:S80)</f>
        <v>88200000</v>
      </c>
      <c r="T81" s="139">
        <f>'Capital Structure'!$H$13-SUM($E$80:T80)</f>
        <v>88200000</v>
      </c>
      <c r="U81" s="139">
        <f>'Capital Structure'!$H$13-SUM($E$80:U80)</f>
        <v>88200000</v>
      </c>
      <c r="V81" s="139">
        <f>'Capital Structure'!$H$13-SUM($E$80:V80)</f>
        <v>88200000</v>
      </c>
      <c r="W81" s="139">
        <f>'Capital Structure'!$H$13-SUM($E$80:W80)</f>
        <v>88200000</v>
      </c>
      <c r="X81" s="139">
        <f>'Capital Structure'!$H$13-SUM($E$80:X80)</f>
        <v>88200000</v>
      </c>
      <c r="Y81" s="139">
        <f>'Capital Structure'!$H$13-SUM($E$80:Y80)</f>
        <v>88200000</v>
      </c>
      <c r="Z81" s="139">
        <f>'Capital Structure'!$H$13-SUM($E$80:Z80)</f>
        <v>88200000</v>
      </c>
      <c r="AA81" s="139">
        <f>'Capital Structure'!$H$13-SUM($E$80:AA80)</f>
        <v>88200000</v>
      </c>
      <c r="AB81" s="139">
        <f>'Capital Structure'!$H$13-SUM($E$80:AB80)</f>
        <v>88200000</v>
      </c>
      <c r="AC81" s="139">
        <f>'Capital Structure'!$H$13-SUM($E$80:AC80)</f>
        <v>88200000</v>
      </c>
      <c r="AD81" s="139">
        <f>'Capital Structure'!$H$13-SUM($E$80:AD80)</f>
        <v>88200000</v>
      </c>
      <c r="AE81" s="139">
        <f>'Capital Structure'!$H$13-SUM($E$80:AE80)</f>
        <v>88200000</v>
      </c>
      <c r="AF81" s="139">
        <f>'Capital Structure'!$H$13-SUM($E$80:AF80)</f>
        <v>88200000</v>
      </c>
      <c r="AG81" s="139">
        <f>'Capital Structure'!$H$13-SUM($E$80:AG80)</f>
        <v>88200000</v>
      </c>
      <c r="AH81" s="139">
        <f>'Capital Structure'!$H$13-SUM($E$80:AH80)</f>
        <v>88200000</v>
      </c>
      <c r="AI81" s="139">
        <f>'Capital Structure'!$H$13-SUM($E$80:AI80)</f>
        <v>88200000</v>
      </c>
      <c r="AJ81" s="139">
        <f>'Capital Structure'!$H$13-SUM($E$80:AJ80)</f>
        <v>88200000</v>
      </c>
      <c r="AK81" s="139">
        <f>'Capital Structure'!$H$13-SUM($E$80:AK80)</f>
        <v>88200000</v>
      </c>
      <c r="AL81" s="139">
        <f>'Capital Structure'!$H$13-SUM($E$80:AL80)</f>
        <v>88200000</v>
      </c>
      <c r="AM81" s="139">
        <f>'Capital Structure'!$H$13-SUM($E$80:AM80)</f>
        <v>88200000</v>
      </c>
      <c r="AN81" s="139">
        <f>'Capital Structure'!$H$13-SUM($E$80:AN80)</f>
        <v>88200000</v>
      </c>
      <c r="AO81" s="139">
        <f>'Capital Structure'!$H$13-SUM($E$80:AO80)</f>
        <v>88200000</v>
      </c>
      <c r="AP81" s="139">
        <f>'Capital Structure'!$H$13-SUM($E$80:AP80)</f>
        <v>88200000</v>
      </c>
      <c r="AQ81" s="139">
        <f>'Capital Structure'!$H$13-SUM($E$80:AQ80)</f>
        <v>88200000</v>
      </c>
      <c r="AR81" s="139">
        <f>'Capital Structure'!$H$13-SUM($E$80:AR80)</f>
        <v>88200000</v>
      </c>
      <c r="AS81" s="139">
        <f>'Capital Structure'!$H$13-SUM($E$80:AS80)</f>
        <v>88200000</v>
      </c>
      <c r="AT81" s="139">
        <f>'Capital Structure'!$H$13-SUM($E$80:AT80)</f>
        <v>88200000</v>
      </c>
      <c r="AU81" s="139">
        <f>'Capital Structure'!$H$13-SUM($E$80:AU80)</f>
        <v>88200000</v>
      </c>
      <c r="AV81" s="139">
        <f>'Capital Structure'!$H$13-SUM($E$80:AV80)</f>
        <v>88200000</v>
      </c>
      <c r="AW81" s="139">
        <f>'Capital Structure'!$H$13-SUM($E$80:AW80)</f>
        <v>88200000</v>
      </c>
      <c r="AX81" s="139">
        <f>'Capital Structure'!$H$13-SUM($E$80:AX80)</f>
        <v>88200000</v>
      </c>
      <c r="AY81" s="139">
        <f>'Capital Structure'!$H$13-SUM($E$80:AY80)</f>
        <v>88200000</v>
      </c>
      <c r="AZ81" s="139">
        <f>'Capital Structure'!$H$13-SUM($E$80:AZ80)</f>
        <v>88200000</v>
      </c>
      <c r="BA81" s="139">
        <f>'Capital Structure'!$H$13-SUM($E$80:BA80)</f>
        <v>88200000</v>
      </c>
      <c r="BB81" s="139">
        <f>'Capital Structure'!$H$13-SUM($E$80:BB80)</f>
        <v>84190456.615384609</v>
      </c>
      <c r="BC81" s="139">
        <f>'Capital Structure'!$H$13-SUM($E$80:BC80)</f>
        <v>80180913.230769232</v>
      </c>
      <c r="BD81" s="139">
        <f>'Capital Structure'!$H$13-SUM($E$80:BD80)</f>
        <v>76171369.84615384</v>
      </c>
      <c r="BE81" s="139">
        <f>'Capital Structure'!$H$13-SUM($E$80:BE80)</f>
        <v>72161826.461538464</v>
      </c>
      <c r="BF81" s="139">
        <f>'Capital Structure'!$H$13-SUM($E$80:BF80)</f>
        <v>68152283.076923072</v>
      </c>
      <c r="BG81" s="139">
        <f>'Capital Structure'!$H$13-SUM($E$80:BG80)</f>
        <v>64142739.692307696</v>
      </c>
      <c r="BH81" s="139">
        <f>'Capital Structure'!$H$13-SUM($E$80:BH80)</f>
        <v>60133196.307692304</v>
      </c>
      <c r="BI81" s="139">
        <f>'Capital Structure'!$H$13-SUM($E$80:BI80)</f>
        <v>56123652.923076928</v>
      </c>
      <c r="BJ81" s="139">
        <f>'Capital Structure'!$H$13-SUM($E$80:BJ80)</f>
        <v>52114109.538461536</v>
      </c>
      <c r="BK81" s="139">
        <f>'Capital Structure'!$H$13-SUM($E$80:BK80)</f>
        <v>48104566.153846152</v>
      </c>
      <c r="BL81" s="139">
        <f>'Capital Structure'!$H$13-SUM($E$80:BL80)</f>
        <v>44095022.769230768</v>
      </c>
      <c r="BM81" s="139">
        <f>'Capital Structure'!$H$13-SUM($E$80:BM80)</f>
        <v>40085479.384615384</v>
      </c>
      <c r="BN81" s="139">
        <f>'Capital Structure'!$H$13-SUM($E$80:BN80)</f>
        <v>36075936</v>
      </c>
      <c r="BO81" s="139">
        <f>'Capital Structure'!$H$13-SUM($E$80:BO80)</f>
        <v>32066392.615384616</v>
      </c>
      <c r="BP81" s="139">
        <f>'Capital Structure'!$H$13-SUM($E$80:BP80)</f>
        <v>28056849.230769232</v>
      </c>
      <c r="BQ81" s="139">
        <f>'Capital Structure'!$H$13-SUM($E$80:BQ80)</f>
        <v>24047305.846153848</v>
      </c>
      <c r="BR81" s="139">
        <f>'Capital Structure'!$H$13-SUM($E$80:BR80)</f>
        <v>20037762.461538464</v>
      </c>
      <c r="BS81" s="139">
        <f>'Capital Structure'!$H$13-SUM($E$80:BS80)</f>
        <v>16028219.076923072</v>
      </c>
      <c r="BT81" s="139">
        <f>'Capital Structure'!$H$13-SUM($E$80:BT80)</f>
        <v>12018675.692307681</v>
      </c>
      <c r="BU81" s="139">
        <f>'Capital Structure'!$H$13-SUM($E$80:BU80)</f>
        <v>8009132.3076922894</v>
      </c>
      <c r="BV81" s="139">
        <f>'Capital Structure'!$H$13-SUM($E$80:BV80)</f>
        <v>3999588.9230768979</v>
      </c>
      <c r="BW81" s="139">
        <f>'Capital Structure'!$H$13-SUM($E$80:BW80)</f>
        <v>0</v>
      </c>
      <c r="BX81" s="139">
        <f>'Capital Structure'!$H$13-SUM($E$80:BX80)</f>
        <v>0</v>
      </c>
      <c r="BY81" s="139">
        <f>'Capital Structure'!$H$13-SUM($E$80:BY80)</f>
        <v>0</v>
      </c>
      <c r="BZ81" s="139">
        <f>'Capital Structure'!$H$13-SUM($E$80:BZ80)</f>
        <v>0</v>
      </c>
      <c r="CA81" s="139">
        <f>'Capital Structure'!$H$13-SUM($E$80:CA80)</f>
        <v>0</v>
      </c>
      <c r="CB81" s="139">
        <f>'Capital Structure'!$H$13-SUM($E$80:CB80)</f>
        <v>0</v>
      </c>
      <c r="CC81" s="139">
        <f>'Capital Structure'!$H$13-SUM($E$80:CC80)</f>
        <v>0</v>
      </c>
      <c r="CD81" s="139">
        <f>'Capital Structure'!$H$13-SUM($E$80:CD80)</f>
        <v>0</v>
      </c>
      <c r="CE81" s="139">
        <f>'Capital Structure'!$H$13-SUM($E$80:CE80)</f>
        <v>0</v>
      </c>
      <c r="CF81" s="139">
        <f>'Capital Structure'!$H$13-SUM($E$80:CF80)</f>
        <v>0</v>
      </c>
      <c r="CG81" s="139">
        <f>'Capital Structure'!$H$13-SUM($E$80:CG80)</f>
        <v>0</v>
      </c>
      <c r="CH81" s="139">
        <f>'Capital Structure'!$H$13-SUM($E$80:CH80)</f>
        <v>0</v>
      </c>
      <c r="CI81" s="139">
        <f>'Capital Structure'!$H$13-SUM($E$80:CI80)</f>
        <v>0</v>
      </c>
      <c r="CJ81" s="139">
        <f>'Capital Structure'!$H$13-SUM($E$80:CJ80)</f>
        <v>0</v>
      </c>
      <c r="CK81" s="139">
        <f>'Capital Structure'!$H$13-SUM($E$80:CK80)</f>
        <v>0</v>
      </c>
      <c r="CL81" s="139">
        <f>'Capital Structure'!$H$13-SUM($E$80:CL80)</f>
        <v>0</v>
      </c>
      <c r="CM81" s="139">
        <f>'Capital Structure'!$H$13-SUM($E$80:CM80)</f>
        <v>0</v>
      </c>
      <c r="CN81" s="139">
        <f>'Capital Structure'!$H$13-SUM($E$80:CN80)</f>
        <v>0</v>
      </c>
      <c r="CO81" s="139">
        <f>'Capital Structure'!$H$13-SUM($E$80:CO80)</f>
        <v>0</v>
      </c>
      <c r="CP81" s="139">
        <f>'Capital Structure'!$H$13-SUM($E$80:CP80)</f>
        <v>0</v>
      </c>
      <c r="CQ81" s="139">
        <f>'Capital Structure'!$H$13-SUM($E$80:CQ80)</f>
        <v>0</v>
      </c>
      <c r="CR81" s="139">
        <f>'Capital Structure'!$H$13-SUM($E$80:CR80)</f>
        <v>0</v>
      </c>
      <c r="CS81" s="139">
        <f>'Capital Structure'!$H$13-SUM($E$80:CS80)</f>
        <v>0</v>
      </c>
      <c r="CT81" s="139">
        <f>'Capital Structure'!$H$13-SUM($E$80:CT80)</f>
        <v>0</v>
      </c>
      <c r="CU81" s="139">
        <f>'Capital Structure'!$H$13-SUM($E$80:CU80)</f>
        <v>0</v>
      </c>
      <c r="CV81" s="139">
        <f>'Capital Structure'!$H$13-SUM($E$80:CV80)</f>
        <v>0</v>
      </c>
      <c r="CW81" s="139">
        <f>'Capital Structure'!$H$13-SUM($E$80:CW80)</f>
        <v>0</v>
      </c>
      <c r="CX81" s="139">
        <f>'Capital Structure'!$H$13-SUM($E$80:CX80)</f>
        <v>0</v>
      </c>
      <c r="CY81" s="139">
        <f>'Capital Structure'!$H$13-SUM($E$80:CY80)</f>
        <v>0</v>
      </c>
      <c r="CZ81" s="139">
        <f>'Capital Structure'!$H$13-SUM($E$80:CZ80)</f>
        <v>0</v>
      </c>
      <c r="DA81" s="139">
        <f>'Capital Structure'!$H$13-SUM($E$80:DA80)</f>
        <v>0</v>
      </c>
      <c r="DB81" s="139">
        <f>'Capital Structure'!$H$13-SUM($E$80:DB80)</f>
        <v>0</v>
      </c>
      <c r="DC81" s="139">
        <f>'Capital Structure'!$H$13-SUM($E$80:DC80)</f>
        <v>0</v>
      </c>
      <c r="DD81" s="139">
        <f>'Capital Structure'!$H$13-SUM($E$80:DD80)</f>
        <v>0</v>
      </c>
      <c r="DE81" s="139">
        <f>'Capital Structure'!$H$13-SUM($E$80:DE80)</f>
        <v>0</v>
      </c>
      <c r="DF81" s="139">
        <f>'Capital Structure'!$H$13-SUM($E$80:DF80)</f>
        <v>0</v>
      </c>
      <c r="DG81" s="139">
        <f>'Capital Structure'!$H$13-SUM($E$80:DG80)</f>
        <v>0</v>
      </c>
      <c r="DH81" s="139">
        <f>'Capital Structure'!$H$13-SUM($E$80:DH80)</f>
        <v>0</v>
      </c>
      <c r="DI81" s="139">
        <f>'Capital Structure'!$H$13-SUM($E$80:DI80)</f>
        <v>0</v>
      </c>
      <c r="DJ81" s="139">
        <f>'Capital Structure'!$H$13-SUM($E$80:DJ80)</f>
        <v>0</v>
      </c>
      <c r="DK81" s="139">
        <f>'Capital Structure'!$H$13-SUM($E$80:DK80)</f>
        <v>0</v>
      </c>
      <c r="DL81" s="139">
        <f>'Capital Structure'!$H$13-SUM($E$80:DL80)</f>
        <v>0</v>
      </c>
      <c r="DM81" s="139">
        <f>'Capital Structure'!$H$13-SUM($E$80:DM80)</f>
        <v>0</v>
      </c>
      <c r="DN81" s="139">
        <f>'Capital Structure'!$H$13-SUM($E$80:DN80)</f>
        <v>0</v>
      </c>
      <c r="DO81" s="139">
        <f>'Capital Structure'!$H$13-SUM($E$80:DO80)</f>
        <v>0</v>
      </c>
      <c r="DP81" s="139">
        <f>'Capital Structure'!$H$13-SUM($E$80:DP80)</f>
        <v>0</v>
      </c>
      <c r="DQ81" s="139">
        <f>'Capital Structure'!$H$13-SUM($E$80:DQ80)</f>
        <v>0</v>
      </c>
      <c r="DR81" s="139">
        <f>'Capital Structure'!$H$13-SUM($E$80:DR80)</f>
        <v>0</v>
      </c>
      <c r="DS81" s="139">
        <f>'Capital Structure'!$H$13-SUM($E$80:DS80)</f>
        <v>0</v>
      </c>
      <c r="DT81" s="139">
        <f>'Capital Structure'!$H$13-SUM($E$80:DT80)</f>
        <v>0</v>
      </c>
      <c r="DU81" s="139">
        <f>'Capital Structure'!$H$13-SUM($E$80:DU80)</f>
        <v>0</v>
      </c>
      <c r="DV81" s="139">
        <f>'Capital Structure'!$H$13-SUM($E$80:DV80)</f>
        <v>0</v>
      </c>
      <c r="DW81" s="139">
        <f>'Capital Structure'!$H$13-SUM($E$80:DW80)</f>
        <v>0</v>
      </c>
      <c r="DX81" s="139">
        <f>'Capital Structure'!$H$13-SUM($E$80:DX80)</f>
        <v>0</v>
      </c>
      <c r="DY81" s="139">
        <f>'Capital Structure'!$H$13-SUM($E$80:DY80)</f>
        <v>0</v>
      </c>
      <c r="DZ81" s="139">
        <f>'Capital Structure'!$H$13-SUM($E$80:DZ80)</f>
        <v>0</v>
      </c>
      <c r="EA81" s="139">
        <f>'Capital Structure'!$H$13-SUM($E$80:EA80)</f>
        <v>0</v>
      </c>
      <c r="EB81" s="139">
        <f>'Capital Structure'!$H$13-SUM($E$80:EB80)</f>
        <v>0</v>
      </c>
      <c r="EC81" s="139">
        <f>'Capital Structure'!$H$13-SUM($E$80:EC80)</f>
        <v>0</v>
      </c>
      <c r="ED81" s="139">
        <f>'Capital Structure'!$H$13-SUM($E$80:ED80)</f>
        <v>0</v>
      </c>
      <c r="EE81" s="139">
        <f>'Capital Structure'!$H$13-SUM($E$80:EE80)</f>
        <v>0</v>
      </c>
      <c r="EF81" s="139">
        <f>'Capital Structure'!$H$13-SUM($E$80:EF80)</f>
        <v>0</v>
      </c>
      <c r="EG81" s="139">
        <f>'Capital Structure'!$H$13-SUM($E$80:EG80)</f>
        <v>0</v>
      </c>
      <c r="EH81" s="139">
        <f>'Capital Structure'!$H$13-SUM($E$80:EH80)</f>
        <v>0</v>
      </c>
      <c r="EI81" s="139">
        <f>'Capital Structure'!$H$13-SUM($E$80:EI80)</f>
        <v>0</v>
      </c>
      <c r="EJ81" s="139">
        <f>'Capital Structure'!$H$13-SUM($E$80:EJ80)</f>
        <v>0</v>
      </c>
      <c r="EK81" s="139">
        <f>'Capital Structure'!$H$13-SUM($E$80:EK80)</f>
        <v>0</v>
      </c>
      <c r="EL81" s="139">
        <f>'Capital Structure'!$H$13-SUM($E$80:EL80)</f>
        <v>0</v>
      </c>
      <c r="EM81" s="139">
        <f>'Capital Structure'!$H$13-SUM($E$80:EM80)</f>
        <v>0</v>
      </c>
      <c r="EN81" s="139">
        <f>'Capital Structure'!$H$13-SUM($E$80:EN80)</f>
        <v>0</v>
      </c>
      <c r="EO81" s="139">
        <f>'Capital Structure'!$H$13-SUM($E$80:EO80)</f>
        <v>0</v>
      </c>
      <c r="EP81" s="139">
        <f>'Capital Structure'!$H$13-SUM($E$80:EP80)</f>
        <v>0</v>
      </c>
      <c r="EQ81" s="139">
        <f>'Capital Structure'!$H$13-SUM($E$80:EQ80)</f>
        <v>0</v>
      </c>
      <c r="ER81" s="139">
        <f>'Capital Structure'!$H$13-SUM($E$80:ER80)</f>
        <v>0</v>
      </c>
      <c r="ES81" s="139">
        <f>'Capital Structure'!$H$13-SUM($E$80:ES80)</f>
        <v>0</v>
      </c>
      <c r="ET81" s="139">
        <f>'Capital Structure'!$H$13-SUM($E$80:ET80)</f>
        <v>0</v>
      </c>
      <c r="EU81" s="139">
        <f>'Capital Structure'!$H$13-SUM($E$80:EU80)</f>
        <v>0</v>
      </c>
      <c r="EV81" s="139">
        <f>'Capital Structure'!$H$13-SUM($E$80:EV80)</f>
        <v>0</v>
      </c>
      <c r="EW81" s="139">
        <f>'Capital Structure'!$H$13-SUM($E$80:EW80)</f>
        <v>0</v>
      </c>
      <c r="EX81" s="139">
        <f>'Capital Structure'!$H$13-SUM($E$80:EX80)</f>
        <v>0</v>
      </c>
      <c r="EY81" s="139">
        <f>'Capital Structure'!$H$13-SUM($E$80:EY80)</f>
        <v>0</v>
      </c>
      <c r="EZ81" s="139">
        <f>'Capital Structure'!$H$13-SUM($E$80:EZ80)</f>
        <v>0</v>
      </c>
      <c r="FA81" s="139">
        <f>'Capital Structure'!$H$13-SUM($E$80:FA80)</f>
        <v>0</v>
      </c>
      <c r="FB81" s="139">
        <f>'Capital Structure'!$H$13-SUM($E$80:FB80)</f>
        <v>0</v>
      </c>
      <c r="FC81" s="139"/>
      <c r="FD81" s="139"/>
      <c r="FE81" s="139"/>
      <c r="FF81" s="139"/>
      <c r="FG81" s="139"/>
      <c r="FH81" s="139"/>
      <c r="FI81" s="139"/>
      <c r="FJ81" s="139"/>
      <c r="FK81" s="139"/>
      <c r="FL81" s="139"/>
      <c r="FM81" s="139"/>
      <c r="FN81" s="139"/>
      <c r="FO81" s="139"/>
      <c r="FP81" s="139"/>
      <c r="FQ81" s="139"/>
      <c r="FR81" s="139"/>
      <c r="FS81" s="139"/>
      <c r="FT81" s="139"/>
      <c r="FU81" s="139"/>
      <c r="FV81" s="139"/>
      <c r="FW81" s="139"/>
      <c r="FX81" s="139"/>
      <c r="FY81" s="139"/>
      <c r="FZ81" s="139"/>
      <c r="GA81" s="139"/>
      <c r="GB81" s="139"/>
      <c r="GC81" s="139"/>
      <c r="GD81" s="139"/>
      <c r="GE81" s="139"/>
      <c r="GF81" s="139"/>
      <c r="GG81" s="139"/>
      <c r="GH81" s="139"/>
      <c r="GI81" s="139"/>
      <c r="GJ81" s="139"/>
      <c r="GK81" s="139"/>
      <c r="GL81" s="139"/>
      <c r="GM81" s="139"/>
      <c r="GN81" s="139"/>
      <c r="GO81" s="139"/>
      <c r="GP81" s="139"/>
      <c r="GQ81" s="139"/>
      <c r="GR81" s="139"/>
      <c r="GS81" s="139"/>
      <c r="GT81" s="139"/>
      <c r="GU81" s="139"/>
      <c r="GV81" s="139"/>
      <c r="GW81" s="139"/>
      <c r="GX81" s="139"/>
    </row>
    <row r="83" spans="2:206">
      <c r="B83" s="105" t="s">
        <v>312</v>
      </c>
      <c r="C83" s="105" t="s">
        <v>347</v>
      </c>
      <c r="E83" s="108">
        <f>IF(OR(E74&lt;'Capital Structure'!$G$7,E74&gt;'Capital Structure'!$H$7),0,MIN('Capital Structure'!$H$13/'Capital Structure'!$I$7,D84))</f>
        <v>0</v>
      </c>
      <c r="F83" s="108">
        <f>IF(OR(F74&lt;'Capital Structure'!$G$7,F74&gt;'Capital Structure'!$H$7),0,MIN('Capital Structure'!$H$13/'Capital Structure'!$I$7,E84))</f>
        <v>0</v>
      </c>
      <c r="G83" s="108">
        <f>IF(OR(G74&lt;'Capital Structure'!$G$7,G74&gt;'Capital Structure'!$H$7),0,MIN('Capital Structure'!$H$13/'Capital Structure'!$I$7,F84))</f>
        <v>0</v>
      </c>
      <c r="H83" s="108">
        <f>IF(OR(H74&lt;'Capital Structure'!$G$7,H74&gt;'Capital Structure'!$H$7),0,MIN('Capital Structure'!$H$13/'Capital Structure'!$I$7,G84))</f>
        <v>0</v>
      </c>
      <c r="I83" s="108">
        <f>IF(OR(I74&lt;'Capital Structure'!$G$7,I74&gt;'Capital Structure'!$H$7),0,MIN('Capital Structure'!$H$13/'Capital Structure'!$I$7,H84))</f>
        <v>0</v>
      </c>
      <c r="J83" s="108">
        <f>IF(OR(J74&lt;'Capital Structure'!$G$7,J74&gt;'Capital Structure'!$H$7),0,MIN('Capital Structure'!$H$13/'Capital Structure'!$I$7,I84))</f>
        <v>0</v>
      </c>
      <c r="K83" s="108">
        <f>IF(OR(K74&lt;'Capital Structure'!$G$7,K74&gt;'Capital Structure'!$H$7),0,MIN('Capital Structure'!$H$13/'Capital Structure'!$I$7,J84))</f>
        <v>0</v>
      </c>
      <c r="L83" s="108">
        <f>IF(OR(L74&lt;'Capital Structure'!$G$7,L74&gt;'Capital Structure'!$H$7),0,MIN('Capital Structure'!$H$13/'Capital Structure'!$I$7,K84))</f>
        <v>0</v>
      </c>
      <c r="M83" s="108">
        <f>IF(OR(M74&lt;'Capital Structure'!$G$7,M74&gt;'Capital Structure'!$H$7),0,MIN('Capital Structure'!$H$13/'Capital Structure'!$I$7,L84))</f>
        <v>0</v>
      </c>
      <c r="N83" s="108">
        <f>IF(OR(N74&lt;'Capital Structure'!$G$7,N74&gt;'Capital Structure'!$H$7),0,MIN('Capital Structure'!$H$13/'Capital Structure'!$I$7,M84))</f>
        <v>0</v>
      </c>
      <c r="O83" s="108">
        <f>IF(OR(O74&lt;'Capital Structure'!$G$7,O74&gt;'Capital Structure'!$H$7),0,MIN('Capital Structure'!$H$13/'Capital Structure'!$I$7,N84))</f>
        <v>0</v>
      </c>
      <c r="P83" s="108">
        <f>IF(OR(P74&lt;'Capital Structure'!$G$7,P74&gt;'Capital Structure'!$H$7),0,MIN('Capital Structure'!$H$13/'Capital Structure'!$I$7,O84))</f>
        <v>0</v>
      </c>
      <c r="Q83" s="108">
        <f>IF(OR(Q74&lt;'Capital Structure'!$G$7,Q74&gt;'Capital Structure'!$H$7),0,MIN('Capital Structure'!$H$13/'Capital Structure'!$I$7,P84))</f>
        <v>0</v>
      </c>
      <c r="R83" s="108">
        <f>IF(OR(R74&lt;'Capital Structure'!$G$7,R74&gt;'Capital Structure'!$H$7),0,MIN('Capital Structure'!$H$13/'Capital Structure'!$I$7,Q84))</f>
        <v>0</v>
      </c>
      <c r="S83" s="108">
        <f>IF(OR(S74&lt;'Capital Structure'!$G$7,S74&gt;'Capital Structure'!$H$7),0,MIN('Capital Structure'!$H$13/'Capital Structure'!$I$7,R84))</f>
        <v>0</v>
      </c>
      <c r="T83" s="108">
        <f>IF(OR(T74&lt;'Capital Structure'!$G$7,T74&gt;'Capital Structure'!$H$7),0,MIN('Capital Structure'!$H$13/'Capital Structure'!$I$7,S84))</f>
        <v>0</v>
      </c>
      <c r="U83" s="108">
        <f>IF(OR(U74&lt;'Capital Structure'!$G$7,U74&gt;'Capital Structure'!$H$7),0,MIN('Capital Structure'!$H$13/'Capital Structure'!$I$7,T84))</f>
        <v>0</v>
      </c>
      <c r="V83" s="108">
        <f>IF(OR(V74&lt;'Capital Structure'!$G$7,V74&gt;'Capital Structure'!$H$7),0,MIN('Capital Structure'!$H$13/'Capital Structure'!$I$7,U84))</f>
        <v>0</v>
      </c>
      <c r="W83" s="108">
        <f>IF(OR(W74&lt;'Capital Structure'!$G$7,W74&gt;'Capital Structure'!$H$7),0,MIN('Capital Structure'!$H$13/'Capital Structure'!$I$7,V84))</f>
        <v>0</v>
      </c>
      <c r="X83" s="108">
        <f>IF(OR(X74&lt;'Capital Structure'!$G$7,X74&gt;'Capital Structure'!$H$7),0,MIN('Capital Structure'!$H$13/'Capital Structure'!$I$7,W84))</f>
        <v>0</v>
      </c>
      <c r="Y83" s="108">
        <f>IF(OR(Y74&lt;'Capital Structure'!$G$7,Y74&gt;'Capital Structure'!$H$7),0,MIN('Capital Structure'!$H$13/'Capital Structure'!$I$7,X84))</f>
        <v>0</v>
      </c>
      <c r="Z83" s="108">
        <f>IF(OR(Z74&lt;'Capital Structure'!$G$7,Z74&gt;'Capital Structure'!$H$7),0,MIN('Capital Structure'!$H$13/'Capital Structure'!$I$7,Y84))</f>
        <v>0</v>
      </c>
      <c r="AA83" s="108">
        <f>IF(OR(AA74&lt;'Capital Structure'!$G$7,AA74&gt;'Capital Structure'!$H$7),0,MIN('Capital Structure'!$H$13/'Capital Structure'!$I$7,Z84))</f>
        <v>0</v>
      </c>
      <c r="AB83" s="108">
        <f>IF(OR(AB74&lt;'Capital Structure'!$G$7,AB74&gt;'Capital Structure'!$H$7),0,MIN('Capital Structure'!$H$13/'Capital Structure'!$I$7,AA84))</f>
        <v>0</v>
      </c>
      <c r="AC83" s="108">
        <f>IF(OR(AC74&lt;'Capital Structure'!$G$7,AC74&gt;'Capital Structure'!$H$7),0,MIN('Capital Structure'!$H$13/'Capital Structure'!$I$7,AB84))</f>
        <v>0</v>
      </c>
      <c r="AD83" s="108">
        <f>IF(OR(AD74&lt;'Capital Structure'!$G$7,AD74&gt;'Capital Structure'!$H$7),0,MIN('Capital Structure'!$H$13/'Capital Structure'!$I$7,AC84))</f>
        <v>0</v>
      </c>
      <c r="AE83" s="108">
        <f>IF(OR(AE74&lt;'Capital Structure'!$G$7,AE74&gt;'Capital Structure'!$H$7),0,MIN('Capital Structure'!$H$13/'Capital Structure'!$I$7,AD84))</f>
        <v>0</v>
      </c>
      <c r="AF83" s="108">
        <f>IF(OR(AF74&lt;'Capital Structure'!$G$7,AF74&gt;'Capital Structure'!$H$7),0,MIN('Capital Structure'!$H$13/'Capital Structure'!$I$7,AE84))</f>
        <v>0</v>
      </c>
      <c r="AG83" s="108">
        <f>IF(OR(AG74&lt;'Capital Structure'!$G$7,AG74&gt;'Capital Structure'!$H$7),0,MIN('Capital Structure'!$H$13/'Capital Structure'!$I$7,AF84))</f>
        <v>0</v>
      </c>
      <c r="AH83" s="108">
        <f>IF(OR(AH74&lt;'Capital Structure'!$G$7,AH74&gt;'Capital Structure'!$H$7),0,MIN('Capital Structure'!$H$13/'Capital Structure'!$I$7,AG84))</f>
        <v>0</v>
      </c>
      <c r="AI83" s="108">
        <f>IF(OR(AI74&lt;'Capital Structure'!$G$7,AI74&gt;'Capital Structure'!$H$7),0,MIN('Capital Structure'!$H$13/'Capital Structure'!$I$7,AH84))</f>
        <v>0</v>
      </c>
      <c r="AJ83" s="108">
        <f>IF(OR(AJ74&lt;'Capital Structure'!$G$7,AJ74&gt;'Capital Structure'!$H$7),0,MIN('Capital Structure'!$H$13/'Capital Structure'!$I$7,AI84))</f>
        <v>0</v>
      </c>
      <c r="AK83" s="108">
        <f>IF(OR(AK74&lt;'Capital Structure'!$G$7,AK74&gt;'Capital Structure'!$H$7),0,MIN('Capital Structure'!$H$13/'Capital Structure'!$I$7,AJ84))</f>
        <v>0</v>
      </c>
      <c r="AL83" s="108">
        <f>IF(OR(AL74&lt;'Capital Structure'!$G$7,AL74&gt;'Capital Structure'!$H$7),0,MIN('Capital Structure'!$H$13/'Capital Structure'!$I$7,AK84))</f>
        <v>0</v>
      </c>
      <c r="AM83" s="108">
        <f>IF(OR(AM74&lt;'Capital Structure'!$G$7,AM74&gt;'Capital Structure'!$H$7),0,MIN('Capital Structure'!$H$13/'Capital Structure'!$I$7,AL84))</f>
        <v>0</v>
      </c>
      <c r="AN83" s="108">
        <f>IF(OR(AN74&lt;'Capital Structure'!$G$7,AN74&gt;'Capital Structure'!$H$7),0,MIN('Capital Structure'!$H$13/'Capital Structure'!$I$7,AM84))</f>
        <v>0</v>
      </c>
      <c r="AO83" s="108">
        <f>IF(OR(AO74&lt;'Capital Structure'!$G$7,AO74&gt;'Capital Structure'!$H$7),0,MIN('Capital Structure'!$H$13/'Capital Structure'!$I$7,AN84))</f>
        <v>0</v>
      </c>
      <c r="AP83" s="108">
        <f>IF(OR(AP74&lt;'Capital Structure'!$G$7,AP74&gt;'Capital Structure'!$H$7),0,MIN('Capital Structure'!$H$13/'Capital Structure'!$I$7,AO84))</f>
        <v>0</v>
      </c>
      <c r="AQ83" s="108">
        <f>IF(OR(AQ74&lt;'Capital Structure'!$G$7,AQ74&gt;'Capital Structure'!$H$7),0,MIN('Capital Structure'!$H$13/'Capital Structure'!$I$7,AP84))</f>
        <v>0</v>
      </c>
      <c r="AR83" s="108">
        <f>IF(OR(AR74&lt;'Capital Structure'!$G$7,AR74&gt;'Capital Structure'!$H$7),0,MIN('Capital Structure'!$H$13/'Capital Structure'!$I$7,AQ84))</f>
        <v>0</v>
      </c>
      <c r="AS83" s="108">
        <f>IF(OR(AS74&lt;'Capital Structure'!$G$7,AS74&gt;'Capital Structure'!$H$7),0,MIN('Capital Structure'!$H$13/'Capital Structure'!$I$7,AR84))</f>
        <v>0</v>
      </c>
      <c r="AT83" s="108">
        <f>IF(OR(AT74&lt;'Capital Structure'!$G$7,AT74&gt;'Capital Structure'!$H$7),0,MIN('Capital Structure'!$H$13/'Capital Structure'!$I$7,AS84))</f>
        <v>0</v>
      </c>
      <c r="AU83" s="108">
        <f>IF(OR(AU74&lt;'Capital Structure'!$G$7,AU74&gt;'Capital Structure'!$H$7),0,MIN('Capital Structure'!$H$13/'Capital Structure'!$I$7,AT84))</f>
        <v>0</v>
      </c>
      <c r="AV83" s="108">
        <f>IF(OR(AV74&lt;'Capital Structure'!$G$7,AV74&gt;'Capital Structure'!$H$7),0,MIN('Capital Structure'!$H$13/'Capital Structure'!$I$7,AU84))</f>
        <v>0</v>
      </c>
      <c r="AW83" s="108">
        <f>IF(OR(AW74&lt;'Capital Structure'!$G$7,AW74&gt;'Capital Structure'!$H$7),0,MIN('Capital Structure'!$H$13/'Capital Structure'!$I$7,AV84))</f>
        <v>0</v>
      </c>
      <c r="AX83" s="108">
        <f>IF(OR(AX74&lt;'Capital Structure'!$G$7,AX74&gt;'Capital Structure'!$H$7),0,MIN('Capital Structure'!$H$13/'Capital Structure'!$I$7,AW84))</f>
        <v>0</v>
      </c>
      <c r="AY83" s="108">
        <f>IF(OR(AY74&lt;'Capital Structure'!$G$7,AY74&gt;'Capital Structure'!$H$7),0,MIN('Capital Structure'!$H$13/'Capital Structure'!$I$7,AX84))</f>
        <v>0</v>
      </c>
      <c r="AZ83" s="108">
        <f>IF(OR(AZ74&lt;'Capital Structure'!$G$7,AZ74&gt;'Capital Structure'!$H$7),0,MIN('Capital Structure'!$H$13/'Capital Structure'!$I$7,AY84))</f>
        <v>0</v>
      </c>
      <c r="BA83" s="108">
        <f>IF(OR(BA74&lt;'Capital Structure'!$G$7,BA74&gt;'Capital Structure'!$H$7),0,MIN('Capital Structure'!$H$13/'Capital Structure'!$I$7,AZ84))</f>
        <v>0</v>
      </c>
      <c r="BB83" s="108">
        <f>IF(OR(BB74&lt;'Capital Structure'!$G$7,BB74&gt;'Capital Structure'!$H$7),0,MIN('Capital Structure'!$H$13/'Capital Structure'!$I$7,BA84))</f>
        <v>3392307.6923076925</v>
      </c>
      <c r="BC83" s="108">
        <f>IF(OR(BC74&lt;'Capital Structure'!$G$7,BC74&gt;'Capital Structure'!$H$7),0,MIN('Capital Structure'!$H$13/'Capital Structure'!$I$7,BB84))</f>
        <v>3392307.6923076925</v>
      </c>
      <c r="BD83" s="108">
        <f>IF(OR(BD74&lt;'Capital Structure'!$G$7,BD74&gt;'Capital Structure'!$H$7),0,MIN('Capital Structure'!$H$13/'Capital Structure'!$I$7,BC84))</f>
        <v>3392307.6923076925</v>
      </c>
      <c r="BE83" s="108">
        <f>IF(OR(BE74&lt;'Capital Structure'!$G$7,BE74&gt;'Capital Structure'!$H$7),0,MIN('Capital Structure'!$H$13/'Capital Structure'!$I$7,BD84))</f>
        <v>3392307.6923076925</v>
      </c>
      <c r="BF83" s="108">
        <f>IF(OR(BF74&lt;'Capital Structure'!$G$7,BF74&gt;'Capital Structure'!$H$7),0,MIN('Capital Structure'!$H$13/'Capital Structure'!$I$7,BE84))</f>
        <v>3392307.6923076925</v>
      </c>
      <c r="BG83" s="108">
        <f>IF(OR(BG74&lt;'Capital Structure'!$G$7,BG74&gt;'Capital Structure'!$H$7),0,MIN('Capital Structure'!$H$13/'Capital Structure'!$I$7,BF84))</f>
        <v>3392307.6923076925</v>
      </c>
      <c r="BH83" s="108">
        <f>IF(OR(BH74&lt;'Capital Structure'!$G$7,BH74&gt;'Capital Structure'!$H$7),0,MIN('Capital Structure'!$H$13/'Capital Structure'!$I$7,BG84))</f>
        <v>3392307.6923076925</v>
      </c>
      <c r="BI83" s="108">
        <f>IF(OR(BI74&lt;'Capital Structure'!$G$7,BI74&gt;'Capital Structure'!$H$7),0,MIN('Capital Structure'!$H$13/'Capital Structure'!$I$7,BH84))</f>
        <v>3392307.6923076925</v>
      </c>
      <c r="BJ83" s="108">
        <f>IF(OR(BJ74&lt;'Capital Structure'!$G$7,BJ74&gt;'Capital Structure'!$H$7),0,MIN('Capital Structure'!$H$13/'Capital Structure'!$I$7,BI84))</f>
        <v>3392307.6923076925</v>
      </c>
      <c r="BK83" s="108">
        <f>IF(OR(BK74&lt;'Capital Structure'!$G$7,BK74&gt;'Capital Structure'!$H$7),0,MIN('Capital Structure'!$H$13/'Capital Structure'!$I$7,BJ84))</f>
        <v>3392307.6923076925</v>
      </c>
      <c r="BL83" s="108">
        <f>IF(OR(BL74&lt;'Capital Structure'!$G$7,BL74&gt;'Capital Structure'!$H$7),0,MIN('Capital Structure'!$H$13/'Capital Structure'!$I$7,BK84))</f>
        <v>3392307.6923076925</v>
      </c>
      <c r="BM83" s="108">
        <f>IF(OR(BM74&lt;'Capital Structure'!$G$7,BM74&gt;'Capital Structure'!$H$7),0,MIN('Capital Structure'!$H$13/'Capital Structure'!$I$7,BL84))</f>
        <v>3392307.6923076925</v>
      </c>
      <c r="BN83" s="108">
        <f>IF(OR(BN74&lt;'Capital Structure'!$G$7,BN74&gt;'Capital Structure'!$H$7),0,MIN('Capital Structure'!$H$13/'Capital Structure'!$I$7,BM84))</f>
        <v>3392307.6923076925</v>
      </c>
      <c r="BO83" s="108">
        <f>IF(OR(BO74&lt;'Capital Structure'!$G$7,BO74&gt;'Capital Structure'!$H$7),0,MIN('Capital Structure'!$H$13/'Capital Structure'!$I$7,BN84))</f>
        <v>3392307.6923076925</v>
      </c>
      <c r="BP83" s="108">
        <f>IF(OR(BP74&lt;'Capital Structure'!$G$7,BP74&gt;'Capital Structure'!$H$7),0,MIN('Capital Structure'!$H$13/'Capital Structure'!$I$7,BO84))</f>
        <v>3392307.6923076925</v>
      </c>
      <c r="BQ83" s="108">
        <f>IF(OR(BQ74&lt;'Capital Structure'!$G$7,BQ74&gt;'Capital Structure'!$H$7),0,MIN('Capital Structure'!$H$13/'Capital Structure'!$I$7,BP84))</f>
        <v>3392307.6923076925</v>
      </c>
      <c r="BR83" s="108">
        <f>IF(OR(BR74&lt;'Capital Structure'!$G$7,BR74&gt;'Capital Structure'!$H$7),0,MIN('Capital Structure'!$H$13/'Capital Structure'!$I$7,BQ84))</f>
        <v>3392307.6923076925</v>
      </c>
      <c r="BS83" s="108">
        <f>IF(OR(BS74&lt;'Capital Structure'!$G$7,BS74&gt;'Capital Structure'!$H$7),0,MIN('Capital Structure'!$H$13/'Capital Structure'!$I$7,BR84))</f>
        <v>3392307.6923076925</v>
      </c>
      <c r="BT83" s="108">
        <f>IF(OR(BT74&lt;'Capital Structure'!$G$7,BT74&gt;'Capital Structure'!$H$7),0,MIN('Capital Structure'!$H$13/'Capital Structure'!$I$7,BS84))</f>
        <v>3392307.6923076925</v>
      </c>
      <c r="BU83" s="108">
        <f>IF(OR(BU74&lt;'Capital Structure'!$G$7,BU74&gt;'Capital Structure'!$H$7),0,MIN('Capital Structure'!$H$13/'Capital Structure'!$I$7,BT84))</f>
        <v>3392307.6923076925</v>
      </c>
      <c r="BV83" s="108">
        <f>IF(OR(BV74&lt;'Capital Structure'!$G$7,BV74&gt;'Capital Structure'!$H$7),0,MIN('Capital Structure'!$H$13/'Capital Structure'!$I$7,BU84))</f>
        <v>3392307.6923076925</v>
      </c>
      <c r="BW83" s="108">
        <f>IF(OR(BW74&lt;'Capital Structure'!$G$7,BW74&gt;'Capital Structure'!$H$7),0,MIN('Capital Structure'!$H$13/'Capital Structure'!$I$7,BV84))</f>
        <v>3392307.6923076925</v>
      </c>
      <c r="BX83" s="108">
        <f>IF(OR(BX74&lt;'Capital Structure'!$G$7,BX74&gt;'Capital Structure'!$H$7),0,MIN('Capital Structure'!$H$13/'Capital Structure'!$I$7,BW84))</f>
        <v>3392307.6923076925</v>
      </c>
      <c r="BY83" s="108">
        <f>IF(OR(BY74&lt;'Capital Structure'!$G$7,BY74&gt;'Capital Structure'!$H$7),0,MIN('Capital Structure'!$H$13/'Capital Structure'!$I$7,BX84))</f>
        <v>3392307.6923076925</v>
      </c>
      <c r="BZ83" s="108">
        <f>IF(OR(BZ74&lt;'Capital Structure'!$G$7,BZ74&gt;'Capital Structure'!$H$7),0,MIN('Capital Structure'!$H$13/'Capital Structure'!$I$7,BY84))</f>
        <v>3392307.6923076925</v>
      </c>
      <c r="CA83" s="108">
        <f>IF(OR(CA74&lt;'Capital Structure'!$G$7,CA74&gt;'Capital Structure'!$H$7),0,MIN('Capital Structure'!$H$13/'Capital Structure'!$I$7,BZ84))</f>
        <v>3392307.6923076361</v>
      </c>
      <c r="CB83" s="108">
        <f>IF(OR(CB74&lt;'Capital Structure'!$G$7,CB74&gt;'Capital Structure'!$H$7),0,MIN('Capital Structure'!$H$13/'Capital Structure'!$I$7,CA84))</f>
        <v>0</v>
      </c>
      <c r="CC83" s="108">
        <f>IF(OR(CC74&lt;'Capital Structure'!$G$7,CC74&gt;'Capital Structure'!$H$7),0,MIN('Capital Structure'!$H$13/'Capital Structure'!$I$7,CB84))</f>
        <v>0</v>
      </c>
      <c r="CD83" s="108">
        <f>IF(OR(CD74&lt;'Capital Structure'!$G$7,CD74&gt;'Capital Structure'!$H$7),0,MIN('Capital Structure'!$H$13/'Capital Structure'!$I$7,CC84))</f>
        <v>0</v>
      </c>
      <c r="CE83" s="108">
        <f>IF(OR(CE74&lt;'Capital Structure'!$G$7,CE74&gt;'Capital Structure'!$H$7),0,MIN('Capital Structure'!$H$13/'Capital Structure'!$I$7,CD84))</f>
        <v>0</v>
      </c>
      <c r="CF83" s="108">
        <f>IF(OR(CF74&lt;'Capital Structure'!$G$7,CF74&gt;'Capital Structure'!$H$7),0,MIN('Capital Structure'!$H$13/'Capital Structure'!$I$7,CE84))</f>
        <v>0</v>
      </c>
      <c r="CG83" s="108">
        <f>IF(OR(CG74&lt;'Capital Structure'!$G$7,CG74&gt;'Capital Structure'!$H$7),0,MIN('Capital Structure'!$H$13/'Capital Structure'!$I$7,CF84))</f>
        <v>0</v>
      </c>
      <c r="CH83" s="108">
        <f>IF(OR(CH74&lt;'Capital Structure'!$G$7,CH74&gt;'Capital Structure'!$H$7),0,MIN('Capital Structure'!$H$13/'Capital Structure'!$I$7,CG84))</f>
        <v>0</v>
      </c>
      <c r="CI83" s="108">
        <f>IF(OR(CI74&lt;'Capital Structure'!$G$7,CI74&gt;'Capital Structure'!$H$7),0,MIN('Capital Structure'!$H$13/'Capital Structure'!$I$7,CH84))</f>
        <v>0</v>
      </c>
      <c r="CJ83" s="108">
        <f>IF(OR(CJ74&lt;'Capital Structure'!$G$7,CJ74&gt;'Capital Structure'!$H$7),0,MIN('Capital Structure'!$H$13/'Capital Structure'!$I$7,CI84))</f>
        <v>0</v>
      </c>
      <c r="CK83" s="108">
        <f>IF(OR(CK74&lt;'Capital Structure'!$G$7,CK74&gt;'Capital Structure'!$H$7),0,MIN('Capital Structure'!$H$13/'Capital Structure'!$I$7,CJ84))</f>
        <v>0</v>
      </c>
      <c r="CL83" s="108">
        <f>IF(OR(CL74&lt;'Capital Structure'!$G$7,CL74&gt;'Capital Structure'!$H$7),0,MIN('Capital Structure'!$H$13/'Capital Structure'!$I$7,CK84))</f>
        <v>0</v>
      </c>
      <c r="CM83" s="108">
        <f>IF(OR(CM74&lt;'Capital Structure'!$G$7,CM74&gt;'Capital Structure'!$H$7),0,MIN('Capital Structure'!$H$13/'Capital Structure'!$I$7,CL84))</f>
        <v>0</v>
      </c>
      <c r="CN83" s="108">
        <f>IF(OR(CN74&lt;'Capital Structure'!$G$7,CN74&gt;'Capital Structure'!$H$7),0,MIN('Capital Structure'!$H$13/'Capital Structure'!$I$7,CM84))</f>
        <v>0</v>
      </c>
      <c r="CO83" s="108">
        <f>IF(OR(CO74&lt;'Capital Structure'!$G$7,CO74&gt;'Capital Structure'!$H$7),0,MIN('Capital Structure'!$H$13/'Capital Structure'!$I$7,CN84))</f>
        <v>0</v>
      </c>
      <c r="CP83" s="108">
        <f>IF(OR(CP74&lt;'Capital Structure'!$G$7,CP74&gt;'Capital Structure'!$H$7),0,MIN('Capital Structure'!$H$13/'Capital Structure'!$I$7,CO84))</f>
        <v>0</v>
      </c>
      <c r="CQ83" s="108">
        <f>IF(OR(CQ74&lt;'Capital Structure'!$G$7,CQ74&gt;'Capital Structure'!$H$7),0,MIN('Capital Structure'!$H$13/'Capital Structure'!$I$7,CP84))</f>
        <v>0</v>
      </c>
      <c r="CR83" s="108">
        <f>IF(OR(CR74&lt;'Capital Structure'!$G$7,CR74&gt;'Capital Structure'!$H$7),0,MIN('Capital Structure'!$H$13/'Capital Structure'!$I$7,CQ84))</f>
        <v>0</v>
      </c>
      <c r="CS83" s="108">
        <f>IF(OR(CS74&lt;'Capital Structure'!$G$7,CS74&gt;'Capital Structure'!$H$7),0,MIN('Capital Structure'!$H$13/'Capital Structure'!$I$7,CR84))</f>
        <v>0</v>
      </c>
      <c r="CT83" s="108">
        <f>IF(OR(CT74&lt;'Capital Structure'!$G$7,CT74&gt;'Capital Structure'!$H$7),0,MIN('Capital Structure'!$H$13/'Capital Structure'!$I$7,CS84))</f>
        <v>0</v>
      </c>
      <c r="CU83" s="108">
        <f>IF(OR(CU74&lt;'Capital Structure'!$G$7,CU74&gt;'Capital Structure'!$H$7),0,MIN('Capital Structure'!$H$13/'Capital Structure'!$I$7,CT84))</f>
        <v>0</v>
      </c>
      <c r="CV83" s="108">
        <f>IF(OR(CV74&lt;'Capital Structure'!$G$7,CV74&gt;'Capital Structure'!$H$7),0,MIN('Capital Structure'!$H$13/'Capital Structure'!$I$7,CU84))</f>
        <v>0</v>
      </c>
      <c r="CW83" s="108">
        <f>IF(OR(CW74&lt;'Capital Structure'!$G$7,CW74&gt;'Capital Structure'!$H$7),0,MIN('Capital Structure'!$H$13/'Capital Structure'!$I$7,CV84))</f>
        <v>0</v>
      </c>
      <c r="CX83" s="108">
        <f>IF(OR(CX74&lt;'Capital Structure'!$G$7,CX74&gt;'Capital Structure'!$H$7),0,MIN('Capital Structure'!$H$13/'Capital Structure'!$I$7,CW84))</f>
        <v>0</v>
      </c>
      <c r="CY83" s="108">
        <f>IF(OR(CY74&lt;'Capital Structure'!$G$7,CY74&gt;'Capital Structure'!$H$7),0,MIN('Capital Structure'!$H$13/'Capital Structure'!$I$7,CX84))</f>
        <v>0</v>
      </c>
      <c r="CZ83" s="108">
        <f>IF(OR(CZ74&lt;'Capital Structure'!$G$7,CZ74&gt;'Capital Structure'!$H$7),0,MIN('Capital Structure'!$H$13/'Capital Structure'!$I$7,CY84))</f>
        <v>0</v>
      </c>
      <c r="DA83" s="108">
        <f>IF(OR(DA74&lt;'Capital Structure'!$G$7,DA74&gt;'Capital Structure'!$H$7),0,MIN('Capital Structure'!$H$13/'Capital Structure'!$I$7,CZ84))</f>
        <v>0</v>
      </c>
      <c r="DB83" s="108">
        <f>IF(OR(DB74&lt;'Capital Structure'!$G$7,DB74&gt;'Capital Structure'!$H$7),0,MIN('Capital Structure'!$H$13/'Capital Structure'!$I$7,DA84))</f>
        <v>0</v>
      </c>
      <c r="DC83" s="108">
        <f>IF(OR(DC74&lt;'Capital Structure'!$G$7,DC74&gt;'Capital Structure'!$H$7),0,MIN('Capital Structure'!$H$13/'Capital Structure'!$I$7,DB84))</f>
        <v>0</v>
      </c>
      <c r="DD83" s="108">
        <f>IF(OR(DD74&lt;'Capital Structure'!$G$7,DD74&gt;'Capital Structure'!$H$7),0,MIN('Capital Structure'!$H$13/'Capital Structure'!$I$7,DC84))</f>
        <v>0</v>
      </c>
      <c r="DE83" s="108">
        <f>IF(OR(DE74&lt;'Capital Structure'!$G$7,DE74&gt;'Capital Structure'!$H$7),0,MIN('Capital Structure'!$H$13/'Capital Structure'!$I$7,DD84))</f>
        <v>0</v>
      </c>
      <c r="DF83" s="108">
        <f>IF(OR(DF74&lt;'Capital Structure'!$G$7,DF74&gt;'Capital Structure'!$H$7),0,MIN('Capital Structure'!$H$13/'Capital Structure'!$I$7,DE84))</f>
        <v>0</v>
      </c>
      <c r="DG83" s="108">
        <f>IF(OR(DG74&lt;'Capital Structure'!$G$7,DG74&gt;'Capital Structure'!$H$7),0,MIN('Capital Structure'!$H$13/'Capital Structure'!$I$7,DF84))</f>
        <v>0</v>
      </c>
      <c r="DH83" s="108">
        <f>IF(OR(DH74&lt;'Capital Structure'!$G$7,DH74&gt;'Capital Structure'!$H$7),0,MIN('Capital Structure'!$H$13/'Capital Structure'!$I$7,DG84))</f>
        <v>0</v>
      </c>
      <c r="DI83" s="108">
        <f>IF(OR(DI74&lt;'Capital Structure'!$G$7,DI74&gt;'Capital Structure'!$H$7),0,MIN('Capital Structure'!$H$13/'Capital Structure'!$I$7,DH84))</f>
        <v>0</v>
      </c>
      <c r="DJ83" s="108">
        <f>IF(OR(DJ74&lt;'Capital Structure'!$G$7,DJ74&gt;'Capital Structure'!$H$7),0,MIN('Capital Structure'!$H$13/'Capital Structure'!$I$7,DI84))</f>
        <v>0</v>
      </c>
      <c r="DK83" s="108">
        <f>IF(OR(DK74&lt;'Capital Structure'!$G$7,DK74&gt;'Capital Structure'!$H$7),0,MIN('Capital Structure'!$H$13/'Capital Structure'!$I$7,DJ84))</f>
        <v>0</v>
      </c>
      <c r="DL83" s="108">
        <f>IF(OR(DL74&lt;'Capital Structure'!$G$7,DL74&gt;'Capital Structure'!$H$7),0,MIN('Capital Structure'!$H$13/'Capital Structure'!$I$7,DK84))</f>
        <v>0</v>
      </c>
      <c r="DM83" s="108">
        <f>IF(OR(DM74&lt;'Capital Structure'!$G$7,DM74&gt;'Capital Structure'!$H$7),0,MIN('Capital Structure'!$H$13/'Capital Structure'!$I$7,DL84))</f>
        <v>0</v>
      </c>
      <c r="DN83" s="108">
        <f>IF(OR(DN74&lt;'Capital Structure'!$G$7,DN74&gt;'Capital Structure'!$H$7),0,MIN('Capital Structure'!$H$13/'Capital Structure'!$I$7,DM84))</f>
        <v>0</v>
      </c>
      <c r="DO83" s="108">
        <f>IF(OR(DO74&lt;'Capital Structure'!$G$7,DO74&gt;'Capital Structure'!$H$7),0,MIN('Capital Structure'!$H$13/'Capital Structure'!$I$7,DN84))</f>
        <v>0</v>
      </c>
      <c r="DP83" s="108">
        <f>IF(OR(DP74&lt;'Capital Structure'!$G$7,DP74&gt;'Capital Structure'!$H$7),0,MIN('Capital Structure'!$H$13/'Capital Structure'!$I$7,DO84))</f>
        <v>0</v>
      </c>
      <c r="DQ83" s="108">
        <f>IF(OR(DQ74&lt;'Capital Structure'!$G$7,DQ74&gt;'Capital Structure'!$H$7),0,MIN('Capital Structure'!$H$13/'Capital Structure'!$I$7,DP84))</f>
        <v>0</v>
      </c>
      <c r="DR83" s="108">
        <f>IF(OR(DR74&lt;'Capital Structure'!$G$7,DR74&gt;'Capital Structure'!$H$7),0,MIN('Capital Structure'!$H$13/'Capital Structure'!$I$7,DQ84))</f>
        <v>0</v>
      </c>
      <c r="DS83" s="108">
        <f>IF(OR(DS74&lt;'Capital Structure'!$G$7,DS74&gt;'Capital Structure'!$H$7),0,MIN('Capital Structure'!$H$13/'Capital Structure'!$I$7,DR84))</f>
        <v>0</v>
      </c>
      <c r="DT83" s="108">
        <f>IF(OR(DT74&lt;'Capital Structure'!$G$7,DT74&gt;'Capital Structure'!$H$7),0,MIN('Capital Structure'!$H$13/'Capital Structure'!$I$7,DS84))</f>
        <v>0</v>
      </c>
      <c r="DU83" s="108">
        <f>IF(OR(DU74&lt;'Capital Structure'!$G$7,DU74&gt;'Capital Structure'!$H$7),0,MIN('Capital Structure'!$H$13/'Capital Structure'!$I$7,DT84))</f>
        <v>0</v>
      </c>
      <c r="DV83" s="108">
        <f>IF(OR(DV74&lt;'Capital Structure'!$G$7,DV74&gt;'Capital Structure'!$H$7),0,MIN('Capital Structure'!$H$13/'Capital Structure'!$I$7,DU84))</f>
        <v>0</v>
      </c>
      <c r="DW83" s="108">
        <f>IF(OR(DW74&lt;'Capital Structure'!$G$7,DW74&gt;'Capital Structure'!$H$7),0,MIN('Capital Structure'!$H$13/'Capital Structure'!$I$7,DV84))</f>
        <v>0</v>
      </c>
      <c r="DX83" s="108">
        <f>IF(OR(DX74&lt;'Capital Structure'!$G$7,DX74&gt;'Capital Structure'!$H$7),0,MIN('Capital Structure'!$H$13/'Capital Structure'!$I$7,DW84))</f>
        <v>0</v>
      </c>
      <c r="DY83" s="108">
        <f>IF(OR(DY74&lt;'Capital Structure'!$G$7,DY74&gt;'Capital Structure'!$H$7),0,MIN('Capital Structure'!$H$13/'Capital Structure'!$I$7,DX84))</f>
        <v>0</v>
      </c>
      <c r="DZ83" s="108">
        <f>IF(OR(DZ74&lt;'Capital Structure'!$G$7,DZ74&gt;'Capital Structure'!$H$7),0,MIN('Capital Structure'!$H$13/'Capital Structure'!$I$7,DY84))</f>
        <v>0</v>
      </c>
      <c r="EA83" s="108">
        <f>IF(OR(EA74&lt;'Capital Structure'!$G$7,EA74&gt;'Capital Structure'!$H$7),0,MIN('Capital Structure'!$H$13/'Capital Structure'!$I$7,DZ84))</f>
        <v>0</v>
      </c>
      <c r="EB83" s="108">
        <f>IF(OR(EB74&lt;'Capital Structure'!$G$7,EB74&gt;'Capital Structure'!$H$7),0,MIN('Capital Structure'!$H$13/'Capital Structure'!$I$7,EA84))</f>
        <v>0</v>
      </c>
      <c r="EC83" s="108">
        <f>IF(OR(EC74&lt;'Capital Structure'!$G$7,EC74&gt;'Capital Structure'!$H$7),0,MIN('Capital Structure'!$H$13/'Capital Structure'!$I$7,EB84))</f>
        <v>0</v>
      </c>
      <c r="ED83" s="108">
        <f>IF(OR(ED74&lt;'Capital Structure'!$G$7,ED74&gt;'Capital Structure'!$H$7),0,MIN('Capital Structure'!$H$13/'Capital Structure'!$I$7,EC84))</f>
        <v>0</v>
      </c>
      <c r="EE83" s="108">
        <f>IF(OR(EE74&lt;'Capital Structure'!$G$7,EE74&gt;'Capital Structure'!$H$7),0,MIN('Capital Structure'!$H$13/'Capital Structure'!$I$7,ED84))</f>
        <v>0</v>
      </c>
      <c r="EF83" s="108">
        <f>IF(OR(EF74&lt;'Capital Structure'!$G$7,EF74&gt;'Capital Structure'!$H$7),0,MIN('Capital Structure'!$H$13/'Capital Structure'!$I$7,EE84))</f>
        <v>0</v>
      </c>
      <c r="EG83" s="108">
        <f>IF(OR(EG74&lt;'Capital Structure'!$G$7,EG74&gt;'Capital Structure'!$H$7),0,MIN('Capital Structure'!$H$13/'Capital Structure'!$I$7,EF84))</f>
        <v>0</v>
      </c>
      <c r="EH83" s="108">
        <f>IF(OR(EH74&lt;'Capital Structure'!$G$7,EH74&gt;'Capital Structure'!$H$7),0,MIN('Capital Structure'!$H$13/'Capital Structure'!$I$7,EG84))</f>
        <v>0</v>
      </c>
      <c r="EI83" s="108">
        <f>IF(OR(EI74&lt;'Capital Structure'!$G$7,EI74&gt;'Capital Structure'!$H$7),0,MIN('Capital Structure'!$H$13/'Capital Structure'!$I$7,EH84))</f>
        <v>0</v>
      </c>
      <c r="EJ83" s="108">
        <f>IF(OR(EJ74&lt;'Capital Structure'!$G$7,EJ74&gt;'Capital Structure'!$H$7),0,MIN('Capital Structure'!$H$13/'Capital Structure'!$I$7,EI84))</f>
        <v>0</v>
      </c>
      <c r="EK83" s="108">
        <f>IF(OR(EK74&lt;'Capital Structure'!$G$7,EK74&gt;'Capital Structure'!$H$7),0,MIN('Capital Structure'!$H$13/'Capital Structure'!$I$7,EJ84))</f>
        <v>0</v>
      </c>
      <c r="EL83" s="108">
        <f>IF(OR(EL74&lt;'Capital Structure'!$G$7,EL74&gt;'Capital Structure'!$H$7),0,MIN('Capital Structure'!$H$13/'Capital Structure'!$I$7,EK84))</f>
        <v>0</v>
      </c>
      <c r="EM83" s="108">
        <f>IF(OR(EM74&lt;'Capital Structure'!$G$7,EM74&gt;'Capital Structure'!$H$7),0,MIN('Capital Structure'!$H$13/'Capital Structure'!$I$7,EL84))</f>
        <v>0</v>
      </c>
      <c r="EN83" s="108">
        <f>IF(OR(EN74&lt;'Capital Structure'!$G$7,EN74&gt;'Capital Structure'!$H$7),0,MIN('Capital Structure'!$H$13/'Capital Structure'!$I$7,EM84))</f>
        <v>0</v>
      </c>
      <c r="EO83" s="108">
        <f>IF(OR(EO74&lt;'Capital Structure'!$G$7,EO74&gt;'Capital Structure'!$H$7),0,MIN('Capital Structure'!$H$13/'Capital Structure'!$I$7,EN84))</f>
        <v>0</v>
      </c>
      <c r="EP83" s="108">
        <f>IF(OR(EP74&lt;'Capital Structure'!$G$7,EP74&gt;'Capital Structure'!$H$7),0,MIN('Capital Structure'!$H$13/'Capital Structure'!$I$7,EO84))</f>
        <v>0</v>
      </c>
      <c r="EQ83" s="108">
        <f>IF(OR(EQ74&lt;'Capital Structure'!$G$7,EQ74&gt;'Capital Structure'!$H$7),0,MIN('Capital Structure'!$H$13/'Capital Structure'!$I$7,EP84))</f>
        <v>0</v>
      </c>
      <c r="ER83" s="108">
        <f>IF(OR(ER74&lt;'Capital Structure'!$G$7,ER74&gt;'Capital Structure'!$H$7),0,MIN('Capital Structure'!$H$13/'Capital Structure'!$I$7,EQ84))</f>
        <v>0</v>
      </c>
      <c r="ES83" s="108">
        <f>IF(OR(ES74&lt;'Capital Structure'!$G$7,ES74&gt;'Capital Structure'!$H$7),0,MIN('Capital Structure'!$H$13/'Capital Structure'!$I$7,ER84))</f>
        <v>0</v>
      </c>
      <c r="ET83" s="108">
        <f>IF(OR(ET74&lt;'Capital Structure'!$G$7,ET74&gt;'Capital Structure'!$H$7),0,MIN('Capital Structure'!$H$13/'Capital Structure'!$I$7,ES84))</f>
        <v>0</v>
      </c>
      <c r="EU83" s="108">
        <f>IF(OR(EU74&lt;'Capital Structure'!$G$7,EU74&gt;'Capital Structure'!$H$7),0,MIN('Capital Structure'!$H$13/'Capital Structure'!$I$7,ET84))</f>
        <v>0</v>
      </c>
      <c r="EV83" s="108">
        <f>IF(OR(EV74&lt;'Capital Structure'!$G$7,EV74&gt;'Capital Structure'!$H$7),0,MIN('Capital Structure'!$H$13/'Capital Structure'!$I$7,EU84))</f>
        <v>0</v>
      </c>
      <c r="EW83" s="108">
        <f>IF(OR(EW74&lt;'Capital Structure'!$G$7,EW74&gt;'Capital Structure'!$H$7),0,MIN('Capital Structure'!$H$13/'Capital Structure'!$I$7,EV84))</f>
        <v>0</v>
      </c>
      <c r="EX83" s="108">
        <f>IF(OR(EX74&lt;'Capital Structure'!$G$7,EX74&gt;'Capital Structure'!$H$7),0,MIN('Capital Structure'!$H$13/'Capital Structure'!$I$7,EW84))</f>
        <v>0</v>
      </c>
      <c r="EY83" s="108">
        <f>IF(OR(EY74&lt;'Capital Structure'!$G$7,EY74&gt;'Capital Structure'!$H$7),0,MIN('Capital Structure'!$H$13/'Capital Structure'!$I$7,EX84))</f>
        <v>0</v>
      </c>
      <c r="EZ83" s="108">
        <f>IF(OR(EZ74&lt;'Capital Structure'!$G$7,EZ74&gt;'Capital Structure'!$H$7),0,MIN('Capital Structure'!$H$13/'Capital Structure'!$I$7,EY84))</f>
        <v>0</v>
      </c>
      <c r="FA83" s="108">
        <f>IF(OR(FA74&lt;'Capital Structure'!$G$7,FA74&gt;'Capital Structure'!$H$7),0,MIN('Capital Structure'!$H$13/'Capital Structure'!$I$7,EZ84))</f>
        <v>0</v>
      </c>
      <c r="FB83" s="108">
        <f>IF(OR(FB74&lt;'Capital Structure'!$G$7,FB74&gt;'Capital Structure'!$H$7),0,MIN('Capital Structure'!$H$13/'Capital Structure'!$I$7,FA84))</f>
        <v>0</v>
      </c>
      <c r="FC83" s="108"/>
      <c r="FD83" s="108"/>
      <c r="FE83" s="108"/>
      <c r="FF83" s="108"/>
      <c r="FG83" s="108"/>
      <c r="FH83" s="108"/>
      <c r="FI83" s="108"/>
      <c r="FJ83" s="108"/>
      <c r="FK83" s="108"/>
      <c r="FL83" s="108"/>
      <c r="FM83" s="108"/>
      <c r="FN83" s="108"/>
      <c r="FO83" s="108"/>
      <c r="FP83" s="108"/>
      <c r="FQ83" s="108"/>
      <c r="FR83" s="108"/>
      <c r="FS83" s="108"/>
      <c r="FT83" s="108"/>
      <c r="FU83" s="108"/>
      <c r="FV83" s="108"/>
      <c r="FW83" s="108"/>
      <c r="FX83" s="108"/>
      <c r="FY83" s="108"/>
      <c r="FZ83" s="108"/>
      <c r="GA83" s="108"/>
      <c r="GB83" s="108"/>
      <c r="GC83" s="108"/>
      <c r="GD83" s="108"/>
      <c r="GE83" s="108"/>
      <c r="GF83" s="108"/>
      <c r="GG83" s="108"/>
      <c r="GH83" s="108"/>
      <c r="GI83" s="108"/>
      <c r="GJ83" s="108"/>
      <c r="GK83" s="108"/>
      <c r="GL83" s="108"/>
      <c r="GM83" s="108"/>
      <c r="GN83" s="108"/>
      <c r="GO83" s="108"/>
      <c r="GP83" s="108"/>
      <c r="GQ83" s="108"/>
      <c r="GR83" s="108"/>
      <c r="GS83" s="108"/>
      <c r="GT83" s="108"/>
      <c r="GU83" s="108"/>
      <c r="GV83" s="108"/>
      <c r="GW83" s="108"/>
      <c r="GX83" s="108"/>
    </row>
    <row r="84" spans="2:206">
      <c r="E84" s="139">
        <f>'Capital Structure'!$H$13-SUM($E$83:E83)</f>
        <v>88200000</v>
      </c>
      <c r="F84" s="139">
        <f>'Capital Structure'!$H$13-SUM($E$83:F83)</f>
        <v>88200000</v>
      </c>
      <c r="G84" s="139">
        <f>'Capital Structure'!$H$13-SUM($E$83:G83)</f>
        <v>88200000</v>
      </c>
      <c r="H84" s="139">
        <f>'Capital Structure'!$H$13-SUM($E$83:H83)</f>
        <v>88200000</v>
      </c>
      <c r="I84" s="139">
        <f>'Capital Structure'!$H$13-SUM($E$83:I83)</f>
        <v>88200000</v>
      </c>
      <c r="J84" s="139">
        <f>'Capital Structure'!$H$13-SUM($E$83:J83)</f>
        <v>88200000</v>
      </c>
      <c r="K84" s="139">
        <f>'Capital Structure'!$H$13-SUM($E$83:K83)</f>
        <v>88200000</v>
      </c>
      <c r="L84" s="139">
        <f>'Capital Structure'!$H$13-SUM($E$83:L83)</f>
        <v>88200000</v>
      </c>
      <c r="M84" s="139">
        <f>'Capital Structure'!$H$13-SUM($E$83:M83)</f>
        <v>88200000</v>
      </c>
      <c r="N84" s="139">
        <f>'Capital Structure'!$H$13-SUM($E$83:N83)</f>
        <v>88200000</v>
      </c>
      <c r="O84" s="139">
        <f>'Capital Structure'!$H$13-SUM($E$83:O83)</f>
        <v>88200000</v>
      </c>
      <c r="P84" s="139">
        <f>'Capital Structure'!$H$13-SUM($E$83:P83)</f>
        <v>88200000</v>
      </c>
      <c r="Q84" s="139">
        <f>'Capital Structure'!$H$13-SUM($E$83:Q83)</f>
        <v>88200000</v>
      </c>
      <c r="R84" s="139">
        <f>'Capital Structure'!$H$13-SUM($E$83:R83)</f>
        <v>88200000</v>
      </c>
      <c r="S84" s="139">
        <f>'Capital Structure'!$H$13-SUM($E$83:S83)</f>
        <v>88200000</v>
      </c>
      <c r="T84" s="139">
        <f>'Capital Structure'!$H$13-SUM($E$83:T83)</f>
        <v>88200000</v>
      </c>
      <c r="U84" s="139">
        <f>'Capital Structure'!$H$13-SUM($E$83:U83)</f>
        <v>88200000</v>
      </c>
      <c r="V84" s="139">
        <f>'Capital Structure'!$H$13-SUM($E$83:V83)</f>
        <v>88200000</v>
      </c>
      <c r="W84" s="139">
        <f>'Capital Structure'!$H$13-SUM($E$83:W83)</f>
        <v>88200000</v>
      </c>
      <c r="X84" s="139">
        <f>'Capital Structure'!$H$13-SUM($E$83:X83)</f>
        <v>88200000</v>
      </c>
      <c r="Y84" s="139">
        <f>'Capital Structure'!$H$13-SUM($E$83:Y83)</f>
        <v>88200000</v>
      </c>
      <c r="Z84" s="139">
        <f>'Capital Structure'!$H$13-SUM($E$83:Z83)</f>
        <v>88200000</v>
      </c>
      <c r="AA84" s="139">
        <f>'Capital Structure'!$H$13-SUM($E$83:AA83)</f>
        <v>88200000</v>
      </c>
      <c r="AB84" s="139">
        <f>'Capital Structure'!$H$13-SUM($E$83:AB83)</f>
        <v>88200000</v>
      </c>
      <c r="AC84" s="139">
        <f>'Capital Structure'!$H$13-SUM($E$83:AC83)</f>
        <v>88200000</v>
      </c>
      <c r="AD84" s="139">
        <f>'Capital Structure'!$H$13-SUM($E$83:AD83)</f>
        <v>88200000</v>
      </c>
      <c r="AE84" s="139">
        <f>'Capital Structure'!$H$13-SUM($E$83:AE83)</f>
        <v>88200000</v>
      </c>
      <c r="AF84" s="139">
        <f>'Capital Structure'!$H$13-SUM($E$83:AF83)</f>
        <v>88200000</v>
      </c>
      <c r="AG84" s="139">
        <f>'Capital Structure'!$H$13-SUM($E$83:AG83)</f>
        <v>88200000</v>
      </c>
      <c r="AH84" s="139">
        <f>'Capital Structure'!$H$13-SUM($E$83:AH83)</f>
        <v>88200000</v>
      </c>
      <c r="AI84" s="139">
        <f>'Capital Structure'!$H$13-SUM($E$83:AI83)</f>
        <v>88200000</v>
      </c>
      <c r="AJ84" s="139">
        <f>'Capital Structure'!$H$13-SUM($E$83:AJ83)</f>
        <v>88200000</v>
      </c>
      <c r="AK84" s="139">
        <f>'Capital Structure'!$H$13-SUM($E$83:AK83)</f>
        <v>88200000</v>
      </c>
      <c r="AL84" s="139">
        <f>'Capital Structure'!$H$13-SUM($E$83:AL83)</f>
        <v>88200000</v>
      </c>
      <c r="AM84" s="139">
        <f>'Capital Structure'!$H$13-SUM($E$83:AM83)</f>
        <v>88200000</v>
      </c>
      <c r="AN84" s="139">
        <f>'Capital Structure'!$H$13-SUM($E$83:AN83)</f>
        <v>88200000</v>
      </c>
      <c r="AO84" s="139">
        <f>'Capital Structure'!$H$13-SUM($E$83:AO83)</f>
        <v>88200000</v>
      </c>
      <c r="AP84" s="139">
        <f>'Capital Structure'!$H$13-SUM($E$83:AP83)</f>
        <v>88200000</v>
      </c>
      <c r="AQ84" s="139">
        <f>'Capital Structure'!$H$13-SUM($E$83:AQ83)</f>
        <v>88200000</v>
      </c>
      <c r="AR84" s="139">
        <f>'Capital Structure'!$H$13-SUM($E$83:AR83)</f>
        <v>88200000</v>
      </c>
      <c r="AS84" s="139">
        <f>'Capital Structure'!$H$13-SUM($E$83:AS83)</f>
        <v>88200000</v>
      </c>
      <c r="AT84" s="139">
        <f>'Capital Structure'!$H$13-SUM($E$83:AT83)</f>
        <v>88200000</v>
      </c>
      <c r="AU84" s="139">
        <f>'Capital Structure'!$H$13-SUM($E$83:AU83)</f>
        <v>88200000</v>
      </c>
      <c r="AV84" s="139">
        <f>'Capital Structure'!$H$13-SUM($E$83:AV83)</f>
        <v>88200000</v>
      </c>
      <c r="AW84" s="139">
        <f>'Capital Structure'!$H$13-SUM($E$83:AW83)</f>
        <v>88200000</v>
      </c>
      <c r="AX84" s="139">
        <f>'Capital Structure'!$H$13-SUM($E$83:AX83)</f>
        <v>88200000</v>
      </c>
      <c r="AY84" s="139">
        <f>'Capital Structure'!$H$13-SUM($E$83:AY83)</f>
        <v>88200000</v>
      </c>
      <c r="AZ84" s="139">
        <f>'Capital Structure'!$H$13-SUM($E$83:AZ83)</f>
        <v>88200000</v>
      </c>
      <c r="BA84" s="139">
        <f>'Capital Structure'!$H$13-SUM($E$83:BA83)</f>
        <v>88200000</v>
      </c>
      <c r="BB84" s="139">
        <f>'Capital Structure'!$H$13-SUM($E$83:BB83)</f>
        <v>84807692.307692304</v>
      </c>
      <c r="BC84" s="139">
        <f>'Capital Structure'!$H$13-SUM($E$83:BC83)</f>
        <v>81415384.615384609</v>
      </c>
      <c r="BD84" s="139">
        <f>'Capital Structure'!$H$13-SUM($E$83:BD83)</f>
        <v>78023076.923076928</v>
      </c>
      <c r="BE84" s="139">
        <f>'Capital Structure'!$H$13-SUM($E$83:BE83)</f>
        <v>74630769.230769232</v>
      </c>
      <c r="BF84" s="139">
        <f>'Capital Structure'!$H$13-SUM($E$83:BF83)</f>
        <v>71238461.538461536</v>
      </c>
      <c r="BG84" s="139">
        <f>'Capital Structure'!$H$13-SUM($E$83:BG83)</f>
        <v>67846153.84615384</v>
      </c>
      <c r="BH84" s="139">
        <f>'Capital Structure'!$H$13-SUM($E$83:BH83)</f>
        <v>64453846.153846152</v>
      </c>
      <c r="BI84" s="139">
        <f>'Capital Structure'!$H$13-SUM($E$83:BI83)</f>
        <v>61061538.461538464</v>
      </c>
      <c r="BJ84" s="139">
        <f>'Capital Structure'!$H$13-SUM($E$83:BJ83)</f>
        <v>57669230.769230768</v>
      </c>
      <c r="BK84" s="139">
        <f>'Capital Structure'!$H$13-SUM($E$83:BK83)</f>
        <v>54276923.076923072</v>
      </c>
      <c r="BL84" s="139">
        <f>'Capital Structure'!$H$13-SUM($E$83:BL83)</f>
        <v>50884615.384615377</v>
      </c>
      <c r="BM84" s="139">
        <f>'Capital Structure'!$H$13-SUM($E$83:BM83)</f>
        <v>47492307.692307681</v>
      </c>
      <c r="BN84" s="139">
        <f>'Capital Structure'!$H$13-SUM($E$83:BN83)</f>
        <v>44099999.999999985</v>
      </c>
      <c r="BO84" s="139">
        <f>'Capital Structure'!$H$13-SUM($E$83:BO83)</f>
        <v>40707692.307692289</v>
      </c>
      <c r="BP84" s="139">
        <f>'Capital Structure'!$H$13-SUM($E$83:BP83)</f>
        <v>37315384.615384594</v>
      </c>
      <c r="BQ84" s="139">
        <f>'Capital Structure'!$H$13-SUM($E$83:BQ83)</f>
        <v>33923076.923076898</v>
      </c>
      <c r="BR84" s="139">
        <f>'Capital Structure'!$H$13-SUM($E$83:BR83)</f>
        <v>30530769.230769202</v>
      </c>
      <c r="BS84" s="139">
        <f>'Capital Structure'!$H$13-SUM($E$83:BS83)</f>
        <v>27138461.538461506</v>
      </c>
      <c r="BT84" s="139">
        <f>'Capital Structure'!$H$13-SUM($E$83:BT83)</f>
        <v>23746153.846153811</v>
      </c>
      <c r="BU84" s="139">
        <f>'Capital Structure'!$H$13-SUM($E$83:BU83)</f>
        <v>20353846.153846115</v>
      </c>
      <c r="BV84" s="139">
        <f>'Capital Structure'!$H$13-SUM($E$83:BV83)</f>
        <v>16961538.461538419</v>
      </c>
      <c r="BW84" s="139">
        <f>'Capital Structure'!$H$13-SUM($E$83:BW83)</f>
        <v>13569230.769230723</v>
      </c>
      <c r="BX84" s="139">
        <f>'Capital Structure'!$H$13-SUM($E$83:BX83)</f>
        <v>10176923.076923028</v>
      </c>
      <c r="BY84" s="139">
        <f>'Capital Structure'!$H$13-SUM($E$83:BY83)</f>
        <v>6784615.3846153319</v>
      </c>
      <c r="BZ84" s="139">
        <f>'Capital Structure'!$H$13-SUM($E$83:BZ83)</f>
        <v>3392307.6923076361</v>
      </c>
      <c r="CA84" s="139">
        <f>'Capital Structure'!$H$13-SUM($E$83:CA83)</f>
        <v>0</v>
      </c>
      <c r="CB84" s="139">
        <f>'Capital Structure'!$H$13-SUM($E$83:CB83)</f>
        <v>0</v>
      </c>
      <c r="CC84" s="139">
        <f>'Capital Structure'!$H$13-SUM($E$83:CC83)</f>
        <v>0</v>
      </c>
      <c r="CD84" s="139">
        <f>'Capital Structure'!$H$13-SUM($E$83:CD83)</f>
        <v>0</v>
      </c>
      <c r="CE84" s="139">
        <f>'Capital Structure'!$H$13-SUM($E$83:CE83)</f>
        <v>0</v>
      </c>
      <c r="CF84" s="139">
        <f>'Capital Structure'!$H$13-SUM($E$83:CF83)</f>
        <v>0</v>
      </c>
      <c r="CG84" s="139">
        <f>'Capital Structure'!$H$13-SUM($E$83:CG83)</f>
        <v>0</v>
      </c>
      <c r="CH84" s="139">
        <f>'Capital Structure'!$H$13-SUM($E$83:CH83)</f>
        <v>0</v>
      </c>
      <c r="CI84" s="139">
        <f>'Capital Structure'!$H$13-SUM($E$83:CI83)</f>
        <v>0</v>
      </c>
      <c r="CJ84" s="139">
        <f>'Capital Structure'!$H$13-SUM($E$83:CJ83)</f>
        <v>0</v>
      </c>
      <c r="CK84" s="139">
        <f>'Capital Structure'!$H$13-SUM($E$83:CK83)</f>
        <v>0</v>
      </c>
      <c r="CL84" s="139">
        <f>'Capital Structure'!$H$13-SUM($E$83:CL83)</f>
        <v>0</v>
      </c>
      <c r="CM84" s="139">
        <f>'Capital Structure'!$H$13-SUM($E$83:CM83)</f>
        <v>0</v>
      </c>
      <c r="CN84" s="139">
        <f>'Capital Structure'!$H$13-SUM($E$83:CN83)</f>
        <v>0</v>
      </c>
      <c r="CO84" s="139">
        <f>'Capital Structure'!$H$13-SUM($E$83:CO83)</f>
        <v>0</v>
      </c>
      <c r="CP84" s="139">
        <f>'Capital Structure'!$H$13-SUM($E$83:CP83)</f>
        <v>0</v>
      </c>
      <c r="CQ84" s="139">
        <f>'Capital Structure'!$H$13-SUM($E$83:CQ83)</f>
        <v>0</v>
      </c>
      <c r="CR84" s="139">
        <f>'Capital Structure'!$H$13-SUM($E$83:CR83)</f>
        <v>0</v>
      </c>
      <c r="CS84" s="139">
        <f>'Capital Structure'!$H$13-SUM($E$83:CS83)</f>
        <v>0</v>
      </c>
      <c r="CT84" s="139">
        <f>'Capital Structure'!$H$13-SUM($E$83:CT83)</f>
        <v>0</v>
      </c>
      <c r="CU84" s="139">
        <f>'Capital Structure'!$H$13-SUM($E$83:CU83)</f>
        <v>0</v>
      </c>
      <c r="CV84" s="139">
        <f>'Capital Structure'!$H$13-SUM($E$83:CV83)</f>
        <v>0</v>
      </c>
      <c r="CW84" s="139">
        <f>'Capital Structure'!$H$13-SUM($E$83:CW83)</f>
        <v>0</v>
      </c>
      <c r="CX84" s="139">
        <f>'Capital Structure'!$H$13-SUM($E$83:CX83)</f>
        <v>0</v>
      </c>
      <c r="CY84" s="139">
        <f>'Capital Structure'!$H$13-SUM($E$83:CY83)</f>
        <v>0</v>
      </c>
      <c r="CZ84" s="139">
        <f>'Capital Structure'!$H$13-SUM($E$83:CZ83)</f>
        <v>0</v>
      </c>
      <c r="DA84" s="139">
        <f>'Capital Structure'!$H$13-SUM($E$83:DA83)</f>
        <v>0</v>
      </c>
      <c r="DB84" s="139">
        <f>'Capital Structure'!$H$13-SUM($E$83:DB83)</f>
        <v>0</v>
      </c>
      <c r="DC84" s="139">
        <f>'Capital Structure'!$H$13-SUM($E$83:DC83)</f>
        <v>0</v>
      </c>
      <c r="DD84" s="139">
        <f>'Capital Structure'!$H$13-SUM($E$83:DD83)</f>
        <v>0</v>
      </c>
      <c r="DE84" s="139">
        <f>'Capital Structure'!$H$13-SUM($E$83:DE83)</f>
        <v>0</v>
      </c>
      <c r="DF84" s="139">
        <f>'Capital Structure'!$H$13-SUM($E$83:DF83)</f>
        <v>0</v>
      </c>
      <c r="DG84" s="139">
        <f>'Capital Structure'!$H$13-SUM($E$83:DG83)</f>
        <v>0</v>
      </c>
      <c r="DH84" s="139">
        <f>'Capital Structure'!$H$13-SUM($E$83:DH83)</f>
        <v>0</v>
      </c>
      <c r="DI84" s="139">
        <f>'Capital Structure'!$H$13-SUM($E$83:DI83)</f>
        <v>0</v>
      </c>
      <c r="DJ84" s="139">
        <f>'Capital Structure'!$H$13-SUM($E$83:DJ83)</f>
        <v>0</v>
      </c>
      <c r="DK84" s="139">
        <f>'Capital Structure'!$H$13-SUM($E$83:DK83)</f>
        <v>0</v>
      </c>
      <c r="DL84" s="139">
        <f>'Capital Structure'!$H$13-SUM($E$83:DL83)</f>
        <v>0</v>
      </c>
      <c r="DM84" s="139">
        <f>'Capital Structure'!$H$13-SUM($E$83:DM83)</f>
        <v>0</v>
      </c>
      <c r="DN84" s="139">
        <f>'Capital Structure'!$H$13-SUM($E$83:DN83)</f>
        <v>0</v>
      </c>
      <c r="DO84" s="139">
        <f>'Capital Structure'!$H$13-SUM($E$83:DO83)</f>
        <v>0</v>
      </c>
      <c r="DP84" s="139">
        <f>'Capital Structure'!$H$13-SUM($E$83:DP83)</f>
        <v>0</v>
      </c>
      <c r="DQ84" s="139">
        <f>'Capital Structure'!$H$13-SUM($E$83:DQ83)</f>
        <v>0</v>
      </c>
      <c r="DR84" s="139">
        <f>'Capital Structure'!$H$13-SUM($E$83:DR83)</f>
        <v>0</v>
      </c>
      <c r="DS84" s="139">
        <f>'Capital Structure'!$H$13-SUM($E$83:DS83)</f>
        <v>0</v>
      </c>
      <c r="DT84" s="139">
        <f>'Capital Structure'!$H$13-SUM($E$83:DT83)</f>
        <v>0</v>
      </c>
      <c r="DU84" s="139">
        <f>'Capital Structure'!$H$13-SUM($E$83:DU83)</f>
        <v>0</v>
      </c>
      <c r="DV84" s="139">
        <f>'Capital Structure'!$H$13-SUM($E$83:DV83)</f>
        <v>0</v>
      </c>
      <c r="DW84" s="139">
        <f>'Capital Structure'!$H$13-SUM($E$83:DW83)</f>
        <v>0</v>
      </c>
      <c r="DX84" s="139">
        <f>'Capital Structure'!$H$13-SUM($E$83:DX83)</f>
        <v>0</v>
      </c>
      <c r="DY84" s="139">
        <f>'Capital Structure'!$H$13-SUM($E$83:DY83)</f>
        <v>0</v>
      </c>
      <c r="DZ84" s="139">
        <f>'Capital Structure'!$H$13-SUM($E$83:DZ83)</f>
        <v>0</v>
      </c>
      <c r="EA84" s="139">
        <f>'Capital Structure'!$H$13-SUM($E$83:EA83)</f>
        <v>0</v>
      </c>
      <c r="EB84" s="139">
        <f>'Capital Structure'!$H$13-SUM($E$83:EB83)</f>
        <v>0</v>
      </c>
      <c r="EC84" s="139">
        <f>'Capital Structure'!$H$13-SUM($E$83:EC83)</f>
        <v>0</v>
      </c>
      <c r="ED84" s="139">
        <f>'Capital Structure'!$H$13-SUM($E$83:ED83)</f>
        <v>0</v>
      </c>
      <c r="EE84" s="139">
        <f>'Capital Structure'!$H$13-SUM($E$83:EE83)</f>
        <v>0</v>
      </c>
      <c r="EF84" s="139">
        <f>'Capital Structure'!$H$13-SUM($E$83:EF83)</f>
        <v>0</v>
      </c>
      <c r="EG84" s="139">
        <f>'Capital Structure'!$H$13-SUM($E$83:EG83)</f>
        <v>0</v>
      </c>
      <c r="EH84" s="139">
        <f>'Capital Structure'!$H$13-SUM($E$83:EH83)</f>
        <v>0</v>
      </c>
      <c r="EI84" s="139">
        <f>'Capital Structure'!$H$13-SUM($E$83:EI83)</f>
        <v>0</v>
      </c>
      <c r="EJ84" s="139">
        <f>'Capital Structure'!$H$13-SUM($E$83:EJ83)</f>
        <v>0</v>
      </c>
      <c r="EK84" s="139">
        <f>'Capital Structure'!$H$13-SUM($E$83:EK83)</f>
        <v>0</v>
      </c>
      <c r="EL84" s="139">
        <f>'Capital Structure'!$H$13-SUM($E$83:EL83)</f>
        <v>0</v>
      </c>
      <c r="EM84" s="139">
        <f>'Capital Structure'!$H$13-SUM($E$83:EM83)</f>
        <v>0</v>
      </c>
      <c r="EN84" s="139">
        <f>'Capital Structure'!$H$13-SUM($E$83:EN83)</f>
        <v>0</v>
      </c>
      <c r="EO84" s="139">
        <f>'Capital Structure'!$H$13-SUM($E$83:EO83)</f>
        <v>0</v>
      </c>
      <c r="EP84" s="139">
        <f>'Capital Structure'!$H$13-SUM($E$83:EP83)</f>
        <v>0</v>
      </c>
      <c r="EQ84" s="139">
        <f>'Capital Structure'!$H$13-SUM($E$83:EQ83)</f>
        <v>0</v>
      </c>
      <c r="ER84" s="139">
        <f>'Capital Structure'!$H$13-SUM($E$83:ER83)</f>
        <v>0</v>
      </c>
      <c r="ES84" s="139">
        <f>'Capital Structure'!$H$13-SUM($E$83:ES83)</f>
        <v>0</v>
      </c>
      <c r="ET84" s="139">
        <f>'Capital Structure'!$H$13-SUM($E$83:ET83)</f>
        <v>0</v>
      </c>
      <c r="EU84" s="139">
        <f>'Capital Structure'!$H$13-SUM($E$83:EU83)</f>
        <v>0</v>
      </c>
      <c r="EV84" s="139">
        <f>'Capital Structure'!$H$13-SUM($E$83:EV83)</f>
        <v>0</v>
      </c>
      <c r="EW84" s="139">
        <f>'Capital Structure'!$H$13-SUM($E$83:EW83)</f>
        <v>0</v>
      </c>
      <c r="EX84" s="139">
        <f>'Capital Structure'!$H$13-SUM($E$83:EX83)</f>
        <v>0</v>
      </c>
      <c r="EY84" s="139">
        <f>'Capital Structure'!$H$13-SUM($E$83:EY83)</f>
        <v>0</v>
      </c>
      <c r="EZ84" s="139">
        <f>'Capital Structure'!$H$13-SUM($E$83:EZ83)</f>
        <v>0</v>
      </c>
      <c r="FA84" s="139">
        <f>'Capital Structure'!$H$13-SUM($E$83:FA83)</f>
        <v>0</v>
      </c>
      <c r="FB84" s="139">
        <f>'Capital Structure'!$H$13-SUM($E$83:FB83)</f>
        <v>0</v>
      </c>
      <c r="FC84" s="139"/>
      <c r="FD84" s="139"/>
      <c r="FE84" s="139"/>
      <c r="FF84" s="139"/>
      <c r="FG84" s="139"/>
      <c r="FH84" s="139"/>
      <c r="FI84" s="139"/>
      <c r="FJ84" s="139"/>
      <c r="FK84" s="139"/>
      <c r="FL84" s="139"/>
      <c r="FM84" s="139"/>
      <c r="FN84" s="139"/>
      <c r="FO84" s="139"/>
      <c r="FP84" s="139"/>
      <c r="FQ84" s="139"/>
      <c r="FR84" s="139"/>
      <c r="FS84" s="139"/>
      <c r="FT84" s="139"/>
      <c r="FU84" s="139"/>
      <c r="FV84" s="139"/>
      <c r="FW84" s="139"/>
      <c r="FX84" s="139"/>
      <c r="FY84" s="139"/>
      <c r="FZ84" s="139"/>
      <c r="GA84" s="139"/>
      <c r="GB84" s="139"/>
      <c r="GC84" s="139"/>
      <c r="GD84" s="139"/>
      <c r="GE84" s="139"/>
      <c r="GF84" s="139"/>
      <c r="GG84" s="139"/>
      <c r="GH84" s="139"/>
      <c r="GI84" s="139"/>
      <c r="GJ84" s="139"/>
      <c r="GK84" s="139"/>
      <c r="GL84" s="139"/>
      <c r="GM84" s="139"/>
      <c r="GN84" s="139"/>
      <c r="GO84" s="139"/>
      <c r="GP84" s="139"/>
      <c r="GQ84" s="139"/>
      <c r="GR84" s="139"/>
      <c r="GS84" s="139"/>
      <c r="GT84" s="139"/>
      <c r="GU84" s="139"/>
      <c r="GV84" s="139"/>
      <c r="GW84" s="139"/>
      <c r="GX84" s="139"/>
    </row>
    <row r="86" spans="2:206">
      <c r="B86" s="105" t="s">
        <v>321</v>
      </c>
      <c r="C86" s="105" t="s">
        <v>347</v>
      </c>
    </row>
    <row r="88" spans="2:206">
      <c r="B88" s="105" t="s">
        <v>345</v>
      </c>
      <c r="E88" s="107">
        <f t="shared" ref="E88:BP88" si="35">E74</f>
        <v>42248</v>
      </c>
      <c r="F88" s="107">
        <f t="shared" si="35"/>
        <v>42278</v>
      </c>
      <c r="G88" s="107">
        <f t="shared" si="35"/>
        <v>42309</v>
      </c>
      <c r="H88" s="107">
        <f t="shared" si="35"/>
        <v>42339</v>
      </c>
      <c r="I88" s="107">
        <f t="shared" si="35"/>
        <v>42370</v>
      </c>
      <c r="J88" s="107">
        <f t="shared" si="35"/>
        <v>42401</v>
      </c>
      <c r="K88" s="107">
        <f t="shared" si="35"/>
        <v>42430</v>
      </c>
      <c r="L88" s="107">
        <f t="shared" si="35"/>
        <v>42461</v>
      </c>
      <c r="M88" s="107">
        <f t="shared" si="35"/>
        <v>42491</v>
      </c>
      <c r="N88" s="107">
        <f t="shared" si="35"/>
        <v>42522</v>
      </c>
      <c r="O88" s="107">
        <f t="shared" si="35"/>
        <v>42552</v>
      </c>
      <c r="P88" s="107">
        <f t="shared" si="35"/>
        <v>42583</v>
      </c>
      <c r="Q88" s="107">
        <f t="shared" si="35"/>
        <v>42614</v>
      </c>
      <c r="R88" s="107">
        <f t="shared" si="35"/>
        <v>42644</v>
      </c>
      <c r="S88" s="107">
        <f t="shared" si="35"/>
        <v>42675</v>
      </c>
      <c r="T88" s="107">
        <f t="shared" si="35"/>
        <v>42705</v>
      </c>
      <c r="U88" s="107">
        <f t="shared" si="35"/>
        <v>42736</v>
      </c>
      <c r="V88" s="107">
        <f t="shared" si="35"/>
        <v>42767</v>
      </c>
      <c r="W88" s="107">
        <f t="shared" si="35"/>
        <v>42795</v>
      </c>
      <c r="X88" s="107">
        <f t="shared" si="35"/>
        <v>42826</v>
      </c>
      <c r="Y88" s="107">
        <f t="shared" si="35"/>
        <v>42856</v>
      </c>
      <c r="Z88" s="107">
        <f t="shared" si="35"/>
        <v>42887</v>
      </c>
      <c r="AA88" s="107">
        <f t="shared" si="35"/>
        <v>42917</v>
      </c>
      <c r="AB88" s="107">
        <f t="shared" si="35"/>
        <v>42948</v>
      </c>
      <c r="AC88" s="107">
        <f t="shared" si="35"/>
        <v>42979</v>
      </c>
      <c r="AD88" s="107">
        <f t="shared" si="35"/>
        <v>43009</v>
      </c>
      <c r="AE88" s="107">
        <f t="shared" si="35"/>
        <v>43040</v>
      </c>
      <c r="AF88" s="107">
        <f t="shared" si="35"/>
        <v>43070</v>
      </c>
      <c r="AG88" s="107">
        <f t="shared" si="35"/>
        <v>43101</v>
      </c>
      <c r="AH88" s="107">
        <f t="shared" si="35"/>
        <v>43132</v>
      </c>
      <c r="AI88" s="107">
        <f t="shared" si="35"/>
        <v>43160</v>
      </c>
      <c r="AJ88" s="107">
        <f t="shared" si="35"/>
        <v>43191</v>
      </c>
      <c r="AK88" s="107">
        <f t="shared" si="35"/>
        <v>43221</v>
      </c>
      <c r="AL88" s="107">
        <f t="shared" si="35"/>
        <v>43252</v>
      </c>
      <c r="AM88" s="107">
        <f t="shared" si="35"/>
        <v>43282</v>
      </c>
      <c r="AN88" s="107">
        <f t="shared" si="35"/>
        <v>43313</v>
      </c>
      <c r="AO88" s="107">
        <f t="shared" si="35"/>
        <v>43344</v>
      </c>
      <c r="AP88" s="107">
        <f t="shared" si="35"/>
        <v>43374</v>
      </c>
      <c r="AQ88" s="107">
        <f t="shared" si="35"/>
        <v>43405</v>
      </c>
      <c r="AR88" s="107">
        <f t="shared" si="35"/>
        <v>43435</v>
      </c>
      <c r="AS88" s="107">
        <f t="shared" si="35"/>
        <v>43466</v>
      </c>
      <c r="AT88" s="107">
        <f t="shared" si="35"/>
        <v>43497</v>
      </c>
      <c r="AU88" s="107">
        <f t="shared" si="35"/>
        <v>43525</v>
      </c>
      <c r="AV88" s="107">
        <f t="shared" si="35"/>
        <v>43556</v>
      </c>
      <c r="AW88" s="107">
        <f t="shared" si="35"/>
        <v>43586</v>
      </c>
      <c r="AX88" s="107">
        <f t="shared" si="35"/>
        <v>43617</v>
      </c>
      <c r="AY88" s="107">
        <f t="shared" si="35"/>
        <v>43647</v>
      </c>
      <c r="AZ88" s="107">
        <f t="shared" si="35"/>
        <v>43678</v>
      </c>
      <c r="BA88" s="107">
        <f t="shared" si="35"/>
        <v>43709</v>
      </c>
      <c r="BB88" s="107">
        <f t="shared" si="35"/>
        <v>43739</v>
      </c>
      <c r="BC88" s="107">
        <f t="shared" si="35"/>
        <v>43770</v>
      </c>
      <c r="BD88" s="107">
        <f t="shared" si="35"/>
        <v>43800</v>
      </c>
      <c r="BE88" s="107">
        <f t="shared" si="35"/>
        <v>43831</v>
      </c>
      <c r="BF88" s="107">
        <f t="shared" si="35"/>
        <v>43862</v>
      </c>
      <c r="BG88" s="107">
        <f t="shared" si="35"/>
        <v>43891</v>
      </c>
      <c r="BH88" s="107">
        <f t="shared" si="35"/>
        <v>43922</v>
      </c>
      <c r="BI88" s="107">
        <f t="shared" si="35"/>
        <v>43952</v>
      </c>
      <c r="BJ88" s="107">
        <f t="shared" si="35"/>
        <v>43983</v>
      </c>
      <c r="BK88" s="107">
        <f t="shared" si="35"/>
        <v>44013</v>
      </c>
      <c r="BL88" s="107">
        <f t="shared" si="35"/>
        <v>44044</v>
      </c>
      <c r="BM88" s="107">
        <f t="shared" si="35"/>
        <v>44075</v>
      </c>
      <c r="BN88" s="107">
        <f t="shared" si="35"/>
        <v>44105</v>
      </c>
      <c r="BO88" s="107">
        <f t="shared" si="35"/>
        <v>44136</v>
      </c>
      <c r="BP88" s="107">
        <f t="shared" si="35"/>
        <v>44166</v>
      </c>
      <c r="BQ88" s="107">
        <f t="shared" ref="BQ88:EB88" si="36">BQ74</f>
        <v>44197</v>
      </c>
      <c r="BR88" s="107">
        <f t="shared" si="36"/>
        <v>44228</v>
      </c>
      <c r="BS88" s="107">
        <f t="shared" si="36"/>
        <v>44256</v>
      </c>
      <c r="BT88" s="107">
        <f t="shared" si="36"/>
        <v>44287</v>
      </c>
      <c r="BU88" s="107">
        <f t="shared" si="36"/>
        <v>44317</v>
      </c>
      <c r="BV88" s="107">
        <f t="shared" si="36"/>
        <v>44348</v>
      </c>
      <c r="BW88" s="107">
        <f t="shared" si="36"/>
        <v>44378</v>
      </c>
      <c r="BX88" s="107">
        <f t="shared" si="36"/>
        <v>44409</v>
      </c>
      <c r="BY88" s="107">
        <f t="shared" si="36"/>
        <v>44440</v>
      </c>
      <c r="BZ88" s="107">
        <f t="shared" si="36"/>
        <v>44470</v>
      </c>
      <c r="CA88" s="107">
        <f t="shared" si="36"/>
        <v>44501</v>
      </c>
      <c r="CB88" s="107">
        <f t="shared" si="36"/>
        <v>44531</v>
      </c>
      <c r="CC88" s="107">
        <f t="shared" si="36"/>
        <v>44562</v>
      </c>
      <c r="CD88" s="107">
        <f t="shared" si="36"/>
        <v>44593</v>
      </c>
      <c r="CE88" s="107">
        <f t="shared" si="36"/>
        <v>44621</v>
      </c>
      <c r="CF88" s="107">
        <f t="shared" si="36"/>
        <v>44652</v>
      </c>
      <c r="CG88" s="107">
        <f t="shared" si="36"/>
        <v>44682</v>
      </c>
      <c r="CH88" s="107">
        <f t="shared" si="36"/>
        <v>44713</v>
      </c>
      <c r="CI88" s="107">
        <f t="shared" si="36"/>
        <v>44743</v>
      </c>
      <c r="CJ88" s="107">
        <f t="shared" si="36"/>
        <v>44774</v>
      </c>
      <c r="CK88" s="107">
        <f t="shared" si="36"/>
        <v>44805</v>
      </c>
      <c r="CL88" s="107">
        <f t="shared" si="36"/>
        <v>44835</v>
      </c>
      <c r="CM88" s="107">
        <f t="shared" si="36"/>
        <v>44866</v>
      </c>
      <c r="CN88" s="107">
        <f t="shared" si="36"/>
        <v>44896</v>
      </c>
      <c r="CO88" s="107">
        <f t="shared" si="36"/>
        <v>44927</v>
      </c>
      <c r="CP88" s="107">
        <f t="shared" si="36"/>
        <v>44958</v>
      </c>
      <c r="CQ88" s="107">
        <f t="shared" si="36"/>
        <v>44986</v>
      </c>
      <c r="CR88" s="107">
        <f t="shared" si="36"/>
        <v>45017</v>
      </c>
      <c r="CS88" s="107">
        <f t="shared" si="36"/>
        <v>45047</v>
      </c>
      <c r="CT88" s="107">
        <f t="shared" si="36"/>
        <v>45078</v>
      </c>
      <c r="CU88" s="107">
        <f t="shared" si="36"/>
        <v>45108</v>
      </c>
      <c r="CV88" s="107">
        <f t="shared" si="36"/>
        <v>45139</v>
      </c>
      <c r="CW88" s="107">
        <f t="shared" si="36"/>
        <v>45170</v>
      </c>
      <c r="CX88" s="107">
        <f t="shared" si="36"/>
        <v>45200</v>
      </c>
      <c r="CY88" s="107">
        <f t="shared" si="36"/>
        <v>45231</v>
      </c>
      <c r="CZ88" s="107">
        <f t="shared" si="36"/>
        <v>45261</v>
      </c>
      <c r="DA88" s="107">
        <f t="shared" si="36"/>
        <v>45292</v>
      </c>
      <c r="DB88" s="107">
        <f t="shared" si="36"/>
        <v>45323</v>
      </c>
      <c r="DC88" s="107">
        <f t="shared" si="36"/>
        <v>45352</v>
      </c>
      <c r="DD88" s="107">
        <f t="shared" si="36"/>
        <v>45383</v>
      </c>
      <c r="DE88" s="107">
        <f t="shared" si="36"/>
        <v>45413</v>
      </c>
      <c r="DF88" s="107">
        <f t="shared" si="36"/>
        <v>45444</v>
      </c>
      <c r="DG88" s="107">
        <f t="shared" si="36"/>
        <v>45474</v>
      </c>
      <c r="DH88" s="107">
        <f t="shared" si="36"/>
        <v>45505</v>
      </c>
      <c r="DI88" s="107">
        <f t="shared" si="36"/>
        <v>45536</v>
      </c>
      <c r="DJ88" s="107">
        <f t="shared" si="36"/>
        <v>45566</v>
      </c>
      <c r="DK88" s="107">
        <f t="shared" si="36"/>
        <v>45597</v>
      </c>
      <c r="DL88" s="107">
        <f t="shared" si="36"/>
        <v>45627</v>
      </c>
      <c r="DM88" s="107">
        <f t="shared" si="36"/>
        <v>45658</v>
      </c>
      <c r="DN88" s="107">
        <f t="shared" si="36"/>
        <v>45689</v>
      </c>
      <c r="DO88" s="107">
        <f t="shared" si="36"/>
        <v>45717</v>
      </c>
      <c r="DP88" s="107">
        <f t="shared" si="36"/>
        <v>45748</v>
      </c>
      <c r="DQ88" s="107">
        <f t="shared" si="36"/>
        <v>45778</v>
      </c>
      <c r="DR88" s="107">
        <f t="shared" si="36"/>
        <v>45809</v>
      </c>
      <c r="DS88" s="107">
        <f t="shared" si="36"/>
        <v>45839</v>
      </c>
      <c r="DT88" s="107">
        <f t="shared" si="36"/>
        <v>45870</v>
      </c>
      <c r="DU88" s="107">
        <f t="shared" si="36"/>
        <v>45901</v>
      </c>
      <c r="DV88" s="107">
        <f t="shared" si="36"/>
        <v>45931</v>
      </c>
      <c r="DW88" s="107">
        <f t="shared" si="36"/>
        <v>45962</v>
      </c>
      <c r="DX88" s="107">
        <f t="shared" si="36"/>
        <v>45992</v>
      </c>
      <c r="DY88" s="107">
        <f t="shared" si="36"/>
        <v>46023</v>
      </c>
      <c r="DZ88" s="107">
        <f t="shared" si="36"/>
        <v>0</v>
      </c>
      <c r="EA88" s="107">
        <f t="shared" si="36"/>
        <v>0</v>
      </c>
      <c r="EB88" s="107">
        <f t="shared" si="36"/>
        <v>0</v>
      </c>
      <c r="EC88" s="107">
        <f t="shared" ref="EC88:FB88" si="37">EC74</f>
        <v>0</v>
      </c>
      <c r="ED88" s="107">
        <f t="shared" si="37"/>
        <v>0</v>
      </c>
      <c r="EE88" s="107">
        <f t="shared" si="37"/>
        <v>0</v>
      </c>
      <c r="EF88" s="107">
        <f t="shared" si="37"/>
        <v>0</v>
      </c>
      <c r="EG88" s="107">
        <f t="shared" si="37"/>
        <v>0</v>
      </c>
      <c r="EH88" s="107">
        <f t="shared" si="37"/>
        <v>0</v>
      </c>
      <c r="EI88" s="107">
        <f t="shared" si="37"/>
        <v>0</v>
      </c>
      <c r="EJ88" s="107">
        <f t="shared" si="37"/>
        <v>0</v>
      </c>
      <c r="EK88" s="107">
        <f t="shared" si="37"/>
        <v>0</v>
      </c>
      <c r="EL88" s="107">
        <f t="shared" si="37"/>
        <v>0</v>
      </c>
      <c r="EM88" s="107">
        <f t="shared" si="37"/>
        <v>0</v>
      </c>
      <c r="EN88" s="107">
        <f t="shared" si="37"/>
        <v>0</v>
      </c>
      <c r="EO88" s="107">
        <f t="shared" si="37"/>
        <v>0</v>
      </c>
      <c r="EP88" s="107">
        <f t="shared" si="37"/>
        <v>0</v>
      </c>
      <c r="EQ88" s="107">
        <f t="shared" si="37"/>
        <v>0</v>
      </c>
      <c r="ER88" s="107">
        <f t="shared" si="37"/>
        <v>0</v>
      </c>
      <c r="ES88" s="107">
        <f t="shared" si="37"/>
        <v>0</v>
      </c>
      <c r="ET88" s="107">
        <f t="shared" si="37"/>
        <v>0</v>
      </c>
      <c r="EU88" s="107">
        <f t="shared" si="37"/>
        <v>0</v>
      </c>
      <c r="EV88" s="107">
        <f t="shared" si="37"/>
        <v>0</v>
      </c>
      <c r="EW88" s="107">
        <f t="shared" si="37"/>
        <v>0</v>
      </c>
      <c r="EX88" s="107">
        <f t="shared" si="37"/>
        <v>0</v>
      </c>
      <c r="EY88" s="107">
        <f t="shared" si="37"/>
        <v>0</v>
      </c>
      <c r="EZ88" s="107">
        <f t="shared" si="37"/>
        <v>0</v>
      </c>
      <c r="FA88" s="107">
        <f t="shared" si="37"/>
        <v>0</v>
      </c>
      <c r="FB88" s="107">
        <f t="shared" si="37"/>
        <v>0</v>
      </c>
      <c r="FC88" s="107"/>
      <c r="FD88" s="107"/>
      <c r="FE88" s="107"/>
      <c r="FF88" s="107"/>
      <c r="FG88" s="107"/>
      <c r="FH88" s="107"/>
      <c r="FI88" s="107"/>
      <c r="FJ88" s="107"/>
      <c r="FK88" s="107"/>
      <c r="FL88" s="107"/>
      <c r="FM88" s="107"/>
      <c r="FN88" s="107"/>
      <c r="FO88" s="107"/>
      <c r="FP88" s="107"/>
      <c r="FQ88" s="107"/>
      <c r="FR88" s="107"/>
      <c r="FS88" s="107"/>
      <c r="FT88" s="107"/>
      <c r="FU88" s="107"/>
      <c r="FV88" s="107"/>
      <c r="FW88" s="107"/>
      <c r="FX88" s="107"/>
      <c r="FY88" s="107"/>
      <c r="FZ88" s="107"/>
      <c r="GA88" s="107"/>
      <c r="GB88" s="107"/>
      <c r="GC88" s="107"/>
      <c r="GD88" s="107"/>
      <c r="GE88" s="107"/>
      <c r="GF88" s="107"/>
      <c r="GG88" s="107"/>
      <c r="GH88" s="107"/>
      <c r="GI88" s="107"/>
      <c r="GJ88" s="107"/>
      <c r="GK88" s="107"/>
      <c r="GL88" s="107"/>
      <c r="GM88" s="107"/>
      <c r="GN88" s="107"/>
      <c r="GO88" s="107"/>
      <c r="GP88" s="107"/>
      <c r="GQ88" s="107"/>
      <c r="GR88" s="107"/>
      <c r="GS88" s="107"/>
      <c r="GT88" s="107"/>
      <c r="GU88" s="107"/>
      <c r="GV88" s="107"/>
      <c r="GW88" s="107"/>
      <c r="GX88" s="107"/>
    </row>
    <row r="89" spans="2:206" s="110" customFormat="1">
      <c r="B89" s="142" t="s">
        <v>350</v>
      </c>
      <c r="E89" s="143">
        <f t="shared" ref="E89:BP89" si="38">E76</f>
        <v>0</v>
      </c>
      <c r="F89" s="143">
        <f t="shared" si="38"/>
        <v>0</v>
      </c>
      <c r="G89" s="143">
        <f t="shared" si="38"/>
        <v>0</v>
      </c>
      <c r="H89" s="143">
        <f t="shared" si="38"/>
        <v>0</v>
      </c>
      <c r="I89" s="143">
        <f t="shared" si="38"/>
        <v>0</v>
      </c>
      <c r="J89" s="143">
        <f t="shared" si="38"/>
        <v>0</v>
      </c>
      <c r="K89" s="143">
        <f t="shared" si="38"/>
        <v>0</v>
      </c>
      <c r="L89" s="143">
        <f t="shared" si="38"/>
        <v>0</v>
      </c>
      <c r="M89" s="143">
        <f t="shared" si="38"/>
        <v>0</v>
      </c>
      <c r="N89" s="143">
        <f t="shared" si="38"/>
        <v>0</v>
      </c>
      <c r="O89" s="143">
        <f t="shared" si="38"/>
        <v>0</v>
      </c>
      <c r="P89" s="143">
        <f t="shared" si="38"/>
        <v>0</v>
      </c>
      <c r="Q89" s="143">
        <f t="shared" si="38"/>
        <v>0</v>
      </c>
      <c r="R89" s="143">
        <f t="shared" si="38"/>
        <v>0</v>
      </c>
      <c r="S89" s="143">
        <f t="shared" si="38"/>
        <v>0</v>
      </c>
      <c r="T89" s="143">
        <f t="shared" si="38"/>
        <v>0</v>
      </c>
      <c r="U89" s="143">
        <f t="shared" si="38"/>
        <v>0</v>
      </c>
      <c r="V89" s="143">
        <f t="shared" si="38"/>
        <v>0</v>
      </c>
      <c r="W89" s="143">
        <f t="shared" si="38"/>
        <v>0</v>
      </c>
      <c r="X89" s="143">
        <f t="shared" si="38"/>
        <v>0</v>
      </c>
      <c r="Y89" s="143">
        <f t="shared" si="38"/>
        <v>0</v>
      </c>
      <c r="Z89" s="143">
        <f t="shared" si="38"/>
        <v>0</v>
      </c>
      <c r="AA89" s="143">
        <f t="shared" si="38"/>
        <v>0</v>
      </c>
      <c r="AB89" s="143">
        <f t="shared" si="38"/>
        <v>0</v>
      </c>
      <c r="AC89" s="143">
        <f t="shared" si="38"/>
        <v>0</v>
      </c>
      <c r="AD89" s="143">
        <f t="shared" si="38"/>
        <v>0</v>
      </c>
      <c r="AE89" s="143">
        <f t="shared" si="38"/>
        <v>0</v>
      </c>
      <c r="AF89" s="143">
        <f t="shared" si="38"/>
        <v>0</v>
      </c>
      <c r="AG89" s="143">
        <f t="shared" si="38"/>
        <v>0</v>
      </c>
      <c r="AH89" s="143">
        <f t="shared" si="38"/>
        <v>0</v>
      </c>
      <c r="AI89" s="143">
        <f t="shared" si="38"/>
        <v>0</v>
      </c>
      <c r="AJ89" s="143">
        <f t="shared" si="38"/>
        <v>0</v>
      </c>
      <c r="AK89" s="143">
        <f t="shared" si="38"/>
        <v>0</v>
      </c>
      <c r="AL89" s="143">
        <f t="shared" si="38"/>
        <v>0</v>
      </c>
      <c r="AM89" s="143">
        <f t="shared" si="38"/>
        <v>0</v>
      </c>
      <c r="AN89" s="143">
        <f t="shared" si="38"/>
        <v>0</v>
      </c>
      <c r="AO89" s="143">
        <f t="shared" si="38"/>
        <v>0</v>
      </c>
      <c r="AP89" s="143">
        <f t="shared" si="38"/>
        <v>0</v>
      </c>
      <c r="AQ89" s="143">
        <f t="shared" si="38"/>
        <v>0</v>
      </c>
      <c r="AR89" s="143">
        <f t="shared" si="38"/>
        <v>0</v>
      </c>
      <c r="AS89" s="143">
        <f t="shared" si="38"/>
        <v>0</v>
      </c>
      <c r="AT89" s="143">
        <f t="shared" si="38"/>
        <v>0</v>
      </c>
      <c r="AU89" s="143">
        <f t="shared" si="38"/>
        <v>0</v>
      </c>
      <c r="AV89" s="143">
        <f t="shared" si="38"/>
        <v>0</v>
      </c>
      <c r="AW89" s="143">
        <f t="shared" si="38"/>
        <v>0</v>
      </c>
      <c r="AX89" s="143">
        <f t="shared" si="38"/>
        <v>0</v>
      </c>
      <c r="AY89" s="143">
        <f t="shared" si="38"/>
        <v>0</v>
      </c>
      <c r="AZ89" s="143">
        <f t="shared" si="38"/>
        <v>0</v>
      </c>
      <c r="BA89" s="143">
        <f t="shared" si="38"/>
        <v>0</v>
      </c>
      <c r="BB89" s="143">
        <f t="shared" si="38"/>
        <v>0</v>
      </c>
      <c r="BC89" s="143">
        <f t="shared" si="38"/>
        <v>0</v>
      </c>
      <c r="BD89" s="143">
        <f t="shared" si="38"/>
        <v>0</v>
      </c>
      <c r="BE89" s="143">
        <f t="shared" si="38"/>
        <v>0</v>
      </c>
      <c r="BF89" s="143">
        <f t="shared" si="38"/>
        <v>3999588.9230769225</v>
      </c>
      <c r="BG89" s="143">
        <f t="shared" si="38"/>
        <v>4009543.3846153845</v>
      </c>
      <c r="BH89" s="143">
        <f t="shared" si="38"/>
        <v>4009543.3846153845</v>
      </c>
      <c r="BI89" s="143">
        <f t="shared" si="38"/>
        <v>4009543.3846153845</v>
      </c>
      <c r="BJ89" s="143">
        <f t="shared" si="38"/>
        <v>4009543.3846153845</v>
      </c>
      <c r="BK89" s="143">
        <f t="shared" si="38"/>
        <v>4009543.3846153845</v>
      </c>
      <c r="BL89" s="143">
        <f t="shared" si="38"/>
        <v>4009543.3846153845</v>
      </c>
      <c r="BM89" s="143">
        <f t="shared" si="38"/>
        <v>4009543.3846153845</v>
      </c>
      <c r="BN89" s="143">
        <f t="shared" si="38"/>
        <v>4009543.3846153845</v>
      </c>
      <c r="BO89" s="143">
        <f t="shared" si="38"/>
        <v>4009543.3846153845</v>
      </c>
      <c r="BP89" s="143">
        <f t="shared" si="38"/>
        <v>4009543.3846153845</v>
      </c>
      <c r="BQ89" s="143">
        <f t="shared" ref="BQ89:EB89" si="39">BQ76</f>
        <v>4009543.3846153845</v>
      </c>
      <c r="BR89" s="143">
        <f t="shared" si="39"/>
        <v>4009543.3846153845</v>
      </c>
      <c r="BS89" s="143">
        <f t="shared" si="39"/>
        <v>4009543.3846153845</v>
      </c>
      <c r="BT89" s="143">
        <f t="shared" si="39"/>
        <v>4009543.3846153845</v>
      </c>
      <c r="BU89" s="143">
        <f t="shared" si="39"/>
        <v>4009543.3846153845</v>
      </c>
      <c r="BV89" s="143">
        <f t="shared" si="39"/>
        <v>4009543.3846153845</v>
      </c>
      <c r="BW89" s="143">
        <f t="shared" si="39"/>
        <v>4009543.3846153845</v>
      </c>
      <c r="BX89" s="143">
        <f t="shared" si="39"/>
        <v>4009543.3846153845</v>
      </c>
      <c r="BY89" s="143">
        <f t="shared" si="39"/>
        <v>4009543.3846153845</v>
      </c>
      <c r="BZ89" s="143">
        <f t="shared" si="39"/>
        <v>4009543.3846153845</v>
      </c>
      <c r="CA89" s="143">
        <f t="shared" si="39"/>
        <v>4009543.3846153617</v>
      </c>
      <c r="CB89" s="143">
        <f t="shared" si="39"/>
        <v>0</v>
      </c>
      <c r="CC89" s="143">
        <f t="shared" si="39"/>
        <v>0</v>
      </c>
      <c r="CD89" s="143">
        <f t="shared" si="39"/>
        <v>0</v>
      </c>
      <c r="CE89" s="143">
        <f t="shared" si="39"/>
        <v>0</v>
      </c>
      <c r="CF89" s="143">
        <f t="shared" si="39"/>
        <v>0</v>
      </c>
      <c r="CG89" s="143">
        <f t="shared" si="39"/>
        <v>0</v>
      </c>
      <c r="CH89" s="143">
        <f t="shared" si="39"/>
        <v>0</v>
      </c>
      <c r="CI89" s="143">
        <f t="shared" si="39"/>
        <v>0</v>
      </c>
      <c r="CJ89" s="143">
        <f t="shared" si="39"/>
        <v>0</v>
      </c>
      <c r="CK89" s="143">
        <f t="shared" si="39"/>
        <v>0</v>
      </c>
      <c r="CL89" s="143">
        <f t="shared" si="39"/>
        <v>0</v>
      </c>
      <c r="CM89" s="143">
        <f t="shared" si="39"/>
        <v>0</v>
      </c>
      <c r="CN89" s="143">
        <f t="shared" si="39"/>
        <v>0</v>
      </c>
      <c r="CO89" s="143">
        <f t="shared" si="39"/>
        <v>0</v>
      </c>
      <c r="CP89" s="143">
        <f t="shared" si="39"/>
        <v>0</v>
      </c>
      <c r="CQ89" s="143">
        <f t="shared" si="39"/>
        <v>0</v>
      </c>
      <c r="CR89" s="143">
        <f t="shared" si="39"/>
        <v>0</v>
      </c>
      <c r="CS89" s="143">
        <f t="shared" si="39"/>
        <v>0</v>
      </c>
      <c r="CT89" s="143">
        <f t="shared" si="39"/>
        <v>0</v>
      </c>
      <c r="CU89" s="143">
        <f t="shared" si="39"/>
        <v>0</v>
      </c>
      <c r="CV89" s="143">
        <f t="shared" si="39"/>
        <v>0</v>
      </c>
      <c r="CW89" s="143">
        <f t="shared" si="39"/>
        <v>0</v>
      </c>
      <c r="CX89" s="143">
        <f t="shared" si="39"/>
        <v>0</v>
      </c>
      <c r="CY89" s="143">
        <f t="shared" si="39"/>
        <v>0</v>
      </c>
      <c r="CZ89" s="143">
        <f t="shared" si="39"/>
        <v>0</v>
      </c>
      <c r="DA89" s="143">
        <f t="shared" si="39"/>
        <v>0</v>
      </c>
      <c r="DB89" s="143">
        <f t="shared" si="39"/>
        <v>0</v>
      </c>
      <c r="DC89" s="143">
        <f t="shared" si="39"/>
        <v>0</v>
      </c>
      <c r="DD89" s="143">
        <f t="shared" si="39"/>
        <v>0</v>
      </c>
      <c r="DE89" s="143">
        <f t="shared" si="39"/>
        <v>0</v>
      </c>
      <c r="DF89" s="143">
        <f t="shared" si="39"/>
        <v>0</v>
      </c>
      <c r="DG89" s="143">
        <f t="shared" si="39"/>
        <v>0</v>
      </c>
      <c r="DH89" s="143">
        <f t="shared" si="39"/>
        <v>0</v>
      </c>
      <c r="DI89" s="143">
        <f t="shared" si="39"/>
        <v>0</v>
      </c>
      <c r="DJ89" s="143">
        <f t="shared" si="39"/>
        <v>0</v>
      </c>
      <c r="DK89" s="143">
        <f t="shared" si="39"/>
        <v>0</v>
      </c>
      <c r="DL89" s="143">
        <f t="shared" si="39"/>
        <v>0</v>
      </c>
      <c r="DM89" s="143">
        <f t="shared" si="39"/>
        <v>0</v>
      </c>
      <c r="DN89" s="143">
        <f t="shared" si="39"/>
        <v>0</v>
      </c>
      <c r="DO89" s="143">
        <f t="shared" si="39"/>
        <v>0</v>
      </c>
      <c r="DP89" s="143">
        <f t="shared" si="39"/>
        <v>0</v>
      </c>
      <c r="DQ89" s="143">
        <f t="shared" si="39"/>
        <v>0</v>
      </c>
      <c r="DR89" s="143">
        <f t="shared" si="39"/>
        <v>0</v>
      </c>
      <c r="DS89" s="143">
        <f t="shared" si="39"/>
        <v>0</v>
      </c>
      <c r="DT89" s="143">
        <f t="shared" si="39"/>
        <v>0</v>
      </c>
      <c r="DU89" s="143">
        <f t="shared" si="39"/>
        <v>0</v>
      </c>
      <c r="DV89" s="143">
        <f t="shared" si="39"/>
        <v>0</v>
      </c>
      <c r="DW89" s="143">
        <f t="shared" si="39"/>
        <v>0</v>
      </c>
      <c r="DX89" s="143">
        <f t="shared" si="39"/>
        <v>0</v>
      </c>
      <c r="DY89" s="143">
        <f t="shared" si="39"/>
        <v>0</v>
      </c>
      <c r="DZ89" s="143">
        <f t="shared" si="39"/>
        <v>0</v>
      </c>
      <c r="EA89" s="143">
        <f t="shared" si="39"/>
        <v>0</v>
      </c>
      <c r="EB89" s="143">
        <f t="shared" si="39"/>
        <v>0</v>
      </c>
      <c r="EC89" s="143">
        <f t="shared" ref="EC89:FB89" si="40">EC76</f>
        <v>0</v>
      </c>
      <c r="ED89" s="143">
        <f t="shared" si="40"/>
        <v>0</v>
      </c>
      <c r="EE89" s="143">
        <f t="shared" si="40"/>
        <v>0</v>
      </c>
      <c r="EF89" s="143">
        <f t="shared" si="40"/>
        <v>0</v>
      </c>
      <c r="EG89" s="143">
        <f t="shared" si="40"/>
        <v>0</v>
      </c>
      <c r="EH89" s="143">
        <f t="shared" si="40"/>
        <v>0</v>
      </c>
      <c r="EI89" s="143">
        <f t="shared" si="40"/>
        <v>0</v>
      </c>
      <c r="EJ89" s="143">
        <f t="shared" si="40"/>
        <v>0</v>
      </c>
      <c r="EK89" s="143">
        <f t="shared" si="40"/>
        <v>0</v>
      </c>
      <c r="EL89" s="143">
        <f t="shared" si="40"/>
        <v>0</v>
      </c>
      <c r="EM89" s="143">
        <f t="shared" si="40"/>
        <v>0</v>
      </c>
      <c r="EN89" s="143">
        <f t="shared" si="40"/>
        <v>0</v>
      </c>
      <c r="EO89" s="143">
        <f t="shared" si="40"/>
        <v>0</v>
      </c>
      <c r="EP89" s="143">
        <f t="shared" si="40"/>
        <v>0</v>
      </c>
      <c r="EQ89" s="143">
        <f t="shared" si="40"/>
        <v>0</v>
      </c>
      <c r="ER89" s="143">
        <f t="shared" si="40"/>
        <v>0</v>
      </c>
      <c r="ES89" s="143">
        <f t="shared" si="40"/>
        <v>0</v>
      </c>
      <c r="ET89" s="143">
        <f t="shared" si="40"/>
        <v>0</v>
      </c>
      <c r="EU89" s="143">
        <f t="shared" si="40"/>
        <v>0</v>
      </c>
      <c r="EV89" s="143">
        <f t="shared" si="40"/>
        <v>0</v>
      </c>
      <c r="EW89" s="143">
        <f t="shared" si="40"/>
        <v>0</v>
      </c>
      <c r="EX89" s="143">
        <f t="shared" si="40"/>
        <v>0</v>
      </c>
      <c r="EY89" s="143">
        <f t="shared" si="40"/>
        <v>0</v>
      </c>
      <c r="EZ89" s="143">
        <f t="shared" si="40"/>
        <v>0</v>
      </c>
      <c r="FA89" s="143">
        <f t="shared" si="40"/>
        <v>0</v>
      </c>
      <c r="FB89" s="143">
        <f t="shared" si="40"/>
        <v>0</v>
      </c>
      <c r="FC89" s="143"/>
      <c r="FD89" s="143"/>
      <c r="FE89" s="143"/>
      <c r="FF89" s="143"/>
      <c r="FG89" s="143"/>
      <c r="FH89" s="143"/>
      <c r="FI89" s="143"/>
      <c r="FJ89" s="143"/>
      <c r="FK89" s="143"/>
      <c r="FL89" s="143"/>
      <c r="FM89" s="143"/>
      <c r="FN89" s="143"/>
      <c r="FO89" s="143"/>
      <c r="FP89" s="143"/>
      <c r="FQ89" s="143"/>
      <c r="FR89" s="143"/>
      <c r="FS89" s="143"/>
      <c r="FT89" s="143"/>
      <c r="FU89" s="143"/>
      <c r="FV89" s="143"/>
      <c r="FW89" s="143"/>
      <c r="FX89" s="143"/>
      <c r="FY89" s="143"/>
      <c r="FZ89" s="143"/>
      <c r="GA89" s="143"/>
      <c r="GB89" s="143"/>
      <c r="GC89" s="143"/>
      <c r="GD89" s="143"/>
      <c r="GE89" s="143"/>
      <c r="GF89" s="143"/>
      <c r="GG89" s="143"/>
      <c r="GH89" s="143"/>
      <c r="GI89" s="143"/>
      <c r="GJ89" s="143"/>
      <c r="GK89" s="143"/>
      <c r="GL89" s="143"/>
      <c r="GM89" s="143"/>
      <c r="GN89" s="143"/>
      <c r="GO89" s="143"/>
      <c r="GP89" s="143"/>
      <c r="GQ89" s="143"/>
      <c r="GR89" s="143"/>
      <c r="GS89" s="143"/>
      <c r="GT89" s="143"/>
      <c r="GU89" s="143"/>
      <c r="GV89" s="143"/>
      <c r="GW89" s="143"/>
      <c r="GX89" s="143"/>
    </row>
    <row r="90" spans="2:206">
      <c r="B90" s="139" t="s">
        <v>351</v>
      </c>
      <c r="E90" s="136">
        <f>MAX((E92-E94)*'Capital Structure'!$H$21/12,0)</f>
        <v>0</v>
      </c>
      <c r="F90" s="136">
        <f>MAX((F92-F94)*'Capital Structure'!$H$21/12,0)</f>
        <v>0</v>
      </c>
      <c r="G90" s="136">
        <f>MAX((G92-G94)*'Capital Structure'!$H$21/12,0)</f>
        <v>0</v>
      </c>
      <c r="H90" s="136">
        <f>MAX((H92-H94)*'Capital Structure'!$H$21/12,0)</f>
        <v>0</v>
      </c>
      <c r="I90" s="136">
        <f>MAX((I92-I94)*'Capital Structure'!$H$21/12,0)</f>
        <v>0</v>
      </c>
      <c r="J90" s="136">
        <f>MAX((J92-J94)*'Capital Structure'!$H$21/12,0)</f>
        <v>0</v>
      </c>
      <c r="K90" s="136">
        <f>MAX((K92-K94)*'Capital Structure'!$H$21/12,0)</f>
        <v>0</v>
      </c>
      <c r="L90" s="136">
        <f>MAX((L92-L94)*'Capital Structure'!$H$21/12,0)</f>
        <v>0</v>
      </c>
      <c r="M90" s="136">
        <f>MAX((M92-M94)*'Capital Structure'!$H$21/12,0)</f>
        <v>0</v>
      </c>
      <c r="N90" s="136">
        <f>MAX((N92-N94)*'Capital Structure'!$H$21/12,0)</f>
        <v>0</v>
      </c>
      <c r="O90" s="136">
        <f>MAX((O92-O94)*'Capital Structure'!$H$21/12,0)</f>
        <v>0</v>
      </c>
      <c r="P90" s="136">
        <f>MAX((P92-P94)*'Capital Structure'!$H$21/12,0)</f>
        <v>0</v>
      </c>
      <c r="Q90" s="136">
        <f>MAX((Q92-Q94)*'Capital Structure'!$H$21/12,0)</f>
        <v>0</v>
      </c>
      <c r="R90" s="136">
        <f>MAX((R92-R94)*'Capital Structure'!$H$21/12,0)</f>
        <v>0</v>
      </c>
      <c r="S90" s="136">
        <f>MAX((S92-S94)*'Capital Structure'!$H$21/12,0)</f>
        <v>0</v>
      </c>
      <c r="T90" s="136">
        <f>MAX((T92-T94)*'Capital Structure'!$H$21/12,0)</f>
        <v>0</v>
      </c>
      <c r="U90" s="136">
        <f>MAX((U92-U94)*'Capital Structure'!$H$21/12,0)</f>
        <v>0</v>
      </c>
      <c r="V90" s="136">
        <f>MAX((V92-V94)*'Capital Structure'!$H$21/12,0)</f>
        <v>0</v>
      </c>
      <c r="W90" s="136">
        <f>MAX((W92-W94)*'Capital Structure'!$H$21/12,0)</f>
        <v>0</v>
      </c>
      <c r="X90" s="136">
        <f>MAX((X92-X94)*'Capital Structure'!$H$21/12,0)</f>
        <v>0</v>
      </c>
      <c r="Y90" s="136">
        <f>MAX((Y92-Y94)*'Capital Structure'!$H$21/12,0)</f>
        <v>0</v>
      </c>
      <c r="Z90" s="136">
        <f>MAX((Z92-Z94)*'Capital Structure'!$H$21/12,0)</f>
        <v>0</v>
      </c>
      <c r="AA90" s="136">
        <f>MAX((AA92-AA94)*'Capital Structure'!$H$21/12,0)</f>
        <v>0</v>
      </c>
      <c r="AB90" s="136">
        <f>MAX((AB92-AB94)*'Capital Structure'!$H$21/12,0)</f>
        <v>0</v>
      </c>
      <c r="AC90" s="136">
        <f>MAX((AC92-AC94)*'Capital Structure'!$H$21/12,0)</f>
        <v>0</v>
      </c>
      <c r="AD90" s="136">
        <f>MAX((AD92-AD94)*'Capital Structure'!$H$21/12,0)</f>
        <v>0</v>
      </c>
      <c r="AE90" s="136">
        <f>MAX((AE92-AE94)*'Capital Structure'!$H$21/12,0)</f>
        <v>0</v>
      </c>
      <c r="AF90" s="136">
        <f>MAX((AF92-AF94)*'Capital Structure'!$H$21/12,0)</f>
        <v>0</v>
      </c>
      <c r="AG90" s="136">
        <f>MAX((AG92-AG94)*'Capital Structure'!$H$21/12,0)</f>
        <v>0</v>
      </c>
      <c r="AH90" s="136">
        <f>MAX((AH92-AH94)*'Capital Structure'!$H$21/12,0)</f>
        <v>0</v>
      </c>
      <c r="AI90" s="136">
        <f>MAX((AI92-AI94)*'Capital Structure'!$H$21/12,0)</f>
        <v>0</v>
      </c>
      <c r="AJ90" s="136">
        <f>MAX((AJ92-AJ94)*'Capital Structure'!$H$21/12,0)</f>
        <v>0</v>
      </c>
      <c r="AK90" s="136">
        <f>MAX((AK92-AK94)*'Capital Structure'!$H$21/12,0)</f>
        <v>0</v>
      </c>
      <c r="AL90" s="136">
        <f>MAX((AL92-AL94)*'Capital Structure'!$H$21/12,0)</f>
        <v>0</v>
      </c>
      <c r="AM90" s="136">
        <f>MAX((AM92-AM94)*'Capital Structure'!$H$21/12,0)</f>
        <v>0</v>
      </c>
      <c r="AN90" s="136">
        <f>MAX((AN92-AN94)*'Capital Structure'!$H$21/12,0)</f>
        <v>0</v>
      </c>
      <c r="AO90" s="136">
        <f>MAX((AO92-AO94)*'Capital Structure'!$H$21/12,0)</f>
        <v>0</v>
      </c>
      <c r="AP90" s="136">
        <f>MAX((AP92-AP94)*'Capital Structure'!$H$21/12,0)</f>
        <v>0</v>
      </c>
      <c r="AQ90" s="136">
        <f>MAX((AQ92-AQ94)*'Capital Structure'!$H$21/12,0)</f>
        <v>0</v>
      </c>
      <c r="AR90" s="136">
        <f>MAX((AR92-AR94)*'Capital Structure'!$H$21/12,0)</f>
        <v>0</v>
      </c>
      <c r="AS90" s="136">
        <f>MAX((AS92-AS94)*'Capital Structure'!$H$21/12,0)</f>
        <v>0</v>
      </c>
      <c r="AT90" s="136">
        <f>MAX((AT92-AT94)*'Capital Structure'!$H$21/12,0)</f>
        <v>0</v>
      </c>
      <c r="AU90" s="136">
        <f>MAX((AU92-AU94)*'Capital Structure'!$H$21/12,0)</f>
        <v>0</v>
      </c>
      <c r="AV90" s="136">
        <f>MAX((AV92-AV94)*'Capital Structure'!$H$21/12,0)</f>
        <v>0</v>
      </c>
      <c r="AW90" s="136">
        <f>MAX((AW92-AW94)*'Capital Structure'!$H$21/12,0)</f>
        <v>0</v>
      </c>
      <c r="AX90" s="136">
        <f>MAX((AX92-AX94)*'Capital Structure'!$H$21/12,0)</f>
        <v>0</v>
      </c>
      <c r="AY90" s="136">
        <f>MAX((AY92-AY94)*'Capital Structure'!$H$21/12,0)</f>
        <v>0</v>
      </c>
      <c r="AZ90" s="136">
        <f>MAX((AZ92-AZ94)*'Capital Structure'!$H$21/12,0)</f>
        <v>0</v>
      </c>
      <c r="BA90" s="136">
        <f>MAX((BA92-BA94)*'Capital Structure'!$H$21/12,0)</f>
        <v>0</v>
      </c>
      <c r="BB90" s="136">
        <f>MAX((BB92-BB94)*'Capital Structure'!$H$21/12,0)</f>
        <v>0</v>
      </c>
      <c r="BC90" s="136">
        <f>MAX((BC92-BC94)*'Capital Structure'!$H$21/12,0)</f>
        <v>0</v>
      </c>
      <c r="BD90" s="136">
        <f>MAX((BD92-BD94)*'Capital Structure'!$H$21/12,0)</f>
        <v>0</v>
      </c>
      <c r="BE90" s="136">
        <f>MAX((BE92-BE94)*'Capital Structure'!$H$21/12,0)</f>
        <v>0</v>
      </c>
      <c r="BF90" s="136">
        <f>MAX((BF92-BF94)*'Capital Structure'!$H$21/12,0)</f>
        <v>16664.953846153843</v>
      </c>
      <c r="BG90" s="136">
        <f>MAX((BG92-BG94)*'Capital Structure'!$H$21/12,0)</f>
        <v>33440.821923076925</v>
      </c>
      <c r="BH90" s="136">
        <f>MAX((BH92-BH94)*'Capital Structure'!$H$21/12,0)</f>
        <v>50286.589450320513</v>
      </c>
      <c r="BI90" s="136">
        <f>MAX((BI92-BI94)*'Capital Structure'!$H$21/12,0)</f>
        <v>67202.547675594295</v>
      </c>
      <c r="BJ90" s="136">
        <f>MAX((BJ92-BJ94)*'Capital Structure'!$H$21/12,0)</f>
        <v>84188.989060140026</v>
      </c>
      <c r="BK90" s="136">
        <f>MAX((BK92-BK94)*'Capital Structure'!$H$21/12,0)</f>
        <v>101246.20728378803</v>
      </c>
      <c r="BL90" s="136">
        <f>MAX((BL92-BL94)*'Capital Structure'!$H$21/12,0)</f>
        <v>118374.4972500346</v>
      </c>
      <c r="BM90" s="136">
        <f>MAX((BM92-BM94)*'Capital Structure'!$H$21/12,0)</f>
        <v>135574.15509114051</v>
      </c>
      <c r="BN90" s="136">
        <f>MAX((BN92-BN94)*'Capital Structure'!$H$21/12,0)</f>
        <v>152845.47817325106</v>
      </c>
      <c r="BO90" s="136">
        <f>MAX((BO92-BO94)*'Capital Structure'!$H$21/12,0)</f>
        <v>170188.76510153702</v>
      </c>
      <c r="BP90" s="136">
        <f>MAX((BP92-BP94)*'Capital Structure'!$H$21/12,0)</f>
        <v>187604.31572535753</v>
      </c>
      <c r="BQ90" s="136">
        <f>MAX((BQ92-BQ94)*'Capital Structure'!$H$21/12,0)</f>
        <v>205092.43114344394</v>
      </c>
      <c r="BR90" s="136">
        <f>MAX((BR92-BR94)*'Capital Structure'!$H$21/12,0)</f>
        <v>222653.41370910578</v>
      </c>
      <c r="BS90" s="136">
        <f>MAX((BS92-BS94)*'Capital Structure'!$H$21/12,0)</f>
        <v>240287.56703545779</v>
      </c>
      <c r="BT90" s="136">
        <f>MAX((BT92-BT94)*'Capital Structure'!$H$21/12,0)</f>
        <v>257995.19600066962</v>
      </c>
      <c r="BU90" s="136">
        <f>MAX((BU92-BU94)*'Capital Structure'!$H$21/12,0)</f>
        <v>275776.6067532365</v>
      </c>
      <c r="BV90" s="136">
        <f>MAX((BV92-BV94)*'Capital Structure'!$H$21/12,0)</f>
        <v>293632.10671727243</v>
      </c>
      <c r="BW90" s="136">
        <f>MAX((BW92-BW94)*'Capital Structure'!$H$21/12,0)</f>
        <v>311562.00459782517</v>
      </c>
      <c r="BX90" s="136">
        <f>MAX((BX92-BX94)*'Capital Structure'!$H$21/12,0)</f>
        <v>329566.61038621358</v>
      </c>
      <c r="BY90" s="136">
        <f>MAX((BY92-BY94)*'Capital Structure'!$H$21/12,0)</f>
        <v>347646.23536538694</v>
      </c>
      <c r="BZ90" s="136">
        <f>MAX((BZ92-BZ94)*'Capital Structure'!$H$21/12,0)</f>
        <v>365801.19211530685</v>
      </c>
      <c r="CA90" s="136">
        <f>MAX((CA92-CA94)*'Capital Structure'!$H$21/12,0)</f>
        <v>384031.79451835132</v>
      </c>
      <c r="CB90" s="136">
        <f>MAX((CB92-CB94)*'Capital Structure'!$H$21/12,0)</f>
        <v>0</v>
      </c>
      <c r="CC90" s="136">
        <f>MAX((CC92-CC94)*'Capital Structure'!$H$21/12,0)</f>
        <v>0</v>
      </c>
      <c r="CD90" s="136">
        <f>MAX((CD92-CD94)*'Capital Structure'!$H$21/12,0)</f>
        <v>0</v>
      </c>
      <c r="CE90" s="136">
        <f>MAX((CE92-CE94)*'Capital Structure'!$H$21/12,0)</f>
        <v>0</v>
      </c>
      <c r="CF90" s="136">
        <f>MAX((CF92-CF94)*'Capital Structure'!$H$21/12,0)</f>
        <v>0</v>
      </c>
      <c r="CG90" s="136">
        <f>MAX((CG92-CG94)*'Capital Structure'!$H$21/12,0)</f>
        <v>0</v>
      </c>
      <c r="CH90" s="136">
        <f>MAX((CH92-CH94)*'Capital Structure'!$H$21/12,0)</f>
        <v>0</v>
      </c>
      <c r="CI90" s="136">
        <f>MAX((CI92-CI94)*'Capital Structure'!$H$21/12,0)</f>
        <v>0</v>
      </c>
      <c r="CJ90" s="136">
        <f>MAX((CJ92-CJ94)*'Capital Structure'!$H$21/12,0)</f>
        <v>0</v>
      </c>
      <c r="CK90" s="136">
        <f>MAX((CK92-CK94)*'Capital Structure'!$H$21/12,0)</f>
        <v>0</v>
      </c>
      <c r="CL90" s="136">
        <f>MAX((CL92-CL94)*'Capital Structure'!$H$21/12,0)</f>
        <v>0</v>
      </c>
      <c r="CM90" s="136">
        <f>MAX((CM92-CM94)*'Capital Structure'!$H$21/12,0)</f>
        <v>0</v>
      </c>
      <c r="CN90" s="136">
        <f>MAX((CN92-CN94)*'Capital Structure'!$H$21/12,0)</f>
        <v>0</v>
      </c>
      <c r="CO90" s="136">
        <f>MAX((CO92-CO94)*'Capital Structure'!$H$21/12,0)</f>
        <v>0</v>
      </c>
      <c r="CP90" s="136">
        <f>MAX((CP92-CP94)*'Capital Structure'!$H$21/12,0)</f>
        <v>0</v>
      </c>
      <c r="CQ90" s="136">
        <f>MAX((CQ92-CQ94)*'Capital Structure'!$H$21/12,0)</f>
        <v>0</v>
      </c>
      <c r="CR90" s="136">
        <f>MAX((CR92-CR94)*'Capital Structure'!$H$21/12,0)</f>
        <v>0</v>
      </c>
      <c r="CS90" s="136">
        <f>MAX((CS92-CS94)*'Capital Structure'!$H$21/12,0)</f>
        <v>0</v>
      </c>
      <c r="CT90" s="136">
        <f>MAX((CT92-CT94)*'Capital Structure'!$H$21/12,0)</f>
        <v>0</v>
      </c>
      <c r="CU90" s="136">
        <f>MAX((CU92-CU94)*'Capital Structure'!$H$21/12,0)</f>
        <v>0</v>
      </c>
      <c r="CV90" s="136">
        <f>MAX((CV92-CV94)*'Capital Structure'!$H$21/12,0)</f>
        <v>0</v>
      </c>
      <c r="CW90" s="136">
        <f>MAX((CW92-CW94)*'Capital Structure'!$H$21/12,0)</f>
        <v>0</v>
      </c>
      <c r="CX90" s="136">
        <f>MAX((CX92-CX94)*'Capital Structure'!$H$21/12,0)</f>
        <v>0</v>
      </c>
      <c r="CY90" s="136">
        <f>MAX((CY92-CY94)*'Capital Structure'!$H$21/12,0)</f>
        <v>0</v>
      </c>
      <c r="CZ90" s="136">
        <f>MAX((CZ92-CZ94)*'Capital Structure'!$H$21/12,0)</f>
        <v>0</v>
      </c>
      <c r="DA90" s="136">
        <f>MAX((DA92-DA94)*'Capital Structure'!$H$21/12,0)</f>
        <v>0</v>
      </c>
      <c r="DB90" s="136">
        <f>MAX((DB92-DB94)*'Capital Structure'!$H$21/12,0)</f>
        <v>0</v>
      </c>
      <c r="DC90" s="136">
        <f>MAX((DC92-DC94)*'Capital Structure'!$H$21/12,0)</f>
        <v>0</v>
      </c>
      <c r="DD90" s="136">
        <f>MAX((DD92-DD94)*'Capital Structure'!$H$21/12,0)</f>
        <v>0</v>
      </c>
      <c r="DE90" s="136">
        <f>MAX((DE92-DE94)*'Capital Structure'!$H$21/12,0)</f>
        <v>0</v>
      </c>
      <c r="DF90" s="136">
        <f>MAX((DF92-DF94)*'Capital Structure'!$H$21/12,0)</f>
        <v>0</v>
      </c>
      <c r="DG90" s="136">
        <f>MAX((DG92-DG94)*'Capital Structure'!$H$21/12,0)</f>
        <v>0</v>
      </c>
      <c r="DH90" s="136">
        <f>MAX((DH92-DH94)*'Capital Structure'!$H$21/12,0)</f>
        <v>0</v>
      </c>
      <c r="DI90" s="136">
        <f>MAX((DI92-DI94)*'Capital Structure'!$H$21/12,0)</f>
        <v>0</v>
      </c>
      <c r="DJ90" s="136">
        <f>MAX((DJ92-DJ94)*'Capital Structure'!$H$21/12,0)</f>
        <v>0</v>
      </c>
      <c r="DK90" s="136">
        <f>MAX((DK92-DK94)*'Capital Structure'!$H$21/12,0)</f>
        <v>0</v>
      </c>
      <c r="DL90" s="136">
        <f>MAX((DL92-DL94)*'Capital Structure'!$H$21/12,0)</f>
        <v>0</v>
      </c>
      <c r="DM90" s="136">
        <f>MAX((DM92-DM94)*'Capital Structure'!$H$21/12,0)</f>
        <v>0</v>
      </c>
      <c r="DN90" s="136">
        <f>MAX((DN92-DN94)*'Capital Structure'!$H$21/12,0)</f>
        <v>0</v>
      </c>
      <c r="DO90" s="136">
        <f>MAX((DO92-DO94)*'Capital Structure'!$H$21/12,0)</f>
        <v>0</v>
      </c>
      <c r="DP90" s="136">
        <f>MAX((DP92-DP94)*'Capital Structure'!$H$21/12,0)</f>
        <v>0</v>
      </c>
      <c r="DQ90" s="136">
        <f>MAX((DQ92-DQ94)*'Capital Structure'!$H$21/12,0)</f>
        <v>0</v>
      </c>
      <c r="DR90" s="136">
        <f>MAX((DR92-DR94)*'Capital Structure'!$H$21/12,0)</f>
        <v>0</v>
      </c>
      <c r="DS90" s="136">
        <f>MAX((DS92-DS94)*'Capital Structure'!$H$21/12,0)</f>
        <v>0</v>
      </c>
      <c r="DT90" s="136">
        <f>MAX((DT92-DT94)*'Capital Structure'!$H$21/12,0)</f>
        <v>0</v>
      </c>
      <c r="DU90" s="136">
        <f>MAX((DU92-DU94)*'Capital Structure'!$H$21/12,0)</f>
        <v>0</v>
      </c>
      <c r="DV90" s="136">
        <f>MAX((DV92-DV94)*'Capital Structure'!$H$21/12,0)</f>
        <v>0</v>
      </c>
      <c r="DW90" s="136">
        <f>MAX((DW92-DW94)*'Capital Structure'!$H$21/12,0)</f>
        <v>0</v>
      </c>
      <c r="DX90" s="136">
        <f>MAX((DX92-DX94)*'Capital Structure'!$H$21/12,0)</f>
        <v>0</v>
      </c>
      <c r="DY90" s="136">
        <f>MAX((DY92-DY94)*'Capital Structure'!$H$21/12,0)</f>
        <v>0</v>
      </c>
      <c r="DZ90" s="136">
        <f>MAX((DZ92-DZ94)*'Capital Structure'!$H$21/12,0)</f>
        <v>0</v>
      </c>
      <c r="EA90" s="136">
        <f>MAX((EA92-EA94)*'Capital Structure'!$H$21/12,0)</f>
        <v>0</v>
      </c>
      <c r="EB90" s="136">
        <f>MAX((EB92-EB94)*'Capital Structure'!$H$21/12,0)</f>
        <v>0</v>
      </c>
      <c r="EC90" s="136">
        <f>MAX((EC92-EC94)*'Capital Structure'!$H$21/12,0)</f>
        <v>0</v>
      </c>
      <c r="ED90" s="136">
        <f>MAX((ED92-ED94)*'Capital Structure'!$H$21/12,0)</f>
        <v>0</v>
      </c>
      <c r="EE90" s="136">
        <f>MAX((EE92-EE94)*'Capital Structure'!$H$21/12,0)</f>
        <v>0</v>
      </c>
      <c r="EF90" s="136">
        <f>MAX((EF92-EF94)*'Capital Structure'!$H$21/12,0)</f>
        <v>0</v>
      </c>
      <c r="EG90" s="136">
        <f>MAX((EG92-EG94)*'Capital Structure'!$H$21/12,0)</f>
        <v>0</v>
      </c>
      <c r="EH90" s="136">
        <f>MAX((EH92-EH94)*'Capital Structure'!$H$21/12,0)</f>
        <v>0</v>
      </c>
      <c r="EI90" s="136">
        <f>MAX((EI92-EI94)*'Capital Structure'!$H$21/12,0)</f>
        <v>0</v>
      </c>
      <c r="EJ90" s="136">
        <f>MAX((EJ92-EJ94)*'Capital Structure'!$H$21/12,0)</f>
        <v>0</v>
      </c>
      <c r="EK90" s="136">
        <f>MAX((EK92-EK94)*'Capital Structure'!$H$21/12,0)</f>
        <v>0</v>
      </c>
      <c r="EL90" s="136">
        <f>MAX((EL92-EL94)*'Capital Structure'!$H$21/12,0)</f>
        <v>0</v>
      </c>
      <c r="EM90" s="136">
        <f>MAX((EM92-EM94)*'Capital Structure'!$H$21/12,0)</f>
        <v>0</v>
      </c>
      <c r="EN90" s="136">
        <f>MAX((EN92-EN94)*'Capital Structure'!$H$21/12,0)</f>
        <v>0</v>
      </c>
      <c r="EO90" s="136">
        <f>MAX((EO92-EO94)*'Capital Structure'!$H$21/12,0)</f>
        <v>0</v>
      </c>
      <c r="EP90" s="136">
        <f>MAX((EP92-EP94)*'Capital Structure'!$H$21/12,0)</f>
        <v>0</v>
      </c>
      <c r="EQ90" s="136">
        <f>MAX((EQ92-EQ94)*'Capital Structure'!$H$21/12,0)</f>
        <v>0</v>
      </c>
      <c r="ER90" s="136">
        <f>MAX((ER92-ER94)*'Capital Structure'!$H$21/12,0)</f>
        <v>0</v>
      </c>
      <c r="ES90" s="136">
        <f>MAX((ES92-ES94)*'Capital Structure'!$H$21/12,0)</f>
        <v>0</v>
      </c>
      <c r="ET90" s="136">
        <f>MAX((ET92-ET94)*'Capital Structure'!$H$21/12,0)</f>
        <v>0</v>
      </c>
      <c r="EU90" s="136">
        <f>MAX((EU92-EU94)*'Capital Structure'!$H$21/12,0)</f>
        <v>0</v>
      </c>
      <c r="EV90" s="136">
        <f>MAX((EV92-EV94)*'Capital Structure'!$H$21/12,0)</f>
        <v>0</v>
      </c>
      <c r="EW90" s="136">
        <f>MAX((EW92-EW94)*'Capital Structure'!$H$21/12,0)</f>
        <v>0</v>
      </c>
      <c r="EX90" s="136">
        <f>MAX((EX92-EX94)*'Capital Structure'!$H$21/12,0)</f>
        <v>0</v>
      </c>
      <c r="EY90" s="136">
        <f>MAX((EY92-EY94)*'Capital Structure'!$H$21/12,0)</f>
        <v>0</v>
      </c>
      <c r="EZ90" s="136">
        <f>MAX((EZ92-EZ94)*'Capital Structure'!$H$21/12,0)</f>
        <v>0</v>
      </c>
      <c r="FA90" s="136">
        <f>MAX((FA92-FA94)*'Capital Structure'!$H$21/12,0)</f>
        <v>0</v>
      </c>
      <c r="FB90" s="136">
        <f>MAX((FB92-FB94)*'Capital Structure'!$H$21/12,0)</f>
        <v>0</v>
      </c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</row>
    <row r="91" spans="2:206">
      <c r="B91" s="139" t="s">
        <v>352</v>
      </c>
      <c r="E91" s="136">
        <f>IFERROR(VLOOKUP(E$88,'Capital Structure'!$H$27:$I$29,2,FALSE),0)</f>
        <v>0</v>
      </c>
      <c r="F91" s="136">
        <f>IFERROR(VLOOKUP(F$88,'Capital Structure'!$H$27:$I$29,2,FALSE),0)</f>
        <v>0</v>
      </c>
      <c r="G91" s="136">
        <f>IFERROR(VLOOKUP(G$88,'Capital Structure'!$H$27:$I$29,2,FALSE),0)</f>
        <v>0</v>
      </c>
      <c r="H91" s="136">
        <f>IFERROR(VLOOKUP(H$88,'Capital Structure'!$H$27:$I$29,2,FALSE),0)</f>
        <v>0</v>
      </c>
      <c r="I91" s="136">
        <f>IFERROR(VLOOKUP(I$88,'Capital Structure'!$H$27:$I$29,2,FALSE),0)</f>
        <v>0</v>
      </c>
      <c r="J91" s="136">
        <f>IFERROR(VLOOKUP(J$88,'Capital Structure'!$H$27:$I$29,2,FALSE),0)</f>
        <v>0</v>
      </c>
      <c r="K91" s="136">
        <f>IFERROR(VLOOKUP(K$88,'Capital Structure'!$H$27:$I$29,2,FALSE),0)</f>
        <v>0</v>
      </c>
      <c r="L91" s="136">
        <f>IFERROR(VLOOKUP(L$88,'Capital Structure'!$H$27:$I$29,2,FALSE),0)</f>
        <v>0</v>
      </c>
      <c r="M91" s="136">
        <f>IFERROR(VLOOKUP(M$88,'Capital Structure'!$H$27:$I$29,2,FALSE),0)</f>
        <v>0</v>
      </c>
      <c r="N91" s="136">
        <f>IFERROR(VLOOKUP(N$88,'Capital Structure'!$H$27:$I$29,2,FALSE),0)</f>
        <v>0</v>
      </c>
      <c r="O91" s="136">
        <f>IFERROR(VLOOKUP(O$88,'Capital Structure'!$H$27:$I$29,2,FALSE),0)</f>
        <v>0</v>
      </c>
      <c r="P91" s="136">
        <f>IFERROR(VLOOKUP(P$88,'Capital Structure'!$H$27:$I$29,2,FALSE),0)</f>
        <v>0</v>
      </c>
      <c r="Q91" s="136">
        <f>IFERROR(VLOOKUP(Q$88,'Capital Structure'!$H$27:$I$29,2,FALSE),0)</f>
        <v>0</v>
      </c>
      <c r="R91" s="136">
        <f>IFERROR(VLOOKUP(R$88,'Capital Structure'!$H$27:$I$29,2,FALSE),0)</f>
        <v>0</v>
      </c>
      <c r="S91" s="136">
        <f>IFERROR(VLOOKUP(S$88,'Capital Structure'!$H$27:$I$29,2,FALSE),0)</f>
        <v>0</v>
      </c>
      <c r="T91" s="136">
        <f>IFERROR(VLOOKUP(T$88,'Capital Structure'!$H$27:$I$29,2,FALSE),0)</f>
        <v>0</v>
      </c>
      <c r="U91" s="136">
        <f>IFERROR(VLOOKUP(U$88,'Capital Structure'!$H$27:$I$29,2,FALSE),0)</f>
        <v>0</v>
      </c>
      <c r="V91" s="136">
        <f>IFERROR(VLOOKUP(V$88,'Capital Structure'!$H$27:$I$29,2,FALSE),0)</f>
        <v>0</v>
      </c>
      <c r="W91" s="136">
        <f>IFERROR(VLOOKUP(W$88,'Capital Structure'!$H$27:$I$29,2,FALSE),0)</f>
        <v>0</v>
      </c>
      <c r="X91" s="136">
        <f>IFERROR(VLOOKUP(X$88,'Capital Structure'!$H$27:$I$29,2,FALSE),0)</f>
        <v>0</v>
      </c>
      <c r="Y91" s="136">
        <f>IFERROR(VLOOKUP(Y$88,'Capital Structure'!$H$27:$I$29,2,FALSE),0)</f>
        <v>0</v>
      </c>
      <c r="Z91" s="136">
        <f>IFERROR(VLOOKUP(Z$88,'Capital Structure'!$H$27:$I$29,2,FALSE),0)</f>
        <v>0</v>
      </c>
      <c r="AA91" s="136">
        <f>IFERROR(VLOOKUP(AA$88,'Capital Structure'!$H$27:$I$29,2,FALSE),0)</f>
        <v>0</v>
      </c>
      <c r="AB91" s="136">
        <f>IFERROR(VLOOKUP(AB$88,'Capital Structure'!$H$27:$I$29,2,FALSE),0)</f>
        <v>0</v>
      </c>
      <c r="AC91" s="136">
        <f>IFERROR(VLOOKUP(AC$88,'Capital Structure'!$H$27:$I$29,2,FALSE),0)</f>
        <v>0</v>
      </c>
      <c r="AD91" s="136">
        <f>IFERROR(VLOOKUP(AD$88,'Capital Structure'!$H$27:$I$29,2,FALSE),0)</f>
        <v>0</v>
      </c>
      <c r="AE91" s="136">
        <f>IFERROR(VLOOKUP(AE$88,'Capital Structure'!$H$27:$I$29,2,FALSE),0)</f>
        <v>0</v>
      </c>
      <c r="AF91" s="136">
        <f>IFERROR(VLOOKUP(AF$88,'Capital Structure'!$H$27:$I$29,2,FALSE),0)</f>
        <v>0</v>
      </c>
      <c r="AG91" s="136">
        <f>IFERROR(VLOOKUP(AG$88,'Capital Structure'!$H$27:$I$29,2,FALSE),0)</f>
        <v>0</v>
      </c>
      <c r="AH91" s="136">
        <f>IFERROR(VLOOKUP(AH$88,'Capital Structure'!$H$27:$I$29,2,FALSE),0)</f>
        <v>0</v>
      </c>
      <c r="AI91" s="136">
        <f>IFERROR(VLOOKUP(AI$88,'Capital Structure'!$H$27:$I$29,2,FALSE),0)</f>
        <v>0</v>
      </c>
      <c r="AJ91" s="136">
        <f>IFERROR(VLOOKUP(AJ$88,'Capital Structure'!$H$27:$I$29,2,FALSE),0)</f>
        <v>0</v>
      </c>
      <c r="AK91" s="136">
        <f>IFERROR(VLOOKUP(AK$88,'Capital Structure'!$H$27:$I$29,2,FALSE),0)</f>
        <v>0</v>
      </c>
      <c r="AL91" s="136">
        <f>IFERROR(VLOOKUP(AL$88,'Capital Structure'!$H$27:$I$29,2,FALSE),0)</f>
        <v>0</v>
      </c>
      <c r="AM91" s="136">
        <f>IFERROR(VLOOKUP(AM$88,'Capital Structure'!$H$27:$I$29,2,FALSE),0)</f>
        <v>0</v>
      </c>
      <c r="AN91" s="136">
        <f>IFERROR(VLOOKUP(AN$88,'Capital Structure'!$H$27:$I$29,2,FALSE),0)</f>
        <v>0</v>
      </c>
      <c r="AO91" s="136">
        <f>IFERROR(VLOOKUP(AO$88,'Capital Structure'!$H$27:$I$29,2,FALSE),0)</f>
        <v>0</v>
      </c>
      <c r="AP91" s="136">
        <f>IFERROR(VLOOKUP(AP$88,'Capital Structure'!$H$27:$I$29,2,FALSE),0)</f>
        <v>0</v>
      </c>
      <c r="AQ91" s="136">
        <f>IFERROR(VLOOKUP(AQ$88,'Capital Structure'!$H$27:$I$29,2,FALSE),0)</f>
        <v>0</v>
      </c>
      <c r="AR91" s="136">
        <f>IFERROR(VLOOKUP(AR$88,'Capital Structure'!$H$27:$I$29,2,FALSE),0)</f>
        <v>0</v>
      </c>
      <c r="AS91" s="136">
        <f>IFERROR(VLOOKUP(AS$88,'Capital Structure'!$H$27:$I$29,2,FALSE),0)</f>
        <v>0</v>
      </c>
      <c r="AT91" s="136">
        <f>IFERROR(VLOOKUP(AT$88,'Capital Structure'!$H$27:$I$29,2,FALSE),0)</f>
        <v>0</v>
      </c>
      <c r="AU91" s="136">
        <f>IFERROR(VLOOKUP(AU$88,'Capital Structure'!$H$27:$I$29,2,FALSE),0)</f>
        <v>0</v>
      </c>
      <c r="AV91" s="136">
        <f>IFERROR(VLOOKUP(AV$88,'Capital Structure'!$H$27:$I$29,2,FALSE),0)</f>
        <v>0</v>
      </c>
      <c r="AW91" s="136">
        <f>IFERROR(VLOOKUP(AW$88,'Capital Structure'!$H$27:$I$29,2,FALSE),0)</f>
        <v>0</v>
      </c>
      <c r="AX91" s="136">
        <f>IFERROR(VLOOKUP(AX$88,'Capital Structure'!$H$27:$I$29,2,FALSE),0)</f>
        <v>0</v>
      </c>
      <c r="AY91" s="136">
        <f>IFERROR(VLOOKUP(AY$88,'Capital Structure'!$H$27:$I$29,2,FALSE),0)</f>
        <v>0</v>
      </c>
      <c r="AZ91" s="136">
        <f>IFERROR(VLOOKUP(AZ$88,'Capital Structure'!$H$27:$I$29,2,FALSE),0)</f>
        <v>0</v>
      </c>
      <c r="BA91" s="136">
        <f>IFERROR(VLOOKUP(BA$88,'Capital Structure'!$H$27:$I$29,2,FALSE),0)</f>
        <v>0</v>
      </c>
      <c r="BB91" s="136">
        <f>IFERROR(VLOOKUP(BB$88,'Capital Structure'!$H$27:$I$29,2,FALSE),0)</f>
        <v>0</v>
      </c>
      <c r="BC91" s="136">
        <f>IFERROR(VLOOKUP(BC$88,'Capital Structure'!$H$27:$I$29,2,FALSE),0)</f>
        <v>0</v>
      </c>
      <c r="BD91" s="136">
        <f>IFERROR(VLOOKUP(BD$88,'Capital Structure'!$H$27:$I$29,2,FALSE),0)</f>
        <v>0</v>
      </c>
      <c r="BE91" s="136">
        <f>IFERROR(VLOOKUP(BE$88,'Capital Structure'!$H$27:$I$29,2,FALSE),0)</f>
        <v>0</v>
      </c>
      <c r="BF91" s="136">
        <f>IFERROR(VLOOKUP(BF$88,'Capital Structure'!$H$27:$I$29,2,FALSE),0)</f>
        <v>0</v>
      </c>
      <c r="BG91" s="136">
        <f>IFERROR(VLOOKUP(BG$88,'Capital Structure'!$H$27:$I$29,2,FALSE),0)</f>
        <v>0</v>
      </c>
      <c r="BH91" s="136">
        <f>IFERROR(VLOOKUP(BH$88,'Capital Structure'!$H$27:$I$29,2,FALSE),0)</f>
        <v>0</v>
      </c>
      <c r="BI91" s="136">
        <f>IFERROR(VLOOKUP(BI$88,'Capital Structure'!$H$27:$I$29,2,FALSE),0)</f>
        <v>0</v>
      </c>
      <c r="BJ91" s="136">
        <f>IFERROR(VLOOKUP(BJ$88,'Capital Structure'!$H$27:$I$29,2,FALSE),0)</f>
        <v>0</v>
      </c>
      <c r="BK91" s="136">
        <f>IFERROR(VLOOKUP(BK$88,'Capital Structure'!$H$27:$I$29,2,FALSE),0)</f>
        <v>0</v>
      </c>
      <c r="BL91" s="136">
        <f>IFERROR(VLOOKUP(BL$88,'Capital Structure'!$H$27:$I$29,2,FALSE),0)</f>
        <v>0</v>
      </c>
      <c r="BM91" s="136">
        <f>IFERROR(VLOOKUP(BM$88,'Capital Structure'!$H$27:$I$29,2,FALSE),0)</f>
        <v>0</v>
      </c>
      <c r="BN91" s="136">
        <f>IFERROR(VLOOKUP(BN$88,'Capital Structure'!$H$27:$I$29,2,FALSE),0)</f>
        <v>0</v>
      </c>
      <c r="BO91" s="136">
        <f>IFERROR(VLOOKUP(BO$88,'Capital Structure'!$H$27:$I$29,2,FALSE),0)</f>
        <v>0</v>
      </c>
      <c r="BP91" s="136">
        <f>IFERROR(VLOOKUP(BP$88,'Capital Structure'!$H$27:$I$29,2,FALSE),0)</f>
        <v>0</v>
      </c>
      <c r="BQ91" s="136">
        <f>IFERROR(VLOOKUP(BQ$88,'Capital Structure'!$H$27:$I$29,2,FALSE),0)</f>
        <v>0</v>
      </c>
      <c r="BR91" s="136">
        <f>IFERROR(VLOOKUP(BR$88,'Capital Structure'!$H$27:$I$29,2,FALSE),0)</f>
        <v>0</v>
      </c>
      <c r="BS91" s="136">
        <f>IFERROR(VLOOKUP(BS$88,'Capital Structure'!$H$27:$I$29,2,FALSE),0)</f>
        <v>0</v>
      </c>
      <c r="BT91" s="136">
        <f>IFERROR(VLOOKUP(BT$88,'Capital Structure'!$H$27:$I$29,2,FALSE),0)</f>
        <v>0</v>
      </c>
      <c r="BU91" s="136">
        <f>IFERROR(VLOOKUP(BU$88,'Capital Structure'!$H$27:$I$29,2,FALSE),0)</f>
        <v>0</v>
      </c>
      <c r="BV91" s="136">
        <f>IFERROR(VLOOKUP(BV$88,'Capital Structure'!$H$27:$I$29,2,FALSE),0)</f>
        <v>0</v>
      </c>
      <c r="BW91" s="136">
        <f>IFERROR(VLOOKUP(BW$88,'Capital Structure'!$H$27:$I$29,2,FALSE),0)</f>
        <v>0</v>
      </c>
      <c r="BX91" s="136">
        <f>IFERROR(VLOOKUP(BX$88,'Capital Structure'!$H$27:$I$29,2,FALSE),0)</f>
        <v>0</v>
      </c>
      <c r="BY91" s="136">
        <f>IFERROR(VLOOKUP(BY$88,'Capital Structure'!$H$27:$I$29,2,FALSE),0)</f>
        <v>0</v>
      </c>
      <c r="BZ91" s="136">
        <f>IFERROR(VLOOKUP(BZ$88,'Capital Structure'!$H$27:$I$29,2,FALSE),0)</f>
        <v>0</v>
      </c>
      <c r="CA91" s="136">
        <f>IFERROR(VLOOKUP(CA$88,'Capital Structure'!$H$27:$I$29,2,FALSE),0)</f>
        <v>0</v>
      </c>
      <c r="CB91" s="136">
        <f>IFERROR(VLOOKUP(CB$88,'Capital Structure'!$H$27:$I$29,2,FALSE),0)</f>
        <v>0</v>
      </c>
      <c r="CC91" s="136">
        <f>IFERROR(VLOOKUP(CC$88,'Capital Structure'!$H$27:$I$29,2,FALSE),0)</f>
        <v>0</v>
      </c>
      <c r="CD91" s="136">
        <f>IFERROR(VLOOKUP(CD$88,'Capital Structure'!$H$27:$I$29,2,FALSE),0)</f>
        <v>0</v>
      </c>
      <c r="CE91" s="136">
        <f>IFERROR(VLOOKUP(CE$88,'Capital Structure'!$H$27:$I$29,2,FALSE),0)</f>
        <v>0</v>
      </c>
      <c r="CF91" s="136">
        <f>IFERROR(VLOOKUP(CF$88,'Capital Structure'!$H$27:$I$29,2,FALSE),0)</f>
        <v>0</v>
      </c>
      <c r="CG91" s="136">
        <f>IFERROR(VLOOKUP(CG$88,'Capital Structure'!$H$27:$I$29,2,FALSE),0)</f>
        <v>0</v>
      </c>
      <c r="CH91" s="136">
        <f>IFERROR(VLOOKUP(CH$88,'Capital Structure'!$H$27:$I$29,2,FALSE),0)</f>
        <v>0</v>
      </c>
      <c r="CI91" s="136">
        <f>IFERROR(VLOOKUP(CI$88,'Capital Structure'!$H$27:$I$29,2,FALSE),0)</f>
        <v>0</v>
      </c>
      <c r="CJ91" s="136">
        <f>IFERROR(VLOOKUP(CJ$88,'Capital Structure'!$H$27:$I$29,2,FALSE),0)</f>
        <v>0</v>
      </c>
      <c r="CK91" s="136">
        <f>IFERROR(VLOOKUP(CK$88,'Capital Structure'!$H$27:$I$29,2,FALSE),0)</f>
        <v>0</v>
      </c>
      <c r="CL91" s="136">
        <f>IFERROR(VLOOKUP(CL$88,'Capital Structure'!$H$27:$I$29,2,FALSE),0)</f>
        <v>0</v>
      </c>
      <c r="CM91" s="136">
        <f>IFERROR(VLOOKUP(CM$88,'Capital Structure'!$H$27:$I$29,2,FALSE),0)</f>
        <v>0</v>
      </c>
      <c r="CN91" s="136">
        <f>IFERROR(VLOOKUP(CN$88,'Capital Structure'!$H$27:$I$29,2,FALSE),0)</f>
        <v>0</v>
      </c>
      <c r="CO91" s="136">
        <f>IFERROR(VLOOKUP(CO$88,'Capital Structure'!$H$27:$I$29,2,FALSE),0)</f>
        <v>0</v>
      </c>
      <c r="CP91" s="136">
        <f>IFERROR(VLOOKUP(CP$88,'Capital Structure'!$H$27:$I$29,2,FALSE),0)</f>
        <v>0</v>
      </c>
      <c r="CQ91" s="136">
        <f>IFERROR(VLOOKUP(CQ$88,'Capital Structure'!$H$27:$I$29,2,FALSE),0)</f>
        <v>0</v>
      </c>
      <c r="CR91" s="136">
        <f>IFERROR(VLOOKUP(CR$88,'Capital Structure'!$H$27:$I$29,2,FALSE),0)</f>
        <v>0</v>
      </c>
      <c r="CS91" s="136">
        <f>IFERROR(VLOOKUP(CS$88,'Capital Structure'!$H$27:$I$29,2,FALSE),0)</f>
        <v>0</v>
      </c>
      <c r="CT91" s="136">
        <f>IFERROR(VLOOKUP(CT$88,'Capital Structure'!$H$27:$I$29,2,FALSE),0)</f>
        <v>0</v>
      </c>
      <c r="CU91" s="136">
        <f>IFERROR(VLOOKUP(CU$88,'Capital Structure'!$H$27:$I$29,2,FALSE),0)</f>
        <v>0</v>
      </c>
      <c r="CV91" s="136">
        <f>IFERROR(VLOOKUP(CV$88,'Capital Structure'!$H$27:$I$29,2,FALSE),0)</f>
        <v>0</v>
      </c>
      <c r="CW91" s="136">
        <f>IFERROR(VLOOKUP(CW$88,'Capital Structure'!$H$27:$I$29,2,FALSE),0)</f>
        <v>0</v>
      </c>
      <c r="CX91" s="136">
        <f>IFERROR(VLOOKUP(CX$88,'Capital Structure'!$H$27:$I$29,2,FALSE),0)</f>
        <v>0</v>
      </c>
      <c r="CY91" s="136">
        <f>IFERROR(VLOOKUP(CY$88,'Capital Structure'!$H$27:$I$29,2,FALSE),0)</f>
        <v>0</v>
      </c>
      <c r="CZ91" s="136">
        <f>IFERROR(VLOOKUP(CZ$88,'Capital Structure'!$H$27:$I$29,2,FALSE),0)</f>
        <v>0</v>
      </c>
      <c r="DA91" s="136">
        <f>IFERROR(VLOOKUP(DA$88,'Capital Structure'!$H$27:$I$29,2,FALSE),0)</f>
        <v>0</v>
      </c>
      <c r="DB91" s="136">
        <f>IFERROR(VLOOKUP(DB$88,'Capital Structure'!$H$27:$I$29,2,FALSE),0)</f>
        <v>0</v>
      </c>
      <c r="DC91" s="136">
        <f>IFERROR(VLOOKUP(DC$88,'Capital Structure'!$H$27:$I$29,2,FALSE),0)</f>
        <v>0</v>
      </c>
      <c r="DD91" s="136">
        <f>IFERROR(VLOOKUP(DD$88,'Capital Structure'!$H$27:$I$29,2,FALSE),0)</f>
        <v>0</v>
      </c>
      <c r="DE91" s="136">
        <f>IFERROR(VLOOKUP(DE$88,'Capital Structure'!$H$27:$I$29,2,FALSE),0)</f>
        <v>0</v>
      </c>
      <c r="DF91" s="136">
        <f>IFERROR(VLOOKUP(DF$88,'Capital Structure'!$H$27:$I$29,2,FALSE),0)</f>
        <v>0</v>
      </c>
      <c r="DG91" s="136">
        <f>IFERROR(VLOOKUP(DG$88,'Capital Structure'!$H$27:$I$29,2,FALSE),0)</f>
        <v>0</v>
      </c>
      <c r="DH91" s="136">
        <f>IFERROR(VLOOKUP(DH$88,'Capital Structure'!$H$27:$I$29,2,FALSE),0)</f>
        <v>0</v>
      </c>
      <c r="DI91" s="136">
        <f>IFERROR(VLOOKUP(DI$88,'Capital Structure'!$H$27:$I$29,2,FALSE),0)</f>
        <v>0</v>
      </c>
      <c r="DJ91" s="136">
        <f>IFERROR(VLOOKUP(DJ$88,'Capital Structure'!$H$27:$I$29,2,FALSE),0)</f>
        <v>0</v>
      </c>
      <c r="DK91" s="136">
        <f>IFERROR(VLOOKUP(DK$88,'Capital Structure'!$H$27:$I$29,2,FALSE),0)</f>
        <v>0</v>
      </c>
      <c r="DL91" s="136">
        <f>IFERROR(VLOOKUP(DL$88,'Capital Structure'!$H$27:$I$29,2,FALSE),0)</f>
        <v>0</v>
      </c>
      <c r="DM91" s="136">
        <f>IFERROR(VLOOKUP(DM$88,'Capital Structure'!$H$27:$I$29,2,FALSE),0)</f>
        <v>0</v>
      </c>
      <c r="DN91" s="136">
        <f>IFERROR(VLOOKUP(DN$88,'Capital Structure'!$H$27:$I$29,2,FALSE),0)</f>
        <v>0</v>
      </c>
      <c r="DO91" s="136">
        <f>IFERROR(VLOOKUP(DO$88,'Capital Structure'!$H$27:$I$29,2,FALSE),0)</f>
        <v>0</v>
      </c>
      <c r="DP91" s="136">
        <f>IFERROR(VLOOKUP(DP$88,'Capital Structure'!$H$27:$I$29,2,FALSE),0)</f>
        <v>0</v>
      </c>
      <c r="DQ91" s="136">
        <f>IFERROR(VLOOKUP(DQ$88,'Capital Structure'!$H$27:$I$29,2,FALSE),0)</f>
        <v>0</v>
      </c>
      <c r="DR91" s="136">
        <f>IFERROR(VLOOKUP(DR$88,'Capital Structure'!$H$27:$I$29,2,FALSE),0)</f>
        <v>0</v>
      </c>
      <c r="DS91" s="136">
        <f>IFERROR(VLOOKUP(DS$88,'Capital Structure'!$H$27:$I$29,2,FALSE),0)</f>
        <v>0</v>
      </c>
      <c r="DT91" s="136">
        <f>IFERROR(VLOOKUP(DT$88,'Capital Structure'!$H$27:$I$29,2,FALSE),0)</f>
        <v>0</v>
      </c>
      <c r="DU91" s="136">
        <f>IFERROR(VLOOKUP(DU$88,'Capital Structure'!$H$27:$I$29,2,FALSE),0)</f>
        <v>0</v>
      </c>
      <c r="DV91" s="136">
        <f>IFERROR(VLOOKUP(DV$88,'Capital Structure'!$H$27:$I$29,2,FALSE),0)</f>
        <v>0</v>
      </c>
      <c r="DW91" s="136">
        <f>IFERROR(VLOOKUP(DW$88,'Capital Structure'!$H$27:$I$29,2,FALSE),0)</f>
        <v>0</v>
      </c>
      <c r="DX91" s="136">
        <f>IFERROR(VLOOKUP(DX$88,'Capital Structure'!$H$27:$I$29,2,FALSE),0)</f>
        <v>0</v>
      </c>
      <c r="DY91" s="136">
        <f>IFERROR(VLOOKUP(DY$88,'Capital Structure'!$H$27:$I$29,2,FALSE),0)</f>
        <v>0</v>
      </c>
      <c r="DZ91" s="136">
        <f>IFERROR(VLOOKUP(DZ$88,'Capital Structure'!$H$27:$I$29,2,FALSE),0)</f>
        <v>0</v>
      </c>
      <c r="EA91" s="136">
        <f>IFERROR(VLOOKUP(EA$88,'Capital Structure'!$H$27:$I$29,2,FALSE),0)</f>
        <v>0</v>
      </c>
      <c r="EB91" s="136">
        <f>IFERROR(VLOOKUP(EB$88,'Capital Structure'!$H$27:$I$29,2,FALSE),0)</f>
        <v>0</v>
      </c>
      <c r="EC91" s="136">
        <f>IFERROR(VLOOKUP(EC$88,'Capital Structure'!$H$27:$I$29,2,FALSE),0)</f>
        <v>0</v>
      </c>
      <c r="ED91" s="136">
        <f>IFERROR(VLOOKUP(ED$88,'Capital Structure'!$H$27:$I$29,2,FALSE),0)</f>
        <v>0</v>
      </c>
      <c r="EE91" s="136">
        <f>IFERROR(VLOOKUP(EE$88,'Capital Structure'!$H$27:$I$29,2,FALSE),0)</f>
        <v>0</v>
      </c>
      <c r="EF91" s="136">
        <f>IFERROR(VLOOKUP(EF$88,'Capital Structure'!$H$27:$I$29,2,FALSE),0)</f>
        <v>0</v>
      </c>
      <c r="EG91" s="136">
        <f>IFERROR(VLOOKUP(EG$88,'Capital Structure'!$H$27:$I$29,2,FALSE),0)</f>
        <v>0</v>
      </c>
      <c r="EH91" s="136">
        <f>IFERROR(VLOOKUP(EH$88,'Capital Structure'!$H$27:$I$29,2,FALSE),0)</f>
        <v>0</v>
      </c>
      <c r="EI91" s="136">
        <f>IFERROR(VLOOKUP(EI$88,'Capital Structure'!$H$27:$I$29,2,FALSE),0)</f>
        <v>0</v>
      </c>
      <c r="EJ91" s="136">
        <f>IFERROR(VLOOKUP(EJ$88,'Capital Structure'!$H$27:$I$29,2,FALSE),0)</f>
        <v>0</v>
      </c>
      <c r="EK91" s="136">
        <f>IFERROR(VLOOKUP(EK$88,'Capital Structure'!$H$27:$I$29,2,FALSE),0)</f>
        <v>0</v>
      </c>
      <c r="EL91" s="136">
        <f>IFERROR(VLOOKUP(EL$88,'Capital Structure'!$H$27:$I$29,2,FALSE),0)</f>
        <v>0</v>
      </c>
      <c r="EM91" s="136">
        <f>IFERROR(VLOOKUP(EM$88,'Capital Structure'!$H$27:$I$29,2,FALSE),0)</f>
        <v>0</v>
      </c>
      <c r="EN91" s="136">
        <f>IFERROR(VLOOKUP(EN$88,'Capital Structure'!$H$27:$I$29,2,FALSE),0)</f>
        <v>0</v>
      </c>
      <c r="EO91" s="136">
        <f>IFERROR(VLOOKUP(EO$88,'Capital Structure'!$H$27:$I$29,2,FALSE),0)</f>
        <v>0</v>
      </c>
      <c r="EP91" s="136">
        <f>IFERROR(VLOOKUP(EP$88,'Capital Structure'!$H$27:$I$29,2,FALSE),0)</f>
        <v>0</v>
      </c>
      <c r="EQ91" s="136">
        <f>IFERROR(VLOOKUP(EQ$88,'Capital Structure'!$H$27:$I$29,2,FALSE),0)</f>
        <v>0</v>
      </c>
      <c r="ER91" s="136">
        <f>IFERROR(VLOOKUP(ER$88,'Capital Structure'!$H$27:$I$29,2,FALSE),0)</f>
        <v>0</v>
      </c>
      <c r="ES91" s="136">
        <f>IFERROR(VLOOKUP(ES$88,'Capital Structure'!$H$27:$I$29,2,FALSE),0)</f>
        <v>0</v>
      </c>
      <c r="ET91" s="136">
        <f>IFERROR(VLOOKUP(ET$88,'Capital Structure'!$H$27:$I$29,2,FALSE),0)</f>
        <v>0</v>
      </c>
      <c r="EU91" s="136">
        <f>IFERROR(VLOOKUP(EU$88,'Capital Structure'!$H$27:$I$29,2,FALSE),0)</f>
        <v>0</v>
      </c>
      <c r="EV91" s="136">
        <f>IFERROR(VLOOKUP(EV$88,'Capital Structure'!$H$27:$I$29,2,FALSE),0)</f>
        <v>0</v>
      </c>
      <c r="EW91" s="136">
        <f>IFERROR(VLOOKUP(EW$88,'Capital Structure'!$H$27:$I$29,2,FALSE),0)</f>
        <v>0</v>
      </c>
      <c r="EX91" s="136">
        <f>IFERROR(VLOOKUP(EX$88,'Capital Structure'!$H$27:$I$29,2,FALSE),0)</f>
        <v>0</v>
      </c>
      <c r="EY91" s="136">
        <f>IFERROR(VLOOKUP(EY$88,'Capital Structure'!$H$27:$I$29,2,FALSE),0)</f>
        <v>0</v>
      </c>
      <c r="EZ91" s="136">
        <f>IFERROR(VLOOKUP(EZ$88,'Capital Structure'!$H$27:$I$29,2,FALSE),0)</f>
        <v>0</v>
      </c>
      <c r="FA91" s="136">
        <f>IFERROR(VLOOKUP(FA$88,'Capital Structure'!$H$27:$I$29,2,FALSE),0)</f>
        <v>0</v>
      </c>
      <c r="FB91" s="136">
        <f>IFERROR(VLOOKUP(FB$88,'Capital Structure'!$H$27:$I$29,2,FALSE),0)</f>
        <v>0</v>
      </c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</row>
    <row r="92" spans="2:206">
      <c r="B92" s="139" t="s">
        <v>353</v>
      </c>
      <c r="E92" s="136">
        <f>SUM($E$89:E89)-SUM($E$91:E91)+SUM($D$90:D90)-SUM($D$94:D94)</f>
        <v>0</v>
      </c>
      <c r="F92" s="136">
        <f>SUM($E$89:F89)-SUM($E$91:F91)+SUM($D$90:E90)-SUM($D$94:E94)</f>
        <v>0</v>
      </c>
      <c r="G92" s="136">
        <f>SUM($E$89:G89)-SUM($E$91:G91)+SUM($D$90:F90)-SUM($D$94:F94)</f>
        <v>0</v>
      </c>
      <c r="H92" s="136">
        <f>SUM($E$89:H89)-SUM($E$91:H91)+SUM($D$90:G90)-SUM($D$94:G94)</f>
        <v>0</v>
      </c>
      <c r="I92" s="136">
        <f>SUM($E$89:I89)-SUM($E$91:I91)+SUM($D$90:H90)-SUM($D$94:H94)</f>
        <v>0</v>
      </c>
      <c r="J92" s="136">
        <f>SUM($E$89:J89)-SUM($E$91:J91)+SUM($D$90:I90)-SUM($D$94:I94)</f>
        <v>0</v>
      </c>
      <c r="K92" s="136">
        <f>SUM($E$89:K89)-SUM($E$91:K91)+SUM($D$90:J90)-SUM($D$94:J94)</f>
        <v>0</v>
      </c>
      <c r="L92" s="136">
        <f>SUM($E$89:L89)-SUM($E$91:L91)+SUM($D$90:K90)-SUM($D$94:K94)</f>
        <v>0</v>
      </c>
      <c r="M92" s="136">
        <f>SUM($E$89:M89)-SUM($E$91:M91)+SUM($D$90:L90)-SUM($D$94:L94)</f>
        <v>0</v>
      </c>
      <c r="N92" s="136">
        <f>SUM($E$89:N89)-SUM($E$91:N91)+SUM($D$90:M90)-SUM($D$94:M94)</f>
        <v>0</v>
      </c>
      <c r="O92" s="136">
        <f>SUM($E$89:O89)-SUM($E$91:O91)+SUM($D$90:N90)-SUM($D$94:N94)</f>
        <v>0</v>
      </c>
      <c r="P92" s="136">
        <f>SUM($E$89:P89)-SUM($E$91:P91)+SUM($D$90:O90)-SUM($D$94:O94)</f>
        <v>0</v>
      </c>
      <c r="Q92" s="136">
        <f>SUM($E$89:Q89)-SUM($E$91:Q91)+SUM($D$90:P90)-SUM($D$94:P94)</f>
        <v>0</v>
      </c>
      <c r="R92" s="136">
        <f>SUM($E$89:R89)-SUM($E$91:R91)+SUM($D$90:Q90)-SUM($D$94:Q94)</f>
        <v>0</v>
      </c>
      <c r="S92" s="136">
        <f>SUM($E$89:S89)-SUM($E$91:S91)+SUM($D$90:R90)-SUM($D$94:R94)</f>
        <v>0</v>
      </c>
      <c r="T92" s="136">
        <f>SUM($E$89:T89)-SUM($E$91:T91)+SUM($D$90:S90)-SUM($D$94:S94)</f>
        <v>0</v>
      </c>
      <c r="U92" s="136">
        <f>SUM($E$89:U89)-SUM($E$91:U91)+SUM($D$90:T90)-SUM($D$94:T94)</f>
        <v>0</v>
      </c>
      <c r="V92" s="136">
        <f>SUM($E$89:V89)-SUM($E$91:V91)+SUM($D$90:U90)-SUM($D$94:U94)</f>
        <v>0</v>
      </c>
      <c r="W92" s="136">
        <f>SUM($E$89:W89)-SUM($E$91:W91)+SUM($D$90:V90)-SUM($D$94:V94)</f>
        <v>0</v>
      </c>
      <c r="X92" s="136">
        <f>SUM($E$89:X89)-SUM($E$91:X91)+SUM($D$90:W90)-SUM($D$94:W94)</f>
        <v>0</v>
      </c>
      <c r="Y92" s="136">
        <f>SUM($E$89:Y89)-SUM($E$91:Y91)+SUM($D$90:X90)-SUM($D$94:X94)</f>
        <v>0</v>
      </c>
      <c r="Z92" s="136">
        <f>SUM($E$89:Z89)-SUM($E$91:Z91)+SUM($D$90:Y90)-SUM($D$94:Y94)</f>
        <v>0</v>
      </c>
      <c r="AA92" s="136">
        <f>SUM($E$89:AA89)-SUM($E$91:AA91)+SUM($D$90:Z90)-SUM($D$94:Z94)</f>
        <v>0</v>
      </c>
      <c r="AB92" s="136">
        <f>SUM($E$89:AB89)-SUM($E$91:AB91)+SUM($D$90:AA90)-SUM($D$94:AA94)</f>
        <v>0</v>
      </c>
      <c r="AC92" s="136">
        <f>SUM($E$89:AC89)-SUM($E$91:AC91)+SUM($D$90:AB90)-SUM($D$94:AB94)</f>
        <v>0</v>
      </c>
      <c r="AD92" s="136">
        <f>SUM($E$89:AD89)-SUM($E$91:AD91)+SUM($D$90:AC90)-SUM($D$94:AC94)</f>
        <v>0</v>
      </c>
      <c r="AE92" s="136">
        <f>SUM($E$89:AE89)-SUM($E$91:AE91)+SUM($D$90:AD90)-SUM($D$94:AD94)</f>
        <v>0</v>
      </c>
      <c r="AF92" s="136">
        <f>SUM($E$89:AF89)-SUM($E$91:AF91)+SUM($D$90:AE90)-SUM($D$94:AE94)</f>
        <v>0</v>
      </c>
      <c r="AG92" s="136">
        <f>SUM($E$89:AG89)-SUM($E$91:AG91)+SUM($D$90:AF90)-SUM($D$94:AF94)</f>
        <v>0</v>
      </c>
      <c r="AH92" s="136">
        <f>SUM($E$89:AH89)-SUM($E$91:AH91)+SUM($D$90:AG90)-SUM($D$94:AG94)</f>
        <v>0</v>
      </c>
      <c r="AI92" s="136">
        <f>SUM($E$89:AI89)-SUM($E$91:AI91)+SUM($D$90:AH90)-SUM($D$94:AH94)</f>
        <v>0</v>
      </c>
      <c r="AJ92" s="136">
        <f>SUM($E$89:AJ89)-SUM($E$91:AJ91)+SUM($D$90:AI90)-SUM($D$94:AI94)</f>
        <v>0</v>
      </c>
      <c r="AK92" s="136">
        <f>SUM($E$89:AK89)-SUM($E$91:AK91)+SUM($D$90:AJ90)-SUM($D$94:AJ94)</f>
        <v>0</v>
      </c>
      <c r="AL92" s="136">
        <f>SUM($E$89:AL89)-SUM($E$91:AL91)+SUM($D$90:AK90)-SUM($D$94:AK94)</f>
        <v>0</v>
      </c>
      <c r="AM92" s="136">
        <f>SUM($E$89:AM89)-SUM($E$91:AM91)+SUM($D$90:AL90)-SUM($D$94:AL94)</f>
        <v>0</v>
      </c>
      <c r="AN92" s="136">
        <f>SUM($E$89:AN89)-SUM($E$91:AN91)+SUM($D$90:AM90)-SUM($D$94:AM94)</f>
        <v>0</v>
      </c>
      <c r="AO92" s="136">
        <f>SUM($E$89:AO89)-SUM($E$91:AO91)+SUM($D$90:AN90)-SUM($D$94:AN94)</f>
        <v>0</v>
      </c>
      <c r="AP92" s="136">
        <f>SUM($E$89:AP89)-SUM($E$91:AP91)+SUM($D$90:AO90)-SUM($D$94:AO94)</f>
        <v>0</v>
      </c>
      <c r="AQ92" s="136">
        <f>SUM($E$89:AQ89)-SUM($E$91:AQ91)+SUM($D$90:AP90)-SUM($D$94:AP94)</f>
        <v>0</v>
      </c>
      <c r="AR92" s="136">
        <f>SUM($E$89:AR89)-SUM($E$91:AR91)+SUM($D$90:AQ90)-SUM($D$94:AQ94)</f>
        <v>0</v>
      </c>
      <c r="AS92" s="136">
        <f>SUM($E$89:AS89)-SUM($E$91:AS91)+SUM($D$90:AR90)-SUM($D$94:AR94)</f>
        <v>0</v>
      </c>
      <c r="AT92" s="136">
        <f>SUM($E$89:AT89)-SUM($E$91:AT91)+SUM($D$90:AS90)-SUM($D$94:AS94)</f>
        <v>0</v>
      </c>
      <c r="AU92" s="136">
        <f>SUM($E$89:AU89)-SUM($E$91:AU91)+SUM($D$90:AT90)-SUM($D$94:AT94)</f>
        <v>0</v>
      </c>
      <c r="AV92" s="136">
        <f>SUM($E$89:AV89)-SUM($E$91:AV91)+SUM($D$90:AU90)-SUM($D$94:AU94)</f>
        <v>0</v>
      </c>
      <c r="AW92" s="136">
        <f>SUM($E$89:AW89)-SUM($E$91:AW91)+SUM($D$90:AV90)-SUM($D$94:AV94)</f>
        <v>0</v>
      </c>
      <c r="AX92" s="136">
        <f>SUM($E$89:AX89)-SUM($E$91:AX91)+SUM($D$90:AW90)-SUM($D$94:AW94)</f>
        <v>0</v>
      </c>
      <c r="AY92" s="136">
        <f>SUM($E$89:AY89)-SUM($E$91:AY91)+SUM($D$90:AX90)-SUM($D$94:AX94)</f>
        <v>0</v>
      </c>
      <c r="AZ92" s="136">
        <f>SUM($E$89:AZ89)-SUM($E$91:AZ91)+SUM($D$90:AY90)-SUM($D$94:AY94)</f>
        <v>0</v>
      </c>
      <c r="BA92" s="136">
        <f>SUM($E$89:BA89)-SUM($E$91:BA91)+SUM($D$90:AZ90)-SUM($D$94:AZ94)</f>
        <v>0</v>
      </c>
      <c r="BB92" s="136">
        <f>SUM($E$89:BB89)-SUM($E$91:BB91)+SUM($D$90:BA90)-SUM($D$94:BA94)</f>
        <v>0</v>
      </c>
      <c r="BC92" s="136">
        <f>SUM($E$89:BC89)-SUM($E$91:BC91)+SUM($D$90:BB90)-SUM($D$94:BB94)</f>
        <v>0</v>
      </c>
      <c r="BD92" s="136">
        <f>SUM($E$89:BD89)-SUM($E$91:BD91)+SUM($D$90:BC90)-SUM($D$94:BC94)</f>
        <v>0</v>
      </c>
      <c r="BE92" s="136">
        <f>SUM($E$89:BE89)-SUM($E$91:BE91)+SUM($D$90:BD90)-SUM($D$94:BD94)</f>
        <v>0</v>
      </c>
      <c r="BF92" s="136">
        <f>SUM($E$89:BF89)-SUM($E$91:BF91)+SUM($D$90:BE90)-SUM($D$94:BE94)</f>
        <v>3999588.9230769225</v>
      </c>
      <c r="BG92" s="136">
        <f>SUM($E$89:BG89)-SUM($E$91:BG91)+SUM($D$90:BF90)-SUM($D$94:BF94)</f>
        <v>8025797.2615384609</v>
      </c>
      <c r="BH92" s="136">
        <f>SUM($E$89:BH89)-SUM($E$91:BH91)+SUM($D$90:BG90)-SUM($D$94:BG94)</f>
        <v>12068781.468076922</v>
      </c>
      <c r="BI92" s="136">
        <f>SUM($E$89:BI89)-SUM($E$91:BI91)+SUM($D$90:BH90)-SUM($D$94:BH94)</f>
        <v>16128611.442142628</v>
      </c>
      <c r="BJ92" s="136">
        <f>SUM($E$89:BJ89)-SUM($E$91:BJ91)+SUM($D$90:BI90)-SUM($D$94:BI94)</f>
        <v>20205357.374433607</v>
      </c>
      <c r="BK92" s="136">
        <f>SUM($E$89:BK89)-SUM($E$91:BK91)+SUM($D$90:BJ90)-SUM($D$94:BJ94)</f>
        <v>24299089.748109128</v>
      </c>
      <c r="BL92" s="136">
        <f>SUM($E$89:BL89)-SUM($E$91:BL91)+SUM($D$90:BK90)-SUM($D$94:BK94)</f>
        <v>28409879.340008304</v>
      </c>
      <c r="BM92" s="136">
        <f>SUM($E$89:BM89)-SUM($E$91:BM91)+SUM($D$90:BL90)-SUM($D$94:BL94)</f>
        <v>32537797.221873719</v>
      </c>
      <c r="BN92" s="136">
        <f>SUM($E$89:BN89)-SUM($E$91:BN91)+SUM($D$90:BM90)-SUM($D$94:BM94)</f>
        <v>36682914.761580251</v>
      </c>
      <c r="BO92" s="136">
        <f>SUM($E$89:BO89)-SUM($E$91:BO91)+SUM($D$90:BN90)-SUM($D$94:BN94)</f>
        <v>40845303.624368884</v>
      </c>
      <c r="BP92" s="136">
        <f>SUM($E$89:BP89)-SUM($E$91:BP91)+SUM($D$90:BO90)-SUM($D$94:BO94)</f>
        <v>45025035.774085805</v>
      </c>
      <c r="BQ92" s="136">
        <f>SUM($E$89:BQ89)-SUM($E$91:BQ91)+SUM($D$90:BP90)-SUM($D$94:BP94)</f>
        <v>49222183.474426545</v>
      </c>
      <c r="BR92" s="136">
        <f>SUM($E$89:BR89)-SUM($E$91:BR91)+SUM($D$90:BQ90)-SUM($D$94:BQ94)</f>
        <v>53436819.290185377</v>
      </c>
      <c r="BS92" s="136">
        <f>SUM($E$89:BS89)-SUM($E$91:BS91)+SUM($D$90:BR90)-SUM($D$94:BR94)</f>
        <v>57669016.088509865</v>
      </c>
      <c r="BT92" s="136">
        <f>SUM($E$89:BT89)-SUM($E$91:BT91)+SUM($D$90:BS90)-SUM($D$94:BS94)</f>
        <v>61918847.040160708</v>
      </c>
      <c r="BU92" s="136">
        <f>SUM($E$89:BU89)-SUM($E$91:BU91)+SUM($D$90:BT90)-SUM($D$94:BT94)</f>
        <v>66186385.620776758</v>
      </c>
      <c r="BV92" s="136">
        <f>SUM($E$89:BV89)-SUM($E$91:BV91)+SUM($D$90:BU90)-SUM($D$94:BU94)</f>
        <v>70471705.612145379</v>
      </c>
      <c r="BW92" s="136">
        <f>SUM($E$89:BW89)-SUM($E$91:BW91)+SUM($D$90:BV90)-SUM($D$94:BV94)</f>
        <v>74774881.103478044</v>
      </c>
      <c r="BX92" s="136">
        <f>SUM($E$89:BX89)-SUM($E$91:BX91)+SUM($D$90:BW90)-SUM($D$94:BW94)</f>
        <v>79095986.492691264</v>
      </c>
      <c r="BY92" s="136">
        <f>SUM($E$89:BY89)-SUM($E$91:BY91)+SUM($D$90:BX90)-SUM($D$94:BX94)</f>
        <v>83435096.487692863</v>
      </c>
      <c r="BZ92" s="136">
        <f>SUM($E$89:BZ89)-SUM($E$91:BZ91)+SUM($D$90:BY90)-SUM($D$94:BY94)</f>
        <v>87792286.107673645</v>
      </c>
      <c r="CA92" s="136">
        <f>SUM($E$89:CA89)-SUM($E$91:CA91)+SUM($D$90:BZ90)-SUM($D$94:BZ94)</f>
        <v>92167630.684404314</v>
      </c>
      <c r="CB92" s="136">
        <f>SUM($E$89:CB89)-SUM($E$91:CB91)+SUM($D$90:CA90)-SUM($D$94:CA94)</f>
        <v>92551662.478922665</v>
      </c>
      <c r="CC92" s="136">
        <f>SUM($E$89:CC89)-SUM($E$91:CC91)+SUM($D$90:CB90)-SUM($D$94:CB94)</f>
        <v>0</v>
      </c>
      <c r="CD92" s="136">
        <f>SUM($E$89:CD89)-SUM($E$91:CD91)+SUM($D$90:CC90)-SUM($D$94:CC94)</f>
        <v>0</v>
      </c>
      <c r="CE92" s="136">
        <f>SUM($E$89:CE89)-SUM($E$91:CE91)+SUM($D$90:CD90)-SUM($D$94:CD94)</f>
        <v>0</v>
      </c>
      <c r="CF92" s="136">
        <f>SUM($E$89:CF89)-SUM($E$91:CF91)+SUM($D$90:CE90)-SUM($D$94:CE94)</f>
        <v>0</v>
      </c>
      <c r="CG92" s="136">
        <f>SUM($E$89:CG89)-SUM($E$91:CG91)+SUM($D$90:CF90)-SUM($D$94:CF94)</f>
        <v>0</v>
      </c>
      <c r="CH92" s="136">
        <f>SUM($E$89:CH89)-SUM($E$91:CH91)+SUM($D$90:CG90)-SUM($D$94:CG94)</f>
        <v>0</v>
      </c>
      <c r="CI92" s="136">
        <f>SUM($E$89:CI89)-SUM($E$91:CI91)+SUM($D$90:CH90)-SUM($D$94:CH94)</f>
        <v>0</v>
      </c>
      <c r="CJ92" s="136">
        <f>SUM($E$89:CJ89)-SUM($E$91:CJ91)+SUM($D$90:CI90)-SUM($D$94:CI94)</f>
        <v>0</v>
      </c>
      <c r="CK92" s="136">
        <f>SUM($E$89:CK89)-SUM($E$91:CK91)+SUM($D$90:CJ90)-SUM($D$94:CJ94)</f>
        <v>0</v>
      </c>
      <c r="CL92" s="136">
        <f>SUM($E$89:CL89)-SUM($E$91:CL91)+SUM($D$90:CK90)-SUM($D$94:CK94)</f>
        <v>0</v>
      </c>
      <c r="CM92" s="136">
        <f>SUM($E$89:CM89)-SUM($E$91:CM91)+SUM($D$90:CL90)-SUM($D$94:CL94)</f>
        <v>0</v>
      </c>
      <c r="CN92" s="136">
        <f>SUM($E$89:CN89)-SUM($E$91:CN91)+SUM($D$90:CM90)-SUM($D$94:CM94)</f>
        <v>0</v>
      </c>
      <c r="CO92" s="136">
        <f>SUM($E$89:CO89)-SUM($E$91:CO91)+SUM($D$90:CN90)-SUM($D$94:CN94)</f>
        <v>0</v>
      </c>
      <c r="CP92" s="136">
        <f>SUM($E$89:CP89)-SUM($E$91:CP91)+SUM($D$90:CO90)-SUM($D$94:CO94)</f>
        <v>0</v>
      </c>
      <c r="CQ92" s="136">
        <f>SUM($E$89:CQ89)-SUM($E$91:CQ91)+SUM($D$90:CP90)-SUM($D$94:CP94)</f>
        <v>0</v>
      </c>
      <c r="CR92" s="136">
        <f>SUM($E$89:CR89)-SUM($E$91:CR91)+SUM($D$90:CQ90)-SUM($D$94:CQ94)</f>
        <v>0</v>
      </c>
      <c r="CS92" s="136">
        <f>SUM($E$89:CS89)-SUM($E$91:CS91)+SUM($D$90:CR90)-SUM($D$94:CR94)</f>
        <v>0</v>
      </c>
      <c r="CT92" s="136">
        <f>SUM($E$89:CT89)-SUM($E$91:CT91)+SUM($D$90:CS90)-SUM($D$94:CS94)</f>
        <v>0</v>
      </c>
      <c r="CU92" s="136">
        <f>SUM($E$89:CU89)-SUM($E$91:CU91)+SUM($D$90:CT90)-SUM($D$94:CT94)</f>
        <v>0</v>
      </c>
      <c r="CV92" s="136">
        <f>SUM($E$89:CV89)-SUM($E$91:CV91)+SUM($D$90:CU90)-SUM($D$94:CU94)</f>
        <v>0</v>
      </c>
      <c r="CW92" s="136">
        <f>SUM($E$89:CW89)-SUM($E$91:CW91)+SUM($D$90:CV90)-SUM($D$94:CV94)</f>
        <v>0</v>
      </c>
      <c r="CX92" s="136">
        <f>SUM($E$89:CX89)-SUM($E$91:CX91)+SUM($D$90:CW90)-SUM($D$94:CW94)</f>
        <v>0</v>
      </c>
      <c r="CY92" s="136">
        <f>SUM($E$89:CY89)-SUM($E$91:CY91)+SUM($D$90:CX90)-SUM($D$94:CX94)</f>
        <v>0</v>
      </c>
      <c r="CZ92" s="136">
        <f>SUM($E$89:CZ89)-SUM($E$91:CZ91)+SUM($D$90:CY90)-SUM($D$94:CY94)</f>
        <v>0</v>
      </c>
      <c r="DA92" s="136">
        <f>SUM($E$89:DA89)-SUM($E$91:DA91)+SUM($D$90:CZ90)-SUM($D$94:CZ94)</f>
        <v>0</v>
      </c>
      <c r="DB92" s="136">
        <f>SUM($E$89:DB89)-SUM($E$91:DB91)+SUM($D$90:DA90)-SUM($D$94:DA94)</f>
        <v>0</v>
      </c>
      <c r="DC92" s="136">
        <f>SUM($E$89:DC89)-SUM($E$91:DC91)+SUM($D$90:DB90)-SUM($D$94:DB94)</f>
        <v>0</v>
      </c>
      <c r="DD92" s="136">
        <f>SUM($E$89:DD89)-SUM($E$91:DD91)+SUM($D$90:DC90)-SUM($D$94:DC94)</f>
        <v>0</v>
      </c>
      <c r="DE92" s="136">
        <f>SUM($E$89:DE89)-SUM($E$91:DE91)+SUM($D$90:DD90)-SUM($D$94:DD94)</f>
        <v>0</v>
      </c>
      <c r="DF92" s="136">
        <f>SUM($E$89:DF89)-SUM($E$91:DF91)+SUM($D$90:DE90)-SUM($D$94:DE94)</f>
        <v>0</v>
      </c>
      <c r="DG92" s="136">
        <f>SUM($E$89:DG89)-SUM($E$91:DG91)+SUM($D$90:DF90)-SUM($D$94:DF94)</f>
        <v>0</v>
      </c>
      <c r="DH92" s="136">
        <f>SUM($E$89:DH89)-SUM($E$91:DH91)+SUM($D$90:DG90)-SUM($D$94:DG94)</f>
        <v>0</v>
      </c>
      <c r="DI92" s="136">
        <f>SUM($E$89:DI89)-SUM($E$91:DI91)+SUM($D$90:DH90)-SUM($D$94:DH94)</f>
        <v>0</v>
      </c>
      <c r="DJ92" s="136">
        <f>SUM($E$89:DJ89)-SUM($E$91:DJ91)+SUM($D$90:DI90)-SUM($D$94:DI94)</f>
        <v>0</v>
      </c>
      <c r="DK92" s="136">
        <f>SUM($E$89:DK89)-SUM($E$91:DK91)+SUM($D$90:DJ90)-SUM($D$94:DJ94)</f>
        <v>0</v>
      </c>
      <c r="DL92" s="136">
        <f>SUM($E$89:DL89)-SUM($E$91:DL91)+SUM($D$90:DK90)-SUM($D$94:DK94)</f>
        <v>0</v>
      </c>
      <c r="DM92" s="136">
        <f>SUM($E$89:DM89)-SUM($E$91:DM91)+SUM($D$90:DL90)-SUM($D$94:DL94)</f>
        <v>0</v>
      </c>
      <c r="DN92" s="136">
        <f>SUM($E$89:DN89)-SUM($E$91:DN91)+SUM($D$90:DM90)-SUM($D$94:DM94)</f>
        <v>0</v>
      </c>
      <c r="DO92" s="136">
        <f>SUM($E$89:DO89)-SUM($E$91:DO91)+SUM($D$90:DN90)-SUM($D$94:DN94)</f>
        <v>0</v>
      </c>
      <c r="DP92" s="136">
        <f>SUM($E$89:DP89)-SUM($E$91:DP91)+SUM($D$90:DO90)-SUM($D$94:DO94)</f>
        <v>0</v>
      </c>
      <c r="DQ92" s="136">
        <f>SUM($E$89:DQ89)-SUM($E$91:DQ91)+SUM($D$90:DP90)-SUM($D$94:DP94)</f>
        <v>0</v>
      </c>
      <c r="DR92" s="136">
        <f>SUM($E$89:DR89)-SUM($E$91:DR91)+SUM($D$90:DQ90)-SUM($D$94:DQ94)</f>
        <v>0</v>
      </c>
      <c r="DS92" s="136">
        <f>SUM($E$89:DS89)-SUM($E$91:DS91)+SUM($D$90:DR90)-SUM($D$94:DR94)</f>
        <v>0</v>
      </c>
      <c r="DT92" s="136">
        <f>SUM($E$89:DT89)-SUM($E$91:DT91)+SUM($D$90:DS90)-SUM($D$94:DS94)</f>
        <v>0</v>
      </c>
      <c r="DU92" s="136">
        <f>SUM($E$89:DU89)-SUM($E$91:DU91)+SUM($D$90:DT90)-SUM($D$94:DT94)</f>
        <v>0</v>
      </c>
      <c r="DV92" s="136">
        <f>SUM($E$89:DV89)-SUM($E$91:DV91)+SUM($D$90:DU90)-SUM($D$94:DU94)</f>
        <v>0</v>
      </c>
      <c r="DW92" s="136">
        <f>SUM($E$89:DW89)-SUM($E$91:DW91)+SUM($D$90:DV90)-SUM($D$94:DV94)</f>
        <v>0</v>
      </c>
      <c r="DX92" s="136">
        <f>SUM($E$89:DX89)-SUM($E$91:DX91)+SUM($D$90:DW90)-SUM($D$94:DW94)</f>
        <v>0</v>
      </c>
      <c r="DY92" s="136">
        <f>SUM($E$89:DY89)-SUM($E$91:DY91)+SUM($D$90:DX90)-SUM($D$94:DX94)</f>
        <v>0</v>
      </c>
      <c r="DZ92" s="136">
        <f>SUM($E$89:DZ89)-SUM($E$91:DZ91)+SUM($D$90:DY90)-SUM($D$94:DY94)</f>
        <v>0</v>
      </c>
      <c r="EA92" s="136">
        <f>SUM($E$89:EA89)-SUM($E$91:EA91)+SUM($D$90:DZ90)-SUM($D$94:DZ94)</f>
        <v>0</v>
      </c>
      <c r="EB92" s="136">
        <f>SUM($E$89:EB89)-SUM($E$91:EB91)+SUM($D$90:EA90)-SUM($D$94:EA94)</f>
        <v>0</v>
      </c>
      <c r="EC92" s="136">
        <f>SUM($E$89:EC89)-SUM($E$91:EC91)+SUM($D$90:EB90)-SUM($D$94:EB94)</f>
        <v>0</v>
      </c>
      <c r="ED92" s="136">
        <f>SUM($E$89:ED89)-SUM($E$91:ED91)+SUM($D$90:EC90)-SUM($D$94:EC94)</f>
        <v>0</v>
      </c>
      <c r="EE92" s="136">
        <f>SUM($E$89:EE89)-SUM($E$91:EE91)+SUM($D$90:ED90)-SUM($D$94:ED94)</f>
        <v>0</v>
      </c>
      <c r="EF92" s="136">
        <f>SUM($E$89:EF89)-SUM($E$91:EF91)+SUM($D$90:EE90)-SUM($D$94:EE94)</f>
        <v>0</v>
      </c>
      <c r="EG92" s="136">
        <f>SUM($E$89:EG89)-SUM($E$91:EG91)+SUM($D$90:EF90)-SUM($D$94:EF94)</f>
        <v>0</v>
      </c>
      <c r="EH92" s="136">
        <f>SUM($E$89:EH89)-SUM($E$91:EH91)+SUM($D$90:EG90)-SUM($D$94:EG94)</f>
        <v>0</v>
      </c>
      <c r="EI92" s="136">
        <f>SUM($E$89:EI89)-SUM($E$91:EI91)+SUM($D$90:EH90)-SUM($D$94:EH94)</f>
        <v>0</v>
      </c>
      <c r="EJ92" s="136">
        <f>SUM($E$89:EJ89)-SUM($E$91:EJ91)+SUM($D$90:EI90)-SUM($D$94:EI94)</f>
        <v>0</v>
      </c>
      <c r="EK92" s="136">
        <f>SUM($E$89:EK89)-SUM($E$91:EK91)+SUM($D$90:EJ90)-SUM($D$94:EJ94)</f>
        <v>0</v>
      </c>
      <c r="EL92" s="136">
        <f>SUM($E$89:EL89)-SUM($E$91:EL91)+SUM($D$90:EK90)-SUM($D$94:EK94)</f>
        <v>0</v>
      </c>
      <c r="EM92" s="136">
        <f>SUM($E$89:EM89)-SUM($E$91:EM91)+SUM($D$90:EL90)-SUM($D$94:EL94)</f>
        <v>0</v>
      </c>
      <c r="EN92" s="136">
        <f>SUM($E$89:EN89)-SUM($E$91:EN91)+SUM($D$90:EM90)-SUM($D$94:EM94)</f>
        <v>0</v>
      </c>
      <c r="EO92" s="136">
        <f>SUM($E$89:EO89)-SUM($E$91:EO91)+SUM($D$90:EN90)-SUM($D$94:EN94)</f>
        <v>0</v>
      </c>
      <c r="EP92" s="136">
        <f>SUM($E$89:EP89)-SUM($E$91:EP91)+SUM($D$90:EO90)-SUM($D$94:EO94)</f>
        <v>0</v>
      </c>
      <c r="EQ92" s="136">
        <f>SUM($E$89:EQ89)-SUM($E$91:EQ91)+SUM($D$90:EP90)-SUM($D$94:EP94)</f>
        <v>0</v>
      </c>
      <c r="ER92" s="136">
        <f>SUM($E$89:ER89)-SUM($E$91:ER91)+SUM($D$90:EQ90)-SUM($D$94:EQ94)</f>
        <v>0</v>
      </c>
      <c r="ES92" s="136">
        <f>SUM($E$89:ES89)-SUM($E$91:ES91)+SUM($D$90:ER90)-SUM($D$94:ER94)</f>
        <v>0</v>
      </c>
      <c r="ET92" s="136">
        <f>SUM($E$89:ET89)-SUM($E$91:ET91)+SUM($D$90:ES90)-SUM($D$94:ES94)</f>
        <v>0</v>
      </c>
      <c r="EU92" s="136">
        <f>SUM($E$89:EU89)-SUM($E$91:EU91)+SUM($D$90:ET90)-SUM($D$94:ET94)</f>
        <v>0</v>
      </c>
      <c r="EV92" s="136">
        <f>SUM($E$89:EV89)-SUM($E$91:EV91)+SUM($D$90:EU90)-SUM($D$94:EU94)</f>
        <v>0</v>
      </c>
      <c r="EW92" s="136">
        <f>SUM($E$89:EW89)-SUM($E$91:EW91)+SUM($D$90:EV90)-SUM($D$94:EV94)</f>
        <v>0</v>
      </c>
      <c r="EX92" s="136">
        <f>SUM($E$89:EX89)-SUM($E$91:EX91)+SUM($D$90:EW90)-SUM($D$94:EW94)</f>
        <v>0</v>
      </c>
      <c r="EY92" s="136">
        <f>SUM($E$89:EY89)-SUM($E$91:EY91)+SUM($D$90:EX90)-SUM($D$94:EX94)</f>
        <v>0</v>
      </c>
      <c r="EZ92" s="136">
        <f>SUM($E$89:EZ89)-SUM($E$91:EZ91)+SUM($D$90:EY90)-SUM($D$94:EY94)</f>
        <v>0</v>
      </c>
      <c r="FA92" s="136">
        <f>SUM($E$89:FA89)-SUM($E$91:FA91)+SUM($D$90:EZ90)-SUM($D$94:EZ94)</f>
        <v>0</v>
      </c>
      <c r="FB92" s="136">
        <f>SUM($E$89:FB89)-SUM($E$91:FB91)+SUM($D$90:FA90)-SUM($D$94:FA94)</f>
        <v>0</v>
      </c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</row>
    <row r="93" spans="2:206">
      <c r="B93" s="105" t="s">
        <v>340</v>
      </c>
      <c r="E93" s="136"/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</row>
    <row r="94" spans="2:206">
      <c r="B94" s="139" t="s">
        <v>326</v>
      </c>
      <c r="E94" s="116">
        <f>IF(E$88='Capital Structure'!$H$7,(E92-E91),0)</f>
        <v>0</v>
      </c>
      <c r="F94" s="116">
        <f>IF(F$88='Capital Structure'!$H$7,(F92-F91),0)</f>
        <v>0</v>
      </c>
      <c r="G94" s="116">
        <f>IF(G$88='Capital Structure'!$H$7,(G92-G91),0)</f>
        <v>0</v>
      </c>
      <c r="H94" s="116">
        <f>IF(H$88='Capital Structure'!$H$7,(H92-H91),0)</f>
        <v>0</v>
      </c>
      <c r="I94" s="116">
        <f>IF(I$88='Capital Structure'!$H$7,(I92-I91),0)</f>
        <v>0</v>
      </c>
      <c r="J94" s="116">
        <f>IF(J$88='Capital Structure'!$H$7,(J92-J91),0)</f>
        <v>0</v>
      </c>
      <c r="K94" s="116">
        <f>IF(K$88='Capital Structure'!$H$7,(K92-K91),0)</f>
        <v>0</v>
      </c>
      <c r="L94" s="116">
        <f>IF(L$88='Capital Structure'!$H$7,(L92-L91),0)</f>
        <v>0</v>
      </c>
      <c r="M94" s="116">
        <f>IF(M$88='Capital Structure'!$H$7,(M92-M91),0)</f>
        <v>0</v>
      </c>
      <c r="N94" s="116">
        <f>IF(N$88='Capital Structure'!$H$7,(N92-N91),0)</f>
        <v>0</v>
      </c>
      <c r="O94" s="116">
        <f>IF(O$88='Capital Structure'!$H$7,(O92-O91),0)</f>
        <v>0</v>
      </c>
      <c r="P94" s="116">
        <f>IF(P$88='Capital Structure'!$H$7,(P92-P91),0)</f>
        <v>0</v>
      </c>
      <c r="Q94" s="116">
        <f>IF(Q$88='Capital Structure'!$H$7,(Q92-Q91),0)</f>
        <v>0</v>
      </c>
      <c r="R94" s="116">
        <f>IF(R$88='Capital Structure'!$H$7,(R92-R91),0)</f>
        <v>0</v>
      </c>
      <c r="S94" s="116">
        <f>IF(S$88='Capital Structure'!$H$7,(S92-S91),0)</f>
        <v>0</v>
      </c>
      <c r="T94" s="116">
        <f>IF(T$88='Capital Structure'!$H$7,(T92-T91),0)</f>
        <v>0</v>
      </c>
      <c r="U94" s="116">
        <f>IF(U$88='Capital Structure'!$H$7,(U92-U91),0)</f>
        <v>0</v>
      </c>
      <c r="V94" s="116">
        <f>IF(V$88='Capital Structure'!$H$7,(V92-V91),0)</f>
        <v>0</v>
      </c>
      <c r="W94" s="116">
        <f>IF(W$88='Capital Structure'!$H$7,(W92-W91),0)</f>
        <v>0</v>
      </c>
      <c r="X94" s="116">
        <f>IF(X$88='Capital Structure'!$H$7,(X92-X91),0)</f>
        <v>0</v>
      </c>
      <c r="Y94" s="116">
        <f>IF(Y$88='Capital Structure'!$H$7,(Y92-Y91),0)</f>
        <v>0</v>
      </c>
      <c r="Z94" s="116">
        <f>IF(Z$88='Capital Structure'!$H$7,(Z92-Z91),0)</f>
        <v>0</v>
      </c>
      <c r="AA94" s="116">
        <f>IF(AA$88='Capital Structure'!$H$7,(AA92-AA91),0)</f>
        <v>0</v>
      </c>
      <c r="AB94" s="116">
        <f>IF(AB$88='Capital Structure'!$H$7,(AB92-AB91),0)</f>
        <v>0</v>
      </c>
      <c r="AC94" s="116">
        <f>IF(AC$88='Capital Structure'!$H$7,(AC92-AC91),0)</f>
        <v>0</v>
      </c>
      <c r="AD94" s="116">
        <f>IF(AD$88='Capital Structure'!$H$7,(AD92-AD91),0)</f>
        <v>0</v>
      </c>
      <c r="AE94" s="116">
        <f>IF(AE$88='Capital Structure'!$H$7,(AE92-AE91),0)</f>
        <v>0</v>
      </c>
      <c r="AF94" s="116">
        <f>IF(AF$88='Capital Structure'!$H$7,(AF92-AF91),0)</f>
        <v>0</v>
      </c>
      <c r="AG94" s="116">
        <f>IF(AG$88='Capital Structure'!$H$7,(AG92-AG91),0)</f>
        <v>0</v>
      </c>
      <c r="AH94" s="116">
        <f>IF(AH$88='Capital Structure'!$H$7,(AH92-AH91),0)</f>
        <v>0</v>
      </c>
      <c r="AI94" s="116">
        <f>IF(AI$88='Capital Structure'!$H$7,(AI92-AI91),0)</f>
        <v>0</v>
      </c>
      <c r="AJ94" s="116">
        <f>IF(AJ$88='Capital Structure'!$H$7,(AJ92-AJ91),0)</f>
        <v>0</v>
      </c>
      <c r="AK94" s="116">
        <f>IF(AK$88='Capital Structure'!$H$7,(AK92-AK91),0)</f>
        <v>0</v>
      </c>
      <c r="AL94" s="116">
        <f>IF(AL$88='Capital Structure'!$H$7,(AL92-AL91),0)</f>
        <v>0</v>
      </c>
      <c r="AM94" s="116">
        <f>IF(AM$88='Capital Structure'!$H$7,(AM92-AM91),0)</f>
        <v>0</v>
      </c>
      <c r="AN94" s="116">
        <f>IF(AN$88='Capital Structure'!$H$7,(AN92-AN91),0)</f>
        <v>0</v>
      </c>
      <c r="AO94" s="116">
        <f>IF(AO$88='Capital Structure'!$H$7,(AO92-AO91),0)</f>
        <v>0</v>
      </c>
      <c r="AP94" s="116">
        <f>IF(AP$88='Capital Structure'!$H$7,(AP92-AP91),0)</f>
        <v>0</v>
      </c>
      <c r="AQ94" s="116">
        <f>IF(AQ$88='Capital Structure'!$H$7,(AQ92-AQ91),0)</f>
        <v>0</v>
      </c>
      <c r="AR94" s="116">
        <f>IF(AR$88='Capital Structure'!$H$7,(AR92-AR91),0)</f>
        <v>0</v>
      </c>
      <c r="AS94" s="116">
        <f>IF(AS$88='Capital Structure'!$H$7,(AS92-AS91),0)</f>
        <v>0</v>
      </c>
      <c r="AT94" s="116">
        <f>IF(AT$88='Capital Structure'!$H$7,(AT92-AT91),0)</f>
        <v>0</v>
      </c>
      <c r="AU94" s="116">
        <f>IF(AU$88='Capital Structure'!$H$7,(AU92-AU91),0)</f>
        <v>0</v>
      </c>
      <c r="AV94" s="116">
        <f>IF(AV$88='Capital Structure'!$H$7,(AV92-AV91),0)</f>
        <v>0</v>
      </c>
      <c r="AW94" s="116">
        <f>IF(AW$88='Capital Structure'!$H$7,(AW92-AW91),0)</f>
        <v>0</v>
      </c>
      <c r="AX94" s="116">
        <f>IF(AX$88='Capital Structure'!$H$7,(AX92-AX91),0)</f>
        <v>0</v>
      </c>
      <c r="AY94" s="116">
        <f>IF(AY$88='Capital Structure'!$H$7,(AY92-AY91),0)</f>
        <v>0</v>
      </c>
      <c r="AZ94" s="116">
        <f>IF(AZ$88='Capital Structure'!$H$7,(AZ92-AZ91),0)</f>
        <v>0</v>
      </c>
      <c r="BA94" s="116">
        <f>IF(BA$88='Capital Structure'!$H$7,(BA92-BA91),0)</f>
        <v>0</v>
      </c>
      <c r="BB94" s="116">
        <f>IF(BB$88='Capital Structure'!$H$7,(BB92-BB91),0)</f>
        <v>0</v>
      </c>
      <c r="BC94" s="116">
        <f>IF(BC$88='Capital Structure'!$H$7,(BC92-BC91),0)</f>
        <v>0</v>
      </c>
      <c r="BD94" s="116">
        <f>IF(BD$88='Capital Structure'!$H$7,(BD92-BD91),0)</f>
        <v>0</v>
      </c>
      <c r="BE94" s="116">
        <f>IF(BE$88='Capital Structure'!$H$7,(BE92-BE91),0)</f>
        <v>0</v>
      </c>
      <c r="BF94" s="116">
        <f>IF(BF$88='Capital Structure'!$H$7,(BF92-BF91),0)</f>
        <v>0</v>
      </c>
      <c r="BG94" s="116">
        <f>IF(BG$88='Capital Structure'!$H$7,(BG92-BG91),0)</f>
        <v>0</v>
      </c>
      <c r="BH94" s="116">
        <f>IF(BH$88='Capital Structure'!$H$7,(BH92-BH91),0)</f>
        <v>0</v>
      </c>
      <c r="BI94" s="116">
        <f>IF(BI$88='Capital Structure'!$H$7,(BI92-BI91),0)</f>
        <v>0</v>
      </c>
      <c r="BJ94" s="116">
        <f>IF(BJ$88='Capital Structure'!$H$7,(BJ92-BJ91),0)</f>
        <v>0</v>
      </c>
      <c r="BK94" s="116">
        <f>IF(BK$88='Capital Structure'!$H$7,(BK92-BK91),0)</f>
        <v>0</v>
      </c>
      <c r="BL94" s="116">
        <f>IF(BL$88='Capital Structure'!$H$7,(BL92-BL91),0)</f>
        <v>0</v>
      </c>
      <c r="BM94" s="116">
        <f>IF(BM$88='Capital Structure'!$H$7,(BM92-BM91),0)</f>
        <v>0</v>
      </c>
      <c r="BN94" s="116">
        <f>IF(BN$88='Capital Structure'!$H$7,(BN92-BN91),0)</f>
        <v>0</v>
      </c>
      <c r="BO94" s="116">
        <f>IF(BO$88='Capital Structure'!$H$7,(BO92-BO91),0)</f>
        <v>0</v>
      </c>
      <c r="BP94" s="116">
        <f>IF(BP$88='Capital Structure'!$H$7,(BP92-BP91),0)</f>
        <v>0</v>
      </c>
      <c r="BQ94" s="116">
        <f>IF(BQ$88='Capital Structure'!$H$7,(BQ92-BQ91),0)</f>
        <v>0</v>
      </c>
      <c r="BR94" s="116">
        <f>IF(BR$88='Capital Structure'!$H$7,(BR92-BR91),0)</f>
        <v>0</v>
      </c>
      <c r="BS94" s="116">
        <f>IF(BS$88='Capital Structure'!$H$7,(BS92-BS91),0)</f>
        <v>0</v>
      </c>
      <c r="BT94" s="116">
        <f>IF(BT$88='Capital Structure'!$H$7,(BT92-BT91),0)</f>
        <v>0</v>
      </c>
      <c r="BU94" s="116">
        <f>IF(BU$88='Capital Structure'!$H$7,(BU92-BU91),0)</f>
        <v>0</v>
      </c>
      <c r="BV94" s="116">
        <f>IF(BV$88='Capital Structure'!$H$7,(BV92-BV91),0)</f>
        <v>0</v>
      </c>
      <c r="BW94" s="116">
        <f>IF(BW$88='Capital Structure'!$H$7,(BW92-BW91),0)</f>
        <v>0</v>
      </c>
      <c r="BX94" s="116">
        <f>IF(BX$88='Capital Structure'!$H$7,(BX92-BX91),0)</f>
        <v>0</v>
      </c>
      <c r="BY94" s="116">
        <f>IF(BY$88='Capital Structure'!$H$7,(BY92-BY91),0)</f>
        <v>0</v>
      </c>
      <c r="BZ94" s="116">
        <f>IF(BZ$88='Capital Structure'!$H$7,(BZ92-BZ91),0)</f>
        <v>0</v>
      </c>
      <c r="CA94" s="116">
        <f>IF(CA$88='Capital Structure'!$H$7,(CA92-CA91),0)</f>
        <v>0</v>
      </c>
      <c r="CB94" s="116">
        <f>IF(CB$88='Capital Structure'!$H$7,(CB92-CB91),0)</f>
        <v>92551662.478922665</v>
      </c>
      <c r="CC94" s="116">
        <f>IF(CC$88='Capital Structure'!$H$7,(CC92-CC91),0)</f>
        <v>0</v>
      </c>
      <c r="CD94" s="116">
        <f>IF(CD$88='Capital Structure'!$H$7,(CD92-CD91),0)</f>
        <v>0</v>
      </c>
      <c r="CE94" s="116">
        <f>IF(CE$88='Capital Structure'!$H$7,(CE92-CE91),0)</f>
        <v>0</v>
      </c>
      <c r="CF94" s="116">
        <f>IF(CF$88='Capital Structure'!$H$7,(CF92-CF91),0)</f>
        <v>0</v>
      </c>
      <c r="CG94" s="116">
        <f>IF(CG$88='Capital Structure'!$H$7,(CG92-CG91),0)</f>
        <v>0</v>
      </c>
      <c r="CH94" s="116">
        <f>IF(CH$88='Capital Structure'!$H$7,(CH92-CH91),0)</f>
        <v>0</v>
      </c>
      <c r="CI94" s="116">
        <f>IF(CI$88='Capital Structure'!$H$7,(CI92-CI91),0)</f>
        <v>0</v>
      </c>
      <c r="CJ94" s="116">
        <f>IF(CJ$88='Capital Structure'!$H$7,(CJ92-CJ91),0)</f>
        <v>0</v>
      </c>
      <c r="CK94" s="116">
        <f>IF(CK$88='Capital Structure'!$H$7,(CK92-CK91),0)</f>
        <v>0</v>
      </c>
      <c r="CL94" s="116">
        <f>IF(CL$88='Capital Structure'!$H$7,(CL92-CL91),0)</f>
        <v>0</v>
      </c>
      <c r="CM94" s="116">
        <f>IF(CM$88='Capital Structure'!$H$7,(CM92-CM91),0)</f>
        <v>0</v>
      </c>
      <c r="CN94" s="116">
        <f>IF(CN$88='Capital Structure'!$H$7,(CN92-CN91),0)</f>
        <v>0</v>
      </c>
      <c r="CO94" s="116">
        <f>IF(CO$88='Capital Structure'!$H$7,(CO92-CO91),0)</f>
        <v>0</v>
      </c>
      <c r="CP94" s="116">
        <f>IF(CP$88='Capital Structure'!$H$7,(CP92-CP91),0)</f>
        <v>0</v>
      </c>
      <c r="CQ94" s="116">
        <f>IF(CQ$88='Capital Structure'!$H$7,(CQ92-CQ91),0)</f>
        <v>0</v>
      </c>
      <c r="CR94" s="116">
        <f>IF(CR$88='Capital Structure'!$H$7,(CR92-CR91),0)</f>
        <v>0</v>
      </c>
      <c r="CS94" s="116">
        <f>IF(CS$88='Capital Structure'!$H$7,(CS92-CS91),0)</f>
        <v>0</v>
      </c>
      <c r="CT94" s="116">
        <f>IF(CT$88='Capital Structure'!$H$7,(CT92-CT91),0)</f>
        <v>0</v>
      </c>
      <c r="CU94" s="116">
        <f>IF(CU$88='Capital Structure'!$H$7,(CU92-CU91),0)</f>
        <v>0</v>
      </c>
      <c r="CV94" s="116">
        <f>IF(CV$88='Capital Structure'!$H$7,(CV92-CV91),0)</f>
        <v>0</v>
      </c>
      <c r="CW94" s="116">
        <f>IF(CW$88='Capital Structure'!$H$7,(CW92-CW91),0)</f>
        <v>0</v>
      </c>
      <c r="CX94" s="116">
        <f>IF(CX$88='Capital Structure'!$H$7,(CX92-CX91),0)</f>
        <v>0</v>
      </c>
      <c r="CY94" s="116">
        <f>IF(CY$88='Capital Structure'!$H$7,(CY92-CY91),0)</f>
        <v>0</v>
      </c>
      <c r="CZ94" s="116">
        <f>IF(CZ$88='Capital Structure'!$H$7,(CZ92-CZ91),0)</f>
        <v>0</v>
      </c>
      <c r="DA94" s="116">
        <f>IF(DA$88='Capital Structure'!$H$7,(DA92-DA91),0)</f>
        <v>0</v>
      </c>
      <c r="DB94" s="116">
        <f>IF(DB$88='Capital Structure'!$H$7,(DB92-DB91),0)</f>
        <v>0</v>
      </c>
      <c r="DC94" s="116">
        <f>IF(DC$88='Capital Structure'!$H$7,(DC92-DC91),0)</f>
        <v>0</v>
      </c>
      <c r="DD94" s="116">
        <f>IF(DD$88='Capital Structure'!$H$7,(DD92-DD91),0)</f>
        <v>0</v>
      </c>
      <c r="DE94" s="116">
        <f>IF(DE$88='Capital Structure'!$H$7,(DE92-DE91),0)</f>
        <v>0</v>
      </c>
      <c r="DF94" s="116">
        <f>IF(DF$88='Capital Structure'!$H$7,(DF92-DF91),0)</f>
        <v>0</v>
      </c>
      <c r="DG94" s="116">
        <f>IF(DG$88='Capital Structure'!$H$7,(DG92-DG91),0)</f>
        <v>0</v>
      </c>
      <c r="DH94" s="116">
        <f>IF(DH$88='Capital Structure'!$H$7,(DH92-DH91),0)</f>
        <v>0</v>
      </c>
      <c r="DI94" s="116">
        <f>IF(DI$88='Capital Structure'!$H$7,(DI92-DI91),0)</f>
        <v>0</v>
      </c>
      <c r="DJ94" s="116">
        <f>IF(DJ$88='Capital Structure'!$H$7,(DJ92-DJ91),0)</f>
        <v>0</v>
      </c>
      <c r="DK94" s="116">
        <f>IF(DK$88='Capital Structure'!$H$7,(DK92-DK91),0)</f>
        <v>0</v>
      </c>
      <c r="DL94" s="116">
        <f>IF(DL$88='Capital Structure'!$H$7,(DL92-DL91),0)</f>
        <v>0</v>
      </c>
      <c r="DM94" s="116">
        <f>IF(DM$88='Capital Structure'!$H$7,(DM92-DM91),0)</f>
        <v>0</v>
      </c>
      <c r="DN94" s="116">
        <f>IF(DN$88='Capital Structure'!$H$7,(DN92-DN91),0)</f>
        <v>0</v>
      </c>
      <c r="DO94" s="116">
        <f>IF(DO$88='Capital Structure'!$H$7,(DO92-DO91),0)</f>
        <v>0</v>
      </c>
      <c r="DP94" s="116">
        <f>IF(DP$88='Capital Structure'!$H$7,(DP92-DP91),0)</f>
        <v>0</v>
      </c>
      <c r="DQ94" s="116">
        <f>IF(DQ$88='Capital Structure'!$H$7,(DQ92-DQ91),0)</f>
        <v>0</v>
      </c>
      <c r="DR94" s="116">
        <f>IF(DR$88='Capital Structure'!$H$7,(DR92-DR91),0)</f>
        <v>0</v>
      </c>
      <c r="DS94" s="116">
        <f>IF(DS$88='Capital Structure'!$H$7,(DS92-DS91),0)</f>
        <v>0</v>
      </c>
      <c r="DT94" s="116">
        <f>IF(DT$88='Capital Structure'!$H$7,(DT92-DT91),0)</f>
        <v>0</v>
      </c>
      <c r="DU94" s="116">
        <f>IF(DU$88='Capital Structure'!$H$7,(DU92-DU91),0)</f>
        <v>0</v>
      </c>
      <c r="DV94" s="116">
        <f>IF(DV$88='Capital Structure'!$H$7,(DV92-DV91),0)</f>
        <v>0</v>
      </c>
      <c r="DW94" s="116">
        <f>IF(DW$88='Capital Structure'!$H$7,(DW92-DW91),0)</f>
        <v>0</v>
      </c>
      <c r="DX94" s="116">
        <f>IF(DX$88='Capital Structure'!$H$7,(DX92-DX91),0)</f>
        <v>0</v>
      </c>
      <c r="DY94" s="116">
        <f>IF(DY$88='Capital Structure'!$H$7,(DY92-DY91),0)</f>
        <v>0</v>
      </c>
      <c r="DZ94" s="116">
        <f>IF(DZ$88='Capital Structure'!$H$7,(DZ92-DZ91),0)</f>
        <v>0</v>
      </c>
      <c r="EA94" s="116">
        <f>IF(EA$88='Capital Structure'!$H$7,(EA92-EA91),0)</f>
        <v>0</v>
      </c>
      <c r="EB94" s="116">
        <f>IF(EB$88='Capital Structure'!$H$7,(EB92-EB91),0)</f>
        <v>0</v>
      </c>
      <c r="EC94" s="116">
        <f>IF(EC$88='Capital Structure'!$H$7,(EC92-EC91),0)</f>
        <v>0</v>
      </c>
      <c r="ED94" s="116">
        <f>IF(ED$88='Capital Structure'!$H$7,(ED92-ED91),0)</f>
        <v>0</v>
      </c>
      <c r="EE94" s="116">
        <f>IF(EE$88='Capital Structure'!$H$7,(EE92-EE91),0)</f>
        <v>0</v>
      </c>
      <c r="EF94" s="116">
        <f>IF(EF$88='Capital Structure'!$H$7,(EF92-EF91),0)</f>
        <v>0</v>
      </c>
      <c r="EG94" s="116">
        <f>IF(EG$88='Capital Structure'!$H$7,(EG92-EG91),0)</f>
        <v>0</v>
      </c>
      <c r="EH94" s="116">
        <f>IF(EH$88='Capital Structure'!$H$7,(EH92-EH91),0)</f>
        <v>0</v>
      </c>
      <c r="EI94" s="116">
        <f>IF(EI$88='Capital Structure'!$H$7,(EI92-EI91),0)</f>
        <v>0</v>
      </c>
      <c r="EJ94" s="116">
        <f>IF(EJ$88='Capital Structure'!$H$7,(EJ92-EJ91),0)</f>
        <v>0</v>
      </c>
      <c r="EK94" s="116">
        <f>IF(EK$88='Capital Structure'!$H$7,(EK92-EK91),0)</f>
        <v>0</v>
      </c>
      <c r="EL94" s="116">
        <f>IF(EL$88='Capital Structure'!$H$7,(EL92-EL91),0)</f>
        <v>0</v>
      </c>
      <c r="EM94" s="116">
        <f>IF(EM$88='Capital Structure'!$H$7,(EM92-EM91),0)</f>
        <v>0</v>
      </c>
      <c r="EN94" s="116">
        <f>IF(EN$88='Capital Structure'!$H$7,(EN92-EN91),0)</f>
        <v>0</v>
      </c>
      <c r="EO94" s="116">
        <f>IF(EO$88='Capital Structure'!$H$7,(EO92-EO91),0)</f>
        <v>0</v>
      </c>
      <c r="EP94" s="116">
        <f>IF(EP$88='Capital Structure'!$H$7,(EP92-EP91),0)</f>
        <v>0</v>
      </c>
      <c r="EQ94" s="116">
        <f>IF(EQ$88='Capital Structure'!$H$7,(EQ92-EQ91),0)</f>
        <v>0</v>
      </c>
      <c r="ER94" s="116">
        <f>IF(ER$88='Capital Structure'!$H$7,(ER92-ER91),0)</f>
        <v>0</v>
      </c>
      <c r="ES94" s="116">
        <f>IF(ES$88='Capital Structure'!$H$7,(ES92-ES91),0)</f>
        <v>0</v>
      </c>
      <c r="ET94" s="116">
        <f>IF(ET$88='Capital Structure'!$H$7,(ET92-ET91),0)</f>
        <v>0</v>
      </c>
      <c r="EU94" s="116">
        <f>IF(EU$88='Capital Structure'!$H$7,(EU92-EU91),0)</f>
        <v>0</v>
      </c>
      <c r="EV94" s="116">
        <f>IF(EV$88='Capital Structure'!$H$7,(EV92-EV91),0)</f>
        <v>0</v>
      </c>
      <c r="EW94" s="116">
        <f>IF(EW$88='Capital Structure'!$H$7,(EW92-EW91),0)</f>
        <v>0</v>
      </c>
      <c r="EX94" s="116">
        <f>IF(EX$88='Capital Structure'!$H$7,(EX92-EX91),0)</f>
        <v>0</v>
      </c>
      <c r="EY94" s="116">
        <f>IF(EY$88='Capital Structure'!$H$7,(EY92-EY91),0)</f>
        <v>0</v>
      </c>
      <c r="EZ94" s="116">
        <f>IF(EZ$88='Capital Structure'!$H$7,(EZ92-EZ91),0)</f>
        <v>0</v>
      </c>
      <c r="FA94" s="116">
        <f>IF(FA$88='Capital Structure'!$H$7,(FA92-FA91),0)</f>
        <v>0</v>
      </c>
      <c r="FB94" s="116">
        <f>IF(FB$88='Capital Structure'!$H$7,(FB92-FB91),0)</f>
        <v>0</v>
      </c>
      <c r="FC94" s="116"/>
      <c r="FD94" s="116"/>
      <c r="FE94" s="116"/>
      <c r="FF94" s="116"/>
      <c r="FG94" s="116"/>
      <c r="FH94" s="116"/>
      <c r="FI94" s="116"/>
      <c r="FJ94" s="116"/>
      <c r="FK94" s="116"/>
      <c r="FL94" s="116"/>
      <c r="FM94" s="116"/>
      <c r="FN94" s="116"/>
      <c r="FO94" s="116"/>
      <c r="FP94" s="116"/>
      <c r="FQ94" s="116"/>
      <c r="FR94" s="116"/>
      <c r="FS94" s="116"/>
      <c r="FT94" s="116"/>
      <c r="FU94" s="116"/>
      <c r="FV94" s="116"/>
      <c r="FW94" s="116"/>
      <c r="FX94" s="116"/>
      <c r="FY94" s="116"/>
      <c r="FZ94" s="116"/>
      <c r="GA94" s="116"/>
      <c r="GB94" s="116"/>
      <c r="GC94" s="116"/>
      <c r="GD94" s="116"/>
      <c r="GE94" s="116"/>
      <c r="GF94" s="116"/>
      <c r="GG94" s="116"/>
      <c r="GH94" s="116"/>
      <c r="GI94" s="116"/>
      <c r="GJ94" s="116"/>
      <c r="GK94" s="116"/>
      <c r="GL94" s="116"/>
      <c r="GM94" s="116"/>
      <c r="GN94" s="116"/>
      <c r="GO94" s="116"/>
      <c r="GP94" s="116"/>
      <c r="GQ94" s="116"/>
      <c r="GR94" s="116"/>
      <c r="GS94" s="116"/>
      <c r="GT94" s="116"/>
      <c r="GU94" s="116"/>
      <c r="GV94" s="116"/>
      <c r="GW94" s="116"/>
      <c r="GX94" s="116"/>
    </row>
    <row r="95" spans="2:206">
      <c r="B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  <c r="AA95" s="139"/>
      <c r="AB95" s="139"/>
      <c r="AC95" s="139"/>
      <c r="AD95" s="139"/>
      <c r="AE95" s="139"/>
      <c r="AF95" s="139"/>
      <c r="AG95" s="139"/>
      <c r="AH95" s="139"/>
      <c r="AI95" s="139"/>
      <c r="AJ95" s="139"/>
      <c r="AK95" s="139"/>
      <c r="AL95" s="139"/>
      <c r="AM95" s="139"/>
      <c r="AN95" s="139"/>
      <c r="AO95" s="139"/>
      <c r="AP95" s="139"/>
      <c r="AQ95" s="139"/>
      <c r="AR95" s="139"/>
      <c r="AS95" s="139"/>
      <c r="AT95" s="139"/>
      <c r="AU95" s="139"/>
      <c r="AV95" s="139"/>
      <c r="AW95" s="139"/>
      <c r="AX95" s="139"/>
      <c r="AY95" s="139"/>
      <c r="AZ95" s="139"/>
      <c r="BA95" s="139"/>
      <c r="BB95" s="139"/>
      <c r="BC95" s="139"/>
      <c r="BD95" s="139"/>
      <c r="BE95" s="139"/>
      <c r="BF95" s="139"/>
      <c r="BG95" s="139"/>
      <c r="BH95" s="139"/>
      <c r="BI95" s="139"/>
      <c r="BJ95" s="139"/>
      <c r="BK95" s="139"/>
      <c r="BL95" s="139"/>
      <c r="BM95" s="139"/>
      <c r="BN95" s="139"/>
      <c r="BO95" s="139"/>
      <c r="BP95" s="139"/>
      <c r="BQ95" s="139"/>
      <c r="BR95" s="139"/>
      <c r="BS95" s="139"/>
      <c r="BT95" s="139"/>
      <c r="BU95" s="139"/>
      <c r="BV95" s="139"/>
      <c r="BW95" s="139"/>
      <c r="BX95" s="139"/>
      <c r="BY95" s="139"/>
      <c r="BZ95" s="139"/>
      <c r="CA95" s="139"/>
      <c r="CB95" s="139"/>
      <c r="CC95" s="139"/>
      <c r="CD95" s="139"/>
      <c r="CE95" s="139"/>
      <c r="CF95" s="139"/>
      <c r="CG95" s="139"/>
      <c r="CH95" s="139"/>
      <c r="CI95" s="139"/>
      <c r="CJ95" s="139"/>
      <c r="CK95" s="139"/>
      <c r="CL95" s="139"/>
      <c r="CM95" s="139"/>
      <c r="CN95" s="139"/>
      <c r="CO95" s="139"/>
      <c r="CP95" s="139"/>
      <c r="CQ95" s="139"/>
      <c r="CR95" s="139"/>
      <c r="CS95" s="139"/>
      <c r="CT95" s="139"/>
      <c r="CU95" s="139"/>
      <c r="CV95" s="139"/>
      <c r="CW95" s="139"/>
      <c r="CX95" s="139"/>
      <c r="CY95" s="139"/>
      <c r="CZ95" s="139"/>
      <c r="DA95" s="139"/>
      <c r="DB95" s="139"/>
      <c r="DC95" s="139"/>
      <c r="DD95" s="139"/>
      <c r="DE95" s="139"/>
      <c r="DF95" s="139"/>
      <c r="DG95" s="139"/>
      <c r="DH95" s="139"/>
      <c r="DI95" s="139"/>
      <c r="DJ95" s="139"/>
      <c r="DK95" s="139"/>
      <c r="DL95" s="139"/>
      <c r="DM95" s="139"/>
      <c r="DN95" s="139"/>
      <c r="DO95" s="139"/>
      <c r="DP95" s="139"/>
      <c r="DQ95" s="139"/>
      <c r="DR95" s="139"/>
      <c r="DS95" s="139"/>
      <c r="DT95" s="139"/>
      <c r="DU95" s="139"/>
      <c r="DV95" s="139"/>
      <c r="DW95" s="139"/>
      <c r="DX95" s="139"/>
      <c r="DY95" s="139"/>
      <c r="DZ95" s="139"/>
      <c r="EA95" s="139"/>
      <c r="EB95" s="139"/>
      <c r="EC95" s="139"/>
      <c r="ED95" s="139"/>
      <c r="EE95" s="139"/>
      <c r="EF95" s="139"/>
      <c r="EG95" s="139"/>
      <c r="EH95" s="139"/>
      <c r="EI95" s="139"/>
      <c r="EJ95" s="139"/>
      <c r="EK95" s="139"/>
      <c r="EL95" s="139"/>
      <c r="EM95" s="139"/>
      <c r="EN95" s="139"/>
      <c r="EO95" s="139"/>
      <c r="EP95" s="139"/>
      <c r="EQ95" s="139"/>
      <c r="ER95" s="139"/>
      <c r="ES95" s="139"/>
      <c r="ET95" s="139"/>
      <c r="EU95" s="139"/>
      <c r="EV95" s="139"/>
      <c r="EW95" s="139"/>
      <c r="EX95" s="139"/>
      <c r="EY95" s="139"/>
      <c r="EZ95" s="139"/>
      <c r="FA95" s="139"/>
      <c r="FB95" s="139"/>
      <c r="FC95" s="139"/>
      <c r="FD95" s="139"/>
      <c r="FE95" s="139"/>
      <c r="FF95" s="139"/>
      <c r="FG95" s="139"/>
      <c r="FH95" s="139"/>
      <c r="FI95" s="139"/>
      <c r="FJ95" s="139"/>
      <c r="FK95" s="139"/>
      <c r="FL95" s="139"/>
      <c r="FM95" s="139"/>
      <c r="FN95" s="139"/>
      <c r="FO95" s="139"/>
      <c r="FP95" s="139"/>
      <c r="FQ95" s="139"/>
      <c r="FR95" s="139"/>
      <c r="FS95" s="139"/>
      <c r="FT95" s="139"/>
      <c r="FU95" s="139"/>
      <c r="FV95" s="139"/>
      <c r="FW95" s="139"/>
      <c r="FX95" s="139"/>
      <c r="FY95" s="139"/>
      <c r="FZ95" s="139"/>
      <c r="GA95" s="139"/>
      <c r="GB95" s="139"/>
      <c r="GC95" s="139"/>
      <c r="GD95" s="139"/>
      <c r="GE95" s="139"/>
      <c r="GF95" s="139"/>
      <c r="GG95" s="139"/>
      <c r="GH95" s="139"/>
      <c r="GI95" s="139"/>
      <c r="GJ95" s="139"/>
      <c r="GK95" s="139"/>
      <c r="GL95" s="139"/>
      <c r="GM95" s="139"/>
      <c r="GN95" s="139"/>
      <c r="GO95" s="139"/>
      <c r="GP95" s="139"/>
      <c r="GQ95" s="139"/>
      <c r="GR95" s="139"/>
      <c r="GS95" s="139"/>
      <c r="GT95" s="139"/>
      <c r="GU95" s="139"/>
      <c r="GV95" s="139"/>
      <c r="GW95" s="139"/>
      <c r="GX95" s="139"/>
    </row>
    <row r="96" spans="2:206">
      <c r="B96" s="139" t="s">
        <v>354</v>
      </c>
      <c r="E96" s="139">
        <f>MAX((SUM($E$89:E89)-SUM($E$97:E97)-SUM($E$98:E98))*'Capital Structure'!$H$21/12,0)</f>
        <v>0</v>
      </c>
      <c r="F96" s="139">
        <f>MAX((SUM($E$89:F89)-SUM($E$97:F97)-SUM($E$98:F98))*'Capital Structure'!$H$21/12,0)</f>
        <v>0</v>
      </c>
      <c r="G96" s="139">
        <f>MAX((SUM($E$89:G89)-SUM($E$97:G97)-SUM($E$98:G98))*'Capital Structure'!$H$21/12,0)</f>
        <v>0</v>
      </c>
      <c r="H96" s="139">
        <f>MAX((SUM($E$89:H89)-SUM($E$97:H97)-SUM($E$98:H98))*'Capital Structure'!$H$21/12,0)</f>
        <v>0</v>
      </c>
      <c r="I96" s="139">
        <f>MAX((SUM($E$89:I89)-SUM($E$97:I97)-SUM($E$98:I98))*'Capital Structure'!$H$21/12,0)</f>
        <v>0</v>
      </c>
      <c r="J96" s="139">
        <f>MAX((SUM($E$89:J89)-SUM($E$97:J97)-SUM($E$98:J98))*'Capital Structure'!$H$21/12,0)</f>
        <v>0</v>
      </c>
      <c r="K96" s="139">
        <f>MAX((SUM($E$89:K89)-SUM($E$97:K97)-SUM($E$98:K98))*'Capital Structure'!$H$21/12,0)</f>
        <v>0</v>
      </c>
      <c r="L96" s="139">
        <f>MAX((SUM($E$89:L89)-SUM($E$97:L97)-SUM($E$98:L98))*'Capital Structure'!$H$21/12,0)</f>
        <v>0</v>
      </c>
      <c r="M96" s="139">
        <f>MAX((SUM($E$89:M89)-SUM($E$97:M97)-SUM($E$98:M98))*'Capital Structure'!$H$21/12,0)</f>
        <v>0</v>
      </c>
      <c r="N96" s="139">
        <f>MAX((SUM($E$89:N89)-SUM($E$97:N97)-SUM($E$98:N98))*'Capital Structure'!$H$21/12,0)</f>
        <v>0</v>
      </c>
      <c r="O96" s="139">
        <f>MAX((SUM($E$89:O89)-SUM($E$97:O97)-SUM($E$98:O98))*'Capital Structure'!$H$21/12,0)</f>
        <v>0</v>
      </c>
      <c r="P96" s="139">
        <f>MAX((SUM($E$89:P89)-SUM($E$97:P97)-SUM($E$98:P98))*'Capital Structure'!$H$21/12,0)</f>
        <v>0</v>
      </c>
      <c r="Q96" s="139">
        <f>MAX((SUM($E$89:Q89)-SUM($E$97:Q97)-SUM($E$98:Q98))*'Capital Structure'!$H$21/12,0)</f>
        <v>0</v>
      </c>
      <c r="R96" s="139">
        <f>MAX((SUM($E$89:R89)-SUM($E$97:R97)-SUM($E$98:R98))*'Capital Structure'!$H$21/12,0)</f>
        <v>0</v>
      </c>
      <c r="S96" s="139">
        <f>MAX((SUM($E$89:S89)-SUM($E$97:S97)-SUM($E$98:S98))*'Capital Structure'!$H$21/12,0)</f>
        <v>0</v>
      </c>
      <c r="T96" s="139">
        <f>MAX((SUM($E$89:T89)-SUM($E$97:T97)-SUM($E$98:T98))*'Capital Structure'!$H$21/12,0)</f>
        <v>0</v>
      </c>
      <c r="U96" s="139">
        <f>MAX((SUM($E$89:U89)-SUM($E$97:U97)-SUM($E$98:U98))*'Capital Structure'!$H$21/12,0)</f>
        <v>0</v>
      </c>
      <c r="V96" s="139">
        <f>MAX((SUM($E$89:V89)-SUM($E$97:V97)-SUM($E$98:V98))*'Capital Structure'!$H$21/12,0)</f>
        <v>0</v>
      </c>
      <c r="W96" s="139">
        <f>MAX((SUM($E$89:W89)-SUM($E$97:W97)-SUM($E$98:W98))*'Capital Structure'!$H$21/12,0)</f>
        <v>0</v>
      </c>
      <c r="X96" s="139">
        <f>MAX((SUM($E$89:X89)-SUM($E$97:X97)-SUM($E$98:X98))*'Capital Structure'!$H$21/12,0)</f>
        <v>0</v>
      </c>
      <c r="Y96" s="139">
        <f>MAX((SUM($E$89:Y89)-SUM($E$97:Y97)-SUM($E$98:Y98))*'Capital Structure'!$H$21/12,0)</f>
        <v>0</v>
      </c>
      <c r="Z96" s="139">
        <f>MAX((SUM($E$89:Z89)-SUM($E$97:Z97)-SUM($E$98:Z98))*'Capital Structure'!$H$21/12,0)</f>
        <v>0</v>
      </c>
      <c r="AA96" s="139">
        <f>MAX((SUM($E$89:AA89)-SUM($E$97:AA97)-SUM($E$98:AA98))*'Capital Structure'!$H$21/12,0)</f>
        <v>0</v>
      </c>
      <c r="AB96" s="139">
        <f>MAX((SUM($E$89:AB89)-SUM($E$97:AB97)-SUM($E$98:AB98))*'Capital Structure'!$H$21/12,0)</f>
        <v>0</v>
      </c>
      <c r="AC96" s="139">
        <f>MAX((SUM($E$89:AC89)-SUM($E$97:AC97)-SUM($E$98:AC98))*'Capital Structure'!$H$21/12,0)</f>
        <v>0</v>
      </c>
      <c r="AD96" s="139">
        <f>MAX((SUM($E$89:AD89)-SUM($E$97:AD97)-SUM($E$98:AD98))*'Capital Structure'!$H$21/12,0)</f>
        <v>0</v>
      </c>
      <c r="AE96" s="139">
        <f>MAX((SUM($E$89:AE89)-SUM($E$97:AE97)-SUM($E$98:AE98))*'Capital Structure'!$H$21/12,0)</f>
        <v>0</v>
      </c>
      <c r="AF96" s="139">
        <f>MAX((SUM($E$89:AF89)-SUM($E$97:AF97)-SUM($E$98:AF98))*'Capital Structure'!$H$21/12,0)</f>
        <v>0</v>
      </c>
      <c r="AG96" s="139">
        <f>MAX((SUM($E$89:AG89)-SUM($E$97:AG97)-SUM($E$98:AG98))*'Capital Structure'!$H$21/12,0)</f>
        <v>0</v>
      </c>
      <c r="AH96" s="139">
        <f>MAX((SUM($E$89:AH89)-SUM($E$97:AH97)-SUM($E$98:AH98))*'Capital Structure'!$H$21/12,0)</f>
        <v>0</v>
      </c>
      <c r="AI96" s="139">
        <f>MAX((SUM($E$89:AI89)-SUM($E$97:AI97)-SUM($E$98:AI98))*'Capital Structure'!$H$21/12,0)</f>
        <v>0</v>
      </c>
      <c r="AJ96" s="139">
        <f>MAX((SUM($E$89:AJ89)-SUM($E$97:AJ97)-SUM($E$98:AJ98))*'Capital Structure'!$H$21/12,0)</f>
        <v>0</v>
      </c>
      <c r="AK96" s="139">
        <f>MAX((SUM($E$89:AK89)-SUM($E$97:AK97)-SUM($E$98:AK98))*'Capital Structure'!$H$21/12,0)</f>
        <v>0</v>
      </c>
      <c r="AL96" s="139">
        <f>MAX((SUM($E$89:AL89)-SUM($E$97:AL97)-SUM($E$98:AL98))*'Capital Structure'!$H$21/12,0)</f>
        <v>0</v>
      </c>
      <c r="AM96" s="139">
        <f>MAX((SUM($E$89:AM89)-SUM($E$97:AM97)-SUM($E$98:AM98))*'Capital Structure'!$H$21/12,0)</f>
        <v>0</v>
      </c>
      <c r="AN96" s="139">
        <f>MAX((SUM($E$89:AN89)-SUM($E$97:AN97)-SUM($E$98:AN98))*'Capital Structure'!$H$21/12,0)</f>
        <v>0</v>
      </c>
      <c r="AO96" s="139">
        <f>MAX((SUM($E$89:AO89)-SUM($E$97:AO97)-SUM($E$98:AO98))*'Capital Structure'!$H$21/12,0)</f>
        <v>0</v>
      </c>
      <c r="AP96" s="139">
        <f>MAX((SUM($E$89:AP89)-SUM($E$97:AP97)-SUM($E$98:AP98))*'Capital Structure'!$H$21/12,0)</f>
        <v>0</v>
      </c>
      <c r="AQ96" s="139">
        <f>MAX((SUM($E$89:AQ89)-SUM($E$97:AQ97)-SUM($E$98:AQ98))*'Capital Structure'!$H$21/12,0)</f>
        <v>0</v>
      </c>
      <c r="AR96" s="139">
        <f>MAX((SUM($E$89:AR89)-SUM($E$97:AR97)-SUM($E$98:AR98))*'Capital Structure'!$H$21/12,0)</f>
        <v>0</v>
      </c>
      <c r="AS96" s="139">
        <f>MAX((SUM($E$89:AS89)-SUM($E$97:AS97)-SUM($E$98:AS98))*'Capital Structure'!$H$21/12,0)</f>
        <v>0</v>
      </c>
      <c r="AT96" s="139">
        <f>MAX((SUM($E$89:AT89)-SUM($E$97:AT97)-SUM($E$98:AT98))*'Capital Structure'!$H$21/12,0)</f>
        <v>0</v>
      </c>
      <c r="AU96" s="139">
        <f>MAX((SUM($E$89:AU89)-SUM($E$97:AU97)-SUM($E$98:AU98))*'Capital Structure'!$H$21/12,0)</f>
        <v>0</v>
      </c>
      <c r="AV96" s="139">
        <f>MAX((SUM($E$89:AV89)-SUM($E$97:AV97)-SUM($E$98:AV98))*'Capital Structure'!$H$21/12,0)</f>
        <v>0</v>
      </c>
      <c r="AW96" s="139">
        <f>MAX((SUM($E$89:AW89)-SUM($E$97:AW97)-SUM($E$98:AW98))*'Capital Structure'!$H$21/12,0)</f>
        <v>0</v>
      </c>
      <c r="AX96" s="139">
        <f>MAX((SUM($E$89:AX89)-SUM($E$97:AX97)-SUM($E$98:AX98))*'Capital Structure'!$H$21/12,0)</f>
        <v>0</v>
      </c>
      <c r="AY96" s="139">
        <f>MAX((SUM($E$89:AY89)-SUM($E$97:AY97)-SUM($E$98:AY98))*'Capital Structure'!$H$21/12,0)</f>
        <v>0</v>
      </c>
      <c r="AZ96" s="139">
        <f>MAX((SUM($E$89:AZ89)-SUM($E$97:AZ97)-SUM($E$98:AZ98))*'Capital Structure'!$H$21/12,0)</f>
        <v>0</v>
      </c>
      <c r="BA96" s="139">
        <f>MAX((SUM($E$89:BA89)-SUM($E$97:BA97)-SUM($E$98:BA98))*'Capital Structure'!$H$21/12,0)</f>
        <v>0</v>
      </c>
      <c r="BB96" s="139">
        <f>MAX((SUM($E$89:BB89)-SUM($E$97:BB97)-SUM($E$98:BB98))*'Capital Structure'!$H$21/12,0)</f>
        <v>0</v>
      </c>
      <c r="BC96" s="139">
        <f>MAX((SUM($E$89:BC89)-SUM($E$97:BC97)-SUM($E$98:BC98))*'Capital Structure'!$H$21/12,0)</f>
        <v>0</v>
      </c>
      <c r="BD96" s="139">
        <f>MAX((SUM($E$89:BD89)-SUM($E$97:BD97)-SUM($E$98:BD98))*'Capital Structure'!$H$21/12,0)</f>
        <v>0</v>
      </c>
      <c r="BE96" s="139">
        <f>MAX((SUM($E$89:BE89)-SUM($E$97:BE97)-SUM($E$98:BE98))*'Capital Structure'!$H$21/12,0)</f>
        <v>0</v>
      </c>
      <c r="BF96" s="139">
        <f>MAX((SUM($E$89:BF89)-SUM($E$97:BF97)-SUM($E$98:BF98))*'Capital Structure'!$H$21/12,0)</f>
        <v>16664.953846153843</v>
      </c>
      <c r="BG96" s="139">
        <f>MAX((SUM($E$89:BG89)-SUM($E$97:BG97)-SUM($E$98:BG98))*'Capital Structure'!$H$21/12,0)</f>
        <v>33371.384615384617</v>
      </c>
      <c r="BH96" s="139">
        <f>MAX((SUM($E$89:BH89)-SUM($E$97:BH97)-SUM($E$98:BH98))*'Capital Structure'!$H$21/12,0)</f>
        <v>50077.815384615387</v>
      </c>
      <c r="BI96" s="139">
        <f>MAX((SUM($E$89:BI89)-SUM($E$97:BI97)-SUM($E$98:BI98))*'Capital Structure'!$H$21/12,0)</f>
        <v>66784.24615384615</v>
      </c>
      <c r="BJ96" s="139">
        <f>MAX((SUM($E$89:BJ89)-SUM($E$97:BJ97)-SUM($E$98:BJ98))*'Capital Structure'!$H$21/12,0)</f>
        <v>83490.676923076928</v>
      </c>
      <c r="BK96" s="139">
        <f>MAX((SUM($E$89:BK89)-SUM($E$97:BK97)-SUM($E$98:BK98))*'Capital Structure'!$H$21/12,0)</f>
        <v>100197.10769230769</v>
      </c>
      <c r="BL96" s="139">
        <f>MAX((SUM($E$89:BL89)-SUM($E$97:BL97)-SUM($E$98:BL98))*'Capital Structure'!$H$21/12,0)</f>
        <v>116903.53846153845</v>
      </c>
      <c r="BM96" s="139">
        <f>MAX((SUM($E$89:BM89)-SUM($E$97:BM97)-SUM($E$98:BM98))*'Capital Structure'!$H$21/12,0)</f>
        <v>133609.96923076923</v>
      </c>
      <c r="BN96" s="139">
        <f>MAX((SUM($E$89:BN89)-SUM($E$97:BN97)-SUM($E$98:BN98))*'Capital Structure'!$H$21/12,0)</f>
        <v>150316.4</v>
      </c>
      <c r="BO96" s="139">
        <f>MAX((SUM($E$89:BO89)-SUM($E$97:BO97)-SUM($E$98:BO98))*'Capital Structure'!$H$21/12,0)</f>
        <v>167022.83076923076</v>
      </c>
      <c r="BP96" s="139">
        <f>MAX((SUM($E$89:BP89)-SUM($E$97:BP97)-SUM($E$98:BP98))*'Capital Structure'!$H$21/12,0)</f>
        <v>183729.26153846155</v>
      </c>
      <c r="BQ96" s="139">
        <f>MAX((SUM($E$89:BQ89)-SUM($E$97:BQ97)-SUM($E$98:BQ98))*'Capital Structure'!$H$21/12,0)</f>
        <v>200435.69230769228</v>
      </c>
      <c r="BR96" s="139">
        <f>MAX((SUM($E$89:BR89)-SUM($E$97:BR97)-SUM($E$98:BR98))*'Capital Structure'!$H$21/12,0)</f>
        <v>217142.12307692308</v>
      </c>
      <c r="BS96" s="139">
        <f>MAX((SUM($E$89:BS89)-SUM($E$97:BS97)-SUM($E$98:BS98))*'Capital Structure'!$H$21/12,0)</f>
        <v>233848.55384615387</v>
      </c>
      <c r="BT96" s="139">
        <f>MAX((SUM($E$89:BT89)-SUM($E$97:BT97)-SUM($E$98:BT98))*'Capital Structure'!$H$21/12,0)</f>
        <v>250554.9846153846</v>
      </c>
      <c r="BU96" s="139">
        <f>MAX((SUM($E$89:BU89)-SUM($E$97:BU97)-SUM($E$98:BU98))*'Capital Structure'!$H$21/12,0)</f>
        <v>267261.41538461536</v>
      </c>
      <c r="BV96" s="139">
        <f>MAX((SUM($E$89:BV89)-SUM($E$97:BV97)-SUM($E$98:BV98))*'Capital Structure'!$H$21/12,0)</f>
        <v>283967.84615384619</v>
      </c>
      <c r="BW96" s="139">
        <f>MAX((SUM($E$89:BW89)-SUM($E$97:BW97)-SUM($E$98:BW98))*'Capital Structure'!$H$21/12,0)</f>
        <v>300674.27692307695</v>
      </c>
      <c r="BX96" s="139">
        <f>MAX((SUM($E$89:BX89)-SUM($E$97:BX97)-SUM($E$98:BX98))*'Capital Structure'!$H$21/12,0)</f>
        <v>317380.70769230771</v>
      </c>
      <c r="BY96" s="139">
        <f>MAX((SUM($E$89:BY89)-SUM($E$97:BY97)-SUM($E$98:BY98))*'Capital Structure'!$H$21/12,0)</f>
        <v>334087.13846153853</v>
      </c>
      <c r="BZ96" s="139">
        <f>MAX((SUM($E$89:BZ89)-SUM($E$97:BZ97)-SUM($E$98:BZ98))*'Capital Structure'!$H$21/12,0)</f>
        <v>350793.56923076935</v>
      </c>
      <c r="CA96" s="139">
        <f>MAX((SUM($E$89:CA89)-SUM($E$97:CA97)-SUM($E$98:CA98))*'Capital Structure'!$H$21/12,0)</f>
        <v>367500</v>
      </c>
      <c r="CB96" s="139">
        <f>MAX((SUM($E$89:CB89)-SUM($E$97:CB97)-SUM($E$98:CB98))*'Capital Structure'!$H$21/12,0)</f>
        <v>0</v>
      </c>
      <c r="CC96" s="139">
        <f>MAX((SUM($E$89:CC89)-SUM($E$97:CC97)-SUM($E$98:CC98))*'Capital Structure'!$H$21/12,0)</f>
        <v>0</v>
      </c>
      <c r="CD96" s="139">
        <f>MAX((SUM($E$89:CD89)-SUM($E$97:CD97)-SUM($E$98:CD98))*'Capital Structure'!$H$21/12,0)</f>
        <v>0</v>
      </c>
      <c r="CE96" s="139">
        <f>MAX((SUM($E$89:CE89)-SUM($E$97:CE97)-SUM($E$98:CE98))*'Capital Structure'!$H$21/12,0)</f>
        <v>0</v>
      </c>
      <c r="CF96" s="139">
        <f>MAX((SUM($E$89:CF89)-SUM($E$97:CF97)-SUM($E$98:CF98))*'Capital Structure'!$H$21/12,0)</f>
        <v>0</v>
      </c>
      <c r="CG96" s="139">
        <f>MAX((SUM($E$89:CG89)-SUM($E$97:CG97)-SUM($E$98:CG98))*'Capital Structure'!$H$21/12,0)</f>
        <v>0</v>
      </c>
      <c r="CH96" s="139">
        <f>MAX((SUM($E$89:CH89)-SUM($E$97:CH97)-SUM($E$98:CH98))*'Capital Structure'!$H$21/12,0)</f>
        <v>0</v>
      </c>
      <c r="CI96" s="139">
        <f>MAX((SUM($E$89:CI89)-SUM($E$97:CI97)-SUM($E$98:CI98))*'Capital Structure'!$H$21/12,0)</f>
        <v>0</v>
      </c>
      <c r="CJ96" s="139">
        <f>MAX((SUM($E$89:CJ89)-SUM($E$97:CJ97)-SUM($E$98:CJ98))*'Capital Structure'!$H$21/12,0)</f>
        <v>0</v>
      </c>
      <c r="CK96" s="139">
        <f>MAX((SUM($E$89:CK89)-SUM($E$97:CK97)-SUM($E$98:CK98))*'Capital Structure'!$H$21/12,0)</f>
        <v>0</v>
      </c>
      <c r="CL96" s="139">
        <f>MAX((SUM($E$89:CL89)-SUM($E$97:CL97)-SUM($E$98:CL98))*'Capital Structure'!$H$21/12,0)</f>
        <v>0</v>
      </c>
      <c r="CM96" s="139">
        <f>MAX((SUM($E$89:CM89)-SUM($E$97:CM97)-SUM($E$98:CM98))*'Capital Structure'!$H$21/12,0)</f>
        <v>0</v>
      </c>
      <c r="CN96" s="139">
        <f>MAX((SUM($E$89:CN89)-SUM($E$97:CN97)-SUM($E$98:CN98))*'Capital Structure'!$H$21/12,0)</f>
        <v>0</v>
      </c>
      <c r="CO96" s="139">
        <f>MAX((SUM($E$89:CO89)-SUM($E$97:CO97)-SUM($E$98:CO98))*'Capital Structure'!$H$21/12,0)</f>
        <v>0</v>
      </c>
      <c r="CP96" s="139">
        <f>MAX((SUM($E$89:CP89)-SUM($E$97:CP97)-SUM($E$98:CP98))*'Capital Structure'!$H$21/12,0)</f>
        <v>0</v>
      </c>
      <c r="CQ96" s="139">
        <f>MAX((SUM($E$89:CQ89)-SUM($E$97:CQ97)-SUM($E$98:CQ98))*'Capital Structure'!$H$21/12,0)</f>
        <v>0</v>
      </c>
      <c r="CR96" s="139">
        <f>MAX((SUM($E$89:CR89)-SUM($E$97:CR97)-SUM($E$98:CR98))*'Capital Structure'!$H$21/12,0)</f>
        <v>0</v>
      </c>
      <c r="CS96" s="139">
        <f>MAX((SUM($E$89:CS89)-SUM($E$97:CS97)-SUM($E$98:CS98))*'Capital Structure'!$H$21/12,0)</f>
        <v>0</v>
      </c>
      <c r="CT96" s="139">
        <f>MAX((SUM($E$89:CT89)-SUM($E$97:CT97)-SUM($E$98:CT98))*'Capital Structure'!$H$21/12,0)</f>
        <v>0</v>
      </c>
      <c r="CU96" s="139">
        <f>MAX((SUM($E$89:CU89)-SUM($E$97:CU97)-SUM($E$98:CU98))*'Capital Structure'!$H$21/12,0)</f>
        <v>0</v>
      </c>
      <c r="CV96" s="139">
        <f>MAX((SUM($E$89:CV89)-SUM($E$97:CV97)-SUM($E$98:CV98))*'Capital Structure'!$H$21/12,0)</f>
        <v>0</v>
      </c>
      <c r="CW96" s="139">
        <f>MAX((SUM($E$89:CW89)-SUM($E$97:CW97)-SUM($E$98:CW98))*'Capital Structure'!$H$21/12,0)</f>
        <v>0</v>
      </c>
      <c r="CX96" s="139">
        <f>MAX((SUM($E$89:CX89)-SUM($E$97:CX97)-SUM($E$98:CX98))*'Capital Structure'!$H$21/12,0)</f>
        <v>0</v>
      </c>
      <c r="CY96" s="139">
        <f>MAX((SUM($E$89:CY89)-SUM($E$97:CY97)-SUM($E$98:CY98))*'Capital Structure'!$H$21/12,0)</f>
        <v>0</v>
      </c>
      <c r="CZ96" s="139">
        <f>MAX((SUM($E$89:CZ89)-SUM($E$97:CZ97)-SUM($E$98:CZ98))*'Capital Structure'!$H$21/12,0)</f>
        <v>0</v>
      </c>
      <c r="DA96" s="139">
        <f>MAX((SUM($E$89:DA89)-SUM($E$97:DA97)-SUM($E$98:DA98))*'Capital Structure'!$H$21/12,0)</f>
        <v>0</v>
      </c>
      <c r="DB96" s="139">
        <f>MAX((SUM($E$89:DB89)-SUM($E$97:DB97)-SUM($E$98:DB98))*'Capital Structure'!$H$21/12,0)</f>
        <v>0</v>
      </c>
      <c r="DC96" s="139">
        <f>MAX((SUM($E$89:DC89)-SUM($E$97:DC97)-SUM($E$98:DC98))*'Capital Structure'!$H$21/12,0)</f>
        <v>0</v>
      </c>
      <c r="DD96" s="139">
        <f>MAX((SUM($E$89:DD89)-SUM($E$97:DD97)-SUM($E$98:DD98))*'Capital Structure'!$H$21/12,0)</f>
        <v>0</v>
      </c>
      <c r="DE96" s="139">
        <f>MAX((SUM($E$89:DE89)-SUM($E$97:DE97)-SUM($E$98:DE98))*'Capital Structure'!$H$21/12,0)</f>
        <v>0</v>
      </c>
      <c r="DF96" s="139">
        <f>MAX((SUM($E$89:DF89)-SUM($E$97:DF97)-SUM($E$98:DF98))*'Capital Structure'!$H$21/12,0)</f>
        <v>0</v>
      </c>
      <c r="DG96" s="139">
        <f>MAX((SUM($E$89:DG89)-SUM($E$97:DG97)-SUM($E$98:DG98))*'Capital Structure'!$H$21/12,0)</f>
        <v>0</v>
      </c>
      <c r="DH96" s="139">
        <f>MAX((SUM($E$89:DH89)-SUM($E$97:DH97)-SUM($E$98:DH98))*'Capital Structure'!$H$21/12,0)</f>
        <v>0</v>
      </c>
      <c r="DI96" s="139">
        <f>MAX((SUM($E$89:DI89)-SUM($E$97:DI97)-SUM($E$98:DI98))*'Capital Structure'!$H$21/12,0)</f>
        <v>0</v>
      </c>
      <c r="DJ96" s="139">
        <f>MAX((SUM($E$89:DJ89)-SUM($E$97:DJ97)-SUM($E$98:DJ98))*'Capital Structure'!$H$21/12,0)</f>
        <v>0</v>
      </c>
      <c r="DK96" s="139">
        <f>MAX((SUM($E$89:DK89)-SUM($E$97:DK97)-SUM($E$98:DK98))*'Capital Structure'!$H$21/12,0)</f>
        <v>0</v>
      </c>
      <c r="DL96" s="139">
        <f>MAX((SUM($E$89:DL89)-SUM($E$97:DL97)-SUM($E$98:DL98))*'Capital Structure'!$H$21/12,0)</f>
        <v>0</v>
      </c>
      <c r="DM96" s="139">
        <f>MAX((SUM($E$89:DM89)-SUM($E$97:DM97)-SUM($E$98:DM98))*'Capital Structure'!$H$21/12,0)</f>
        <v>0</v>
      </c>
      <c r="DN96" s="139">
        <f>MAX((SUM($E$89:DN89)-SUM($E$97:DN97)-SUM($E$98:DN98))*'Capital Structure'!$H$21/12,0)</f>
        <v>0</v>
      </c>
      <c r="DO96" s="139">
        <f>MAX((SUM($E$89:DO89)-SUM($E$97:DO97)-SUM($E$98:DO98))*'Capital Structure'!$H$21/12,0)</f>
        <v>0</v>
      </c>
      <c r="DP96" s="139">
        <f>MAX((SUM($E$89:DP89)-SUM($E$97:DP97)-SUM($E$98:DP98))*'Capital Structure'!$H$21/12,0)</f>
        <v>0</v>
      </c>
      <c r="DQ96" s="139">
        <f>MAX((SUM($E$89:DQ89)-SUM($E$97:DQ97)-SUM($E$98:DQ98))*'Capital Structure'!$H$21/12,0)</f>
        <v>0</v>
      </c>
      <c r="DR96" s="139">
        <f>MAX((SUM($E$89:DR89)-SUM($E$97:DR97)-SUM($E$98:DR98))*'Capital Structure'!$H$21/12,0)</f>
        <v>0</v>
      </c>
      <c r="DS96" s="139">
        <f>MAX((SUM($E$89:DS89)-SUM($E$97:DS97)-SUM($E$98:DS98))*'Capital Structure'!$H$21/12,0)</f>
        <v>0</v>
      </c>
      <c r="DT96" s="139">
        <f>MAX((SUM($E$89:DT89)-SUM($E$97:DT97)-SUM($E$98:DT98))*'Capital Structure'!$H$21/12,0)</f>
        <v>0</v>
      </c>
      <c r="DU96" s="139">
        <f>MAX((SUM($E$89:DU89)-SUM($E$97:DU97)-SUM($E$98:DU98))*'Capital Structure'!$H$21/12,0)</f>
        <v>0</v>
      </c>
      <c r="DV96" s="139">
        <f>MAX((SUM($E$89:DV89)-SUM($E$97:DV97)-SUM($E$98:DV98))*'Capital Structure'!$H$21/12,0)</f>
        <v>0</v>
      </c>
      <c r="DW96" s="139">
        <f>MAX((SUM($E$89:DW89)-SUM($E$97:DW97)-SUM($E$98:DW98))*'Capital Structure'!$H$21/12,0)</f>
        <v>0</v>
      </c>
      <c r="DX96" s="139">
        <f>MAX((SUM($E$89:DX89)-SUM($E$97:DX97)-SUM($E$98:DX98))*'Capital Structure'!$H$21/12,0)</f>
        <v>0</v>
      </c>
      <c r="DY96" s="139">
        <f>MAX((SUM($E$89:DY89)-SUM($E$97:DY97)-SUM($E$98:DY98))*'Capital Structure'!$H$21/12,0)</f>
        <v>0</v>
      </c>
      <c r="DZ96" s="139">
        <f>MAX((SUM($E$89:DZ89)-SUM($E$97:DZ97)-SUM($E$98:DZ98))*'Capital Structure'!$H$21/12,0)</f>
        <v>0</v>
      </c>
      <c r="EA96" s="139">
        <f>MAX((SUM($E$89:EA89)-SUM($E$97:EA97)-SUM($E$98:EA98))*'Capital Structure'!$H$21/12,0)</f>
        <v>0</v>
      </c>
      <c r="EB96" s="139">
        <f>MAX((SUM($E$89:EB89)-SUM($E$97:EB97)-SUM($E$98:EB98))*'Capital Structure'!$H$21/12,0)</f>
        <v>0</v>
      </c>
      <c r="EC96" s="139">
        <f>MAX((SUM($E$89:EC89)-SUM($E$97:EC97)-SUM($E$98:EC98))*'Capital Structure'!$H$21/12,0)</f>
        <v>0</v>
      </c>
      <c r="ED96" s="139">
        <f>MAX((SUM($E$89:ED89)-SUM($E$97:ED97)-SUM($E$98:ED98))*'Capital Structure'!$H$21/12,0)</f>
        <v>0</v>
      </c>
      <c r="EE96" s="139">
        <f>MAX((SUM($E$89:EE89)-SUM($E$97:EE97)-SUM($E$98:EE98))*'Capital Structure'!$H$21/12,0)</f>
        <v>0</v>
      </c>
      <c r="EF96" s="139">
        <f>MAX((SUM($E$89:EF89)-SUM($E$97:EF97)-SUM($E$98:EF98))*'Capital Structure'!$H$21/12,0)</f>
        <v>0</v>
      </c>
      <c r="EG96" s="139">
        <f>MAX((SUM($E$89:EG89)-SUM($E$97:EG97)-SUM($E$98:EG98))*'Capital Structure'!$H$21/12,0)</f>
        <v>0</v>
      </c>
      <c r="EH96" s="139">
        <f>MAX((SUM($E$89:EH89)-SUM($E$97:EH97)-SUM($E$98:EH98))*'Capital Structure'!$H$21/12,0)</f>
        <v>0</v>
      </c>
      <c r="EI96" s="139">
        <f>MAX((SUM($E$89:EI89)-SUM($E$97:EI97)-SUM($E$98:EI98))*'Capital Structure'!$H$21/12,0)</f>
        <v>0</v>
      </c>
      <c r="EJ96" s="139">
        <f>MAX((SUM($E$89:EJ89)-SUM($E$97:EJ97)-SUM($E$98:EJ98))*'Capital Structure'!$H$21/12,0)</f>
        <v>0</v>
      </c>
      <c r="EK96" s="139">
        <f>MAX((SUM($E$89:EK89)-SUM($E$97:EK97)-SUM($E$98:EK98))*'Capital Structure'!$H$21/12,0)</f>
        <v>0</v>
      </c>
      <c r="EL96" s="139">
        <f>MAX((SUM($E$89:EL89)-SUM($E$97:EL97)-SUM($E$98:EL98))*'Capital Structure'!$H$21/12,0)</f>
        <v>0</v>
      </c>
      <c r="EM96" s="139">
        <f>MAX((SUM($E$89:EM89)-SUM($E$97:EM97)-SUM($E$98:EM98))*'Capital Structure'!$H$21/12,0)</f>
        <v>0</v>
      </c>
      <c r="EN96" s="139">
        <f>MAX((SUM($E$89:EN89)-SUM($E$97:EN97)-SUM($E$98:EN98))*'Capital Structure'!$H$21/12,0)</f>
        <v>0</v>
      </c>
      <c r="EO96" s="139">
        <f>MAX((SUM($E$89:EO89)-SUM($E$97:EO97)-SUM($E$98:EO98))*'Capital Structure'!$H$21/12,0)</f>
        <v>0</v>
      </c>
      <c r="EP96" s="139">
        <f>MAX((SUM($E$89:EP89)-SUM($E$97:EP97)-SUM($E$98:EP98))*'Capital Structure'!$H$21/12,0)</f>
        <v>0</v>
      </c>
      <c r="EQ96" s="139">
        <f>MAX((SUM($E$89:EQ89)-SUM($E$97:EQ97)-SUM($E$98:EQ98))*'Capital Structure'!$H$21/12,0)</f>
        <v>0</v>
      </c>
      <c r="ER96" s="139">
        <f>MAX((SUM($E$89:ER89)-SUM($E$97:ER97)-SUM($E$98:ER98))*'Capital Structure'!$H$21/12,0)</f>
        <v>0</v>
      </c>
      <c r="ES96" s="139">
        <f>MAX((SUM($E$89:ES89)-SUM($E$97:ES97)-SUM($E$98:ES98))*'Capital Structure'!$H$21/12,0)</f>
        <v>0</v>
      </c>
      <c r="ET96" s="139">
        <f>MAX((SUM($E$89:ET89)-SUM($E$97:ET97)-SUM($E$98:ET98))*'Capital Structure'!$H$21/12,0)</f>
        <v>0</v>
      </c>
      <c r="EU96" s="139">
        <f>MAX((SUM($E$89:EU89)-SUM($E$97:EU97)-SUM($E$98:EU98))*'Capital Structure'!$H$21/12,0)</f>
        <v>0</v>
      </c>
      <c r="EV96" s="139">
        <f>MAX((SUM($E$89:EV89)-SUM($E$97:EV97)-SUM($E$98:EV98))*'Capital Structure'!$H$21/12,0)</f>
        <v>0</v>
      </c>
      <c r="EW96" s="139">
        <f>MAX((SUM($E$89:EW89)-SUM($E$97:EW97)-SUM($E$98:EW98))*'Capital Structure'!$H$21/12,0)</f>
        <v>0</v>
      </c>
      <c r="EX96" s="139">
        <f>MAX((SUM($E$89:EX89)-SUM($E$97:EX97)-SUM($E$98:EX98))*'Capital Structure'!$H$21/12,0)</f>
        <v>0</v>
      </c>
      <c r="EY96" s="139">
        <f>MAX((SUM($E$89:EY89)-SUM($E$97:EY97)-SUM($E$98:EY98))*'Capital Structure'!$H$21/12,0)</f>
        <v>0</v>
      </c>
      <c r="EZ96" s="139">
        <f>MAX((SUM($E$89:EZ89)-SUM($E$97:EZ97)-SUM($E$98:EZ98))*'Capital Structure'!$H$21/12,0)</f>
        <v>0</v>
      </c>
      <c r="FA96" s="139">
        <f>MAX((SUM($E$89:FA89)-SUM($E$97:FA97)-SUM($E$98:FA98))*'Capital Structure'!$H$21/12,0)</f>
        <v>0</v>
      </c>
      <c r="FB96" s="139">
        <f>MAX((SUM($E$89:FB89)-SUM($E$97:FB97)-SUM($E$98:FB98))*'Capital Structure'!$H$21/12,0)</f>
        <v>0</v>
      </c>
      <c r="FC96" s="139"/>
      <c r="FD96" s="139"/>
      <c r="FE96" s="139"/>
      <c r="FF96" s="139"/>
      <c r="FG96" s="139"/>
      <c r="FH96" s="139"/>
      <c r="FI96" s="139"/>
      <c r="FJ96" s="139"/>
      <c r="FK96" s="139"/>
      <c r="FL96" s="139"/>
      <c r="FM96" s="139"/>
      <c r="FN96" s="139"/>
      <c r="FO96" s="139"/>
      <c r="FP96" s="139"/>
      <c r="FQ96" s="139"/>
      <c r="FR96" s="139"/>
      <c r="FS96" s="139"/>
      <c r="FT96" s="139"/>
      <c r="FU96" s="139"/>
      <c r="FV96" s="139"/>
      <c r="FW96" s="139"/>
      <c r="FX96" s="139"/>
      <c r="FY96" s="139"/>
      <c r="FZ96" s="139"/>
      <c r="GA96" s="139"/>
      <c r="GB96" s="139"/>
      <c r="GC96" s="139"/>
      <c r="GD96" s="139"/>
      <c r="GE96" s="139"/>
      <c r="GF96" s="139"/>
      <c r="GG96" s="139"/>
      <c r="GH96" s="139"/>
      <c r="GI96" s="139"/>
      <c r="GJ96" s="139"/>
      <c r="GK96" s="139"/>
      <c r="GL96" s="139"/>
      <c r="GM96" s="139"/>
      <c r="GN96" s="139"/>
      <c r="GO96" s="139"/>
      <c r="GP96" s="139"/>
      <c r="GQ96" s="139"/>
      <c r="GR96" s="139"/>
      <c r="GS96" s="139"/>
      <c r="GT96" s="139"/>
      <c r="GU96" s="139"/>
      <c r="GV96" s="139"/>
      <c r="GW96" s="139"/>
      <c r="GX96" s="139"/>
    </row>
    <row r="97" spans="2:206">
      <c r="B97" s="139" t="s">
        <v>352</v>
      </c>
      <c r="E97" s="139">
        <f>IFERROR(VLOOKUP(E$88,'Capital Structure'!$H$27:$I$29,2,FALSE),0)</f>
        <v>0</v>
      </c>
      <c r="F97" s="139">
        <f>IFERROR(VLOOKUP(F$88,'Capital Structure'!$H$27:$I$29,2,FALSE),0)</f>
        <v>0</v>
      </c>
      <c r="G97" s="139">
        <f>IFERROR(VLOOKUP(G$88,'Capital Structure'!$H$27:$I$29,2,FALSE),0)</f>
        <v>0</v>
      </c>
      <c r="H97" s="139">
        <f>IFERROR(VLOOKUP(H$88,'Capital Structure'!$H$27:$I$29,2,FALSE),0)</f>
        <v>0</v>
      </c>
      <c r="I97" s="139">
        <f>IFERROR(VLOOKUP(I$88,'Capital Structure'!$H$27:$I$29,2,FALSE),0)</f>
        <v>0</v>
      </c>
      <c r="J97" s="139">
        <f>IFERROR(VLOOKUP(J$88,'Capital Structure'!$H$27:$I$29,2,FALSE),0)</f>
        <v>0</v>
      </c>
      <c r="K97" s="139">
        <f>IFERROR(VLOOKUP(K$88,'Capital Structure'!$H$27:$I$29,2,FALSE),0)</f>
        <v>0</v>
      </c>
      <c r="L97" s="139">
        <f>IFERROR(VLOOKUP(L$88,'Capital Structure'!$H$27:$I$29,2,FALSE),0)</f>
        <v>0</v>
      </c>
      <c r="M97" s="139">
        <f>IFERROR(VLOOKUP(M$88,'Capital Structure'!$H$27:$I$29,2,FALSE),0)</f>
        <v>0</v>
      </c>
      <c r="N97" s="139">
        <f>IFERROR(VLOOKUP(N$88,'Capital Structure'!$H$27:$I$29,2,FALSE),0)</f>
        <v>0</v>
      </c>
      <c r="O97" s="139">
        <f>IFERROR(VLOOKUP(O$88,'Capital Structure'!$H$27:$I$29,2,FALSE),0)</f>
        <v>0</v>
      </c>
      <c r="P97" s="139">
        <f>IFERROR(VLOOKUP(P$88,'Capital Structure'!$H$27:$I$29,2,FALSE),0)</f>
        <v>0</v>
      </c>
      <c r="Q97" s="139">
        <f>IFERROR(VLOOKUP(Q$88,'Capital Structure'!$H$27:$I$29,2,FALSE),0)</f>
        <v>0</v>
      </c>
      <c r="R97" s="139">
        <f>IFERROR(VLOOKUP(R$88,'Capital Structure'!$H$27:$I$29,2,FALSE),0)</f>
        <v>0</v>
      </c>
      <c r="S97" s="139">
        <f>IFERROR(VLOOKUP(S$88,'Capital Structure'!$H$27:$I$29,2,FALSE),0)</f>
        <v>0</v>
      </c>
      <c r="T97" s="139">
        <f>IFERROR(VLOOKUP(T$88,'Capital Structure'!$H$27:$I$29,2,FALSE),0)</f>
        <v>0</v>
      </c>
      <c r="U97" s="139">
        <f>IFERROR(VLOOKUP(U$88,'Capital Structure'!$H$27:$I$29,2,FALSE),0)</f>
        <v>0</v>
      </c>
      <c r="V97" s="139">
        <f>IFERROR(VLOOKUP(V$88,'Capital Structure'!$H$27:$I$29,2,FALSE),0)</f>
        <v>0</v>
      </c>
      <c r="W97" s="139">
        <f>IFERROR(VLOOKUP(W$88,'Capital Structure'!$H$27:$I$29,2,FALSE),0)</f>
        <v>0</v>
      </c>
      <c r="X97" s="139">
        <f>IFERROR(VLOOKUP(X$88,'Capital Structure'!$H$27:$I$29,2,FALSE),0)</f>
        <v>0</v>
      </c>
      <c r="Y97" s="139">
        <f>IFERROR(VLOOKUP(Y$88,'Capital Structure'!$H$27:$I$29,2,FALSE),0)</f>
        <v>0</v>
      </c>
      <c r="Z97" s="139">
        <f>IFERROR(VLOOKUP(Z$88,'Capital Structure'!$H$27:$I$29,2,FALSE),0)</f>
        <v>0</v>
      </c>
      <c r="AA97" s="139">
        <f>IFERROR(VLOOKUP(AA$88,'Capital Structure'!$H$27:$I$29,2,FALSE),0)</f>
        <v>0</v>
      </c>
      <c r="AB97" s="139">
        <f>IFERROR(VLOOKUP(AB$88,'Capital Structure'!$H$27:$I$29,2,FALSE),0)</f>
        <v>0</v>
      </c>
      <c r="AC97" s="139">
        <f>IFERROR(VLOOKUP(AC$88,'Capital Structure'!$H$27:$I$29,2,FALSE),0)</f>
        <v>0</v>
      </c>
      <c r="AD97" s="139">
        <f>IFERROR(VLOOKUP(AD$88,'Capital Structure'!$H$27:$I$29,2,FALSE),0)</f>
        <v>0</v>
      </c>
      <c r="AE97" s="139">
        <f>IFERROR(VLOOKUP(AE$88,'Capital Structure'!$H$27:$I$29,2,FALSE),0)</f>
        <v>0</v>
      </c>
      <c r="AF97" s="139">
        <f>IFERROR(VLOOKUP(AF$88,'Capital Structure'!$H$27:$I$29,2,FALSE),0)</f>
        <v>0</v>
      </c>
      <c r="AG97" s="139">
        <f>IFERROR(VLOOKUP(AG$88,'Capital Structure'!$H$27:$I$29,2,FALSE),0)</f>
        <v>0</v>
      </c>
      <c r="AH97" s="139">
        <f>IFERROR(VLOOKUP(AH$88,'Capital Structure'!$H$27:$I$29,2,FALSE),0)</f>
        <v>0</v>
      </c>
      <c r="AI97" s="139">
        <f>IFERROR(VLOOKUP(AI$88,'Capital Structure'!$H$27:$I$29,2,FALSE),0)</f>
        <v>0</v>
      </c>
      <c r="AJ97" s="139">
        <f>IFERROR(VLOOKUP(AJ$88,'Capital Structure'!$H$27:$I$29,2,FALSE),0)</f>
        <v>0</v>
      </c>
      <c r="AK97" s="139">
        <f>IFERROR(VLOOKUP(AK$88,'Capital Structure'!$H$27:$I$29,2,FALSE),0)</f>
        <v>0</v>
      </c>
      <c r="AL97" s="139">
        <f>IFERROR(VLOOKUP(AL$88,'Capital Structure'!$H$27:$I$29,2,FALSE),0)</f>
        <v>0</v>
      </c>
      <c r="AM97" s="139">
        <f>IFERROR(VLOOKUP(AM$88,'Capital Structure'!$H$27:$I$29,2,FALSE),0)</f>
        <v>0</v>
      </c>
      <c r="AN97" s="139">
        <f>IFERROR(VLOOKUP(AN$88,'Capital Structure'!$H$27:$I$29,2,FALSE),0)</f>
        <v>0</v>
      </c>
      <c r="AO97" s="139">
        <f>IFERROR(VLOOKUP(AO$88,'Capital Structure'!$H$27:$I$29,2,FALSE),0)</f>
        <v>0</v>
      </c>
      <c r="AP97" s="139">
        <f>IFERROR(VLOOKUP(AP$88,'Capital Structure'!$H$27:$I$29,2,FALSE),0)</f>
        <v>0</v>
      </c>
      <c r="AQ97" s="139">
        <f>IFERROR(VLOOKUP(AQ$88,'Capital Structure'!$H$27:$I$29,2,FALSE),0)</f>
        <v>0</v>
      </c>
      <c r="AR97" s="139">
        <f>IFERROR(VLOOKUP(AR$88,'Capital Structure'!$H$27:$I$29,2,FALSE),0)</f>
        <v>0</v>
      </c>
      <c r="AS97" s="139">
        <f>IFERROR(VLOOKUP(AS$88,'Capital Structure'!$H$27:$I$29,2,FALSE),0)</f>
        <v>0</v>
      </c>
      <c r="AT97" s="139">
        <f>IFERROR(VLOOKUP(AT$88,'Capital Structure'!$H$27:$I$29,2,FALSE),0)</f>
        <v>0</v>
      </c>
      <c r="AU97" s="139">
        <f>IFERROR(VLOOKUP(AU$88,'Capital Structure'!$H$27:$I$29,2,FALSE),0)</f>
        <v>0</v>
      </c>
      <c r="AV97" s="139">
        <f>IFERROR(VLOOKUP(AV$88,'Capital Structure'!$H$27:$I$29,2,FALSE),0)</f>
        <v>0</v>
      </c>
      <c r="AW97" s="139">
        <f>IFERROR(VLOOKUP(AW$88,'Capital Structure'!$H$27:$I$29,2,FALSE),0)</f>
        <v>0</v>
      </c>
      <c r="AX97" s="139">
        <f>IFERROR(VLOOKUP(AX$88,'Capital Structure'!$H$27:$I$29,2,FALSE),0)</f>
        <v>0</v>
      </c>
      <c r="AY97" s="139">
        <f>IFERROR(VLOOKUP(AY$88,'Capital Structure'!$H$27:$I$29,2,FALSE),0)</f>
        <v>0</v>
      </c>
      <c r="AZ97" s="139">
        <f>IFERROR(VLOOKUP(AZ$88,'Capital Structure'!$H$27:$I$29,2,FALSE),0)</f>
        <v>0</v>
      </c>
      <c r="BA97" s="139">
        <f>IFERROR(VLOOKUP(BA$88,'Capital Structure'!$H$27:$I$29,2,FALSE),0)</f>
        <v>0</v>
      </c>
      <c r="BB97" s="139">
        <f>IFERROR(VLOOKUP(BB$88,'Capital Structure'!$H$27:$I$29,2,FALSE),0)</f>
        <v>0</v>
      </c>
      <c r="BC97" s="139">
        <f>IFERROR(VLOOKUP(BC$88,'Capital Structure'!$H$27:$I$29,2,FALSE),0)</f>
        <v>0</v>
      </c>
      <c r="BD97" s="139">
        <f>IFERROR(VLOOKUP(BD$88,'Capital Structure'!$H$27:$I$29,2,FALSE),0)</f>
        <v>0</v>
      </c>
      <c r="BE97" s="139">
        <f>IFERROR(VLOOKUP(BE$88,'Capital Structure'!$H$27:$I$29,2,FALSE),0)</f>
        <v>0</v>
      </c>
      <c r="BF97" s="139">
        <f>IFERROR(VLOOKUP(BF$88,'Capital Structure'!$H$27:$I$29,2,FALSE),0)</f>
        <v>0</v>
      </c>
      <c r="BG97" s="139">
        <f>IFERROR(VLOOKUP(BG$88,'Capital Structure'!$H$27:$I$29,2,FALSE),0)</f>
        <v>0</v>
      </c>
      <c r="BH97" s="139">
        <f>IFERROR(VLOOKUP(BH$88,'Capital Structure'!$H$27:$I$29,2,FALSE),0)</f>
        <v>0</v>
      </c>
      <c r="BI97" s="139">
        <f>IFERROR(VLOOKUP(BI$88,'Capital Structure'!$H$27:$I$29,2,FALSE),0)</f>
        <v>0</v>
      </c>
      <c r="BJ97" s="139">
        <f>IFERROR(VLOOKUP(BJ$88,'Capital Structure'!$H$27:$I$29,2,FALSE),0)</f>
        <v>0</v>
      </c>
      <c r="BK97" s="139">
        <f>IFERROR(VLOOKUP(BK$88,'Capital Structure'!$H$27:$I$29,2,FALSE),0)</f>
        <v>0</v>
      </c>
      <c r="BL97" s="139">
        <f>IFERROR(VLOOKUP(BL$88,'Capital Structure'!$H$27:$I$29,2,FALSE),0)</f>
        <v>0</v>
      </c>
      <c r="BM97" s="139">
        <f>IFERROR(VLOOKUP(BM$88,'Capital Structure'!$H$27:$I$29,2,FALSE),0)</f>
        <v>0</v>
      </c>
      <c r="BN97" s="139">
        <f>IFERROR(VLOOKUP(BN$88,'Capital Structure'!$H$27:$I$29,2,FALSE),0)</f>
        <v>0</v>
      </c>
      <c r="BO97" s="139">
        <f>IFERROR(VLOOKUP(BO$88,'Capital Structure'!$H$27:$I$29,2,FALSE),0)</f>
        <v>0</v>
      </c>
      <c r="BP97" s="139">
        <f>IFERROR(VLOOKUP(BP$88,'Capital Structure'!$H$27:$I$29,2,FALSE),0)</f>
        <v>0</v>
      </c>
      <c r="BQ97" s="139">
        <f>IFERROR(VLOOKUP(BQ$88,'Capital Structure'!$H$27:$I$29,2,FALSE),0)</f>
        <v>0</v>
      </c>
      <c r="BR97" s="139">
        <f>IFERROR(VLOOKUP(BR$88,'Capital Structure'!$H$27:$I$29,2,FALSE),0)</f>
        <v>0</v>
      </c>
      <c r="BS97" s="139">
        <f>IFERROR(VLOOKUP(BS$88,'Capital Structure'!$H$27:$I$29,2,FALSE),0)</f>
        <v>0</v>
      </c>
      <c r="BT97" s="139">
        <f>IFERROR(VLOOKUP(BT$88,'Capital Structure'!$H$27:$I$29,2,FALSE),0)</f>
        <v>0</v>
      </c>
      <c r="BU97" s="139">
        <f>IFERROR(VLOOKUP(BU$88,'Capital Structure'!$H$27:$I$29,2,FALSE),0)</f>
        <v>0</v>
      </c>
      <c r="BV97" s="139">
        <f>IFERROR(VLOOKUP(BV$88,'Capital Structure'!$H$27:$I$29,2,FALSE),0)</f>
        <v>0</v>
      </c>
      <c r="BW97" s="139">
        <f>IFERROR(VLOOKUP(BW$88,'Capital Structure'!$H$27:$I$29,2,FALSE),0)</f>
        <v>0</v>
      </c>
      <c r="BX97" s="139">
        <f>IFERROR(VLOOKUP(BX$88,'Capital Structure'!$H$27:$I$29,2,FALSE),0)</f>
        <v>0</v>
      </c>
      <c r="BY97" s="139">
        <f>IFERROR(VLOOKUP(BY$88,'Capital Structure'!$H$27:$I$29,2,FALSE),0)</f>
        <v>0</v>
      </c>
      <c r="BZ97" s="139">
        <f>IFERROR(VLOOKUP(BZ$88,'Capital Structure'!$H$27:$I$29,2,FALSE),0)</f>
        <v>0</v>
      </c>
      <c r="CA97" s="139">
        <f>IFERROR(VLOOKUP(CA$88,'Capital Structure'!$H$27:$I$29,2,FALSE),0)</f>
        <v>0</v>
      </c>
      <c r="CB97" s="139">
        <f>IFERROR(VLOOKUP(CB$88,'Capital Structure'!$H$27:$I$29,2,FALSE),0)</f>
        <v>0</v>
      </c>
      <c r="CC97" s="139">
        <f>IFERROR(VLOOKUP(CC$88,'Capital Structure'!$H$27:$I$29,2,FALSE),0)</f>
        <v>0</v>
      </c>
      <c r="CD97" s="139">
        <f>IFERROR(VLOOKUP(CD$88,'Capital Structure'!$H$27:$I$29,2,FALSE),0)</f>
        <v>0</v>
      </c>
      <c r="CE97" s="139">
        <f>IFERROR(VLOOKUP(CE$88,'Capital Structure'!$H$27:$I$29,2,FALSE),0)</f>
        <v>0</v>
      </c>
      <c r="CF97" s="139">
        <f>IFERROR(VLOOKUP(CF$88,'Capital Structure'!$H$27:$I$29,2,FALSE),0)</f>
        <v>0</v>
      </c>
      <c r="CG97" s="139">
        <f>IFERROR(VLOOKUP(CG$88,'Capital Structure'!$H$27:$I$29,2,FALSE),0)</f>
        <v>0</v>
      </c>
      <c r="CH97" s="139">
        <f>IFERROR(VLOOKUP(CH$88,'Capital Structure'!$H$27:$I$29,2,FALSE),0)</f>
        <v>0</v>
      </c>
      <c r="CI97" s="139">
        <f>IFERROR(VLOOKUP(CI$88,'Capital Structure'!$H$27:$I$29,2,FALSE),0)</f>
        <v>0</v>
      </c>
      <c r="CJ97" s="139">
        <f>IFERROR(VLOOKUP(CJ$88,'Capital Structure'!$H$27:$I$29,2,FALSE),0)</f>
        <v>0</v>
      </c>
      <c r="CK97" s="139">
        <f>IFERROR(VLOOKUP(CK$88,'Capital Structure'!$H$27:$I$29,2,FALSE),0)</f>
        <v>0</v>
      </c>
      <c r="CL97" s="139">
        <f>IFERROR(VLOOKUP(CL$88,'Capital Structure'!$H$27:$I$29,2,FALSE),0)</f>
        <v>0</v>
      </c>
      <c r="CM97" s="139">
        <f>IFERROR(VLOOKUP(CM$88,'Capital Structure'!$H$27:$I$29,2,FALSE),0)</f>
        <v>0</v>
      </c>
      <c r="CN97" s="139">
        <f>IFERROR(VLOOKUP(CN$88,'Capital Structure'!$H$27:$I$29,2,FALSE),0)</f>
        <v>0</v>
      </c>
      <c r="CO97" s="139">
        <f>IFERROR(VLOOKUP(CO$88,'Capital Structure'!$H$27:$I$29,2,FALSE),0)</f>
        <v>0</v>
      </c>
      <c r="CP97" s="139">
        <f>IFERROR(VLOOKUP(CP$88,'Capital Structure'!$H$27:$I$29,2,FALSE),0)</f>
        <v>0</v>
      </c>
      <c r="CQ97" s="139">
        <f>IFERROR(VLOOKUP(CQ$88,'Capital Structure'!$H$27:$I$29,2,FALSE),0)</f>
        <v>0</v>
      </c>
      <c r="CR97" s="139">
        <f>IFERROR(VLOOKUP(CR$88,'Capital Structure'!$H$27:$I$29,2,FALSE),0)</f>
        <v>0</v>
      </c>
      <c r="CS97" s="139">
        <f>IFERROR(VLOOKUP(CS$88,'Capital Structure'!$H$27:$I$29,2,FALSE),0)</f>
        <v>0</v>
      </c>
      <c r="CT97" s="139">
        <f>IFERROR(VLOOKUP(CT$88,'Capital Structure'!$H$27:$I$29,2,FALSE),0)</f>
        <v>0</v>
      </c>
      <c r="CU97" s="139">
        <f>IFERROR(VLOOKUP(CU$88,'Capital Structure'!$H$27:$I$29,2,FALSE),0)</f>
        <v>0</v>
      </c>
      <c r="CV97" s="139">
        <f>IFERROR(VLOOKUP(CV$88,'Capital Structure'!$H$27:$I$29,2,FALSE),0)</f>
        <v>0</v>
      </c>
      <c r="CW97" s="139">
        <f>IFERROR(VLOOKUP(CW$88,'Capital Structure'!$H$27:$I$29,2,FALSE),0)</f>
        <v>0</v>
      </c>
      <c r="CX97" s="139">
        <f>IFERROR(VLOOKUP(CX$88,'Capital Structure'!$H$27:$I$29,2,FALSE),0)</f>
        <v>0</v>
      </c>
      <c r="CY97" s="139">
        <f>IFERROR(VLOOKUP(CY$88,'Capital Structure'!$H$27:$I$29,2,FALSE),0)</f>
        <v>0</v>
      </c>
      <c r="CZ97" s="139">
        <f>IFERROR(VLOOKUP(CZ$88,'Capital Structure'!$H$27:$I$29,2,FALSE),0)</f>
        <v>0</v>
      </c>
      <c r="DA97" s="139">
        <f>IFERROR(VLOOKUP(DA$88,'Capital Structure'!$H$27:$I$29,2,FALSE),0)</f>
        <v>0</v>
      </c>
      <c r="DB97" s="139">
        <f>IFERROR(VLOOKUP(DB$88,'Capital Structure'!$H$27:$I$29,2,FALSE),0)</f>
        <v>0</v>
      </c>
      <c r="DC97" s="139">
        <f>IFERROR(VLOOKUP(DC$88,'Capital Structure'!$H$27:$I$29,2,FALSE),0)</f>
        <v>0</v>
      </c>
      <c r="DD97" s="139">
        <f>IFERROR(VLOOKUP(DD$88,'Capital Structure'!$H$27:$I$29,2,FALSE),0)</f>
        <v>0</v>
      </c>
      <c r="DE97" s="139">
        <f>IFERROR(VLOOKUP(DE$88,'Capital Structure'!$H$27:$I$29,2,FALSE),0)</f>
        <v>0</v>
      </c>
      <c r="DF97" s="139">
        <f>IFERROR(VLOOKUP(DF$88,'Capital Structure'!$H$27:$I$29,2,FALSE),0)</f>
        <v>0</v>
      </c>
      <c r="DG97" s="139">
        <f>IFERROR(VLOOKUP(DG$88,'Capital Structure'!$H$27:$I$29,2,FALSE),0)</f>
        <v>0</v>
      </c>
      <c r="DH97" s="139">
        <f>IFERROR(VLOOKUP(DH$88,'Capital Structure'!$H$27:$I$29,2,FALSE),0)</f>
        <v>0</v>
      </c>
      <c r="DI97" s="139">
        <f>IFERROR(VLOOKUP(DI$88,'Capital Structure'!$H$27:$I$29,2,FALSE),0)</f>
        <v>0</v>
      </c>
      <c r="DJ97" s="139">
        <f>IFERROR(VLOOKUP(DJ$88,'Capital Structure'!$H$27:$I$29,2,FALSE),0)</f>
        <v>0</v>
      </c>
      <c r="DK97" s="139">
        <f>IFERROR(VLOOKUP(DK$88,'Capital Structure'!$H$27:$I$29,2,FALSE),0)</f>
        <v>0</v>
      </c>
      <c r="DL97" s="139">
        <f>IFERROR(VLOOKUP(DL$88,'Capital Structure'!$H$27:$I$29,2,FALSE),0)</f>
        <v>0</v>
      </c>
      <c r="DM97" s="139">
        <f>IFERROR(VLOOKUP(DM$88,'Capital Structure'!$H$27:$I$29,2,FALSE),0)</f>
        <v>0</v>
      </c>
      <c r="DN97" s="139">
        <f>IFERROR(VLOOKUP(DN$88,'Capital Structure'!$H$27:$I$29,2,FALSE),0)</f>
        <v>0</v>
      </c>
      <c r="DO97" s="139">
        <f>IFERROR(VLOOKUP(DO$88,'Capital Structure'!$H$27:$I$29,2,FALSE),0)</f>
        <v>0</v>
      </c>
      <c r="DP97" s="139">
        <f>IFERROR(VLOOKUP(DP$88,'Capital Structure'!$H$27:$I$29,2,FALSE),0)</f>
        <v>0</v>
      </c>
      <c r="DQ97" s="139">
        <f>IFERROR(VLOOKUP(DQ$88,'Capital Structure'!$H$27:$I$29,2,FALSE),0)</f>
        <v>0</v>
      </c>
      <c r="DR97" s="139">
        <f>IFERROR(VLOOKUP(DR$88,'Capital Structure'!$H$27:$I$29,2,FALSE),0)</f>
        <v>0</v>
      </c>
      <c r="DS97" s="139">
        <f>IFERROR(VLOOKUP(DS$88,'Capital Structure'!$H$27:$I$29,2,FALSE),0)</f>
        <v>0</v>
      </c>
      <c r="DT97" s="139">
        <f>IFERROR(VLOOKUP(DT$88,'Capital Structure'!$H$27:$I$29,2,FALSE),0)</f>
        <v>0</v>
      </c>
      <c r="DU97" s="139">
        <f>IFERROR(VLOOKUP(DU$88,'Capital Structure'!$H$27:$I$29,2,FALSE),0)</f>
        <v>0</v>
      </c>
      <c r="DV97" s="139">
        <f>IFERROR(VLOOKUP(DV$88,'Capital Structure'!$H$27:$I$29,2,FALSE),0)</f>
        <v>0</v>
      </c>
      <c r="DW97" s="139">
        <f>IFERROR(VLOOKUP(DW$88,'Capital Structure'!$H$27:$I$29,2,FALSE),0)</f>
        <v>0</v>
      </c>
      <c r="DX97" s="139">
        <f>IFERROR(VLOOKUP(DX$88,'Capital Structure'!$H$27:$I$29,2,FALSE),0)</f>
        <v>0</v>
      </c>
      <c r="DY97" s="139">
        <f>IFERROR(VLOOKUP(DY$88,'Capital Structure'!$H$27:$I$29,2,FALSE),0)</f>
        <v>0</v>
      </c>
      <c r="DZ97" s="139">
        <f>IFERROR(VLOOKUP(DZ$88,'Capital Structure'!$H$27:$I$29,2,FALSE),0)</f>
        <v>0</v>
      </c>
      <c r="EA97" s="139">
        <f>IFERROR(VLOOKUP(EA$88,'Capital Structure'!$H$27:$I$29,2,FALSE),0)</f>
        <v>0</v>
      </c>
      <c r="EB97" s="139">
        <f>IFERROR(VLOOKUP(EB$88,'Capital Structure'!$H$27:$I$29,2,FALSE),0)</f>
        <v>0</v>
      </c>
      <c r="EC97" s="139">
        <f>IFERROR(VLOOKUP(EC$88,'Capital Structure'!$H$27:$I$29,2,FALSE),0)</f>
        <v>0</v>
      </c>
      <c r="ED97" s="139">
        <f>IFERROR(VLOOKUP(ED$88,'Capital Structure'!$H$27:$I$29,2,FALSE),0)</f>
        <v>0</v>
      </c>
      <c r="EE97" s="139">
        <f>IFERROR(VLOOKUP(EE$88,'Capital Structure'!$H$27:$I$29,2,FALSE),0)</f>
        <v>0</v>
      </c>
      <c r="EF97" s="139">
        <f>IFERROR(VLOOKUP(EF$88,'Capital Structure'!$H$27:$I$29,2,FALSE),0)</f>
        <v>0</v>
      </c>
      <c r="EG97" s="139">
        <f>IFERROR(VLOOKUP(EG$88,'Capital Structure'!$H$27:$I$29,2,FALSE),0)</f>
        <v>0</v>
      </c>
      <c r="EH97" s="139">
        <f>IFERROR(VLOOKUP(EH$88,'Capital Structure'!$H$27:$I$29,2,FALSE),0)</f>
        <v>0</v>
      </c>
      <c r="EI97" s="139">
        <f>IFERROR(VLOOKUP(EI$88,'Capital Structure'!$H$27:$I$29,2,FALSE),0)</f>
        <v>0</v>
      </c>
      <c r="EJ97" s="139">
        <f>IFERROR(VLOOKUP(EJ$88,'Capital Structure'!$H$27:$I$29,2,FALSE),0)</f>
        <v>0</v>
      </c>
      <c r="EK97" s="139">
        <f>IFERROR(VLOOKUP(EK$88,'Capital Structure'!$H$27:$I$29,2,FALSE),0)</f>
        <v>0</v>
      </c>
      <c r="EL97" s="139">
        <f>IFERROR(VLOOKUP(EL$88,'Capital Structure'!$H$27:$I$29,2,FALSE),0)</f>
        <v>0</v>
      </c>
      <c r="EM97" s="139">
        <f>IFERROR(VLOOKUP(EM$88,'Capital Structure'!$H$27:$I$29,2,FALSE),0)</f>
        <v>0</v>
      </c>
      <c r="EN97" s="139">
        <f>IFERROR(VLOOKUP(EN$88,'Capital Structure'!$H$27:$I$29,2,FALSE),0)</f>
        <v>0</v>
      </c>
      <c r="EO97" s="139">
        <f>IFERROR(VLOOKUP(EO$88,'Capital Structure'!$H$27:$I$29,2,FALSE),0)</f>
        <v>0</v>
      </c>
      <c r="EP97" s="139">
        <f>IFERROR(VLOOKUP(EP$88,'Capital Structure'!$H$27:$I$29,2,FALSE),0)</f>
        <v>0</v>
      </c>
      <c r="EQ97" s="139">
        <f>IFERROR(VLOOKUP(EQ$88,'Capital Structure'!$H$27:$I$29,2,FALSE),0)</f>
        <v>0</v>
      </c>
      <c r="ER97" s="139">
        <f>IFERROR(VLOOKUP(ER$88,'Capital Structure'!$H$27:$I$29,2,FALSE),0)</f>
        <v>0</v>
      </c>
      <c r="ES97" s="139">
        <f>IFERROR(VLOOKUP(ES$88,'Capital Structure'!$H$27:$I$29,2,FALSE),0)</f>
        <v>0</v>
      </c>
      <c r="ET97" s="139">
        <f>IFERROR(VLOOKUP(ET$88,'Capital Structure'!$H$27:$I$29,2,FALSE),0)</f>
        <v>0</v>
      </c>
      <c r="EU97" s="139">
        <f>IFERROR(VLOOKUP(EU$88,'Capital Structure'!$H$27:$I$29,2,FALSE),0)</f>
        <v>0</v>
      </c>
      <c r="EV97" s="139">
        <f>IFERROR(VLOOKUP(EV$88,'Capital Structure'!$H$27:$I$29,2,FALSE),0)</f>
        <v>0</v>
      </c>
      <c r="EW97" s="139">
        <f>IFERROR(VLOOKUP(EW$88,'Capital Structure'!$H$27:$I$29,2,FALSE),0)</f>
        <v>0</v>
      </c>
      <c r="EX97" s="139">
        <f>IFERROR(VLOOKUP(EX$88,'Capital Structure'!$H$27:$I$29,2,FALSE),0)</f>
        <v>0</v>
      </c>
      <c r="EY97" s="139">
        <f>IFERROR(VLOOKUP(EY$88,'Capital Structure'!$H$27:$I$29,2,FALSE),0)</f>
        <v>0</v>
      </c>
      <c r="EZ97" s="139">
        <f>IFERROR(VLOOKUP(EZ$88,'Capital Structure'!$H$27:$I$29,2,FALSE),0)</f>
        <v>0</v>
      </c>
      <c r="FA97" s="139">
        <f>IFERROR(VLOOKUP(FA$88,'Capital Structure'!$H$27:$I$29,2,FALSE),0)</f>
        <v>0</v>
      </c>
      <c r="FB97" s="139">
        <f>IFERROR(VLOOKUP(FB$88,'Capital Structure'!$H$27:$I$29,2,FALSE),0)</f>
        <v>0</v>
      </c>
      <c r="FC97" s="139"/>
      <c r="FD97" s="139"/>
      <c r="FE97" s="139"/>
      <c r="FF97" s="139"/>
      <c r="FG97" s="139"/>
      <c r="FH97" s="139"/>
      <c r="FI97" s="139"/>
      <c r="FJ97" s="139"/>
      <c r="FK97" s="139"/>
      <c r="FL97" s="139"/>
      <c r="FM97" s="139"/>
      <c r="FN97" s="139"/>
      <c r="FO97" s="139"/>
      <c r="FP97" s="139"/>
      <c r="FQ97" s="139"/>
      <c r="FR97" s="139"/>
      <c r="FS97" s="139"/>
      <c r="FT97" s="139"/>
      <c r="FU97" s="139"/>
      <c r="FV97" s="139"/>
      <c r="FW97" s="139"/>
      <c r="FX97" s="139"/>
      <c r="FY97" s="139"/>
      <c r="FZ97" s="139"/>
      <c r="GA97" s="139"/>
      <c r="GB97" s="139"/>
      <c r="GC97" s="139"/>
      <c r="GD97" s="139"/>
      <c r="GE97" s="139"/>
      <c r="GF97" s="139"/>
      <c r="GG97" s="139"/>
      <c r="GH97" s="139"/>
      <c r="GI97" s="139"/>
      <c r="GJ97" s="139"/>
      <c r="GK97" s="139"/>
      <c r="GL97" s="139"/>
      <c r="GM97" s="139"/>
      <c r="GN97" s="139"/>
      <c r="GO97" s="139"/>
      <c r="GP97" s="139"/>
      <c r="GQ97" s="139"/>
      <c r="GR97" s="139"/>
      <c r="GS97" s="139"/>
      <c r="GT97" s="139"/>
      <c r="GU97" s="139"/>
      <c r="GV97" s="139"/>
      <c r="GW97" s="139"/>
      <c r="GX97" s="139"/>
    </row>
    <row r="98" spans="2:206">
      <c r="B98" s="139" t="s">
        <v>326</v>
      </c>
      <c r="E98" s="139">
        <f>IF(E$88='Capital Structure'!$H$7,SUM($E$89:E89)-SUM($E$97:E97),0)</f>
        <v>0</v>
      </c>
      <c r="F98" s="139">
        <f>IF(F$88='Capital Structure'!$H$7,SUM($E$89:F89)-SUM($E$97:F97),0)</f>
        <v>0</v>
      </c>
      <c r="G98" s="139">
        <f>IF(G$88='Capital Structure'!$H$7,SUM($E$89:G89)-SUM($E$97:G97),0)</f>
        <v>0</v>
      </c>
      <c r="H98" s="139">
        <f>IF(H$88='Capital Structure'!$H$7,SUM($E$89:H89)-SUM($E$97:H97),0)</f>
        <v>0</v>
      </c>
      <c r="I98" s="139">
        <f>IF(I$88='Capital Structure'!$H$7,SUM($E$89:I89)-SUM($E$97:I97),0)</f>
        <v>0</v>
      </c>
      <c r="J98" s="139">
        <f>IF(J$88='Capital Structure'!$H$7,SUM($E$89:J89)-SUM($E$97:J97),0)</f>
        <v>0</v>
      </c>
      <c r="K98" s="139">
        <f>IF(K$88='Capital Structure'!$H$7,SUM($E$89:K89)-SUM($E$97:K97),0)</f>
        <v>0</v>
      </c>
      <c r="L98" s="139">
        <f>IF(L$88='Capital Structure'!$H$7,SUM($E$89:L89)-SUM($E$97:L97),0)</f>
        <v>0</v>
      </c>
      <c r="M98" s="139">
        <f>IF(M$88='Capital Structure'!$H$7,SUM($E$89:M89)-SUM($E$97:M97),0)</f>
        <v>0</v>
      </c>
      <c r="N98" s="139">
        <f>IF(N$88='Capital Structure'!$H$7,SUM($E$89:N89)-SUM($E$97:N97),0)</f>
        <v>0</v>
      </c>
      <c r="O98" s="139">
        <f>IF(O$88='Capital Structure'!$H$7,SUM($E$89:O89)-SUM($E$97:O97),0)</f>
        <v>0</v>
      </c>
      <c r="P98" s="139">
        <f>IF(P$88='Capital Structure'!$H$7,SUM($E$89:P89)-SUM($E$97:P97),0)</f>
        <v>0</v>
      </c>
      <c r="Q98" s="139">
        <f>IF(Q$88='Capital Structure'!$H$7,SUM($E$89:Q89)-SUM($E$97:Q97),0)</f>
        <v>0</v>
      </c>
      <c r="R98" s="139">
        <f>IF(R$88='Capital Structure'!$H$7,SUM($E$89:R89)-SUM($E$97:R97),0)</f>
        <v>0</v>
      </c>
      <c r="S98" s="139">
        <f>IF(S$88='Capital Structure'!$H$7,SUM($E$89:S89)-SUM($E$97:S97),0)</f>
        <v>0</v>
      </c>
      <c r="T98" s="139">
        <f>IF(T$88='Capital Structure'!$H$7,SUM($E$89:T89)-SUM($E$97:T97),0)</f>
        <v>0</v>
      </c>
      <c r="U98" s="139">
        <f>IF(U$88='Capital Structure'!$H$7,SUM($E$89:U89)-SUM($E$97:U97),0)</f>
        <v>0</v>
      </c>
      <c r="V98" s="139">
        <f>IF(V$88='Capital Structure'!$H$7,SUM($E$89:V89)-SUM($E$97:V97),0)</f>
        <v>0</v>
      </c>
      <c r="W98" s="139">
        <f>IF(W$88='Capital Structure'!$H$7,SUM($E$89:W89)-SUM($E$97:W97),0)</f>
        <v>0</v>
      </c>
      <c r="X98" s="139">
        <f>IF(X$88='Capital Structure'!$H$7,SUM($E$89:X89)-SUM($E$97:X97),0)</f>
        <v>0</v>
      </c>
      <c r="Y98" s="139">
        <f>IF(Y$88='Capital Structure'!$H$7,SUM($E$89:Y89)-SUM($E$97:Y97),0)</f>
        <v>0</v>
      </c>
      <c r="Z98" s="139">
        <f>IF(Z$88='Capital Structure'!$H$7,SUM($E$89:Z89)-SUM($E$97:Z97),0)</f>
        <v>0</v>
      </c>
      <c r="AA98" s="139">
        <f>IF(AA$88='Capital Structure'!$H$7,SUM($E$89:AA89)-SUM($E$97:AA97),0)</f>
        <v>0</v>
      </c>
      <c r="AB98" s="139">
        <f>IF(AB$88='Capital Structure'!$H$7,SUM($E$89:AB89)-SUM($E$97:AB97),0)</f>
        <v>0</v>
      </c>
      <c r="AC98" s="139">
        <f>IF(AC$88='Capital Structure'!$H$7,SUM($E$89:AC89)-SUM($E$97:AC97),0)</f>
        <v>0</v>
      </c>
      <c r="AD98" s="139">
        <f>IF(AD$88='Capital Structure'!$H$7,SUM($E$89:AD89)-SUM($E$97:AD97),0)</f>
        <v>0</v>
      </c>
      <c r="AE98" s="139">
        <f>IF(AE$88='Capital Structure'!$H$7,SUM($E$89:AE89)-SUM($E$97:AE97),0)</f>
        <v>0</v>
      </c>
      <c r="AF98" s="139">
        <f>IF(AF$88='Capital Structure'!$H$7,SUM($E$89:AF89)-SUM($E$97:AF97),0)</f>
        <v>0</v>
      </c>
      <c r="AG98" s="139">
        <f>IF(AG$88='Capital Structure'!$H$7,SUM($E$89:AG89)-SUM($E$97:AG97),0)</f>
        <v>0</v>
      </c>
      <c r="AH98" s="139">
        <f>IF(AH$88='Capital Structure'!$H$7,SUM($E$89:AH89)-SUM($E$97:AH97),0)</f>
        <v>0</v>
      </c>
      <c r="AI98" s="139">
        <f>IF(AI$88='Capital Structure'!$H$7,SUM($E$89:AI89)-SUM($E$97:AI97),0)</f>
        <v>0</v>
      </c>
      <c r="AJ98" s="139">
        <f>IF(AJ$88='Capital Structure'!$H$7,SUM($E$89:AJ89)-SUM($E$97:AJ97),0)</f>
        <v>0</v>
      </c>
      <c r="AK98" s="139">
        <f>IF(AK$88='Capital Structure'!$H$7,SUM($E$89:AK89)-SUM($E$97:AK97),0)</f>
        <v>0</v>
      </c>
      <c r="AL98" s="139">
        <f>IF(AL$88='Capital Structure'!$H$7,SUM($E$89:AL89)-SUM($E$97:AL97),0)</f>
        <v>0</v>
      </c>
      <c r="AM98" s="139">
        <f>IF(AM$88='Capital Structure'!$H$7,SUM($E$89:AM89)-SUM($E$97:AM97),0)</f>
        <v>0</v>
      </c>
      <c r="AN98" s="139">
        <f>IF(AN$88='Capital Structure'!$H$7,SUM($E$89:AN89)-SUM($E$97:AN97),0)</f>
        <v>0</v>
      </c>
      <c r="AO98" s="139">
        <f>IF(AO$88='Capital Structure'!$H$7,SUM($E$89:AO89)-SUM($E$97:AO97),0)</f>
        <v>0</v>
      </c>
      <c r="AP98" s="139">
        <f>IF(AP$88='Capital Structure'!$H$7,SUM($E$89:AP89)-SUM($E$97:AP97),0)</f>
        <v>0</v>
      </c>
      <c r="AQ98" s="139">
        <f>IF(AQ$88='Capital Structure'!$H$7,SUM($E$89:AQ89)-SUM($E$97:AQ97),0)</f>
        <v>0</v>
      </c>
      <c r="AR98" s="139">
        <f>IF(AR$88='Capital Structure'!$H$7,SUM($E$89:AR89)-SUM($E$97:AR97),0)</f>
        <v>0</v>
      </c>
      <c r="AS98" s="139">
        <f>IF(AS$88='Capital Structure'!$H$7,SUM($E$89:AS89)-SUM($E$97:AS97),0)</f>
        <v>0</v>
      </c>
      <c r="AT98" s="139">
        <f>IF(AT$88='Capital Structure'!$H$7,SUM($E$89:AT89)-SUM($E$97:AT97),0)</f>
        <v>0</v>
      </c>
      <c r="AU98" s="139">
        <f>IF(AU$88='Capital Structure'!$H$7,SUM($E$89:AU89)-SUM($E$97:AU97),0)</f>
        <v>0</v>
      </c>
      <c r="AV98" s="139">
        <f>IF(AV$88='Capital Structure'!$H$7,SUM($E$89:AV89)-SUM($E$97:AV97),0)</f>
        <v>0</v>
      </c>
      <c r="AW98" s="139">
        <f>IF(AW$88='Capital Structure'!$H$7,SUM($E$89:AW89)-SUM($E$97:AW97),0)</f>
        <v>0</v>
      </c>
      <c r="AX98" s="139">
        <f>IF(AX$88='Capital Structure'!$H$7,SUM($E$89:AX89)-SUM($E$97:AX97),0)</f>
        <v>0</v>
      </c>
      <c r="AY98" s="139">
        <f>IF(AY$88='Capital Structure'!$H$7,SUM($E$89:AY89)-SUM($E$97:AY97),0)</f>
        <v>0</v>
      </c>
      <c r="AZ98" s="139">
        <f>IF(AZ$88='Capital Structure'!$H$7,SUM($E$89:AZ89)-SUM($E$97:AZ97),0)</f>
        <v>0</v>
      </c>
      <c r="BA98" s="139">
        <f>IF(BA$88='Capital Structure'!$H$7,SUM($E$89:BA89)-SUM($E$97:BA97),0)</f>
        <v>0</v>
      </c>
      <c r="BB98" s="139">
        <f>IF(BB$88='Capital Structure'!$H$7,SUM($E$89:BB89)-SUM($E$97:BB97),0)</f>
        <v>0</v>
      </c>
      <c r="BC98" s="139">
        <f>IF(BC$88='Capital Structure'!$H$7,SUM($E$89:BC89)-SUM($E$97:BC97),0)</f>
        <v>0</v>
      </c>
      <c r="BD98" s="139">
        <f>IF(BD$88='Capital Structure'!$H$7,SUM($E$89:BD89)-SUM($E$97:BD97),0)</f>
        <v>0</v>
      </c>
      <c r="BE98" s="139">
        <f>IF(BE$88='Capital Structure'!$H$7,SUM($E$89:BE89)-SUM($E$97:BE97),0)</f>
        <v>0</v>
      </c>
      <c r="BF98" s="139">
        <f>IF(BF$88='Capital Structure'!$H$7,SUM($E$89:BF89)-SUM($E$97:BF97),0)</f>
        <v>0</v>
      </c>
      <c r="BG98" s="139">
        <f>IF(BG$88='Capital Structure'!$H$7,SUM($E$89:BG89)-SUM($E$97:BG97),0)</f>
        <v>0</v>
      </c>
      <c r="BH98" s="139">
        <f>IF(BH$88='Capital Structure'!$H$7,SUM($E$89:BH89)-SUM($E$97:BH97),0)</f>
        <v>0</v>
      </c>
      <c r="BI98" s="139">
        <f>IF(BI$88='Capital Structure'!$H$7,SUM($E$89:BI89)-SUM($E$97:BI97),0)</f>
        <v>0</v>
      </c>
      <c r="BJ98" s="139">
        <f>IF(BJ$88='Capital Structure'!$H$7,SUM($E$89:BJ89)-SUM($E$97:BJ97),0)</f>
        <v>0</v>
      </c>
      <c r="BK98" s="139">
        <f>IF(BK$88='Capital Structure'!$H$7,SUM($E$89:BK89)-SUM($E$97:BK97),0)</f>
        <v>0</v>
      </c>
      <c r="BL98" s="139">
        <f>IF(BL$88='Capital Structure'!$H$7,SUM($E$89:BL89)-SUM($E$97:BL97),0)</f>
        <v>0</v>
      </c>
      <c r="BM98" s="139">
        <f>IF(BM$88='Capital Structure'!$H$7,SUM($E$89:BM89)-SUM($E$97:BM97),0)</f>
        <v>0</v>
      </c>
      <c r="BN98" s="139">
        <f>IF(BN$88='Capital Structure'!$H$7,SUM($E$89:BN89)-SUM($E$97:BN97),0)</f>
        <v>0</v>
      </c>
      <c r="BO98" s="139">
        <f>IF(BO$88='Capital Structure'!$H$7,SUM($E$89:BO89)-SUM($E$97:BO97),0)</f>
        <v>0</v>
      </c>
      <c r="BP98" s="139">
        <f>IF(BP$88='Capital Structure'!$H$7,SUM($E$89:BP89)-SUM($E$97:BP97),0)</f>
        <v>0</v>
      </c>
      <c r="BQ98" s="139">
        <f>IF(BQ$88='Capital Structure'!$H$7,SUM($E$89:BQ89)-SUM($E$97:BQ97),0)</f>
        <v>0</v>
      </c>
      <c r="BR98" s="139">
        <f>IF(BR$88='Capital Structure'!$H$7,SUM($E$89:BR89)-SUM($E$97:BR97),0)</f>
        <v>0</v>
      </c>
      <c r="BS98" s="139">
        <f>IF(BS$88='Capital Structure'!$H$7,SUM($E$89:BS89)-SUM($E$97:BS97),0)</f>
        <v>0</v>
      </c>
      <c r="BT98" s="139">
        <f>IF(BT$88='Capital Structure'!$H$7,SUM($E$89:BT89)-SUM($E$97:BT97),0)</f>
        <v>0</v>
      </c>
      <c r="BU98" s="139">
        <f>IF(BU$88='Capital Structure'!$H$7,SUM($E$89:BU89)-SUM($E$97:BU97),0)</f>
        <v>0</v>
      </c>
      <c r="BV98" s="139">
        <f>IF(BV$88='Capital Structure'!$H$7,SUM($E$89:BV89)-SUM($E$97:BV97),0)</f>
        <v>0</v>
      </c>
      <c r="BW98" s="139">
        <f>IF(BW$88='Capital Structure'!$H$7,SUM($E$89:BW89)-SUM($E$97:BW97),0)</f>
        <v>0</v>
      </c>
      <c r="BX98" s="139">
        <f>IF(BX$88='Capital Structure'!$H$7,SUM($E$89:BX89)-SUM($E$97:BX97),0)</f>
        <v>0</v>
      </c>
      <c r="BY98" s="139">
        <f>IF(BY$88='Capital Structure'!$H$7,SUM($E$89:BY89)-SUM($E$97:BY97),0)</f>
        <v>0</v>
      </c>
      <c r="BZ98" s="139">
        <f>IF(BZ$88='Capital Structure'!$H$7,SUM($E$89:BZ89)-SUM($E$97:BZ97),0)</f>
        <v>0</v>
      </c>
      <c r="CA98" s="139">
        <f>IF(CA$88='Capital Structure'!$H$7,SUM($E$89:CA89)-SUM($E$97:CA97),0)</f>
        <v>0</v>
      </c>
      <c r="CB98" s="139">
        <f>IF(CB$88='Capital Structure'!$H$7,SUM($E$89:CB89)-SUM($E$97:CB97),0)</f>
        <v>88200000</v>
      </c>
      <c r="CC98" s="139">
        <f>IF(CC$88='Capital Structure'!$H$7,SUM($E$89:CC89)-SUM($E$97:CC97),0)</f>
        <v>0</v>
      </c>
      <c r="CD98" s="139">
        <f>IF(CD$88='Capital Structure'!$H$7,SUM($E$89:CD89)-SUM($E$97:CD97),0)</f>
        <v>0</v>
      </c>
      <c r="CE98" s="139">
        <f>IF(CE$88='Capital Structure'!$H$7,SUM($E$89:CE89)-SUM($E$97:CE97),0)</f>
        <v>0</v>
      </c>
      <c r="CF98" s="139">
        <f>IF(CF$88='Capital Structure'!$H$7,SUM($E$89:CF89)-SUM($E$97:CF97),0)</f>
        <v>0</v>
      </c>
      <c r="CG98" s="139">
        <f>IF(CG$88='Capital Structure'!$H$7,SUM($E$89:CG89)-SUM($E$97:CG97),0)</f>
        <v>0</v>
      </c>
      <c r="CH98" s="139">
        <f>IF(CH$88='Capital Structure'!$H$7,SUM($E$89:CH89)-SUM($E$97:CH97),0)</f>
        <v>0</v>
      </c>
      <c r="CI98" s="139">
        <f>IF(CI$88='Capital Structure'!$H$7,SUM($E$89:CI89)-SUM($E$97:CI97),0)</f>
        <v>0</v>
      </c>
      <c r="CJ98" s="139">
        <f>IF(CJ$88='Capital Structure'!$H$7,SUM($E$89:CJ89)-SUM($E$97:CJ97),0)</f>
        <v>0</v>
      </c>
      <c r="CK98" s="139">
        <f>IF(CK$88='Capital Structure'!$H$7,SUM($E$89:CK89)-SUM($E$97:CK97),0)</f>
        <v>0</v>
      </c>
      <c r="CL98" s="139">
        <f>IF(CL$88='Capital Structure'!$H$7,SUM($E$89:CL89)-SUM($E$97:CL97),0)</f>
        <v>0</v>
      </c>
      <c r="CM98" s="139">
        <f>IF(CM$88='Capital Structure'!$H$7,SUM($E$89:CM89)-SUM($E$97:CM97),0)</f>
        <v>0</v>
      </c>
      <c r="CN98" s="139">
        <f>IF(CN$88='Capital Structure'!$H$7,SUM($E$89:CN89)-SUM($E$97:CN97),0)</f>
        <v>0</v>
      </c>
      <c r="CO98" s="139">
        <f>IF(CO$88='Capital Structure'!$H$7,SUM($E$89:CO89)-SUM($E$97:CO97),0)</f>
        <v>0</v>
      </c>
      <c r="CP98" s="139">
        <f>IF(CP$88='Capital Structure'!$H$7,SUM($E$89:CP89)-SUM($E$97:CP97),0)</f>
        <v>0</v>
      </c>
      <c r="CQ98" s="139">
        <f>IF(CQ$88='Capital Structure'!$H$7,SUM($E$89:CQ89)-SUM($E$97:CQ97),0)</f>
        <v>0</v>
      </c>
      <c r="CR98" s="139">
        <f>IF(CR$88='Capital Structure'!$H$7,SUM($E$89:CR89)-SUM($E$97:CR97),0)</f>
        <v>0</v>
      </c>
      <c r="CS98" s="139">
        <f>IF(CS$88='Capital Structure'!$H$7,SUM($E$89:CS89)-SUM($E$97:CS97),0)</f>
        <v>0</v>
      </c>
      <c r="CT98" s="139">
        <f>IF(CT$88='Capital Structure'!$H$7,SUM($E$89:CT89)-SUM($E$97:CT97),0)</f>
        <v>0</v>
      </c>
      <c r="CU98" s="139">
        <f>IF(CU$88='Capital Structure'!$H$7,SUM($E$89:CU89)-SUM($E$97:CU97),0)</f>
        <v>0</v>
      </c>
      <c r="CV98" s="139">
        <f>IF(CV$88='Capital Structure'!$H$7,SUM($E$89:CV89)-SUM($E$97:CV97),0)</f>
        <v>0</v>
      </c>
      <c r="CW98" s="139">
        <f>IF(CW$88='Capital Structure'!$H$7,SUM($E$89:CW89)-SUM($E$97:CW97),0)</f>
        <v>0</v>
      </c>
      <c r="CX98" s="139">
        <f>IF(CX$88='Capital Structure'!$H$7,SUM($E$89:CX89)-SUM($E$97:CX97),0)</f>
        <v>0</v>
      </c>
      <c r="CY98" s="139">
        <f>IF(CY$88='Capital Structure'!$H$7,SUM($E$89:CY89)-SUM($E$97:CY97),0)</f>
        <v>0</v>
      </c>
      <c r="CZ98" s="139">
        <f>IF(CZ$88='Capital Structure'!$H$7,SUM($E$89:CZ89)-SUM($E$97:CZ97),0)</f>
        <v>0</v>
      </c>
      <c r="DA98" s="139">
        <f>IF(DA$88='Capital Structure'!$H$7,SUM($E$89:DA89)-SUM($E$97:DA97),0)</f>
        <v>0</v>
      </c>
      <c r="DB98" s="139">
        <f>IF(DB$88='Capital Structure'!$H$7,SUM($E$89:DB89)-SUM($E$97:DB97),0)</f>
        <v>0</v>
      </c>
      <c r="DC98" s="139">
        <f>IF(DC$88='Capital Structure'!$H$7,SUM($E$89:DC89)-SUM($E$97:DC97),0)</f>
        <v>0</v>
      </c>
      <c r="DD98" s="139">
        <f>IF(DD$88='Capital Structure'!$H$7,SUM($E$89:DD89)-SUM($E$97:DD97),0)</f>
        <v>0</v>
      </c>
      <c r="DE98" s="139">
        <f>IF(DE$88='Capital Structure'!$H$7,SUM($E$89:DE89)-SUM($E$97:DE97),0)</f>
        <v>0</v>
      </c>
      <c r="DF98" s="139">
        <f>IF(DF$88='Capital Structure'!$H$7,SUM($E$89:DF89)-SUM($E$97:DF97),0)</f>
        <v>0</v>
      </c>
      <c r="DG98" s="139">
        <f>IF(DG$88='Capital Structure'!$H$7,SUM($E$89:DG89)-SUM($E$97:DG97),0)</f>
        <v>0</v>
      </c>
      <c r="DH98" s="139">
        <f>IF(DH$88='Capital Structure'!$H$7,SUM($E$89:DH89)-SUM($E$97:DH97),0)</f>
        <v>0</v>
      </c>
      <c r="DI98" s="139">
        <f>IF(DI$88='Capital Structure'!$H$7,SUM($E$89:DI89)-SUM($E$97:DI97),0)</f>
        <v>0</v>
      </c>
      <c r="DJ98" s="139">
        <f>IF(DJ$88='Capital Structure'!$H$7,SUM($E$89:DJ89)-SUM($E$97:DJ97),0)</f>
        <v>0</v>
      </c>
      <c r="DK98" s="139">
        <f>IF(DK$88='Capital Structure'!$H$7,SUM($E$89:DK89)-SUM($E$97:DK97),0)</f>
        <v>0</v>
      </c>
      <c r="DL98" s="139">
        <f>IF(DL$88='Capital Structure'!$H$7,SUM($E$89:DL89)-SUM($E$97:DL97),0)</f>
        <v>0</v>
      </c>
      <c r="DM98" s="139">
        <f>IF(DM$88='Capital Structure'!$H$7,SUM($E$89:DM89)-SUM($E$97:DM97),0)</f>
        <v>0</v>
      </c>
      <c r="DN98" s="139">
        <f>IF(DN$88='Capital Structure'!$H$7,SUM($E$89:DN89)-SUM($E$97:DN97),0)</f>
        <v>0</v>
      </c>
      <c r="DO98" s="139">
        <f>IF(DO$88='Capital Structure'!$H$7,SUM($E$89:DO89)-SUM($E$97:DO97),0)</f>
        <v>0</v>
      </c>
      <c r="DP98" s="139">
        <f>IF(DP$88='Capital Structure'!$H$7,SUM($E$89:DP89)-SUM($E$97:DP97),0)</f>
        <v>0</v>
      </c>
      <c r="DQ98" s="139">
        <f>IF(DQ$88='Capital Structure'!$H$7,SUM($E$89:DQ89)-SUM($E$97:DQ97),0)</f>
        <v>0</v>
      </c>
      <c r="DR98" s="139">
        <f>IF(DR$88='Capital Structure'!$H$7,SUM($E$89:DR89)-SUM($E$97:DR97),0)</f>
        <v>0</v>
      </c>
      <c r="DS98" s="139">
        <f>IF(DS$88='Capital Structure'!$H$7,SUM($E$89:DS89)-SUM($E$97:DS97),0)</f>
        <v>0</v>
      </c>
      <c r="DT98" s="139">
        <f>IF(DT$88='Capital Structure'!$H$7,SUM($E$89:DT89)-SUM($E$97:DT97),0)</f>
        <v>0</v>
      </c>
      <c r="DU98" s="139">
        <f>IF(DU$88='Capital Structure'!$H$7,SUM($E$89:DU89)-SUM($E$97:DU97),0)</f>
        <v>0</v>
      </c>
      <c r="DV98" s="139">
        <f>IF(DV$88='Capital Structure'!$H$7,SUM($E$89:DV89)-SUM($E$97:DV97),0)</f>
        <v>0</v>
      </c>
      <c r="DW98" s="139">
        <f>IF(DW$88='Capital Structure'!$H$7,SUM($E$89:DW89)-SUM($E$97:DW97),0)</f>
        <v>0</v>
      </c>
      <c r="DX98" s="139">
        <f>IF(DX$88='Capital Structure'!$H$7,SUM($E$89:DX89)-SUM($E$97:DX97),0)</f>
        <v>0</v>
      </c>
      <c r="DY98" s="139">
        <f>IF(DY$88='Capital Structure'!$H$7,SUM($E$89:DY89)-SUM($E$97:DY97),0)</f>
        <v>0</v>
      </c>
      <c r="DZ98" s="139">
        <f>IF(DZ$88='Capital Structure'!$H$7,SUM($E$89:DZ89)-SUM($E$97:DZ97),0)</f>
        <v>0</v>
      </c>
      <c r="EA98" s="139">
        <f>IF(EA$88='Capital Structure'!$H$7,SUM($E$89:EA89)-SUM($E$97:EA97),0)</f>
        <v>0</v>
      </c>
      <c r="EB98" s="139">
        <f>IF(EB$88='Capital Structure'!$H$7,SUM($E$89:EB89)-SUM($E$97:EB97),0)</f>
        <v>0</v>
      </c>
      <c r="EC98" s="139">
        <f>IF(EC$88='Capital Structure'!$H$7,SUM($E$89:EC89)-SUM($E$97:EC97),0)</f>
        <v>0</v>
      </c>
      <c r="ED98" s="139">
        <f>IF(ED$88='Capital Structure'!$H$7,SUM($E$89:ED89)-SUM($E$97:ED97),0)</f>
        <v>0</v>
      </c>
      <c r="EE98" s="139">
        <f>IF(EE$88='Capital Structure'!$H$7,SUM($E$89:EE89)-SUM($E$97:EE97),0)</f>
        <v>0</v>
      </c>
      <c r="EF98" s="139">
        <f>IF(EF$88='Capital Structure'!$H$7,SUM($E$89:EF89)-SUM($E$97:EF97),0)</f>
        <v>0</v>
      </c>
      <c r="EG98" s="139">
        <f>IF(EG$88='Capital Structure'!$H$7,SUM($E$89:EG89)-SUM($E$97:EG97),0)</f>
        <v>0</v>
      </c>
      <c r="EH98" s="139">
        <f>IF(EH$88='Capital Structure'!$H$7,SUM($E$89:EH89)-SUM($E$97:EH97),0)</f>
        <v>0</v>
      </c>
      <c r="EI98" s="139">
        <f>IF(EI$88='Capital Structure'!$H$7,SUM($E$89:EI89)-SUM($E$97:EI97),0)</f>
        <v>0</v>
      </c>
      <c r="EJ98" s="139">
        <f>IF(EJ$88='Capital Structure'!$H$7,SUM($E$89:EJ89)-SUM($E$97:EJ97),0)</f>
        <v>0</v>
      </c>
      <c r="EK98" s="139">
        <f>IF(EK$88='Capital Structure'!$H$7,SUM($E$89:EK89)-SUM($E$97:EK97),0)</f>
        <v>0</v>
      </c>
      <c r="EL98" s="139">
        <f>IF(EL$88='Capital Structure'!$H$7,SUM($E$89:EL89)-SUM($E$97:EL97),0)</f>
        <v>0</v>
      </c>
      <c r="EM98" s="139">
        <f>IF(EM$88='Capital Structure'!$H$7,SUM($E$89:EM89)-SUM($E$97:EM97),0)</f>
        <v>0</v>
      </c>
      <c r="EN98" s="139">
        <f>IF(EN$88='Capital Structure'!$H$7,SUM($E$89:EN89)-SUM($E$97:EN97),0)</f>
        <v>0</v>
      </c>
      <c r="EO98" s="139">
        <f>IF(EO$88='Capital Structure'!$H$7,SUM($E$89:EO89)-SUM($E$97:EO97),0)</f>
        <v>0</v>
      </c>
      <c r="EP98" s="139">
        <f>IF(EP$88='Capital Structure'!$H$7,SUM($E$89:EP89)-SUM($E$97:EP97),0)</f>
        <v>0</v>
      </c>
      <c r="EQ98" s="139">
        <f>IF(EQ$88='Capital Structure'!$H$7,SUM($E$89:EQ89)-SUM($E$97:EQ97),0)</f>
        <v>0</v>
      </c>
      <c r="ER98" s="139">
        <f>IF(ER$88='Capital Structure'!$H$7,SUM($E$89:ER89)-SUM($E$97:ER97),0)</f>
        <v>0</v>
      </c>
      <c r="ES98" s="139">
        <f>IF(ES$88='Capital Structure'!$H$7,SUM($E$89:ES89)-SUM($E$97:ES97),0)</f>
        <v>0</v>
      </c>
      <c r="ET98" s="139">
        <f>IF(ET$88='Capital Structure'!$H$7,SUM($E$89:ET89)-SUM($E$97:ET97),0)</f>
        <v>0</v>
      </c>
      <c r="EU98" s="139">
        <f>IF(EU$88='Capital Structure'!$H$7,SUM($E$89:EU89)-SUM($E$97:EU97),0)</f>
        <v>0</v>
      </c>
      <c r="EV98" s="139">
        <f>IF(EV$88='Capital Structure'!$H$7,SUM($E$89:EV89)-SUM($E$97:EV97),0)</f>
        <v>0</v>
      </c>
      <c r="EW98" s="139">
        <f>IF(EW$88='Capital Structure'!$H$7,SUM($E$89:EW89)-SUM($E$97:EW97),0)</f>
        <v>0</v>
      </c>
      <c r="EX98" s="139">
        <f>IF(EX$88='Capital Structure'!$H$7,SUM($E$89:EX89)-SUM($E$97:EX97),0)</f>
        <v>0</v>
      </c>
      <c r="EY98" s="139">
        <f>IF(EY$88='Capital Structure'!$H$7,SUM($E$89:EY89)-SUM($E$97:EY97),0)</f>
        <v>0</v>
      </c>
      <c r="EZ98" s="139">
        <f>IF(EZ$88='Capital Structure'!$H$7,SUM($E$89:EZ89)-SUM($E$97:EZ97),0)</f>
        <v>0</v>
      </c>
      <c r="FA98" s="139">
        <f>IF(FA$88='Capital Structure'!$H$7,SUM($E$89:FA89)-SUM($E$97:FA97),0)</f>
        <v>0</v>
      </c>
      <c r="FB98" s="139">
        <f>IF(FB$88='Capital Structure'!$H$7,SUM($E$89:FB89)-SUM($E$97:FB97),0)</f>
        <v>0</v>
      </c>
      <c r="FC98" s="139"/>
      <c r="FD98" s="139"/>
      <c r="FE98" s="139"/>
      <c r="FF98" s="139"/>
      <c r="FG98" s="139"/>
      <c r="FH98" s="139"/>
      <c r="FI98" s="139"/>
      <c r="FJ98" s="139"/>
      <c r="FK98" s="139"/>
      <c r="FL98" s="139"/>
      <c r="FM98" s="139"/>
      <c r="FN98" s="139"/>
      <c r="FO98" s="139"/>
      <c r="FP98" s="139"/>
      <c r="FQ98" s="139"/>
      <c r="FR98" s="139"/>
      <c r="FS98" s="139"/>
      <c r="FT98" s="139"/>
      <c r="FU98" s="139"/>
      <c r="FV98" s="139"/>
      <c r="FW98" s="139"/>
      <c r="FX98" s="139"/>
      <c r="FY98" s="139"/>
      <c r="FZ98" s="139"/>
      <c r="GA98" s="139"/>
      <c r="GB98" s="139"/>
      <c r="GC98" s="139"/>
      <c r="GD98" s="139"/>
      <c r="GE98" s="139"/>
      <c r="GF98" s="139"/>
      <c r="GG98" s="139"/>
      <c r="GH98" s="139"/>
      <c r="GI98" s="139"/>
      <c r="GJ98" s="139"/>
      <c r="GK98" s="139"/>
      <c r="GL98" s="139"/>
      <c r="GM98" s="139"/>
      <c r="GN98" s="139"/>
      <c r="GO98" s="139"/>
      <c r="GP98" s="139"/>
      <c r="GQ98" s="139"/>
      <c r="GR98" s="139"/>
      <c r="GS98" s="139"/>
      <c r="GT98" s="139"/>
      <c r="GU98" s="139"/>
      <c r="GV98" s="139"/>
      <c r="GW98" s="139"/>
      <c r="GX98" s="139"/>
    </row>
    <row r="99" spans="2:206">
      <c r="B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  <c r="AA99" s="139"/>
      <c r="AB99" s="139"/>
      <c r="AC99" s="139"/>
      <c r="AD99" s="139"/>
      <c r="AE99" s="139"/>
      <c r="AF99" s="139"/>
      <c r="AG99" s="139"/>
      <c r="AH99" s="139"/>
      <c r="AI99" s="139"/>
      <c r="AJ99" s="139"/>
      <c r="AK99" s="139"/>
      <c r="AL99" s="139"/>
      <c r="AM99" s="139"/>
      <c r="AN99" s="139"/>
      <c r="AO99" s="139"/>
      <c r="AP99" s="139"/>
      <c r="AQ99" s="139"/>
      <c r="AR99" s="139"/>
      <c r="AS99" s="139"/>
      <c r="AT99" s="139"/>
      <c r="AU99" s="139"/>
      <c r="AV99" s="139"/>
      <c r="AW99" s="139"/>
      <c r="AX99" s="139"/>
      <c r="AY99" s="139"/>
      <c r="AZ99" s="139"/>
      <c r="BA99" s="139"/>
      <c r="BB99" s="139"/>
      <c r="BC99" s="139"/>
      <c r="BD99" s="139"/>
      <c r="BE99" s="139"/>
      <c r="BF99" s="139"/>
      <c r="BG99" s="139"/>
      <c r="BH99" s="139"/>
      <c r="BI99" s="139"/>
      <c r="BJ99" s="139"/>
      <c r="BK99" s="139"/>
      <c r="BL99" s="139"/>
      <c r="BM99" s="139"/>
      <c r="BN99" s="139"/>
      <c r="BO99" s="139"/>
      <c r="BP99" s="139"/>
      <c r="BQ99" s="139"/>
      <c r="BR99" s="139"/>
      <c r="BS99" s="139"/>
      <c r="BT99" s="139"/>
      <c r="BU99" s="139"/>
      <c r="BV99" s="139"/>
      <c r="BW99" s="139"/>
      <c r="BX99" s="139"/>
      <c r="BY99" s="139"/>
      <c r="BZ99" s="139"/>
      <c r="CA99" s="139"/>
      <c r="CB99" s="139"/>
      <c r="CC99" s="139"/>
      <c r="CD99" s="139"/>
      <c r="CE99" s="139"/>
      <c r="CF99" s="139"/>
      <c r="CG99" s="139"/>
      <c r="CH99" s="139"/>
      <c r="CI99" s="139"/>
      <c r="CJ99" s="139"/>
      <c r="CK99" s="139"/>
      <c r="CL99" s="139"/>
      <c r="CM99" s="139"/>
      <c r="CN99" s="139"/>
      <c r="CO99" s="139"/>
      <c r="CP99" s="139"/>
      <c r="CQ99" s="139"/>
      <c r="CR99" s="139"/>
      <c r="CS99" s="139"/>
      <c r="CT99" s="139"/>
      <c r="CU99" s="139"/>
      <c r="CV99" s="139"/>
      <c r="CW99" s="139"/>
      <c r="CX99" s="139"/>
      <c r="CY99" s="139"/>
      <c r="CZ99" s="139"/>
      <c r="DA99" s="139"/>
      <c r="DB99" s="139"/>
      <c r="DC99" s="139"/>
      <c r="DD99" s="139"/>
      <c r="DE99" s="139"/>
      <c r="DF99" s="139"/>
      <c r="DG99" s="139"/>
      <c r="DH99" s="139"/>
      <c r="DI99" s="139"/>
      <c r="DJ99" s="139"/>
      <c r="DK99" s="139"/>
      <c r="DL99" s="139"/>
      <c r="DM99" s="139"/>
      <c r="DN99" s="139"/>
      <c r="DO99" s="139"/>
      <c r="DP99" s="139"/>
      <c r="DQ99" s="139"/>
      <c r="DR99" s="139"/>
      <c r="DS99" s="139"/>
      <c r="DT99" s="139"/>
      <c r="DU99" s="139"/>
      <c r="DV99" s="139"/>
      <c r="DW99" s="139"/>
      <c r="DX99" s="139"/>
      <c r="DY99" s="139"/>
      <c r="DZ99" s="139"/>
      <c r="EA99" s="139"/>
      <c r="EB99" s="139"/>
      <c r="EC99" s="139"/>
      <c r="ED99" s="139"/>
      <c r="EE99" s="139"/>
      <c r="EF99" s="139"/>
      <c r="EG99" s="139"/>
      <c r="EH99" s="139"/>
      <c r="EI99" s="139"/>
      <c r="EJ99" s="139"/>
      <c r="EK99" s="139"/>
      <c r="EL99" s="139"/>
      <c r="EM99" s="139"/>
      <c r="EN99" s="139"/>
      <c r="EO99" s="139"/>
      <c r="EP99" s="139"/>
      <c r="EQ99" s="139"/>
      <c r="ER99" s="139"/>
      <c r="ES99" s="139"/>
      <c r="ET99" s="139"/>
      <c r="EU99" s="139"/>
      <c r="EV99" s="139"/>
      <c r="EW99" s="139"/>
      <c r="EX99" s="139"/>
      <c r="EY99" s="139"/>
      <c r="EZ99" s="139"/>
      <c r="FA99" s="139"/>
      <c r="FB99" s="139"/>
    </row>
    <row r="100" spans="2:206" s="120" customFormat="1">
      <c r="B100" s="144" t="s">
        <v>355</v>
      </c>
      <c r="E100" s="145">
        <f>E80</f>
        <v>0</v>
      </c>
      <c r="F100" s="145">
        <f t="shared" ref="F100:BQ100" si="41">F80</f>
        <v>0</v>
      </c>
      <c r="G100" s="145">
        <f t="shared" si="41"/>
        <v>0</v>
      </c>
      <c r="H100" s="145">
        <f t="shared" si="41"/>
        <v>0</v>
      </c>
      <c r="I100" s="145">
        <f t="shared" si="41"/>
        <v>0</v>
      </c>
      <c r="J100" s="145">
        <f t="shared" si="41"/>
        <v>0</v>
      </c>
      <c r="K100" s="145">
        <f t="shared" si="41"/>
        <v>0</v>
      </c>
      <c r="L100" s="145">
        <f t="shared" si="41"/>
        <v>0</v>
      </c>
      <c r="M100" s="145">
        <f t="shared" si="41"/>
        <v>0</v>
      </c>
      <c r="N100" s="145">
        <f t="shared" si="41"/>
        <v>0</v>
      </c>
      <c r="O100" s="145">
        <f t="shared" si="41"/>
        <v>0</v>
      </c>
      <c r="P100" s="145">
        <f t="shared" si="41"/>
        <v>0</v>
      </c>
      <c r="Q100" s="145">
        <f t="shared" si="41"/>
        <v>0</v>
      </c>
      <c r="R100" s="145">
        <f t="shared" si="41"/>
        <v>0</v>
      </c>
      <c r="S100" s="145">
        <f t="shared" si="41"/>
        <v>0</v>
      </c>
      <c r="T100" s="145">
        <f t="shared" si="41"/>
        <v>0</v>
      </c>
      <c r="U100" s="145">
        <f t="shared" si="41"/>
        <v>0</v>
      </c>
      <c r="V100" s="145">
        <f t="shared" si="41"/>
        <v>0</v>
      </c>
      <c r="W100" s="145">
        <f t="shared" si="41"/>
        <v>0</v>
      </c>
      <c r="X100" s="145">
        <f t="shared" si="41"/>
        <v>0</v>
      </c>
      <c r="Y100" s="145">
        <f t="shared" si="41"/>
        <v>0</v>
      </c>
      <c r="Z100" s="145">
        <f t="shared" si="41"/>
        <v>0</v>
      </c>
      <c r="AA100" s="145">
        <f t="shared" si="41"/>
        <v>0</v>
      </c>
      <c r="AB100" s="145">
        <f t="shared" si="41"/>
        <v>0</v>
      </c>
      <c r="AC100" s="145">
        <f t="shared" si="41"/>
        <v>0</v>
      </c>
      <c r="AD100" s="145">
        <f t="shared" si="41"/>
        <v>0</v>
      </c>
      <c r="AE100" s="145">
        <f t="shared" si="41"/>
        <v>0</v>
      </c>
      <c r="AF100" s="145">
        <f t="shared" si="41"/>
        <v>0</v>
      </c>
      <c r="AG100" s="145">
        <f t="shared" si="41"/>
        <v>0</v>
      </c>
      <c r="AH100" s="145">
        <f t="shared" si="41"/>
        <v>0</v>
      </c>
      <c r="AI100" s="145">
        <f t="shared" si="41"/>
        <v>0</v>
      </c>
      <c r="AJ100" s="145">
        <f t="shared" si="41"/>
        <v>0</v>
      </c>
      <c r="AK100" s="145">
        <f t="shared" si="41"/>
        <v>0</v>
      </c>
      <c r="AL100" s="145">
        <f t="shared" si="41"/>
        <v>0</v>
      </c>
      <c r="AM100" s="145">
        <f t="shared" si="41"/>
        <v>0</v>
      </c>
      <c r="AN100" s="145">
        <f t="shared" si="41"/>
        <v>0</v>
      </c>
      <c r="AO100" s="145">
        <f t="shared" si="41"/>
        <v>0</v>
      </c>
      <c r="AP100" s="145">
        <f t="shared" si="41"/>
        <v>0</v>
      </c>
      <c r="AQ100" s="145">
        <f t="shared" si="41"/>
        <v>0</v>
      </c>
      <c r="AR100" s="145">
        <f t="shared" si="41"/>
        <v>0</v>
      </c>
      <c r="AS100" s="145">
        <f t="shared" si="41"/>
        <v>0</v>
      </c>
      <c r="AT100" s="145">
        <f t="shared" si="41"/>
        <v>0</v>
      </c>
      <c r="AU100" s="145">
        <f t="shared" si="41"/>
        <v>0</v>
      </c>
      <c r="AV100" s="145">
        <f t="shared" si="41"/>
        <v>0</v>
      </c>
      <c r="AW100" s="145">
        <f t="shared" si="41"/>
        <v>0</v>
      </c>
      <c r="AX100" s="145">
        <f t="shared" si="41"/>
        <v>0</v>
      </c>
      <c r="AY100" s="145">
        <f t="shared" si="41"/>
        <v>0</v>
      </c>
      <c r="AZ100" s="145">
        <f t="shared" si="41"/>
        <v>0</v>
      </c>
      <c r="BA100" s="145">
        <f t="shared" si="41"/>
        <v>0</v>
      </c>
      <c r="BB100" s="145">
        <f t="shared" si="41"/>
        <v>4009543.3846153845</v>
      </c>
      <c r="BC100" s="145">
        <f t="shared" si="41"/>
        <v>4009543.3846153845</v>
      </c>
      <c r="BD100" s="145">
        <f t="shared" si="41"/>
        <v>4009543.3846153845</v>
      </c>
      <c r="BE100" s="145">
        <f t="shared" si="41"/>
        <v>4009543.3846153845</v>
      </c>
      <c r="BF100" s="145">
        <f t="shared" si="41"/>
        <v>4009543.3846153845</v>
      </c>
      <c r="BG100" s="145">
        <f t="shared" si="41"/>
        <v>4009543.3846153845</v>
      </c>
      <c r="BH100" s="145">
        <f t="shared" si="41"/>
        <v>4009543.3846153845</v>
      </c>
      <c r="BI100" s="145">
        <f t="shared" si="41"/>
        <v>4009543.3846153845</v>
      </c>
      <c r="BJ100" s="145">
        <f t="shared" si="41"/>
        <v>4009543.3846153845</v>
      </c>
      <c r="BK100" s="145">
        <f t="shared" si="41"/>
        <v>4009543.3846153845</v>
      </c>
      <c r="BL100" s="145">
        <f t="shared" si="41"/>
        <v>4009543.3846153845</v>
      </c>
      <c r="BM100" s="145">
        <f t="shared" si="41"/>
        <v>4009543.3846153845</v>
      </c>
      <c r="BN100" s="145">
        <f t="shared" si="41"/>
        <v>4009543.3846153845</v>
      </c>
      <c r="BO100" s="145">
        <f t="shared" si="41"/>
        <v>4009543.3846153845</v>
      </c>
      <c r="BP100" s="145">
        <f t="shared" si="41"/>
        <v>4009543.3846153845</v>
      </c>
      <c r="BQ100" s="145">
        <f t="shared" si="41"/>
        <v>4009543.3846153845</v>
      </c>
      <c r="BR100" s="145">
        <f t="shared" ref="BR100:EC100" si="42">BR80</f>
        <v>4009543.3846153845</v>
      </c>
      <c r="BS100" s="145">
        <f t="shared" si="42"/>
        <v>4009543.3846153845</v>
      </c>
      <c r="BT100" s="145">
        <f t="shared" si="42"/>
        <v>4009543.3846153845</v>
      </c>
      <c r="BU100" s="145">
        <f t="shared" si="42"/>
        <v>4009543.3846153845</v>
      </c>
      <c r="BV100" s="145">
        <f t="shared" si="42"/>
        <v>4009543.3846153845</v>
      </c>
      <c r="BW100" s="145">
        <f t="shared" si="42"/>
        <v>3999588.9230768979</v>
      </c>
      <c r="BX100" s="145">
        <f t="shared" si="42"/>
        <v>0</v>
      </c>
      <c r="BY100" s="145">
        <f t="shared" si="42"/>
        <v>0</v>
      </c>
      <c r="BZ100" s="145">
        <f t="shared" si="42"/>
        <v>0</v>
      </c>
      <c r="CA100" s="145">
        <f t="shared" si="42"/>
        <v>0</v>
      </c>
      <c r="CB100" s="145">
        <f t="shared" si="42"/>
        <v>0</v>
      </c>
      <c r="CC100" s="145">
        <f t="shared" si="42"/>
        <v>0</v>
      </c>
      <c r="CD100" s="145">
        <f t="shared" si="42"/>
        <v>0</v>
      </c>
      <c r="CE100" s="145">
        <f t="shared" si="42"/>
        <v>0</v>
      </c>
      <c r="CF100" s="145">
        <f t="shared" si="42"/>
        <v>0</v>
      </c>
      <c r="CG100" s="145">
        <f t="shared" si="42"/>
        <v>0</v>
      </c>
      <c r="CH100" s="145">
        <f t="shared" si="42"/>
        <v>0</v>
      </c>
      <c r="CI100" s="145">
        <f t="shared" si="42"/>
        <v>0</v>
      </c>
      <c r="CJ100" s="145">
        <f t="shared" si="42"/>
        <v>0</v>
      </c>
      <c r="CK100" s="145">
        <f t="shared" si="42"/>
        <v>0</v>
      </c>
      <c r="CL100" s="145">
        <f t="shared" si="42"/>
        <v>0</v>
      </c>
      <c r="CM100" s="145">
        <f t="shared" si="42"/>
        <v>0</v>
      </c>
      <c r="CN100" s="145">
        <f t="shared" si="42"/>
        <v>0</v>
      </c>
      <c r="CO100" s="145">
        <f t="shared" si="42"/>
        <v>0</v>
      </c>
      <c r="CP100" s="145">
        <f t="shared" si="42"/>
        <v>0</v>
      </c>
      <c r="CQ100" s="145">
        <f t="shared" si="42"/>
        <v>0</v>
      </c>
      <c r="CR100" s="145">
        <f t="shared" si="42"/>
        <v>0</v>
      </c>
      <c r="CS100" s="145">
        <f t="shared" si="42"/>
        <v>0</v>
      </c>
      <c r="CT100" s="145">
        <f t="shared" si="42"/>
        <v>0</v>
      </c>
      <c r="CU100" s="145">
        <f t="shared" si="42"/>
        <v>0</v>
      </c>
      <c r="CV100" s="145">
        <f t="shared" si="42"/>
        <v>0</v>
      </c>
      <c r="CW100" s="145">
        <f t="shared" si="42"/>
        <v>0</v>
      </c>
      <c r="CX100" s="145">
        <f t="shared" si="42"/>
        <v>0</v>
      </c>
      <c r="CY100" s="145">
        <f t="shared" si="42"/>
        <v>0</v>
      </c>
      <c r="CZ100" s="145">
        <f t="shared" si="42"/>
        <v>0</v>
      </c>
      <c r="DA100" s="145">
        <f t="shared" si="42"/>
        <v>0</v>
      </c>
      <c r="DB100" s="145">
        <f t="shared" si="42"/>
        <v>0</v>
      </c>
      <c r="DC100" s="145">
        <f t="shared" si="42"/>
        <v>0</v>
      </c>
      <c r="DD100" s="145">
        <f t="shared" si="42"/>
        <v>0</v>
      </c>
      <c r="DE100" s="145">
        <f t="shared" si="42"/>
        <v>0</v>
      </c>
      <c r="DF100" s="145">
        <f t="shared" si="42"/>
        <v>0</v>
      </c>
      <c r="DG100" s="145">
        <f t="shared" si="42"/>
        <v>0</v>
      </c>
      <c r="DH100" s="145">
        <f t="shared" si="42"/>
        <v>0</v>
      </c>
      <c r="DI100" s="145">
        <f t="shared" si="42"/>
        <v>0</v>
      </c>
      <c r="DJ100" s="145">
        <f t="shared" si="42"/>
        <v>0</v>
      </c>
      <c r="DK100" s="145">
        <f t="shared" si="42"/>
        <v>0</v>
      </c>
      <c r="DL100" s="145">
        <f t="shared" si="42"/>
        <v>0</v>
      </c>
      <c r="DM100" s="145">
        <f t="shared" si="42"/>
        <v>0</v>
      </c>
      <c r="DN100" s="145">
        <f t="shared" si="42"/>
        <v>0</v>
      </c>
      <c r="DO100" s="145">
        <f t="shared" si="42"/>
        <v>0</v>
      </c>
      <c r="DP100" s="145">
        <f t="shared" si="42"/>
        <v>0</v>
      </c>
      <c r="DQ100" s="145">
        <f t="shared" si="42"/>
        <v>0</v>
      </c>
      <c r="DR100" s="145">
        <f t="shared" si="42"/>
        <v>0</v>
      </c>
      <c r="DS100" s="145">
        <f t="shared" si="42"/>
        <v>0</v>
      </c>
      <c r="DT100" s="145">
        <f t="shared" si="42"/>
        <v>0</v>
      </c>
      <c r="DU100" s="145">
        <f t="shared" si="42"/>
        <v>0</v>
      </c>
      <c r="DV100" s="145">
        <f t="shared" si="42"/>
        <v>0</v>
      </c>
      <c r="DW100" s="145">
        <f t="shared" si="42"/>
        <v>0</v>
      </c>
      <c r="DX100" s="145">
        <f t="shared" si="42"/>
        <v>0</v>
      </c>
      <c r="DY100" s="145">
        <f t="shared" si="42"/>
        <v>0</v>
      </c>
      <c r="DZ100" s="145">
        <f t="shared" si="42"/>
        <v>0</v>
      </c>
      <c r="EA100" s="145">
        <f t="shared" si="42"/>
        <v>0</v>
      </c>
      <c r="EB100" s="145">
        <f t="shared" si="42"/>
        <v>0</v>
      </c>
      <c r="EC100" s="145">
        <f t="shared" si="42"/>
        <v>0</v>
      </c>
      <c r="ED100" s="145">
        <f t="shared" ref="ED100:FB100" si="43">ED80</f>
        <v>0</v>
      </c>
      <c r="EE100" s="145">
        <f t="shared" si="43"/>
        <v>0</v>
      </c>
      <c r="EF100" s="145">
        <f t="shared" si="43"/>
        <v>0</v>
      </c>
      <c r="EG100" s="145">
        <f t="shared" si="43"/>
        <v>0</v>
      </c>
      <c r="EH100" s="145">
        <f t="shared" si="43"/>
        <v>0</v>
      </c>
      <c r="EI100" s="145">
        <f t="shared" si="43"/>
        <v>0</v>
      </c>
      <c r="EJ100" s="145">
        <f t="shared" si="43"/>
        <v>0</v>
      </c>
      <c r="EK100" s="145">
        <f t="shared" si="43"/>
        <v>0</v>
      </c>
      <c r="EL100" s="145">
        <f t="shared" si="43"/>
        <v>0</v>
      </c>
      <c r="EM100" s="145">
        <f t="shared" si="43"/>
        <v>0</v>
      </c>
      <c r="EN100" s="145">
        <f t="shared" si="43"/>
        <v>0</v>
      </c>
      <c r="EO100" s="145">
        <f t="shared" si="43"/>
        <v>0</v>
      </c>
      <c r="EP100" s="145">
        <f t="shared" si="43"/>
        <v>0</v>
      </c>
      <c r="EQ100" s="145">
        <f t="shared" si="43"/>
        <v>0</v>
      </c>
      <c r="ER100" s="145">
        <f t="shared" si="43"/>
        <v>0</v>
      </c>
      <c r="ES100" s="145">
        <f t="shared" si="43"/>
        <v>0</v>
      </c>
      <c r="ET100" s="145">
        <f t="shared" si="43"/>
        <v>0</v>
      </c>
      <c r="EU100" s="145">
        <f t="shared" si="43"/>
        <v>0</v>
      </c>
      <c r="EV100" s="145">
        <f t="shared" si="43"/>
        <v>0</v>
      </c>
      <c r="EW100" s="145">
        <f t="shared" si="43"/>
        <v>0</v>
      </c>
      <c r="EX100" s="145">
        <f t="shared" si="43"/>
        <v>0</v>
      </c>
      <c r="EY100" s="145">
        <f t="shared" si="43"/>
        <v>0</v>
      </c>
      <c r="EZ100" s="145">
        <f t="shared" si="43"/>
        <v>0</v>
      </c>
      <c r="FA100" s="145">
        <f t="shared" si="43"/>
        <v>0</v>
      </c>
      <c r="FB100" s="145">
        <f t="shared" si="43"/>
        <v>0</v>
      </c>
      <c r="FC100" s="145"/>
      <c r="FD100" s="145"/>
      <c r="FE100" s="145"/>
      <c r="FF100" s="145"/>
      <c r="FG100" s="145"/>
      <c r="FH100" s="145"/>
      <c r="FI100" s="145"/>
      <c r="FJ100" s="145"/>
      <c r="FK100" s="145"/>
      <c r="FL100" s="145"/>
      <c r="FM100" s="145"/>
      <c r="FN100" s="145"/>
      <c r="FO100" s="145"/>
      <c r="FP100" s="145"/>
      <c r="FQ100" s="145"/>
      <c r="FR100" s="145"/>
      <c r="FS100" s="145"/>
      <c r="FT100" s="145"/>
      <c r="FU100" s="145"/>
      <c r="FV100" s="145"/>
      <c r="FW100" s="145"/>
      <c r="FX100" s="145"/>
      <c r="FY100" s="145"/>
      <c r="FZ100" s="145"/>
      <c r="GA100" s="145"/>
      <c r="GB100" s="145"/>
      <c r="GC100" s="145"/>
      <c r="GD100" s="145"/>
      <c r="GE100" s="145"/>
      <c r="GF100" s="145"/>
      <c r="GG100" s="145"/>
      <c r="GH100" s="145"/>
      <c r="GI100" s="145"/>
      <c r="GJ100" s="145"/>
      <c r="GK100" s="145"/>
      <c r="GL100" s="145"/>
      <c r="GM100" s="145"/>
      <c r="GN100" s="145"/>
      <c r="GO100" s="145"/>
      <c r="GP100" s="145"/>
      <c r="GQ100" s="145"/>
      <c r="GR100" s="145"/>
      <c r="GS100" s="145"/>
      <c r="GT100" s="145"/>
      <c r="GU100" s="145"/>
      <c r="GV100" s="145"/>
      <c r="GW100" s="145"/>
      <c r="GX100" s="145"/>
    </row>
    <row r="101" spans="2:206">
      <c r="B101" s="139" t="s">
        <v>351</v>
      </c>
      <c r="E101" s="136">
        <f>MAX((E103-E105)*'Capital Structure'!$H$21/12,0)</f>
        <v>0</v>
      </c>
      <c r="F101" s="136">
        <f>MAX((F103-F105)*'Capital Structure'!$H$21/12,0)</f>
        <v>0</v>
      </c>
      <c r="G101" s="136">
        <f>MAX((G103-G105)*'Capital Structure'!$H$21/12,0)</f>
        <v>0</v>
      </c>
      <c r="H101" s="136">
        <f>MAX((H103-H105)*'Capital Structure'!$H$21/12,0)</f>
        <v>0</v>
      </c>
      <c r="I101" s="136">
        <f>MAX((I103-I105)*'Capital Structure'!$H$21/12,0)</f>
        <v>0</v>
      </c>
      <c r="J101" s="136">
        <f>MAX((J103-J105)*'Capital Structure'!$H$21/12,0)</f>
        <v>0</v>
      </c>
      <c r="K101" s="136">
        <f>MAX((K103-K105)*'Capital Structure'!$H$21/12,0)</f>
        <v>0</v>
      </c>
      <c r="L101" s="136">
        <f>MAX((L103-L105)*'Capital Structure'!$H$21/12,0)</f>
        <v>0</v>
      </c>
      <c r="M101" s="136">
        <f>MAX((M103-M105)*'Capital Structure'!$H$21/12,0)</f>
        <v>0</v>
      </c>
      <c r="N101" s="136">
        <f>MAX((N103-N105)*'Capital Structure'!$H$21/12,0)</f>
        <v>0</v>
      </c>
      <c r="O101" s="136">
        <f>MAX((O103-O105)*'Capital Structure'!$H$21/12,0)</f>
        <v>0</v>
      </c>
      <c r="P101" s="136">
        <f>MAX((P103-P105)*'Capital Structure'!$H$21/12,0)</f>
        <v>0</v>
      </c>
      <c r="Q101" s="136">
        <f>MAX((Q103-Q105)*'Capital Structure'!$H$21/12,0)</f>
        <v>0</v>
      </c>
      <c r="R101" s="136">
        <f>MAX((R103-R105)*'Capital Structure'!$H$21/12,0)</f>
        <v>0</v>
      </c>
      <c r="S101" s="136">
        <f>MAX((S103-S105)*'Capital Structure'!$H$21/12,0)</f>
        <v>0</v>
      </c>
      <c r="T101" s="136">
        <f>MAX((T103-T105)*'Capital Structure'!$H$21/12,0)</f>
        <v>0</v>
      </c>
      <c r="U101" s="136">
        <f>MAX((U103-U105)*'Capital Structure'!$H$21/12,0)</f>
        <v>0</v>
      </c>
      <c r="V101" s="136">
        <f>MAX((V103-V105)*'Capital Structure'!$H$21/12,0)</f>
        <v>0</v>
      </c>
      <c r="W101" s="136">
        <f>MAX((W103-W105)*'Capital Structure'!$H$21/12,0)</f>
        <v>0</v>
      </c>
      <c r="X101" s="136">
        <f>MAX((X103-X105)*'Capital Structure'!$H$21/12,0)</f>
        <v>0</v>
      </c>
      <c r="Y101" s="136">
        <f>MAX((Y103-Y105)*'Capital Structure'!$H$21/12,0)</f>
        <v>0</v>
      </c>
      <c r="Z101" s="136">
        <f>MAX((Z103-Z105)*'Capital Structure'!$H$21/12,0)</f>
        <v>0</v>
      </c>
      <c r="AA101" s="136">
        <f>MAX((AA103-AA105)*'Capital Structure'!$H$21/12,0)</f>
        <v>0</v>
      </c>
      <c r="AB101" s="136">
        <f>MAX((AB103-AB105)*'Capital Structure'!$H$21/12,0)</f>
        <v>0</v>
      </c>
      <c r="AC101" s="136">
        <f>MAX((AC103-AC105)*'Capital Structure'!$H$21/12,0)</f>
        <v>0</v>
      </c>
      <c r="AD101" s="136">
        <f>MAX((AD103-AD105)*'Capital Structure'!$H$21/12,0)</f>
        <v>0</v>
      </c>
      <c r="AE101" s="136">
        <f>MAX((AE103-AE105)*'Capital Structure'!$H$21/12,0)</f>
        <v>0</v>
      </c>
      <c r="AF101" s="136">
        <f>MAX((AF103-AF105)*'Capital Structure'!$H$21/12,0)</f>
        <v>0</v>
      </c>
      <c r="AG101" s="136">
        <f>MAX((AG103-AG105)*'Capital Structure'!$H$21/12,0)</f>
        <v>0</v>
      </c>
      <c r="AH101" s="136">
        <f>MAX((AH103-AH105)*'Capital Structure'!$H$21/12,0)</f>
        <v>0</v>
      </c>
      <c r="AI101" s="136">
        <f>MAX((AI103-AI105)*'Capital Structure'!$H$21/12,0)</f>
        <v>0</v>
      </c>
      <c r="AJ101" s="136">
        <f>MAX((AJ103-AJ105)*'Capital Structure'!$H$21/12,0)</f>
        <v>0</v>
      </c>
      <c r="AK101" s="136">
        <f>MAX((AK103-AK105)*'Capital Structure'!$H$21/12,0)</f>
        <v>0</v>
      </c>
      <c r="AL101" s="136">
        <f>MAX((AL103-AL105)*'Capital Structure'!$H$21/12,0)</f>
        <v>0</v>
      </c>
      <c r="AM101" s="136">
        <f>MAX((AM103-AM105)*'Capital Structure'!$H$21/12,0)</f>
        <v>0</v>
      </c>
      <c r="AN101" s="136">
        <f>MAX((AN103-AN105)*'Capital Structure'!$H$21/12,0)</f>
        <v>0</v>
      </c>
      <c r="AO101" s="136">
        <f>MAX((AO103-AO105)*'Capital Structure'!$H$21/12,0)</f>
        <v>0</v>
      </c>
      <c r="AP101" s="136">
        <f>MAX((AP103-AP105)*'Capital Structure'!$H$21/12,0)</f>
        <v>0</v>
      </c>
      <c r="AQ101" s="136">
        <f>MAX((AQ103-AQ105)*'Capital Structure'!$H$21/12,0)</f>
        <v>0</v>
      </c>
      <c r="AR101" s="136">
        <f>MAX((AR103-AR105)*'Capital Structure'!$H$21/12,0)</f>
        <v>0</v>
      </c>
      <c r="AS101" s="136">
        <f>MAX((AS103-AS105)*'Capital Structure'!$H$21/12,0)</f>
        <v>0</v>
      </c>
      <c r="AT101" s="136">
        <f>MAX((AT103-AT105)*'Capital Structure'!$H$21/12,0)</f>
        <v>0</v>
      </c>
      <c r="AU101" s="136">
        <f>MAX((AU103-AU105)*'Capital Structure'!$H$21/12,0)</f>
        <v>0</v>
      </c>
      <c r="AV101" s="136">
        <f>MAX((AV103-AV105)*'Capital Structure'!$H$21/12,0)</f>
        <v>0</v>
      </c>
      <c r="AW101" s="136">
        <f>MAX((AW103-AW105)*'Capital Structure'!$H$21/12,0)</f>
        <v>0</v>
      </c>
      <c r="AX101" s="136">
        <f>MAX((AX103-AX105)*'Capital Structure'!$H$21/12,0)</f>
        <v>0</v>
      </c>
      <c r="AY101" s="136">
        <f>MAX((AY103-AY105)*'Capital Structure'!$H$21/12,0)</f>
        <v>0</v>
      </c>
      <c r="AZ101" s="136">
        <f>MAX((AZ103-AZ105)*'Capital Structure'!$H$21/12,0)</f>
        <v>0</v>
      </c>
      <c r="BA101" s="136">
        <f>MAX((BA103-BA105)*'Capital Structure'!$H$21/12,0)</f>
        <v>0</v>
      </c>
      <c r="BB101" s="136">
        <f>MAX((BB103-BB105)*'Capital Structure'!$H$21/12,0)</f>
        <v>16706.43076923077</v>
      </c>
      <c r="BC101" s="136">
        <f>MAX((BC103-BC105)*'Capital Structure'!$H$21/12,0)</f>
        <v>33482.471666666672</v>
      </c>
      <c r="BD101" s="136">
        <f>MAX((BD103-BD105)*'Capital Structure'!$H$21/12,0)</f>
        <v>50328.412734508544</v>
      </c>
      <c r="BE101" s="136">
        <f>MAX((BE103-BE105)*'Capital Structure'!$H$21/12,0)</f>
        <v>67244.545223466426</v>
      </c>
      <c r="BF101" s="136">
        <f>MAX((BF103-BF105)*'Capital Structure'!$H$21/12,0)</f>
        <v>84231.161597794984</v>
      </c>
      <c r="BG101" s="136">
        <f>MAX((BG103-BG105)*'Capital Structure'!$H$21/12,0)</f>
        <v>101288.5555403499</v>
      </c>
      <c r="BH101" s="136">
        <f>MAX((BH103-BH105)*'Capital Structure'!$H$21/12,0)</f>
        <v>118417.02195766545</v>
      </c>
      <c r="BI101" s="136">
        <f>MAX((BI103-BI105)*'Capital Structure'!$H$21/12,0)</f>
        <v>135616.85698505316</v>
      </c>
      <c r="BJ101" s="136">
        <f>MAX((BJ103-BJ105)*'Capital Structure'!$H$21/12,0)</f>
        <v>152888.35799172168</v>
      </c>
      <c r="BK101" s="136">
        <f>MAX((BK103-BK105)*'Capital Structure'!$H$21/12,0)</f>
        <v>170231.82358591794</v>
      </c>
      <c r="BL101" s="136">
        <f>MAX((BL103-BL105)*'Capital Structure'!$H$21/12,0)</f>
        <v>187647.55362009004</v>
      </c>
      <c r="BM101" s="136">
        <f>MAX((BM103-BM105)*'Capital Structure'!$H$21/12,0)</f>
        <v>205135.84919607118</v>
      </c>
      <c r="BN101" s="136">
        <f>MAX((BN103-BN105)*'Capital Structure'!$H$21/12,0)</f>
        <v>222697.01267028556</v>
      </c>
      <c r="BO101" s="136">
        <f>MAX((BO103-BO105)*'Capital Structure'!$H$21/12,0)</f>
        <v>240331.34765897586</v>
      </c>
      <c r="BP101" s="136">
        <f>MAX((BP103-BP105)*'Capital Structure'!$H$21/12,0)</f>
        <v>258039.15904345238</v>
      </c>
      <c r="BQ101" s="136">
        <f>MAX((BQ103-BQ105)*'Capital Structure'!$H$21/12,0)</f>
        <v>275820.75297536422</v>
      </c>
      <c r="BR101" s="136">
        <f>MAX((BR103-BR105)*'Capital Structure'!$H$21/12,0)</f>
        <v>293676.43688199233</v>
      </c>
      <c r="BS101" s="136">
        <f>MAX((BS103-BS105)*'Capital Structure'!$H$21/12,0)</f>
        <v>311606.51947156474</v>
      </c>
      <c r="BT101" s="136">
        <f>MAX((BT103-BT105)*'Capital Structure'!$H$21/12,0)</f>
        <v>329611.31073859375</v>
      </c>
      <c r="BU101" s="136">
        <f>MAX((BU103-BU105)*'Capital Structure'!$H$21/12,0)</f>
        <v>347691.1219692353</v>
      </c>
      <c r="BV101" s="136">
        <f>MAX((BV103-BV105)*'Capital Structure'!$H$21/12,0)</f>
        <v>365846.2657466713</v>
      </c>
      <c r="BW101" s="136">
        <f>MAX((BW103-BW105)*'Capital Structure'!$H$21/12,0)</f>
        <v>384035.5790334362</v>
      </c>
      <c r="BX101" s="136">
        <f>MAX((BX103-BX105)*'Capital Structure'!$H$21/12,0)</f>
        <v>385635.72727940878</v>
      </c>
      <c r="BY101" s="136">
        <f>MAX((BY103-BY105)*'Capital Structure'!$H$21/12,0)</f>
        <v>387242.54280973965</v>
      </c>
      <c r="BZ101" s="136">
        <f>MAX((BZ103-BZ105)*'Capital Structure'!$H$21/12,0)</f>
        <v>388856.05340478028</v>
      </c>
      <c r="CA101" s="136">
        <f>MAX((CA103-CA105)*'Capital Structure'!$H$21/12,0)</f>
        <v>390476.28696063347</v>
      </c>
      <c r="CB101" s="136">
        <f>MAX((CB103-CB105)*'Capital Structure'!$H$21/12,0)</f>
        <v>0</v>
      </c>
      <c r="CC101" s="136">
        <f>MAX((CC103-CC105)*'Capital Structure'!$H$21/12,0)</f>
        <v>0</v>
      </c>
      <c r="CD101" s="136">
        <f>MAX((CD103-CD105)*'Capital Structure'!$H$21/12,0)</f>
        <v>0</v>
      </c>
      <c r="CE101" s="136">
        <f>MAX((CE103-CE105)*'Capital Structure'!$H$21/12,0)</f>
        <v>0</v>
      </c>
      <c r="CF101" s="136">
        <f>MAX((CF103-CF105)*'Capital Structure'!$H$21/12,0)</f>
        <v>0</v>
      </c>
      <c r="CG101" s="136">
        <f>MAX((CG103-CG105)*'Capital Structure'!$H$21/12,0)</f>
        <v>0</v>
      </c>
      <c r="CH101" s="136">
        <f>MAX((CH103-CH105)*'Capital Structure'!$H$21/12,0)</f>
        <v>0</v>
      </c>
      <c r="CI101" s="136">
        <f>MAX((CI103-CI105)*'Capital Structure'!$H$21/12,0)</f>
        <v>0</v>
      </c>
      <c r="CJ101" s="136">
        <f>MAX((CJ103-CJ105)*'Capital Structure'!$H$21/12,0)</f>
        <v>0</v>
      </c>
      <c r="CK101" s="136">
        <f>MAX((CK103-CK105)*'Capital Structure'!$H$21/12,0)</f>
        <v>0</v>
      </c>
      <c r="CL101" s="136">
        <f>MAX((CL103-CL105)*'Capital Structure'!$H$21/12,0)</f>
        <v>0</v>
      </c>
      <c r="CM101" s="136">
        <f>MAX((CM103-CM105)*'Capital Structure'!$H$21/12,0)</f>
        <v>0</v>
      </c>
      <c r="CN101" s="136">
        <f>MAX((CN103-CN105)*'Capital Structure'!$H$21/12,0)</f>
        <v>0</v>
      </c>
      <c r="CO101" s="136">
        <f>MAX((CO103-CO105)*'Capital Structure'!$H$21/12,0)</f>
        <v>0</v>
      </c>
      <c r="CP101" s="136">
        <f>MAX((CP103-CP105)*'Capital Structure'!$H$21/12,0)</f>
        <v>0</v>
      </c>
      <c r="CQ101" s="136">
        <f>MAX((CQ103-CQ105)*'Capital Structure'!$H$21/12,0)</f>
        <v>0</v>
      </c>
      <c r="CR101" s="136">
        <f>MAX((CR103-CR105)*'Capital Structure'!$H$21/12,0)</f>
        <v>0</v>
      </c>
      <c r="CS101" s="136">
        <f>MAX((CS103-CS105)*'Capital Structure'!$H$21/12,0)</f>
        <v>0</v>
      </c>
      <c r="CT101" s="136">
        <f>MAX((CT103-CT105)*'Capital Structure'!$H$21/12,0)</f>
        <v>0</v>
      </c>
      <c r="CU101" s="136">
        <f>MAX((CU103-CU105)*'Capital Structure'!$H$21/12,0)</f>
        <v>0</v>
      </c>
      <c r="CV101" s="136">
        <f>MAX((CV103-CV105)*'Capital Structure'!$H$21/12,0)</f>
        <v>0</v>
      </c>
      <c r="CW101" s="136">
        <f>MAX((CW103-CW105)*'Capital Structure'!$H$21/12,0)</f>
        <v>0</v>
      </c>
      <c r="CX101" s="136">
        <f>MAX((CX103-CX105)*'Capital Structure'!$H$21/12,0)</f>
        <v>0</v>
      </c>
      <c r="CY101" s="136">
        <f>MAX((CY103-CY105)*'Capital Structure'!$H$21/12,0)</f>
        <v>0</v>
      </c>
      <c r="CZ101" s="136">
        <f>MAX((CZ103-CZ105)*'Capital Structure'!$H$21/12,0)</f>
        <v>0</v>
      </c>
      <c r="DA101" s="136">
        <f>MAX((DA103-DA105)*'Capital Structure'!$H$21/12,0)</f>
        <v>0</v>
      </c>
      <c r="DB101" s="136">
        <f>MAX((DB103-DB105)*'Capital Structure'!$H$21/12,0)</f>
        <v>0</v>
      </c>
      <c r="DC101" s="136">
        <f>MAX((DC103-DC105)*'Capital Structure'!$H$21/12,0)</f>
        <v>0</v>
      </c>
      <c r="DD101" s="136">
        <f>MAX((DD103-DD105)*'Capital Structure'!$H$21/12,0)</f>
        <v>0</v>
      </c>
      <c r="DE101" s="136">
        <f>MAX((DE103-DE105)*'Capital Structure'!$H$21/12,0)</f>
        <v>0</v>
      </c>
      <c r="DF101" s="136">
        <f>MAX((DF103-DF105)*'Capital Structure'!$H$21/12,0)</f>
        <v>0</v>
      </c>
      <c r="DG101" s="136">
        <f>MAX((DG103-DG105)*'Capital Structure'!$H$21/12,0)</f>
        <v>0</v>
      </c>
      <c r="DH101" s="136">
        <f>MAX((DH103-DH105)*'Capital Structure'!$H$21/12,0)</f>
        <v>0</v>
      </c>
      <c r="DI101" s="136">
        <f>MAX((DI103-DI105)*'Capital Structure'!$H$21/12,0)</f>
        <v>0</v>
      </c>
      <c r="DJ101" s="136">
        <f>MAX((DJ103-DJ105)*'Capital Structure'!$H$21/12,0)</f>
        <v>0</v>
      </c>
      <c r="DK101" s="136">
        <f>MAX((DK103-DK105)*'Capital Structure'!$H$21/12,0)</f>
        <v>0</v>
      </c>
      <c r="DL101" s="136">
        <f>MAX((DL103-DL105)*'Capital Structure'!$H$21/12,0)</f>
        <v>0</v>
      </c>
      <c r="DM101" s="136">
        <f>MAX((DM103-DM105)*'Capital Structure'!$H$21/12,0)</f>
        <v>0</v>
      </c>
      <c r="DN101" s="136">
        <f>MAX((DN103-DN105)*'Capital Structure'!$H$21/12,0)</f>
        <v>0</v>
      </c>
      <c r="DO101" s="136">
        <f>MAX((DO103-DO105)*'Capital Structure'!$H$21/12,0)</f>
        <v>0</v>
      </c>
      <c r="DP101" s="136">
        <f>MAX((DP103-DP105)*'Capital Structure'!$H$21/12,0)</f>
        <v>0</v>
      </c>
      <c r="DQ101" s="136">
        <f>MAX((DQ103-DQ105)*'Capital Structure'!$H$21/12,0)</f>
        <v>0</v>
      </c>
      <c r="DR101" s="136">
        <f>MAX((DR103-DR105)*'Capital Structure'!$H$21/12,0)</f>
        <v>0</v>
      </c>
      <c r="DS101" s="136">
        <f>MAX((DS103-DS105)*'Capital Structure'!$H$21/12,0)</f>
        <v>0</v>
      </c>
      <c r="DT101" s="136">
        <f>MAX((DT103-DT105)*'Capital Structure'!$H$21/12,0)</f>
        <v>0</v>
      </c>
      <c r="DU101" s="136">
        <f>MAX((DU103-DU105)*'Capital Structure'!$H$21/12,0)</f>
        <v>0</v>
      </c>
      <c r="DV101" s="136">
        <f>MAX((DV103-DV105)*'Capital Structure'!$H$21/12,0)</f>
        <v>0</v>
      </c>
      <c r="DW101" s="136">
        <f>MAX((DW103-DW105)*'Capital Structure'!$H$21/12,0)</f>
        <v>0</v>
      </c>
      <c r="DX101" s="136">
        <f>MAX((DX103-DX105)*'Capital Structure'!$H$21/12,0)</f>
        <v>0</v>
      </c>
      <c r="DY101" s="136">
        <f>MAX((DY103-DY105)*'Capital Structure'!$H$21/12,0)</f>
        <v>0</v>
      </c>
      <c r="DZ101" s="136">
        <f>MAX((DZ103-DZ105)*'Capital Structure'!$H$21/12,0)</f>
        <v>0</v>
      </c>
      <c r="EA101" s="136">
        <f>MAX((EA103-EA105)*'Capital Structure'!$H$21/12,0)</f>
        <v>0</v>
      </c>
      <c r="EB101" s="136">
        <f>MAX((EB103-EB105)*'Capital Structure'!$H$21/12,0)</f>
        <v>0</v>
      </c>
      <c r="EC101" s="136">
        <f>MAX((EC103-EC105)*'Capital Structure'!$H$21/12,0)</f>
        <v>0</v>
      </c>
      <c r="ED101" s="136">
        <f>MAX((ED103-ED105)*'Capital Structure'!$H$21/12,0)</f>
        <v>0</v>
      </c>
      <c r="EE101" s="136">
        <f>MAX((EE103-EE105)*'Capital Structure'!$H$21/12,0)</f>
        <v>0</v>
      </c>
      <c r="EF101" s="136">
        <f>MAX((EF103-EF105)*'Capital Structure'!$H$21/12,0)</f>
        <v>0</v>
      </c>
      <c r="EG101" s="136">
        <f>MAX((EG103-EG105)*'Capital Structure'!$H$21/12,0)</f>
        <v>0</v>
      </c>
      <c r="EH101" s="136">
        <f>MAX((EH103-EH105)*'Capital Structure'!$H$21/12,0)</f>
        <v>0</v>
      </c>
      <c r="EI101" s="136">
        <f>MAX((EI103-EI105)*'Capital Structure'!$H$21/12,0)</f>
        <v>0</v>
      </c>
      <c r="EJ101" s="136">
        <f>MAX((EJ103-EJ105)*'Capital Structure'!$H$21/12,0)</f>
        <v>0</v>
      </c>
      <c r="EK101" s="136">
        <f>MAX((EK103-EK105)*'Capital Structure'!$H$21/12,0)</f>
        <v>0</v>
      </c>
      <c r="EL101" s="136">
        <f>MAX((EL103-EL105)*'Capital Structure'!$H$21/12,0)</f>
        <v>0</v>
      </c>
      <c r="EM101" s="136">
        <f>MAX((EM103-EM105)*'Capital Structure'!$H$21/12,0)</f>
        <v>0</v>
      </c>
      <c r="EN101" s="136">
        <f>MAX((EN103-EN105)*'Capital Structure'!$H$21/12,0)</f>
        <v>0</v>
      </c>
      <c r="EO101" s="136">
        <f>MAX((EO103-EO105)*'Capital Structure'!$H$21/12,0)</f>
        <v>0</v>
      </c>
      <c r="EP101" s="136">
        <f>MAX((EP103-EP105)*'Capital Structure'!$H$21/12,0)</f>
        <v>0</v>
      </c>
      <c r="EQ101" s="136">
        <f>MAX((EQ103-EQ105)*'Capital Structure'!$H$21/12,0)</f>
        <v>0</v>
      </c>
      <c r="ER101" s="136">
        <f>MAX((ER103-ER105)*'Capital Structure'!$H$21/12,0)</f>
        <v>0</v>
      </c>
      <c r="ES101" s="136">
        <f>MAX((ES103-ES105)*'Capital Structure'!$H$21/12,0)</f>
        <v>0</v>
      </c>
      <c r="ET101" s="136">
        <f>MAX((ET103-ET105)*'Capital Structure'!$H$21/12,0)</f>
        <v>0</v>
      </c>
      <c r="EU101" s="136">
        <f>MAX((EU103-EU105)*'Capital Structure'!$H$21/12,0)</f>
        <v>0</v>
      </c>
      <c r="EV101" s="136">
        <f>MAX((EV103-EV105)*'Capital Structure'!$H$21/12,0)</f>
        <v>0</v>
      </c>
      <c r="EW101" s="136">
        <f>MAX((EW103-EW105)*'Capital Structure'!$H$21/12,0)</f>
        <v>0</v>
      </c>
      <c r="EX101" s="136">
        <f>MAX((EX103-EX105)*'Capital Structure'!$H$21/12,0)</f>
        <v>0</v>
      </c>
      <c r="EY101" s="136">
        <f>MAX((EY103-EY105)*'Capital Structure'!$H$21/12,0)</f>
        <v>0</v>
      </c>
      <c r="EZ101" s="136">
        <f>MAX((EZ103-EZ105)*'Capital Structure'!$H$21/12,0)</f>
        <v>0</v>
      </c>
      <c r="FA101" s="136">
        <f>MAX((FA103-FA105)*'Capital Structure'!$H$21/12,0)</f>
        <v>0</v>
      </c>
      <c r="FB101" s="136">
        <f>MAX((FB103-FB105)*'Capital Structure'!$H$21/12,0)</f>
        <v>0</v>
      </c>
      <c r="FC101" s="136"/>
      <c r="FD101" s="136"/>
      <c r="FE101" s="136"/>
      <c r="FF101" s="136"/>
      <c r="FG101" s="136"/>
      <c r="FH101" s="136"/>
      <c r="FI101" s="136"/>
      <c r="FJ101" s="136"/>
      <c r="FK101" s="136"/>
      <c r="FL101" s="136"/>
      <c r="FM101" s="136"/>
      <c r="FN101" s="136"/>
      <c r="FO101" s="136"/>
      <c r="FP101" s="136"/>
      <c r="FQ101" s="136"/>
      <c r="FR101" s="136"/>
      <c r="FS101" s="136"/>
      <c r="FT101" s="136"/>
      <c r="FU101" s="136"/>
      <c r="FV101" s="136"/>
      <c r="FW101" s="136"/>
      <c r="FX101" s="136"/>
      <c r="FY101" s="136"/>
      <c r="FZ101" s="136"/>
      <c r="GA101" s="136"/>
      <c r="GB101" s="136"/>
      <c r="GC101" s="136"/>
      <c r="GD101" s="136"/>
      <c r="GE101" s="136"/>
      <c r="GF101" s="136"/>
      <c r="GG101" s="136"/>
      <c r="GH101" s="136"/>
      <c r="GI101" s="136"/>
      <c r="GJ101" s="136"/>
      <c r="GK101" s="136"/>
      <c r="GL101" s="136"/>
      <c r="GM101" s="136"/>
      <c r="GN101" s="136"/>
      <c r="GO101" s="136"/>
      <c r="GP101" s="136"/>
      <c r="GQ101" s="136"/>
      <c r="GR101" s="136"/>
      <c r="GS101" s="136"/>
      <c r="GT101" s="136"/>
      <c r="GU101" s="136"/>
      <c r="GV101" s="136"/>
      <c r="GW101" s="136"/>
      <c r="GX101" s="136"/>
    </row>
    <row r="102" spans="2:206">
      <c r="B102" s="139" t="s">
        <v>352</v>
      </c>
      <c r="E102" s="136">
        <f>IFERROR(VLOOKUP(E$88,'Capital Structure'!$H$27:$I$29,2,FALSE),0)</f>
        <v>0</v>
      </c>
      <c r="F102" s="136">
        <f>IFERROR(VLOOKUP(F$88,'Capital Structure'!$H$27:$I$29,2,FALSE),0)</f>
        <v>0</v>
      </c>
      <c r="G102" s="136">
        <f>IFERROR(VLOOKUP(G$88,'Capital Structure'!$H$27:$I$29,2,FALSE),0)</f>
        <v>0</v>
      </c>
      <c r="H102" s="136">
        <f>IFERROR(VLOOKUP(H$88,'Capital Structure'!$H$27:$I$29,2,FALSE),0)</f>
        <v>0</v>
      </c>
      <c r="I102" s="136">
        <f>IFERROR(VLOOKUP(I$88,'Capital Structure'!$H$27:$I$29,2,FALSE),0)</f>
        <v>0</v>
      </c>
      <c r="J102" s="136">
        <f>IFERROR(VLOOKUP(J$88,'Capital Structure'!$H$27:$I$29,2,FALSE),0)</f>
        <v>0</v>
      </c>
      <c r="K102" s="136">
        <f>IFERROR(VLOOKUP(K$88,'Capital Structure'!$H$27:$I$29,2,FALSE),0)</f>
        <v>0</v>
      </c>
      <c r="L102" s="136">
        <f>IFERROR(VLOOKUP(L$88,'Capital Structure'!$H$27:$I$29,2,FALSE),0)</f>
        <v>0</v>
      </c>
      <c r="M102" s="136">
        <f>IFERROR(VLOOKUP(M$88,'Capital Structure'!$H$27:$I$29,2,FALSE),0)</f>
        <v>0</v>
      </c>
      <c r="N102" s="136">
        <f>IFERROR(VLOOKUP(N$88,'Capital Structure'!$H$27:$I$29,2,FALSE),0)</f>
        <v>0</v>
      </c>
      <c r="O102" s="136">
        <f>IFERROR(VLOOKUP(O$88,'Capital Structure'!$H$27:$I$29,2,FALSE),0)</f>
        <v>0</v>
      </c>
      <c r="P102" s="136">
        <f>IFERROR(VLOOKUP(P$88,'Capital Structure'!$H$27:$I$29,2,FALSE),0)</f>
        <v>0</v>
      </c>
      <c r="Q102" s="136">
        <f>IFERROR(VLOOKUP(Q$88,'Capital Structure'!$H$27:$I$29,2,FALSE),0)</f>
        <v>0</v>
      </c>
      <c r="R102" s="136">
        <f>IFERROR(VLOOKUP(R$88,'Capital Structure'!$H$27:$I$29,2,FALSE),0)</f>
        <v>0</v>
      </c>
      <c r="S102" s="136">
        <f>IFERROR(VLOOKUP(S$88,'Capital Structure'!$H$27:$I$29,2,FALSE),0)</f>
        <v>0</v>
      </c>
      <c r="T102" s="136">
        <f>IFERROR(VLOOKUP(T$88,'Capital Structure'!$H$27:$I$29,2,FALSE),0)</f>
        <v>0</v>
      </c>
      <c r="U102" s="136">
        <f>IFERROR(VLOOKUP(U$88,'Capital Structure'!$H$27:$I$29,2,FALSE),0)</f>
        <v>0</v>
      </c>
      <c r="V102" s="136">
        <f>IFERROR(VLOOKUP(V$88,'Capital Structure'!$H$27:$I$29,2,FALSE),0)</f>
        <v>0</v>
      </c>
      <c r="W102" s="136">
        <f>IFERROR(VLOOKUP(W$88,'Capital Structure'!$H$27:$I$29,2,FALSE),0)</f>
        <v>0</v>
      </c>
      <c r="X102" s="136">
        <f>IFERROR(VLOOKUP(X$88,'Capital Structure'!$H$27:$I$29,2,FALSE),0)</f>
        <v>0</v>
      </c>
      <c r="Y102" s="136">
        <f>IFERROR(VLOOKUP(Y$88,'Capital Structure'!$H$27:$I$29,2,FALSE),0)</f>
        <v>0</v>
      </c>
      <c r="Z102" s="136">
        <f>IFERROR(VLOOKUP(Z$88,'Capital Structure'!$H$27:$I$29,2,FALSE),0)</f>
        <v>0</v>
      </c>
      <c r="AA102" s="136">
        <f>IFERROR(VLOOKUP(AA$88,'Capital Structure'!$H$27:$I$29,2,FALSE),0)</f>
        <v>0</v>
      </c>
      <c r="AB102" s="136">
        <f>IFERROR(VLOOKUP(AB$88,'Capital Structure'!$H$27:$I$29,2,FALSE),0)</f>
        <v>0</v>
      </c>
      <c r="AC102" s="136">
        <f>IFERROR(VLOOKUP(AC$88,'Capital Structure'!$H$27:$I$29,2,FALSE),0)</f>
        <v>0</v>
      </c>
      <c r="AD102" s="136">
        <f>IFERROR(VLOOKUP(AD$88,'Capital Structure'!$H$27:$I$29,2,FALSE),0)</f>
        <v>0</v>
      </c>
      <c r="AE102" s="136">
        <f>IFERROR(VLOOKUP(AE$88,'Capital Structure'!$H$27:$I$29,2,FALSE),0)</f>
        <v>0</v>
      </c>
      <c r="AF102" s="136">
        <f>IFERROR(VLOOKUP(AF$88,'Capital Structure'!$H$27:$I$29,2,FALSE),0)</f>
        <v>0</v>
      </c>
      <c r="AG102" s="136">
        <f>IFERROR(VLOOKUP(AG$88,'Capital Structure'!$H$27:$I$29,2,FALSE),0)</f>
        <v>0</v>
      </c>
      <c r="AH102" s="136">
        <f>IFERROR(VLOOKUP(AH$88,'Capital Structure'!$H$27:$I$29,2,FALSE),0)</f>
        <v>0</v>
      </c>
      <c r="AI102" s="136">
        <f>IFERROR(VLOOKUP(AI$88,'Capital Structure'!$H$27:$I$29,2,FALSE),0)</f>
        <v>0</v>
      </c>
      <c r="AJ102" s="136">
        <f>IFERROR(VLOOKUP(AJ$88,'Capital Structure'!$H$27:$I$29,2,FALSE),0)</f>
        <v>0</v>
      </c>
      <c r="AK102" s="136">
        <f>IFERROR(VLOOKUP(AK$88,'Capital Structure'!$H$27:$I$29,2,FALSE),0)</f>
        <v>0</v>
      </c>
      <c r="AL102" s="136">
        <f>IFERROR(VLOOKUP(AL$88,'Capital Structure'!$H$27:$I$29,2,FALSE),0)</f>
        <v>0</v>
      </c>
      <c r="AM102" s="136">
        <f>IFERROR(VLOOKUP(AM$88,'Capital Structure'!$H$27:$I$29,2,FALSE),0)</f>
        <v>0</v>
      </c>
      <c r="AN102" s="136">
        <f>IFERROR(VLOOKUP(AN$88,'Capital Structure'!$H$27:$I$29,2,FALSE),0)</f>
        <v>0</v>
      </c>
      <c r="AO102" s="136">
        <f>IFERROR(VLOOKUP(AO$88,'Capital Structure'!$H$27:$I$29,2,FALSE),0)</f>
        <v>0</v>
      </c>
      <c r="AP102" s="136">
        <f>IFERROR(VLOOKUP(AP$88,'Capital Structure'!$H$27:$I$29,2,FALSE),0)</f>
        <v>0</v>
      </c>
      <c r="AQ102" s="136">
        <f>IFERROR(VLOOKUP(AQ$88,'Capital Structure'!$H$27:$I$29,2,FALSE),0)</f>
        <v>0</v>
      </c>
      <c r="AR102" s="136">
        <f>IFERROR(VLOOKUP(AR$88,'Capital Structure'!$H$27:$I$29,2,FALSE),0)</f>
        <v>0</v>
      </c>
      <c r="AS102" s="136">
        <f>IFERROR(VLOOKUP(AS$88,'Capital Structure'!$H$27:$I$29,2,FALSE),0)</f>
        <v>0</v>
      </c>
      <c r="AT102" s="136">
        <f>IFERROR(VLOOKUP(AT$88,'Capital Structure'!$H$27:$I$29,2,FALSE),0)</f>
        <v>0</v>
      </c>
      <c r="AU102" s="136">
        <f>IFERROR(VLOOKUP(AU$88,'Capital Structure'!$H$27:$I$29,2,FALSE),0)</f>
        <v>0</v>
      </c>
      <c r="AV102" s="136">
        <f>IFERROR(VLOOKUP(AV$88,'Capital Structure'!$H$27:$I$29,2,FALSE),0)</f>
        <v>0</v>
      </c>
      <c r="AW102" s="136">
        <f>IFERROR(VLOOKUP(AW$88,'Capital Structure'!$H$27:$I$29,2,FALSE),0)</f>
        <v>0</v>
      </c>
      <c r="AX102" s="136">
        <f>IFERROR(VLOOKUP(AX$88,'Capital Structure'!$H$27:$I$29,2,FALSE),0)</f>
        <v>0</v>
      </c>
      <c r="AY102" s="136">
        <f>IFERROR(VLOOKUP(AY$88,'Capital Structure'!$H$27:$I$29,2,FALSE),0)</f>
        <v>0</v>
      </c>
      <c r="AZ102" s="136">
        <f>IFERROR(VLOOKUP(AZ$88,'Capital Structure'!$H$27:$I$29,2,FALSE),0)</f>
        <v>0</v>
      </c>
      <c r="BA102" s="136">
        <f>IFERROR(VLOOKUP(BA$88,'Capital Structure'!$H$27:$I$29,2,FALSE),0)</f>
        <v>0</v>
      </c>
      <c r="BB102" s="136">
        <f>IFERROR(VLOOKUP(BB$88,'Capital Structure'!$H$27:$I$29,2,FALSE),0)</f>
        <v>0</v>
      </c>
      <c r="BC102" s="136">
        <f>IFERROR(VLOOKUP(BC$88,'Capital Structure'!$H$27:$I$29,2,FALSE),0)</f>
        <v>0</v>
      </c>
      <c r="BD102" s="136">
        <f>IFERROR(VLOOKUP(BD$88,'Capital Structure'!$H$27:$I$29,2,FALSE),0)</f>
        <v>0</v>
      </c>
      <c r="BE102" s="136">
        <f>IFERROR(VLOOKUP(BE$88,'Capital Structure'!$H$27:$I$29,2,FALSE),0)</f>
        <v>0</v>
      </c>
      <c r="BF102" s="136">
        <f>IFERROR(VLOOKUP(BF$88,'Capital Structure'!$H$27:$I$29,2,FALSE),0)</f>
        <v>0</v>
      </c>
      <c r="BG102" s="136">
        <f>IFERROR(VLOOKUP(BG$88,'Capital Structure'!$H$27:$I$29,2,FALSE),0)</f>
        <v>0</v>
      </c>
      <c r="BH102" s="136">
        <f>IFERROR(VLOOKUP(BH$88,'Capital Structure'!$H$27:$I$29,2,FALSE),0)</f>
        <v>0</v>
      </c>
      <c r="BI102" s="136">
        <f>IFERROR(VLOOKUP(BI$88,'Capital Structure'!$H$27:$I$29,2,FALSE),0)</f>
        <v>0</v>
      </c>
      <c r="BJ102" s="136">
        <f>IFERROR(VLOOKUP(BJ$88,'Capital Structure'!$H$27:$I$29,2,FALSE),0)</f>
        <v>0</v>
      </c>
      <c r="BK102" s="136">
        <f>IFERROR(VLOOKUP(BK$88,'Capital Structure'!$H$27:$I$29,2,FALSE),0)</f>
        <v>0</v>
      </c>
      <c r="BL102" s="136">
        <f>IFERROR(VLOOKUP(BL$88,'Capital Structure'!$H$27:$I$29,2,FALSE),0)</f>
        <v>0</v>
      </c>
      <c r="BM102" s="136">
        <f>IFERROR(VLOOKUP(BM$88,'Capital Structure'!$H$27:$I$29,2,FALSE),0)</f>
        <v>0</v>
      </c>
      <c r="BN102" s="136">
        <f>IFERROR(VLOOKUP(BN$88,'Capital Structure'!$H$27:$I$29,2,FALSE),0)</f>
        <v>0</v>
      </c>
      <c r="BO102" s="136">
        <f>IFERROR(VLOOKUP(BO$88,'Capital Structure'!$H$27:$I$29,2,FALSE),0)</f>
        <v>0</v>
      </c>
      <c r="BP102" s="136">
        <f>IFERROR(VLOOKUP(BP$88,'Capital Structure'!$H$27:$I$29,2,FALSE),0)</f>
        <v>0</v>
      </c>
      <c r="BQ102" s="136">
        <f>IFERROR(VLOOKUP(BQ$88,'Capital Structure'!$H$27:$I$29,2,FALSE),0)</f>
        <v>0</v>
      </c>
      <c r="BR102" s="136">
        <f>IFERROR(VLOOKUP(BR$88,'Capital Structure'!$H$27:$I$29,2,FALSE),0)</f>
        <v>0</v>
      </c>
      <c r="BS102" s="136">
        <f>IFERROR(VLOOKUP(BS$88,'Capital Structure'!$H$27:$I$29,2,FALSE),0)</f>
        <v>0</v>
      </c>
      <c r="BT102" s="136">
        <f>IFERROR(VLOOKUP(BT$88,'Capital Structure'!$H$27:$I$29,2,FALSE),0)</f>
        <v>0</v>
      </c>
      <c r="BU102" s="136">
        <f>IFERROR(VLOOKUP(BU$88,'Capital Structure'!$H$27:$I$29,2,FALSE),0)</f>
        <v>0</v>
      </c>
      <c r="BV102" s="136">
        <f>IFERROR(VLOOKUP(BV$88,'Capital Structure'!$H$27:$I$29,2,FALSE),0)</f>
        <v>0</v>
      </c>
      <c r="BW102" s="136">
        <f>IFERROR(VLOOKUP(BW$88,'Capital Structure'!$H$27:$I$29,2,FALSE),0)</f>
        <v>0</v>
      </c>
      <c r="BX102" s="136">
        <f>IFERROR(VLOOKUP(BX$88,'Capital Structure'!$H$27:$I$29,2,FALSE),0)</f>
        <v>0</v>
      </c>
      <c r="BY102" s="136">
        <f>IFERROR(VLOOKUP(BY$88,'Capital Structure'!$H$27:$I$29,2,FALSE),0)</f>
        <v>0</v>
      </c>
      <c r="BZ102" s="136">
        <f>IFERROR(VLOOKUP(BZ$88,'Capital Structure'!$H$27:$I$29,2,FALSE),0)</f>
        <v>0</v>
      </c>
      <c r="CA102" s="136">
        <f>IFERROR(VLOOKUP(CA$88,'Capital Structure'!$H$27:$I$29,2,FALSE),0)</f>
        <v>0</v>
      </c>
      <c r="CB102" s="136">
        <f>IFERROR(VLOOKUP(CB$88,'Capital Structure'!$H$27:$I$29,2,FALSE),0)</f>
        <v>0</v>
      </c>
      <c r="CC102" s="136">
        <f>IFERROR(VLOOKUP(CC$88,'Capital Structure'!$H$27:$I$29,2,FALSE),0)</f>
        <v>0</v>
      </c>
      <c r="CD102" s="136">
        <f>IFERROR(VLOOKUP(CD$88,'Capital Structure'!$H$27:$I$29,2,FALSE),0)</f>
        <v>0</v>
      </c>
      <c r="CE102" s="136">
        <f>IFERROR(VLOOKUP(CE$88,'Capital Structure'!$H$27:$I$29,2,FALSE),0)</f>
        <v>0</v>
      </c>
      <c r="CF102" s="136">
        <f>IFERROR(VLOOKUP(CF$88,'Capital Structure'!$H$27:$I$29,2,FALSE),0)</f>
        <v>0</v>
      </c>
      <c r="CG102" s="136">
        <f>IFERROR(VLOOKUP(CG$88,'Capital Structure'!$H$27:$I$29,2,FALSE),0)</f>
        <v>0</v>
      </c>
      <c r="CH102" s="136">
        <f>IFERROR(VLOOKUP(CH$88,'Capital Structure'!$H$27:$I$29,2,FALSE),0)</f>
        <v>0</v>
      </c>
      <c r="CI102" s="136">
        <f>IFERROR(VLOOKUP(CI$88,'Capital Structure'!$H$27:$I$29,2,FALSE),0)</f>
        <v>0</v>
      </c>
      <c r="CJ102" s="136">
        <f>IFERROR(VLOOKUP(CJ$88,'Capital Structure'!$H$27:$I$29,2,FALSE),0)</f>
        <v>0</v>
      </c>
      <c r="CK102" s="136">
        <f>IFERROR(VLOOKUP(CK$88,'Capital Structure'!$H$27:$I$29,2,FALSE),0)</f>
        <v>0</v>
      </c>
      <c r="CL102" s="136">
        <f>IFERROR(VLOOKUP(CL$88,'Capital Structure'!$H$27:$I$29,2,FALSE),0)</f>
        <v>0</v>
      </c>
      <c r="CM102" s="136">
        <f>IFERROR(VLOOKUP(CM$88,'Capital Structure'!$H$27:$I$29,2,FALSE),0)</f>
        <v>0</v>
      </c>
      <c r="CN102" s="136">
        <f>IFERROR(VLOOKUP(CN$88,'Capital Structure'!$H$27:$I$29,2,FALSE),0)</f>
        <v>0</v>
      </c>
      <c r="CO102" s="136">
        <f>IFERROR(VLOOKUP(CO$88,'Capital Structure'!$H$27:$I$29,2,FALSE),0)</f>
        <v>0</v>
      </c>
      <c r="CP102" s="136">
        <f>IFERROR(VLOOKUP(CP$88,'Capital Structure'!$H$27:$I$29,2,FALSE),0)</f>
        <v>0</v>
      </c>
      <c r="CQ102" s="136">
        <f>IFERROR(VLOOKUP(CQ$88,'Capital Structure'!$H$27:$I$29,2,FALSE),0)</f>
        <v>0</v>
      </c>
      <c r="CR102" s="136">
        <f>IFERROR(VLOOKUP(CR$88,'Capital Structure'!$H$27:$I$29,2,FALSE),0)</f>
        <v>0</v>
      </c>
      <c r="CS102" s="136">
        <f>IFERROR(VLOOKUP(CS$88,'Capital Structure'!$H$27:$I$29,2,FALSE),0)</f>
        <v>0</v>
      </c>
      <c r="CT102" s="136">
        <f>IFERROR(VLOOKUP(CT$88,'Capital Structure'!$H$27:$I$29,2,FALSE),0)</f>
        <v>0</v>
      </c>
      <c r="CU102" s="136">
        <f>IFERROR(VLOOKUP(CU$88,'Capital Structure'!$H$27:$I$29,2,FALSE),0)</f>
        <v>0</v>
      </c>
      <c r="CV102" s="136">
        <f>IFERROR(VLOOKUP(CV$88,'Capital Structure'!$H$27:$I$29,2,FALSE),0)</f>
        <v>0</v>
      </c>
      <c r="CW102" s="136">
        <f>IFERROR(VLOOKUP(CW$88,'Capital Structure'!$H$27:$I$29,2,FALSE),0)</f>
        <v>0</v>
      </c>
      <c r="CX102" s="136">
        <f>IFERROR(VLOOKUP(CX$88,'Capital Structure'!$H$27:$I$29,2,FALSE),0)</f>
        <v>0</v>
      </c>
      <c r="CY102" s="136">
        <f>IFERROR(VLOOKUP(CY$88,'Capital Structure'!$H$27:$I$29,2,FALSE),0)</f>
        <v>0</v>
      </c>
      <c r="CZ102" s="136">
        <f>IFERROR(VLOOKUP(CZ$88,'Capital Structure'!$H$27:$I$29,2,FALSE),0)</f>
        <v>0</v>
      </c>
      <c r="DA102" s="136">
        <f>IFERROR(VLOOKUP(DA$88,'Capital Structure'!$H$27:$I$29,2,FALSE),0)</f>
        <v>0</v>
      </c>
      <c r="DB102" s="136">
        <f>IFERROR(VLOOKUP(DB$88,'Capital Structure'!$H$27:$I$29,2,FALSE),0)</f>
        <v>0</v>
      </c>
      <c r="DC102" s="136">
        <f>IFERROR(VLOOKUP(DC$88,'Capital Structure'!$H$27:$I$29,2,FALSE),0)</f>
        <v>0</v>
      </c>
      <c r="DD102" s="136">
        <f>IFERROR(VLOOKUP(DD$88,'Capital Structure'!$H$27:$I$29,2,FALSE),0)</f>
        <v>0</v>
      </c>
      <c r="DE102" s="136">
        <f>IFERROR(VLOOKUP(DE$88,'Capital Structure'!$H$27:$I$29,2,FALSE),0)</f>
        <v>0</v>
      </c>
      <c r="DF102" s="136">
        <f>IFERROR(VLOOKUP(DF$88,'Capital Structure'!$H$27:$I$29,2,FALSE),0)</f>
        <v>0</v>
      </c>
      <c r="DG102" s="136">
        <f>IFERROR(VLOOKUP(DG$88,'Capital Structure'!$H$27:$I$29,2,FALSE),0)</f>
        <v>0</v>
      </c>
      <c r="DH102" s="136">
        <f>IFERROR(VLOOKUP(DH$88,'Capital Structure'!$H$27:$I$29,2,FALSE),0)</f>
        <v>0</v>
      </c>
      <c r="DI102" s="136">
        <f>IFERROR(VLOOKUP(DI$88,'Capital Structure'!$H$27:$I$29,2,FALSE),0)</f>
        <v>0</v>
      </c>
      <c r="DJ102" s="136">
        <f>IFERROR(VLOOKUP(DJ$88,'Capital Structure'!$H$27:$I$29,2,FALSE),0)</f>
        <v>0</v>
      </c>
      <c r="DK102" s="136">
        <f>IFERROR(VLOOKUP(DK$88,'Capital Structure'!$H$27:$I$29,2,FALSE),0)</f>
        <v>0</v>
      </c>
      <c r="DL102" s="136">
        <f>IFERROR(VLOOKUP(DL$88,'Capital Structure'!$H$27:$I$29,2,FALSE),0)</f>
        <v>0</v>
      </c>
      <c r="DM102" s="136">
        <f>IFERROR(VLOOKUP(DM$88,'Capital Structure'!$H$27:$I$29,2,FALSE),0)</f>
        <v>0</v>
      </c>
      <c r="DN102" s="136">
        <f>IFERROR(VLOOKUP(DN$88,'Capital Structure'!$H$27:$I$29,2,FALSE),0)</f>
        <v>0</v>
      </c>
      <c r="DO102" s="136">
        <f>IFERROR(VLOOKUP(DO$88,'Capital Structure'!$H$27:$I$29,2,FALSE),0)</f>
        <v>0</v>
      </c>
      <c r="DP102" s="136">
        <f>IFERROR(VLOOKUP(DP$88,'Capital Structure'!$H$27:$I$29,2,FALSE),0)</f>
        <v>0</v>
      </c>
      <c r="DQ102" s="136">
        <f>IFERROR(VLOOKUP(DQ$88,'Capital Structure'!$H$27:$I$29,2,FALSE),0)</f>
        <v>0</v>
      </c>
      <c r="DR102" s="136">
        <f>IFERROR(VLOOKUP(DR$88,'Capital Structure'!$H$27:$I$29,2,FALSE),0)</f>
        <v>0</v>
      </c>
      <c r="DS102" s="136">
        <f>IFERROR(VLOOKUP(DS$88,'Capital Structure'!$H$27:$I$29,2,FALSE),0)</f>
        <v>0</v>
      </c>
      <c r="DT102" s="136">
        <f>IFERROR(VLOOKUP(DT$88,'Capital Structure'!$H$27:$I$29,2,FALSE),0)</f>
        <v>0</v>
      </c>
      <c r="DU102" s="136">
        <f>IFERROR(VLOOKUP(DU$88,'Capital Structure'!$H$27:$I$29,2,FALSE),0)</f>
        <v>0</v>
      </c>
      <c r="DV102" s="136">
        <f>IFERROR(VLOOKUP(DV$88,'Capital Structure'!$H$27:$I$29,2,FALSE),0)</f>
        <v>0</v>
      </c>
      <c r="DW102" s="136">
        <f>IFERROR(VLOOKUP(DW$88,'Capital Structure'!$H$27:$I$29,2,FALSE),0)</f>
        <v>0</v>
      </c>
      <c r="DX102" s="136">
        <f>IFERROR(VLOOKUP(DX$88,'Capital Structure'!$H$27:$I$29,2,FALSE),0)</f>
        <v>0</v>
      </c>
      <c r="DY102" s="136">
        <f>IFERROR(VLOOKUP(DY$88,'Capital Structure'!$H$27:$I$29,2,FALSE),0)</f>
        <v>0</v>
      </c>
      <c r="DZ102" s="136">
        <f>IFERROR(VLOOKUP(DZ$88,'Capital Structure'!$H$27:$I$29,2,FALSE),0)</f>
        <v>0</v>
      </c>
      <c r="EA102" s="136">
        <f>IFERROR(VLOOKUP(EA$88,'Capital Structure'!$H$27:$I$29,2,FALSE),0)</f>
        <v>0</v>
      </c>
      <c r="EB102" s="136">
        <f>IFERROR(VLOOKUP(EB$88,'Capital Structure'!$H$27:$I$29,2,FALSE),0)</f>
        <v>0</v>
      </c>
      <c r="EC102" s="136">
        <f>IFERROR(VLOOKUP(EC$88,'Capital Structure'!$H$27:$I$29,2,FALSE),0)</f>
        <v>0</v>
      </c>
      <c r="ED102" s="136">
        <f>IFERROR(VLOOKUP(ED$88,'Capital Structure'!$H$27:$I$29,2,FALSE),0)</f>
        <v>0</v>
      </c>
      <c r="EE102" s="136">
        <f>IFERROR(VLOOKUP(EE$88,'Capital Structure'!$H$27:$I$29,2,FALSE),0)</f>
        <v>0</v>
      </c>
      <c r="EF102" s="136">
        <f>IFERROR(VLOOKUP(EF$88,'Capital Structure'!$H$27:$I$29,2,FALSE),0)</f>
        <v>0</v>
      </c>
      <c r="EG102" s="136">
        <f>IFERROR(VLOOKUP(EG$88,'Capital Structure'!$H$27:$I$29,2,FALSE),0)</f>
        <v>0</v>
      </c>
      <c r="EH102" s="136">
        <f>IFERROR(VLOOKUP(EH$88,'Capital Structure'!$H$27:$I$29,2,FALSE),0)</f>
        <v>0</v>
      </c>
      <c r="EI102" s="136">
        <f>IFERROR(VLOOKUP(EI$88,'Capital Structure'!$H$27:$I$29,2,FALSE),0)</f>
        <v>0</v>
      </c>
      <c r="EJ102" s="136">
        <f>IFERROR(VLOOKUP(EJ$88,'Capital Structure'!$H$27:$I$29,2,FALSE),0)</f>
        <v>0</v>
      </c>
      <c r="EK102" s="136">
        <f>IFERROR(VLOOKUP(EK$88,'Capital Structure'!$H$27:$I$29,2,FALSE),0)</f>
        <v>0</v>
      </c>
      <c r="EL102" s="136">
        <f>IFERROR(VLOOKUP(EL$88,'Capital Structure'!$H$27:$I$29,2,FALSE),0)</f>
        <v>0</v>
      </c>
      <c r="EM102" s="136">
        <f>IFERROR(VLOOKUP(EM$88,'Capital Structure'!$H$27:$I$29,2,FALSE),0)</f>
        <v>0</v>
      </c>
      <c r="EN102" s="136">
        <f>IFERROR(VLOOKUP(EN$88,'Capital Structure'!$H$27:$I$29,2,FALSE),0)</f>
        <v>0</v>
      </c>
      <c r="EO102" s="136">
        <f>IFERROR(VLOOKUP(EO$88,'Capital Structure'!$H$27:$I$29,2,FALSE),0)</f>
        <v>0</v>
      </c>
      <c r="EP102" s="136">
        <f>IFERROR(VLOOKUP(EP$88,'Capital Structure'!$H$27:$I$29,2,FALSE),0)</f>
        <v>0</v>
      </c>
      <c r="EQ102" s="136">
        <f>IFERROR(VLOOKUP(EQ$88,'Capital Structure'!$H$27:$I$29,2,FALSE),0)</f>
        <v>0</v>
      </c>
      <c r="ER102" s="136">
        <f>IFERROR(VLOOKUP(ER$88,'Capital Structure'!$H$27:$I$29,2,FALSE),0)</f>
        <v>0</v>
      </c>
      <c r="ES102" s="136">
        <f>IFERROR(VLOOKUP(ES$88,'Capital Structure'!$H$27:$I$29,2,FALSE),0)</f>
        <v>0</v>
      </c>
      <c r="ET102" s="136">
        <f>IFERROR(VLOOKUP(ET$88,'Capital Structure'!$H$27:$I$29,2,FALSE),0)</f>
        <v>0</v>
      </c>
      <c r="EU102" s="136">
        <f>IFERROR(VLOOKUP(EU$88,'Capital Structure'!$H$27:$I$29,2,FALSE),0)</f>
        <v>0</v>
      </c>
      <c r="EV102" s="136">
        <f>IFERROR(VLOOKUP(EV$88,'Capital Structure'!$H$27:$I$29,2,FALSE),0)</f>
        <v>0</v>
      </c>
      <c r="EW102" s="136">
        <f>IFERROR(VLOOKUP(EW$88,'Capital Structure'!$H$27:$I$29,2,FALSE),0)</f>
        <v>0</v>
      </c>
      <c r="EX102" s="136">
        <f>IFERROR(VLOOKUP(EX$88,'Capital Structure'!$H$27:$I$29,2,FALSE),0)</f>
        <v>0</v>
      </c>
      <c r="EY102" s="136">
        <f>IFERROR(VLOOKUP(EY$88,'Capital Structure'!$H$27:$I$29,2,FALSE),0)</f>
        <v>0</v>
      </c>
      <c r="EZ102" s="136">
        <f>IFERROR(VLOOKUP(EZ$88,'Capital Structure'!$H$27:$I$29,2,FALSE),0)</f>
        <v>0</v>
      </c>
      <c r="FA102" s="136">
        <f>IFERROR(VLOOKUP(FA$88,'Capital Structure'!$H$27:$I$29,2,FALSE),0)</f>
        <v>0</v>
      </c>
      <c r="FB102" s="136">
        <f>IFERROR(VLOOKUP(FB$88,'Capital Structure'!$H$27:$I$29,2,FALSE),0)</f>
        <v>0</v>
      </c>
      <c r="FC102" s="136"/>
      <c r="FD102" s="136"/>
      <c r="FE102" s="136"/>
      <c r="FF102" s="136"/>
      <c r="FG102" s="136"/>
      <c r="FH102" s="136"/>
      <c r="FI102" s="136"/>
      <c r="FJ102" s="136"/>
      <c r="FK102" s="136"/>
      <c r="FL102" s="136"/>
      <c r="FM102" s="136"/>
      <c r="FN102" s="136"/>
      <c r="FO102" s="136"/>
      <c r="FP102" s="136"/>
      <c r="FQ102" s="136"/>
      <c r="FR102" s="136"/>
      <c r="FS102" s="136"/>
      <c r="FT102" s="136"/>
      <c r="FU102" s="136"/>
      <c r="FV102" s="136"/>
      <c r="FW102" s="136"/>
      <c r="FX102" s="136"/>
      <c r="FY102" s="136"/>
      <c r="FZ102" s="136"/>
      <c r="GA102" s="136"/>
      <c r="GB102" s="136"/>
      <c r="GC102" s="136"/>
      <c r="GD102" s="136"/>
      <c r="GE102" s="136"/>
      <c r="GF102" s="136"/>
      <c r="GG102" s="136"/>
      <c r="GH102" s="136"/>
      <c r="GI102" s="136"/>
      <c r="GJ102" s="136"/>
      <c r="GK102" s="136"/>
      <c r="GL102" s="136"/>
      <c r="GM102" s="136"/>
      <c r="GN102" s="136"/>
      <c r="GO102" s="136"/>
      <c r="GP102" s="136"/>
      <c r="GQ102" s="136"/>
      <c r="GR102" s="136"/>
      <c r="GS102" s="136"/>
      <c r="GT102" s="136"/>
      <c r="GU102" s="136"/>
      <c r="GV102" s="136"/>
      <c r="GW102" s="136"/>
      <c r="GX102" s="136"/>
    </row>
    <row r="103" spans="2:206">
      <c r="B103" s="139" t="s">
        <v>353</v>
      </c>
      <c r="E103" s="136">
        <f>SUM($E$100:E100)-SUM($E$102:E102)+SUM($D$101:D101)-SUM($D$105:D105)</f>
        <v>0</v>
      </c>
      <c r="F103" s="136">
        <f>SUM($E$100:F100)-SUM($E$102:F102)+SUM($D$101:E101)-SUM($D$105:E105)</f>
        <v>0</v>
      </c>
      <c r="G103" s="136">
        <f>SUM($E$100:G100)-SUM($E$102:G102)+SUM($D$101:F101)-SUM($D$105:F105)</f>
        <v>0</v>
      </c>
      <c r="H103" s="136">
        <f>SUM($E$100:H100)-SUM($E$102:H102)+SUM($D$101:G101)-SUM($D$105:G105)</f>
        <v>0</v>
      </c>
      <c r="I103" s="136">
        <f>SUM($E$100:I100)-SUM($E$102:I102)+SUM($D$101:H101)-SUM($D$105:H105)</f>
        <v>0</v>
      </c>
      <c r="J103" s="136">
        <f>SUM($E$100:J100)-SUM($E$102:J102)+SUM($D$101:I101)-SUM($D$105:I105)</f>
        <v>0</v>
      </c>
      <c r="K103" s="136">
        <f>SUM($E$100:K100)-SUM($E$102:K102)+SUM($D$101:J101)-SUM($D$105:J105)</f>
        <v>0</v>
      </c>
      <c r="L103" s="136">
        <f>SUM($E$100:L100)-SUM($E$102:L102)+SUM($D$101:K101)-SUM($D$105:K105)</f>
        <v>0</v>
      </c>
      <c r="M103" s="136">
        <f>SUM($E$100:M100)-SUM($E$102:M102)+SUM($D$101:L101)-SUM($D$105:L105)</f>
        <v>0</v>
      </c>
      <c r="N103" s="136">
        <f>SUM($E$100:N100)-SUM($E$102:N102)+SUM($D$101:M101)-SUM($D$105:M105)</f>
        <v>0</v>
      </c>
      <c r="O103" s="136">
        <f>SUM($E$100:O100)-SUM($E$102:O102)+SUM($D$101:N101)-SUM($D$105:N105)</f>
        <v>0</v>
      </c>
      <c r="P103" s="136">
        <f>SUM($E$100:P100)-SUM($E$102:P102)+SUM($D$101:O101)-SUM($D$105:O105)</f>
        <v>0</v>
      </c>
      <c r="Q103" s="136">
        <f>SUM($E$100:Q100)-SUM($E$102:Q102)+SUM($D$101:P101)-SUM($D$105:P105)</f>
        <v>0</v>
      </c>
      <c r="R103" s="136">
        <f>SUM($E$100:R100)-SUM($E$102:R102)+SUM($D$101:Q101)-SUM($D$105:Q105)</f>
        <v>0</v>
      </c>
      <c r="S103" s="136">
        <f>SUM($E$100:S100)-SUM($E$102:S102)+SUM($D$101:R101)-SUM($D$105:R105)</f>
        <v>0</v>
      </c>
      <c r="T103" s="136">
        <f>SUM($E$100:T100)-SUM($E$102:T102)+SUM($D$101:S101)-SUM($D$105:S105)</f>
        <v>0</v>
      </c>
      <c r="U103" s="136">
        <f>SUM($E$100:U100)-SUM($E$102:U102)+SUM($D$101:T101)-SUM($D$105:T105)</f>
        <v>0</v>
      </c>
      <c r="V103" s="136">
        <f>SUM($E$100:V100)-SUM($E$102:V102)+SUM($D$101:U101)-SUM($D$105:U105)</f>
        <v>0</v>
      </c>
      <c r="W103" s="136">
        <f>SUM($E$100:W100)-SUM($E$102:W102)+SUM($D$101:V101)-SUM($D$105:V105)</f>
        <v>0</v>
      </c>
      <c r="X103" s="136">
        <f>SUM($E$100:X100)-SUM($E$102:X102)+SUM($D$101:W101)-SUM($D$105:W105)</f>
        <v>0</v>
      </c>
      <c r="Y103" s="136">
        <f>SUM($E$100:Y100)-SUM($E$102:Y102)+SUM($D$101:X101)-SUM($D$105:X105)</f>
        <v>0</v>
      </c>
      <c r="Z103" s="136">
        <f>SUM($E$100:Z100)-SUM($E$102:Z102)+SUM($D$101:Y101)-SUM($D$105:Y105)</f>
        <v>0</v>
      </c>
      <c r="AA103" s="136">
        <f>SUM($E$100:AA100)-SUM($E$102:AA102)+SUM($D$101:Z101)-SUM($D$105:Z105)</f>
        <v>0</v>
      </c>
      <c r="AB103" s="136">
        <f>SUM($E$100:AB100)-SUM($E$102:AB102)+SUM($D$101:AA101)-SUM($D$105:AA105)</f>
        <v>0</v>
      </c>
      <c r="AC103" s="136">
        <f>SUM($E$100:AC100)-SUM($E$102:AC102)+SUM($D$101:AB101)-SUM($D$105:AB105)</f>
        <v>0</v>
      </c>
      <c r="AD103" s="136">
        <f>SUM($E$100:AD100)-SUM($E$102:AD102)+SUM($D$101:AC101)-SUM($D$105:AC105)</f>
        <v>0</v>
      </c>
      <c r="AE103" s="136">
        <f>SUM($E$100:AE100)-SUM($E$102:AE102)+SUM($D$101:AD101)-SUM($D$105:AD105)</f>
        <v>0</v>
      </c>
      <c r="AF103" s="136">
        <f>SUM($E$100:AF100)-SUM($E$102:AF102)+SUM($D$101:AE101)-SUM($D$105:AE105)</f>
        <v>0</v>
      </c>
      <c r="AG103" s="136">
        <f>SUM($E$100:AG100)-SUM($E$102:AG102)+SUM($D$101:AF101)-SUM($D$105:AF105)</f>
        <v>0</v>
      </c>
      <c r="AH103" s="136">
        <f>SUM($E$100:AH100)-SUM($E$102:AH102)+SUM($D$101:AG101)-SUM($D$105:AG105)</f>
        <v>0</v>
      </c>
      <c r="AI103" s="136">
        <f>SUM($E$100:AI100)-SUM($E$102:AI102)+SUM($D$101:AH101)-SUM($D$105:AH105)</f>
        <v>0</v>
      </c>
      <c r="AJ103" s="136">
        <f>SUM($E$100:AJ100)-SUM($E$102:AJ102)+SUM($D$101:AI101)-SUM($D$105:AI105)</f>
        <v>0</v>
      </c>
      <c r="AK103" s="136">
        <f>SUM($E$100:AK100)-SUM($E$102:AK102)+SUM($D$101:AJ101)-SUM($D$105:AJ105)</f>
        <v>0</v>
      </c>
      <c r="AL103" s="136">
        <f>SUM($E$100:AL100)-SUM($E$102:AL102)+SUM($D$101:AK101)-SUM($D$105:AK105)</f>
        <v>0</v>
      </c>
      <c r="AM103" s="136">
        <f>SUM($E$100:AM100)-SUM($E$102:AM102)+SUM($D$101:AL101)-SUM($D$105:AL105)</f>
        <v>0</v>
      </c>
      <c r="AN103" s="136">
        <f>SUM($E$100:AN100)-SUM($E$102:AN102)+SUM($D$101:AM101)-SUM($D$105:AM105)</f>
        <v>0</v>
      </c>
      <c r="AO103" s="136">
        <f>SUM($E$100:AO100)-SUM($E$102:AO102)+SUM($D$101:AN101)-SUM($D$105:AN105)</f>
        <v>0</v>
      </c>
      <c r="AP103" s="136">
        <f>SUM($E$100:AP100)-SUM($E$102:AP102)+SUM($D$101:AO101)-SUM($D$105:AO105)</f>
        <v>0</v>
      </c>
      <c r="AQ103" s="136">
        <f>SUM($E$100:AQ100)-SUM($E$102:AQ102)+SUM($D$101:AP101)-SUM($D$105:AP105)</f>
        <v>0</v>
      </c>
      <c r="AR103" s="136">
        <f>SUM($E$100:AR100)-SUM($E$102:AR102)+SUM($D$101:AQ101)-SUM($D$105:AQ105)</f>
        <v>0</v>
      </c>
      <c r="AS103" s="136">
        <f>SUM($E$100:AS100)-SUM($E$102:AS102)+SUM($D$101:AR101)-SUM($D$105:AR105)</f>
        <v>0</v>
      </c>
      <c r="AT103" s="136">
        <f>SUM($E$100:AT100)-SUM($E$102:AT102)+SUM($D$101:AS101)-SUM($D$105:AS105)</f>
        <v>0</v>
      </c>
      <c r="AU103" s="136">
        <f>SUM($E$100:AU100)-SUM($E$102:AU102)+SUM($D$101:AT101)-SUM($D$105:AT105)</f>
        <v>0</v>
      </c>
      <c r="AV103" s="136">
        <f>SUM($E$100:AV100)-SUM($E$102:AV102)+SUM($D$101:AU101)-SUM($D$105:AU105)</f>
        <v>0</v>
      </c>
      <c r="AW103" s="136">
        <f>SUM($E$100:AW100)-SUM($E$102:AW102)+SUM($D$101:AV101)-SUM($D$105:AV105)</f>
        <v>0</v>
      </c>
      <c r="AX103" s="136">
        <f>SUM($E$100:AX100)-SUM($E$102:AX102)+SUM($D$101:AW101)-SUM($D$105:AW105)</f>
        <v>0</v>
      </c>
      <c r="AY103" s="136">
        <f>SUM($E$100:AY100)-SUM($E$102:AY102)+SUM($D$101:AX101)-SUM($D$105:AX105)</f>
        <v>0</v>
      </c>
      <c r="AZ103" s="136">
        <f>SUM($E$100:AZ100)-SUM($E$102:AZ102)+SUM($D$101:AY101)-SUM($D$105:AY105)</f>
        <v>0</v>
      </c>
      <c r="BA103" s="136">
        <f>SUM($E$100:BA100)-SUM($E$102:BA102)+SUM($D$101:AZ101)-SUM($D$105:AZ105)</f>
        <v>0</v>
      </c>
      <c r="BB103" s="136">
        <f>SUM($E$100:BB100)-SUM($E$102:BB102)+SUM($D$101:BA101)-SUM($D$105:BA105)</f>
        <v>4009543.3846153845</v>
      </c>
      <c r="BC103" s="136">
        <f>SUM($E$100:BC100)-SUM($E$102:BC102)+SUM($D$101:BB101)-SUM($D$105:BB105)</f>
        <v>8035793.2000000002</v>
      </c>
      <c r="BD103" s="136">
        <f>SUM($E$100:BD100)-SUM($E$102:BD102)+SUM($D$101:BC101)-SUM($D$105:BC105)</f>
        <v>12078819.056282051</v>
      </c>
      <c r="BE103" s="136">
        <f>SUM($E$100:BE100)-SUM($E$102:BE102)+SUM($D$101:BD101)-SUM($D$105:BD105)</f>
        <v>16138690.853631943</v>
      </c>
      <c r="BF103" s="136">
        <f>SUM($E$100:BF100)-SUM($E$102:BF102)+SUM($D$101:BE101)-SUM($D$105:BE105)</f>
        <v>20215478.783470795</v>
      </c>
      <c r="BG103" s="136">
        <f>SUM($E$100:BG100)-SUM($E$102:BG102)+SUM($D$101:BF101)-SUM($D$105:BF105)</f>
        <v>24309253.329683974</v>
      </c>
      <c r="BH103" s="136">
        <f>SUM($E$100:BH100)-SUM($E$102:BH102)+SUM($D$101:BG101)-SUM($D$105:BG105)</f>
        <v>28420085.269839708</v>
      </c>
      <c r="BI103" s="136">
        <f>SUM($E$100:BI100)-SUM($E$102:BI102)+SUM($D$101:BH101)-SUM($D$105:BH105)</f>
        <v>32548045.676412757</v>
      </c>
      <c r="BJ103" s="136">
        <f>SUM($E$100:BJ100)-SUM($E$102:BJ102)+SUM($D$101:BI101)-SUM($D$105:BI105)</f>
        <v>36693205.9180132</v>
      </c>
      <c r="BK103" s="136">
        <f>SUM($E$100:BK100)-SUM($E$102:BK102)+SUM($D$101:BJ101)-SUM($D$105:BJ105)</f>
        <v>40855637.660620302</v>
      </c>
      <c r="BL103" s="136">
        <f>SUM($E$100:BL100)-SUM($E$102:BL102)+SUM($D$101:BK101)-SUM($D$105:BK105)</f>
        <v>45035412.868821606</v>
      </c>
      <c r="BM103" s="136">
        <f>SUM($E$100:BM100)-SUM($E$102:BM102)+SUM($D$101:BL101)-SUM($D$105:BL105)</f>
        <v>49232603.807057083</v>
      </c>
      <c r="BN103" s="136">
        <f>SUM($E$100:BN100)-SUM($E$102:BN102)+SUM($D$101:BM101)-SUM($D$105:BM105)</f>
        <v>53447283.040868536</v>
      </c>
      <c r="BO103" s="136">
        <f>SUM($E$100:BO100)-SUM($E$102:BO102)+SUM($D$101:BN101)-SUM($D$105:BN105)</f>
        <v>57679523.438154206</v>
      </c>
      <c r="BP103" s="136">
        <f>SUM($E$100:BP100)-SUM($E$102:BP102)+SUM($D$101:BO101)-SUM($D$105:BO105)</f>
        <v>61929398.170428567</v>
      </c>
      <c r="BQ103" s="136">
        <f>SUM($E$100:BQ100)-SUM($E$102:BQ102)+SUM($D$101:BP101)-SUM($D$105:BP105)</f>
        <v>66196980.714087404</v>
      </c>
      <c r="BR103" s="136">
        <f>SUM($E$100:BR100)-SUM($E$102:BR102)+SUM($D$101:BQ101)-SUM($D$105:BQ105)</f>
        <v>70482344.851678148</v>
      </c>
      <c r="BS103" s="136">
        <f>SUM($E$100:BS100)-SUM($E$102:BS102)+SUM($D$101:BR101)-SUM($D$105:BR105)</f>
        <v>74785564.673175529</v>
      </c>
      <c r="BT103" s="136">
        <f>SUM($E$100:BT100)-SUM($E$102:BT102)+SUM($D$101:BS101)-SUM($D$105:BS105)</f>
        <v>79106714.577262491</v>
      </c>
      <c r="BU103" s="136">
        <f>SUM($E$100:BU100)-SUM($E$102:BU102)+SUM($D$101:BT101)-SUM($D$105:BT105)</f>
        <v>83445869.272616476</v>
      </c>
      <c r="BV103" s="136">
        <f>SUM($E$100:BV100)-SUM($E$102:BV102)+SUM($D$101:BU101)-SUM($D$105:BU105)</f>
        <v>87803103.779201105</v>
      </c>
      <c r="BW103" s="136">
        <f>SUM($E$100:BW100)-SUM($E$102:BW102)+SUM($D$101:BV101)-SUM($D$105:BV105)</f>
        <v>92168538.968024671</v>
      </c>
      <c r="BX103" s="136">
        <f>SUM($E$100:BX100)-SUM($E$102:BX102)+SUM($D$101:BW101)-SUM($D$105:BW105)</f>
        <v>92552574.547058105</v>
      </c>
      <c r="BY103" s="136">
        <f>SUM($E$100:BY100)-SUM($E$102:BY102)+SUM($D$101:BX101)-SUM($D$105:BX105)</f>
        <v>92938210.274337515</v>
      </c>
      <c r="BZ103" s="136">
        <f>SUM($E$100:BZ100)-SUM($E$102:BZ102)+SUM($D$101:BY101)-SUM($D$105:BY105)</f>
        <v>93325452.817147255</v>
      </c>
      <c r="CA103" s="136">
        <f>SUM($E$100:CA100)-SUM($E$102:CA102)+SUM($D$101:BZ101)-SUM($D$105:BZ105)</f>
        <v>93714308.870552033</v>
      </c>
      <c r="CB103" s="136">
        <f>SUM($E$100:CB100)-SUM($E$102:CB102)+SUM($D$101:CA101)-SUM($D$105:CA105)</f>
        <v>94104785.157512665</v>
      </c>
      <c r="CC103" s="136">
        <f>SUM($E$100:CC100)-SUM($E$102:CC102)+SUM($D$101:CB101)-SUM($D$105:CB105)</f>
        <v>0</v>
      </c>
      <c r="CD103" s="136">
        <f>SUM($E$100:CD100)-SUM($E$102:CD102)+SUM($D$101:CC101)-SUM($D$105:CC105)</f>
        <v>0</v>
      </c>
      <c r="CE103" s="136">
        <f>SUM($E$100:CE100)-SUM($E$102:CE102)+SUM($D$101:CD101)-SUM($D$105:CD105)</f>
        <v>0</v>
      </c>
      <c r="CF103" s="136">
        <f>SUM($E$100:CF100)-SUM($E$102:CF102)+SUM($D$101:CE101)-SUM($D$105:CE105)</f>
        <v>0</v>
      </c>
      <c r="CG103" s="136">
        <f>SUM($E$100:CG100)-SUM($E$102:CG102)+SUM($D$101:CF101)-SUM($D$105:CF105)</f>
        <v>0</v>
      </c>
      <c r="CH103" s="136">
        <f>SUM($E$100:CH100)-SUM($E$102:CH102)+SUM($D$101:CG101)-SUM($D$105:CG105)</f>
        <v>0</v>
      </c>
      <c r="CI103" s="136">
        <f>SUM($E$100:CI100)-SUM($E$102:CI102)+SUM($D$101:CH101)-SUM($D$105:CH105)</f>
        <v>0</v>
      </c>
      <c r="CJ103" s="136">
        <f>SUM($E$100:CJ100)-SUM($E$102:CJ102)+SUM($D$101:CI101)-SUM($D$105:CI105)</f>
        <v>0</v>
      </c>
      <c r="CK103" s="136">
        <f>SUM($E$100:CK100)-SUM($E$102:CK102)+SUM($D$101:CJ101)-SUM($D$105:CJ105)</f>
        <v>0</v>
      </c>
      <c r="CL103" s="136">
        <f>SUM($E$100:CL100)-SUM($E$102:CL102)+SUM($D$101:CK101)-SUM($D$105:CK105)</f>
        <v>0</v>
      </c>
      <c r="CM103" s="136">
        <f>SUM($E$100:CM100)-SUM($E$102:CM102)+SUM($D$101:CL101)-SUM($D$105:CL105)</f>
        <v>0</v>
      </c>
      <c r="CN103" s="136">
        <f>SUM($E$100:CN100)-SUM($E$102:CN102)+SUM($D$101:CM101)-SUM($D$105:CM105)</f>
        <v>0</v>
      </c>
      <c r="CO103" s="136">
        <f>SUM($E$100:CO100)-SUM($E$102:CO102)+SUM($D$101:CN101)-SUM($D$105:CN105)</f>
        <v>0</v>
      </c>
      <c r="CP103" s="136">
        <f>SUM($E$100:CP100)-SUM($E$102:CP102)+SUM($D$101:CO101)-SUM($D$105:CO105)</f>
        <v>0</v>
      </c>
      <c r="CQ103" s="136">
        <f>SUM($E$100:CQ100)-SUM($E$102:CQ102)+SUM($D$101:CP101)-SUM($D$105:CP105)</f>
        <v>0</v>
      </c>
      <c r="CR103" s="136">
        <f>SUM($E$100:CR100)-SUM($E$102:CR102)+SUM($D$101:CQ101)-SUM($D$105:CQ105)</f>
        <v>0</v>
      </c>
      <c r="CS103" s="136">
        <f>SUM($E$100:CS100)-SUM($E$102:CS102)+SUM($D$101:CR101)-SUM($D$105:CR105)</f>
        <v>0</v>
      </c>
      <c r="CT103" s="136">
        <f>SUM($E$100:CT100)-SUM($E$102:CT102)+SUM($D$101:CS101)-SUM($D$105:CS105)</f>
        <v>0</v>
      </c>
      <c r="CU103" s="136">
        <f>SUM($E$100:CU100)-SUM($E$102:CU102)+SUM($D$101:CT101)-SUM($D$105:CT105)</f>
        <v>0</v>
      </c>
      <c r="CV103" s="136">
        <f>SUM($E$100:CV100)-SUM($E$102:CV102)+SUM($D$101:CU101)-SUM($D$105:CU105)</f>
        <v>0</v>
      </c>
      <c r="CW103" s="136">
        <f>SUM($E$100:CW100)-SUM($E$102:CW102)+SUM($D$101:CV101)-SUM($D$105:CV105)</f>
        <v>0</v>
      </c>
      <c r="CX103" s="136">
        <f>SUM($E$100:CX100)-SUM($E$102:CX102)+SUM($D$101:CW101)-SUM($D$105:CW105)</f>
        <v>0</v>
      </c>
      <c r="CY103" s="136">
        <f>SUM($E$100:CY100)-SUM($E$102:CY102)+SUM($D$101:CX101)-SUM($D$105:CX105)</f>
        <v>0</v>
      </c>
      <c r="CZ103" s="136">
        <f>SUM($E$100:CZ100)-SUM($E$102:CZ102)+SUM($D$101:CY101)-SUM($D$105:CY105)</f>
        <v>0</v>
      </c>
      <c r="DA103" s="136">
        <f>SUM($E$100:DA100)-SUM($E$102:DA102)+SUM($D$101:CZ101)-SUM($D$105:CZ105)</f>
        <v>0</v>
      </c>
      <c r="DB103" s="136">
        <f>SUM($E$100:DB100)-SUM($E$102:DB102)+SUM($D$101:DA101)-SUM($D$105:DA105)</f>
        <v>0</v>
      </c>
      <c r="DC103" s="136">
        <f>SUM($E$100:DC100)-SUM($E$102:DC102)+SUM($D$101:DB101)-SUM($D$105:DB105)</f>
        <v>0</v>
      </c>
      <c r="DD103" s="136">
        <f>SUM($E$100:DD100)-SUM($E$102:DD102)+SUM($D$101:DC101)-SUM($D$105:DC105)</f>
        <v>0</v>
      </c>
      <c r="DE103" s="136">
        <f>SUM($E$100:DE100)-SUM($E$102:DE102)+SUM($D$101:DD101)-SUM($D$105:DD105)</f>
        <v>0</v>
      </c>
      <c r="DF103" s="136">
        <f>SUM($E$100:DF100)-SUM($E$102:DF102)+SUM($D$101:DE101)-SUM($D$105:DE105)</f>
        <v>0</v>
      </c>
      <c r="DG103" s="136">
        <f>SUM($E$100:DG100)-SUM($E$102:DG102)+SUM($D$101:DF101)-SUM($D$105:DF105)</f>
        <v>0</v>
      </c>
      <c r="DH103" s="136">
        <f>SUM($E$100:DH100)-SUM($E$102:DH102)+SUM($D$101:DG101)-SUM($D$105:DG105)</f>
        <v>0</v>
      </c>
      <c r="DI103" s="136">
        <f>SUM($E$100:DI100)-SUM($E$102:DI102)+SUM($D$101:DH101)-SUM($D$105:DH105)</f>
        <v>0</v>
      </c>
      <c r="DJ103" s="136">
        <f>SUM($E$100:DJ100)-SUM($E$102:DJ102)+SUM($D$101:DI101)-SUM($D$105:DI105)</f>
        <v>0</v>
      </c>
      <c r="DK103" s="136">
        <f>SUM($E$100:DK100)-SUM($E$102:DK102)+SUM($D$101:DJ101)-SUM($D$105:DJ105)</f>
        <v>0</v>
      </c>
      <c r="DL103" s="136">
        <f>SUM($E$100:DL100)-SUM($E$102:DL102)+SUM($D$101:DK101)-SUM($D$105:DK105)</f>
        <v>0</v>
      </c>
      <c r="DM103" s="136">
        <f>SUM($E$100:DM100)-SUM($E$102:DM102)+SUM($D$101:DL101)-SUM($D$105:DL105)</f>
        <v>0</v>
      </c>
      <c r="DN103" s="136">
        <f>SUM($E$100:DN100)-SUM($E$102:DN102)+SUM($D$101:DM101)-SUM($D$105:DM105)</f>
        <v>0</v>
      </c>
      <c r="DO103" s="136">
        <f>SUM($E$100:DO100)-SUM($E$102:DO102)+SUM($D$101:DN101)-SUM($D$105:DN105)</f>
        <v>0</v>
      </c>
      <c r="DP103" s="136">
        <f>SUM($E$100:DP100)-SUM($E$102:DP102)+SUM($D$101:DO101)-SUM($D$105:DO105)</f>
        <v>0</v>
      </c>
      <c r="DQ103" s="136">
        <f>SUM($E$100:DQ100)-SUM($E$102:DQ102)+SUM($D$101:DP101)-SUM($D$105:DP105)</f>
        <v>0</v>
      </c>
      <c r="DR103" s="136">
        <f>SUM($E$100:DR100)-SUM($E$102:DR102)+SUM($D$101:DQ101)-SUM($D$105:DQ105)</f>
        <v>0</v>
      </c>
      <c r="DS103" s="136">
        <f>SUM($E$100:DS100)-SUM($E$102:DS102)+SUM($D$101:DR101)-SUM($D$105:DR105)</f>
        <v>0</v>
      </c>
      <c r="DT103" s="136">
        <f>SUM($E$100:DT100)-SUM($E$102:DT102)+SUM($D$101:DS101)-SUM($D$105:DS105)</f>
        <v>0</v>
      </c>
      <c r="DU103" s="136">
        <f>SUM($E$100:DU100)-SUM($E$102:DU102)+SUM($D$101:DT101)-SUM($D$105:DT105)</f>
        <v>0</v>
      </c>
      <c r="DV103" s="136">
        <f>SUM($E$100:DV100)-SUM($E$102:DV102)+SUM($D$101:DU101)-SUM($D$105:DU105)</f>
        <v>0</v>
      </c>
      <c r="DW103" s="136">
        <f>SUM($E$100:DW100)-SUM($E$102:DW102)+SUM($D$101:DV101)-SUM($D$105:DV105)</f>
        <v>0</v>
      </c>
      <c r="DX103" s="136">
        <f>SUM($E$100:DX100)-SUM($E$102:DX102)+SUM($D$101:DW101)-SUM($D$105:DW105)</f>
        <v>0</v>
      </c>
      <c r="DY103" s="136">
        <f>SUM($E$100:DY100)-SUM($E$102:DY102)+SUM($D$101:DX101)-SUM($D$105:DX105)</f>
        <v>0</v>
      </c>
      <c r="DZ103" s="136">
        <f>SUM($E$100:DZ100)-SUM($E$102:DZ102)+SUM($D$101:DY101)-SUM($D$105:DY105)</f>
        <v>0</v>
      </c>
      <c r="EA103" s="136">
        <f>SUM($E$100:EA100)-SUM($E$102:EA102)+SUM($D$101:DZ101)-SUM($D$105:DZ105)</f>
        <v>0</v>
      </c>
      <c r="EB103" s="136">
        <f>SUM($E$100:EB100)-SUM($E$102:EB102)+SUM($D$101:EA101)-SUM($D$105:EA105)</f>
        <v>0</v>
      </c>
      <c r="EC103" s="136">
        <f>SUM($E$100:EC100)-SUM($E$102:EC102)+SUM($D$101:EB101)-SUM($D$105:EB105)</f>
        <v>0</v>
      </c>
      <c r="ED103" s="136">
        <f>SUM($E$100:ED100)-SUM($E$102:ED102)+SUM($D$101:EC101)-SUM($D$105:EC105)</f>
        <v>0</v>
      </c>
      <c r="EE103" s="136">
        <f>SUM($E$100:EE100)-SUM($E$102:EE102)+SUM($D$101:ED101)-SUM($D$105:ED105)</f>
        <v>0</v>
      </c>
      <c r="EF103" s="136">
        <f>SUM($E$100:EF100)-SUM($E$102:EF102)+SUM($D$101:EE101)-SUM($D$105:EE105)</f>
        <v>0</v>
      </c>
      <c r="EG103" s="136">
        <f>SUM($E$100:EG100)-SUM($E$102:EG102)+SUM($D$101:EF101)-SUM($D$105:EF105)</f>
        <v>0</v>
      </c>
      <c r="EH103" s="136">
        <f>SUM($E$100:EH100)-SUM($E$102:EH102)+SUM($D$101:EG101)-SUM($D$105:EG105)</f>
        <v>0</v>
      </c>
      <c r="EI103" s="136">
        <f>SUM($E$100:EI100)-SUM($E$102:EI102)+SUM($D$101:EH101)-SUM($D$105:EH105)</f>
        <v>0</v>
      </c>
      <c r="EJ103" s="136">
        <f>SUM($E$100:EJ100)-SUM($E$102:EJ102)+SUM($D$101:EI101)-SUM($D$105:EI105)</f>
        <v>0</v>
      </c>
      <c r="EK103" s="136">
        <f>SUM($E$100:EK100)-SUM($E$102:EK102)+SUM($D$101:EJ101)-SUM($D$105:EJ105)</f>
        <v>0</v>
      </c>
      <c r="EL103" s="136">
        <f>SUM($E$100:EL100)-SUM($E$102:EL102)+SUM($D$101:EK101)-SUM($D$105:EK105)</f>
        <v>0</v>
      </c>
      <c r="EM103" s="136">
        <f>SUM($E$100:EM100)-SUM($E$102:EM102)+SUM($D$101:EL101)-SUM($D$105:EL105)</f>
        <v>0</v>
      </c>
      <c r="EN103" s="136">
        <f>SUM($E$100:EN100)-SUM($E$102:EN102)+SUM($D$101:EM101)-SUM($D$105:EM105)</f>
        <v>0</v>
      </c>
      <c r="EO103" s="136">
        <f>SUM($E$100:EO100)-SUM($E$102:EO102)+SUM($D$101:EN101)-SUM($D$105:EN105)</f>
        <v>0</v>
      </c>
      <c r="EP103" s="136">
        <f>SUM($E$100:EP100)-SUM($E$102:EP102)+SUM($D$101:EO101)-SUM($D$105:EO105)</f>
        <v>0</v>
      </c>
      <c r="EQ103" s="136">
        <f>SUM($E$100:EQ100)-SUM($E$102:EQ102)+SUM($D$101:EP101)-SUM($D$105:EP105)</f>
        <v>0</v>
      </c>
      <c r="ER103" s="136">
        <f>SUM($E$100:ER100)-SUM($E$102:ER102)+SUM($D$101:EQ101)-SUM($D$105:EQ105)</f>
        <v>0</v>
      </c>
      <c r="ES103" s="136">
        <f>SUM($E$100:ES100)-SUM($E$102:ES102)+SUM($D$101:ER101)-SUM($D$105:ER105)</f>
        <v>0</v>
      </c>
      <c r="ET103" s="136">
        <f>SUM($E$100:ET100)-SUM($E$102:ET102)+SUM($D$101:ES101)-SUM($D$105:ES105)</f>
        <v>0</v>
      </c>
      <c r="EU103" s="136">
        <f>SUM($E$100:EU100)-SUM($E$102:EU102)+SUM($D$101:ET101)-SUM($D$105:ET105)</f>
        <v>0</v>
      </c>
      <c r="EV103" s="136">
        <f>SUM($E$100:EV100)-SUM($E$102:EV102)+SUM($D$101:EU101)-SUM($D$105:EU105)</f>
        <v>0</v>
      </c>
      <c r="EW103" s="136">
        <f>SUM($E$100:EW100)-SUM($E$102:EW102)+SUM($D$101:EV101)-SUM($D$105:EV105)</f>
        <v>0</v>
      </c>
      <c r="EX103" s="136">
        <f>SUM($E$100:EX100)-SUM($E$102:EX102)+SUM($D$101:EW101)-SUM($D$105:EW105)</f>
        <v>0</v>
      </c>
      <c r="EY103" s="136">
        <f>SUM($E$100:EY100)-SUM($E$102:EY102)+SUM($D$101:EX101)-SUM($D$105:EX105)</f>
        <v>0</v>
      </c>
      <c r="EZ103" s="136">
        <f>SUM($E$100:EZ100)-SUM($E$102:EZ102)+SUM($D$101:EY101)-SUM($D$105:EY105)</f>
        <v>0</v>
      </c>
      <c r="FA103" s="136">
        <f>SUM($E$100:FA100)-SUM($E$102:FA102)+SUM($D$101:EZ101)-SUM($D$105:EZ105)</f>
        <v>0</v>
      </c>
      <c r="FB103" s="136">
        <f>SUM($E$100:FB100)-SUM($E$102:FB102)+SUM($D$101:FA101)-SUM($D$105:FA105)</f>
        <v>0</v>
      </c>
      <c r="FC103" s="136"/>
      <c r="FD103" s="136"/>
      <c r="FE103" s="136"/>
      <c r="FF103" s="136"/>
      <c r="FG103" s="136"/>
      <c r="FH103" s="136"/>
      <c r="FI103" s="136"/>
      <c r="FJ103" s="136"/>
      <c r="FK103" s="136"/>
      <c r="FL103" s="136"/>
      <c r="FM103" s="136"/>
      <c r="FN103" s="136"/>
      <c r="FO103" s="136"/>
      <c r="FP103" s="136"/>
      <c r="FQ103" s="136"/>
      <c r="FR103" s="136"/>
      <c r="FS103" s="136"/>
      <c r="FT103" s="136"/>
      <c r="FU103" s="136"/>
      <c r="FV103" s="136"/>
      <c r="FW103" s="136"/>
      <c r="FX103" s="136"/>
      <c r="FY103" s="136"/>
      <c r="FZ103" s="136"/>
      <c r="GA103" s="136"/>
      <c r="GB103" s="136"/>
      <c r="GC103" s="136"/>
      <c r="GD103" s="136"/>
      <c r="GE103" s="136"/>
      <c r="GF103" s="136"/>
      <c r="GG103" s="136"/>
      <c r="GH103" s="136"/>
      <c r="GI103" s="136"/>
      <c r="GJ103" s="136"/>
      <c r="GK103" s="136"/>
      <c r="GL103" s="136"/>
      <c r="GM103" s="136"/>
      <c r="GN103" s="136"/>
      <c r="GO103" s="136"/>
      <c r="GP103" s="136"/>
      <c r="GQ103" s="136"/>
      <c r="GR103" s="136"/>
      <c r="GS103" s="136"/>
      <c r="GT103" s="136"/>
      <c r="GU103" s="136"/>
      <c r="GV103" s="136"/>
      <c r="GW103" s="136"/>
      <c r="GX103" s="136"/>
    </row>
    <row r="104" spans="2:206">
      <c r="B104" s="105" t="s">
        <v>340</v>
      </c>
      <c r="E104" s="136"/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36"/>
      <c r="AA104" s="136"/>
      <c r="AB104" s="136"/>
      <c r="AC104" s="136"/>
      <c r="AD104" s="136"/>
      <c r="AE104" s="136"/>
      <c r="AF104" s="136"/>
      <c r="AG104" s="136"/>
      <c r="AH104" s="136"/>
      <c r="AI104" s="136"/>
      <c r="AJ104" s="136"/>
      <c r="AK104" s="136"/>
      <c r="AL104" s="136"/>
      <c r="AM104" s="136"/>
      <c r="AN104" s="136"/>
      <c r="AO104" s="136"/>
      <c r="AP104" s="136"/>
      <c r="AQ104" s="136"/>
      <c r="AR104" s="136"/>
      <c r="AS104" s="136"/>
      <c r="AT104" s="136"/>
      <c r="AU104" s="136"/>
      <c r="AV104" s="136"/>
      <c r="AW104" s="136"/>
      <c r="AX104" s="136"/>
      <c r="AY104" s="136"/>
      <c r="AZ104" s="136"/>
      <c r="BA104" s="136"/>
      <c r="BB104" s="136"/>
      <c r="BC104" s="136"/>
      <c r="BD104" s="136"/>
      <c r="BE104" s="136"/>
      <c r="BF104" s="136"/>
      <c r="BG104" s="136"/>
      <c r="BH104" s="136"/>
      <c r="BI104" s="136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  <c r="CT104" s="136"/>
      <c r="CU104" s="136"/>
      <c r="CV104" s="136"/>
      <c r="CW104" s="136"/>
      <c r="CX104" s="136"/>
      <c r="CY104" s="136"/>
      <c r="CZ104" s="136"/>
      <c r="DA104" s="136"/>
      <c r="DB104" s="136"/>
      <c r="DC104" s="136"/>
      <c r="DD104" s="136"/>
      <c r="DE104" s="136"/>
      <c r="DF104" s="136"/>
      <c r="DG104" s="136"/>
      <c r="DH104" s="136"/>
      <c r="DI104" s="136"/>
      <c r="DJ104" s="136"/>
      <c r="DK104" s="136"/>
      <c r="DL104" s="136"/>
      <c r="DM104" s="136"/>
      <c r="DN104" s="136"/>
      <c r="DO104" s="136"/>
      <c r="DP104" s="136"/>
      <c r="DQ104" s="136"/>
      <c r="DR104" s="136"/>
      <c r="DS104" s="136"/>
      <c r="DT104" s="136"/>
      <c r="DU104" s="136"/>
      <c r="DV104" s="136"/>
      <c r="DW104" s="136"/>
      <c r="DX104" s="136"/>
      <c r="DY104" s="136"/>
      <c r="DZ104" s="136"/>
      <c r="EA104" s="136"/>
      <c r="EB104" s="136"/>
      <c r="EC104" s="136"/>
      <c r="ED104" s="136"/>
      <c r="EE104" s="136"/>
      <c r="EF104" s="136"/>
      <c r="EG104" s="136"/>
      <c r="EH104" s="136"/>
      <c r="EI104" s="136"/>
      <c r="EJ104" s="136"/>
      <c r="EK104" s="136"/>
      <c r="EL104" s="136"/>
      <c r="EM104" s="136"/>
      <c r="EN104" s="136"/>
      <c r="EO104" s="136"/>
      <c r="EP104" s="136"/>
      <c r="EQ104" s="136"/>
      <c r="ER104" s="136"/>
      <c r="ES104" s="136"/>
      <c r="ET104" s="136"/>
      <c r="EU104" s="136"/>
      <c r="EV104" s="136"/>
      <c r="EW104" s="136"/>
      <c r="EX104" s="136"/>
      <c r="EY104" s="136"/>
      <c r="EZ104" s="136"/>
      <c r="FA104" s="136"/>
      <c r="FB104" s="136"/>
      <c r="FC104" s="136"/>
      <c r="FD104" s="136"/>
      <c r="FE104" s="136"/>
      <c r="FF104" s="136"/>
      <c r="FG104" s="136"/>
      <c r="FH104" s="136"/>
      <c r="FI104" s="136"/>
      <c r="FJ104" s="136"/>
      <c r="FK104" s="136"/>
      <c r="FL104" s="136"/>
      <c r="FM104" s="136"/>
      <c r="FN104" s="136"/>
      <c r="FO104" s="136"/>
      <c r="FP104" s="136"/>
      <c r="FQ104" s="136"/>
      <c r="FR104" s="136"/>
      <c r="FS104" s="136"/>
      <c r="FT104" s="136"/>
      <c r="FU104" s="136"/>
      <c r="FV104" s="136"/>
      <c r="FW104" s="136"/>
      <c r="FX104" s="136"/>
      <c r="FY104" s="136"/>
      <c r="FZ104" s="136"/>
      <c r="GA104" s="136"/>
      <c r="GB104" s="136"/>
      <c r="GC104" s="136"/>
      <c r="GD104" s="136"/>
      <c r="GE104" s="136"/>
      <c r="GF104" s="136"/>
      <c r="GG104" s="136"/>
      <c r="GH104" s="136"/>
      <c r="GI104" s="136"/>
      <c r="GJ104" s="136"/>
      <c r="GK104" s="136"/>
      <c r="GL104" s="136"/>
      <c r="GM104" s="136"/>
      <c r="GN104" s="136"/>
      <c r="GO104" s="136"/>
      <c r="GP104" s="136"/>
      <c r="GQ104" s="136"/>
      <c r="GR104" s="136"/>
      <c r="GS104" s="136"/>
      <c r="GT104" s="136"/>
      <c r="GU104" s="136"/>
      <c r="GV104" s="136"/>
      <c r="GW104" s="136"/>
      <c r="GX104" s="136"/>
    </row>
    <row r="105" spans="2:206">
      <c r="B105" s="139" t="s">
        <v>326</v>
      </c>
      <c r="E105" s="116">
        <f>IF(E$88='Capital Structure'!$H$7,(E103-E102),0)</f>
        <v>0</v>
      </c>
      <c r="F105" s="116">
        <f>IF(F$88='Capital Structure'!$H$7,(F103-F102),0)</f>
        <v>0</v>
      </c>
      <c r="G105" s="116">
        <f>IF(G$88='Capital Structure'!$H$7,(G103-G102),0)</f>
        <v>0</v>
      </c>
      <c r="H105" s="116">
        <f>IF(H$88='Capital Structure'!$H$7,(H103-H102),0)</f>
        <v>0</v>
      </c>
      <c r="I105" s="116">
        <f>IF(I$88='Capital Structure'!$H$7,(I103-I102),0)</f>
        <v>0</v>
      </c>
      <c r="J105" s="116">
        <f>IF(J$88='Capital Structure'!$H$7,(J103-J102),0)</f>
        <v>0</v>
      </c>
      <c r="K105" s="116">
        <f>IF(K$88='Capital Structure'!$H$7,(K103-K102),0)</f>
        <v>0</v>
      </c>
      <c r="L105" s="116">
        <f>IF(L$88='Capital Structure'!$H$7,(L103-L102),0)</f>
        <v>0</v>
      </c>
      <c r="M105" s="116">
        <f>IF(M$88='Capital Structure'!$H$7,(M103-M102),0)</f>
        <v>0</v>
      </c>
      <c r="N105" s="116">
        <f>IF(N$88='Capital Structure'!$H$7,(N103-N102),0)</f>
        <v>0</v>
      </c>
      <c r="O105" s="116">
        <f>IF(O$88='Capital Structure'!$H$7,(O103-O102),0)</f>
        <v>0</v>
      </c>
      <c r="P105" s="116">
        <f>IF(P$88='Capital Structure'!$H$7,(P103-P102),0)</f>
        <v>0</v>
      </c>
      <c r="Q105" s="116">
        <f>IF(Q$88='Capital Structure'!$H$7,(Q103-Q102),0)</f>
        <v>0</v>
      </c>
      <c r="R105" s="116">
        <f>IF(R$88='Capital Structure'!$H$7,(R103-R102),0)</f>
        <v>0</v>
      </c>
      <c r="S105" s="116">
        <f>IF(S$88='Capital Structure'!$H$7,(S103-S102),0)</f>
        <v>0</v>
      </c>
      <c r="T105" s="116">
        <f>IF(T$88='Capital Structure'!$H$7,(T103-T102),0)</f>
        <v>0</v>
      </c>
      <c r="U105" s="116">
        <f>IF(U$88='Capital Structure'!$H$7,(U103-U102),0)</f>
        <v>0</v>
      </c>
      <c r="V105" s="116">
        <f>IF(V$88='Capital Structure'!$H$7,(V103-V102),0)</f>
        <v>0</v>
      </c>
      <c r="W105" s="116">
        <f>IF(W$88='Capital Structure'!$H$7,(W103-W102),0)</f>
        <v>0</v>
      </c>
      <c r="X105" s="116">
        <f>IF(X$88='Capital Structure'!$H$7,(X103-X102),0)</f>
        <v>0</v>
      </c>
      <c r="Y105" s="116">
        <f>IF(Y$88='Capital Structure'!$H$7,(Y103-Y102),0)</f>
        <v>0</v>
      </c>
      <c r="Z105" s="116">
        <f>IF(Z$88='Capital Structure'!$H$7,(Z103-Z102),0)</f>
        <v>0</v>
      </c>
      <c r="AA105" s="116">
        <f>IF(AA$88='Capital Structure'!$H$7,(AA103-AA102),0)</f>
        <v>0</v>
      </c>
      <c r="AB105" s="116">
        <f>IF(AB$88='Capital Structure'!$H$7,(AB103-AB102),0)</f>
        <v>0</v>
      </c>
      <c r="AC105" s="116">
        <f>IF(AC$88='Capital Structure'!$H$7,(AC103-AC102),0)</f>
        <v>0</v>
      </c>
      <c r="AD105" s="116">
        <f>IF(AD$88='Capital Structure'!$H$7,(AD103-AD102),0)</f>
        <v>0</v>
      </c>
      <c r="AE105" s="116">
        <f>IF(AE$88='Capital Structure'!$H$7,(AE103-AE102),0)</f>
        <v>0</v>
      </c>
      <c r="AF105" s="116">
        <f>IF(AF$88='Capital Structure'!$H$7,(AF103-AF102),0)</f>
        <v>0</v>
      </c>
      <c r="AG105" s="116">
        <f>IF(AG$88='Capital Structure'!$H$7,(AG103-AG102),0)</f>
        <v>0</v>
      </c>
      <c r="AH105" s="116">
        <f>IF(AH$88='Capital Structure'!$H$7,(AH103-AH102),0)</f>
        <v>0</v>
      </c>
      <c r="AI105" s="116">
        <f>IF(AI$88='Capital Structure'!$H$7,(AI103-AI102),0)</f>
        <v>0</v>
      </c>
      <c r="AJ105" s="116">
        <f>IF(AJ$88='Capital Structure'!$H$7,(AJ103-AJ102),0)</f>
        <v>0</v>
      </c>
      <c r="AK105" s="116">
        <f>IF(AK$88='Capital Structure'!$H$7,(AK103-AK102),0)</f>
        <v>0</v>
      </c>
      <c r="AL105" s="116">
        <f>IF(AL$88='Capital Structure'!$H$7,(AL103-AL102),0)</f>
        <v>0</v>
      </c>
      <c r="AM105" s="116">
        <f>IF(AM$88='Capital Structure'!$H$7,(AM103-AM102),0)</f>
        <v>0</v>
      </c>
      <c r="AN105" s="116">
        <f>IF(AN$88='Capital Structure'!$H$7,(AN103-AN102),0)</f>
        <v>0</v>
      </c>
      <c r="AO105" s="116">
        <f>IF(AO$88='Capital Structure'!$H$7,(AO103-AO102),0)</f>
        <v>0</v>
      </c>
      <c r="AP105" s="116">
        <f>IF(AP$88='Capital Structure'!$H$7,(AP103-AP102),0)</f>
        <v>0</v>
      </c>
      <c r="AQ105" s="116">
        <f>IF(AQ$88='Capital Structure'!$H$7,(AQ103-AQ102),0)</f>
        <v>0</v>
      </c>
      <c r="AR105" s="116">
        <f>IF(AR$88='Capital Structure'!$H$7,(AR103-AR102),0)</f>
        <v>0</v>
      </c>
      <c r="AS105" s="116">
        <f>IF(AS$88='Capital Structure'!$H$7,(AS103-AS102),0)</f>
        <v>0</v>
      </c>
      <c r="AT105" s="116">
        <f>IF(AT$88='Capital Structure'!$H$7,(AT103-AT102),0)</f>
        <v>0</v>
      </c>
      <c r="AU105" s="116">
        <f>IF(AU$88='Capital Structure'!$H$7,(AU103-AU102),0)</f>
        <v>0</v>
      </c>
      <c r="AV105" s="116">
        <f>IF(AV$88='Capital Structure'!$H$7,(AV103-AV102),0)</f>
        <v>0</v>
      </c>
      <c r="AW105" s="116">
        <f>IF(AW$88='Capital Structure'!$H$7,(AW103-AW102),0)</f>
        <v>0</v>
      </c>
      <c r="AX105" s="116">
        <f>IF(AX$88='Capital Structure'!$H$7,(AX103-AX102),0)</f>
        <v>0</v>
      </c>
      <c r="AY105" s="116">
        <f>IF(AY$88='Capital Structure'!$H$7,(AY103-AY102),0)</f>
        <v>0</v>
      </c>
      <c r="AZ105" s="116">
        <f>IF(AZ$88='Capital Structure'!$H$7,(AZ103-AZ102),0)</f>
        <v>0</v>
      </c>
      <c r="BA105" s="116">
        <f>IF(BA$88='Capital Structure'!$H$7,(BA103-BA102),0)</f>
        <v>0</v>
      </c>
      <c r="BB105" s="116">
        <f>IF(BB$88='Capital Structure'!$H$7,(BB103-BB102),0)</f>
        <v>0</v>
      </c>
      <c r="BC105" s="116">
        <f>IF(BC$88='Capital Structure'!$H$7,(BC103-BC102),0)</f>
        <v>0</v>
      </c>
      <c r="BD105" s="116">
        <f>IF(BD$88='Capital Structure'!$H$7,(BD103-BD102),0)</f>
        <v>0</v>
      </c>
      <c r="BE105" s="116">
        <f>IF(BE$88='Capital Structure'!$H$7,(BE103-BE102),0)</f>
        <v>0</v>
      </c>
      <c r="BF105" s="116">
        <f>IF(BF$88='Capital Structure'!$H$7,(BF103-BF102),0)</f>
        <v>0</v>
      </c>
      <c r="BG105" s="116">
        <f>IF(BG$88='Capital Structure'!$H$7,(BG103-BG102),0)</f>
        <v>0</v>
      </c>
      <c r="BH105" s="116">
        <f>IF(BH$88='Capital Structure'!$H$7,(BH103-BH102),0)</f>
        <v>0</v>
      </c>
      <c r="BI105" s="116">
        <f>IF(BI$88='Capital Structure'!$H$7,(BI103-BI102),0)</f>
        <v>0</v>
      </c>
      <c r="BJ105" s="116">
        <f>IF(BJ$88='Capital Structure'!$H$7,(BJ103-BJ102),0)</f>
        <v>0</v>
      </c>
      <c r="BK105" s="116">
        <f>IF(BK$88='Capital Structure'!$H$7,(BK103-BK102),0)</f>
        <v>0</v>
      </c>
      <c r="BL105" s="116">
        <f>IF(BL$88='Capital Structure'!$H$7,(BL103-BL102),0)</f>
        <v>0</v>
      </c>
      <c r="BM105" s="116">
        <f>IF(BM$88='Capital Structure'!$H$7,(BM103-BM102),0)</f>
        <v>0</v>
      </c>
      <c r="BN105" s="116">
        <f>IF(BN$88='Capital Structure'!$H$7,(BN103-BN102),0)</f>
        <v>0</v>
      </c>
      <c r="BO105" s="116">
        <f>IF(BO$88='Capital Structure'!$H$7,(BO103-BO102),0)</f>
        <v>0</v>
      </c>
      <c r="BP105" s="116">
        <f>IF(BP$88='Capital Structure'!$H$7,(BP103-BP102),0)</f>
        <v>0</v>
      </c>
      <c r="BQ105" s="116">
        <f>IF(BQ$88='Capital Structure'!$H$7,(BQ103-BQ102),0)</f>
        <v>0</v>
      </c>
      <c r="BR105" s="116">
        <f>IF(BR$88='Capital Structure'!$H$7,(BR103-BR102),0)</f>
        <v>0</v>
      </c>
      <c r="BS105" s="116">
        <f>IF(BS$88='Capital Structure'!$H$7,(BS103-BS102),0)</f>
        <v>0</v>
      </c>
      <c r="BT105" s="116">
        <f>IF(BT$88='Capital Structure'!$H$7,(BT103-BT102),0)</f>
        <v>0</v>
      </c>
      <c r="BU105" s="116">
        <f>IF(BU$88='Capital Structure'!$H$7,(BU103-BU102),0)</f>
        <v>0</v>
      </c>
      <c r="BV105" s="116">
        <f>IF(BV$88='Capital Structure'!$H$7,(BV103-BV102),0)</f>
        <v>0</v>
      </c>
      <c r="BW105" s="116">
        <f>IF(BW$88='Capital Structure'!$H$7,(BW103-BW102),0)</f>
        <v>0</v>
      </c>
      <c r="BX105" s="116">
        <f>IF(BX$88='Capital Structure'!$H$7,(BX103-BX102),0)</f>
        <v>0</v>
      </c>
      <c r="BY105" s="116">
        <f>IF(BY$88='Capital Structure'!$H$7,(BY103-BY102),0)</f>
        <v>0</v>
      </c>
      <c r="BZ105" s="116">
        <f>IF(BZ$88='Capital Structure'!$H$7,(BZ103-BZ102),0)</f>
        <v>0</v>
      </c>
      <c r="CA105" s="116">
        <f>IF(CA$88='Capital Structure'!$H$7,(CA103-CA102),0)</f>
        <v>0</v>
      </c>
      <c r="CB105" s="116">
        <f>IF(CB$88='Capital Structure'!$H$7,(CB103-CB102),0)</f>
        <v>94104785.157512665</v>
      </c>
      <c r="CC105" s="116">
        <f>IF(CC$88='Capital Structure'!$H$7,(CC103-CC102),0)</f>
        <v>0</v>
      </c>
      <c r="CD105" s="116">
        <f>IF(CD$88='Capital Structure'!$H$7,(CD103-CD102),0)</f>
        <v>0</v>
      </c>
      <c r="CE105" s="116">
        <f>IF(CE$88='Capital Structure'!$H$7,(CE103-CE102),0)</f>
        <v>0</v>
      </c>
      <c r="CF105" s="116">
        <f>IF(CF$88='Capital Structure'!$H$7,(CF103-CF102),0)</f>
        <v>0</v>
      </c>
      <c r="CG105" s="116">
        <f>IF(CG$88='Capital Structure'!$H$7,(CG103-CG102),0)</f>
        <v>0</v>
      </c>
      <c r="CH105" s="116">
        <f>IF(CH$88='Capital Structure'!$H$7,(CH103-CH102),0)</f>
        <v>0</v>
      </c>
      <c r="CI105" s="116">
        <f>IF(CI$88='Capital Structure'!$H$7,(CI103-CI102),0)</f>
        <v>0</v>
      </c>
      <c r="CJ105" s="116">
        <f>IF(CJ$88='Capital Structure'!$H$7,(CJ103-CJ102),0)</f>
        <v>0</v>
      </c>
      <c r="CK105" s="116">
        <f>IF(CK$88='Capital Structure'!$H$7,(CK103-CK102),0)</f>
        <v>0</v>
      </c>
      <c r="CL105" s="116">
        <f>IF(CL$88='Capital Structure'!$H$7,(CL103-CL102),0)</f>
        <v>0</v>
      </c>
      <c r="CM105" s="116">
        <f>IF(CM$88='Capital Structure'!$H$7,(CM103-CM102),0)</f>
        <v>0</v>
      </c>
      <c r="CN105" s="116">
        <f>IF(CN$88='Capital Structure'!$H$7,(CN103-CN102),0)</f>
        <v>0</v>
      </c>
      <c r="CO105" s="116">
        <f>IF(CO$88='Capital Structure'!$H$7,(CO103-CO102),0)</f>
        <v>0</v>
      </c>
      <c r="CP105" s="116">
        <f>IF(CP$88='Capital Structure'!$H$7,(CP103-CP102),0)</f>
        <v>0</v>
      </c>
      <c r="CQ105" s="116">
        <f>IF(CQ$88='Capital Structure'!$H$7,(CQ103-CQ102),0)</f>
        <v>0</v>
      </c>
      <c r="CR105" s="116">
        <f>IF(CR$88='Capital Structure'!$H$7,(CR103-CR102),0)</f>
        <v>0</v>
      </c>
      <c r="CS105" s="116">
        <f>IF(CS$88='Capital Structure'!$H$7,(CS103-CS102),0)</f>
        <v>0</v>
      </c>
      <c r="CT105" s="116">
        <f>IF(CT$88='Capital Structure'!$H$7,(CT103-CT102),0)</f>
        <v>0</v>
      </c>
      <c r="CU105" s="116">
        <f>IF(CU$88='Capital Structure'!$H$7,(CU103-CU102),0)</f>
        <v>0</v>
      </c>
      <c r="CV105" s="116">
        <f>IF(CV$88='Capital Structure'!$H$7,(CV103-CV102),0)</f>
        <v>0</v>
      </c>
      <c r="CW105" s="116">
        <f>IF(CW$88='Capital Structure'!$H$7,(CW103-CW102),0)</f>
        <v>0</v>
      </c>
      <c r="CX105" s="116">
        <f>IF(CX$88='Capital Structure'!$H$7,(CX103-CX102),0)</f>
        <v>0</v>
      </c>
      <c r="CY105" s="116">
        <f>IF(CY$88='Capital Structure'!$H$7,(CY103-CY102),0)</f>
        <v>0</v>
      </c>
      <c r="CZ105" s="116">
        <f>IF(CZ$88='Capital Structure'!$H$7,(CZ103-CZ102),0)</f>
        <v>0</v>
      </c>
      <c r="DA105" s="116">
        <f>IF(DA$88='Capital Structure'!$H$7,(DA103-DA102),0)</f>
        <v>0</v>
      </c>
      <c r="DB105" s="116">
        <f>IF(DB$88='Capital Structure'!$H$7,(DB103-DB102),0)</f>
        <v>0</v>
      </c>
      <c r="DC105" s="116">
        <f>IF(DC$88='Capital Structure'!$H$7,(DC103-DC102),0)</f>
        <v>0</v>
      </c>
      <c r="DD105" s="116">
        <f>IF(DD$88='Capital Structure'!$H$7,(DD103-DD102),0)</f>
        <v>0</v>
      </c>
      <c r="DE105" s="116">
        <f>IF(DE$88='Capital Structure'!$H$7,(DE103-DE102),0)</f>
        <v>0</v>
      </c>
      <c r="DF105" s="116">
        <f>IF(DF$88='Capital Structure'!$H$7,(DF103-DF102),0)</f>
        <v>0</v>
      </c>
      <c r="DG105" s="116">
        <f>IF(DG$88='Capital Structure'!$H$7,(DG103-DG102),0)</f>
        <v>0</v>
      </c>
      <c r="DH105" s="116">
        <f>IF(DH$88='Capital Structure'!$H$7,(DH103-DH102),0)</f>
        <v>0</v>
      </c>
      <c r="DI105" s="116">
        <f>IF(DI$88='Capital Structure'!$H$7,(DI103-DI102),0)</f>
        <v>0</v>
      </c>
      <c r="DJ105" s="116">
        <f>IF(DJ$88='Capital Structure'!$H$7,(DJ103-DJ102),0)</f>
        <v>0</v>
      </c>
      <c r="DK105" s="116">
        <f>IF(DK$88='Capital Structure'!$H$7,(DK103-DK102),0)</f>
        <v>0</v>
      </c>
      <c r="DL105" s="116">
        <f>IF(DL$88='Capital Structure'!$H$7,(DL103-DL102),0)</f>
        <v>0</v>
      </c>
      <c r="DM105" s="116">
        <f>IF(DM$88='Capital Structure'!$H$7,(DM103-DM102),0)</f>
        <v>0</v>
      </c>
      <c r="DN105" s="116">
        <f>IF(DN$88='Capital Structure'!$H$7,(DN103-DN102),0)</f>
        <v>0</v>
      </c>
      <c r="DO105" s="116">
        <f>IF(DO$88='Capital Structure'!$H$7,(DO103-DO102),0)</f>
        <v>0</v>
      </c>
      <c r="DP105" s="116">
        <f>IF(DP$88='Capital Structure'!$H$7,(DP103-DP102),0)</f>
        <v>0</v>
      </c>
      <c r="DQ105" s="116">
        <f>IF(DQ$88='Capital Structure'!$H$7,(DQ103-DQ102),0)</f>
        <v>0</v>
      </c>
      <c r="DR105" s="116">
        <f>IF(DR$88='Capital Structure'!$H$7,(DR103-DR102),0)</f>
        <v>0</v>
      </c>
      <c r="DS105" s="116">
        <f>IF(DS$88='Capital Structure'!$H$7,(DS103-DS102),0)</f>
        <v>0</v>
      </c>
      <c r="DT105" s="116">
        <f>IF(DT$88='Capital Structure'!$H$7,(DT103-DT102),0)</f>
        <v>0</v>
      </c>
      <c r="DU105" s="116">
        <f>IF(DU$88='Capital Structure'!$H$7,(DU103-DU102),0)</f>
        <v>0</v>
      </c>
      <c r="DV105" s="116">
        <f>IF(DV$88='Capital Structure'!$H$7,(DV103-DV102),0)</f>
        <v>0</v>
      </c>
      <c r="DW105" s="116">
        <f>IF(DW$88='Capital Structure'!$H$7,(DW103-DW102),0)</f>
        <v>0</v>
      </c>
      <c r="DX105" s="116">
        <f>IF(DX$88='Capital Structure'!$H$7,(DX103-DX102),0)</f>
        <v>0</v>
      </c>
      <c r="DY105" s="116">
        <f>IF(DY$88='Capital Structure'!$H$7,(DY103-DY102),0)</f>
        <v>0</v>
      </c>
      <c r="DZ105" s="116">
        <f>IF(DZ$88='Capital Structure'!$H$7,(DZ103-DZ102),0)</f>
        <v>0</v>
      </c>
      <c r="EA105" s="116">
        <f>IF(EA$88='Capital Structure'!$H$7,(EA103-EA102),0)</f>
        <v>0</v>
      </c>
      <c r="EB105" s="116">
        <f>IF(EB$88='Capital Structure'!$H$7,(EB103-EB102),0)</f>
        <v>0</v>
      </c>
      <c r="EC105" s="116">
        <f>IF(EC$88='Capital Structure'!$H$7,(EC103-EC102),0)</f>
        <v>0</v>
      </c>
      <c r="ED105" s="116">
        <f>IF(ED$88='Capital Structure'!$H$7,(ED103-ED102),0)</f>
        <v>0</v>
      </c>
      <c r="EE105" s="116">
        <f>IF(EE$88='Capital Structure'!$H$7,(EE103-EE102),0)</f>
        <v>0</v>
      </c>
      <c r="EF105" s="116">
        <f>IF(EF$88='Capital Structure'!$H$7,(EF103-EF102),0)</f>
        <v>0</v>
      </c>
      <c r="EG105" s="116">
        <f>IF(EG$88='Capital Structure'!$H$7,(EG103-EG102),0)</f>
        <v>0</v>
      </c>
      <c r="EH105" s="116">
        <f>IF(EH$88='Capital Structure'!$H$7,(EH103-EH102),0)</f>
        <v>0</v>
      </c>
      <c r="EI105" s="116">
        <f>IF(EI$88='Capital Structure'!$H$7,(EI103-EI102),0)</f>
        <v>0</v>
      </c>
      <c r="EJ105" s="116">
        <f>IF(EJ$88='Capital Structure'!$H$7,(EJ103-EJ102),0)</f>
        <v>0</v>
      </c>
      <c r="EK105" s="116">
        <f>IF(EK$88='Capital Structure'!$H$7,(EK103-EK102),0)</f>
        <v>0</v>
      </c>
      <c r="EL105" s="116">
        <f>IF(EL$88='Capital Structure'!$H$7,(EL103-EL102),0)</f>
        <v>0</v>
      </c>
      <c r="EM105" s="116">
        <f>IF(EM$88='Capital Structure'!$H$7,(EM103-EM102),0)</f>
        <v>0</v>
      </c>
      <c r="EN105" s="116">
        <f>IF(EN$88='Capital Structure'!$H$7,(EN103-EN102),0)</f>
        <v>0</v>
      </c>
      <c r="EO105" s="116">
        <f>IF(EO$88='Capital Structure'!$H$7,(EO103-EO102),0)</f>
        <v>0</v>
      </c>
      <c r="EP105" s="116">
        <f>IF(EP$88='Capital Structure'!$H$7,(EP103-EP102),0)</f>
        <v>0</v>
      </c>
      <c r="EQ105" s="116">
        <f>IF(EQ$88='Capital Structure'!$H$7,(EQ103-EQ102),0)</f>
        <v>0</v>
      </c>
      <c r="ER105" s="116">
        <f>IF(ER$88='Capital Structure'!$H$7,(ER103-ER102),0)</f>
        <v>0</v>
      </c>
      <c r="ES105" s="116">
        <f>IF(ES$88='Capital Structure'!$H$7,(ES103-ES102),0)</f>
        <v>0</v>
      </c>
      <c r="ET105" s="116">
        <f>IF(ET$88='Capital Structure'!$H$7,(ET103-ET102),0)</f>
        <v>0</v>
      </c>
      <c r="EU105" s="116">
        <f>IF(EU$88='Capital Structure'!$H$7,(EU103-EU102),0)</f>
        <v>0</v>
      </c>
      <c r="EV105" s="116">
        <f>IF(EV$88='Capital Structure'!$H$7,(EV103-EV102),0)</f>
        <v>0</v>
      </c>
      <c r="EW105" s="116">
        <f>IF(EW$88='Capital Structure'!$H$7,(EW103-EW102),0)</f>
        <v>0</v>
      </c>
      <c r="EX105" s="116">
        <f>IF(EX$88='Capital Structure'!$H$7,(EX103-EX102),0)</f>
        <v>0</v>
      </c>
      <c r="EY105" s="116">
        <f>IF(EY$88='Capital Structure'!$H$7,(EY103-EY102),0)</f>
        <v>0</v>
      </c>
      <c r="EZ105" s="116">
        <f>IF(EZ$88='Capital Structure'!$H$7,(EZ103-EZ102),0)</f>
        <v>0</v>
      </c>
      <c r="FA105" s="116">
        <f>IF(FA$88='Capital Structure'!$H$7,(FA103-FA102),0)</f>
        <v>0</v>
      </c>
      <c r="FB105" s="116">
        <f>IF(FB$88='Capital Structure'!$H$7,(FB103-FB102),0)</f>
        <v>0</v>
      </c>
      <c r="FC105" s="116"/>
      <c r="FD105" s="116"/>
      <c r="FE105" s="116"/>
      <c r="FF105" s="116"/>
      <c r="FG105" s="116"/>
      <c r="FH105" s="116"/>
      <c r="FI105" s="116"/>
      <c r="FJ105" s="116"/>
      <c r="FK105" s="116"/>
      <c r="FL105" s="116"/>
      <c r="FM105" s="116"/>
      <c r="FN105" s="116"/>
      <c r="FO105" s="116"/>
      <c r="FP105" s="116"/>
      <c r="FQ105" s="116"/>
      <c r="FR105" s="116"/>
      <c r="FS105" s="116"/>
      <c r="FT105" s="116"/>
      <c r="FU105" s="116"/>
      <c r="FV105" s="116"/>
      <c r="FW105" s="116"/>
      <c r="FX105" s="116"/>
      <c r="FY105" s="116"/>
      <c r="FZ105" s="116"/>
      <c r="GA105" s="116"/>
      <c r="GB105" s="116"/>
      <c r="GC105" s="116"/>
      <c r="GD105" s="116"/>
      <c r="GE105" s="116"/>
      <c r="GF105" s="116"/>
      <c r="GG105" s="116"/>
      <c r="GH105" s="116"/>
      <c r="GI105" s="116"/>
      <c r="GJ105" s="116"/>
      <c r="GK105" s="116"/>
      <c r="GL105" s="116"/>
      <c r="GM105" s="116"/>
      <c r="GN105" s="116"/>
      <c r="GO105" s="116"/>
      <c r="GP105" s="116"/>
      <c r="GQ105" s="116"/>
      <c r="GR105" s="116"/>
      <c r="GS105" s="116"/>
      <c r="GT105" s="116"/>
      <c r="GU105" s="116"/>
      <c r="GV105" s="116"/>
      <c r="GW105" s="116"/>
      <c r="GX105" s="116"/>
    </row>
    <row r="106" spans="2:206">
      <c r="B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  <c r="AA106" s="139"/>
      <c r="AB106" s="139"/>
      <c r="AC106" s="139"/>
      <c r="AD106" s="139"/>
      <c r="AE106" s="139"/>
      <c r="AF106" s="139"/>
      <c r="AG106" s="139"/>
      <c r="AH106" s="139"/>
      <c r="AI106" s="139"/>
      <c r="AJ106" s="139"/>
      <c r="AK106" s="139"/>
      <c r="AL106" s="139"/>
      <c r="AM106" s="139"/>
      <c r="AN106" s="139"/>
      <c r="AO106" s="139"/>
      <c r="AP106" s="139"/>
      <c r="AQ106" s="139"/>
      <c r="AR106" s="139"/>
      <c r="AS106" s="139"/>
      <c r="AT106" s="139"/>
      <c r="AU106" s="139"/>
      <c r="AV106" s="139"/>
      <c r="AW106" s="139"/>
      <c r="AX106" s="139"/>
      <c r="AY106" s="139"/>
      <c r="AZ106" s="139"/>
      <c r="BA106" s="139"/>
      <c r="BB106" s="139"/>
      <c r="BC106" s="139"/>
      <c r="BD106" s="139"/>
      <c r="BE106" s="139"/>
      <c r="BF106" s="139"/>
      <c r="BG106" s="139"/>
      <c r="BH106" s="139"/>
      <c r="BI106" s="139"/>
      <c r="BJ106" s="139"/>
      <c r="BK106" s="139"/>
      <c r="BL106" s="139"/>
      <c r="BM106" s="139"/>
      <c r="BN106" s="139"/>
      <c r="BO106" s="139"/>
      <c r="BP106" s="139"/>
      <c r="BQ106" s="139"/>
      <c r="BR106" s="139"/>
      <c r="BS106" s="139"/>
      <c r="BT106" s="139"/>
      <c r="BU106" s="139"/>
      <c r="BV106" s="139"/>
      <c r="BW106" s="139"/>
      <c r="BX106" s="139"/>
      <c r="BY106" s="139"/>
      <c r="BZ106" s="139"/>
      <c r="CA106" s="139"/>
      <c r="CB106" s="139"/>
      <c r="CC106" s="139"/>
      <c r="CD106" s="139"/>
      <c r="CE106" s="139"/>
      <c r="CF106" s="139"/>
      <c r="CG106" s="139"/>
      <c r="CH106" s="139"/>
      <c r="CI106" s="139"/>
      <c r="CJ106" s="139"/>
      <c r="CK106" s="139"/>
      <c r="CL106" s="139"/>
      <c r="CM106" s="139"/>
      <c r="CN106" s="139"/>
      <c r="CO106" s="139"/>
      <c r="CP106" s="139"/>
      <c r="CQ106" s="139"/>
      <c r="CR106" s="139"/>
      <c r="CS106" s="139"/>
      <c r="CT106" s="139"/>
      <c r="CU106" s="139"/>
      <c r="CV106" s="139"/>
      <c r="CW106" s="139"/>
      <c r="CX106" s="139"/>
      <c r="CY106" s="139"/>
      <c r="CZ106" s="139"/>
      <c r="DA106" s="139"/>
      <c r="DB106" s="139"/>
      <c r="DC106" s="139"/>
      <c r="DD106" s="139"/>
      <c r="DE106" s="139"/>
      <c r="DF106" s="139"/>
      <c r="DG106" s="139"/>
      <c r="DH106" s="139"/>
      <c r="DI106" s="139"/>
      <c r="DJ106" s="139"/>
      <c r="DK106" s="139"/>
      <c r="DL106" s="139"/>
      <c r="DM106" s="139"/>
      <c r="DN106" s="139"/>
      <c r="DO106" s="139"/>
      <c r="DP106" s="139"/>
      <c r="DQ106" s="139"/>
      <c r="DR106" s="139"/>
      <c r="DS106" s="139"/>
      <c r="DT106" s="139"/>
      <c r="DU106" s="139"/>
      <c r="DV106" s="139"/>
      <c r="DW106" s="139"/>
      <c r="DX106" s="139"/>
      <c r="DY106" s="139"/>
      <c r="DZ106" s="139"/>
      <c r="EA106" s="139"/>
      <c r="EB106" s="139"/>
      <c r="EC106" s="139"/>
      <c r="ED106" s="139"/>
      <c r="EE106" s="139"/>
      <c r="EF106" s="139"/>
      <c r="EG106" s="139"/>
      <c r="EH106" s="139"/>
      <c r="EI106" s="139"/>
      <c r="EJ106" s="139"/>
      <c r="EK106" s="139"/>
      <c r="EL106" s="139"/>
      <c r="EM106" s="139"/>
      <c r="EN106" s="139"/>
      <c r="EO106" s="139"/>
      <c r="EP106" s="139"/>
      <c r="EQ106" s="139"/>
      <c r="ER106" s="139"/>
      <c r="ES106" s="139"/>
      <c r="ET106" s="139"/>
      <c r="EU106" s="139"/>
      <c r="EV106" s="139"/>
      <c r="EW106" s="139"/>
      <c r="EX106" s="139"/>
      <c r="EY106" s="139"/>
      <c r="EZ106" s="139"/>
      <c r="FA106" s="139"/>
      <c r="FB106" s="139"/>
    </row>
    <row r="107" spans="2:206">
      <c r="B107" s="139" t="s">
        <v>354</v>
      </c>
      <c r="E107" s="139">
        <f>MAX((SUM($E$100:E100)-SUM($E$109:E109)-SUM($E$108:E108))*'Capital Structure'!$H$21/12,0)</f>
        <v>0</v>
      </c>
      <c r="F107" s="139">
        <f>MAX((SUM($E$100:F100)-SUM($E$109:F109)-SUM($E$108:F108))*'Capital Structure'!$H$21/12,0)</f>
        <v>0</v>
      </c>
      <c r="G107" s="139">
        <f>MAX((SUM($E$100:G100)-SUM($E$109:G109)-SUM($E$108:G108))*'Capital Structure'!$H$21/12,0)</f>
        <v>0</v>
      </c>
      <c r="H107" s="139">
        <f>MAX((SUM($E$100:H100)-SUM($E$109:H109)-SUM($E$108:H108))*'Capital Structure'!$H$21/12,0)</f>
        <v>0</v>
      </c>
      <c r="I107" s="139">
        <f>MAX((SUM($E$100:I100)-SUM($E$109:I109)-SUM($E$108:I108))*'Capital Structure'!$H$21/12,0)</f>
        <v>0</v>
      </c>
      <c r="J107" s="139">
        <f>MAX((SUM($E$100:J100)-SUM($E$109:J109)-SUM($E$108:J108))*'Capital Structure'!$H$21/12,0)</f>
        <v>0</v>
      </c>
      <c r="K107" s="139">
        <f>MAX((SUM($E$100:K100)-SUM($E$109:K109)-SUM($E$108:K108))*'Capital Structure'!$H$21/12,0)</f>
        <v>0</v>
      </c>
      <c r="L107" s="139">
        <f>MAX((SUM($E$100:L100)-SUM($E$109:L109)-SUM($E$108:L108))*'Capital Structure'!$H$21/12,0)</f>
        <v>0</v>
      </c>
      <c r="M107" s="139">
        <f>MAX((SUM($E$100:M100)-SUM($E$109:M109)-SUM($E$108:M108))*'Capital Structure'!$H$21/12,0)</f>
        <v>0</v>
      </c>
      <c r="N107" s="139">
        <f>MAX((SUM($E$100:N100)-SUM($E$109:N109)-SUM($E$108:N108))*'Capital Structure'!$H$21/12,0)</f>
        <v>0</v>
      </c>
      <c r="O107" s="139">
        <f>MAX((SUM($E$100:O100)-SUM($E$109:O109)-SUM($E$108:O108))*'Capital Structure'!$H$21/12,0)</f>
        <v>0</v>
      </c>
      <c r="P107" s="139">
        <f>MAX((SUM($E$100:P100)-SUM($E$109:P109)-SUM($E$108:P108))*'Capital Structure'!$H$21/12,0)</f>
        <v>0</v>
      </c>
      <c r="Q107" s="139">
        <f>MAX((SUM($E$100:Q100)-SUM($E$109:Q109)-SUM($E$108:Q108))*'Capital Structure'!$H$21/12,0)</f>
        <v>0</v>
      </c>
      <c r="R107" s="139">
        <f>MAX((SUM($E$100:R100)-SUM($E$109:R109)-SUM($E$108:R108))*'Capital Structure'!$H$21/12,0)</f>
        <v>0</v>
      </c>
      <c r="S107" s="139">
        <f>MAX((SUM($E$100:S100)-SUM($E$109:S109)-SUM($E$108:S108))*'Capital Structure'!$H$21/12,0)</f>
        <v>0</v>
      </c>
      <c r="T107" s="139">
        <f>MAX((SUM($E$100:T100)-SUM($E$109:T109)-SUM($E$108:T108))*'Capital Structure'!$H$21/12,0)</f>
        <v>0</v>
      </c>
      <c r="U107" s="139">
        <f>MAX((SUM($E$100:U100)-SUM($E$109:U109)-SUM($E$108:U108))*'Capital Structure'!$H$21/12,0)</f>
        <v>0</v>
      </c>
      <c r="V107" s="139">
        <f>MAX((SUM($E$100:V100)-SUM($E$109:V109)-SUM($E$108:V108))*'Capital Structure'!$H$21/12,0)</f>
        <v>0</v>
      </c>
      <c r="W107" s="139">
        <f>MAX((SUM($E$100:W100)-SUM($E$109:W109)-SUM($E$108:W108))*'Capital Structure'!$H$21/12,0)</f>
        <v>0</v>
      </c>
      <c r="X107" s="139">
        <f>MAX((SUM($E$100:X100)-SUM($E$109:X109)-SUM($E$108:X108))*'Capital Structure'!$H$21/12,0)</f>
        <v>0</v>
      </c>
      <c r="Y107" s="139">
        <f>MAX((SUM($E$100:Y100)-SUM($E$109:Y109)-SUM($E$108:Y108))*'Capital Structure'!$H$21/12,0)</f>
        <v>0</v>
      </c>
      <c r="Z107" s="139">
        <f>MAX((SUM($E$100:Z100)-SUM($E$109:Z109)-SUM($E$108:Z108))*'Capital Structure'!$H$21/12,0)</f>
        <v>0</v>
      </c>
      <c r="AA107" s="139">
        <f>MAX((SUM($E$100:AA100)-SUM($E$109:AA109)-SUM($E$108:AA108))*'Capital Structure'!$H$21/12,0)</f>
        <v>0</v>
      </c>
      <c r="AB107" s="139">
        <f>MAX((SUM($E$100:AB100)-SUM($E$109:AB109)-SUM($E$108:AB108))*'Capital Structure'!$H$21/12,0)</f>
        <v>0</v>
      </c>
      <c r="AC107" s="139">
        <f>MAX((SUM($E$100:AC100)-SUM($E$109:AC109)-SUM($E$108:AC108))*'Capital Structure'!$H$21/12,0)</f>
        <v>0</v>
      </c>
      <c r="AD107" s="139">
        <f>MAX((SUM($E$100:AD100)-SUM($E$109:AD109)-SUM($E$108:AD108))*'Capital Structure'!$H$21/12,0)</f>
        <v>0</v>
      </c>
      <c r="AE107" s="139">
        <f>MAX((SUM($E$100:AE100)-SUM($E$109:AE109)-SUM($E$108:AE108))*'Capital Structure'!$H$21/12,0)</f>
        <v>0</v>
      </c>
      <c r="AF107" s="139">
        <f>MAX((SUM($E$100:AF100)-SUM($E$109:AF109)-SUM($E$108:AF108))*'Capital Structure'!$H$21/12,0)</f>
        <v>0</v>
      </c>
      <c r="AG107" s="139">
        <f>MAX((SUM($E$100:AG100)-SUM($E$109:AG109)-SUM($E$108:AG108))*'Capital Structure'!$H$21/12,0)</f>
        <v>0</v>
      </c>
      <c r="AH107" s="139">
        <f>MAX((SUM($E$100:AH100)-SUM($E$109:AH109)-SUM($E$108:AH108))*'Capital Structure'!$H$21/12,0)</f>
        <v>0</v>
      </c>
      <c r="AI107" s="139">
        <f>MAX((SUM($E$100:AI100)-SUM($E$109:AI109)-SUM($E$108:AI108))*'Capital Structure'!$H$21/12,0)</f>
        <v>0</v>
      </c>
      <c r="AJ107" s="139">
        <f>MAX((SUM($E$100:AJ100)-SUM($E$109:AJ109)-SUM($E$108:AJ108))*'Capital Structure'!$H$21/12,0)</f>
        <v>0</v>
      </c>
      <c r="AK107" s="139">
        <f>MAX((SUM($E$100:AK100)-SUM($E$109:AK109)-SUM($E$108:AK108))*'Capital Structure'!$H$21/12,0)</f>
        <v>0</v>
      </c>
      <c r="AL107" s="139">
        <f>MAX((SUM($E$100:AL100)-SUM($E$109:AL109)-SUM($E$108:AL108))*'Capital Structure'!$H$21/12,0)</f>
        <v>0</v>
      </c>
      <c r="AM107" s="139">
        <f>MAX((SUM($E$100:AM100)-SUM($E$109:AM109)-SUM($E$108:AM108))*'Capital Structure'!$H$21/12,0)</f>
        <v>0</v>
      </c>
      <c r="AN107" s="139">
        <f>MAX((SUM($E$100:AN100)-SUM($E$109:AN109)-SUM($E$108:AN108))*'Capital Structure'!$H$21/12,0)</f>
        <v>0</v>
      </c>
      <c r="AO107" s="139">
        <f>MAX((SUM($E$100:AO100)-SUM($E$109:AO109)-SUM($E$108:AO108))*'Capital Structure'!$H$21/12,0)</f>
        <v>0</v>
      </c>
      <c r="AP107" s="139">
        <f>MAX((SUM($E$100:AP100)-SUM($E$109:AP109)-SUM($E$108:AP108))*'Capital Structure'!$H$21/12,0)</f>
        <v>0</v>
      </c>
      <c r="AQ107" s="139">
        <f>MAX((SUM($E$100:AQ100)-SUM($E$109:AQ109)-SUM($E$108:AQ108))*'Capital Structure'!$H$21/12,0)</f>
        <v>0</v>
      </c>
      <c r="AR107" s="139">
        <f>MAX((SUM($E$100:AR100)-SUM($E$109:AR109)-SUM($E$108:AR108))*'Capital Structure'!$H$21/12,0)</f>
        <v>0</v>
      </c>
      <c r="AS107" s="139">
        <f>MAX((SUM($E$100:AS100)-SUM($E$109:AS109)-SUM($E$108:AS108))*'Capital Structure'!$H$21/12,0)</f>
        <v>0</v>
      </c>
      <c r="AT107" s="139">
        <f>MAX((SUM($E$100:AT100)-SUM($E$109:AT109)-SUM($E$108:AT108))*'Capital Structure'!$H$21/12,0)</f>
        <v>0</v>
      </c>
      <c r="AU107" s="139">
        <f>MAX((SUM($E$100:AU100)-SUM($E$109:AU109)-SUM($E$108:AU108))*'Capital Structure'!$H$21/12,0)</f>
        <v>0</v>
      </c>
      <c r="AV107" s="139">
        <f>MAX((SUM($E$100:AV100)-SUM($E$109:AV109)-SUM($E$108:AV108))*'Capital Structure'!$H$21/12,0)</f>
        <v>0</v>
      </c>
      <c r="AW107" s="139">
        <f>MAX((SUM($E$100:AW100)-SUM($E$109:AW109)-SUM($E$108:AW108))*'Capital Structure'!$H$21/12,0)</f>
        <v>0</v>
      </c>
      <c r="AX107" s="139">
        <f>MAX((SUM($E$100:AX100)-SUM($E$109:AX109)-SUM($E$108:AX108))*'Capital Structure'!$H$21/12,0)</f>
        <v>0</v>
      </c>
      <c r="AY107" s="139">
        <f>MAX((SUM($E$100:AY100)-SUM($E$109:AY109)-SUM($E$108:AY108))*'Capital Structure'!$H$21/12,0)</f>
        <v>0</v>
      </c>
      <c r="AZ107" s="139">
        <f>MAX((SUM($E$100:AZ100)-SUM($E$109:AZ109)-SUM($E$108:AZ108))*'Capital Structure'!$H$21/12,0)</f>
        <v>0</v>
      </c>
      <c r="BA107" s="139">
        <f>MAX((SUM($E$100:BA100)-SUM($E$109:BA109)-SUM($E$108:BA108))*'Capital Structure'!$H$21/12,0)</f>
        <v>0</v>
      </c>
      <c r="BB107" s="139">
        <f>MAX((SUM($E$100:BB100)-SUM($E$109:BB109)-SUM($E$108:BB108))*'Capital Structure'!$H$21/12,0)</f>
        <v>16706.43076923077</v>
      </c>
      <c r="BC107" s="139">
        <f>MAX((SUM($E$100:BC100)-SUM($E$109:BC109)-SUM($E$108:BC108))*'Capital Structure'!$H$21/12,0)</f>
        <v>33412.86153846154</v>
      </c>
      <c r="BD107" s="139">
        <f>MAX((SUM($E$100:BD100)-SUM($E$109:BD109)-SUM($E$108:BD108))*'Capital Structure'!$H$21/12,0)</f>
        <v>50119.292307692311</v>
      </c>
      <c r="BE107" s="139">
        <f>MAX((SUM($E$100:BE100)-SUM($E$109:BE109)-SUM($E$108:BE108))*'Capital Structure'!$H$21/12,0)</f>
        <v>66825.723076923081</v>
      </c>
      <c r="BF107" s="139">
        <f>MAX((SUM($E$100:BF100)-SUM($E$109:BF109)-SUM($E$108:BF108))*'Capital Structure'!$H$21/12,0)</f>
        <v>83532.153846153858</v>
      </c>
      <c r="BG107" s="139">
        <f>MAX((SUM($E$100:BG100)-SUM($E$109:BG109)-SUM($E$108:BG108))*'Capital Structure'!$H$21/12,0)</f>
        <v>100238.58461538462</v>
      </c>
      <c r="BH107" s="139">
        <f>MAX((SUM($E$100:BH100)-SUM($E$109:BH109)-SUM($E$108:BH108))*'Capital Structure'!$H$21/12,0)</f>
        <v>116945.0153846154</v>
      </c>
      <c r="BI107" s="139">
        <f>MAX((SUM($E$100:BI100)-SUM($E$109:BI109)-SUM($E$108:BI108))*'Capital Structure'!$H$21/12,0)</f>
        <v>133651.44615384616</v>
      </c>
      <c r="BJ107" s="139">
        <f>MAX((SUM($E$100:BJ100)-SUM($E$109:BJ109)-SUM($E$108:BJ108))*'Capital Structure'!$H$21/12,0)</f>
        <v>150357.87692307695</v>
      </c>
      <c r="BK107" s="139">
        <f>MAX((SUM($E$100:BK100)-SUM($E$109:BK109)-SUM($E$108:BK108))*'Capital Structure'!$H$21/12,0)</f>
        <v>167064.30769230772</v>
      </c>
      <c r="BL107" s="139">
        <f>MAX((SUM($E$100:BL100)-SUM($E$109:BL109)-SUM($E$108:BL108))*'Capital Structure'!$H$21/12,0)</f>
        <v>183770.73846153848</v>
      </c>
      <c r="BM107" s="139">
        <f>MAX((SUM($E$100:BM100)-SUM($E$109:BM109)-SUM($E$108:BM108))*'Capital Structure'!$H$21/12,0)</f>
        <v>200477.16923076924</v>
      </c>
      <c r="BN107" s="139">
        <f>MAX((SUM($E$100:BN100)-SUM($E$109:BN109)-SUM($E$108:BN108))*'Capital Structure'!$H$21/12,0)</f>
        <v>217183.6</v>
      </c>
      <c r="BO107" s="139">
        <f>MAX((SUM($E$100:BO100)-SUM($E$109:BO109)-SUM($E$108:BO108))*'Capital Structure'!$H$21/12,0)</f>
        <v>233890.0307692308</v>
      </c>
      <c r="BP107" s="139">
        <f>MAX((SUM($E$100:BP100)-SUM($E$109:BP109)-SUM($E$108:BP108))*'Capital Structure'!$H$21/12,0)</f>
        <v>250596.46153846153</v>
      </c>
      <c r="BQ107" s="139">
        <f>MAX((SUM($E$100:BQ100)-SUM($E$109:BQ109)-SUM($E$108:BQ108))*'Capital Structure'!$H$21/12,0)</f>
        <v>267302.89230769232</v>
      </c>
      <c r="BR107" s="139">
        <f>MAX((SUM($E$100:BR100)-SUM($E$109:BR109)-SUM($E$108:BR108))*'Capital Structure'!$H$21/12,0)</f>
        <v>284009.32307692309</v>
      </c>
      <c r="BS107" s="139">
        <f>MAX((SUM($E$100:BS100)-SUM($E$109:BS109)-SUM($E$108:BS108))*'Capital Structure'!$H$21/12,0)</f>
        <v>300715.75384615391</v>
      </c>
      <c r="BT107" s="139">
        <f>MAX((SUM($E$100:BT100)-SUM($E$109:BT109)-SUM($E$108:BT108))*'Capital Structure'!$H$21/12,0)</f>
        <v>317422.18461538467</v>
      </c>
      <c r="BU107" s="139">
        <f>MAX((SUM($E$100:BU100)-SUM($E$109:BU109)-SUM($E$108:BU108))*'Capital Structure'!$H$21/12,0)</f>
        <v>334128.61538461549</v>
      </c>
      <c r="BV107" s="139">
        <f>MAX((SUM($E$100:BV100)-SUM($E$109:BV109)-SUM($E$108:BV108))*'Capital Structure'!$H$21/12,0)</f>
        <v>350835.04615384626</v>
      </c>
      <c r="BW107" s="139">
        <f>MAX((SUM($E$100:BW100)-SUM($E$109:BW109)-SUM($E$108:BW108))*'Capital Structure'!$H$21/12,0)</f>
        <v>367500</v>
      </c>
      <c r="BX107" s="139">
        <f>MAX((SUM($E$100:BX100)-SUM($E$109:BX109)-SUM($E$108:BX108))*'Capital Structure'!$H$21/12,0)</f>
        <v>367500</v>
      </c>
      <c r="BY107" s="139">
        <f>MAX((SUM($E$100:BY100)-SUM($E$109:BY109)-SUM($E$108:BY108))*'Capital Structure'!$H$21/12,0)</f>
        <v>367500</v>
      </c>
      <c r="BZ107" s="139">
        <f>MAX((SUM($E$100:BZ100)-SUM($E$109:BZ109)-SUM($E$108:BZ108))*'Capital Structure'!$H$21/12,0)</f>
        <v>367500</v>
      </c>
      <c r="CA107" s="139">
        <f>MAX((SUM($E$100:CA100)-SUM($E$109:CA109)-SUM($E$108:CA108))*'Capital Structure'!$H$21/12,0)</f>
        <v>367500</v>
      </c>
      <c r="CB107" s="139">
        <f>MAX((SUM($E$100:CB100)-SUM($E$109:CB109)-SUM($E$108:CB108))*'Capital Structure'!$H$21/12,0)</f>
        <v>0</v>
      </c>
      <c r="CC107" s="139">
        <f>MAX((SUM($E$100:CC100)-SUM($E$109:CC109)-SUM($E$108:CC108))*'Capital Structure'!$H$21/12,0)</f>
        <v>0</v>
      </c>
      <c r="CD107" s="139">
        <f>MAX((SUM($E$100:CD100)-SUM($E$109:CD109)-SUM($E$108:CD108))*'Capital Structure'!$H$21/12,0)</f>
        <v>0</v>
      </c>
      <c r="CE107" s="139">
        <f>MAX((SUM($E$100:CE100)-SUM($E$109:CE109)-SUM($E$108:CE108))*'Capital Structure'!$H$21/12,0)</f>
        <v>0</v>
      </c>
      <c r="CF107" s="139">
        <f>MAX((SUM($E$100:CF100)-SUM($E$109:CF109)-SUM($E$108:CF108))*'Capital Structure'!$H$21/12,0)</f>
        <v>0</v>
      </c>
      <c r="CG107" s="139">
        <f>MAX((SUM($E$100:CG100)-SUM($E$109:CG109)-SUM($E$108:CG108))*'Capital Structure'!$H$21/12,0)</f>
        <v>0</v>
      </c>
      <c r="CH107" s="139">
        <f>MAX((SUM($E$100:CH100)-SUM($E$109:CH109)-SUM($E$108:CH108))*'Capital Structure'!$H$21/12,0)</f>
        <v>0</v>
      </c>
      <c r="CI107" s="139">
        <f>MAX((SUM($E$100:CI100)-SUM($E$109:CI109)-SUM($E$108:CI108))*'Capital Structure'!$H$21/12,0)</f>
        <v>0</v>
      </c>
      <c r="CJ107" s="139">
        <f>MAX((SUM($E$100:CJ100)-SUM($E$109:CJ109)-SUM($E$108:CJ108))*'Capital Structure'!$H$21/12,0)</f>
        <v>0</v>
      </c>
      <c r="CK107" s="139">
        <f>MAX((SUM($E$100:CK100)-SUM($E$109:CK109)-SUM($E$108:CK108))*'Capital Structure'!$H$21/12,0)</f>
        <v>0</v>
      </c>
      <c r="CL107" s="139">
        <f>MAX((SUM($E$100:CL100)-SUM($E$109:CL109)-SUM($E$108:CL108))*'Capital Structure'!$H$21/12,0)</f>
        <v>0</v>
      </c>
      <c r="CM107" s="139">
        <f>MAX((SUM($E$100:CM100)-SUM($E$109:CM109)-SUM($E$108:CM108))*'Capital Structure'!$H$21/12,0)</f>
        <v>0</v>
      </c>
      <c r="CN107" s="139">
        <f>MAX((SUM($E$100:CN100)-SUM($E$109:CN109)-SUM($E$108:CN108))*'Capital Structure'!$H$21/12,0)</f>
        <v>0</v>
      </c>
      <c r="CO107" s="139">
        <f>MAX((SUM($E$100:CO100)-SUM($E$109:CO109)-SUM($E$108:CO108))*'Capital Structure'!$H$21/12,0)</f>
        <v>0</v>
      </c>
      <c r="CP107" s="139">
        <f>MAX((SUM($E$100:CP100)-SUM($E$109:CP109)-SUM($E$108:CP108))*'Capital Structure'!$H$21/12,0)</f>
        <v>0</v>
      </c>
      <c r="CQ107" s="139">
        <f>MAX((SUM($E$100:CQ100)-SUM($E$109:CQ109)-SUM($E$108:CQ108))*'Capital Structure'!$H$21/12,0)</f>
        <v>0</v>
      </c>
      <c r="CR107" s="139">
        <f>MAX((SUM($E$100:CR100)-SUM($E$109:CR109)-SUM($E$108:CR108))*'Capital Structure'!$H$21/12,0)</f>
        <v>0</v>
      </c>
      <c r="CS107" s="139">
        <f>MAX((SUM($E$100:CS100)-SUM($E$109:CS109)-SUM($E$108:CS108))*'Capital Structure'!$H$21/12,0)</f>
        <v>0</v>
      </c>
      <c r="CT107" s="139">
        <f>MAX((SUM($E$100:CT100)-SUM($E$109:CT109)-SUM($E$108:CT108))*'Capital Structure'!$H$21/12,0)</f>
        <v>0</v>
      </c>
      <c r="CU107" s="139">
        <f>MAX((SUM($E$100:CU100)-SUM($E$109:CU109)-SUM($E$108:CU108))*'Capital Structure'!$H$21/12,0)</f>
        <v>0</v>
      </c>
      <c r="CV107" s="139">
        <f>MAX((SUM($E$100:CV100)-SUM($E$109:CV109)-SUM($E$108:CV108))*'Capital Structure'!$H$21/12,0)</f>
        <v>0</v>
      </c>
      <c r="CW107" s="139">
        <f>MAX((SUM($E$100:CW100)-SUM($E$109:CW109)-SUM($E$108:CW108))*'Capital Structure'!$H$21/12,0)</f>
        <v>0</v>
      </c>
      <c r="CX107" s="139">
        <f>MAX((SUM($E$100:CX100)-SUM($E$109:CX109)-SUM($E$108:CX108))*'Capital Structure'!$H$21/12,0)</f>
        <v>0</v>
      </c>
      <c r="CY107" s="139">
        <f>MAX((SUM($E$100:CY100)-SUM($E$109:CY109)-SUM($E$108:CY108))*'Capital Structure'!$H$21/12,0)</f>
        <v>0</v>
      </c>
      <c r="CZ107" s="139">
        <f>MAX((SUM($E$100:CZ100)-SUM($E$109:CZ109)-SUM($E$108:CZ108))*'Capital Structure'!$H$21/12,0)</f>
        <v>0</v>
      </c>
      <c r="DA107" s="139">
        <f>MAX((SUM($E$100:DA100)-SUM($E$109:DA109)-SUM($E$108:DA108))*'Capital Structure'!$H$21/12,0)</f>
        <v>0</v>
      </c>
      <c r="DB107" s="139">
        <f>MAX((SUM($E$100:DB100)-SUM($E$109:DB109)-SUM($E$108:DB108))*'Capital Structure'!$H$21/12,0)</f>
        <v>0</v>
      </c>
      <c r="DC107" s="139">
        <f>MAX((SUM($E$100:DC100)-SUM($E$109:DC109)-SUM($E$108:DC108))*'Capital Structure'!$H$21/12,0)</f>
        <v>0</v>
      </c>
      <c r="DD107" s="139">
        <f>MAX((SUM($E$100:DD100)-SUM($E$109:DD109)-SUM($E$108:DD108))*'Capital Structure'!$H$21/12,0)</f>
        <v>0</v>
      </c>
      <c r="DE107" s="139">
        <f>MAX((SUM($E$100:DE100)-SUM($E$109:DE109)-SUM($E$108:DE108))*'Capital Structure'!$H$21/12,0)</f>
        <v>0</v>
      </c>
      <c r="DF107" s="139">
        <f>MAX((SUM($E$100:DF100)-SUM($E$109:DF109)-SUM($E$108:DF108))*'Capital Structure'!$H$21/12,0)</f>
        <v>0</v>
      </c>
      <c r="DG107" s="139">
        <f>MAX((SUM($E$100:DG100)-SUM($E$109:DG109)-SUM($E$108:DG108))*'Capital Structure'!$H$21/12,0)</f>
        <v>0</v>
      </c>
      <c r="DH107" s="139">
        <f>MAX((SUM($E$100:DH100)-SUM($E$109:DH109)-SUM($E$108:DH108))*'Capital Structure'!$H$21/12,0)</f>
        <v>0</v>
      </c>
      <c r="DI107" s="139">
        <f>MAX((SUM($E$100:DI100)-SUM($E$109:DI109)-SUM($E$108:DI108))*'Capital Structure'!$H$21/12,0)</f>
        <v>0</v>
      </c>
      <c r="DJ107" s="139">
        <f>MAX((SUM($E$100:DJ100)-SUM($E$109:DJ109)-SUM($E$108:DJ108))*'Capital Structure'!$H$21/12,0)</f>
        <v>0</v>
      </c>
      <c r="DK107" s="139">
        <f>MAX((SUM($E$100:DK100)-SUM($E$109:DK109)-SUM($E$108:DK108))*'Capital Structure'!$H$21/12,0)</f>
        <v>0</v>
      </c>
      <c r="DL107" s="139">
        <f>MAX((SUM($E$100:DL100)-SUM($E$109:DL109)-SUM($E$108:DL108))*'Capital Structure'!$H$21/12,0)</f>
        <v>0</v>
      </c>
      <c r="DM107" s="139">
        <f>MAX((SUM($E$100:DM100)-SUM($E$109:DM109)-SUM($E$108:DM108))*'Capital Structure'!$H$21/12,0)</f>
        <v>0</v>
      </c>
      <c r="DN107" s="139">
        <f>MAX((SUM($E$100:DN100)-SUM($E$109:DN109)-SUM($E$108:DN108))*'Capital Structure'!$H$21/12,0)</f>
        <v>0</v>
      </c>
      <c r="DO107" s="139">
        <f>MAX((SUM($E$100:DO100)-SUM($E$109:DO109)-SUM($E$108:DO108))*'Capital Structure'!$H$21/12,0)</f>
        <v>0</v>
      </c>
      <c r="DP107" s="139">
        <f>MAX((SUM($E$100:DP100)-SUM($E$109:DP109)-SUM($E$108:DP108))*'Capital Structure'!$H$21/12,0)</f>
        <v>0</v>
      </c>
      <c r="DQ107" s="139">
        <f>MAX((SUM($E$100:DQ100)-SUM($E$109:DQ109)-SUM($E$108:DQ108))*'Capital Structure'!$H$21/12,0)</f>
        <v>0</v>
      </c>
      <c r="DR107" s="139">
        <f>MAX((SUM($E$100:DR100)-SUM($E$109:DR109)-SUM($E$108:DR108))*'Capital Structure'!$H$21/12,0)</f>
        <v>0</v>
      </c>
      <c r="DS107" s="139">
        <f>MAX((SUM($E$100:DS100)-SUM($E$109:DS109)-SUM($E$108:DS108))*'Capital Structure'!$H$21/12,0)</f>
        <v>0</v>
      </c>
      <c r="DT107" s="139">
        <f>MAX((SUM($E$100:DT100)-SUM($E$109:DT109)-SUM($E$108:DT108))*'Capital Structure'!$H$21/12,0)</f>
        <v>0</v>
      </c>
      <c r="DU107" s="139">
        <f>MAX((SUM($E$100:DU100)-SUM($E$109:DU109)-SUM($E$108:DU108))*'Capital Structure'!$H$21/12,0)</f>
        <v>0</v>
      </c>
      <c r="DV107" s="139">
        <f>MAX((SUM($E$100:DV100)-SUM($E$109:DV109)-SUM($E$108:DV108))*'Capital Structure'!$H$21/12,0)</f>
        <v>0</v>
      </c>
      <c r="DW107" s="139">
        <f>MAX((SUM($E$100:DW100)-SUM($E$109:DW109)-SUM($E$108:DW108))*'Capital Structure'!$H$21/12,0)</f>
        <v>0</v>
      </c>
      <c r="DX107" s="139">
        <f>MAX((SUM($E$100:DX100)-SUM($E$109:DX109)-SUM($E$108:DX108))*'Capital Structure'!$H$21/12,0)</f>
        <v>0</v>
      </c>
      <c r="DY107" s="139">
        <f>MAX((SUM($E$100:DY100)-SUM($E$109:DY109)-SUM($E$108:DY108))*'Capital Structure'!$H$21/12,0)</f>
        <v>0</v>
      </c>
      <c r="DZ107" s="139">
        <f>MAX((SUM($E$100:DZ100)-SUM($E$109:DZ109)-SUM($E$108:DZ108))*'Capital Structure'!$H$21/12,0)</f>
        <v>0</v>
      </c>
      <c r="EA107" s="139">
        <f>MAX((SUM($E$100:EA100)-SUM($E$109:EA109)-SUM($E$108:EA108))*'Capital Structure'!$H$21/12,0)</f>
        <v>0</v>
      </c>
      <c r="EB107" s="139">
        <f>MAX((SUM($E$100:EB100)-SUM($E$109:EB109)-SUM($E$108:EB108))*'Capital Structure'!$H$21/12,0)</f>
        <v>0</v>
      </c>
      <c r="EC107" s="139">
        <f>MAX((SUM($E$100:EC100)-SUM($E$109:EC109)-SUM($E$108:EC108))*'Capital Structure'!$H$21/12,0)</f>
        <v>0</v>
      </c>
      <c r="ED107" s="139">
        <f>MAX((SUM($E$100:ED100)-SUM($E$109:ED109)-SUM($E$108:ED108))*'Capital Structure'!$H$21/12,0)</f>
        <v>0</v>
      </c>
      <c r="EE107" s="139">
        <f>MAX((SUM($E$100:EE100)-SUM($E$109:EE109)-SUM($E$108:EE108))*'Capital Structure'!$H$21/12,0)</f>
        <v>0</v>
      </c>
      <c r="EF107" s="139">
        <f>MAX((SUM($E$100:EF100)-SUM($E$109:EF109)-SUM($E$108:EF108))*'Capital Structure'!$H$21/12,0)</f>
        <v>0</v>
      </c>
      <c r="EG107" s="139">
        <f>MAX((SUM($E$100:EG100)-SUM($E$109:EG109)-SUM($E$108:EG108))*'Capital Structure'!$H$21/12,0)</f>
        <v>0</v>
      </c>
      <c r="EH107" s="139">
        <f>MAX((SUM($E$100:EH100)-SUM($E$109:EH109)-SUM($E$108:EH108))*'Capital Structure'!$H$21/12,0)</f>
        <v>0</v>
      </c>
      <c r="EI107" s="139">
        <f>MAX((SUM($E$100:EI100)-SUM($E$109:EI109)-SUM($E$108:EI108))*'Capital Structure'!$H$21/12,0)</f>
        <v>0</v>
      </c>
      <c r="EJ107" s="139">
        <f>MAX((SUM($E$100:EJ100)-SUM($E$109:EJ109)-SUM($E$108:EJ108))*'Capital Structure'!$H$21/12,0)</f>
        <v>0</v>
      </c>
      <c r="EK107" s="139">
        <f>MAX((SUM($E$100:EK100)-SUM($E$109:EK109)-SUM($E$108:EK108))*'Capital Structure'!$H$21/12,0)</f>
        <v>0</v>
      </c>
      <c r="EL107" s="139">
        <f>MAX((SUM($E$100:EL100)-SUM($E$109:EL109)-SUM($E$108:EL108))*'Capital Structure'!$H$21/12,0)</f>
        <v>0</v>
      </c>
      <c r="EM107" s="139">
        <f>MAX((SUM($E$100:EM100)-SUM($E$109:EM109)-SUM($E$108:EM108))*'Capital Structure'!$H$21/12,0)</f>
        <v>0</v>
      </c>
      <c r="EN107" s="139">
        <f>MAX((SUM($E$100:EN100)-SUM($E$109:EN109)-SUM($E$108:EN108))*'Capital Structure'!$H$21/12,0)</f>
        <v>0</v>
      </c>
      <c r="EO107" s="139">
        <f>MAX((SUM($E$100:EO100)-SUM($E$109:EO109)-SUM($E$108:EO108))*'Capital Structure'!$H$21/12,0)</f>
        <v>0</v>
      </c>
      <c r="EP107" s="139">
        <f>MAX((SUM($E$100:EP100)-SUM($E$109:EP109)-SUM($E$108:EP108))*'Capital Structure'!$H$21/12,0)</f>
        <v>0</v>
      </c>
      <c r="EQ107" s="139">
        <f>MAX((SUM($E$100:EQ100)-SUM($E$109:EQ109)-SUM($E$108:EQ108))*'Capital Structure'!$H$21/12,0)</f>
        <v>0</v>
      </c>
      <c r="ER107" s="139">
        <f>MAX((SUM($E$100:ER100)-SUM($E$109:ER109)-SUM($E$108:ER108))*'Capital Structure'!$H$21/12,0)</f>
        <v>0</v>
      </c>
      <c r="ES107" s="139">
        <f>MAX((SUM($E$100:ES100)-SUM($E$109:ES109)-SUM($E$108:ES108))*'Capital Structure'!$H$21/12,0)</f>
        <v>0</v>
      </c>
      <c r="ET107" s="139">
        <f>MAX((SUM($E$100:ET100)-SUM($E$109:ET109)-SUM($E$108:ET108))*'Capital Structure'!$H$21/12,0)</f>
        <v>0</v>
      </c>
      <c r="EU107" s="139">
        <f>MAX((SUM($E$100:EU100)-SUM($E$109:EU109)-SUM($E$108:EU108))*'Capital Structure'!$H$21/12,0)</f>
        <v>0</v>
      </c>
      <c r="EV107" s="139">
        <f>MAX((SUM($E$100:EV100)-SUM($E$109:EV109)-SUM($E$108:EV108))*'Capital Structure'!$H$21/12,0)</f>
        <v>0</v>
      </c>
      <c r="EW107" s="139">
        <f>MAX((SUM($E$100:EW100)-SUM($E$109:EW109)-SUM($E$108:EW108))*'Capital Structure'!$H$21/12,0)</f>
        <v>0</v>
      </c>
      <c r="EX107" s="139">
        <f>MAX((SUM($E$100:EX100)-SUM($E$109:EX109)-SUM($E$108:EX108))*'Capital Structure'!$H$21/12,0)</f>
        <v>0</v>
      </c>
      <c r="EY107" s="139">
        <f>MAX((SUM($E$100:EY100)-SUM($E$109:EY109)-SUM($E$108:EY108))*'Capital Structure'!$H$21/12,0)</f>
        <v>0</v>
      </c>
      <c r="EZ107" s="139">
        <f>MAX((SUM($E$100:EZ100)-SUM($E$109:EZ109)-SUM($E$108:EZ108))*'Capital Structure'!$H$21/12,0)</f>
        <v>0</v>
      </c>
      <c r="FA107" s="139">
        <f>MAX((SUM($E$100:FA100)-SUM($E$109:FA109)-SUM($E$108:FA108))*'Capital Structure'!$H$21/12,0)</f>
        <v>0</v>
      </c>
      <c r="FB107" s="139">
        <f>MAX((SUM($E$100:FB100)-SUM($E$109:FB109)-SUM($E$108:FB108))*'Capital Structure'!$H$21/12,0)</f>
        <v>0</v>
      </c>
      <c r="FC107" s="139"/>
      <c r="FD107" s="139"/>
      <c r="FE107" s="139"/>
      <c r="FF107" s="139"/>
      <c r="FG107" s="139"/>
      <c r="FH107" s="139"/>
      <c r="FI107" s="139"/>
      <c r="FJ107" s="139"/>
      <c r="FK107" s="139"/>
      <c r="FL107" s="139"/>
      <c r="FM107" s="139"/>
      <c r="FN107" s="139"/>
      <c r="FO107" s="139"/>
      <c r="FP107" s="139"/>
      <c r="FQ107" s="139"/>
      <c r="FR107" s="139"/>
      <c r="FS107" s="139"/>
      <c r="FT107" s="139"/>
      <c r="FU107" s="139"/>
      <c r="FV107" s="139"/>
      <c r="FW107" s="139"/>
      <c r="FX107" s="139"/>
      <c r="FY107" s="139"/>
      <c r="FZ107" s="139"/>
      <c r="GA107" s="139"/>
      <c r="GB107" s="139"/>
      <c r="GC107" s="139"/>
      <c r="GD107" s="139"/>
      <c r="GE107" s="139"/>
      <c r="GF107" s="139"/>
      <c r="GG107" s="139"/>
      <c r="GH107" s="139"/>
      <c r="GI107" s="139"/>
      <c r="GJ107" s="139"/>
      <c r="GK107" s="139"/>
      <c r="GL107" s="139"/>
      <c r="GM107" s="139"/>
      <c r="GN107" s="139"/>
      <c r="GO107" s="139"/>
      <c r="GP107" s="139"/>
      <c r="GQ107" s="139"/>
      <c r="GR107" s="139"/>
      <c r="GS107" s="139"/>
      <c r="GT107" s="139"/>
      <c r="GU107" s="139"/>
      <c r="GV107" s="139"/>
      <c r="GW107" s="139"/>
      <c r="GX107" s="139"/>
    </row>
    <row r="108" spans="2:206">
      <c r="B108" s="139" t="s">
        <v>352</v>
      </c>
      <c r="E108" s="139">
        <f>IFERROR(VLOOKUP(E$88,'Capital Structure'!$H$27:$I$29,2,FALSE),0)</f>
        <v>0</v>
      </c>
      <c r="F108" s="139">
        <f>IFERROR(VLOOKUP(F$88,'Capital Structure'!$H$27:$I$29,2,FALSE),0)</f>
        <v>0</v>
      </c>
      <c r="G108" s="139">
        <f>IFERROR(VLOOKUP(G$88,'Capital Structure'!$H$27:$I$29,2,FALSE),0)</f>
        <v>0</v>
      </c>
      <c r="H108" s="139">
        <f>IFERROR(VLOOKUP(H$88,'Capital Structure'!$H$27:$I$29,2,FALSE),0)</f>
        <v>0</v>
      </c>
      <c r="I108" s="139">
        <f>IFERROR(VLOOKUP(I$88,'Capital Structure'!$H$27:$I$29,2,FALSE),0)</f>
        <v>0</v>
      </c>
      <c r="J108" s="139">
        <f>IFERROR(VLOOKUP(J$88,'Capital Structure'!$H$27:$I$29,2,FALSE),0)</f>
        <v>0</v>
      </c>
      <c r="K108" s="139">
        <f>IFERROR(VLOOKUP(K$88,'Capital Structure'!$H$27:$I$29,2,FALSE),0)</f>
        <v>0</v>
      </c>
      <c r="L108" s="139">
        <f>IFERROR(VLOOKUP(L$88,'Capital Structure'!$H$27:$I$29,2,FALSE),0)</f>
        <v>0</v>
      </c>
      <c r="M108" s="139">
        <f>IFERROR(VLOOKUP(M$88,'Capital Structure'!$H$27:$I$29,2,FALSE),0)</f>
        <v>0</v>
      </c>
      <c r="N108" s="139">
        <f>IFERROR(VLOOKUP(N$88,'Capital Structure'!$H$27:$I$29,2,FALSE),0)</f>
        <v>0</v>
      </c>
      <c r="O108" s="139">
        <f>IFERROR(VLOOKUP(O$88,'Capital Structure'!$H$27:$I$29,2,FALSE),0)</f>
        <v>0</v>
      </c>
      <c r="P108" s="139">
        <f>IFERROR(VLOOKUP(P$88,'Capital Structure'!$H$27:$I$29,2,FALSE),0)</f>
        <v>0</v>
      </c>
      <c r="Q108" s="139">
        <f>IFERROR(VLOOKUP(Q$88,'Capital Structure'!$H$27:$I$29,2,FALSE),0)</f>
        <v>0</v>
      </c>
      <c r="R108" s="139">
        <f>IFERROR(VLOOKUP(R$88,'Capital Structure'!$H$27:$I$29,2,FALSE),0)</f>
        <v>0</v>
      </c>
      <c r="S108" s="139">
        <f>IFERROR(VLOOKUP(S$88,'Capital Structure'!$H$27:$I$29,2,FALSE),0)</f>
        <v>0</v>
      </c>
      <c r="T108" s="139">
        <f>IFERROR(VLOOKUP(T$88,'Capital Structure'!$H$27:$I$29,2,FALSE),0)</f>
        <v>0</v>
      </c>
      <c r="U108" s="139">
        <f>IFERROR(VLOOKUP(U$88,'Capital Structure'!$H$27:$I$29,2,FALSE),0)</f>
        <v>0</v>
      </c>
      <c r="V108" s="139">
        <f>IFERROR(VLOOKUP(V$88,'Capital Structure'!$H$27:$I$29,2,FALSE),0)</f>
        <v>0</v>
      </c>
      <c r="W108" s="139">
        <f>IFERROR(VLOOKUP(W$88,'Capital Structure'!$H$27:$I$29,2,FALSE),0)</f>
        <v>0</v>
      </c>
      <c r="X108" s="139">
        <f>IFERROR(VLOOKUP(X$88,'Capital Structure'!$H$27:$I$29,2,FALSE),0)</f>
        <v>0</v>
      </c>
      <c r="Y108" s="139">
        <f>IFERROR(VLOOKUP(Y$88,'Capital Structure'!$H$27:$I$29,2,FALSE),0)</f>
        <v>0</v>
      </c>
      <c r="Z108" s="139">
        <f>IFERROR(VLOOKUP(Z$88,'Capital Structure'!$H$27:$I$29,2,FALSE),0)</f>
        <v>0</v>
      </c>
      <c r="AA108" s="139">
        <f>IFERROR(VLOOKUP(AA$88,'Capital Structure'!$H$27:$I$29,2,FALSE),0)</f>
        <v>0</v>
      </c>
      <c r="AB108" s="139">
        <f>IFERROR(VLOOKUP(AB$88,'Capital Structure'!$H$27:$I$29,2,FALSE),0)</f>
        <v>0</v>
      </c>
      <c r="AC108" s="139">
        <f>IFERROR(VLOOKUP(AC$88,'Capital Structure'!$H$27:$I$29,2,FALSE),0)</f>
        <v>0</v>
      </c>
      <c r="AD108" s="139">
        <f>IFERROR(VLOOKUP(AD$88,'Capital Structure'!$H$27:$I$29,2,FALSE),0)</f>
        <v>0</v>
      </c>
      <c r="AE108" s="139">
        <f>IFERROR(VLOOKUP(AE$88,'Capital Structure'!$H$27:$I$29,2,FALSE),0)</f>
        <v>0</v>
      </c>
      <c r="AF108" s="139">
        <f>IFERROR(VLOOKUP(AF$88,'Capital Structure'!$H$27:$I$29,2,FALSE),0)</f>
        <v>0</v>
      </c>
      <c r="AG108" s="139">
        <f>IFERROR(VLOOKUP(AG$88,'Capital Structure'!$H$27:$I$29,2,FALSE),0)</f>
        <v>0</v>
      </c>
      <c r="AH108" s="139">
        <f>IFERROR(VLOOKUP(AH$88,'Capital Structure'!$H$27:$I$29,2,FALSE),0)</f>
        <v>0</v>
      </c>
      <c r="AI108" s="139">
        <f>IFERROR(VLOOKUP(AI$88,'Capital Structure'!$H$27:$I$29,2,FALSE),0)</f>
        <v>0</v>
      </c>
      <c r="AJ108" s="139">
        <f>IFERROR(VLOOKUP(AJ$88,'Capital Structure'!$H$27:$I$29,2,FALSE),0)</f>
        <v>0</v>
      </c>
      <c r="AK108" s="139">
        <f>IFERROR(VLOOKUP(AK$88,'Capital Structure'!$H$27:$I$29,2,FALSE),0)</f>
        <v>0</v>
      </c>
      <c r="AL108" s="139">
        <f>IFERROR(VLOOKUP(AL$88,'Capital Structure'!$H$27:$I$29,2,FALSE),0)</f>
        <v>0</v>
      </c>
      <c r="AM108" s="139">
        <f>IFERROR(VLOOKUP(AM$88,'Capital Structure'!$H$27:$I$29,2,FALSE),0)</f>
        <v>0</v>
      </c>
      <c r="AN108" s="139">
        <f>IFERROR(VLOOKUP(AN$88,'Capital Structure'!$H$27:$I$29,2,FALSE),0)</f>
        <v>0</v>
      </c>
      <c r="AO108" s="139">
        <f>IFERROR(VLOOKUP(AO$88,'Capital Structure'!$H$27:$I$29,2,FALSE),0)</f>
        <v>0</v>
      </c>
      <c r="AP108" s="139">
        <f>IFERROR(VLOOKUP(AP$88,'Capital Structure'!$H$27:$I$29,2,FALSE),0)</f>
        <v>0</v>
      </c>
      <c r="AQ108" s="139">
        <f>IFERROR(VLOOKUP(AQ$88,'Capital Structure'!$H$27:$I$29,2,FALSE),0)</f>
        <v>0</v>
      </c>
      <c r="AR108" s="139">
        <f>IFERROR(VLOOKUP(AR$88,'Capital Structure'!$H$27:$I$29,2,FALSE),0)</f>
        <v>0</v>
      </c>
      <c r="AS108" s="139">
        <f>IFERROR(VLOOKUP(AS$88,'Capital Structure'!$H$27:$I$29,2,FALSE),0)</f>
        <v>0</v>
      </c>
      <c r="AT108" s="139">
        <f>IFERROR(VLOOKUP(AT$88,'Capital Structure'!$H$27:$I$29,2,FALSE),0)</f>
        <v>0</v>
      </c>
      <c r="AU108" s="139">
        <f>IFERROR(VLOOKUP(AU$88,'Capital Structure'!$H$27:$I$29,2,FALSE),0)</f>
        <v>0</v>
      </c>
      <c r="AV108" s="139">
        <f>IFERROR(VLOOKUP(AV$88,'Capital Structure'!$H$27:$I$29,2,FALSE),0)</f>
        <v>0</v>
      </c>
      <c r="AW108" s="139">
        <f>IFERROR(VLOOKUP(AW$88,'Capital Structure'!$H$27:$I$29,2,FALSE),0)</f>
        <v>0</v>
      </c>
      <c r="AX108" s="139">
        <f>IFERROR(VLOOKUP(AX$88,'Capital Structure'!$H$27:$I$29,2,FALSE),0)</f>
        <v>0</v>
      </c>
      <c r="AY108" s="139">
        <f>IFERROR(VLOOKUP(AY$88,'Capital Structure'!$H$27:$I$29,2,FALSE),0)</f>
        <v>0</v>
      </c>
      <c r="AZ108" s="139">
        <f>IFERROR(VLOOKUP(AZ$88,'Capital Structure'!$H$27:$I$29,2,FALSE),0)</f>
        <v>0</v>
      </c>
      <c r="BA108" s="139">
        <f>IFERROR(VLOOKUP(BA$88,'Capital Structure'!$H$27:$I$29,2,FALSE),0)</f>
        <v>0</v>
      </c>
      <c r="BB108" s="139">
        <f>IFERROR(VLOOKUP(BB$88,'Capital Structure'!$H$27:$I$29,2,FALSE),0)</f>
        <v>0</v>
      </c>
      <c r="BC108" s="139">
        <f>IFERROR(VLOOKUP(BC$88,'Capital Structure'!$H$27:$I$29,2,FALSE),0)</f>
        <v>0</v>
      </c>
      <c r="BD108" s="139">
        <f>IFERROR(VLOOKUP(BD$88,'Capital Structure'!$H$27:$I$29,2,FALSE),0)</f>
        <v>0</v>
      </c>
      <c r="BE108" s="139">
        <f>IFERROR(VLOOKUP(BE$88,'Capital Structure'!$H$27:$I$29,2,FALSE),0)</f>
        <v>0</v>
      </c>
      <c r="BF108" s="139">
        <f>IFERROR(VLOOKUP(BF$88,'Capital Structure'!$H$27:$I$29,2,FALSE),0)</f>
        <v>0</v>
      </c>
      <c r="BG108" s="139">
        <f>IFERROR(VLOOKUP(BG$88,'Capital Structure'!$H$27:$I$29,2,FALSE),0)</f>
        <v>0</v>
      </c>
      <c r="BH108" s="139">
        <f>IFERROR(VLOOKUP(BH$88,'Capital Structure'!$H$27:$I$29,2,FALSE),0)</f>
        <v>0</v>
      </c>
      <c r="BI108" s="139">
        <f>IFERROR(VLOOKUP(BI$88,'Capital Structure'!$H$27:$I$29,2,FALSE),0)</f>
        <v>0</v>
      </c>
      <c r="BJ108" s="139">
        <f>IFERROR(VLOOKUP(BJ$88,'Capital Structure'!$H$27:$I$29,2,FALSE),0)</f>
        <v>0</v>
      </c>
      <c r="BK108" s="139">
        <f>IFERROR(VLOOKUP(BK$88,'Capital Structure'!$H$27:$I$29,2,FALSE),0)</f>
        <v>0</v>
      </c>
      <c r="BL108" s="139">
        <f>IFERROR(VLOOKUP(BL$88,'Capital Structure'!$H$27:$I$29,2,FALSE),0)</f>
        <v>0</v>
      </c>
      <c r="BM108" s="139">
        <f>IFERROR(VLOOKUP(BM$88,'Capital Structure'!$H$27:$I$29,2,FALSE),0)</f>
        <v>0</v>
      </c>
      <c r="BN108" s="139">
        <f>IFERROR(VLOOKUP(BN$88,'Capital Structure'!$H$27:$I$29,2,FALSE),0)</f>
        <v>0</v>
      </c>
      <c r="BO108" s="139">
        <f>IFERROR(VLOOKUP(BO$88,'Capital Structure'!$H$27:$I$29,2,FALSE),0)</f>
        <v>0</v>
      </c>
      <c r="BP108" s="139">
        <f>IFERROR(VLOOKUP(BP$88,'Capital Structure'!$H$27:$I$29,2,FALSE),0)</f>
        <v>0</v>
      </c>
      <c r="BQ108" s="139">
        <f>IFERROR(VLOOKUP(BQ$88,'Capital Structure'!$H$27:$I$29,2,FALSE),0)</f>
        <v>0</v>
      </c>
      <c r="BR108" s="139">
        <f>IFERROR(VLOOKUP(BR$88,'Capital Structure'!$H$27:$I$29,2,FALSE),0)</f>
        <v>0</v>
      </c>
      <c r="BS108" s="139">
        <f>IFERROR(VLOOKUP(BS$88,'Capital Structure'!$H$27:$I$29,2,FALSE),0)</f>
        <v>0</v>
      </c>
      <c r="BT108" s="139">
        <f>IFERROR(VLOOKUP(BT$88,'Capital Structure'!$H$27:$I$29,2,FALSE),0)</f>
        <v>0</v>
      </c>
      <c r="BU108" s="139">
        <f>IFERROR(VLOOKUP(BU$88,'Capital Structure'!$H$27:$I$29,2,FALSE),0)</f>
        <v>0</v>
      </c>
      <c r="BV108" s="139">
        <f>IFERROR(VLOOKUP(BV$88,'Capital Structure'!$H$27:$I$29,2,FALSE),0)</f>
        <v>0</v>
      </c>
      <c r="BW108" s="139">
        <f>IFERROR(VLOOKUP(BW$88,'Capital Structure'!$H$27:$I$29,2,FALSE),0)</f>
        <v>0</v>
      </c>
      <c r="BX108" s="139">
        <f>IFERROR(VLOOKUP(BX$88,'Capital Structure'!$H$27:$I$29,2,FALSE),0)</f>
        <v>0</v>
      </c>
      <c r="BY108" s="139">
        <f>IFERROR(VLOOKUP(BY$88,'Capital Structure'!$H$27:$I$29,2,FALSE),0)</f>
        <v>0</v>
      </c>
      <c r="BZ108" s="139">
        <f>IFERROR(VLOOKUP(BZ$88,'Capital Structure'!$H$27:$I$29,2,FALSE),0)</f>
        <v>0</v>
      </c>
      <c r="CA108" s="139">
        <f>IFERROR(VLOOKUP(CA$88,'Capital Structure'!$H$27:$I$29,2,FALSE),0)</f>
        <v>0</v>
      </c>
      <c r="CB108" s="139">
        <f>IFERROR(VLOOKUP(CB$88,'Capital Structure'!$H$27:$I$29,2,FALSE),0)</f>
        <v>0</v>
      </c>
      <c r="CC108" s="139">
        <f>IFERROR(VLOOKUP(CC$88,'Capital Structure'!$H$27:$I$29,2,FALSE),0)</f>
        <v>0</v>
      </c>
      <c r="CD108" s="139">
        <f>IFERROR(VLOOKUP(CD$88,'Capital Structure'!$H$27:$I$29,2,FALSE),0)</f>
        <v>0</v>
      </c>
      <c r="CE108" s="139">
        <f>IFERROR(VLOOKUP(CE$88,'Capital Structure'!$H$27:$I$29,2,FALSE),0)</f>
        <v>0</v>
      </c>
      <c r="CF108" s="139">
        <f>IFERROR(VLOOKUP(CF$88,'Capital Structure'!$H$27:$I$29,2,FALSE),0)</f>
        <v>0</v>
      </c>
      <c r="CG108" s="139">
        <f>IFERROR(VLOOKUP(CG$88,'Capital Structure'!$H$27:$I$29,2,FALSE),0)</f>
        <v>0</v>
      </c>
      <c r="CH108" s="139">
        <f>IFERROR(VLOOKUP(CH$88,'Capital Structure'!$H$27:$I$29,2,FALSE),0)</f>
        <v>0</v>
      </c>
      <c r="CI108" s="139">
        <f>IFERROR(VLOOKUP(CI$88,'Capital Structure'!$H$27:$I$29,2,FALSE),0)</f>
        <v>0</v>
      </c>
      <c r="CJ108" s="139">
        <f>IFERROR(VLOOKUP(CJ$88,'Capital Structure'!$H$27:$I$29,2,FALSE),0)</f>
        <v>0</v>
      </c>
      <c r="CK108" s="139">
        <f>IFERROR(VLOOKUP(CK$88,'Capital Structure'!$H$27:$I$29,2,FALSE),0)</f>
        <v>0</v>
      </c>
      <c r="CL108" s="139">
        <f>IFERROR(VLOOKUP(CL$88,'Capital Structure'!$H$27:$I$29,2,FALSE),0)</f>
        <v>0</v>
      </c>
      <c r="CM108" s="139">
        <f>IFERROR(VLOOKUP(CM$88,'Capital Structure'!$H$27:$I$29,2,FALSE),0)</f>
        <v>0</v>
      </c>
      <c r="CN108" s="139">
        <f>IFERROR(VLOOKUP(CN$88,'Capital Structure'!$H$27:$I$29,2,FALSE),0)</f>
        <v>0</v>
      </c>
      <c r="CO108" s="139">
        <f>IFERROR(VLOOKUP(CO$88,'Capital Structure'!$H$27:$I$29,2,FALSE),0)</f>
        <v>0</v>
      </c>
      <c r="CP108" s="139">
        <f>IFERROR(VLOOKUP(CP$88,'Capital Structure'!$H$27:$I$29,2,FALSE),0)</f>
        <v>0</v>
      </c>
      <c r="CQ108" s="139">
        <f>IFERROR(VLOOKUP(CQ$88,'Capital Structure'!$H$27:$I$29,2,FALSE),0)</f>
        <v>0</v>
      </c>
      <c r="CR108" s="139">
        <f>IFERROR(VLOOKUP(CR$88,'Capital Structure'!$H$27:$I$29,2,FALSE),0)</f>
        <v>0</v>
      </c>
      <c r="CS108" s="139">
        <f>IFERROR(VLOOKUP(CS$88,'Capital Structure'!$H$27:$I$29,2,FALSE),0)</f>
        <v>0</v>
      </c>
      <c r="CT108" s="139">
        <f>IFERROR(VLOOKUP(CT$88,'Capital Structure'!$H$27:$I$29,2,FALSE),0)</f>
        <v>0</v>
      </c>
      <c r="CU108" s="139">
        <f>IFERROR(VLOOKUP(CU$88,'Capital Structure'!$H$27:$I$29,2,FALSE),0)</f>
        <v>0</v>
      </c>
      <c r="CV108" s="139">
        <f>IFERROR(VLOOKUP(CV$88,'Capital Structure'!$H$27:$I$29,2,FALSE),0)</f>
        <v>0</v>
      </c>
      <c r="CW108" s="139">
        <f>IFERROR(VLOOKUP(CW$88,'Capital Structure'!$H$27:$I$29,2,FALSE),0)</f>
        <v>0</v>
      </c>
      <c r="CX108" s="139">
        <f>IFERROR(VLOOKUP(CX$88,'Capital Structure'!$H$27:$I$29,2,FALSE),0)</f>
        <v>0</v>
      </c>
      <c r="CY108" s="139">
        <f>IFERROR(VLOOKUP(CY$88,'Capital Structure'!$H$27:$I$29,2,FALSE),0)</f>
        <v>0</v>
      </c>
      <c r="CZ108" s="139">
        <f>IFERROR(VLOOKUP(CZ$88,'Capital Structure'!$H$27:$I$29,2,FALSE),0)</f>
        <v>0</v>
      </c>
      <c r="DA108" s="139">
        <f>IFERROR(VLOOKUP(DA$88,'Capital Structure'!$H$27:$I$29,2,FALSE),0)</f>
        <v>0</v>
      </c>
      <c r="DB108" s="139">
        <f>IFERROR(VLOOKUP(DB$88,'Capital Structure'!$H$27:$I$29,2,FALSE),0)</f>
        <v>0</v>
      </c>
      <c r="DC108" s="139">
        <f>IFERROR(VLOOKUP(DC$88,'Capital Structure'!$H$27:$I$29,2,FALSE),0)</f>
        <v>0</v>
      </c>
      <c r="DD108" s="139">
        <f>IFERROR(VLOOKUP(DD$88,'Capital Structure'!$H$27:$I$29,2,FALSE),0)</f>
        <v>0</v>
      </c>
      <c r="DE108" s="139">
        <f>IFERROR(VLOOKUP(DE$88,'Capital Structure'!$H$27:$I$29,2,FALSE),0)</f>
        <v>0</v>
      </c>
      <c r="DF108" s="139">
        <f>IFERROR(VLOOKUP(DF$88,'Capital Structure'!$H$27:$I$29,2,FALSE),0)</f>
        <v>0</v>
      </c>
      <c r="DG108" s="139">
        <f>IFERROR(VLOOKUP(DG$88,'Capital Structure'!$H$27:$I$29,2,FALSE),0)</f>
        <v>0</v>
      </c>
      <c r="DH108" s="139">
        <f>IFERROR(VLOOKUP(DH$88,'Capital Structure'!$H$27:$I$29,2,FALSE),0)</f>
        <v>0</v>
      </c>
      <c r="DI108" s="139">
        <f>IFERROR(VLOOKUP(DI$88,'Capital Structure'!$H$27:$I$29,2,FALSE),0)</f>
        <v>0</v>
      </c>
      <c r="DJ108" s="139">
        <f>IFERROR(VLOOKUP(DJ$88,'Capital Structure'!$H$27:$I$29,2,FALSE),0)</f>
        <v>0</v>
      </c>
      <c r="DK108" s="139">
        <f>IFERROR(VLOOKUP(DK$88,'Capital Structure'!$H$27:$I$29,2,FALSE),0)</f>
        <v>0</v>
      </c>
      <c r="DL108" s="139">
        <f>IFERROR(VLOOKUP(DL$88,'Capital Structure'!$H$27:$I$29,2,FALSE),0)</f>
        <v>0</v>
      </c>
      <c r="DM108" s="139">
        <f>IFERROR(VLOOKUP(DM$88,'Capital Structure'!$H$27:$I$29,2,FALSE),0)</f>
        <v>0</v>
      </c>
      <c r="DN108" s="139">
        <f>IFERROR(VLOOKUP(DN$88,'Capital Structure'!$H$27:$I$29,2,FALSE),0)</f>
        <v>0</v>
      </c>
      <c r="DO108" s="139">
        <f>IFERROR(VLOOKUP(DO$88,'Capital Structure'!$H$27:$I$29,2,FALSE),0)</f>
        <v>0</v>
      </c>
      <c r="DP108" s="139">
        <f>IFERROR(VLOOKUP(DP$88,'Capital Structure'!$H$27:$I$29,2,FALSE),0)</f>
        <v>0</v>
      </c>
      <c r="DQ108" s="139">
        <f>IFERROR(VLOOKUP(DQ$88,'Capital Structure'!$H$27:$I$29,2,FALSE),0)</f>
        <v>0</v>
      </c>
      <c r="DR108" s="139">
        <f>IFERROR(VLOOKUP(DR$88,'Capital Structure'!$H$27:$I$29,2,FALSE),0)</f>
        <v>0</v>
      </c>
      <c r="DS108" s="139">
        <f>IFERROR(VLOOKUP(DS$88,'Capital Structure'!$H$27:$I$29,2,FALSE),0)</f>
        <v>0</v>
      </c>
      <c r="DT108" s="139">
        <f>IFERROR(VLOOKUP(DT$88,'Capital Structure'!$H$27:$I$29,2,FALSE),0)</f>
        <v>0</v>
      </c>
      <c r="DU108" s="139">
        <f>IFERROR(VLOOKUP(DU$88,'Capital Structure'!$H$27:$I$29,2,FALSE),0)</f>
        <v>0</v>
      </c>
      <c r="DV108" s="139">
        <f>IFERROR(VLOOKUP(DV$88,'Capital Structure'!$H$27:$I$29,2,FALSE),0)</f>
        <v>0</v>
      </c>
      <c r="DW108" s="139">
        <f>IFERROR(VLOOKUP(DW$88,'Capital Structure'!$H$27:$I$29,2,FALSE),0)</f>
        <v>0</v>
      </c>
      <c r="DX108" s="139">
        <f>IFERROR(VLOOKUP(DX$88,'Capital Structure'!$H$27:$I$29,2,FALSE),0)</f>
        <v>0</v>
      </c>
      <c r="DY108" s="139">
        <f>IFERROR(VLOOKUP(DY$88,'Capital Structure'!$H$27:$I$29,2,FALSE),0)</f>
        <v>0</v>
      </c>
      <c r="DZ108" s="139">
        <f>IFERROR(VLOOKUP(DZ$88,'Capital Structure'!$H$27:$I$29,2,FALSE),0)</f>
        <v>0</v>
      </c>
      <c r="EA108" s="139">
        <f>IFERROR(VLOOKUP(EA$88,'Capital Structure'!$H$27:$I$29,2,FALSE),0)</f>
        <v>0</v>
      </c>
      <c r="EB108" s="139">
        <f>IFERROR(VLOOKUP(EB$88,'Capital Structure'!$H$27:$I$29,2,FALSE),0)</f>
        <v>0</v>
      </c>
      <c r="EC108" s="139">
        <f>IFERROR(VLOOKUP(EC$88,'Capital Structure'!$H$27:$I$29,2,FALSE),0)</f>
        <v>0</v>
      </c>
      <c r="ED108" s="139">
        <f>IFERROR(VLOOKUP(ED$88,'Capital Structure'!$H$27:$I$29,2,FALSE),0)</f>
        <v>0</v>
      </c>
      <c r="EE108" s="139">
        <f>IFERROR(VLOOKUP(EE$88,'Capital Structure'!$H$27:$I$29,2,FALSE),0)</f>
        <v>0</v>
      </c>
      <c r="EF108" s="139">
        <f>IFERROR(VLOOKUP(EF$88,'Capital Structure'!$H$27:$I$29,2,FALSE),0)</f>
        <v>0</v>
      </c>
      <c r="EG108" s="139">
        <f>IFERROR(VLOOKUP(EG$88,'Capital Structure'!$H$27:$I$29,2,FALSE),0)</f>
        <v>0</v>
      </c>
      <c r="EH108" s="139">
        <f>IFERROR(VLOOKUP(EH$88,'Capital Structure'!$H$27:$I$29,2,FALSE),0)</f>
        <v>0</v>
      </c>
      <c r="EI108" s="139">
        <f>IFERROR(VLOOKUP(EI$88,'Capital Structure'!$H$27:$I$29,2,FALSE),0)</f>
        <v>0</v>
      </c>
      <c r="EJ108" s="139">
        <f>IFERROR(VLOOKUP(EJ$88,'Capital Structure'!$H$27:$I$29,2,FALSE),0)</f>
        <v>0</v>
      </c>
      <c r="EK108" s="139">
        <f>IFERROR(VLOOKUP(EK$88,'Capital Structure'!$H$27:$I$29,2,FALSE),0)</f>
        <v>0</v>
      </c>
      <c r="EL108" s="139">
        <f>IFERROR(VLOOKUP(EL$88,'Capital Structure'!$H$27:$I$29,2,FALSE),0)</f>
        <v>0</v>
      </c>
      <c r="EM108" s="139">
        <f>IFERROR(VLOOKUP(EM$88,'Capital Structure'!$H$27:$I$29,2,FALSE),0)</f>
        <v>0</v>
      </c>
      <c r="EN108" s="139">
        <f>IFERROR(VLOOKUP(EN$88,'Capital Structure'!$H$27:$I$29,2,FALSE),0)</f>
        <v>0</v>
      </c>
      <c r="EO108" s="139">
        <f>IFERROR(VLOOKUP(EO$88,'Capital Structure'!$H$27:$I$29,2,FALSE),0)</f>
        <v>0</v>
      </c>
      <c r="EP108" s="139">
        <f>IFERROR(VLOOKUP(EP$88,'Capital Structure'!$H$27:$I$29,2,FALSE),0)</f>
        <v>0</v>
      </c>
      <c r="EQ108" s="139">
        <f>IFERROR(VLOOKUP(EQ$88,'Capital Structure'!$H$27:$I$29,2,FALSE),0)</f>
        <v>0</v>
      </c>
      <c r="ER108" s="139">
        <f>IFERROR(VLOOKUP(ER$88,'Capital Structure'!$H$27:$I$29,2,FALSE),0)</f>
        <v>0</v>
      </c>
      <c r="ES108" s="139">
        <f>IFERROR(VLOOKUP(ES$88,'Capital Structure'!$H$27:$I$29,2,FALSE),0)</f>
        <v>0</v>
      </c>
      <c r="ET108" s="139">
        <f>IFERROR(VLOOKUP(ET$88,'Capital Structure'!$H$27:$I$29,2,FALSE),0)</f>
        <v>0</v>
      </c>
      <c r="EU108" s="139">
        <f>IFERROR(VLOOKUP(EU$88,'Capital Structure'!$H$27:$I$29,2,FALSE),0)</f>
        <v>0</v>
      </c>
      <c r="EV108" s="139">
        <f>IFERROR(VLOOKUP(EV$88,'Capital Structure'!$H$27:$I$29,2,FALSE),0)</f>
        <v>0</v>
      </c>
      <c r="EW108" s="139">
        <f>IFERROR(VLOOKUP(EW$88,'Capital Structure'!$H$27:$I$29,2,FALSE),0)</f>
        <v>0</v>
      </c>
      <c r="EX108" s="139">
        <f>IFERROR(VLOOKUP(EX$88,'Capital Structure'!$H$27:$I$29,2,FALSE),0)</f>
        <v>0</v>
      </c>
      <c r="EY108" s="139">
        <f>IFERROR(VLOOKUP(EY$88,'Capital Structure'!$H$27:$I$29,2,FALSE),0)</f>
        <v>0</v>
      </c>
      <c r="EZ108" s="139">
        <f>IFERROR(VLOOKUP(EZ$88,'Capital Structure'!$H$27:$I$29,2,FALSE),0)</f>
        <v>0</v>
      </c>
      <c r="FA108" s="139">
        <f>IFERROR(VLOOKUP(FA$88,'Capital Structure'!$H$27:$I$29,2,FALSE),0)</f>
        <v>0</v>
      </c>
      <c r="FB108" s="139">
        <f>IFERROR(VLOOKUP(FB$88,'Capital Structure'!$H$27:$I$29,2,FALSE),0)</f>
        <v>0</v>
      </c>
      <c r="FC108" s="139"/>
      <c r="FD108" s="139"/>
      <c r="FE108" s="139"/>
      <c r="FF108" s="139"/>
      <c r="FG108" s="139"/>
      <c r="FH108" s="139"/>
      <c r="FI108" s="139"/>
      <c r="FJ108" s="139"/>
      <c r="FK108" s="139"/>
      <c r="FL108" s="139"/>
      <c r="FM108" s="139"/>
      <c r="FN108" s="139"/>
      <c r="FO108" s="139"/>
      <c r="FP108" s="139"/>
      <c r="FQ108" s="139"/>
      <c r="FR108" s="139"/>
      <c r="FS108" s="139"/>
      <c r="FT108" s="139"/>
      <c r="FU108" s="139"/>
      <c r="FV108" s="139"/>
      <c r="FW108" s="139"/>
      <c r="FX108" s="139"/>
      <c r="FY108" s="139"/>
      <c r="FZ108" s="139"/>
      <c r="GA108" s="139"/>
      <c r="GB108" s="139"/>
      <c r="GC108" s="139"/>
      <c r="GD108" s="139"/>
      <c r="GE108" s="139"/>
      <c r="GF108" s="139"/>
      <c r="GG108" s="139"/>
      <c r="GH108" s="139"/>
      <c r="GI108" s="139"/>
      <c r="GJ108" s="139"/>
      <c r="GK108" s="139"/>
      <c r="GL108" s="139"/>
      <c r="GM108" s="139"/>
      <c r="GN108" s="139"/>
      <c r="GO108" s="139"/>
      <c r="GP108" s="139"/>
      <c r="GQ108" s="139"/>
      <c r="GR108" s="139"/>
      <c r="GS108" s="139"/>
      <c r="GT108" s="139"/>
      <c r="GU108" s="139"/>
      <c r="GV108" s="139"/>
      <c r="GW108" s="139"/>
      <c r="GX108" s="139"/>
    </row>
    <row r="109" spans="2:206">
      <c r="B109" s="139" t="s">
        <v>326</v>
      </c>
      <c r="E109" s="139">
        <f>IF(E$88='Capital Structure'!$H$7,SUM($E$100:E100)-SUM($E$108:E108),0)</f>
        <v>0</v>
      </c>
      <c r="F109" s="139">
        <f>IF(F$88='Capital Structure'!$H$7,SUM($E$100:F100)-SUM($E$108:F108),0)</f>
        <v>0</v>
      </c>
      <c r="G109" s="139">
        <f>IF(G$88='Capital Structure'!$H$7,SUM($E$100:G100)-SUM($E$108:G108),0)</f>
        <v>0</v>
      </c>
      <c r="H109" s="139">
        <f>IF(H$88='Capital Structure'!$H$7,SUM($E$100:H100)-SUM($E$108:H108),0)</f>
        <v>0</v>
      </c>
      <c r="I109" s="139">
        <f>IF(I$88='Capital Structure'!$H$7,SUM($E$100:I100)-SUM($E$108:I108),0)</f>
        <v>0</v>
      </c>
      <c r="J109" s="139">
        <f>IF(J$88='Capital Structure'!$H$7,SUM($E$100:J100)-SUM($E$108:J108),0)</f>
        <v>0</v>
      </c>
      <c r="K109" s="139">
        <f>IF(K$88='Capital Structure'!$H$7,SUM($E$100:K100)-SUM($E$108:K108),0)</f>
        <v>0</v>
      </c>
      <c r="L109" s="139">
        <f>IF(L$88='Capital Structure'!$H$7,SUM($E$100:L100)-SUM($E$108:L108),0)</f>
        <v>0</v>
      </c>
      <c r="M109" s="139">
        <f>IF(M$88='Capital Structure'!$H$7,SUM($E$100:M100)-SUM($E$108:M108),0)</f>
        <v>0</v>
      </c>
      <c r="N109" s="139">
        <f>IF(N$88='Capital Structure'!$H$7,SUM($E$100:N100)-SUM($E$108:N108),0)</f>
        <v>0</v>
      </c>
      <c r="O109" s="139">
        <f>IF(O$88='Capital Structure'!$H$7,SUM($E$100:O100)-SUM($E$108:O108),0)</f>
        <v>0</v>
      </c>
      <c r="P109" s="139">
        <f>IF(P$88='Capital Structure'!$H$7,SUM($E$100:P100)-SUM($E$108:P108),0)</f>
        <v>0</v>
      </c>
      <c r="Q109" s="139">
        <f>IF(Q$88='Capital Structure'!$H$7,SUM($E$100:Q100)-SUM($E$108:Q108),0)</f>
        <v>0</v>
      </c>
      <c r="R109" s="139">
        <f>IF(R$88='Capital Structure'!$H$7,SUM($E$100:R100)-SUM($E$108:R108),0)</f>
        <v>0</v>
      </c>
      <c r="S109" s="139">
        <f>IF(S$88='Capital Structure'!$H$7,SUM($E$100:S100)-SUM($E$108:S108),0)</f>
        <v>0</v>
      </c>
      <c r="T109" s="139">
        <f>IF(T$88='Capital Structure'!$H$7,SUM($E$100:T100)-SUM($E$108:T108),0)</f>
        <v>0</v>
      </c>
      <c r="U109" s="139">
        <f>IF(U$88='Capital Structure'!$H$7,SUM($E$100:U100)-SUM($E$108:U108),0)</f>
        <v>0</v>
      </c>
      <c r="V109" s="139">
        <f>IF(V$88='Capital Structure'!$H$7,SUM($E$100:V100)-SUM($E$108:V108),0)</f>
        <v>0</v>
      </c>
      <c r="W109" s="139">
        <f>IF(W$88='Capital Structure'!$H$7,SUM($E$100:W100)-SUM($E$108:W108),0)</f>
        <v>0</v>
      </c>
      <c r="X109" s="139">
        <f>IF(X$88='Capital Structure'!$H$7,SUM($E$100:X100)-SUM($E$108:X108),0)</f>
        <v>0</v>
      </c>
      <c r="Y109" s="139">
        <f>IF(Y$88='Capital Structure'!$H$7,SUM($E$100:Y100)-SUM($E$108:Y108),0)</f>
        <v>0</v>
      </c>
      <c r="Z109" s="139">
        <f>IF(Z$88='Capital Structure'!$H$7,SUM($E$100:Z100)-SUM($E$108:Z108),0)</f>
        <v>0</v>
      </c>
      <c r="AA109" s="139">
        <f>IF(AA$88='Capital Structure'!$H$7,SUM($E$100:AA100)-SUM($E$108:AA108),0)</f>
        <v>0</v>
      </c>
      <c r="AB109" s="139">
        <f>IF(AB$88='Capital Structure'!$H$7,SUM($E$100:AB100)-SUM($E$108:AB108),0)</f>
        <v>0</v>
      </c>
      <c r="AC109" s="139">
        <f>IF(AC$88='Capital Structure'!$H$7,SUM($E$100:AC100)-SUM($E$108:AC108),0)</f>
        <v>0</v>
      </c>
      <c r="AD109" s="139">
        <f>IF(AD$88='Capital Structure'!$H$7,SUM($E$100:AD100)-SUM($E$108:AD108),0)</f>
        <v>0</v>
      </c>
      <c r="AE109" s="139">
        <f>IF(AE$88='Capital Structure'!$H$7,SUM($E$100:AE100)-SUM($E$108:AE108),0)</f>
        <v>0</v>
      </c>
      <c r="AF109" s="139">
        <f>IF(AF$88='Capital Structure'!$H$7,SUM($E$100:AF100)-SUM($E$108:AF108),0)</f>
        <v>0</v>
      </c>
      <c r="AG109" s="139">
        <f>IF(AG$88='Capital Structure'!$H$7,SUM($E$100:AG100)-SUM($E$108:AG108),0)</f>
        <v>0</v>
      </c>
      <c r="AH109" s="139">
        <f>IF(AH$88='Capital Structure'!$H$7,SUM($E$100:AH100)-SUM($E$108:AH108),0)</f>
        <v>0</v>
      </c>
      <c r="AI109" s="139">
        <f>IF(AI$88='Capital Structure'!$H$7,SUM($E$100:AI100)-SUM($E$108:AI108),0)</f>
        <v>0</v>
      </c>
      <c r="AJ109" s="139">
        <f>IF(AJ$88='Capital Structure'!$H$7,SUM($E$100:AJ100)-SUM($E$108:AJ108),0)</f>
        <v>0</v>
      </c>
      <c r="AK109" s="139">
        <f>IF(AK$88='Capital Structure'!$H$7,SUM($E$100:AK100)-SUM($E$108:AK108),0)</f>
        <v>0</v>
      </c>
      <c r="AL109" s="139">
        <f>IF(AL$88='Capital Structure'!$H$7,SUM($E$100:AL100)-SUM($E$108:AL108),0)</f>
        <v>0</v>
      </c>
      <c r="AM109" s="139">
        <f>IF(AM$88='Capital Structure'!$H$7,SUM($E$100:AM100)-SUM($E$108:AM108),0)</f>
        <v>0</v>
      </c>
      <c r="AN109" s="139">
        <f>IF(AN$88='Capital Structure'!$H$7,SUM($E$100:AN100)-SUM($E$108:AN108),0)</f>
        <v>0</v>
      </c>
      <c r="AO109" s="139">
        <f>IF(AO$88='Capital Structure'!$H$7,SUM($E$100:AO100)-SUM($E$108:AO108),0)</f>
        <v>0</v>
      </c>
      <c r="AP109" s="139">
        <f>IF(AP$88='Capital Structure'!$H$7,SUM($E$100:AP100)-SUM($E$108:AP108),0)</f>
        <v>0</v>
      </c>
      <c r="AQ109" s="139">
        <f>IF(AQ$88='Capital Structure'!$H$7,SUM($E$100:AQ100)-SUM($E$108:AQ108),0)</f>
        <v>0</v>
      </c>
      <c r="AR109" s="139">
        <f>IF(AR$88='Capital Structure'!$H$7,SUM($E$100:AR100)-SUM($E$108:AR108),0)</f>
        <v>0</v>
      </c>
      <c r="AS109" s="139">
        <f>IF(AS$88='Capital Structure'!$H$7,SUM($E$100:AS100)-SUM($E$108:AS108),0)</f>
        <v>0</v>
      </c>
      <c r="AT109" s="139">
        <f>IF(AT$88='Capital Structure'!$H$7,SUM($E$100:AT100)-SUM($E$108:AT108),0)</f>
        <v>0</v>
      </c>
      <c r="AU109" s="139">
        <f>IF(AU$88='Capital Structure'!$H$7,SUM($E$100:AU100)-SUM($E$108:AU108),0)</f>
        <v>0</v>
      </c>
      <c r="AV109" s="139">
        <f>IF(AV$88='Capital Structure'!$H$7,SUM($E$100:AV100)-SUM($E$108:AV108),0)</f>
        <v>0</v>
      </c>
      <c r="AW109" s="139">
        <f>IF(AW$88='Capital Structure'!$H$7,SUM($E$100:AW100)-SUM($E$108:AW108),0)</f>
        <v>0</v>
      </c>
      <c r="AX109" s="139">
        <f>IF(AX$88='Capital Structure'!$H$7,SUM($E$100:AX100)-SUM($E$108:AX108),0)</f>
        <v>0</v>
      </c>
      <c r="AY109" s="139">
        <f>IF(AY$88='Capital Structure'!$H$7,SUM($E$100:AY100)-SUM($E$108:AY108),0)</f>
        <v>0</v>
      </c>
      <c r="AZ109" s="139">
        <f>IF(AZ$88='Capital Structure'!$H$7,SUM($E$100:AZ100)-SUM($E$108:AZ108),0)</f>
        <v>0</v>
      </c>
      <c r="BA109" s="139">
        <f>IF(BA$88='Capital Structure'!$H$7,SUM($E$100:BA100)-SUM($E$108:BA108),0)</f>
        <v>0</v>
      </c>
      <c r="BB109" s="139">
        <f>IF(BB$88='Capital Structure'!$H$7,SUM($E$100:BB100)-SUM($E$108:BB108),0)</f>
        <v>0</v>
      </c>
      <c r="BC109" s="139">
        <f>IF(BC$88='Capital Structure'!$H$7,SUM($E$100:BC100)-SUM($E$108:BC108),0)</f>
        <v>0</v>
      </c>
      <c r="BD109" s="139">
        <f>IF(BD$88='Capital Structure'!$H$7,SUM($E$100:BD100)-SUM($E$108:BD108),0)</f>
        <v>0</v>
      </c>
      <c r="BE109" s="139">
        <f>IF(BE$88='Capital Structure'!$H$7,SUM($E$100:BE100)-SUM($E$108:BE108),0)</f>
        <v>0</v>
      </c>
      <c r="BF109" s="139">
        <f>IF(BF$88='Capital Structure'!$H$7,SUM($E$100:BF100)-SUM($E$108:BF108),0)</f>
        <v>0</v>
      </c>
      <c r="BG109" s="139">
        <f>IF(BG$88='Capital Structure'!$H$7,SUM($E$100:BG100)-SUM($E$108:BG108),0)</f>
        <v>0</v>
      </c>
      <c r="BH109" s="139">
        <f>IF(BH$88='Capital Structure'!$H$7,SUM($E$100:BH100)-SUM($E$108:BH108),0)</f>
        <v>0</v>
      </c>
      <c r="BI109" s="139">
        <f>IF(BI$88='Capital Structure'!$H$7,SUM($E$100:BI100)-SUM($E$108:BI108),0)</f>
        <v>0</v>
      </c>
      <c r="BJ109" s="139">
        <f>IF(BJ$88='Capital Structure'!$H$7,SUM($E$100:BJ100)-SUM($E$108:BJ108),0)</f>
        <v>0</v>
      </c>
      <c r="BK109" s="139">
        <f>IF(BK$88='Capital Structure'!$H$7,SUM($E$100:BK100)-SUM($E$108:BK108),0)</f>
        <v>0</v>
      </c>
      <c r="BL109" s="139">
        <f>IF(BL$88='Capital Structure'!$H$7,SUM($E$100:BL100)-SUM($E$108:BL108),0)</f>
        <v>0</v>
      </c>
      <c r="BM109" s="139">
        <f>IF(BM$88='Capital Structure'!$H$7,SUM($E$100:BM100)-SUM($E$108:BM108),0)</f>
        <v>0</v>
      </c>
      <c r="BN109" s="139">
        <f>IF(BN$88='Capital Structure'!$H$7,SUM($E$100:BN100)-SUM($E$108:BN108),0)</f>
        <v>0</v>
      </c>
      <c r="BO109" s="139">
        <f>IF(BO$88='Capital Structure'!$H$7,SUM($E$100:BO100)-SUM($E$108:BO108),0)</f>
        <v>0</v>
      </c>
      <c r="BP109" s="139">
        <f>IF(BP$88='Capital Structure'!$H$7,SUM($E$100:BP100)-SUM($E$108:BP108),0)</f>
        <v>0</v>
      </c>
      <c r="BQ109" s="139">
        <f>IF(BQ$88='Capital Structure'!$H$7,SUM($E$100:BQ100)-SUM($E$108:BQ108),0)</f>
        <v>0</v>
      </c>
      <c r="BR109" s="139">
        <f>IF(BR$88='Capital Structure'!$H$7,SUM($E$100:BR100)-SUM($E$108:BR108),0)</f>
        <v>0</v>
      </c>
      <c r="BS109" s="139">
        <f>IF(BS$88='Capital Structure'!$H$7,SUM($E$100:BS100)-SUM($E$108:BS108),0)</f>
        <v>0</v>
      </c>
      <c r="BT109" s="139">
        <f>IF(BT$88='Capital Structure'!$H$7,SUM($E$100:BT100)-SUM($E$108:BT108),0)</f>
        <v>0</v>
      </c>
      <c r="BU109" s="139">
        <f>IF(BU$88='Capital Structure'!$H$7,SUM($E$100:BU100)-SUM($E$108:BU108),0)</f>
        <v>0</v>
      </c>
      <c r="BV109" s="139">
        <f>IF(BV$88='Capital Structure'!$H$7,SUM($E$100:BV100)-SUM($E$108:BV108),0)</f>
        <v>0</v>
      </c>
      <c r="BW109" s="139">
        <f>IF(BW$88='Capital Structure'!$H$7,SUM($E$100:BW100)-SUM($E$108:BW108),0)</f>
        <v>0</v>
      </c>
      <c r="BX109" s="139">
        <f>IF(BX$88='Capital Structure'!$H$7,SUM($E$100:BX100)-SUM($E$108:BX108),0)</f>
        <v>0</v>
      </c>
      <c r="BY109" s="139">
        <f>IF(BY$88='Capital Structure'!$H$7,SUM($E$100:BY100)-SUM($E$108:BY108),0)</f>
        <v>0</v>
      </c>
      <c r="BZ109" s="139">
        <f>IF(BZ$88='Capital Structure'!$H$7,SUM($E$100:BZ100)-SUM($E$108:BZ108),0)</f>
        <v>0</v>
      </c>
      <c r="CA109" s="139">
        <f>IF(CA$88='Capital Structure'!$H$7,SUM($E$100:CA100)-SUM($E$108:CA108),0)</f>
        <v>0</v>
      </c>
      <c r="CB109" s="139">
        <f>IF(CB$88='Capital Structure'!$H$7,SUM($E$100:CB100)-SUM($E$108:CB108),0)</f>
        <v>88200000</v>
      </c>
      <c r="CC109" s="139">
        <f>IF(CC$88='Capital Structure'!$H$7,SUM($E$100:CC100)-SUM($E$108:CC108),0)</f>
        <v>0</v>
      </c>
      <c r="CD109" s="139">
        <f>IF(CD$88='Capital Structure'!$H$7,SUM($E$100:CD100)-SUM($E$108:CD108),0)</f>
        <v>0</v>
      </c>
      <c r="CE109" s="139">
        <f>IF(CE$88='Capital Structure'!$H$7,SUM($E$100:CE100)-SUM($E$108:CE108),0)</f>
        <v>0</v>
      </c>
      <c r="CF109" s="139">
        <f>IF(CF$88='Capital Structure'!$H$7,SUM($E$100:CF100)-SUM($E$108:CF108),0)</f>
        <v>0</v>
      </c>
      <c r="CG109" s="139">
        <f>IF(CG$88='Capital Structure'!$H$7,SUM($E$100:CG100)-SUM($E$108:CG108),0)</f>
        <v>0</v>
      </c>
      <c r="CH109" s="139">
        <f>IF(CH$88='Capital Structure'!$H$7,SUM($E$100:CH100)-SUM($E$108:CH108),0)</f>
        <v>0</v>
      </c>
      <c r="CI109" s="139">
        <f>IF(CI$88='Capital Structure'!$H$7,SUM($E$100:CI100)-SUM($E$108:CI108),0)</f>
        <v>0</v>
      </c>
      <c r="CJ109" s="139">
        <f>IF(CJ$88='Capital Structure'!$H$7,SUM($E$100:CJ100)-SUM($E$108:CJ108),0)</f>
        <v>0</v>
      </c>
      <c r="CK109" s="139">
        <f>IF(CK$88='Capital Structure'!$H$7,SUM($E$100:CK100)-SUM($E$108:CK108),0)</f>
        <v>0</v>
      </c>
      <c r="CL109" s="139">
        <f>IF(CL$88='Capital Structure'!$H$7,SUM($E$100:CL100)-SUM($E$108:CL108),0)</f>
        <v>0</v>
      </c>
      <c r="CM109" s="139">
        <f>IF(CM$88='Capital Structure'!$H$7,SUM($E$100:CM100)-SUM($E$108:CM108),0)</f>
        <v>0</v>
      </c>
      <c r="CN109" s="139">
        <f>IF(CN$88='Capital Structure'!$H$7,SUM($E$100:CN100)-SUM($E$108:CN108),0)</f>
        <v>0</v>
      </c>
      <c r="CO109" s="139">
        <f>IF(CO$88='Capital Structure'!$H$7,SUM($E$100:CO100)-SUM($E$108:CO108),0)</f>
        <v>0</v>
      </c>
      <c r="CP109" s="139">
        <f>IF(CP$88='Capital Structure'!$H$7,SUM($E$100:CP100)-SUM($E$108:CP108),0)</f>
        <v>0</v>
      </c>
      <c r="CQ109" s="139">
        <f>IF(CQ$88='Capital Structure'!$H$7,SUM($E$100:CQ100)-SUM($E$108:CQ108),0)</f>
        <v>0</v>
      </c>
      <c r="CR109" s="139">
        <f>IF(CR$88='Capital Structure'!$H$7,SUM($E$100:CR100)-SUM($E$108:CR108),0)</f>
        <v>0</v>
      </c>
      <c r="CS109" s="139">
        <f>IF(CS$88='Capital Structure'!$H$7,SUM($E$100:CS100)-SUM($E$108:CS108),0)</f>
        <v>0</v>
      </c>
      <c r="CT109" s="139">
        <f>IF(CT$88='Capital Structure'!$H$7,SUM($E$100:CT100)-SUM($E$108:CT108),0)</f>
        <v>0</v>
      </c>
      <c r="CU109" s="139">
        <f>IF(CU$88='Capital Structure'!$H$7,SUM($E$100:CU100)-SUM($E$108:CU108),0)</f>
        <v>0</v>
      </c>
      <c r="CV109" s="139">
        <f>IF(CV$88='Capital Structure'!$H$7,SUM($E$100:CV100)-SUM($E$108:CV108),0)</f>
        <v>0</v>
      </c>
      <c r="CW109" s="139">
        <f>IF(CW$88='Capital Structure'!$H$7,SUM($E$100:CW100)-SUM($E$108:CW108),0)</f>
        <v>0</v>
      </c>
      <c r="CX109" s="139">
        <f>IF(CX$88='Capital Structure'!$H$7,SUM($E$100:CX100)-SUM($E$108:CX108),0)</f>
        <v>0</v>
      </c>
      <c r="CY109" s="139">
        <f>IF(CY$88='Capital Structure'!$H$7,SUM($E$100:CY100)-SUM($E$108:CY108),0)</f>
        <v>0</v>
      </c>
      <c r="CZ109" s="139">
        <f>IF(CZ$88='Capital Structure'!$H$7,SUM($E$100:CZ100)-SUM($E$108:CZ108),0)</f>
        <v>0</v>
      </c>
      <c r="DA109" s="139">
        <f>IF(DA$88='Capital Structure'!$H$7,SUM($E$100:DA100)-SUM($E$108:DA108),0)</f>
        <v>0</v>
      </c>
      <c r="DB109" s="139">
        <f>IF(DB$88='Capital Structure'!$H$7,SUM($E$100:DB100)-SUM($E$108:DB108),0)</f>
        <v>0</v>
      </c>
      <c r="DC109" s="139">
        <f>IF(DC$88='Capital Structure'!$H$7,SUM($E$100:DC100)-SUM($E$108:DC108),0)</f>
        <v>0</v>
      </c>
      <c r="DD109" s="139">
        <f>IF(DD$88='Capital Structure'!$H$7,SUM($E$100:DD100)-SUM($E$108:DD108),0)</f>
        <v>0</v>
      </c>
      <c r="DE109" s="139">
        <f>IF(DE$88='Capital Structure'!$H$7,SUM($E$100:DE100)-SUM($E$108:DE108),0)</f>
        <v>0</v>
      </c>
      <c r="DF109" s="139">
        <f>IF(DF$88='Capital Structure'!$H$7,SUM($E$100:DF100)-SUM($E$108:DF108),0)</f>
        <v>0</v>
      </c>
      <c r="DG109" s="139">
        <f>IF(DG$88='Capital Structure'!$H$7,SUM($E$100:DG100)-SUM($E$108:DG108),0)</f>
        <v>0</v>
      </c>
      <c r="DH109" s="139">
        <f>IF(DH$88='Capital Structure'!$H$7,SUM($E$100:DH100)-SUM($E$108:DH108),0)</f>
        <v>0</v>
      </c>
      <c r="DI109" s="139">
        <f>IF(DI$88='Capital Structure'!$H$7,SUM($E$100:DI100)-SUM($E$108:DI108),0)</f>
        <v>0</v>
      </c>
      <c r="DJ109" s="139">
        <f>IF(DJ$88='Capital Structure'!$H$7,SUM($E$100:DJ100)-SUM($E$108:DJ108),0)</f>
        <v>0</v>
      </c>
      <c r="DK109" s="139">
        <f>IF(DK$88='Capital Structure'!$H$7,SUM($E$100:DK100)-SUM($E$108:DK108),0)</f>
        <v>0</v>
      </c>
      <c r="DL109" s="139">
        <f>IF(DL$88='Capital Structure'!$H$7,SUM($E$100:DL100)-SUM($E$108:DL108),0)</f>
        <v>0</v>
      </c>
      <c r="DM109" s="139">
        <f>IF(DM$88='Capital Structure'!$H$7,SUM($E$100:DM100)-SUM($E$108:DM108),0)</f>
        <v>0</v>
      </c>
      <c r="DN109" s="139">
        <f>IF(DN$88='Capital Structure'!$H$7,SUM($E$100:DN100)-SUM($E$108:DN108),0)</f>
        <v>0</v>
      </c>
      <c r="DO109" s="139">
        <f>IF(DO$88='Capital Structure'!$H$7,SUM($E$100:DO100)-SUM($E$108:DO108),0)</f>
        <v>0</v>
      </c>
      <c r="DP109" s="139">
        <f>IF(DP$88='Capital Structure'!$H$7,SUM($E$100:DP100)-SUM($E$108:DP108),0)</f>
        <v>0</v>
      </c>
      <c r="DQ109" s="139">
        <f>IF(DQ$88='Capital Structure'!$H$7,SUM($E$100:DQ100)-SUM($E$108:DQ108),0)</f>
        <v>0</v>
      </c>
      <c r="DR109" s="139">
        <f>IF(DR$88='Capital Structure'!$H$7,SUM($E$100:DR100)-SUM($E$108:DR108),0)</f>
        <v>0</v>
      </c>
      <c r="DS109" s="139">
        <f>IF(DS$88='Capital Structure'!$H$7,SUM($E$100:DS100)-SUM($E$108:DS108),0)</f>
        <v>0</v>
      </c>
      <c r="DT109" s="139">
        <f>IF(DT$88='Capital Structure'!$H$7,SUM($E$100:DT100)-SUM($E$108:DT108),0)</f>
        <v>0</v>
      </c>
      <c r="DU109" s="139">
        <f>IF(DU$88='Capital Structure'!$H$7,SUM($E$100:DU100)-SUM($E$108:DU108),0)</f>
        <v>0</v>
      </c>
      <c r="DV109" s="139">
        <f>IF(DV$88='Capital Structure'!$H$7,SUM($E$100:DV100)-SUM($E$108:DV108),0)</f>
        <v>0</v>
      </c>
      <c r="DW109" s="139">
        <f>IF(DW$88='Capital Structure'!$H$7,SUM($E$100:DW100)-SUM($E$108:DW108),0)</f>
        <v>0</v>
      </c>
      <c r="DX109" s="139">
        <f>IF(DX$88='Capital Structure'!$H$7,SUM($E$100:DX100)-SUM($E$108:DX108),0)</f>
        <v>0</v>
      </c>
      <c r="DY109" s="139">
        <f>IF(DY$88='Capital Structure'!$H$7,SUM($E$100:DY100)-SUM($E$108:DY108),0)</f>
        <v>0</v>
      </c>
      <c r="DZ109" s="139">
        <f>IF(DZ$88='Capital Structure'!$H$7,SUM($E$100:DZ100)-SUM($E$108:DZ108),0)</f>
        <v>0</v>
      </c>
      <c r="EA109" s="139">
        <f>IF(EA$88='Capital Structure'!$H$7,SUM($E$100:EA100)-SUM($E$108:EA108),0)</f>
        <v>0</v>
      </c>
      <c r="EB109" s="139">
        <f>IF(EB$88='Capital Structure'!$H$7,SUM($E$100:EB100)-SUM($E$108:EB108),0)</f>
        <v>0</v>
      </c>
      <c r="EC109" s="139">
        <f>IF(EC$88='Capital Structure'!$H$7,SUM($E$100:EC100)-SUM($E$108:EC108),0)</f>
        <v>0</v>
      </c>
      <c r="ED109" s="139">
        <f>IF(ED$88='Capital Structure'!$H$7,SUM($E$100:ED100)-SUM($E$108:ED108),0)</f>
        <v>0</v>
      </c>
      <c r="EE109" s="139">
        <f>IF(EE$88='Capital Structure'!$H$7,SUM($E$100:EE100)-SUM($E$108:EE108),0)</f>
        <v>0</v>
      </c>
      <c r="EF109" s="139">
        <f>IF(EF$88='Capital Structure'!$H$7,SUM($E$100:EF100)-SUM($E$108:EF108),0)</f>
        <v>0</v>
      </c>
      <c r="EG109" s="139">
        <f>IF(EG$88='Capital Structure'!$H$7,SUM($E$100:EG100)-SUM($E$108:EG108),0)</f>
        <v>0</v>
      </c>
      <c r="EH109" s="139">
        <f>IF(EH$88='Capital Structure'!$H$7,SUM($E$100:EH100)-SUM($E$108:EH108),0)</f>
        <v>0</v>
      </c>
      <c r="EI109" s="139">
        <f>IF(EI$88='Capital Structure'!$H$7,SUM($E$100:EI100)-SUM($E$108:EI108),0)</f>
        <v>0</v>
      </c>
      <c r="EJ109" s="139">
        <f>IF(EJ$88='Capital Structure'!$H$7,SUM($E$100:EJ100)-SUM($E$108:EJ108),0)</f>
        <v>0</v>
      </c>
      <c r="EK109" s="139">
        <f>IF(EK$88='Capital Structure'!$H$7,SUM($E$100:EK100)-SUM($E$108:EK108),0)</f>
        <v>0</v>
      </c>
      <c r="EL109" s="139">
        <f>IF(EL$88='Capital Structure'!$H$7,SUM($E$100:EL100)-SUM($E$108:EL108),0)</f>
        <v>0</v>
      </c>
      <c r="EM109" s="139">
        <f>IF(EM$88='Capital Structure'!$H$7,SUM($E$100:EM100)-SUM($E$108:EM108),0)</f>
        <v>0</v>
      </c>
      <c r="EN109" s="139">
        <f>IF(EN$88='Capital Structure'!$H$7,SUM($E$100:EN100)-SUM($E$108:EN108),0)</f>
        <v>0</v>
      </c>
      <c r="EO109" s="139">
        <f>IF(EO$88='Capital Structure'!$H$7,SUM($E$100:EO100)-SUM($E$108:EO108),0)</f>
        <v>0</v>
      </c>
      <c r="EP109" s="139">
        <f>IF(EP$88='Capital Structure'!$H$7,SUM($E$100:EP100)-SUM($E$108:EP108),0)</f>
        <v>0</v>
      </c>
      <c r="EQ109" s="139">
        <f>IF(EQ$88='Capital Structure'!$H$7,SUM($E$100:EQ100)-SUM($E$108:EQ108),0)</f>
        <v>0</v>
      </c>
      <c r="ER109" s="139">
        <f>IF(ER$88='Capital Structure'!$H$7,SUM($E$100:ER100)-SUM($E$108:ER108),0)</f>
        <v>0</v>
      </c>
      <c r="ES109" s="139">
        <f>IF(ES$88='Capital Structure'!$H$7,SUM($E$100:ES100)-SUM($E$108:ES108),0)</f>
        <v>0</v>
      </c>
      <c r="ET109" s="139">
        <f>IF(ET$88='Capital Structure'!$H$7,SUM($E$100:ET100)-SUM($E$108:ET108),0)</f>
        <v>0</v>
      </c>
      <c r="EU109" s="139">
        <f>IF(EU$88='Capital Structure'!$H$7,SUM($E$100:EU100)-SUM($E$108:EU108),0)</f>
        <v>0</v>
      </c>
      <c r="EV109" s="139">
        <f>IF(EV$88='Capital Structure'!$H$7,SUM($E$100:EV100)-SUM($E$108:EV108),0)</f>
        <v>0</v>
      </c>
      <c r="EW109" s="139">
        <f>IF(EW$88='Capital Structure'!$H$7,SUM($E$100:EW100)-SUM($E$108:EW108),0)</f>
        <v>0</v>
      </c>
      <c r="EX109" s="139">
        <f>IF(EX$88='Capital Structure'!$H$7,SUM($E$100:EX100)-SUM($E$108:EX108),0)</f>
        <v>0</v>
      </c>
      <c r="EY109" s="139">
        <f>IF(EY$88='Capital Structure'!$H$7,SUM($E$100:EY100)-SUM($E$108:EY108),0)</f>
        <v>0</v>
      </c>
      <c r="EZ109" s="139">
        <f>IF(EZ$88='Capital Structure'!$H$7,SUM($E$100:EZ100)-SUM($E$108:EZ108),0)</f>
        <v>0</v>
      </c>
      <c r="FA109" s="139">
        <f>IF(FA$88='Capital Structure'!$H$7,SUM($E$100:FA100)-SUM($E$108:FA108),0)</f>
        <v>0</v>
      </c>
      <c r="FB109" s="139">
        <f>IF(FB$88='Capital Structure'!$H$7,SUM($E$100:FB100)-SUM($E$108:FB108),0)</f>
        <v>0</v>
      </c>
      <c r="FC109" s="139"/>
      <c r="FD109" s="139"/>
      <c r="FE109" s="139"/>
      <c r="FF109" s="139"/>
      <c r="FG109" s="139"/>
      <c r="FH109" s="139"/>
      <c r="FI109" s="139"/>
      <c r="FJ109" s="139"/>
      <c r="FK109" s="139"/>
      <c r="FL109" s="139"/>
      <c r="FM109" s="139"/>
      <c r="FN109" s="139"/>
      <c r="FO109" s="139"/>
      <c r="FP109" s="139"/>
      <c r="FQ109" s="139"/>
      <c r="FR109" s="139"/>
      <c r="FS109" s="139"/>
      <c r="FT109" s="139"/>
      <c r="FU109" s="139"/>
      <c r="FV109" s="139"/>
      <c r="FW109" s="139"/>
      <c r="FX109" s="139"/>
      <c r="FY109" s="139"/>
      <c r="FZ109" s="139"/>
      <c r="GA109" s="139"/>
      <c r="GB109" s="139"/>
      <c r="GC109" s="139"/>
      <c r="GD109" s="139"/>
      <c r="GE109" s="139"/>
      <c r="GF109" s="139"/>
      <c r="GG109" s="139"/>
      <c r="GH109" s="139"/>
      <c r="GI109" s="139"/>
      <c r="GJ109" s="139"/>
      <c r="GK109" s="139"/>
      <c r="GL109" s="139"/>
      <c r="GM109" s="139"/>
      <c r="GN109" s="139"/>
      <c r="GO109" s="139"/>
      <c r="GP109" s="139"/>
      <c r="GQ109" s="139"/>
      <c r="GR109" s="139"/>
      <c r="GS109" s="139"/>
      <c r="GT109" s="139"/>
      <c r="GU109" s="139"/>
      <c r="GV109" s="139"/>
      <c r="GW109" s="139"/>
      <c r="GX109" s="139"/>
    </row>
    <row r="110" spans="2:206">
      <c r="B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  <c r="AA110" s="139"/>
      <c r="AB110" s="139"/>
      <c r="AC110" s="139"/>
      <c r="AD110" s="139"/>
      <c r="AE110" s="139"/>
      <c r="AF110" s="139"/>
      <c r="AG110" s="139"/>
      <c r="AH110" s="139"/>
      <c r="AI110" s="139"/>
      <c r="AJ110" s="139"/>
      <c r="AK110" s="139"/>
      <c r="AL110" s="139"/>
      <c r="AM110" s="139"/>
      <c r="AN110" s="139"/>
      <c r="AO110" s="139"/>
      <c r="AP110" s="139"/>
      <c r="AQ110" s="139"/>
      <c r="AR110" s="139"/>
      <c r="AS110" s="139"/>
      <c r="AT110" s="139"/>
      <c r="AU110" s="139"/>
      <c r="AV110" s="139"/>
      <c r="AW110" s="139"/>
      <c r="AX110" s="139"/>
      <c r="AY110" s="139"/>
      <c r="AZ110" s="139"/>
      <c r="BA110" s="139"/>
      <c r="BB110" s="139"/>
      <c r="BC110" s="139"/>
      <c r="BD110" s="139"/>
      <c r="BE110" s="139"/>
      <c r="BF110" s="139"/>
      <c r="BG110" s="139"/>
      <c r="BH110" s="139"/>
      <c r="BI110" s="139"/>
      <c r="BJ110" s="139"/>
      <c r="BK110" s="139"/>
      <c r="BL110" s="139"/>
      <c r="BM110" s="139"/>
      <c r="BN110" s="139"/>
      <c r="BO110" s="139"/>
      <c r="BP110" s="139"/>
      <c r="BQ110" s="139"/>
      <c r="BR110" s="139"/>
      <c r="BS110" s="139"/>
      <c r="BT110" s="139"/>
      <c r="BU110" s="139"/>
      <c r="BV110" s="139"/>
      <c r="BW110" s="139"/>
      <c r="BX110" s="139"/>
      <c r="BY110" s="139"/>
      <c r="BZ110" s="139"/>
      <c r="CA110" s="139"/>
      <c r="CB110" s="139"/>
      <c r="CC110" s="139"/>
      <c r="CD110" s="139"/>
      <c r="CE110" s="139"/>
      <c r="CF110" s="139"/>
      <c r="CG110" s="139"/>
      <c r="CH110" s="139"/>
      <c r="CI110" s="139"/>
      <c r="CJ110" s="139"/>
      <c r="CK110" s="139"/>
      <c r="CL110" s="139"/>
      <c r="CM110" s="139"/>
      <c r="CN110" s="139"/>
      <c r="CO110" s="139"/>
      <c r="CP110" s="139"/>
      <c r="CQ110" s="139"/>
      <c r="CR110" s="139"/>
      <c r="CS110" s="139"/>
      <c r="CT110" s="139"/>
      <c r="CU110" s="139"/>
      <c r="CV110" s="139"/>
      <c r="CW110" s="139"/>
      <c r="CX110" s="139"/>
      <c r="CY110" s="139"/>
      <c r="CZ110" s="139"/>
      <c r="DA110" s="139"/>
      <c r="DB110" s="139"/>
      <c r="DC110" s="139"/>
      <c r="DD110" s="139"/>
      <c r="DE110" s="139"/>
      <c r="DF110" s="139"/>
      <c r="DG110" s="139"/>
      <c r="DH110" s="139"/>
      <c r="DI110" s="139"/>
      <c r="DJ110" s="139"/>
      <c r="DK110" s="139"/>
      <c r="DL110" s="139"/>
      <c r="DM110" s="139"/>
      <c r="DN110" s="139"/>
      <c r="DO110" s="139"/>
      <c r="DP110" s="139"/>
      <c r="DQ110" s="139"/>
      <c r="DR110" s="139"/>
      <c r="DS110" s="139"/>
      <c r="DT110" s="139"/>
      <c r="DU110" s="139"/>
      <c r="DV110" s="139"/>
      <c r="DW110" s="139"/>
      <c r="DX110" s="139"/>
      <c r="DY110" s="139"/>
      <c r="DZ110" s="139"/>
      <c r="EA110" s="139"/>
      <c r="EB110" s="139"/>
      <c r="EC110" s="139"/>
      <c r="ED110" s="139"/>
      <c r="EE110" s="139"/>
      <c r="EF110" s="139"/>
      <c r="EG110" s="139"/>
      <c r="EH110" s="139"/>
      <c r="EI110" s="139"/>
      <c r="EJ110" s="139"/>
      <c r="EK110" s="139"/>
      <c r="EL110" s="139"/>
      <c r="EM110" s="139"/>
      <c r="EN110" s="139"/>
      <c r="EO110" s="139"/>
      <c r="EP110" s="139"/>
      <c r="EQ110" s="139"/>
      <c r="ER110" s="139"/>
      <c r="ES110" s="139"/>
      <c r="ET110" s="139"/>
      <c r="EU110" s="139"/>
      <c r="EV110" s="139"/>
      <c r="EW110" s="139"/>
      <c r="EX110" s="139"/>
      <c r="EY110" s="139"/>
      <c r="EZ110" s="139"/>
      <c r="FA110" s="139"/>
      <c r="FB110" s="139"/>
    </row>
    <row r="111" spans="2:206" s="120" customFormat="1">
      <c r="B111" s="144" t="s">
        <v>356</v>
      </c>
      <c r="E111" s="121">
        <f>E83</f>
        <v>0</v>
      </c>
      <c r="F111" s="121">
        <f t="shared" ref="F111:BQ111" si="44">F83</f>
        <v>0</v>
      </c>
      <c r="G111" s="121">
        <f t="shared" si="44"/>
        <v>0</v>
      </c>
      <c r="H111" s="121">
        <f t="shared" si="44"/>
        <v>0</v>
      </c>
      <c r="I111" s="121">
        <f t="shared" si="44"/>
        <v>0</v>
      </c>
      <c r="J111" s="121">
        <f t="shared" si="44"/>
        <v>0</v>
      </c>
      <c r="K111" s="121">
        <f t="shared" si="44"/>
        <v>0</v>
      </c>
      <c r="L111" s="121">
        <f t="shared" si="44"/>
        <v>0</v>
      </c>
      <c r="M111" s="121">
        <f t="shared" si="44"/>
        <v>0</v>
      </c>
      <c r="N111" s="121">
        <f t="shared" si="44"/>
        <v>0</v>
      </c>
      <c r="O111" s="121">
        <f t="shared" si="44"/>
        <v>0</v>
      </c>
      <c r="P111" s="121">
        <f t="shared" si="44"/>
        <v>0</v>
      </c>
      <c r="Q111" s="121">
        <f t="shared" si="44"/>
        <v>0</v>
      </c>
      <c r="R111" s="121">
        <f t="shared" si="44"/>
        <v>0</v>
      </c>
      <c r="S111" s="121">
        <f t="shared" si="44"/>
        <v>0</v>
      </c>
      <c r="T111" s="121">
        <f t="shared" si="44"/>
        <v>0</v>
      </c>
      <c r="U111" s="121">
        <f t="shared" si="44"/>
        <v>0</v>
      </c>
      <c r="V111" s="121">
        <f t="shared" si="44"/>
        <v>0</v>
      </c>
      <c r="W111" s="121">
        <f t="shared" si="44"/>
        <v>0</v>
      </c>
      <c r="X111" s="121">
        <f t="shared" si="44"/>
        <v>0</v>
      </c>
      <c r="Y111" s="121">
        <f t="shared" si="44"/>
        <v>0</v>
      </c>
      <c r="Z111" s="121">
        <f t="shared" si="44"/>
        <v>0</v>
      </c>
      <c r="AA111" s="121">
        <f t="shared" si="44"/>
        <v>0</v>
      </c>
      <c r="AB111" s="121">
        <f t="shared" si="44"/>
        <v>0</v>
      </c>
      <c r="AC111" s="121">
        <f t="shared" si="44"/>
        <v>0</v>
      </c>
      <c r="AD111" s="121">
        <f t="shared" si="44"/>
        <v>0</v>
      </c>
      <c r="AE111" s="121">
        <f t="shared" si="44"/>
        <v>0</v>
      </c>
      <c r="AF111" s="121">
        <f t="shared" si="44"/>
        <v>0</v>
      </c>
      <c r="AG111" s="121">
        <f t="shared" si="44"/>
        <v>0</v>
      </c>
      <c r="AH111" s="121">
        <f t="shared" si="44"/>
        <v>0</v>
      </c>
      <c r="AI111" s="121">
        <f t="shared" si="44"/>
        <v>0</v>
      </c>
      <c r="AJ111" s="121">
        <f t="shared" si="44"/>
        <v>0</v>
      </c>
      <c r="AK111" s="121">
        <f t="shared" si="44"/>
        <v>0</v>
      </c>
      <c r="AL111" s="121">
        <f t="shared" si="44"/>
        <v>0</v>
      </c>
      <c r="AM111" s="121">
        <f t="shared" si="44"/>
        <v>0</v>
      </c>
      <c r="AN111" s="121">
        <f t="shared" si="44"/>
        <v>0</v>
      </c>
      <c r="AO111" s="121">
        <f t="shared" si="44"/>
        <v>0</v>
      </c>
      <c r="AP111" s="121">
        <f t="shared" si="44"/>
        <v>0</v>
      </c>
      <c r="AQ111" s="121">
        <f t="shared" si="44"/>
        <v>0</v>
      </c>
      <c r="AR111" s="121">
        <f t="shared" si="44"/>
        <v>0</v>
      </c>
      <c r="AS111" s="121">
        <f t="shared" si="44"/>
        <v>0</v>
      </c>
      <c r="AT111" s="121">
        <f t="shared" si="44"/>
        <v>0</v>
      </c>
      <c r="AU111" s="121">
        <f t="shared" si="44"/>
        <v>0</v>
      </c>
      <c r="AV111" s="121">
        <f t="shared" si="44"/>
        <v>0</v>
      </c>
      <c r="AW111" s="121">
        <f t="shared" si="44"/>
        <v>0</v>
      </c>
      <c r="AX111" s="121">
        <f t="shared" si="44"/>
        <v>0</v>
      </c>
      <c r="AY111" s="121">
        <f t="shared" si="44"/>
        <v>0</v>
      </c>
      <c r="AZ111" s="121">
        <f t="shared" si="44"/>
        <v>0</v>
      </c>
      <c r="BA111" s="121">
        <f t="shared" si="44"/>
        <v>0</v>
      </c>
      <c r="BB111" s="121">
        <f t="shared" si="44"/>
        <v>3392307.6923076925</v>
      </c>
      <c r="BC111" s="121">
        <f t="shared" si="44"/>
        <v>3392307.6923076925</v>
      </c>
      <c r="BD111" s="121">
        <f t="shared" si="44"/>
        <v>3392307.6923076925</v>
      </c>
      <c r="BE111" s="121">
        <f t="shared" si="44"/>
        <v>3392307.6923076925</v>
      </c>
      <c r="BF111" s="121">
        <f t="shared" si="44"/>
        <v>3392307.6923076925</v>
      </c>
      <c r="BG111" s="121">
        <f t="shared" si="44"/>
        <v>3392307.6923076925</v>
      </c>
      <c r="BH111" s="121">
        <f t="shared" si="44"/>
        <v>3392307.6923076925</v>
      </c>
      <c r="BI111" s="121">
        <f t="shared" si="44"/>
        <v>3392307.6923076925</v>
      </c>
      <c r="BJ111" s="121">
        <f t="shared" si="44"/>
        <v>3392307.6923076925</v>
      </c>
      <c r="BK111" s="121">
        <f t="shared" si="44"/>
        <v>3392307.6923076925</v>
      </c>
      <c r="BL111" s="121">
        <f t="shared" si="44"/>
        <v>3392307.6923076925</v>
      </c>
      <c r="BM111" s="121">
        <f t="shared" si="44"/>
        <v>3392307.6923076925</v>
      </c>
      <c r="BN111" s="121">
        <f t="shared" si="44"/>
        <v>3392307.6923076925</v>
      </c>
      <c r="BO111" s="121">
        <f t="shared" si="44"/>
        <v>3392307.6923076925</v>
      </c>
      <c r="BP111" s="121">
        <f t="shared" si="44"/>
        <v>3392307.6923076925</v>
      </c>
      <c r="BQ111" s="121">
        <f t="shared" si="44"/>
        <v>3392307.6923076925</v>
      </c>
      <c r="BR111" s="121">
        <f t="shared" ref="BR111:EC111" si="45">BR83</f>
        <v>3392307.6923076925</v>
      </c>
      <c r="BS111" s="121">
        <f t="shared" si="45"/>
        <v>3392307.6923076925</v>
      </c>
      <c r="BT111" s="121">
        <f t="shared" si="45"/>
        <v>3392307.6923076925</v>
      </c>
      <c r="BU111" s="121">
        <f t="shared" si="45"/>
        <v>3392307.6923076925</v>
      </c>
      <c r="BV111" s="121">
        <f t="shared" si="45"/>
        <v>3392307.6923076925</v>
      </c>
      <c r="BW111" s="121">
        <f t="shared" si="45"/>
        <v>3392307.6923076925</v>
      </c>
      <c r="BX111" s="121">
        <f t="shared" si="45"/>
        <v>3392307.6923076925</v>
      </c>
      <c r="BY111" s="121">
        <f t="shared" si="45"/>
        <v>3392307.6923076925</v>
      </c>
      <c r="BZ111" s="121">
        <f t="shared" si="45"/>
        <v>3392307.6923076925</v>
      </c>
      <c r="CA111" s="121">
        <f t="shared" si="45"/>
        <v>3392307.6923076361</v>
      </c>
      <c r="CB111" s="121">
        <f t="shared" si="45"/>
        <v>0</v>
      </c>
      <c r="CC111" s="121">
        <f t="shared" si="45"/>
        <v>0</v>
      </c>
      <c r="CD111" s="121">
        <f t="shared" si="45"/>
        <v>0</v>
      </c>
      <c r="CE111" s="121">
        <f t="shared" si="45"/>
        <v>0</v>
      </c>
      <c r="CF111" s="121">
        <f t="shared" si="45"/>
        <v>0</v>
      </c>
      <c r="CG111" s="121">
        <f t="shared" si="45"/>
        <v>0</v>
      </c>
      <c r="CH111" s="121">
        <f t="shared" si="45"/>
        <v>0</v>
      </c>
      <c r="CI111" s="121">
        <f t="shared" si="45"/>
        <v>0</v>
      </c>
      <c r="CJ111" s="121">
        <f t="shared" si="45"/>
        <v>0</v>
      </c>
      <c r="CK111" s="121">
        <f t="shared" si="45"/>
        <v>0</v>
      </c>
      <c r="CL111" s="121">
        <f t="shared" si="45"/>
        <v>0</v>
      </c>
      <c r="CM111" s="121">
        <f t="shared" si="45"/>
        <v>0</v>
      </c>
      <c r="CN111" s="121">
        <f t="shared" si="45"/>
        <v>0</v>
      </c>
      <c r="CO111" s="121">
        <f t="shared" si="45"/>
        <v>0</v>
      </c>
      <c r="CP111" s="121">
        <f t="shared" si="45"/>
        <v>0</v>
      </c>
      <c r="CQ111" s="121">
        <f t="shared" si="45"/>
        <v>0</v>
      </c>
      <c r="CR111" s="121">
        <f t="shared" si="45"/>
        <v>0</v>
      </c>
      <c r="CS111" s="121">
        <f t="shared" si="45"/>
        <v>0</v>
      </c>
      <c r="CT111" s="121">
        <f t="shared" si="45"/>
        <v>0</v>
      </c>
      <c r="CU111" s="121">
        <f t="shared" si="45"/>
        <v>0</v>
      </c>
      <c r="CV111" s="121">
        <f t="shared" si="45"/>
        <v>0</v>
      </c>
      <c r="CW111" s="121">
        <f t="shared" si="45"/>
        <v>0</v>
      </c>
      <c r="CX111" s="121">
        <f t="shared" si="45"/>
        <v>0</v>
      </c>
      <c r="CY111" s="121">
        <f t="shared" si="45"/>
        <v>0</v>
      </c>
      <c r="CZ111" s="121">
        <f t="shared" si="45"/>
        <v>0</v>
      </c>
      <c r="DA111" s="121">
        <f t="shared" si="45"/>
        <v>0</v>
      </c>
      <c r="DB111" s="121">
        <f t="shared" si="45"/>
        <v>0</v>
      </c>
      <c r="DC111" s="121">
        <f t="shared" si="45"/>
        <v>0</v>
      </c>
      <c r="DD111" s="121">
        <f t="shared" si="45"/>
        <v>0</v>
      </c>
      <c r="DE111" s="121">
        <f t="shared" si="45"/>
        <v>0</v>
      </c>
      <c r="DF111" s="121">
        <f t="shared" si="45"/>
        <v>0</v>
      </c>
      <c r="DG111" s="121">
        <f t="shared" si="45"/>
        <v>0</v>
      </c>
      <c r="DH111" s="121">
        <f t="shared" si="45"/>
        <v>0</v>
      </c>
      <c r="DI111" s="121">
        <f t="shared" si="45"/>
        <v>0</v>
      </c>
      <c r="DJ111" s="121">
        <f t="shared" si="45"/>
        <v>0</v>
      </c>
      <c r="DK111" s="121">
        <f t="shared" si="45"/>
        <v>0</v>
      </c>
      <c r="DL111" s="121">
        <f t="shared" si="45"/>
        <v>0</v>
      </c>
      <c r="DM111" s="121">
        <f t="shared" si="45"/>
        <v>0</v>
      </c>
      <c r="DN111" s="121">
        <f t="shared" si="45"/>
        <v>0</v>
      </c>
      <c r="DO111" s="121">
        <f t="shared" si="45"/>
        <v>0</v>
      </c>
      <c r="DP111" s="121">
        <f t="shared" si="45"/>
        <v>0</v>
      </c>
      <c r="DQ111" s="121">
        <f t="shared" si="45"/>
        <v>0</v>
      </c>
      <c r="DR111" s="121">
        <f t="shared" si="45"/>
        <v>0</v>
      </c>
      <c r="DS111" s="121">
        <f t="shared" si="45"/>
        <v>0</v>
      </c>
      <c r="DT111" s="121">
        <f t="shared" si="45"/>
        <v>0</v>
      </c>
      <c r="DU111" s="121">
        <f t="shared" si="45"/>
        <v>0</v>
      </c>
      <c r="DV111" s="121">
        <f t="shared" si="45"/>
        <v>0</v>
      </c>
      <c r="DW111" s="121">
        <f t="shared" si="45"/>
        <v>0</v>
      </c>
      <c r="DX111" s="121">
        <f t="shared" si="45"/>
        <v>0</v>
      </c>
      <c r="DY111" s="121">
        <f t="shared" si="45"/>
        <v>0</v>
      </c>
      <c r="DZ111" s="121">
        <f t="shared" si="45"/>
        <v>0</v>
      </c>
      <c r="EA111" s="121">
        <f t="shared" si="45"/>
        <v>0</v>
      </c>
      <c r="EB111" s="121">
        <f t="shared" si="45"/>
        <v>0</v>
      </c>
      <c r="EC111" s="121">
        <f t="shared" si="45"/>
        <v>0</v>
      </c>
      <c r="ED111" s="121">
        <f t="shared" ref="ED111:FB111" si="46">ED83</f>
        <v>0</v>
      </c>
      <c r="EE111" s="121">
        <f t="shared" si="46"/>
        <v>0</v>
      </c>
      <c r="EF111" s="121">
        <f t="shared" si="46"/>
        <v>0</v>
      </c>
      <c r="EG111" s="121">
        <f t="shared" si="46"/>
        <v>0</v>
      </c>
      <c r="EH111" s="121">
        <f t="shared" si="46"/>
        <v>0</v>
      </c>
      <c r="EI111" s="121">
        <f t="shared" si="46"/>
        <v>0</v>
      </c>
      <c r="EJ111" s="121">
        <f t="shared" si="46"/>
        <v>0</v>
      </c>
      <c r="EK111" s="121">
        <f t="shared" si="46"/>
        <v>0</v>
      </c>
      <c r="EL111" s="121">
        <f t="shared" si="46"/>
        <v>0</v>
      </c>
      <c r="EM111" s="121">
        <f t="shared" si="46"/>
        <v>0</v>
      </c>
      <c r="EN111" s="121">
        <f t="shared" si="46"/>
        <v>0</v>
      </c>
      <c r="EO111" s="121">
        <f t="shared" si="46"/>
        <v>0</v>
      </c>
      <c r="EP111" s="121">
        <f t="shared" si="46"/>
        <v>0</v>
      </c>
      <c r="EQ111" s="121">
        <f t="shared" si="46"/>
        <v>0</v>
      </c>
      <c r="ER111" s="121">
        <f t="shared" si="46"/>
        <v>0</v>
      </c>
      <c r="ES111" s="121">
        <f t="shared" si="46"/>
        <v>0</v>
      </c>
      <c r="ET111" s="121">
        <f t="shared" si="46"/>
        <v>0</v>
      </c>
      <c r="EU111" s="121">
        <f t="shared" si="46"/>
        <v>0</v>
      </c>
      <c r="EV111" s="121">
        <f t="shared" si="46"/>
        <v>0</v>
      </c>
      <c r="EW111" s="121">
        <f t="shared" si="46"/>
        <v>0</v>
      </c>
      <c r="EX111" s="121">
        <f t="shared" si="46"/>
        <v>0</v>
      </c>
      <c r="EY111" s="121">
        <f t="shared" si="46"/>
        <v>0</v>
      </c>
      <c r="EZ111" s="121">
        <f t="shared" si="46"/>
        <v>0</v>
      </c>
      <c r="FA111" s="121">
        <f t="shared" si="46"/>
        <v>0</v>
      </c>
      <c r="FB111" s="121">
        <f t="shared" si="46"/>
        <v>0</v>
      </c>
      <c r="FC111" s="121"/>
      <c r="FD111" s="121"/>
      <c r="FE111" s="121"/>
      <c r="FF111" s="121"/>
      <c r="FG111" s="121"/>
      <c r="FH111" s="121"/>
      <c r="FI111" s="121"/>
      <c r="FJ111" s="121"/>
      <c r="FK111" s="121"/>
      <c r="FL111" s="121"/>
      <c r="FM111" s="121"/>
      <c r="FN111" s="121"/>
      <c r="FO111" s="121"/>
      <c r="FP111" s="121"/>
      <c r="FQ111" s="121"/>
      <c r="FR111" s="121"/>
      <c r="FS111" s="121"/>
      <c r="FT111" s="121"/>
      <c r="FU111" s="121"/>
      <c r="FV111" s="121"/>
      <c r="FW111" s="121"/>
      <c r="FX111" s="121"/>
      <c r="FY111" s="121"/>
      <c r="FZ111" s="121"/>
      <c r="GA111" s="121"/>
      <c r="GB111" s="121"/>
      <c r="GC111" s="121"/>
      <c r="GD111" s="121"/>
      <c r="GE111" s="121"/>
      <c r="GF111" s="121"/>
      <c r="GG111" s="121"/>
      <c r="GH111" s="121"/>
      <c r="GI111" s="121"/>
      <c r="GJ111" s="121"/>
      <c r="GK111" s="121"/>
      <c r="GL111" s="121"/>
      <c r="GM111" s="121"/>
      <c r="GN111" s="121"/>
      <c r="GO111" s="121"/>
      <c r="GP111" s="121"/>
      <c r="GQ111" s="121"/>
      <c r="GR111" s="121"/>
      <c r="GS111" s="121"/>
      <c r="GT111" s="121"/>
      <c r="GU111" s="121"/>
      <c r="GV111" s="121"/>
      <c r="GW111" s="121"/>
      <c r="GX111" s="121"/>
    </row>
    <row r="112" spans="2:206">
      <c r="B112" s="139" t="s">
        <v>351</v>
      </c>
      <c r="E112" s="136">
        <f>MAX((E114-E116)*'Capital Structure'!$H$21/12,0)</f>
        <v>0</v>
      </c>
      <c r="F112" s="136">
        <f>MAX((F114-F116)*'Capital Structure'!$H$21/12,0)</f>
        <v>0</v>
      </c>
      <c r="G112" s="136">
        <f>MAX((G114-G116)*'Capital Structure'!$H$21/12,0)</f>
        <v>0</v>
      </c>
      <c r="H112" s="136">
        <f>MAX((H114-H116)*'Capital Structure'!$H$21/12,0)</f>
        <v>0</v>
      </c>
      <c r="I112" s="136">
        <f>MAX((I114-I116)*'Capital Structure'!$H$21/12,0)</f>
        <v>0</v>
      </c>
      <c r="J112" s="136">
        <f>MAX((J114-J116)*'Capital Structure'!$H$21/12,0)</f>
        <v>0</v>
      </c>
      <c r="K112" s="136">
        <f>MAX((K114-K116)*'Capital Structure'!$H$21/12,0)</f>
        <v>0</v>
      </c>
      <c r="L112" s="136">
        <f>MAX((L114-L116)*'Capital Structure'!$H$21/12,0)</f>
        <v>0</v>
      </c>
      <c r="M112" s="136">
        <f>MAX((M114-M116)*'Capital Structure'!$H$21/12,0)</f>
        <v>0</v>
      </c>
      <c r="N112" s="136">
        <f>MAX((N114-N116)*'Capital Structure'!$H$21/12,0)</f>
        <v>0</v>
      </c>
      <c r="O112" s="136">
        <f>MAX((O114-O116)*'Capital Structure'!$H$21/12,0)</f>
        <v>0</v>
      </c>
      <c r="P112" s="136">
        <f>MAX((P114-P116)*'Capital Structure'!$H$21/12,0)</f>
        <v>0</v>
      </c>
      <c r="Q112" s="136">
        <f>MAX((Q114-Q116)*'Capital Structure'!$H$21/12,0)</f>
        <v>0</v>
      </c>
      <c r="R112" s="136">
        <f>MAX((R114-R116)*'Capital Structure'!$H$21/12,0)</f>
        <v>0</v>
      </c>
      <c r="S112" s="136">
        <f>MAX((S114-S116)*'Capital Structure'!$H$21/12,0)</f>
        <v>0</v>
      </c>
      <c r="T112" s="136">
        <f>MAX((T114-T116)*'Capital Structure'!$H$21/12,0)</f>
        <v>0</v>
      </c>
      <c r="U112" s="136">
        <f>MAX((U114-U116)*'Capital Structure'!$H$21/12,0)</f>
        <v>0</v>
      </c>
      <c r="V112" s="136">
        <f>MAX((V114-V116)*'Capital Structure'!$H$21/12,0)</f>
        <v>0</v>
      </c>
      <c r="W112" s="136">
        <f>MAX((W114-W116)*'Capital Structure'!$H$21/12,0)</f>
        <v>0</v>
      </c>
      <c r="X112" s="136">
        <f>MAX((X114-X116)*'Capital Structure'!$H$21/12,0)</f>
        <v>0</v>
      </c>
      <c r="Y112" s="136">
        <f>MAX((Y114-Y116)*'Capital Structure'!$H$21/12,0)</f>
        <v>0</v>
      </c>
      <c r="Z112" s="136">
        <f>MAX((Z114-Z116)*'Capital Structure'!$H$21/12,0)</f>
        <v>0</v>
      </c>
      <c r="AA112" s="136">
        <f>MAX((AA114-AA116)*'Capital Structure'!$H$21/12,0)</f>
        <v>0</v>
      </c>
      <c r="AB112" s="136">
        <f>MAX((AB114-AB116)*'Capital Structure'!$H$21/12,0)</f>
        <v>0</v>
      </c>
      <c r="AC112" s="136">
        <f>MAX((AC114-AC116)*'Capital Structure'!$H$21/12,0)</f>
        <v>0</v>
      </c>
      <c r="AD112" s="136">
        <f>MAX((AD114-AD116)*'Capital Structure'!$H$21/12,0)</f>
        <v>0</v>
      </c>
      <c r="AE112" s="136">
        <f>MAX((AE114-AE116)*'Capital Structure'!$H$21/12,0)</f>
        <v>0</v>
      </c>
      <c r="AF112" s="136">
        <f>MAX((AF114-AF116)*'Capital Structure'!$H$21/12,0)</f>
        <v>0</v>
      </c>
      <c r="AG112" s="136">
        <f>MAX((AG114-AG116)*'Capital Structure'!$H$21/12,0)</f>
        <v>0</v>
      </c>
      <c r="AH112" s="136">
        <f>MAX((AH114-AH116)*'Capital Structure'!$H$21/12,0)</f>
        <v>0</v>
      </c>
      <c r="AI112" s="136">
        <f>MAX((AI114-AI116)*'Capital Structure'!$H$21/12,0)</f>
        <v>0</v>
      </c>
      <c r="AJ112" s="136">
        <f>MAX((AJ114-AJ116)*'Capital Structure'!$H$21/12,0)</f>
        <v>0</v>
      </c>
      <c r="AK112" s="136">
        <f>MAX((AK114-AK116)*'Capital Structure'!$H$21/12,0)</f>
        <v>0</v>
      </c>
      <c r="AL112" s="136">
        <f>MAX((AL114-AL116)*'Capital Structure'!$H$21/12,0)</f>
        <v>0</v>
      </c>
      <c r="AM112" s="136">
        <f>MAX((AM114-AM116)*'Capital Structure'!$H$21/12,0)</f>
        <v>0</v>
      </c>
      <c r="AN112" s="136">
        <f>MAX((AN114-AN116)*'Capital Structure'!$H$21/12,0)</f>
        <v>0</v>
      </c>
      <c r="AO112" s="136">
        <f>MAX((AO114-AO116)*'Capital Structure'!$H$21/12,0)</f>
        <v>0</v>
      </c>
      <c r="AP112" s="136">
        <f>MAX((AP114-AP116)*'Capital Structure'!$H$21/12,0)</f>
        <v>0</v>
      </c>
      <c r="AQ112" s="136">
        <f>MAX((AQ114-AQ116)*'Capital Structure'!$H$21/12,0)</f>
        <v>0</v>
      </c>
      <c r="AR112" s="136">
        <f>MAX((AR114-AR116)*'Capital Structure'!$H$21/12,0)</f>
        <v>0</v>
      </c>
      <c r="AS112" s="136">
        <f>MAX((AS114-AS116)*'Capital Structure'!$H$21/12,0)</f>
        <v>0</v>
      </c>
      <c r="AT112" s="136">
        <f>MAX((AT114-AT116)*'Capital Structure'!$H$21/12,0)</f>
        <v>0</v>
      </c>
      <c r="AU112" s="136">
        <f>MAX((AU114-AU116)*'Capital Structure'!$H$21/12,0)</f>
        <v>0</v>
      </c>
      <c r="AV112" s="136">
        <f>MAX((AV114-AV116)*'Capital Structure'!$H$21/12,0)</f>
        <v>0</v>
      </c>
      <c r="AW112" s="136">
        <f>MAX((AW114-AW116)*'Capital Structure'!$H$21/12,0)</f>
        <v>0</v>
      </c>
      <c r="AX112" s="136">
        <f>MAX((AX114-AX116)*'Capital Structure'!$H$21/12,0)</f>
        <v>0</v>
      </c>
      <c r="AY112" s="136">
        <f>MAX((AY114-AY116)*'Capital Structure'!$H$21/12,0)</f>
        <v>0</v>
      </c>
      <c r="AZ112" s="136">
        <f>MAX((AZ114-AZ116)*'Capital Structure'!$H$21/12,0)</f>
        <v>0</v>
      </c>
      <c r="BA112" s="136">
        <f>MAX((BA114-BA116)*'Capital Structure'!$H$21/12,0)</f>
        <v>0</v>
      </c>
      <c r="BB112" s="136">
        <f>MAX((BB114-BB116)*'Capital Structure'!$H$21/12,0)</f>
        <v>14134.615384615385</v>
      </c>
      <c r="BC112" s="136">
        <f>MAX((BC114-BC116)*'Capital Structure'!$H$21/12,0)</f>
        <v>28328.125</v>
      </c>
      <c r="BD112" s="136">
        <f>MAX((BD114-BD116)*'Capital Structure'!$H$21/12,0)</f>
        <v>42580.774238782062</v>
      </c>
      <c r="BE112" s="136">
        <f>MAX((BE114-BE116)*'Capital Structure'!$H$21/12,0)</f>
        <v>56892.809516059038</v>
      </c>
      <c r="BF112" s="136">
        <f>MAX((BF114-BF116)*'Capital Structure'!$H$21/12,0)</f>
        <v>71264.478273658009</v>
      </c>
      <c r="BG112" s="136">
        <f>MAX((BG114-BG116)*'Capital Structure'!$H$21/12,0)</f>
        <v>85696.028984413628</v>
      </c>
      <c r="BH112" s="136">
        <f>MAX((BH114-BH116)*'Capital Structure'!$H$21/12,0)</f>
        <v>100187.71115646408</v>
      </c>
      <c r="BI112" s="136">
        <f>MAX((BI114-BI116)*'Capital Structure'!$H$21/12,0)</f>
        <v>114739.77533756472</v>
      </c>
      <c r="BJ112" s="136">
        <f>MAX((BJ114-BJ116)*'Capital Structure'!$H$21/12,0)</f>
        <v>129352.47311941996</v>
      </c>
      <c r="BK112" s="136">
        <f>MAX((BK114-BK116)*'Capital Structure'!$H$21/12,0)</f>
        <v>144026.05714203292</v>
      </c>
      <c r="BL112" s="136">
        <f>MAX((BL114-BL116)*'Capital Structure'!$H$21/12,0)</f>
        <v>158760.78109807349</v>
      </c>
      <c r="BM112" s="136">
        <f>MAX((BM114-BM116)*'Capital Structure'!$H$21/12,0)</f>
        <v>173556.89973726418</v>
      </c>
      <c r="BN112" s="136">
        <f>MAX((BN114-BN116)*'Capital Structure'!$H$21/12,0)</f>
        <v>188414.66887078484</v>
      </c>
      <c r="BO112" s="136">
        <f>MAX((BO114-BO116)*'Capital Structure'!$H$21/12,0)</f>
        <v>203334.34537569518</v>
      </c>
      <c r="BP112" s="136">
        <f>MAX((BP114-BP116)*'Capital Structure'!$H$21/12,0)</f>
        <v>218316.18719937597</v>
      </c>
      <c r="BQ112" s="136">
        <f>MAX((BQ114-BQ116)*'Capital Structure'!$H$21/12,0)</f>
        <v>233360.45336398878</v>
      </c>
      <c r="BR112" s="136">
        <f>MAX((BR114-BR116)*'Capital Structure'!$H$21/12,0)</f>
        <v>248467.40397095415</v>
      </c>
      <c r="BS112" s="136">
        <f>MAX((BS114-BS116)*'Capital Structure'!$H$21/12,0)</f>
        <v>263637.30020544847</v>
      </c>
      <c r="BT112" s="136">
        <f>MAX((BT114-BT116)*'Capital Structure'!$H$21/12,0)</f>
        <v>278870.40434091998</v>
      </c>
      <c r="BU112" s="136">
        <f>MAX((BU114-BU116)*'Capital Structure'!$H$21/12,0)</f>
        <v>294166.97974362253</v>
      </c>
      <c r="BV112" s="136">
        <f>MAX((BV114-BV116)*'Capital Structure'!$H$21/12,0)</f>
        <v>309527.2908771697</v>
      </c>
      <c r="BW112" s="136">
        <f>MAX((BW114-BW116)*'Capital Structure'!$H$21/12,0)</f>
        <v>324951.60330710659</v>
      </c>
      <c r="BX112" s="136">
        <f>MAX((BX114-BX116)*'Capital Structure'!$H$21/12,0)</f>
        <v>340440.18370550167</v>
      </c>
      <c r="BY112" s="136">
        <f>MAX((BY114-BY116)*'Capital Structure'!$H$21/12,0)</f>
        <v>355993.29985555657</v>
      </c>
      <c r="BZ112" s="136">
        <f>MAX((BZ114-BZ116)*'Capital Structure'!$H$21/12,0)</f>
        <v>371611.22065623687</v>
      </c>
      <c r="CA112" s="136">
        <f>MAX((CA114-CA116)*'Capital Structure'!$H$21/12,0)</f>
        <v>387294.21612691967</v>
      </c>
      <c r="CB112" s="136">
        <f>MAX((CB114-CB116)*'Capital Structure'!$H$21/12,0)</f>
        <v>0</v>
      </c>
      <c r="CC112" s="136">
        <f>MAX((CC114-CC116)*'Capital Structure'!$H$21/12,0)</f>
        <v>0</v>
      </c>
      <c r="CD112" s="136">
        <f>MAX((CD114-CD116)*'Capital Structure'!$H$21/12,0)</f>
        <v>0</v>
      </c>
      <c r="CE112" s="136">
        <f>MAX((CE114-CE116)*'Capital Structure'!$H$21/12,0)</f>
        <v>0</v>
      </c>
      <c r="CF112" s="136">
        <f>MAX((CF114-CF116)*'Capital Structure'!$H$21/12,0)</f>
        <v>0</v>
      </c>
      <c r="CG112" s="136">
        <f>MAX((CG114-CG116)*'Capital Structure'!$H$21/12,0)</f>
        <v>0</v>
      </c>
      <c r="CH112" s="136">
        <f>MAX((CH114-CH116)*'Capital Structure'!$H$21/12,0)</f>
        <v>0</v>
      </c>
      <c r="CI112" s="136">
        <f>MAX((CI114-CI116)*'Capital Structure'!$H$21/12,0)</f>
        <v>0</v>
      </c>
      <c r="CJ112" s="136">
        <f>MAX((CJ114-CJ116)*'Capital Structure'!$H$21/12,0)</f>
        <v>0</v>
      </c>
      <c r="CK112" s="136">
        <f>MAX((CK114-CK116)*'Capital Structure'!$H$21/12,0)</f>
        <v>0</v>
      </c>
      <c r="CL112" s="136">
        <f>MAX((CL114-CL116)*'Capital Structure'!$H$21/12,0)</f>
        <v>0</v>
      </c>
      <c r="CM112" s="136">
        <f>MAX((CM114-CM116)*'Capital Structure'!$H$21/12,0)</f>
        <v>0</v>
      </c>
      <c r="CN112" s="136">
        <f>MAX((CN114-CN116)*'Capital Structure'!$H$21/12,0)</f>
        <v>0</v>
      </c>
      <c r="CO112" s="136">
        <f>MAX((CO114-CO116)*'Capital Structure'!$H$21/12,0)</f>
        <v>0</v>
      </c>
      <c r="CP112" s="136">
        <f>MAX((CP114-CP116)*'Capital Structure'!$H$21/12,0)</f>
        <v>0</v>
      </c>
      <c r="CQ112" s="136">
        <f>MAX((CQ114-CQ116)*'Capital Structure'!$H$21/12,0)</f>
        <v>0</v>
      </c>
      <c r="CR112" s="136">
        <f>MAX((CR114-CR116)*'Capital Structure'!$H$21/12,0)</f>
        <v>0</v>
      </c>
      <c r="CS112" s="136">
        <f>MAX((CS114-CS116)*'Capital Structure'!$H$21/12,0)</f>
        <v>0</v>
      </c>
      <c r="CT112" s="136">
        <f>MAX((CT114-CT116)*'Capital Structure'!$H$21/12,0)</f>
        <v>0</v>
      </c>
      <c r="CU112" s="136">
        <f>MAX((CU114-CU116)*'Capital Structure'!$H$21/12,0)</f>
        <v>0</v>
      </c>
      <c r="CV112" s="136">
        <f>MAX((CV114-CV116)*'Capital Structure'!$H$21/12,0)</f>
        <v>0</v>
      </c>
      <c r="CW112" s="136">
        <f>MAX((CW114-CW116)*'Capital Structure'!$H$21/12,0)</f>
        <v>0</v>
      </c>
      <c r="CX112" s="136">
        <f>MAX((CX114-CX116)*'Capital Structure'!$H$21/12,0)</f>
        <v>0</v>
      </c>
      <c r="CY112" s="136">
        <f>MAX((CY114-CY116)*'Capital Structure'!$H$21/12,0)</f>
        <v>0</v>
      </c>
      <c r="CZ112" s="136">
        <f>MAX((CZ114-CZ116)*'Capital Structure'!$H$21/12,0)</f>
        <v>0</v>
      </c>
      <c r="DA112" s="136">
        <f>MAX((DA114-DA116)*'Capital Structure'!$H$21/12,0)</f>
        <v>0</v>
      </c>
      <c r="DB112" s="136">
        <f>MAX((DB114-DB116)*'Capital Structure'!$H$21/12,0)</f>
        <v>0</v>
      </c>
      <c r="DC112" s="136">
        <f>MAX((DC114-DC116)*'Capital Structure'!$H$21/12,0)</f>
        <v>0</v>
      </c>
      <c r="DD112" s="136">
        <f>MAX((DD114-DD116)*'Capital Structure'!$H$21/12,0)</f>
        <v>0</v>
      </c>
      <c r="DE112" s="136">
        <f>MAX((DE114-DE116)*'Capital Structure'!$H$21/12,0)</f>
        <v>0</v>
      </c>
      <c r="DF112" s="136">
        <f>MAX((DF114-DF116)*'Capital Structure'!$H$21/12,0)</f>
        <v>0</v>
      </c>
      <c r="DG112" s="136">
        <f>MAX((DG114-DG116)*'Capital Structure'!$H$21/12,0)</f>
        <v>0</v>
      </c>
      <c r="DH112" s="136">
        <f>MAX((DH114-DH116)*'Capital Structure'!$H$21/12,0)</f>
        <v>0</v>
      </c>
      <c r="DI112" s="136">
        <f>MAX((DI114-DI116)*'Capital Structure'!$H$21/12,0)</f>
        <v>0</v>
      </c>
      <c r="DJ112" s="136">
        <f>MAX((DJ114-DJ116)*'Capital Structure'!$H$21/12,0)</f>
        <v>0</v>
      </c>
      <c r="DK112" s="136">
        <f>MAX((DK114-DK116)*'Capital Structure'!$H$21/12,0)</f>
        <v>0</v>
      </c>
      <c r="DL112" s="136">
        <f>MAX((DL114-DL116)*'Capital Structure'!$H$21/12,0)</f>
        <v>0</v>
      </c>
      <c r="DM112" s="136">
        <f>MAX((DM114-DM116)*'Capital Structure'!$H$21/12,0)</f>
        <v>0</v>
      </c>
      <c r="DN112" s="136">
        <f>MAX((DN114-DN116)*'Capital Structure'!$H$21/12,0)</f>
        <v>0</v>
      </c>
      <c r="DO112" s="136">
        <f>MAX((DO114-DO116)*'Capital Structure'!$H$21/12,0)</f>
        <v>0</v>
      </c>
      <c r="DP112" s="136">
        <f>MAX((DP114-DP116)*'Capital Structure'!$H$21/12,0)</f>
        <v>0</v>
      </c>
      <c r="DQ112" s="136">
        <f>MAX((DQ114-DQ116)*'Capital Structure'!$H$21/12,0)</f>
        <v>0</v>
      </c>
      <c r="DR112" s="136">
        <f>MAX((DR114-DR116)*'Capital Structure'!$H$21/12,0)</f>
        <v>0</v>
      </c>
      <c r="DS112" s="136">
        <f>MAX((DS114-DS116)*'Capital Structure'!$H$21/12,0)</f>
        <v>0</v>
      </c>
      <c r="DT112" s="136">
        <f>MAX((DT114-DT116)*'Capital Structure'!$H$21/12,0)</f>
        <v>0</v>
      </c>
      <c r="DU112" s="136">
        <f>MAX((DU114-DU116)*'Capital Structure'!$H$21/12,0)</f>
        <v>0</v>
      </c>
      <c r="DV112" s="136">
        <f>MAX((DV114-DV116)*'Capital Structure'!$H$21/12,0)</f>
        <v>0</v>
      </c>
      <c r="DW112" s="136">
        <f>MAX((DW114-DW116)*'Capital Structure'!$H$21/12,0)</f>
        <v>0</v>
      </c>
      <c r="DX112" s="136">
        <f>MAX((DX114-DX116)*'Capital Structure'!$H$21/12,0)</f>
        <v>0</v>
      </c>
      <c r="DY112" s="136">
        <f>MAX((DY114-DY116)*'Capital Structure'!$H$21/12,0)</f>
        <v>0</v>
      </c>
      <c r="DZ112" s="136">
        <f>MAX((DZ114-DZ116)*'Capital Structure'!$H$21/12,0)</f>
        <v>0</v>
      </c>
      <c r="EA112" s="136">
        <f>MAX((EA114-EA116)*'Capital Structure'!$H$21/12,0)</f>
        <v>0</v>
      </c>
      <c r="EB112" s="136">
        <f>MAX((EB114-EB116)*'Capital Structure'!$H$21/12,0)</f>
        <v>0</v>
      </c>
      <c r="EC112" s="136">
        <f>MAX((EC114-EC116)*'Capital Structure'!$H$21/12,0)</f>
        <v>0</v>
      </c>
      <c r="ED112" s="136">
        <f>MAX((ED114-ED116)*'Capital Structure'!$H$21/12,0)</f>
        <v>0</v>
      </c>
      <c r="EE112" s="136">
        <f>MAX((EE114-EE116)*'Capital Structure'!$H$21/12,0)</f>
        <v>0</v>
      </c>
      <c r="EF112" s="136">
        <f>MAX((EF114-EF116)*'Capital Structure'!$H$21/12,0)</f>
        <v>0</v>
      </c>
      <c r="EG112" s="136">
        <f>MAX((EG114-EG116)*'Capital Structure'!$H$21/12,0)</f>
        <v>0</v>
      </c>
      <c r="EH112" s="136">
        <f>MAX((EH114-EH116)*'Capital Structure'!$H$21/12,0)</f>
        <v>0</v>
      </c>
      <c r="EI112" s="136">
        <f>MAX((EI114-EI116)*'Capital Structure'!$H$21/12,0)</f>
        <v>0</v>
      </c>
      <c r="EJ112" s="136">
        <f>MAX((EJ114-EJ116)*'Capital Structure'!$H$21/12,0)</f>
        <v>0</v>
      </c>
      <c r="EK112" s="136">
        <f>MAX((EK114-EK116)*'Capital Structure'!$H$21/12,0)</f>
        <v>0</v>
      </c>
      <c r="EL112" s="136">
        <f>MAX((EL114-EL116)*'Capital Structure'!$H$21/12,0)</f>
        <v>0</v>
      </c>
      <c r="EM112" s="136">
        <f>MAX((EM114-EM116)*'Capital Structure'!$H$21/12,0)</f>
        <v>0</v>
      </c>
      <c r="EN112" s="136">
        <f>MAX((EN114-EN116)*'Capital Structure'!$H$21/12,0)</f>
        <v>0</v>
      </c>
      <c r="EO112" s="136">
        <f>MAX((EO114-EO116)*'Capital Structure'!$H$21/12,0)</f>
        <v>0</v>
      </c>
      <c r="EP112" s="136">
        <f>MAX((EP114-EP116)*'Capital Structure'!$H$21/12,0)</f>
        <v>0</v>
      </c>
      <c r="EQ112" s="136">
        <f>MAX((EQ114-EQ116)*'Capital Structure'!$H$21/12,0)</f>
        <v>0</v>
      </c>
      <c r="ER112" s="136">
        <f>MAX((ER114-ER116)*'Capital Structure'!$H$21/12,0)</f>
        <v>0</v>
      </c>
      <c r="ES112" s="136">
        <f>MAX((ES114-ES116)*'Capital Structure'!$H$21/12,0)</f>
        <v>0</v>
      </c>
      <c r="ET112" s="136">
        <f>MAX((ET114-ET116)*'Capital Structure'!$H$21/12,0)</f>
        <v>0</v>
      </c>
      <c r="EU112" s="136">
        <f>MAX((EU114-EU116)*'Capital Structure'!$H$21/12,0)</f>
        <v>0</v>
      </c>
      <c r="EV112" s="136">
        <f>MAX((EV114-EV116)*'Capital Structure'!$H$21/12,0)</f>
        <v>0</v>
      </c>
      <c r="EW112" s="136">
        <f>MAX((EW114-EW116)*'Capital Structure'!$H$21/12,0)</f>
        <v>0</v>
      </c>
      <c r="EX112" s="136">
        <f>MAX((EX114-EX116)*'Capital Structure'!$H$21/12,0)</f>
        <v>0</v>
      </c>
      <c r="EY112" s="136">
        <f>MAX((EY114-EY116)*'Capital Structure'!$H$21/12,0)</f>
        <v>0</v>
      </c>
      <c r="EZ112" s="136">
        <f>MAX((EZ114-EZ116)*'Capital Structure'!$H$21/12,0)</f>
        <v>0</v>
      </c>
      <c r="FA112" s="136">
        <f>MAX((FA114-FA116)*'Capital Structure'!$H$21/12,0)</f>
        <v>0</v>
      </c>
      <c r="FB112" s="136">
        <f>MAX((FB114-FB116)*'Capital Structure'!$H$21/12,0)</f>
        <v>0</v>
      </c>
      <c r="FC112" s="136"/>
      <c r="FD112" s="136"/>
      <c r="FE112" s="136"/>
      <c r="FF112" s="136"/>
      <c r="FG112" s="136"/>
      <c r="FH112" s="136"/>
      <c r="FI112" s="136"/>
      <c r="FJ112" s="136"/>
      <c r="FK112" s="136"/>
      <c r="FL112" s="136"/>
      <c r="FM112" s="136"/>
      <c r="FN112" s="136"/>
      <c r="FO112" s="136"/>
      <c r="FP112" s="136"/>
      <c r="FQ112" s="136"/>
      <c r="FR112" s="136"/>
      <c r="FS112" s="136"/>
      <c r="FT112" s="136"/>
      <c r="FU112" s="136"/>
      <c r="FV112" s="136"/>
      <c r="FW112" s="136"/>
      <c r="FX112" s="136"/>
      <c r="FY112" s="136"/>
      <c r="FZ112" s="136"/>
      <c r="GA112" s="136"/>
      <c r="GB112" s="136"/>
      <c r="GC112" s="136"/>
      <c r="GD112" s="136"/>
      <c r="GE112" s="136"/>
      <c r="GF112" s="136"/>
      <c r="GG112" s="136"/>
      <c r="GH112" s="136"/>
      <c r="GI112" s="136"/>
      <c r="GJ112" s="136"/>
      <c r="GK112" s="136"/>
      <c r="GL112" s="136"/>
      <c r="GM112" s="136"/>
      <c r="GN112" s="136"/>
      <c r="GO112" s="136"/>
      <c r="GP112" s="136"/>
      <c r="GQ112" s="136"/>
      <c r="GR112" s="136"/>
      <c r="GS112" s="136"/>
      <c r="GT112" s="136"/>
      <c r="GU112" s="136"/>
      <c r="GV112" s="136"/>
      <c r="GW112" s="136"/>
      <c r="GX112" s="136"/>
    </row>
    <row r="113" spans="2:206">
      <c r="B113" s="139" t="s">
        <v>352</v>
      </c>
      <c r="E113" s="136">
        <f>IFERROR(VLOOKUP(E$88,'Capital Structure'!$H$27:$I$29,2,FALSE),0)</f>
        <v>0</v>
      </c>
      <c r="F113" s="136">
        <f>IFERROR(VLOOKUP(F$88,'Capital Structure'!$H$27:$I$29,2,FALSE),0)</f>
        <v>0</v>
      </c>
      <c r="G113" s="136">
        <f>IFERROR(VLOOKUP(G$88,'Capital Structure'!$H$27:$I$29,2,FALSE),0)</f>
        <v>0</v>
      </c>
      <c r="H113" s="136">
        <f>IFERROR(VLOOKUP(H$88,'Capital Structure'!$H$27:$I$29,2,FALSE),0)</f>
        <v>0</v>
      </c>
      <c r="I113" s="136">
        <f>IFERROR(VLOOKUP(I$88,'Capital Structure'!$H$27:$I$29,2,FALSE),0)</f>
        <v>0</v>
      </c>
      <c r="J113" s="136">
        <f>IFERROR(VLOOKUP(J$88,'Capital Structure'!$H$27:$I$29,2,FALSE),0)</f>
        <v>0</v>
      </c>
      <c r="K113" s="136">
        <f>IFERROR(VLOOKUP(K$88,'Capital Structure'!$H$27:$I$29,2,FALSE),0)</f>
        <v>0</v>
      </c>
      <c r="L113" s="136">
        <f>IFERROR(VLOOKUP(L$88,'Capital Structure'!$H$27:$I$29,2,FALSE),0)</f>
        <v>0</v>
      </c>
      <c r="M113" s="136">
        <f>IFERROR(VLOOKUP(M$88,'Capital Structure'!$H$27:$I$29,2,FALSE),0)</f>
        <v>0</v>
      </c>
      <c r="N113" s="136">
        <f>IFERROR(VLOOKUP(N$88,'Capital Structure'!$H$27:$I$29,2,FALSE),0)</f>
        <v>0</v>
      </c>
      <c r="O113" s="136">
        <f>IFERROR(VLOOKUP(O$88,'Capital Structure'!$H$27:$I$29,2,FALSE),0)</f>
        <v>0</v>
      </c>
      <c r="P113" s="136">
        <f>IFERROR(VLOOKUP(P$88,'Capital Structure'!$H$27:$I$29,2,FALSE),0)</f>
        <v>0</v>
      </c>
      <c r="Q113" s="136">
        <f>IFERROR(VLOOKUP(Q$88,'Capital Structure'!$H$27:$I$29,2,FALSE),0)</f>
        <v>0</v>
      </c>
      <c r="R113" s="136">
        <f>IFERROR(VLOOKUP(R$88,'Capital Structure'!$H$27:$I$29,2,FALSE),0)</f>
        <v>0</v>
      </c>
      <c r="S113" s="136">
        <f>IFERROR(VLOOKUP(S$88,'Capital Structure'!$H$27:$I$29,2,FALSE),0)</f>
        <v>0</v>
      </c>
      <c r="T113" s="136">
        <f>IFERROR(VLOOKUP(T$88,'Capital Structure'!$H$27:$I$29,2,FALSE),0)</f>
        <v>0</v>
      </c>
      <c r="U113" s="136">
        <f>IFERROR(VLOOKUP(U$88,'Capital Structure'!$H$27:$I$29,2,FALSE),0)</f>
        <v>0</v>
      </c>
      <c r="V113" s="136">
        <f>IFERROR(VLOOKUP(V$88,'Capital Structure'!$H$27:$I$29,2,FALSE),0)</f>
        <v>0</v>
      </c>
      <c r="W113" s="136">
        <f>IFERROR(VLOOKUP(W$88,'Capital Structure'!$H$27:$I$29,2,FALSE),0)</f>
        <v>0</v>
      </c>
      <c r="X113" s="136">
        <f>IFERROR(VLOOKUP(X$88,'Capital Structure'!$H$27:$I$29,2,FALSE),0)</f>
        <v>0</v>
      </c>
      <c r="Y113" s="136">
        <f>IFERROR(VLOOKUP(Y$88,'Capital Structure'!$H$27:$I$29,2,FALSE),0)</f>
        <v>0</v>
      </c>
      <c r="Z113" s="136">
        <f>IFERROR(VLOOKUP(Z$88,'Capital Structure'!$H$27:$I$29,2,FALSE),0)</f>
        <v>0</v>
      </c>
      <c r="AA113" s="136">
        <f>IFERROR(VLOOKUP(AA$88,'Capital Structure'!$H$27:$I$29,2,FALSE),0)</f>
        <v>0</v>
      </c>
      <c r="AB113" s="136">
        <f>IFERROR(VLOOKUP(AB$88,'Capital Structure'!$H$27:$I$29,2,FALSE),0)</f>
        <v>0</v>
      </c>
      <c r="AC113" s="136">
        <f>IFERROR(VLOOKUP(AC$88,'Capital Structure'!$H$27:$I$29,2,FALSE),0)</f>
        <v>0</v>
      </c>
      <c r="AD113" s="136">
        <f>IFERROR(VLOOKUP(AD$88,'Capital Structure'!$H$27:$I$29,2,FALSE),0)</f>
        <v>0</v>
      </c>
      <c r="AE113" s="136">
        <f>IFERROR(VLOOKUP(AE$88,'Capital Structure'!$H$27:$I$29,2,FALSE),0)</f>
        <v>0</v>
      </c>
      <c r="AF113" s="136">
        <f>IFERROR(VLOOKUP(AF$88,'Capital Structure'!$H$27:$I$29,2,FALSE),0)</f>
        <v>0</v>
      </c>
      <c r="AG113" s="136">
        <f>IFERROR(VLOOKUP(AG$88,'Capital Structure'!$H$27:$I$29,2,FALSE),0)</f>
        <v>0</v>
      </c>
      <c r="AH113" s="136">
        <f>IFERROR(VLOOKUP(AH$88,'Capital Structure'!$H$27:$I$29,2,FALSE),0)</f>
        <v>0</v>
      </c>
      <c r="AI113" s="136">
        <f>IFERROR(VLOOKUP(AI$88,'Capital Structure'!$H$27:$I$29,2,FALSE),0)</f>
        <v>0</v>
      </c>
      <c r="AJ113" s="136">
        <f>IFERROR(VLOOKUP(AJ$88,'Capital Structure'!$H$27:$I$29,2,FALSE),0)</f>
        <v>0</v>
      </c>
      <c r="AK113" s="136">
        <f>IFERROR(VLOOKUP(AK$88,'Capital Structure'!$H$27:$I$29,2,FALSE),0)</f>
        <v>0</v>
      </c>
      <c r="AL113" s="136">
        <f>IFERROR(VLOOKUP(AL$88,'Capital Structure'!$H$27:$I$29,2,FALSE),0)</f>
        <v>0</v>
      </c>
      <c r="AM113" s="136">
        <f>IFERROR(VLOOKUP(AM$88,'Capital Structure'!$H$27:$I$29,2,FALSE),0)</f>
        <v>0</v>
      </c>
      <c r="AN113" s="136">
        <f>IFERROR(VLOOKUP(AN$88,'Capital Structure'!$H$27:$I$29,2,FALSE),0)</f>
        <v>0</v>
      </c>
      <c r="AO113" s="136">
        <f>IFERROR(VLOOKUP(AO$88,'Capital Structure'!$H$27:$I$29,2,FALSE),0)</f>
        <v>0</v>
      </c>
      <c r="AP113" s="136">
        <f>IFERROR(VLOOKUP(AP$88,'Capital Structure'!$H$27:$I$29,2,FALSE),0)</f>
        <v>0</v>
      </c>
      <c r="AQ113" s="136">
        <f>IFERROR(VLOOKUP(AQ$88,'Capital Structure'!$H$27:$I$29,2,FALSE),0)</f>
        <v>0</v>
      </c>
      <c r="AR113" s="136">
        <f>IFERROR(VLOOKUP(AR$88,'Capital Structure'!$H$27:$I$29,2,FALSE),0)</f>
        <v>0</v>
      </c>
      <c r="AS113" s="136">
        <f>IFERROR(VLOOKUP(AS$88,'Capital Structure'!$H$27:$I$29,2,FALSE),0)</f>
        <v>0</v>
      </c>
      <c r="AT113" s="136">
        <f>IFERROR(VLOOKUP(AT$88,'Capital Structure'!$H$27:$I$29,2,FALSE),0)</f>
        <v>0</v>
      </c>
      <c r="AU113" s="136">
        <f>IFERROR(VLOOKUP(AU$88,'Capital Structure'!$H$27:$I$29,2,FALSE),0)</f>
        <v>0</v>
      </c>
      <c r="AV113" s="136">
        <f>IFERROR(VLOOKUP(AV$88,'Capital Structure'!$H$27:$I$29,2,FALSE),0)</f>
        <v>0</v>
      </c>
      <c r="AW113" s="136">
        <f>IFERROR(VLOOKUP(AW$88,'Capital Structure'!$H$27:$I$29,2,FALSE),0)</f>
        <v>0</v>
      </c>
      <c r="AX113" s="136">
        <f>IFERROR(VLOOKUP(AX$88,'Capital Structure'!$H$27:$I$29,2,FALSE),0)</f>
        <v>0</v>
      </c>
      <c r="AY113" s="136">
        <f>IFERROR(VLOOKUP(AY$88,'Capital Structure'!$H$27:$I$29,2,FALSE),0)</f>
        <v>0</v>
      </c>
      <c r="AZ113" s="136">
        <f>IFERROR(VLOOKUP(AZ$88,'Capital Structure'!$H$27:$I$29,2,FALSE),0)</f>
        <v>0</v>
      </c>
      <c r="BA113" s="136">
        <f>IFERROR(VLOOKUP(BA$88,'Capital Structure'!$H$27:$I$29,2,FALSE),0)</f>
        <v>0</v>
      </c>
      <c r="BB113" s="136">
        <f>IFERROR(VLOOKUP(BB$88,'Capital Structure'!$H$27:$I$29,2,FALSE),0)</f>
        <v>0</v>
      </c>
      <c r="BC113" s="136">
        <f>IFERROR(VLOOKUP(BC$88,'Capital Structure'!$H$27:$I$29,2,FALSE),0)</f>
        <v>0</v>
      </c>
      <c r="BD113" s="136">
        <f>IFERROR(VLOOKUP(BD$88,'Capital Structure'!$H$27:$I$29,2,FALSE),0)</f>
        <v>0</v>
      </c>
      <c r="BE113" s="136">
        <f>IFERROR(VLOOKUP(BE$88,'Capital Structure'!$H$27:$I$29,2,FALSE),0)</f>
        <v>0</v>
      </c>
      <c r="BF113" s="136">
        <f>IFERROR(VLOOKUP(BF$88,'Capital Structure'!$H$27:$I$29,2,FALSE),0)</f>
        <v>0</v>
      </c>
      <c r="BG113" s="136">
        <f>IFERROR(VLOOKUP(BG$88,'Capital Structure'!$H$27:$I$29,2,FALSE),0)</f>
        <v>0</v>
      </c>
      <c r="BH113" s="136">
        <f>IFERROR(VLOOKUP(BH$88,'Capital Structure'!$H$27:$I$29,2,FALSE),0)</f>
        <v>0</v>
      </c>
      <c r="BI113" s="136">
        <f>IFERROR(VLOOKUP(BI$88,'Capital Structure'!$H$27:$I$29,2,FALSE),0)</f>
        <v>0</v>
      </c>
      <c r="BJ113" s="136">
        <f>IFERROR(VLOOKUP(BJ$88,'Capital Structure'!$H$27:$I$29,2,FALSE),0)</f>
        <v>0</v>
      </c>
      <c r="BK113" s="136">
        <f>IFERROR(VLOOKUP(BK$88,'Capital Structure'!$H$27:$I$29,2,FALSE),0)</f>
        <v>0</v>
      </c>
      <c r="BL113" s="136">
        <f>IFERROR(VLOOKUP(BL$88,'Capital Structure'!$H$27:$I$29,2,FALSE),0)</f>
        <v>0</v>
      </c>
      <c r="BM113" s="136">
        <f>IFERROR(VLOOKUP(BM$88,'Capital Structure'!$H$27:$I$29,2,FALSE),0)</f>
        <v>0</v>
      </c>
      <c r="BN113" s="136">
        <f>IFERROR(VLOOKUP(BN$88,'Capital Structure'!$H$27:$I$29,2,FALSE),0)</f>
        <v>0</v>
      </c>
      <c r="BO113" s="136">
        <f>IFERROR(VLOOKUP(BO$88,'Capital Structure'!$H$27:$I$29,2,FALSE),0)</f>
        <v>0</v>
      </c>
      <c r="BP113" s="136">
        <f>IFERROR(VLOOKUP(BP$88,'Capital Structure'!$H$27:$I$29,2,FALSE),0)</f>
        <v>0</v>
      </c>
      <c r="BQ113" s="136">
        <f>IFERROR(VLOOKUP(BQ$88,'Capital Structure'!$H$27:$I$29,2,FALSE),0)</f>
        <v>0</v>
      </c>
      <c r="BR113" s="136">
        <f>IFERROR(VLOOKUP(BR$88,'Capital Structure'!$H$27:$I$29,2,FALSE),0)</f>
        <v>0</v>
      </c>
      <c r="BS113" s="136">
        <f>IFERROR(VLOOKUP(BS$88,'Capital Structure'!$H$27:$I$29,2,FALSE),0)</f>
        <v>0</v>
      </c>
      <c r="BT113" s="136">
        <f>IFERROR(VLOOKUP(BT$88,'Capital Structure'!$H$27:$I$29,2,FALSE),0)</f>
        <v>0</v>
      </c>
      <c r="BU113" s="136">
        <f>IFERROR(VLOOKUP(BU$88,'Capital Structure'!$H$27:$I$29,2,FALSE),0)</f>
        <v>0</v>
      </c>
      <c r="BV113" s="136">
        <f>IFERROR(VLOOKUP(BV$88,'Capital Structure'!$H$27:$I$29,2,FALSE),0)</f>
        <v>0</v>
      </c>
      <c r="BW113" s="136">
        <f>IFERROR(VLOOKUP(BW$88,'Capital Structure'!$H$27:$I$29,2,FALSE),0)</f>
        <v>0</v>
      </c>
      <c r="BX113" s="136">
        <f>IFERROR(VLOOKUP(BX$88,'Capital Structure'!$H$27:$I$29,2,FALSE),0)</f>
        <v>0</v>
      </c>
      <c r="BY113" s="136">
        <f>IFERROR(VLOOKUP(BY$88,'Capital Structure'!$H$27:$I$29,2,FALSE),0)</f>
        <v>0</v>
      </c>
      <c r="BZ113" s="136">
        <f>IFERROR(VLOOKUP(BZ$88,'Capital Structure'!$H$27:$I$29,2,FALSE),0)</f>
        <v>0</v>
      </c>
      <c r="CA113" s="136">
        <f>IFERROR(VLOOKUP(CA$88,'Capital Structure'!$H$27:$I$29,2,FALSE),0)</f>
        <v>0</v>
      </c>
      <c r="CB113" s="136">
        <f>IFERROR(VLOOKUP(CB$88,'Capital Structure'!$H$27:$I$29,2,FALSE),0)</f>
        <v>0</v>
      </c>
      <c r="CC113" s="136">
        <f>IFERROR(VLOOKUP(CC$88,'Capital Structure'!$H$27:$I$29,2,FALSE),0)</f>
        <v>0</v>
      </c>
      <c r="CD113" s="136">
        <f>IFERROR(VLOOKUP(CD$88,'Capital Structure'!$H$27:$I$29,2,FALSE),0)</f>
        <v>0</v>
      </c>
      <c r="CE113" s="136">
        <f>IFERROR(VLOOKUP(CE$88,'Capital Structure'!$H$27:$I$29,2,FALSE),0)</f>
        <v>0</v>
      </c>
      <c r="CF113" s="136">
        <f>IFERROR(VLOOKUP(CF$88,'Capital Structure'!$H$27:$I$29,2,FALSE),0)</f>
        <v>0</v>
      </c>
      <c r="CG113" s="136">
        <f>IFERROR(VLOOKUP(CG$88,'Capital Structure'!$H$27:$I$29,2,FALSE),0)</f>
        <v>0</v>
      </c>
      <c r="CH113" s="136">
        <f>IFERROR(VLOOKUP(CH$88,'Capital Structure'!$H$27:$I$29,2,FALSE),0)</f>
        <v>0</v>
      </c>
      <c r="CI113" s="136">
        <f>IFERROR(VLOOKUP(CI$88,'Capital Structure'!$H$27:$I$29,2,FALSE),0)</f>
        <v>0</v>
      </c>
      <c r="CJ113" s="136">
        <f>IFERROR(VLOOKUP(CJ$88,'Capital Structure'!$H$27:$I$29,2,FALSE),0)</f>
        <v>0</v>
      </c>
      <c r="CK113" s="136">
        <f>IFERROR(VLOOKUP(CK$88,'Capital Structure'!$H$27:$I$29,2,FALSE),0)</f>
        <v>0</v>
      </c>
      <c r="CL113" s="136">
        <f>IFERROR(VLOOKUP(CL$88,'Capital Structure'!$H$27:$I$29,2,FALSE),0)</f>
        <v>0</v>
      </c>
      <c r="CM113" s="136">
        <f>IFERROR(VLOOKUP(CM$88,'Capital Structure'!$H$27:$I$29,2,FALSE),0)</f>
        <v>0</v>
      </c>
      <c r="CN113" s="136">
        <f>IFERROR(VLOOKUP(CN$88,'Capital Structure'!$H$27:$I$29,2,FALSE),0)</f>
        <v>0</v>
      </c>
      <c r="CO113" s="136">
        <f>IFERROR(VLOOKUP(CO$88,'Capital Structure'!$H$27:$I$29,2,FALSE),0)</f>
        <v>0</v>
      </c>
      <c r="CP113" s="136">
        <f>IFERROR(VLOOKUP(CP$88,'Capital Structure'!$H$27:$I$29,2,FALSE),0)</f>
        <v>0</v>
      </c>
      <c r="CQ113" s="136">
        <f>IFERROR(VLOOKUP(CQ$88,'Capital Structure'!$H$27:$I$29,2,FALSE),0)</f>
        <v>0</v>
      </c>
      <c r="CR113" s="136">
        <f>IFERROR(VLOOKUP(CR$88,'Capital Structure'!$H$27:$I$29,2,FALSE),0)</f>
        <v>0</v>
      </c>
      <c r="CS113" s="136">
        <f>IFERROR(VLOOKUP(CS$88,'Capital Structure'!$H$27:$I$29,2,FALSE),0)</f>
        <v>0</v>
      </c>
      <c r="CT113" s="136">
        <f>IFERROR(VLOOKUP(CT$88,'Capital Structure'!$H$27:$I$29,2,FALSE),0)</f>
        <v>0</v>
      </c>
      <c r="CU113" s="136">
        <f>IFERROR(VLOOKUP(CU$88,'Capital Structure'!$H$27:$I$29,2,FALSE),0)</f>
        <v>0</v>
      </c>
      <c r="CV113" s="136">
        <f>IFERROR(VLOOKUP(CV$88,'Capital Structure'!$H$27:$I$29,2,FALSE),0)</f>
        <v>0</v>
      </c>
      <c r="CW113" s="136">
        <f>IFERROR(VLOOKUP(CW$88,'Capital Structure'!$H$27:$I$29,2,FALSE),0)</f>
        <v>0</v>
      </c>
      <c r="CX113" s="136">
        <f>IFERROR(VLOOKUP(CX$88,'Capital Structure'!$H$27:$I$29,2,FALSE),0)</f>
        <v>0</v>
      </c>
      <c r="CY113" s="136">
        <f>IFERROR(VLOOKUP(CY$88,'Capital Structure'!$H$27:$I$29,2,FALSE),0)</f>
        <v>0</v>
      </c>
      <c r="CZ113" s="136">
        <f>IFERROR(VLOOKUP(CZ$88,'Capital Structure'!$H$27:$I$29,2,FALSE),0)</f>
        <v>0</v>
      </c>
      <c r="DA113" s="136">
        <f>IFERROR(VLOOKUP(DA$88,'Capital Structure'!$H$27:$I$29,2,FALSE),0)</f>
        <v>0</v>
      </c>
      <c r="DB113" s="136">
        <f>IFERROR(VLOOKUP(DB$88,'Capital Structure'!$H$27:$I$29,2,FALSE),0)</f>
        <v>0</v>
      </c>
      <c r="DC113" s="136">
        <f>IFERROR(VLOOKUP(DC$88,'Capital Structure'!$H$27:$I$29,2,FALSE),0)</f>
        <v>0</v>
      </c>
      <c r="DD113" s="136">
        <f>IFERROR(VLOOKUP(DD$88,'Capital Structure'!$H$27:$I$29,2,FALSE),0)</f>
        <v>0</v>
      </c>
      <c r="DE113" s="136">
        <f>IFERROR(VLOOKUP(DE$88,'Capital Structure'!$H$27:$I$29,2,FALSE),0)</f>
        <v>0</v>
      </c>
      <c r="DF113" s="136">
        <f>IFERROR(VLOOKUP(DF$88,'Capital Structure'!$H$27:$I$29,2,FALSE),0)</f>
        <v>0</v>
      </c>
      <c r="DG113" s="136">
        <f>IFERROR(VLOOKUP(DG$88,'Capital Structure'!$H$27:$I$29,2,FALSE),0)</f>
        <v>0</v>
      </c>
      <c r="DH113" s="136">
        <f>IFERROR(VLOOKUP(DH$88,'Capital Structure'!$H$27:$I$29,2,FALSE),0)</f>
        <v>0</v>
      </c>
      <c r="DI113" s="136">
        <f>IFERROR(VLOOKUP(DI$88,'Capital Structure'!$H$27:$I$29,2,FALSE),0)</f>
        <v>0</v>
      </c>
      <c r="DJ113" s="136">
        <f>IFERROR(VLOOKUP(DJ$88,'Capital Structure'!$H$27:$I$29,2,FALSE),0)</f>
        <v>0</v>
      </c>
      <c r="DK113" s="136">
        <f>IFERROR(VLOOKUP(DK$88,'Capital Structure'!$H$27:$I$29,2,FALSE),0)</f>
        <v>0</v>
      </c>
      <c r="DL113" s="136">
        <f>IFERROR(VLOOKUP(DL$88,'Capital Structure'!$H$27:$I$29,2,FALSE),0)</f>
        <v>0</v>
      </c>
      <c r="DM113" s="136">
        <f>IFERROR(VLOOKUP(DM$88,'Capital Structure'!$H$27:$I$29,2,FALSE),0)</f>
        <v>0</v>
      </c>
      <c r="DN113" s="136">
        <f>IFERROR(VLOOKUP(DN$88,'Capital Structure'!$H$27:$I$29,2,FALSE),0)</f>
        <v>0</v>
      </c>
      <c r="DO113" s="136">
        <f>IFERROR(VLOOKUP(DO$88,'Capital Structure'!$H$27:$I$29,2,FALSE),0)</f>
        <v>0</v>
      </c>
      <c r="DP113" s="136">
        <f>IFERROR(VLOOKUP(DP$88,'Capital Structure'!$H$27:$I$29,2,FALSE),0)</f>
        <v>0</v>
      </c>
      <c r="DQ113" s="136">
        <f>IFERROR(VLOOKUP(DQ$88,'Capital Structure'!$H$27:$I$29,2,FALSE),0)</f>
        <v>0</v>
      </c>
      <c r="DR113" s="136">
        <f>IFERROR(VLOOKUP(DR$88,'Capital Structure'!$H$27:$I$29,2,FALSE),0)</f>
        <v>0</v>
      </c>
      <c r="DS113" s="136">
        <f>IFERROR(VLOOKUP(DS$88,'Capital Structure'!$H$27:$I$29,2,FALSE),0)</f>
        <v>0</v>
      </c>
      <c r="DT113" s="136">
        <f>IFERROR(VLOOKUP(DT$88,'Capital Structure'!$H$27:$I$29,2,FALSE),0)</f>
        <v>0</v>
      </c>
      <c r="DU113" s="136">
        <f>IFERROR(VLOOKUP(DU$88,'Capital Structure'!$H$27:$I$29,2,FALSE),0)</f>
        <v>0</v>
      </c>
      <c r="DV113" s="136">
        <f>IFERROR(VLOOKUP(DV$88,'Capital Structure'!$H$27:$I$29,2,FALSE),0)</f>
        <v>0</v>
      </c>
      <c r="DW113" s="136">
        <f>IFERROR(VLOOKUP(DW$88,'Capital Structure'!$H$27:$I$29,2,FALSE),0)</f>
        <v>0</v>
      </c>
      <c r="DX113" s="136">
        <f>IFERROR(VLOOKUP(DX$88,'Capital Structure'!$H$27:$I$29,2,FALSE),0)</f>
        <v>0</v>
      </c>
      <c r="DY113" s="136">
        <f>IFERROR(VLOOKUP(DY$88,'Capital Structure'!$H$27:$I$29,2,FALSE),0)</f>
        <v>0</v>
      </c>
      <c r="DZ113" s="136">
        <f>IFERROR(VLOOKUP(DZ$88,'Capital Structure'!$H$27:$I$29,2,FALSE),0)</f>
        <v>0</v>
      </c>
      <c r="EA113" s="136">
        <f>IFERROR(VLOOKUP(EA$88,'Capital Structure'!$H$27:$I$29,2,FALSE),0)</f>
        <v>0</v>
      </c>
      <c r="EB113" s="136">
        <f>IFERROR(VLOOKUP(EB$88,'Capital Structure'!$H$27:$I$29,2,FALSE),0)</f>
        <v>0</v>
      </c>
      <c r="EC113" s="136">
        <f>IFERROR(VLOOKUP(EC$88,'Capital Structure'!$H$27:$I$29,2,FALSE),0)</f>
        <v>0</v>
      </c>
      <c r="ED113" s="136">
        <f>IFERROR(VLOOKUP(ED$88,'Capital Structure'!$H$27:$I$29,2,FALSE),0)</f>
        <v>0</v>
      </c>
      <c r="EE113" s="136">
        <f>IFERROR(VLOOKUP(EE$88,'Capital Structure'!$H$27:$I$29,2,FALSE),0)</f>
        <v>0</v>
      </c>
      <c r="EF113" s="136">
        <f>IFERROR(VLOOKUP(EF$88,'Capital Structure'!$H$27:$I$29,2,FALSE),0)</f>
        <v>0</v>
      </c>
      <c r="EG113" s="136">
        <f>IFERROR(VLOOKUP(EG$88,'Capital Structure'!$H$27:$I$29,2,FALSE),0)</f>
        <v>0</v>
      </c>
      <c r="EH113" s="136">
        <f>IFERROR(VLOOKUP(EH$88,'Capital Structure'!$H$27:$I$29,2,FALSE),0)</f>
        <v>0</v>
      </c>
      <c r="EI113" s="136">
        <f>IFERROR(VLOOKUP(EI$88,'Capital Structure'!$H$27:$I$29,2,FALSE),0)</f>
        <v>0</v>
      </c>
      <c r="EJ113" s="136">
        <f>IFERROR(VLOOKUP(EJ$88,'Capital Structure'!$H$27:$I$29,2,FALSE),0)</f>
        <v>0</v>
      </c>
      <c r="EK113" s="136">
        <f>IFERROR(VLOOKUP(EK$88,'Capital Structure'!$H$27:$I$29,2,FALSE),0)</f>
        <v>0</v>
      </c>
      <c r="EL113" s="136">
        <f>IFERROR(VLOOKUP(EL$88,'Capital Structure'!$H$27:$I$29,2,FALSE),0)</f>
        <v>0</v>
      </c>
      <c r="EM113" s="136">
        <f>IFERROR(VLOOKUP(EM$88,'Capital Structure'!$H$27:$I$29,2,FALSE),0)</f>
        <v>0</v>
      </c>
      <c r="EN113" s="136">
        <f>IFERROR(VLOOKUP(EN$88,'Capital Structure'!$H$27:$I$29,2,FALSE),0)</f>
        <v>0</v>
      </c>
      <c r="EO113" s="136">
        <f>IFERROR(VLOOKUP(EO$88,'Capital Structure'!$H$27:$I$29,2,FALSE),0)</f>
        <v>0</v>
      </c>
      <c r="EP113" s="136">
        <f>IFERROR(VLOOKUP(EP$88,'Capital Structure'!$H$27:$I$29,2,FALSE),0)</f>
        <v>0</v>
      </c>
      <c r="EQ113" s="136">
        <f>IFERROR(VLOOKUP(EQ$88,'Capital Structure'!$H$27:$I$29,2,FALSE),0)</f>
        <v>0</v>
      </c>
      <c r="ER113" s="136">
        <f>IFERROR(VLOOKUP(ER$88,'Capital Structure'!$H$27:$I$29,2,FALSE),0)</f>
        <v>0</v>
      </c>
      <c r="ES113" s="136">
        <f>IFERROR(VLOOKUP(ES$88,'Capital Structure'!$H$27:$I$29,2,FALSE),0)</f>
        <v>0</v>
      </c>
      <c r="ET113" s="136">
        <f>IFERROR(VLOOKUP(ET$88,'Capital Structure'!$H$27:$I$29,2,FALSE),0)</f>
        <v>0</v>
      </c>
      <c r="EU113" s="136">
        <f>IFERROR(VLOOKUP(EU$88,'Capital Structure'!$H$27:$I$29,2,FALSE),0)</f>
        <v>0</v>
      </c>
      <c r="EV113" s="136">
        <f>IFERROR(VLOOKUP(EV$88,'Capital Structure'!$H$27:$I$29,2,FALSE),0)</f>
        <v>0</v>
      </c>
      <c r="EW113" s="136">
        <f>IFERROR(VLOOKUP(EW$88,'Capital Structure'!$H$27:$I$29,2,FALSE),0)</f>
        <v>0</v>
      </c>
      <c r="EX113" s="136">
        <f>IFERROR(VLOOKUP(EX$88,'Capital Structure'!$H$27:$I$29,2,FALSE),0)</f>
        <v>0</v>
      </c>
      <c r="EY113" s="136">
        <f>IFERROR(VLOOKUP(EY$88,'Capital Structure'!$H$27:$I$29,2,FALSE),0)</f>
        <v>0</v>
      </c>
      <c r="EZ113" s="136">
        <f>IFERROR(VLOOKUP(EZ$88,'Capital Structure'!$H$27:$I$29,2,FALSE),0)</f>
        <v>0</v>
      </c>
      <c r="FA113" s="136">
        <f>IFERROR(VLOOKUP(FA$88,'Capital Structure'!$H$27:$I$29,2,FALSE),0)</f>
        <v>0</v>
      </c>
      <c r="FB113" s="136">
        <f>IFERROR(VLOOKUP(FB$88,'Capital Structure'!$H$27:$I$29,2,FALSE),0)</f>
        <v>0</v>
      </c>
      <c r="FC113" s="136"/>
      <c r="FD113" s="136"/>
      <c r="FE113" s="136"/>
      <c r="FF113" s="136"/>
      <c r="FG113" s="136"/>
      <c r="FH113" s="136"/>
      <c r="FI113" s="136"/>
      <c r="FJ113" s="136"/>
      <c r="FK113" s="136"/>
      <c r="FL113" s="136"/>
      <c r="FM113" s="136"/>
      <c r="FN113" s="136"/>
      <c r="FO113" s="136"/>
      <c r="FP113" s="136"/>
      <c r="FQ113" s="136"/>
      <c r="FR113" s="136"/>
      <c r="FS113" s="136"/>
      <c r="FT113" s="136"/>
      <c r="FU113" s="136"/>
      <c r="FV113" s="136"/>
      <c r="FW113" s="136"/>
      <c r="FX113" s="136"/>
      <c r="FY113" s="136"/>
      <c r="FZ113" s="136"/>
      <c r="GA113" s="136"/>
      <c r="GB113" s="136"/>
      <c r="GC113" s="136"/>
      <c r="GD113" s="136"/>
      <c r="GE113" s="136"/>
      <c r="GF113" s="136"/>
      <c r="GG113" s="136"/>
      <c r="GH113" s="136"/>
      <c r="GI113" s="136"/>
      <c r="GJ113" s="136"/>
      <c r="GK113" s="136"/>
      <c r="GL113" s="136"/>
      <c r="GM113" s="136"/>
      <c r="GN113" s="136"/>
      <c r="GO113" s="136"/>
      <c r="GP113" s="136"/>
      <c r="GQ113" s="136"/>
      <c r="GR113" s="136"/>
      <c r="GS113" s="136"/>
      <c r="GT113" s="136"/>
      <c r="GU113" s="136"/>
      <c r="GV113" s="136"/>
      <c r="GW113" s="136"/>
      <c r="GX113" s="136"/>
    </row>
    <row r="114" spans="2:206">
      <c r="B114" s="139" t="s">
        <v>353</v>
      </c>
      <c r="E114" s="136">
        <f>SUM($E$111:E111)-SUM($E$113:E113)+SUM($D$112:D112)-SUM($D$116:D116)</f>
        <v>0</v>
      </c>
      <c r="F114" s="136">
        <f>SUM($E$111:F111)-SUM($E$113:F113)+SUM($D$112:E112)-SUM($D$116:E116)</f>
        <v>0</v>
      </c>
      <c r="G114" s="136">
        <f>SUM($E$111:G111)-SUM($E$113:G113)+SUM($D$112:F112)-SUM($D$116:F116)</f>
        <v>0</v>
      </c>
      <c r="H114" s="136">
        <f>SUM($E$111:H111)-SUM($E$113:H113)+SUM($D$112:G112)-SUM($D$116:G116)</f>
        <v>0</v>
      </c>
      <c r="I114" s="136">
        <f>SUM($E$111:I111)-SUM($E$113:I113)+SUM($D$112:H112)-SUM($D$116:H116)</f>
        <v>0</v>
      </c>
      <c r="J114" s="136">
        <f>SUM($E$111:J111)-SUM($E$113:J113)+SUM($D$112:I112)-SUM($D$116:I116)</f>
        <v>0</v>
      </c>
      <c r="K114" s="136">
        <f>SUM($E$111:K111)-SUM($E$113:K113)+SUM($D$112:J112)-SUM($D$116:J116)</f>
        <v>0</v>
      </c>
      <c r="L114" s="136">
        <f>SUM($E$111:L111)-SUM($E$113:L113)+SUM($D$112:K112)-SUM($D$116:K116)</f>
        <v>0</v>
      </c>
      <c r="M114" s="136">
        <f>SUM($E$111:M111)-SUM($E$113:M113)+SUM($D$112:L112)-SUM($D$116:L116)</f>
        <v>0</v>
      </c>
      <c r="N114" s="136">
        <f>SUM($E$111:N111)-SUM($E$113:N113)+SUM($D$112:M112)-SUM($D$116:M116)</f>
        <v>0</v>
      </c>
      <c r="O114" s="136">
        <f>SUM($E$111:O111)-SUM($E$113:O113)+SUM($D$112:N112)-SUM($D$116:N116)</f>
        <v>0</v>
      </c>
      <c r="P114" s="136">
        <f>SUM($E$111:P111)-SUM($E$113:P113)+SUM($D$112:O112)-SUM($D$116:O116)</f>
        <v>0</v>
      </c>
      <c r="Q114" s="136">
        <f>SUM($E$111:Q111)-SUM($E$113:Q113)+SUM($D$112:P112)-SUM($D$116:P116)</f>
        <v>0</v>
      </c>
      <c r="R114" s="136">
        <f>SUM($E$111:R111)-SUM($E$113:R113)+SUM($D$112:Q112)-SUM($D$116:Q116)</f>
        <v>0</v>
      </c>
      <c r="S114" s="136">
        <f>SUM($E$111:S111)-SUM($E$113:S113)+SUM($D$112:R112)-SUM($D$116:R116)</f>
        <v>0</v>
      </c>
      <c r="T114" s="136">
        <f>SUM($E$111:T111)-SUM($E$113:T113)+SUM($D$112:S112)-SUM($D$116:S116)</f>
        <v>0</v>
      </c>
      <c r="U114" s="136">
        <f>SUM($E$111:U111)-SUM($E$113:U113)+SUM($D$112:T112)-SUM($D$116:T116)</f>
        <v>0</v>
      </c>
      <c r="V114" s="136">
        <f>SUM($E$111:V111)-SUM($E$113:V113)+SUM($D$112:U112)-SUM($D$116:U116)</f>
        <v>0</v>
      </c>
      <c r="W114" s="136">
        <f>SUM($E$111:W111)-SUM($E$113:W113)+SUM($D$112:V112)-SUM($D$116:V116)</f>
        <v>0</v>
      </c>
      <c r="X114" s="136">
        <f>SUM($E$111:X111)-SUM($E$113:X113)+SUM($D$112:W112)-SUM($D$116:W116)</f>
        <v>0</v>
      </c>
      <c r="Y114" s="136">
        <f>SUM($E$111:Y111)-SUM($E$113:Y113)+SUM($D$112:X112)-SUM($D$116:X116)</f>
        <v>0</v>
      </c>
      <c r="Z114" s="136">
        <f>SUM($E$111:Z111)-SUM($E$113:Z113)+SUM($D$112:Y112)-SUM($D$116:Y116)</f>
        <v>0</v>
      </c>
      <c r="AA114" s="136">
        <f>SUM($E$111:AA111)-SUM($E$113:AA113)+SUM($D$112:Z112)-SUM($D$116:Z116)</f>
        <v>0</v>
      </c>
      <c r="AB114" s="136">
        <f>SUM($E$111:AB111)-SUM($E$113:AB113)+SUM($D$112:AA112)-SUM($D$116:AA116)</f>
        <v>0</v>
      </c>
      <c r="AC114" s="136">
        <f>SUM($E$111:AC111)-SUM($E$113:AC113)+SUM($D$112:AB112)-SUM($D$116:AB116)</f>
        <v>0</v>
      </c>
      <c r="AD114" s="136">
        <f>SUM($E$111:AD111)-SUM($E$113:AD113)+SUM($D$112:AC112)-SUM($D$116:AC116)</f>
        <v>0</v>
      </c>
      <c r="AE114" s="136">
        <f>SUM($E$111:AE111)-SUM($E$113:AE113)+SUM($D$112:AD112)-SUM($D$116:AD116)</f>
        <v>0</v>
      </c>
      <c r="AF114" s="136">
        <f>SUM($E$111:AF111)-SUM($E$113:AF113)+SUM($D$112:AE112)-SUM($D$116:AE116)</f>
        <v>0</v>
      </c>
      <c r="AG114" s="136">
        <f>SUM($E$111:AG111)-SUM($E$113:AG113)+SUM($D$112:AF112)-SUM($D$116:AF116)</f>
        <v>0</v>
      </c>
      <c r="AH114" s="136">
        <f>SUM($E$111:AH111)-SUM($E$113:AH113)+SUM($D$112:AG112)-SUM($D$116:AG116)</f>
        <v>0</v>
      </c>
      <c r="AI114" s="136">
        <f>SUM($E$111:AI111)-SUM($E$113:AI113)+SUM($D$112:AH112)-SUM($D$116:AH116)</f>
        <v>0</v>
      </c>
      <c r="AJ114" s="136">
        <f>SUM($E$111:AJ111)-SUM($E$113:AJ113)+SUM($D$112:AI112)-SUM($D$116:AI116)</f>
        <v>0</v>
      </c>
      <c r="AK114" s="136">
        <f>SUM($E$111:AK111)-SUM($E$113:AK113)+SUM($D$112:AJ112)-SUM($D$116:AJ116)</f>
        <v>0</v>
      </c>
      <c r="AL114" s="136">
        <f>SUM($E$111:AL111)-SUM($E$113:AL113)+SUM($D$112:AK112)-SUM($D$116:AK116)</f>
        <v>0</v>
      </c>
      <c r="AM114" s="136">
        <f>SUM($E$111:AM111)-SUM($E$113:AM113)+SUM($D$112:AL112)-SUM($D$116:AL116)</f>
        <v>0</v>
      </c>
      <c r="AN114" s="136">
        <f>SUM($E$111:AN111)-SUM($E$113:AN113)+SUM($D$112:AM112)-SUM($D$116:AM116)</f>
        <v>0</v>
      </c>
      <c r="AO114" s="136">
        <f>SUM($E$111:AO111)-SUM($E$113:AO113)+SUM($D$112:AN112)-SUM($D$116:AN116)</f>
        <v>0</v>
      </c>
      <c r="AP114" s="136">
        <f>SUM($E$111:AP111)-SUM($E$113:AP113)+SUM($D$112:AO112)-SUM($D$116:AO116)</f>
        <v>0</v>
      </c>
      <c r="AQ114" s="136">
        <f>SUM($E$111:AQ111)-SUM($E$113:AQ113)+SUM($D$112:AP112)-SUM($D$116:AP116)</f>
        <v>0</v>
      </c>
      <c r="AR114" s="136">
        <f>SUM($E$111:AR111)-SUM($E$113:AR113)+SUM($D$112:AQ112)-SUM($D$116:AQ116)</f>
        <v>0</v>
      </c>
      <c r="AS114" s="136">
        <f>SUM($E$111:AS111)-SUM($E$113:AS113)+SUM($D$112:AR112)-SUM($D$116:AR116)</f>
        <v>0</v>
      </c>
      <c r="AT114" s="136">
        <f>SUM($E$111:AT111)-SUM($E$113:AT113)+SUM($D$112:AS112)-SUM($D$116:AS116)</f>
        <v>0</v>
      </c>
      <c r="AU114" s="136">
        <f>SUM($E$111:AU111)-SUM($E$113:AU113)+SUM($D$112:AT112)-SUM($D$116:AT116)</f>
        <v>0</v>
      </c>
      <c r="AV114" s="136">
        <f>SUM($E$111:AV111)-SUM($E$113:AV113)+SUM($D$112:AU112)-SUM($D$116:AU116)</f>
        <v>0</v>
      </c>
      <c r="AW114" s="136">
        <f>SUM($E$111:AW111)-SUM($E$113:AW113)+SUM($D$112:AV112)-SUM($D$116:AV116)</f>
        <v>0</v>
      </c>
      <c r="AX114" s="136">
        <f>SUM($E$111:AX111)-SUM($E$113:AX113)+SUM($D$112:AW112)-SUM($D$116:AW116)</f>
        <v>0</v>
      </c>
      <c r="AY114" s="136">
        <f>SUM($E$111:AY111)-SUM($E$113:AY113)+SUM($D$112:AX112)-SUM($D$116:AX116)</f>
        <v>0</v>
      </c>
      <c r="AZ114" s="136">
        <f>SUM($E$111:AZ111)-SUM($E$113:AZ113)+SUM($D$112:AY112)-SUM($D$116:AY116)</f>
        <v>0</v>
      </c>
      <c r="BA114" s="136">
        <f>SUM($E$111:BA111)-SUM($E$113:BA113)+SUM($D$112:AZ112)-SUM($D$116:AZ116)</f>
        <v>0</v>
      </c>
      <c r="BB114" s="136">
        <f>SUM($E$111:BB111)-SUM($E$113:BB113)+SUM($D$112:BA112)-SUM($D$116:BA116)</f>
        <v>3392307.6923076925</v>
      </c>
      <c r="BC114" s="136">
        <f>SUM($E$111:BC111)-SUM($E$113:BC113)+SUM($D$112:BB112)-SUM($D$116:BB116)</f>
        <v>6798750</v>
      </c>
      <c r="BD114" s="136">
        <f>SUM($E$111:BD111)-SUM($E$113:BD113)+SUM($D$112:BC112)-SUM($D$116:BC116)</f>
        <v>10219385.817307694</v>
      </c>
      <c r="BE114" s="136">
        <f>SUM($E$111:BE111)-SUM($E$113:BE113)+SUM($D$112:BD112)-SUM($D$116:BD116)</f>
        <v>13654274.283854168</v>
      </c>
      <c r="BF114" s="136">
        <f>SUM($E$111:BF111)-SUM($E$113:BF113)+SUM($D$112:BE112)-SUM($D$116:BE116)</f>
        <v>17103474.785677921</v>
      </c>
      <c r="BG114" s="136">
        <f>SUM($E$111:BG111)-SUM($E$113:BG113)+SUM($D$112:BF112)-SUM($D$116:BF116)</f>
        <v>20567046.956259269</v>
      </c>
      <c r="BH114" s="136">
        <f>SUM($E$111:BH111)-SUM($E$113:BH113)+SUM($D$112:BG112)-SUM($D$116:BG116)</f>
        <v>24045050.677551378</v>
      </c>
      <c r="BI114" s="136">
        <f>SUM($E$111:BI111)-SUM($E$113:BI113)+SUM($D$112:BH112)-SUM($D$116:BH116)</f>
        <v>27537546.081015531</v>
      </c>
      <c r="BJ114" s="136">
        <f>SUM($E$111:BJ111)-SUM($E$113:BJ113)+SUM($D$112:BI112)-SUM($D$116:BI116)</f>
        <v>31044593.548660789</v>
      </c>
      <c r="BK114" s="136">
        <f>SUM($E$111:BK111)-SUM($E$113:BK113)+SUM($D$112:BJ112)-SUM($D$116:BJ116)</f>
        <v>34566253.714087903</v>
      </c>
      <c r="BL114" s="136">
        <f>SUM($E$111:BL111)-SUM($E$113:BL113)+SUM($D$112:BK112)-SUM($D$116:BK116)</f>
        <v>38102587.463537633</v>
      </c>
      <c r="BM114" s="136">
        <f>SUM($E$111:BM111)-SUM($E$113:BM113)+SUM($D$112:BL112)-SUM($D$116:BL116)</f>
        <v>41653655.936943404</v>
      </c>
      <c r="BN114" s="136">
        <f>SUM($E$111:BN111)-SUM($E$113:BN113)+SUM($D$112:BM112)-SUM($D$116:BM116)</f>
        <v>45219520.528988361</v>
      </c>
      <c r="BO114" s="136">
        <f>SUM($E$111:BO111)-SUM($E$113:BO113)+SUM($D$112:BN112)-SUM($D$116:BN116)</f>
        <v>48800242.890166841</v>
      </c>
      <c r="BP114" s="136">
        <f>SUM($E$111:BP111)-SUM($E$113:BP113)+SUM($D$112:BO112)-SUM($D$116:BO116)</f>
        <v>52395884.927850232</v>
      </c>
      <c r="BQ114" s="136">
        <f>SUM($E$111:BQ111)-SUM($E$113:BQ113)+SUM($D$112:BP112)-SUM($D$116:BP116)</f>
        <v>56006508.807357304</v>
      </c>
      <c r="BR114" s="136">
        <f>SUM($E$111:BR111)-SUM($E$113:BR113)+SUM($D$112:BQ112)-SUM($D$116:BQ116)</f>
        <v>59632176.953028992</v>
      </c>
      <c r="BS114" s="136">
        <f>SUM($E$111:BS111)-SUM($E$113:BS113)+SUM($D$112:BR112)-SUM($D$116:BR116)</f>
        <v>63272952.049307637</v>
      </c>
      <c r="BT114" s="136">
        <f>SUM($E$111:BT111)-SUM($E$113:BT113)+SUM($D$112:BS112)-SUM($D$116:BS116)</f>
        <v>66928897.041820787</v>
      </c>
      <c r="BU114" s="136">
        <f>SUM($E$111:BU111)-SUM($E$113:BU113)+SUM($D$112:BT112)-SUM($D$116:BT116)</f>
        <v>70600075.138469398</v>
      </c>
      <c r="BV114" s="136">
        <f>SUM($E$111:BV111)-SUM($E$113:BV113)+SUM($D$112:BU112)-SUM($D$116:BU116)</f>
        <v>74286549.810520723</v>
      </c>
      <c r="BW114" s="136">
        <f>SUM($E$111:BW111)-SUM($E$113:BW113)+SUM($D$112:BV112)-SUM($D$116:BV116)</f>
        <v>77988384.793705583</v>
      </c>
      <c r="BX114" s="136">
        <f>SUM($E$111:BX111)-SUM($E$113:BX113)+SUM($D$112:BW112)-SUM($D$116:BW116)</f>
        <v>81705644.089320391</v>
      </c>
      <c r="BY114" s="136">
        <f>SUM($E$111:BY111)-SUM($E$113:BY113)+SUM($D$112:BX112)-SUM($D$116:BX116)</f>
        <v>85438391.965333581</v>
      </c>
      <c r="BZ114" s="136">
        <f>SUM($E$111:BZ111)-SUM($E$113:BZ113)+SUM($D$112:BY112)-SUM($D$116:BY116)</f>
        <v>89186692.957496837</v>
      </c>
      <c r="CA114" s="136">
        <f>SUM($E$111:CA111)-SUM($E$113:CA113)+SUM($D$112:BZ112)-SUM($D$116:BZ116)</f>
        <v>92950611.870460704</v>
      </c>
      <c r="CB114" s="136">
        <f>SUM($E$111:CB111)-SUM($E$113:CB113)+SUM($D$112:CA112)-SUM($D$116:CA116)</f>
        <v>93337906.086587623</v>
      </c>
      <c r="CC114" s="136">
        <f>SUM($E$111:CC111)-SUM($E$113:CC113)+SUM($D$112:CB112)-SUM($D$116:CB116)</f>
        <v>0</v>
      </c>
      <c r="CD114" s="136">
        <f>SUM($E$111:CD111)-SUM($E$113:CD113)+SUM($D$112:CC112)-SUM($D$116:CC116)</f>
        <v>0</v>
      </c>
      <c r="CE114" s="136">
        <f>SUM($E$111:CE111)-SUM($E$113:CE113)+SUM($D$112:CD112)-SUM($D$116:CD116)</f>
        <v>0</v>
      </c>
      <c r="CF114" s="136">
        <f>SUM($E$111:CF111)-SUM($E$113:CF113)+SUM($D$112:CE112)-SUM($D$116:CE116)</f>
        <v>0</v>
      </c>
      <c r="CG114" s="136">
        <f>SUM($E$111:CG111)-SUM($E$113:CG113)+SUM($D$112:CF112)-SUM($D$116:CF116)</f>
        <v>0</v>
      </c>
      <c r="CH114" s="136">
        <f>SUM($E$111:CH111)-SUM($E$113:CH113)+SUM($D$112:CG112)-SUM($D$116:CG116)</f>
        <v>0</v>
      </c>
      <c r="CI114" s="136">
        <f>SUM($E$111:CI111)-SUM($E$113:CI113)+SUM($D$112:CH112)-SUM($D$116:CH116)</f>
        <v>0</v>
      </c>
      <c r="CJ114" s="136">
        <f>SUM($E$111:CJ111)-SUM($E$113:CJ113)+SUM($D$112:CI112)-SUM($D$116:CI116)</f>
        <v>0</v>
      </c>
      <c r="CK114" s="136">
        <f>SUM($E$111:CK111)-SUM($E$113:CK113)+SUM($D$112:CJ112)-SUM($D$116:CJ116)</f>
        <v>0</v>
      </c>
      <c r="CL114" s="136">
        <f>SUM($E$111:CL111)-SUM($E$113:CL113)+SUM($D$112:CK112)-SUM($D$116:CK116)</f>
        <v>0</v>
      </c>
      <c r="CM114" s="136">
        <f>SUM($E$111:CM111)-SUM($E$113:CM113)+SUM($D$112:CL112)-SUM($D$116:CL116)</f>
        <v>0</v>
      </c>
      <c r="CN114" s="136">
        <f>SUM($E$111:CN111)-SUM($E$113:CN113)+SUM($D$112:CM112)-SUM($D$116:CM116)</f>
        <v>0</v>
      </c>
      <c r="CO114" s="136">
        <f>SUM($E$111:CO111)-SUM($E$113:CO113)+SUM($D$112:CN112)-SUM($D$116:CN116)</f>
        <v>0</v>
      </c>
      <c r="CP114" s="136">
        <f>SUM($E$111:CP111)-SUM($E$113:CP113)+SUM($D$112:CO112)-SUM($D$116:CO116)</f>
        <v>0</v>
      </c>
      <c r="CQ114" s="136">
        <f>SUM($E$111:CQ111)-SUM($E$113:CQ113)+SUM($D$112:CP112)-SUM($D$116:CP116)</f>
        <v>0</v>
      </c>
      <c r="CR114" s="136">
        <f>SUM($E$111:CR111)-SUM($E$113:CR113)+SUM($D$112:CQ112)-SUM($D$116:CQ116)</f>
        <v>0</v>
      </c>
      <c r="CS114" s="136">
        <f>SUM($E$111:CS111)-SUM($E$113:CS113)+SUM($D$112:CR112)-SUM($D$116:CR116)</f>
        <v>0</v>
      </c>
      <c r="CT114" s="136">
        <f>SUM($E$111:CT111)-SUM($E$113:CT113)+SUM($D$112:CS112)-SUM($D$116:CS116)</f>
        <v>0</v>
      </c>
      <c r="CU114" s="136">
        <f>SUM($E$111:CU111)-SUM($E$113:CU113)+SUM($D$112:CT112)-SUM($D$116:CT116)</f>
        <v>0</v>
      </c>
      <c r="CV114" s="136">
        <f>SUM($E$111:CV111)-SUM($E$113:CV113)+SUM($D$112:CU112)-SUM($D$116:CU116)</f>
        <v>0</v>
      </c>
      <c r="CW114" s="136">
        <f>SUM($E$111:CW111)-SUM($E$113:CW113)+SUM($D$112:CV112)-SUM($D$116:CV116)</f>
        <v>0</v>
      </c>
      <c r="CX114" s="136">
        <f>SUM($E$111:CX111)-SUM($E$113:CX113)+SUM($D$112:CW112)-SUM($D$116:CW116)</f>
        <v>0</v>
      </c>
      <c r="CY114" s="136">
        <f>SUM($E$111:CY111)-SUM($E$113:CY113)+SUM($D$112:CX112)-SUM($D$116:CX116)</f>
        <v>0</v>
      </c>
      <c r="CZ114" s="136">
        <f>SUM($E$111:CZ111)-SUM($E$113:CZ113)+SUM($D$112:CY112)-SUM($D$116:CY116)</f>
        <v>0</v>
      </c>
      <c r="DA114" s="136">
        <f>SUM($E$111:DA111)-SUM($E$113:DA113)+SUM($D$112:CZ112)-SUM($D$116:CZ116)</f>
        <v>0</v>
      </c>
      <c r="DB114" s="136">
        <f>SUM($E$111:DB111)-SUM($E$113:DB113)+SUM($D$112:DA112)-SUM($D$116:DA116)</f>
        <v>0</v>
      </c>
      <c r="DC114" s="136">
        <f>SUM($E$111:DC111)-SUM($E$113:DC113)+SUM($D$112:DB112)-SUM($D$116:DB116)</f>
        <v>0</v>
      </c>
      <c r="DD114" s="136">
        <f>SUM($E$111:DD111)-SUM($E$113:DD113)+SUM($D$112:DC112)-SUM($D$116:DC116)</f>
        <v>0</v>
      </c>
      <c r="DE114" s="136">
        <f>SUM($E$111:DE111)-SUM($E$113:DE113)+SUM($D$112:DD112)-SUM($D$116:DD116)</f>
        <v>0</v>
      </c>
      <c r="DF114" s="136">
        <f>SUM($E$111:DF111)-SUM($E$113:DF113)+SUM($D$112:DE112)-SUM($D$116:DE116)</f>
        <v>0</v>
      </c>
      <c r="DG114" s="136">
        <f>SUM($E$111:DG111)-SUM($E$113:DG113)+SUM($D$112:DF112)-SUM($D$116:DF116)</f>
        <v>0</v>
      </c>
      <c r="DH114" s="136">
        <f>SUM($E$111:DH111)-SUM($E$113:DH113)+SUM($D$112:DG112)-SUM($D$116:DG116)</f>
        <v>0</v>
      </c>
      <c r="DI114" s="136">
        <f>SUM($E$111:DI111)-SUM($E$113:DI113)+SUM($D$112:DH112)-SUM($D$116:DH116)</f>
        <v>0</v>
      </c>
      <c r="DJ114" s="136">
        <f>SUM($E$111:DJ111)-SUM($E$113:DJ113)+SUM($D$112:DI112)-SUM($D$116:DI116)</f>
        <v>0</v>
      </c>
      <c r="DK114" s="136">
        <f>SUM($E$111:DK111)-SUM($E$113:DK113)+SUM($D$112:DJ112)-SUM($D$116:DJ116)</f>
        <v>0</v>
      </c>
      <c r="DL114" s="136">
        <f>SUM($E$111:DL111)-SUM($E$113:DL113)+SUM($D$112:DK112)-SUM($D$116:DK116)</f>
        <v>0</v>
      </c>
      <c r="DM114" s="136">
        <f>SUM($E$111:DM111)-SUM($E$113:DM113)+SUM($D$112:DL112)-SUM($D$116:DL116)</f>
        <v>0</v>
      </c>
      <c r="DN114" s="136">
        <f>SUM($E$111:DN111)-SUM($E$113:DN113)+SUM($D$112:DM112)-SUM($D$116:DM116)</f>
        <v>0</v>
      </c>
      <c r="DO114" s="136">
        <f>SUM($E$111:DO111)-SUM($E$113:DO113)+SUM($D$112:DN112)-SUM($D$116:DN116)</f>
        <v>0</v>
      </c>
      <c r="DP114" s="136">
        <f>SUM($E$111:DP111)-SUM($E$113:DP113)+SUM($D$112:DO112)-SUM($D$116:DO116)</f>
        <v>0</v>
      </c>
      <c r="DQ114" s="136">
        <f>SUM($E$111:DQ111)-SUM($E$113:DQ113)+SUM($D$112:DP112)-SUM($D$116:DP116)</f>
        <v>0</v>
      </c>
      <c r="DR114" s="136">
        <f>SUM($E$111:DR111)-SUM($E$113:DR113)+SUM($D$112:DQ112)-SUM($D$116:DQ116)</f>
        <v>0</v>
      </c>
      <c r="DS114" s="136">
        <f>SUM($E$111:DS111)-SUM($E$113:DS113)+SUM($D$112:DR112)-SUM($D$116:DR116)</f>
        <v>0</v>
      </c>
      <c r="DT114" s="136">
        <f>SUM($E$111:DT111)-SUM($E$113:DT113)+SUM($D$112:DS112)-SUM($D$116:DS116)</f>
        <v>0</v>
      </c>
      <c r="DU114" s="136">
        <f>SUM($E$111:DU111)-SUM($E$113:DU113)+SUM($D$112:DT112)-SUM($D$116:DT116)</f>
        <v>0</v>
      </c>
      <c r="DV114" s="136">
        <f>SUM($E$111:DV111)-SUM($E$113:DV113)+SUM($D$112:DU112)-SUM($D$116:DU116)</f>
        <v>0</v>
      </c>
      <c r="DW114" s="136">
        <f>SUM($E$111:DW111)-SUM($E$113:DW113)+SUM($D$112:DV112)-SUM($D$116:DV116)</f>
        <v>0</v>
      </c>
      <c r="DX114" s="136">
        <f>SUM($E$111:DX111)-SUM($E$113:DX113)+SUM($D$112:DW112)-SUM($D$116:DW116)</f>
        <v>0</v>
      </c>
      <c r="DY114" s="136">
        <f>SUM($E$111:DY111)-SUM($E$113:DY113)+SUM($D$112:DX112)-SUM($D$116:DX116)</f>
        <v>0</v>
      </c>
      <c r="DZ114" s="136">
        <f>SUM($E$111:DZ111)-SUM($E$113:DZ113)+SUM($D$112:DY112)-SUM($D$116:DY116)</f>
        <v>0</v>
      </c>
      <c r="EA114" s="136">
        <f>SUM($E$111:EA111)-SUM($E$113:EA113)+SUM($D$112:DZ112)-SUM($D$116:DZ116)</f>
        <v>0</v>
      </c>
      <c r="EB114" s="136">
        <f>SUM($E$111:EB111)-SUM($E$113:EB113)+SUM($D$112:EA112)-SUM($D$116:EA116)</f>
        <v>0</v>
      </c>
      <c r="EC114" s="136">
        <f>SUM($E$111:EC111)-SUM($E$113:EC113)+SUM($D$112:EB112)-SUM($D$116:EB116)</f>
        <v>0</v>
      </c>
      <c r="ED114" s="136">
        <f>SUM($E$111:ED111)-SUM($E$113:ED113)+SUM($D$112:EC112)-SUM($D$116:EC116)</f>
        <v>0</v>
      </c>
      <c r="EE114" s="136">
        <f>SUM($E$111:EE111)-SUM($E$113:EE113)+SUM($D$112:ED112)-SUM($D$116:ED116)</f>
        <v>0</v>
      </c>
      <c r="EF114" s="136">
        <f>SUM($E$111:EF111)-SUM($E$113:EF113)+SUM($D$112:EE112)-SUM($D$116:EE116)</f>
        <v>0</v>
      </c>
      <c r="EG114" s="136">
        <f>SUM($E$111:EG111)-SUM($E$113:EG113)+SUM($D$112:EF112)-SUM($D$116:EF116)</f>
        <v>0</v>
      </c>
      <c r="EH114" s="136">
        <f>SUM($E$111:EH111)-SUM($E$113:EH113)+SUM($D$112:EG112)-SUM($D$116:EG116)</f>
        <v>0</v>
      </c>
      <c r="EI114" s="136">
        <f>SUM($E$111:EI111)-SUM($E$113:EI113)+SUM($D$112:EH112)-SUM($D$116:EH116)</f>
        <v>0</v>
      </c>
      <c r="EJ114" s="136">
        <f>SUM($E$111:EJ111)-SUM($E$113:EJ113)+SUM($D$112:EI112)-SUM($D$116:EI116)</f>
        <v>0</v>
      </c>
      <c r="EK114" s="136">
        <f>SUM($E$111:EK111)-SUM($E$113:EK113)+SUM($D$112:EJ112)-SUM($D$116:EJ116)</f>
        <v>0</v>
      </c>
      <c r="EL114" s="136">
        <f>SUM($E$111:EL111)-SUM($E$113:EL113)+SUM($D$112:EK112)-SUM($D$116:EK116)</f>
        <v>0</v>
      </c>
      <c r="EM114" s="136">
        <f>SUM($E$111:EM111)-SUM($E$113:EM113)+SUM($D$112:EL112)-SUM($D$116:EL116)</f>
        <v>0</v>
      </c>
      <c r="EN114" s="136">
        <f>SUM($E$111:EN111)-SUM($E$113:EN113)+SUM($D$112:EM112)-SUM($D$116:EM116)</f>
        <v>0</v>
      </c>
      <c r="EO114" s="136">
        <f>SUM($E$111:EO111)-SUM($E$113:EO113)+SUM($D$112:EN112)-SUM($D$116:EN116)</f>
        <v>0</v>
      </c>
      <c r="EP114" s="136">
        <f>SUM($E$111:EP111)-SUM($E$113:EP113)+SUM($D$112:EO112)-SUM($D$116:EO116)</f>
        <v>0</v>
      </c>
      <c r="EQ114" s="136">
        <f>SUM($E$111:EQ111)-SUM($E$113:EQ113)+SUM($D$112:EP112)-SUM($D$116:EP116)</f>
        <v>0</v>
      </c>
      <c r="ER114" s="136">
        <f>SUM($E$111:ER111)-SUM($E$113:ER113)+SUM($D$112:EQ112)-SUM($D$116:EQ116)</f>
        <v>0</v>
      </c>
      <c r="ES114" s="136">
        <f>SUM($E$111:ES111)-SUM($E$113:ES113)+SUM($D$112:ER112)-SUM($D$116:ER116)</f>
        <v>0</v>
      </c>
      <c r="ET114" s="136">
        <f>SUM($E$111:ET111)-SUM($E$113:ET113)+SUM($D$112:ES112)-SUM($D$116:ES116)</f>
        <v>0</v>
      </c>
      <c r="EU114" s="136">
        <f>SUM($E$111:EU111)-SUM($E$113:EU113)+SUM($D$112:ET112)-SUM($D$116:ET116)</f>
        <v>0</v>
      </c>
      <c r="EV114" s="136">
        <f>SUM($E$111:EV111)-SUM($E$113:EV113)+SUM($D$112:EU112)-SUM($D$116:EU116)</f>
        <v>0</v>
      </c>
      <c r="EW114" s="136">
        <f>SUM($E$111:EW111)-SUM($E$113:EW113)+SUM($D$112:EV112)-SUM($D$116:EV116)</f>
        <v>0</v>
      </c>
      <c r="EX114" s="136">
        <f>SUM($E$111:EX111)-SUM($E$113:EX113)+SUM($D$112:EW112)-SUM($D$116:EW116)</f>
        <v>0</v>
      </c>
      <c r="EY114" s="136">
        <f>SUM($E$111:EY111)-SUM($E$113:EY113)+SUM($D$112:EX112)-SUM($D$116:EX116)</f>
        <v>0</v>
      </c>
      <c r="EZ114" s="136">
        <f>SUM($E$111:EZ111)-SUM($E$113:EZ113)+SUM($D$112:EY112)-SUM($D$116:EY116)</f>
        <v>0</v>
      </c>
      <c r="FA114" s="136">
        <f>SUM($E$111:FA111)-SUM($E$113:FA113)+SUM($D$112:EZ112)-SUM($D$116:EZ116)</f>
        <v>0</v>
      </c>
      <c r="FB114" s="136">
        <f>SUM($E$111:FB111)-SUM($E$113:FB113)+SUM($D$112:FA112)-SUM($D$116:FA116)</f>
        <v>0</v>
      </c>
      <c r="FC114" s="136"/>
      <c r="FD114" s="136"/>
      <c r="FE114" s="136"/>
      <c r="FF114" s="136"/>
      <c r="FG114" s="136"/>
      <c r="FH114" s="136"/>
      <c r="FI114" s="136"/>
      <c r="FJ114" s="136"/>
      <c r="FK114" s="136"/>
      <c r="FL114" s="136"/>
      <c r="FM114" s="136"/>
      <c r="FN114" s="136"/>
      <c r="FO114" s="136"/>
      <c r="FP114" s="136"/>
      <c r="FQ114" s="136"/>
      <c r="FR114" s="136"/>
      <c r="FS114" s="136"/>
      <c r="FT114" s="136"/>
      <c r="FU114" s="136"/>
      <c r="FV114" s="136"/>
      <c r="FW114" s="136"/>
      <c r="FX114" s="136"/>
      <c r="FY114" s="136"/>
      <c r="FZ114" s="136"/>
      <c r="GA114" s="136"/>
      <c r="GB114" s="136"/>
      <c r="GC114" s="136"/>
      <c r="GD114" s="136"/>
      <c r="GE114" s="136"/>
      <c r="GF114" s="136"/>
      <c r="GG114" s="136"/>
      <c r="GH114" s="136"/>
      <c r="GI114" s="136"/>
      <c r="GJ114" s="136"/>
      <c r="GK114" s="136"/>
      <c r="GL114" s="136"/>
      <c r="GM114" s="136"/>
      <c r="GN114" s="136"/>
      <c r="GO114" s="136"/>
      <c r="GP114" s="136"/>
      <c r="GQ114" s="136"/>
      <c r="GR114" s="136"/>
      <c r="GS114" s="136"/>
      <c r="GT114" s="136"/>
      <c r="GU114" s="136"/>
      <c r="GV114" s="136"/>
      <c r="GW114" s="136"/>
      <c r="GX114" s="136"/>
    </row>
    <row r="115" spans="2:206">
      <c r="B115" s="105" t="s">
        <v>340</v>
      </c>
      <c r="E115" s="136"/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36"/>
      <c r="AA115" s="136"/>
      <c r="AB115" s="136"/>
      <c r="AC115" s="136"/>
      <c r="AD115" s="136"/>
      <c r="AE115" s="136"/>
      <c r="AF115" s="136"/>
      <c r="AG115" s="136"/>
      <c r="AH115" s="136"/>
      <c r="AI115" s="136"/>
      <c r="AJ115" s="136"/>
      <c r="AK115" s="136"/>
      <c r="AL115" s="136"/>
      <c r="AM115" s="136"/>
      <c r="AN115" s="136"/>
      <c r="AO115" s="136"/>
      <c r="AP115" s="136"/>
      <c r="AQ115" s="136"/>
      <c r="AR115" s="136"/>
      <c r="AS115" s="136"/>
      <c r="AT115" s="136"/>
      <c r="AU115" s="136"/>
      <c r="AV115" s="136"/>
      <c r="AW115" s="136"/>
      <c r="AX115" s="136"/>
      <c r="AY115" s="136"/>
      <c r="AZ115" s="136"/>
      <c r="BA115" s="136"/>
      <c r="BB115" s="136"/>
      <c r="BC115" s="136"/>
      <c r="BD115" s="136"/>
      <c r="BE115" s="136"/>
      <c r="BF115" s="136"/>
      <c r="BG115" s="136"/>
      <c r="BH115" s="136"/>
      <c r="BI115" s="136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  <c r="CT115" s="136"/>
      <c r="CU115" s="136"/>
      <c r="CV115" s="136"/>
      <c r="CW115" s="136"/>
      <c r="CX115" s="136"/>
      <c r="CY115" s="136"/>
      <c r="CZ115" s="136"/>
      <c r="DA115" s="136"/>
      <c r="DB115" s="136"/>
      <c r="DC115" s="136"/>
      <c r="DD115" s="136"/>
      <c r="DE115" s="136"/>
      <c r="DF115" s="136"/>
      <c r="DG115" s="136"/>
      <c r="DH115" s="136"/>
      <c r="DI115" s="136"/>
      <c r="DJ115" s="136"/>
      <c r="DK115" s="136"/>
      <c r="DL115" s="136"/>
      <c r="DM115" s="136"/>
      <c r="DN115" s="136"/>
      <c r="DO115" s="136"/>
      <c r="DP115" s="136"/>
      <c r="DQ115" s="136"/>
      <c r="DR115" s="136"/>
      <c r="DS115" s="136"/>
      <c r="DT115" s="136"/>
      <c r="DU115" s="136"/>
      <c r="DV115" s="136"/>
      <c r="DW115" s="136"/>
      <c r="DX115" s="136"/>
      <c r="DY115" s="136"/>
      <c r="DZ115" s="136"/>
      <c r="EA115" s="136"/>
      <c r="EB115" s="136"/>
      <c r="EC115" s="136"/>
      <c r="ED115" s="136"/>
      <c r="EE115" s="136"/>
      <c r="EF115" s="136"/>
      <c r="EG115" s="136"/>
      <c r="EH115" s="136"/>
      <c r="EI115" s="136"/>
      <c r="EJ115" s="136"/>
      <c r="EK115" s="136"/>
      <c r="EL115" s="136"/>
      <c r="EM115" s="136"/>
      <c r="EN115" s="136"/>
      <c r="EO115" s="136"/>
      <c r="EP115" s="136"/>
      <c r="EQ115" s="136"/>
      <c r="ER115" s="136"/>
      <c r="ES115" s="136"/>
      <c r="ET115" s="136"/>
      <c r="EU115" s="136"/>
      <c r="EV115" s="136"/>
      <c r="EW115" s="136"/>
      <c r="EX115" s="136"/>
      <c r="EY115" s="136"/>
      <c r="EZ115" s="136"/>
      <c r="FA115" s="136"/>
      <c r="FB115" s="136"/>
      <c r="FC115" s="136"/>
      <c r="FD115" s="136"/>
      <c r="FE115" s="136"/>
      <c r="FF115" s="136"/>
      <c r="FG115" s="136"/>
      <c r="FH115" s="136"/>
      <c r="FI115" s="136"/>
      <c r="FJ115" s="136"/>
      <c r="FK115" s="136"/>
      <c r="FL115" s="136"/>
      <c r="FM115" s="136"/>
      <c r="FN115" s="136"/>
      <c r="FO115" s="136"/>
      <c r="FP115" s="136"/>
      <c r="FQ115" s="136"/>
      <c r="FR115" s="136"/>
      <c r="FS115" s="136"/>
      <c r="FT115" s="136"/>
      <c r="FU115" s="136"/>
      <c r="FV115" s="136"/>
      <c r="FW115" s="136"/>
      <c r="FX115" s="136"/>
      <c r="FY115" s="136"/>
      <c r="FZ115" s="136"/>
      <c r="GA115" s="136"/>
      <c r="GB115" s="136"/>
      <c r="GC115" s="136"/>
      <c r="GD115" s="136"/>
      <c r="GE115" s="136"/>
      <c r="GF115" s="136"/>
      <c r="GG115" s="136"/>
      <c r="GH115" s="136"/>
      <c r="GI115" s="136"/>
      <c r="GJ115" s="136"/>
      <c r="GK115" s="136"/>
      <c r="GL115" s="136"/>
      <c r="GM115" s="136"/>
      <c r="GN115" s="136"/>
      <c r="GO115" s="136"/>
      <c r="GP115" s="136"/>
      <c r="GQ115" s="136"/>
      <c r="GR115" s="136"/>
      <c r="GS115" s="136"/>
      <c r="GT115" s="136"/>
      <c r="GU115" s="136"/>
      <c r="GV115" s="136"/>
      <c r="GW115" s="136"/>
      <c r="GX115" s="136"/>
    </row>
    <row r="116" spans="2:206">
      <c r="B116" s="139" t="s">
        <v>326</v>
      </c>
      <c r="E116" s="116">
        <f>IF(E$88='Capital Structure'!$H$7,(E114-E113),0)</f>
        <v>0</v>
      </c>
      <c r="F116" s="116">
        <f>IF(F$88='Capital Structure'!$H$7,(F114-F113),0)</f>
        <v>0</v>
      </c>
      <c r="G116" s="116">
        <f>IF(G$88='Capital Structure'!$H$7,(G114-G113),0)</f>
        <v>0</v>
      </c>
      <c r="H116" s="116">
        <f>IF(H$88='Capital Structure'!$H$7,(H114-H113),0)</f>
        <v>0</v>
      </c>
      <c r="I116" s="116">
        <f>IF(I$88='Capital Structure'!$H$7,(I114-I113),0)</f>
        <v>0</v>
      </c>
      <c r="J116" s="116">
        <f>IF(J$88='Capital Structure'!$H$7,(J114-J113),0)</f>
        <v>0</v>
      </c>
      <c r="K116" s="116">
        <f>IF(K$88='Capital Structure'!$H$7,(K114-K113),0)</f>
        <v>0</v>
      </c>
      <c r="L116" s="116">
        <f>IF(L$88='Capital Structure'!$H$7,(L114-L113),0)</f>
        <v>0</v>
      </c>
      <c r="M116" s="116">
        <f>IF(M$88='Capital Structure'!$H$7,(M114-M113),0)</f>
        <v>0</v>
      </c>
      <c r="N116" s="116">
        <f>IF(N$88='Capital Structure'!$H$7,(N114-N113),0)</f>
        <v>0</v>
      </c>
      <c r="O116" s="116">
        <f>IF(O$88='Capital Structure'!$H$7,(O114-O113),0)</f>
        <v>0</v>
      </c>
      <c r="P116" s="116">
        <f>IF(P$88='Capital Structure'!$H$7,(P114-P113),0)</f>
        <v>0</v>
      </c>
      <c r="Q116" s="116">
        <f>IF(Q$88='Capital Structure'!$H$7,(Q114-Q113),0)</f>
        <v>0</v>
      </c>
      <c r="R116" s="116">
        <f>IF(R$88='Capital Structure'!$H$7,(R114-R113),0)</f>
        <v>0</v>
      </c>
      <c r="S116" s="116">
        <f>IF(S$88='Capital Structure'!$H$7,(S114-S113),0)</f>
        <v>0</v>
      </c>
      <c r="T116" s="116">
        <f>IF(T$88='Capital Structure'!$H$7,(T114-T113),0)</f>
        <v>0</v>
      </c>
      <c r="U116" s="116">
        <f>IF(U$88='Capital Structure'!$H$7,(U114-U113),0)</f>
        <v>0</v>
      </c>
      <c r="V116" s="116">
        <f>IF(V$88='Capital Structure'!$H$7,(V114-V113),0)</f>
        <v>0</v>
      </c>
      <c r="W116" s="116">
        <f>IF(W$88='Capital Structure'!$H$7,(W114-W113),0)</f>
        <v>0</v>
      </c>
      <c r="X116" s="116">
        <f>IF(X$88='Capital Structure'!$H$7,(X114-X113),0)</f>
        <v>0</v>
      </c>
      <c r="Y116" s="116">
        <f>IF(Y$88='Capital Structure'!$H$7,(Y114-Y113),0)</f>
        <v>0</v>
      </c>
      <c r="Z116" s="116">
        <f>IF(Z$88='Capital Structure'!$H$7,(Z114-Z113),0)</f>
        <v>0</v>
      </c>
      <c r="AA116" s="116">
        <f>IF(AA$88='Capital Structure'!$H$7,(AA114-AA113),0)</f>
        <v>0</v>
      </c>
      <c r="AB116" s="116">
        <f>IF(AB$88='Capital Structure'!$H$7,(AB114-AB113),0)</f>
        <v>0</v>
      </c>
      <c r="AC116" s="116">
        <f>IF(AC$88='Capital Structure'!$H$7,(AC114-AC113),0)</f>
        <v>0</v>
      </c>
      <c r="AD116" s="116">
        <f>IF(AD$88='Capital Structure'!$H$7,(AD114-AD113),0)</f>
        <v>0</v>
      </c>
      <c r="AE116" s="116">
        <f>IF(AE$88='Capital Structure'!$H$7,(AE114-AE113),0)</f>
        <v>0</v>
      </c>
      <c r="AF116" s="116">
        <f>IF(AF$88='Capital Structure'!$H$7,(AF114-AF113),0)</f>
        <v>0</v>
      </c>
      <c r="AG116" s="116">
        <f>IF(AG$88='Capital Structure'!$H$7,(AG114-AG113),0)</f>
        <v>0</v>
      </c>
      <c r="AH116" s="116">
        <f>IF(AH$88='Capital Structure'!$H$7,(AH114-AH113),0)</f>
        <v>0</v>
      </c>
      <c r="AI116" s="116">
        <f>IF(AI$88='Capital Structure'!$H$7,(AI114-AI113),0)</f>
        <v>0</v>
      </c>
      <c r="AJ116" s="116">
        <f>IF(AJ$88='Capital Structure'!$H$7,(AJ114-AJ113),0)</f>
        <v>0</v>
      </c>
      <c r="AK116" s="116">
        <f>IF(AK$88='Capital Structure'!$H$7,(AK114-AK113),0)</f>
        <v>0</v>
      </c>
      <c r="AL116" s="116">
        <f>IF(AL$88='Capital Structure'!$H$7,(AL114-AL113),0)</f>
        <v>0</v>
      </c>
      <c r="AM116" s="116">
        <f>IF(AM$88='Capital Structure'!$H$7,(AM114-AM113),0)</f>
        <v>0</v>
      </c>
      <c r="AN116" s="116">
        <f>IF(AN$88='Capital Structure'!$H$7,(AN114-AN113),0)</f>
        <v>0</v>
      </c>
      <c r="AO116" s="116">
        <f>IF(AO$88='Capital Structure'!$H$7,(AO114-AO113),0)</f>
        <v>0</v>
      </c>
      <c r="AP116" s="116">
        <f>IF(AP$88='Capital Structure'!$H$7,(AP114-AP113),0)</f>
        <v>0</v>
      </c>
      <c r="AQ116" s="116">
        <f>IF(AQ$88='Capital Structure'!$H$7,(AQ114-AQ113),0)</f>
        <v>0</v>
      </c>
      <c r="AR116" s="116">
        <f>IF(AR$88='Capital Structure'!$H$7,(AR114-AR113),0)</f>
        <v>0</v>
      </c>
      <c r="AS116" s="116">
        <f>IF(AS$88='Capital Structure'!$H$7,(AS114-AS113),0)</f>
        <v>0</v>
      </c>
      <c r="AT116" s="116">
        <f>IF(AT$88='Capital Structure'!$H$7,(AT114-AT113),0)</f>
        <v>0</v>
      </c>
      <c r="AU116" s="116">
        <f>IF(AU$88='Capital Structure'!$H$7,(AU114-AU113),0)</f>
        <v>0</v>
      </c>
      <c r="AV116" s="116">
        <f>IF(AV$88='Capital Structure'!$H$7,(AV114-AV113),0)</f>
        <v>0</v>
      </c>
      <c r="AW116" s="116">
        <f>IF(AW$88='Capital Structure'!$H$7,(AW114-AW113),0)</f>
        <v>0</v>
      </c>
      <c r="AX116" s="116">
        <f>IF(AX$88='Capital Structure'!$H$7,(AX114-AX113),0)</f>
        <v>0</v>
      </c>
      <c r="AY116" s="116">
        <f>IF(AY$88='Capital Structure'!$H$7,(AY114-AY113),0)</f>
        <v>0</v>
      </c>
      <c r="AZ116" s="116">
        <f>IF(AZ$88='Capital Structure'!$H$7,(AZ114-AZ113),0)</f>
        <v>0</v>
      </c>
      <c r="BA116" s="116">
        <f>IF(BA$88='Capital Structure'!$H$7,(BA114-BA113),0)</f>
        <v>0</v>
      </c>
      <c r="BB116" s="116">
        <f>IF(BB$88='Capital Structure'!$H$7,(BB114-BB113),0)</f>
        <v>0</v>
      </c>
      <c r="BC116" s="116">
        <f>IF(BC$88='Capital Structure'!$H$7,(BC114-BC113),0)</f>
        <v>0</v>
      </c>
      <c r="BD116" s="116">
        <f>IF(BD$88='Capital Structure'!$H$7,(BD114-BD113),0)</f>
        <v>0</v>
      </c>
      <c r="BE116" s="116">
        <f>IF(BE$88='Capital Structure'!$H$7,(BE114-BE113),0)</f>
        <v>0</v>
      </c>
      <c r="BF116" s="116">
        <f>IF(BF$88='Capital Structure'!$H$7,(BF114-BF113),0)</f>
        <v>0</v>
      </c>
      <c r="BG116" s="116">
        <f>IF(BG$88='Capital Structure'!$H$7,(BG114-BG113),0)</f>
        <v>0</v>
      </c>
      <c r="BH116" s="116">
        <f>IF(BH$88='Capital Structure'!$H$7,(BH114-BH113),0)</f>
        <v>0</v>
      </c>
      <c r="BI116" s="116">
        <f>IF(BI$88='Capital Structure'!$H$7,(BI114-BI113),0)</f>
        <v>0</v>
      </c>
      <c r="BJ116" s="116">
        <f>IF(BJ$88='Capital Structure'!$H$7,(BJ114-BJ113),0)</f>
        <v>0</v>
      </c>
      <c r="BK116" s="116">
        <f>IF(BK$88='Capital Structure'!$H$7,(BK114-BK113),0)</f>
        <v>0</v>
      </c>
      <c r="BL116" s="116">
        <f>IF(BL$88='Capital Structure'!$H$7,(BL114-BL113),0)</f>
        <v>0</v>
      </c>
      <c r="BM116" s="116">
        <f>IF(BM$88='Capital Structure'!$H$7,(BM114-BM113),0)</f>
        <v>0</v>
      </c>
      <c r="BN116" s="116">
        <f>IF(BN$88='Capital Structure'!$H$7,(BN114-BN113),0)</f>
        <v>0</v>
      </c>
      <c r="BO116" s="116">
        <f>IF(BO$88='Capital Structure'!$H$7,(BO114-BO113),0)</f>
        <v>0</v>
      </c>
      <c r="BP116" s="116">
        <f>IF(BP$88='Capital Structure'!$H$7,(BP114-BP113),0)</f>
        <v>0</v>
      </c>
      <c r="BQ116" s="116">
        <f>IF(BQ$88='Capital Structure'!$H$7,(BQ114-BQ113),0)</f>
        <v>0</v>
      </c>
      <c r="BR116" s="116">
        <f>IF(BR$88='Capital Structure'!$H$7,(BR114-BR113),0)</f>
        <v>0</v>
      </c>
      <c r="BS116" s="116">
        <f>IF(BS$88='Capital Structure'!$H$7,(BS114-BS113),0)</f>
        <v>0</v>
      </c>
      <c r="BT116" s="116">
        <f>IF(BT$88='Capital Structure'!$H$7,(BT114-BT113),0)</f>
        <v>0</v>
      </c>
      <c r="BU116" s="116">
        <f>IF(BU$88='Capital Structure'!$H$7,(BU114-BU113),0)</f>
        <v>0</v>
      </c>
      <c r="BV116" s="116">
        <f>IF(BV$88='Capital Structure'!$H$7,(BV114-BV113),0)</f>
        <v>0</v>
      </c>
      <c r="BW116" s="116">
        <f>IF(BW$88='Capital Structure'!$H$7,(BW114-BW113),0)</f>
        <v>0</v>
      </c>
      <c r="BX116" s="116">
        <f>IF(BX$88='Capital Structure'!$H$7,(BX114-BX113),0)</f>
        <v>0</v>
      </c>
      <c r="BY116" s="116">
        <f>IF(BY$88='Capital Structure'!$H$7,(BY114-BY113),0)</f>
        <v>0</v>
      </c>
      <c r="BZ116" s="116">
        <f>IF(BZ$88='Capital Structure'!$H$7,(BZ114-BZ113),0)</f>
        <v>0</v>
      </c>
      <c r="CA116" s="116">
        <f>IF(CA$88='Capital Structure'!$H$7,(CA114-CA113),0)</f>
        <v>0</v>
      </c>
      <c r="CB116" s="116">
        <f>IF(CB$88='Capital Structure'!$H$7,(CB114-CB113),0)</f>
        <v>93337906.086587623</v>
      </c>
      <c r="CC116" s="116">
        <f>IF(CC$88='Capital Structure'!$H$7,(CC114-CC113),0)</f>
        <v>0</v>
      </c>
      <c r="CD116" s="116">
        <f>IF(CD$88='Capital Structure'!$H$7,(CD114-CD113),0)</f>
        <v>0</v>
      </c>
      <c r="CE116" s="116">
        <f>IF(CE$88='Capital Structure'!$H$7,(CE114-CE113),0)</f>
        <v>0</v>
      </c>
      <c r="CF116" s="116">
        <f>IF(CF$88='Capital Structure'!$H$7,(CF114-CF113),0)</f>
        <v>0</v>
      </c>
      <c r="CG116" s="116">
        <f>IF(CG$88='Capital Structure'!$H$7,(CG114-CG113),0)</f>
        <v>0</v>
      </c>
      <c r="CH116" s="116">
        <f>IF(CH$88='Capital Structure'!$H$7,(CH114-CH113),0)</f>
        <v>0</v>
      </c>
      <c r="CI116" s="116">
        <f>IF(CI$88='Capital Structure'!$H$7,(CI114-CI113),0)</f>
        <v>0</v>
      </c>
      <c r="CJ116" s="116">
        <f>IF(CJ$88='Capital Structure'!$H$7,(CJ114-CJ113),0)</f>
        <v>0</v>
      </c>
      <c r="CK116" s="116">
        <f>IF(CK$88='Capital Structure'!$H$7,(CK114-CK113),0)</f>
        <v>0</v>
      </c>
      <c r="CL116" s="116">
        <f>IF(CL$88='Capital Structure'!$H$7,(CL114-CL113),0)</f>
        <v>0</v>
      </c>
      <c r="CM116" s="116">
        <f>IF(CM$88='Capital Structure'!$H$7,(CM114-CM113),0)</f>
        <v>0</v>
      </c>
      <c r="CN116" s="116">
        <f>IF(CN$88='Capital Structure'!$H$7,(CN114-CN113),0)</f>
        <v>0</v>
      </c>
      <c r="CO116" s="116">
        <f>IF(CO$88='Capital Structure'!$H$7,(CO114-CO113),0)</f>
        <v>0</v>
      </c>
      <c r="CP116" s="116">
        <f>IF(CP$88='Capital Structure'!$H$7,(CP114-CP113),0)</f>
        <v>0</v>
      </c>
      <c r="CQ116" s="116">
        <f>IF(CQ$88='Capital Structure'!$H$7,(CQ114-CQ113),0)</f>
        <v>0</v>
      </c>
      <c r="CR116" s="116">
        <f>IF(CR$88='Capital Structure'!$H$7,(CR114-CR113),0)</f>
        <v>0</v>
      </c>
      <c r="CS116" s="116">
        <f>IF(CS$88='Capital Structure'!$H$7,(CS114-CS113),0)</f>
        <v>0</v>
      </c>
      <c r="CT116" s="116">
        <f>IF(CT$88='Capital Structure'!$H$7,(CT114-CT113),0)</f>
        <v>0</v>
      </c>
      <c r="CU116" s="116">
        <f>IF(CU$88='Capital Structure'!$H$7,(CU114-CU113),0)</f>
        <v>0</v>
      </c>
      <c r="CV116" s="116">
        <f>IF(CV$88='Capital Structure'!$H$7,(CV114-CV113),0)</f>
        <v>0</v>
      </c>
      <c r="CW116" s="116">
        <f>IF(CW$88='Capital Structure'!$H$7,(CW114-CW113),0)</f>
        <v>0</v>
      </c>
      <c r="CX116" s="116">
        <f>IF(CX$88='Capital Structure'!$H$7,(CX114-CX113),0)</f>
        <v>0</v>
      </c>
      <c r="CY116" s="116">
        <f>IF(CY$88='Capital Structure'!$H$7,(CY114-CY113),0)</f>
        <v>0</v>
      </c>
      <c r="CZ116" s="116">
        <f>IF(CZ$88='Capital Structure'!$H$7,(CZ114-CZ113),0)</f>
        <v>0</v>
      </c>
      <c r="DA116" s="116">
        <f>IF(DA$88='Capital Structure'!$H$7,(DA114-DA113),0)</f>
        <v>0</v>
      </c>
      <c r="DB116" s="116">
        <f>IF(DB$88='Capital Structure'!$H$7,(DB114-DB113),0)</f>
        <v>0</v>
      </c>
      <c r="DC116" s="116">
        <f>IF(DC$88='Capital Structure'!$H$7,(DC114-DC113),0)</f>
        <v>0</v>
      </c>
      <c r="DD116" s="116">
        <f>IF(DD$88='Capital Structure'!$H$7,(DD114-DD113),0)</f>
        <v>0</v>
      </c>
      <c r="DE116" s="116">
        <f>IF(DE$88='Capital Structure'!$H$7,(DE114-DE113),0)</f>
        <v>0</v>
      </c>
      <c r="DF116" s="116">
        <f>IF(DF$88='Capital Structure'!$H$7,(DF114-DF113),0)</f>
        <v>0</v>
      </c>
      <c r="DG116" s="116">
        <f>IF(DG$88='Capital Structure'!$H$7,(DG114-DG113),0)</f>
        <v>0</v>
      </c>
      <c r="DH116" s="116">
        <f>IF(DH$88='Capital Structure'!$H$7,(DH114-DH113),0)</f>
        <v>0</v>
      </c>
      <c r="DI116" s="116">
        <f>IF(DI$88='Capital Structure'!$H$7,(DI114-DI113),0)</f>
        <v>0</v>
      </c>
      <c r="DJ116" s="116">
        <f>IF(DJ$88='Capital Structure'!$H$7,(DJ114-DJ113),0)</f>
        <v>0</v>
      </c>
      <c r="DK116" s="116">
        <f>IF(DK$88='Capital Structure'!$H$7,(DK114-DK113),0)</f>
        <v>0</v>
      </c>
      <c r="DL116" s="116">
        <f>IF(DL$88='Capital Structure'!$H$7,(DL114-DL113),0)</f>
        <v>0</v>
      </c>
      <c r="DM116" s="116">
        <f>IF(DM$88='Capital Structure'!$H$7,(DM114-DM113),0)</f>
        <v>0</v>
      </c>
      <c r="DN116" s="116">
        <f>IF(DN$88='Capital Structure'!$H$7,(DN114-DN113),0)</f>
        <v>0</v>
      </c>
      <c r="DO116" s="116">
        <f>IF(DO$88='Capital Structure'!$H$7,(DO114-DO113),0)</f>
        <v>0</v>
      </c>
      <c r="DP116" s="116">
        <f>IF(DP$88='Capital Structure'!$H$7,(DP114-DP113),0)</f>
        <v>0</v>
      </c>
      <c r="DQ116" s="116">
        <f>IF(DQ$88='Capital Structure'!$H$7,(DQ114-DQ113),0)</f>
        <v>0</v>
      </c>
      <c r="DR116" s="116">
        <f>IF(DR$88='Capital Structure'!$H$7,(DR114-DR113),0)</f>
        <v>0</v>
      </c>
      <c r="DS116" s="116">
        <f>IF(DS$88='Capital Structure'!$H$7,(DS114-DS113),0)</f>
        <v>0</v>
      </c>
      <c r="DT116" s="116">
        <f>IF(DT$88='Capital Structure'!$H$7,(DT114-DT113),0)</f>
        <v>0</v>
      </c>
      <c r="DU116" s="116">
        <f>IF(DU$88='Capital Structure'!$H$7,(DU114-DU113),0)</f>
        <v>0</v>
      </c>
      <c r="DV116" s="116">
        <f>IF(DV$88='Capital Structure'!$H$7,(DV114-DV113),0)</f>
        <v>0</v>
      </c>
      <c r="DW116" s="116">
        <f>IF(DW$88='Capital Structure'!$H$7,(DW114-DW113),0)</f>
        <v>0</v>
      </c>
      <c r="DX116" s="116">
        <f>IF(DX$88='Capital Structure'!$H$7,(DX114-DX113),0)</f>
        <v>0</v>
      </c>
      <c r="DY116" s="116">
        <f>IF(DY$88='Capital Structure'!$H$7,(DY114-DY113),0)</f>
        <v>0</v>
      </c>
      <c r="DZ116" s="116">
        <f>IF(DZ$88='Capital Structure'!$H$7,(DZ114-DZ113),0)</f>
        <v>0</v>
      </c>
      <c r="EA116" s="116">
        <f>IF(EA$88='Capital Structure'!$H$7,(EA114-EA113),0)</f>
        <v>0</v>
      </c>
      <c r="EB116" s="116">
        <f>IF(EB$88='Capital Structure'!$H$7,(EB114-EB113),0)</f>
        <v>0</v>
      </c>
      <c r="EC116" s="116">
        <f>IF(EC$88='Capital Structure'!$H$7,(EC114-EC113),0)</f>
        <v>0</v>
      </c>
      <c r="ED116" s="116">
        <f>IF(ED$88='Capital Structure'!$H$7,(ED114-ED113),0)</f>
        <v>0</v>
      </c>
      <c r="EE116" s="116">
        <f>IF(EE$88='Capital Structure'!$H$7,(EE114-EE113),0)</f>
        <v>0</v>
      </c>
      <c r="EF116" s="116">
        <f>IF(EF$88='Capital Structure'!$H$7,(EF114-EF113),0)</f>
        <v>0</v>
      </c>
      <c r="EG116" s="116">
        <f>IF(EG$88='Capital Structure'!$H$7,(EG114-EG113),0)</f>
        <v>0</v>
      </c>
      <c r="EH116" s="116">
        <f>IF(EH$88='Capital Structure'!$H$7,(EH114-EH113),0)</f>
        <v>0</v>
      </c>
      <c r="EI116" s="116">
        <f>IF(EI$88='Capital Structure'!$H$7,(EI114-EI113),0)</f>
        <v>0</v>
      </c>
      <c r="EJ116" s="116">
        <f>IF(EJ$88='Capital Structure'!$H$7,(EJ114-EJ113),0)</f>
        <v>0</v>
      </c>
      <c r="EK116" s="116">
        <f>IF(EK$88='Capital Structure'!$H$7,(EK114-EK113),0)</f>
        <v>0</v>
      </c>
      <c r="EL116" s="116">
        <f>IF(EL$88='Capital Structure'!$H$7,(EL114-EL113),0)</f>
        <v>0</v>
      </c>
      <c r="EM116" s="116">
        <f>IF(EM$88='Capital Structure'!$H$7,(EM114-EM113),0)</f>
        <v>0</v>
      </c>
      <c r="EN116" s="116">
        <f>IF(EN$88='Capital Structure'!$H$7,(EN114-EN113),0)</f>
        <v>0</v>
      </c>
      <c r="EO116" s="116">
        <f>IF(EO$88='Capital Structure'!$H$7,(EO114-EO113),0)</f>
        <v>0</v>
      </c>
      <c r="EP116" s="116">
        <f>IF(EP$88='Capital Structure'!$H$7,(EP114-EP113),0)</f>
        <v>0</v>
      </c>
      <c r="EQ116" s="116">
        <f>IF(EQ$88='Capital Structure'!$H$7,(EQ114-EQ113),0)</f>
        <v>0</v>
      </c>
      <c r="ER116" s="116">
        <f>IF(ER$88='Capital Structure'!$H$7,(ER114-ER113),0)</f>
        <v>0</v>
      </c>
      <c r="ES116" s="116">
        <f>IF(ES$88='Capital Structure'!$H$7,(ES114-ES113),0)</f>
        <v>0</v>
      </c>
      <c r="ET116" s="116">
        <f>IF(ET$88='Capital Structure'!$H$7,(ET114-ET113),0)</f>
        <v>0</v>
      </c>
      <c r="EU116" s="116">
        <f>IF(EU$88='Capital Structure'!$H$7,(EU114-EU113),0)</f>
        <v>0</v>
      </c>
      <c r="EV116" s="116">
        <f>IF(EV$88='Capital Structure'!$H$7,(EV114-EV113),0)</f>
        <v>0</v>
      </c>
      <c r="EW116" s="116">
        <f>IF(EW$88='Capital Structure'!$H$7,(EW114-EW113),0)</f>
        <v>0</v>
      </c>
      <c r="EX116" s="116">
        <f>IF(EX$88='Capital Structure'!$H$7,(EX114-EX113),0)</f>
        <v>0</v>
      </c>
      <c r="EY116" s="116">
        <f>IF(EY$88='Capital Structure'!$H$7,(EY114-EY113),0)</f>
        <v>0</v>
      </c>
      <c r="EZ116" s="116">
        <f>IF(EZ$88='Capital Structure'!$H$7,(EZ114-EZ113),0)</f>
        <v>0</v>
      </c>
      <c r="FA116" s="116">
        <f>IF(FA$88='Capital Structure'!$H$7,(FA114-FA113),0)</f>
        <v>0</v>
      </c>
      <c r="FB116" s="116">
        <f>IF(FB$88='Capital Structure'!$H$7,(FB114-FB113),0)</f>
        <v>0</v>
      </c>
      <c r="FC116" s="116"/>
      <c r="FD116" s="116"/>
      <c r="FE116" s="116"/>
      <c r="FF116" s="116"/>
      <c r="FG116" s="116"/>
      <c r="FH116" s="116"/>
      <c r="FI116" s="116"/>
      <c r="FJ116" s="116"/>
      <c r="FK116" s="116"/>
      <c r="FL116" s="116"/>
      <c r="FM116" s="116"/>
      <c r="FN116" s="116"/>
      <c r="FO116" s="116"/>
      <c r="FP116" s="116"/>
      <c r="FQ116" s="116"/>
      <c r="FR116" s="116"/>
      <c r="FS116" s="116"/>
      <c r="FT116" s="116"/>
      <c r="FU116" s="116"/>
      <c r="FV116" s="116"/>
      <c r="FW116" s="116"/>
      <c r="FX116" s="116"/>
      <c r="FY116" s="116"/>
      <c r="FZ116" s="116"/>
      <c r="GA116" s="116"/>
      <c r="GB116" s="116"/>
      <c r="GC116" s="116"/>
      <c r="GD116" s="116"/>
      <c r="GE116" s="116"/>
      <c r="GF116" s="116"/>
      <c r="GG116" s="116"/>
      <c r="GH116" s="116"/>
      <c r="GI116" s="116"/>
      <c r="GJ116" s="116"/>
      <c r="GK116" s="116"/>
      <c r="GL116" s="116"/>
      <c r="GM116" s="116"/>
      <c r="GN116" s="116"/>
      <c r="GO116" s="116"/>
      <c r="GP116" s="116"/>
      <c r="GQ116" s="116"/>
      <c r="GR116" s="116"/>
      <c r="GS116" s="116"/>
      <c r="GT116" s="116"/>
      <c r="GU116" s="116"/>
      <c r="GV116" s="116"/>
      <c r="GW116" s="116"/>
      <c r="GX116" s="116"/>
    </row>
    <row r="117" spans="2:206">
      <c r="B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  <c r="AA117" s="139"/>
      <c r="AB117" s="139"/>
      <c r="AC117" s="139"/>
      <c r="AD117" s="139"/>
      <c r="AE117" s="139"/>
      <c r="AF117" s="139"/>
      <c r="AG117" s="139"/>
      <c r="AH117" s="139"/>
      <c r="AI117" s="139"/>
      <c r="AJ117" s="139"/>
      <c r="AK117" s="139"/>
      <c r="AL117" s="139"/>
      <c r="AM117" s="139"/>
      <c r="AN117" s="139"/>
      <c r="AO117" s="139"/>
      <c r="AP117" s="139"/>
      <c r="AQ117" s="139"/>
      <c r="AR117" s="139"/>
      <c r="AS117" s="139"/>
      <c r="AT117" s="139"/>
      <c r="AU117" s="139"/>
      <c r="AV117" s="139"/>
      <c r="AW117" s="139"/>
      <c r="AX117" s="139"/>
      <c r="AY117" s="139"/>
      <c r="AZ117" s="139"/>
      <c r="BA117" s="139"/>
      <c r="BB117" s="139"/>
      <c r="BC117" s="139"/>
      <c r="BD117" s="139"/>
      <c r="BE117" s="139"/>
      <c r="BF117" s="139"/>
      <c r="BG117" s="139"/>
      <c r="BH117" s="139"/>
      <c r="BI117" s="139"/>
      <c r="BJ117" s="139"/>
      <c r="BK117" s="139"/>
      <c r="BL117" s="139"/>
      <c r="BM117" s="139"/>
      <c r="BN117" s="139"/>
      <c r="BO117" s="139"/>
      <c r="BP117" s="139"/>
      <c r="BQ117" s="139"/>
      <c r="BR117" s="139"/>
      <c r="BS117" s="139"/>
      <c r="BT117" s="139"/>
      <c r="BU117" s="139"/>
      <c r="BV117" s="139"/>
      <c r="BW117" s="139"/>
      <c r="BX117" s="139"/>
      <c r="BY117" s="139"/>
      <c r="BZ117" s="139"/>
      <c r="CA117" s="139"/>
      <c r="CB117" s="139"/>
      <c r="CC117" s="139"/>
      <c r="CD117" s="139"/>
      <c r="CE117" s="139"/>
      <c r="CF117" s="139"/>
      <c r="CG117" s="139"/>
      <c r="CH117" s="139"/>
      <c r="CI117" s="139"/>
      <c r="CJ117" s="139"/>
      <c r="CK117" s="139"/>
      <c r="CL117" s="139"/>
      <c r="CM117" s="139"/>
      <c r="CN117" s="139"/>
      <c r="CO117" s="139"/>
      <c r="CP117" s="139"/>
      <c r="CQ117" s="139"/>
      <c r="CR117" s="139"/>
      <c r="CS117" s="139"/>
      <c r="CT117" s="139"/>
      <c r="CU117" s="139"/>
      <c r="CV117" s="139"/>
      <c r="CW117" s="139"/>
      <c r="CX117" s="139"/>
      <c r="CY117" s="139"/>
      <c r="CZ117" s="139"/>
      <c r="DA117" s="139"/>
      <c r="DB117" s="139"/>
      <c r="DC117" s="139"/>
      <c r="DD117" s="139"/>
      <c r="DE117" s="139"/>
      <c r="DF117" s="139"/>
      <c r="DG117" s="139"/>
      <c r="DH117" s="139"/>
      <c r="DI117" s="139"/>
      <c r="DJ117" s="139"/>
      <c r="DK117" s="139"/>
      <c r="DL117" s="139"/>
      <c r="DM117" s="139"/>
      <c r="DN117" s="139"/>
      <c r="DO117" s="139"/>
      <c r="DP117" s="139"/>
      <c r="DQ117" s="139"/>
      <c r="DR117" s="139"/>
      <c r="DS117" s="139"/>
      <c r="DT117" s="139"/>
      <c r="DU117" s="139"/>
      <c r="DV117" s="139"/>
      <c r="DW117" s="139"/>
      <c r="DX117" s="139"/>
      <c r="DY117" s="139"/>
      <c r="DZ117" s="139"/>
      <c r="EA117" s="139"/>
      <c r="EB117" s="139"/>
      <c r="EC117" s="139"/>
      <c r="ED117" s="139"/>
      <c r="EE117" s="139"/>
      <c r="EF117" s="139"/>
      <c r="EG117" s="139"/>
      <c r="EH117" s="139"/>
      <c r="EI117" s="139"/>
      <c r="EJ117" s="139"/>
      <c r="EK117" s="139"/>
      <c r="EL117" s="139"/>
      <c r="EM117" s="139"/>
      <c r="EN117" s="139"/>
      <c r="EO117" s="139"/>
      <c r="EP117" s="139"/>
      <c r="EQ117" s="139"/>
      <c r="ER117" s="139"/>
      <c r="ES117" s="139"/>
      <c r="ET117" s="139"/>
      <c r="EU117" s="139"/>
      <c r="EV117" s="139"/>
      <c r="EW117" s="139"/>
      <c r="EX117" s="139"/>
      <c r="EY117" s="139"/>
      <c r="EZ117" s="139"/>
      <c r="FA117" s="139"/>
      <c r="FB117" s="139"/>
      <c r="FC117" s="139"/>
      <c r="FD117" s="139"/>
      <c r="FE117" s="139"/>
      <c r="FF117" s="139"/>
      <c r="FG117" s="139"/>
      <c r="FH117" s="139"/>
      <c r="FI117" s="139"/>
      <c r="FJ117" s="139"/>
      <c r="FK117" s="139"/>
      <c r="FL117" s="139"/>
      <c r="FM117" s="139"/>
      <c r="FN117" s="139"/>
      <c r="FO117" s="139"/>
      <c r="FP117" s="139"/>
      <c r="FQ117" s="139"/>
      <c r="FR117" s="139"/>
      <c r="FS117" s="139"/>
      <c r="FT117" s="139"/>
      <c r="FU117" s="139"/>
      <c r="FV117" s="139"/>
      <c r="FW117" s="139"/>
      <c r="FX117" s="139"/>
      <c r="FY117" s="139"/>
      <c r="FZ117" s="139"/>
      <c r="GA117" s="139"/>
      <c r="GB117" s="139"/>
      <c r="GC117" s="139"/>
      <c r="GD117" s="139"/>
      <c r="GE117" s="139"/>
      <c r="GF117" s="139"/>
      <c r="GG117" s="139"/>
      <c r="GH117" s="139"/>
      <c r="GI117" s="139"/>
      <c r="GJ117" s="139"/>
      <c r="GK117" s="139"/>
      <c r="GL117" s="139"/>
      <c r="GM117" s="139"/>
      <c r="GN117" s="139"/>
      <c r="GO117" s="139"/>
      <c r="GP117" s="139"/>
      <c r="GQ117" s="139"/>
      <c r="GR117" s="139"/>
      <c r="GS117" s="139"/>
      <c r="GT117" s="139"/>
      <c r="GU117" s="139"/>
      <c r="GV117" s="139"/>
      <c r="GW117" s="139"/>
      <c r="GX117" s="139"/>
    </row>
    <row r="118" spans="2:206">
      <c r="B118" s="139" t="s">
        <v>354</v>
      </c>
      <c r="E118" s="139">
        <f>MAX((SUM($E$111:E111)-SUM($E$120:E120)-SUM($E$119:E119))*'Capital Structure'!$H$21/12,0)</f>
        <v>0</v>
      </c>
      <c r="F118" s="139">
        <f>MAX((SUM($E$111:F111)-SUM($E$120:F120)-SUM($E$119:F119))*'Capital Structure'!$H$21/12,0)</f>
        <v>0</v>
      </c>
      <c r="G118" s="139">
        <f>MAX((SUM($E$111:G111)-SUM($E$120:G120)-SUM($E$119:G119))*'Capital Structure'!$H$21/12,0)</f>
        <v>0</v>
      </c>
      <c r="H118" s="139">
        <f>MAX((SUM($E$111:H111)-SUM($E$120:H120)-SUM($E$119:H119))*'Capital Structure'!$H$21/12,0)</f>
        <v>0</v>
      </c>
      <c r="I118" s="139">
        <f>MAX((SUM($E$111:I111)-SUM($E$120:I120)-SUM($E$119:I119))*'Capital Structure'!$H$21/12,0)</f>
        <v>0</v>
      </c>
      <c r="J118" s="139">
        <f>MAX((SUM($E$111:J111)-SUM($E$120:J120)-SUM($E$119:J119))*'Capital Structure'!$H$21/12,0)</f>
        <v>0</v>
      </c>
      <c r="K118" s="139">
        <f>MAX((SUM($E$111:K111)-SUM($E$120:K120)-SUM($E$119:K119))*'Capital Structure'!$H$21/12,0)</f>
        <v>0</v>
      </c>
      <c r="L118" s="139">
        <f>MAX((SUM($E$111:L111)-SUM($E$120:L120)-SUM($E$119:L119))*'Capital Structure'!$H$21/12,0)</f>
        <v>0</v>
      </c>
      <c r="M118" s="139">
        <f>MAX((SUM($E$111:M111)-SUM($E$120:M120)-SUM($E$119:M119))*'Capital Structure'!$H$21/12,0)</f>
        <v>0</v>
      </c>
      <c r="N118" s="139">
        <f>MAX((SUM($E$111:N111)-SUM($E$120:N120)-SUM($E$119:N119))*'Capital Structure'!$H$21/12,0)</f>
        <v>0</v>
      </c>
      <c r="O118" s="139">
        <f>MAX((SUM($E$111:O111)-SUM($E$120:O120)-SUM($E$119:O119))*'Capital Structure'!$H$21/12,0)</f>
        <v>0</v>
      </c>
      <c r="P118" s="139">
        <f>MAX((SUM($E$111:P111)-SUM($E$120:P120)-SUM($E$119:P119))*'Capital Structure'!$H$21/12,0)</f>
        <v>0</v>
      </c>
      <c r="Q118" s="139">
        <f>MAX((SUM($E$111:Q111)-SUM($E$120:Q120)-SUM($E$119:Q119))*'Capital Structure'!$H$21/12,0)</f>
        <v>0</v>
      </c>
      <c r="R118" s="139">
        <f>MAX((SUM($E$111:R111)-SUM($E$120:R120)-SUM($E$119:R119))*'Capital Structure'!$H$21/12,0)</f>
        <v>0</v>
      </c>
      <c r="S118" s="139">
        <f>MAX((SUM($E$111:S111)-SUM($E$120:S120)-SUM($E$119:S119))*'Capital Structure'!$H$21/12,0)</f>
        <v>0</v>
      </c>
      <c r="T118" s="139">
        <f>MAX((SUM($E$111:T111)-SUM($E$120:T120)-SUM($E$119:T119))*'Capital Structure'!$H$21/12,0)</f>
        <v>0</v>
      </c>
      <c r="U118" s="139">
        <f>MAX((SUM($E$111:U111)-SUM($E$120:U120)-SUM($E$119:U119))*'Capital Structure'!$H$21/12,0)</f>
        <v>0</v>
      </c>
      <c r="V118" s="139">
        <f>MAX((SUM($E$111:V111)-SUM($E$120:V120)-SUM($E$119:V119))*'Capital Structure'!$H$21/12,0)</f>
        <v>0</v>
      </c>
      <c r="W118" s="139">
        <f>MAX((SUM($E$111:W111)-SUM($E$120:W120)-SUM($E$119:W119))*'Capital Structure'!$H$21/12,0)</f>
        <v>0</v>
      </c>
      <c r="X118" s="139">
        <f>MAX((SUM($E$111:X111)-SUM($E$120:X120)-SUM($E$119:X119))*'Capital Structure'!$H$21/12,0)</f>
        <v>0</v>
      </c>
      <c r="Y118" s="139">
        <f>MAX((SUM($E$111:Y111)-SUM($E$120:Y120)-SUM($E$119:Y119))*'Capital Structure'!$H$21/12,0)</f>
        <v>0</v>
      </c>
      <c r="Z118" s="139">
        <f>MAX((SUM($E$111:Z111)-SUM($E$120:Z120)-SUM($E$119:Z119))*'Capital Structure'!$H$21/12,0)</f>
        <v>0</v>
      </c>
      <c r="AA118" s="139">
        <f>MAX((SUM($E$111:AA111)-SUM($E$120:AA120)-SUM($E$119:AA119))*'Capital Structure'!$H$21/12,0)</f>
        <v>0</v>
      </c>
      <c r="AB118" s="139">
        <f>MAX((SUM($E$111:AB111)-SUM($E$120:AB120)-SUM($E$119:AB119))*'Capital Structure'!$H$21/12,0)</f>
        <v>0</v>
      </c>
      <c r="AC118" s="139">
        <f>MAX((SUM($E$111:AC111)-SUM($E$120:AC120)-SUM($E$119:AC119))*'Capital Structure'!$H$21/12,0)</f>
        <v>0</v>
      </c>
      <c r="AD118" s="139">
        <f>MAX((SUM($E$111:AD111)-SUM($E$120:AD120)-SUM($E$119:AD119))*'Capital Structure'!$H$21/12,0)</f>
        <v>0</v>
      </c>
      <c r="AE118" s="139">
        <f>MAX((SUM($E$111:AE111)-SUM($E$120:AE120)-SUM($E$119:AE119))*'Capital Structure'!$H$21/12,0)</f>
        <v>0</v>
      </c>
      <c r="AF118" s="139">
        <f>MAX((SUM($E$111:AF111)-SUM($E$120:AF120)-SUM($E$119:AF119))*'Capital Structure'!$H$21/12,0)</f>
        <v>0</v>
      </c>
      <c r="AG118" s="139">
        <f>MAX((SUM($E$111:AG111)-SUM($E$120:AG120)-SUM($E$119:AG119))*'Capital Structure'!$H$21/12,0)</f>
        <v>0</v>
      </c>
      <c r="AH118" s="139">
        <f>MAX((SUM($E$111:AH111)-SUM($E$120:AH120)-SUM($E$119:AH119))*'Capital Structure'!$H$21/12,0)</f>
        <v>0</v>
      </c>
      <c r="AI118" s="139">
        <f>MAX((SUM($E$111:AI111)-SUM($E$120:AI120)-SUM($E$119:AI119))*'Capital Structure'!$H$21/12,0)</f>
        <v>0</v>
      </c>
      <c r="AJ118" s="139">
        <f>MAX((SUM($E$111:AJ111)-SUM($E$120:AJ120)-SUM($E$119:AJ119))*'Capital Structure'!$H$21/12,0)</f>
        <v>0</v>
      </c>
      <c r="AK118" s="139">
        <f>MAX((SUM($E$111:AK111)-SUM($E$120:AK120)-SUM($E$119:AK119))*'Capital Structure'!$H$21/12,0)</f>
        <v>0</v>
      </c>
      <c r="AL118" s="139">
        <f>MAX((SUM($E$111:AL111)-SUM($E$120:AL120)-SUM($E$119:AL119))*'Capital Structure'!$H$21/12,0)</f>
        <v>0</v>
      </c>
      <c r="AM118" s="139">
        <f>MAX((SUM($E$111:AM111)-SUM($E$120:AM120)-SUM($E$119:AM119))*'Capital Structure'!$H$21/12,0)</f>
        <v>0</v>
      </c>
      <c r="AN118" s="139">
        <f>MAX((SUM($E$111:AN111)-SUM($E$120:AN120)-SUM($E$119:AN119))*'Capital Structure'!$H$21/12,0)</f>
        <v>0</v>
      </c>
      <c r="AO118" s="139">
        <f>MAX((SUM($E$111:AO111)-SUM($E$120:AO120)-SUM($E$119:AO119))*'Capital Structure'!$H$21/12,0)</f>
        <v>0</v>
      </c>
      <c r="AP118" s="139">
        <f>MAX((SUM($E$111:AP111)-SUM($E$120:AP120)-SUM($E$119:AP119))*'Capital Structure'!$H$21/12,0)</f>
        <v>0</v>
      </c>
      <c r="AQ118" s="139">
        <f>MAX((SUM($E$111:AQ111)-SUM($E$120:AQ120)-SUM($E$119:AQ119))*'Capital Structure'!$H$21/12,0)</f>
        <v>0</v>
      </c>
      <c r="AR118" s="139">
        <f>MAX((SUM($E$111:AR111)-SUM($E$120:AR120)-SUM($E$119:AR119))*'Capital Structure'!$H$21/12,0)</f>
        <v>0</v>
      </c>
      <c r="AS118" s="139">
        <f>MAX((SUM($E$111:AS111)-SUM($E$120:AS120)-SUM($E$119:AS119))*'Capital Structure'!$H$21/12,0)</f>
        <v>0</v>
      </c>
      <c r="AT118" s="139">
        <f>MAX((SUM($E$111:AT111)-SUM($E$120:AT120)-SUM($E$119:AT119))*'Capital Structure'!$H$21/12,0)</f>
        <v>0</v>
      </c>
      <c r="AU118" s="139">
        <f>MAX((SUM($E$111:AU111)-SUM($E$120:AU120)-SUM($E$119:AU119))*'Capital Structure'!$H$21/12,0)</f>
        <v>0</v>
      </c>
      <c r="AV118" s="139">
        <f>MAX((SUM($E$111:AV111)-SUM($E$120:AV120)-SUM($E$119:AV119))*'Capital Structure'!$H$21/12,0)</f>
        <v>0</v>
      </c>
      <c r="AW118" s="139">
        <f>MAX((SUM($E$111:AW111)-SUM($E$120:AW120)-SUM($E$119:AW119))*'Capital Structure'!$H$21/12,0)</f>
        <v>0</v>
      </c>
      <c r="AX118" s="139">
        <f>MAX((SUM($E$111:AX111)-SUM($E$120:AX120)-SUM($E$119:AX119))*'Capital Structure'!$H$21/12,0)</f>
        <v>0</v>
      </c>
      <c r="AY118" s="139">
        <f>MAX((SUM($E$111:AY111)-SUM($E$120:AY120)-SUM($E$119:AY119))*'Capital Structure'!$H$21/12,0)</f>
        <v>0</v>
      </c>
      <c r="AZ118" s="139">
        <f>MAX((SUM($E$111:AZ111)-SUM($E$120:AZ120)-SUM($E$119:AZ119))*'Capital Structure'!$H$21/12,0)</f>
        <v>0</v>
      </c>
      <c r="BA118" s="139">
        <f>MAX((SUM($E$111:BA111)-SUM($E$120:BA120)-SUM($E$119:BA119))*'Capital Structure'!$H$21/12,0)</f>
        <v>0</v>
      </c>
      <c r="BB118" s="139">
        <f>MAX((SUM($E$111:BB111)-SUM($E$120:BB120)-SUM($E$119:BB119))*'Capital Structure'!$H$21/12,0)</f>
        <v>14134.615384615385</v>
      </c>
      <c r="BC118" s="139">
        <f>MAX((SUM($E$111:BC111)-SUM($E$120:BC120)-SUM($E$119:BC119))*'Capital Structure'!$H$21/12,0)</f>
        <v>28269.23076923077</v>
      </c>
      <c r="BD118" s="139">
        <f>MAX((SUM($E$111:BD111)-SUM($E$120:BD120)-SUM($E$119:BD119))*'Capital Structure'!$H$21/12,0)</f>
        <v>42403.846153846163</v>
      </c>
      <c r="BE118" s="139">
        <f>MAX((SUM($E$111:BE111)-SUM($E$120:BE120)-SUM($E$119:BE119))*'Capital Structure'!$H$21/12,0)</f>
        <v>56538.461538461539</v>
      </c>
      <c r="BF118" s="139">
        <f>MAX((SUM($E$111:BF111)-SUM($E$120:BF120)-SUM($E$119:BF119))*'Capital Structure'!$H$21/12,0)</f>
        <v>70673.076923076937</v>
      </c>
      <c r="BG118" s="139">
        <f>MAX((SUM($E$111:BG111)-SUM($E$120:BG120)-SUM($E$119:BG119))*'Capital Structure'!$H$21/12,0)</f>
        <v>84807.692307692327</v>
      </c>
      <c r="BH118" s="139">
        <f>MAX((SUM($E$111:BH111)-SUM($E$120:BH120)-SUM($E$119:BH119))*'Capital Structure'!$H$21/12,0)</f>
        <v>98942.307692307702</v>
      </c>
      <c r="BI118" s="139">
        <f>MAX((SUM($E$111:BI111)-SUM($E$120:BI120)-SUM($E$119:BI119))*'Capital Structure'!$H$21/12,0)</f>
        <v>113076.92307692308</v>
      </c>
      <c r="BJ118" s="139">
        <f>MAX((SUM($E$111:BJ111)-SUM($E$120:BJ120)-SUM($E$119:BJ119))*'Capital Structure'!$H$21/12,0)</f>
        <v>127211.53846153848</v>
      </c>
      <c r="BK118" s="139">
        <f>MAX((SUM($E$111:BK111)-SUM($E$120:BK120)-SUM($E$119:BK119))*'Capital Structure'!$H$21/12,0)</f>
        <v>141346.15384615387</v>
      </c>
      <c r="BL118" s="139">
        <f>MAX((SUM($E$111:BL111)-SUM($E$120:BL120)-SUM($E$119:BL119))*'Capital Structure'!$H$21/12,0)</f>
        <v>155480.76923076928</v>
      </c>
      <c r="BM118" s="139">
        <f>MAX((SUM($E$111:BM111)-SUM($E$120:BM120)-SUM($E$119:BM119))*'Capital Structure'!$H$21/12,0)</f>
        <v>169615.38461538465</v>
      </c>
      <c r="BN118" s="139">
        <f>MAX((SUM($E$111:BN111)-SUM($E$120:BN120)-SUM($E$119:BN119))*'Capital Structure'!$H$21/12,0)</f>
        <v>183750.00000000009</v>
      </c>
      <c r="BO118" s="139">
        <f>MAX((SUM($E$111:BO111)-SUM($E$120:BO120)-SUM($E$119:BO119))*'Capital Structure'!$H$21/12,0)</f>
        <v>197884.61538461546</v>
      </c>
      <c r="BP118" s="139">
        <f>MAX((SUM($E$111:BP111)-SUM($E$120:BP120)-SUM($E$119:BP119))*'Capital Structure'!$H$21/12,0)</f>
        <v>212019.23076923087</v>
      </c>
      <c r="BQ118" s="139">
        <f>MAX((SUM($E$111:BQ111)-SUM($E$120:BQ120)-SUM($E$119:BQ119))*'Capital Structure'!$H$21/12,0)</f>
        <v>226153.84615384627</v>
      </c>
      <c r="BR118" s="139">
        <f>MAX((SUM($E$111:BR111)-SUM($E$120:BR120)-SUM($E$119:BR119))*'Capital Structure'!$H$21/12,0)</f>
        <v>240288.46153846165</v>
      </c>
      <c r="BS118" s="139">
        <f>MAX((SUM($E$111:BS111)-SUM($E$120:BS120)-SUM($E$119:BS119))*'Capital Structure'!$H$21/12,0)</f>
        <v>254423.07692307708</v>
      </c>
      <c r="BT118" s="139">
        <f>MAX((SUM($E$111:BT111)-SUM($E$120:BT120)-SUM($E$119:BT119))*'Capital Structure'!$H$21/12,0)</f>
        <v>268557.69230769249</v>
      </c>
      <c r="BU118" s="139">
        <f>MAX((SUM($E$111:BU111)-SUM($E$120:BU120)-SUM($E$119:BU119))*'Capital Structure'!$H$21/12,0)</f>
        <v>282692.30769230786</v>
      </c>
      <c r="BV118" s="139">
        <f>MAX((SUM($E$111:BV111)-SUM($E$120:BV120)-SUM($E$119:BV119))*'Capital Structure'!$H$21/12,0)</f>
        <v>296826.9230769233</v>
      </c>
      <c r="BW118" s="139">
        <f>MAX((SUM($E$111:BW111)-SUM($E$120:BW120)-SUM($E$119:BW119))*'Capital Structure'!$H$21/12,0)</f>
        <v>310961.53846153867</v>
      </c>
      <c r="BX118" s="139">
        <f>MAX((SUM($E$111:BX111)-SUM($E$120:BX120)-SUM($E$119:BX119))*'Capital Structure'!$H$21/12,0)</f>
        <v>325096.15384615405</v>
      </c>
      <c r="BY118" s="139">
        <f>MAX((SUM($E$111:BY111)-SUM($E$120:BY120)-SUM($E$119:BY119))*'Capital Structure'!$H$21/12,0)</f>
        <v>339230.76923076948</v>
      </c>
      <c r="BZ118" s="139">
        <f>MAX((SUM($E$111:BZ111)-SUM($E$120:BZ120)-SUM($E$119:BZ119))*'Capital Structure'!$H$21/12,0)</f>
        <v>353365.38461538492</v>
      </c>
      <c r="CA118" s="139">
        <f>MAX((SUM($E$111:CA111)-SUM($E$120:CA120)-SUM($E$119:CA119))*'Capital Structure'!$H$21/12,0)</f>
        <v>367500</v>
      </c>
      <c r="CB118" s="139">
        <f>MAX((SUM($E$111:CB111)-SUM($E$120:CB120)-SUM($E$119:CB119))*'Capital Structure'!$H$21/12,0)</f>
        <v>0</v>
      </c>
      <c r="CC118" s="139">
        <f>MAX((SUM($E$111:CC111)-SUM($E$120:CC120)-SUM($E$119:CC119))*'Capital Structure'!$H$21/12,0)</f>
        <v>0</v>
      </c>
      <c r="CD118" s="139">
        <f>MAX((SUM($E$111:CD111)-SUM($E$120:CD120)-SUM($E$119:CD119))*'Capital Structure'!$H$21/12,0)</f>
        <v>0</v>
      </c>
      <c r="CE118" s="139">
        <f>MAX((SUM($E$111:CE111)-SUM($E$120:CE120)-SUM($E$119:CE119))*'Capital Structure'!$H$21/12,0)</f>
        <v>0</v>
      </c>
      <c r="CF118" s="139">
        <f>MAX((SUM($E$111:CF111)-SUM($E$120:CF120)-SUM($E$119:CF119))*'Capital Structure'!$H$21/12,0)</f>
        <v>0</v>
      </c>
      <c r="CG118" s="139">
        <f>MAX((SUM($E$111:CG111)-SUM($E$120:CG120)-SUM($E$119:CG119))*'Capital Structure'!$H$21/12,0)</f>
        <v>0</v>
      </c>
      <c r="CH118" s="139">
        <f>MAX((SUM($E$111:CH111)-SUM($E$120:CH120)-SUM($E$119:CH119))*'Capital Structure'!$H$21/12,0)</f>
        <v>0</v>
      </c>
      <c r="CI118" s="139">
        <f>MAX((SUM($E$111:CI111)-SUM($E$120:CI120)-SUM($E$119:CI119))*'Capital Structure'!$H$21/12,0)</f>
        <v>0</v>
      </c>
      <c r="CJ118" s="139">
        <f>MAX((SUM($E$111:CJ111)-SUM($E$120:CJ120)-SUM($E$119:CJ119))*'Capital Structure'!$H$21/12,0)</f>
        <v>0</v>
      </c>
      <c r="CK118" s="139">
        <f>MAX((SUM($E$111:CK111)-SUM($E$120:CK120)-SUM($E$119:CK119))*'Capital Structure'!$H$21/12,0)</f>
        <v>0</v>
      </c>
      <c r="CL118" s="139">
        <f>MAX((SUM($E$111:CL111)-SUM($E$120:CL120)-SUM($E$119:CL119))*'Capital Structure'!$H$21/12,0)</f>
        <v>0</v>
      </c>
      <c r="CM118" s="139">
        <f>MAX((SUM($E$111:CM111)-SUM($E$120:CM120)-SUM($E$119:CM119))*'Capital Structure'!$H$21/12,0)</f>
        <v>0</v>
      </c>
      <c r="CN118" s="139">
        <f>MAX((SUM($E$111:CN111)-SUM($E$120:CN120)-SUM($E$119:CN119))*'Capital Structure'!$H$21/12,0)</f>
        <v>0</v>
      </c>
      <c r="CO118" s="139">
        <f>MAX((SUM($E$111:CO111)-SUM($E$120:CO120)-SUM($E$119:CO119))*'Capital Structure'!$H$21/12,0)</f>
        <v>0</v>
      </c>
      <c r="CP118" s="139">
        <f>MAX((SUM($E$111:CP111)-SUM($E$120:CP120)-SUM($E$119:CP119))*'Capital Structure'!$H$21/12,0)</f>
        <v>0</v>
      </c>
      <c r="CQ118" s="139">
        <f>MAX((SUM($E$111:CQ111)-SUM($E$120:CQ120)-SUM($E$119:CQ119))*'Capital Structure'!$H$21/12,0)</f>
        <v>0</v>
      </c>
      <c r="CR118" s="139">
        <f>MAX((SUM($E$111:CR111)-SUM($E$120:CR120)-SUM($E$119:CR119))*'Capital Structure'!$H$21/12,0)</f>
        <v>0</v>
      </c>
      <c r="CS118" s="139">
        <f>MAX((SUM($E$111:CS111)-SUM($E$120:CS120)-SUM($E$119:CS119))*'Capital Structure'!$H$21/12,0)</f>
        <v>0</v>
      </c>
      <c r="CT118" s="139">
        <f>MAX((SUM($E$111:CT111)-SUM($E$120:CT120)-SUM($E$119:CT119))*'Capital Structure'!$H$21/12,0)</f>
        <v>0</v>
      </c>
      <c r="CU118" s="139">
        <f>MAX((SUM($E$111:CU111)-SUM($E$120:CU120)-SUM($E$119:CU119))*'Capital Structure'!$H$21/12,0)</f>
        <v>0</v>
      </c>
      <c r="CV118" s="139">
        <f>MAX((SUM($E$111:CV111)-SUM($E$120:CV120)-SUM($E$119:CV119))*'Capital Structure'!$H$21/12,0)</f>
        <v>0</v>
      </c>
      <c r="CW118" s="139">
        <f>MAX((SUM($E$111:CW111)-SUM($E$120:CW120)-SUM($E$119:CW119))*'Capital Structure'!$H$21/12,0)</f>
        <v>0</v>
      </c>
      <c r="CX118" s="139">
        <f>MAX((SUM($E$111:CX111)-SUM($E$120:CX120)-SUM($E$119:CX119))*'Capital Structure'!$H$21/12,0)</f>
        <v>0</v>
      </c>
      <c r="CY118" s="139">
        <f>MAX((SUM($E$111:CY111)-SUM($E$120:CY120)-SUM($E$119:CY119))*'Capital Structure'!$H$21/12,0)</f>
        <v>0</v>
      </c>
      <c r="CZ118" s="139">
        <f>MAX((SUM($E$111:CZ111)-SUM($E$120:CZ120)-SUM($E$119:CZ119))*'Capital Structure'!$H$21/12,0)</f>
        <v>0</v>
      </c>
      <c r="DA118" s="139">
        <f>MAX((SUM($E$111:DA111)-SUM($E$120:DA120)-SUM($E$119:DA119))*'Capital Structure'!$H$21/12,0)</f>
        <v>0</v>
      </c>
      <c r="DB118" s="139">
        <f>MAX((SUM($E$111:DB111)-SUM($E$120:DB120)-SUM($E$119:DB119))*'Capital Structure'!$H$21/12,0)</f>
        <v>0</v>
      </c>
      <c r="DC118" s="139">
        <f>MAX((SUM($E$111:DC111)-SUM($E$120:DC120)-SUM($E$119:DC119))*'Capital Structure'!$H$21/12,0)</f>
        <v>0</v>
      </c>
      <c r="DD118" s="139">
        <f>MAX((SUM($E$111:DD111)-SUM($E$120:DD120)-SUM($E$119:DD119))*'Capital Structure'!$H$21/12,0)</f>
        <v>0</v>
      </c>
      <c r="DE118" s="139">
        <f>MAX((SUM($E$111:DE111)-SUM($E$120:DE120)-SUM($E$119:DE119))*'Capital Structure'!$H$21/12,0)</f>
        <v>0</v>
      </c>
      <c r="DF118" s="139">
        <f>MAX((SUM($E$111:DF111)-SUM($E$120:DF120)-SUM($E$119:DF119))*'Capital Structure'!$H$21/12,0)</f>
        <v>0</v>
      </c>
      <c r="DG118" s="139">
        <f>MAX((SUM($E$111:DG111)-SUM($E$120:DG120)-SUM($E$119:DG119))*'Capital Structure'!$H$21/12,0)</f>
        <v>0</v>
      </c>
      <c r="DH118" s="139">
        <f>MAX((SUM($E$111:DH111)-SUM($E$120:DH120)-SUM($E$119:DH119))*'Capital Structure'!$H$21/12,0)</f>
        <v>0</v>
      </c>
      <c r="DI118" s="139">
        <f>MAX((SUM($E$111:DI111)-SUM($E$120:DI120)-SUM($E$119:DI119))*'Capital Structure'!$H$21/12,0)</f>
        <v>0</v>
      </c>
      <c r="DJ118" s="139">
        <f>MAX((SUM($E$111:DJ111)-SUM($E$120:DJ120)-SUM($E$119:DJ119))*'Capital Structure'!$H$21/12,0)</f>
        <v>0</v>
      </c>
      <c r="DK118" s="139">
        <f>MAX((SUM($E$111:DK111)-SUM($E$120:DK120)-SUM($E$119:DK119))*'Capital Structure'!$H$21/12,0)</f>
        <v>0</v>
      </c>
      <c r="DL118" s="139">
        <f>MAX((SUM($E$111:DL111)-SUM($E$120:DL120)-SUM($E$119:DL119))*'Capital Structure'!$H$21/12,0)</f>
        <v>0</v>
      </c>
      <c r="DM118" s="139">
        <f>MAX((SUM($E$111:DM111)-SUM($E$120:DM120)-SUM($E$119:DM119))*'Capital Structure'!$H$21/12,0)</f>
        <v>0</v>
      </c>
      <c r="DN118" s="139">
        <f>MAX((SUM($E$111:DN111)-SUM($E$120:DN120)-SUM($E$119:DN119))*'Capital Structure'!$H$21/12,0)</f>
        <v>0</v>
      </c>
      <c r="DO118" s="139">
        <f>MAX((SUM($E$111:DO111)-SUM($E$120:DO120)-SUM($E$119:DO119))*'Capital Structure'!$H$21/12,0)</f>
        <v>0</v>
      </c>
      <c r="DP118" s="139">
        <f>MAX((SUM($E$111:DP111)-SUM($E$120:DP120)-SUM($E$119:DP119))*'Capital Structure'!$H$21/12,0)</f>
        <v>0</v>
      </c>
      <c r="DQ118" s="139">
        <f>MAX((SUM($E$111:DQ111)-SUM($E$120:DQ120)-SUM($E$119:DQ119))*'Capital Structure'!$H$21/12,0)</f>
        <v>0</v>
      </c>
      <c r="DR118" s="139">
        <f>MAX((SUM($E$111:DR111)-SUM($E$120:DR120)-SUM($E$119:DR119))*'Capital Structure'!$H$21/12,0)</f>
        <v>0</v>
      </c>
      <c r="DS118" s="139">
        <f>MAX((SUM($E$111:DS111)-SUM($E$120:DS120)-SUM($E$119:DS119))*'Capital Structure'!$H$21/12,0)</f>
        <v>0</v>
      </c>
      <c r="DT118" s="139">
        <f>MAX((SUM($E$111:DT111)-SUM($E$120:DT120)-SUM($E$119:DT119))*'Capital Structure'!$H$21/12,0)</f>
        <v>0</v>
      </c>
      <c r="DU118" s="139">
        <f>MAX((SUM($E$111:DU111)-SUM($E$120:DU120)-SUM($E$119:DU119))*'Capital Structure'!$H$21/12,0)</f>
        <v>0</v>
      </c>
      <c r="DV118" s="139">
        <f>MAX((SUM($E$111:DV111)-SUM($E$120:DV120)-SUM($E$119:DV119))*'Capital Structure'!$H$21/12,0)</f>
        <v>0</v>
      </c>
      <c r="DW118" s="139">
        <f>MAX((SUM($E$111:DW111)-SUM($E$120:DW120)-SUM($E$119:DW119))*'Capital Structure'!$H$21/12,0)</f>
        <v>0</v>
      </c>
      <c r="DX118" s="139">
        <f>MAX((SUM($E$111:DX111)-SUM($E$120:DX120)-SUM($E$119:DX119))*'Capital Structure'!$H$21/12,0)</f>
        <v>0</v>
      </c>
      <c r="DY118" s="139">
        <f>MAX((SUM($E$111:DY111)-SUM($E$120:DY120)-SUM($E$119:DY119))*'Capital Structure'!$H$21/12,0)</f>
        <v>0</v>
      </c>
      <c r="DZ118" s="139">
        <f>MAX((SUM($E$111:DZ111)-SUM($E$120:DZ120)-SUM($E$119:DZ119))*'Capital Structure'!$H$21/12,0)</f>
        <v>0</v>
      </c>
      <c r="EA118" s="139">
        <f>MAX((SUM($E$111:EA111)-SUM($E$120:EA120)-SUM($E$119:EA119))*'Capital Structure'!$H$21/12,0)</f>
        <v>0</v>
      </c>
      <c r="EB118" s="139">
        <f>MAX((SUM($E$111:EB111)-SUM($E$120:EB120)-SUM($E$119:EB119))*'Capital Structure'!$H$21/12,0)</f>
        <v>0</v>
      </c>
      <c r="EC118" s="139">
        <f>MAX((SUM($E$111:EC111)-SUM($E$120:EC120)-SUM($E$119:EC119))*'Capital Structure'!$H$21/12,0)</f>
        <v>0</v>
      </c>
      <c r="ED118" s="139">
        <f>MAX((SUM($E$111:ED111)-SUM($E$120:ED120)-SUM($E$119:ED119))*'Capital Structure'!$H$21/12,0)</f>
        <v>0</v>
      </c>
      <c r="EE118" s="139">
        <f>MAX((SUM($E$111:EE111)-SUM($E$120:EE120)-SUM($E$119:EE119))*'Capital Structure'!$H$21/12,0)</f>
        <v>0</v>
      </c>
      <c r="EF118" s="139">
        <f>MAX((SUM($E$111:EF111)-SUM($E$120:EF120)-SUM($E$119:EF119))*'Capital Structure'!$H$21/12,0)</f>
        <v>0</v>
      </c>
      <c r="EG118" s="139">
        <f>MAX((SUM($E$111:EG111)-SUM($E$120:EG120)-SUM($E$119:EG119))*'Capital Structure'!$H$21/12,0)</f>
        <v>0</v>
      </c>
      <c r="EH118" s="139">
        <f>MAX((SUM($E$111:EH111)-SUM($E$120:EH120)-SUM($E$119:EH119))*'Capital Structure'!$H$21/12,0)</f>
        <v>0</v>
      </c>
      <c r="EI118" s="139">
        <f>MAX((SUM($E$111:EI111)-SUM($E$120:EI120)-SUM($E$119:EI119))*'Capital Structure'!$H$21/12,0)</f>
        <v>0</v>
      </c>
      <c r="EJ118" s="139">
        <f>MAX((SUM($E$111:EJ111)-SUM($E$120:EJ120)-SUM($E$119:EJ119))*'Capital Structure'!$H$21/12,0)</f>
        <v>0</v>
      </c>
      <c r="EK118" s="139">
        <f>MAX((SUM($E$111:EK111)-SUM($E$120:EK120)-SUM($E$119:EK119))*'Capital Structure'!$H$21/12,0)</f>
        <v>0</v>
      </c>
      <c r="EL118" s="139">
        <f>MAX((SUM($E$111:EL111)-SUM($E$120:EL120)-SUM($E$119:EL119))*'Capital Structure'!$H$21/12,0)</f>
        <v>0</v>
      </c>
      <c r="EM118" s="139">
        <f>MAX((SUM($E$111:EM111)-SUM($E$120:EM120)-SUM($E$119:EM119))*'Capital Structure'!$H$21/12,0)</f>
        <v>0</v>
      </c>
      <c r="EN118" s="139">
        <f>MAX((SUM($E$111:EN111)-SUM($E$120:EN120)-SUM($E$119:EN119))*'Capital Structure'!$H$21/12,0)</f>
        <v>0</v>
      </c>
      <c r="EO118" s="139">
        <f>MAX((SUM($E$111:EO111)-SUM($E$120:EO120)-SUM($E$119:EO119))*'Capital Structure'!$H$21/12,0)</f>
        <v>0</v>
      </c>
      <c r="EP118" s="139">
        <f>MAX((SUM($E$111:EP111)-SUM($E$120:EP120)-SUM($E$119:EP119))*'Capital Structure'!$H$21/12,0)</f>
        <v>0</v>
      </c>
      <c r="EQ118" s="139">
        <f>MAX((SUM($E$111:EQ111)-SUM($E$120:EQ120)-SUM($E$119:EQ119))*'Capital Structure'!$H$21/12,0)</f>
        <v>0</v>
      </c>
      <c r="ER118" s="139">
        <f>MAX((SUM($E$111:ER111)-SUM($E$120:ER120)-SUM($E$119:ER119))*'Capital Structure'!$H$21/12,0)</f>
        <v>0</v>
      </c>
      <c r="ES118" s="139">
        <f>MAX((SUM($E$111:ES111)-SUM($E$120:ES120)-SUM($E$119:ES119))*'Capital Structure'!$H$21/12,0)</f>
        <v>0</v>
      </c>
      <c r="ET118" s="139">
        <f>MAX((SUM($E$111:ET111)-SUM($E$120:ET120)-SUM($E$119:ET119))*'Capital Structure'!$H$21/12,0)</f>
        <v>0</v>
      </c>
      <c r="EU118" s="139">
        <f>MAX((SUM($E$111:EU111)-SUM($E$120:EU120)-SUM($E$119:EU119))*'Capital Structure'!$H$21/12,0)</f>
        <v>0</v>
      </c>
      <c r="EV118" s="139">
        <f>MAX((SUM($E$111:EV111)-SUM($E$120:EV120)-SUM($E$119:EV119))*'Capital Structure'!$H$21/12,0)</f>
        <v>0</v>
      </c>
      <c r="EW118" s="139">
        <f>MAX((SUM($E$111:EW111)-SUM($E$120:EW120)-SUM($E$119:EW119))*'Capital Structure'!$H$21/12,0)</f>
        <v>0</v>
      </c>
      <c r="EX118" s="139">
        <f>MAX((SUM($E$111:EX111)-SUM($E$120:EX120)-SUM($E$119:EX119))*'Capital Structure'!$H$21/12,0)</f>
        <v>0</v>
      </c>
      <c r="EY118" s="139">
        <f>MAX((SUM($E$111:EY111)-SUM($E$120:EY120)-SUM($E$119:EY119))*'Capital Structure'!$H$21/12,0)</f>
        <v>0</v>
      </c>
      <c r="EZ118" s="139">
        <f>MAX((SUM($E$111:EZ111)-SUM($E$120:EZ120)-SUM($E$119:EZ119))*'Capital Structure'!$H$21/12,0)</f>
        <v>0</v>
      </c>
      <c r="FA118" s="139">
        <f>MAX((SUM($E$111:FA111)-SUM($E$120:FA120)-SUM($E$119:FA119))*'Capital Structure'!$H$21/12,0)</f>
        <v>0</v>
      </c>
      <c r="FB118" s="139">
        <f>MAX((SUM($E$111:FB111)-SUM($E$120:FB120)-SUM($E$119:FB119))*'Capital Structure'!$H$21/12,0)</f>
        <v>0</v>
      </c>
      <c r="FC118" s="139"/>
      <c r="FD118" s="139"/>
      <c r="FE118" s="139"/>
      <c r="FF118" s="139"/>
      <c r="FG118" s="139"/>
      <c r="FH118" s="139"/>
      <c r="FI118" s="139"/>
      <c r="FJ118" s="139"/>
      <c r="FK118" s="139"/>
      <c r="FL118" s="139"/>
      <c r="FM118" s="139"/>
      <c r="FN118" s="139"/>
      <c r="FO118" s="139"/>
      <c r="FP118" s="139"/>
      <c r="FQ118" s="139"/>
      <c r="FR118" s="139"/>
      <c r="FS118" s="139"/>
      <c r="FT118" s="139"/>
      <c r="FU118" s="139"/>
      <c r="FV118" s="139"/>
      <c r="FW118" s="139"/>
      <c r="FX118" s="139"/>
      <c r="FY118" s="139"/>
      <c r="FZ118" s="139"/>
      <c r="GA118" s="139"/>
      <c r="GB118" s="139"/>
      <c r="GC118" s="139"/>
      <c r="GD118" s="139"/>
      <c r="GE118" s="139"/>
      <c r="GF118" s="139"/>
      <c r="GG118" s="139"/>
      <c r="GH118" s="139"/>
      <c r="GI118" s="139"/>
      <c r="GJ118" s="139"/>
      <c r="GK118" s="139"/>
      <c r="GL118" s="139"/>
      <c r="GM118" s="139"/>
      <c r="GN118" s="139"/>
      <c r="GO118" s="139"/>
      <c r="GP118" s="139"/>
      <c r="GQ118" s="139"/>
      <c r="GR118" s="139"/>
      <c r="GS118" s="139"/>
      <c r="GT118" s="139"/>
      <c r="GU118" s="139"/>
      <c r="GV118" s="139"/>
      <c r="GW118" s="139"/>
      <c r="GX118" s="139"/>
    </row>
    <row r="119" spans="2:206">
      <c r="B119" s="139" t="s">
        <v>352</v>
      </c>
      <c r="E119" s="139">
        <f>IFERROR(VLOOKUP(E$88,'Capital Structure'!$H$27:$I$29,2,FALSE),0)</f>
        <v>0</v>
      </c>
      <c r="F119" s="139">
        <f>IFERROR(VLOOKUP(F$88,'Capital Structure'!$H$27:$I$29,2,FALSE),0)</f>
        <v>0</v>
      </c>
      <c r="G119" s="139">
        <f>IFERROR(VLOOKUP(G$88,'Capital Structure'!$H$27:$I$29,2,FALSE),0)</f>
        <v>0</v>
      </c>
      <c r="H119" s="139">
        <f>IFERROR(VLOOKUP(H$88,'Capital Structure'!$H$27:$I$29,2,FALSE),0)</f>
        <v>0</v>
      </c>
      <c r="I119" s="139">
        <f>IFERROR(VLOOKUP(I$88,'Capital Structure'!$H$27:$I$29,2,FALSE),0)</f>
        <v>0</v>
      </c>
      <c r="J119" s="139">
        <f>IFERROR(VLOOKUP(J$88,'Capital Structure'!$H$27:$I$29,2,FALSE),0)</f>
        <v>0</v>
      </c>
      <c r="K119" s="139">
        <f>IFERROR(VLOOKUP(K$88,'Capital Structure'!$H$27:$I$29,2,FALSE),0)</f>
        <v>0</v>
      </c>
      <c r="L119" s="139">
        <f>IFERROR(VLOOKUP(L$88,'Capital Structure'!$H$27:$I$29,2,FALSE),0)</f>
        <v>0</v>
      </c>
      <c r="M119" s="139">
        <f>IFERROR(VLOOKUP(M$88,'Capital Structure'!$H$27:$I$29,2,FALSE),0)</f>
        <v>0</v>
      </c>
      <c r="N119" s="139">
        <f>IFERROR(VLOOKUP(N$88,'Capital Structure'!$H$27:$I$29,2,FALSE),0)</f>
        <v>0</v>
      </c>
      <c r="O119" s="139">
        <f>IFERROR(VLOOKUP(O$88,'Capital Structure'!$H$27:$I$29,2,FALSE),0)</f>
        <v>0</v>
      </c>
      <c r="P119" s="139">
        <f>IFERROR(VLOOKUP(P$88,'Capital Structure'!$H$27:$I$29,2,FALSE),0)</f>
        <v>0</v>
      </c>
      <c r="Q119" s="139">
        <f>IFERROR(VLOOKUP(Q$88,'Capital Structure'!$H$27:$I$29,2,FALSE),0)</f>
        <v>0</v>
      </c>
      <c r="R119" s="139">
        <f>IFERROR(VLOOKUP(R$88,'Capital Structure'!$H$27:$I$29,2,FALSE),0)</f>
        <v>0</v>
      </c>
      <c r="S119" s="139">
        <f>IFERROR(VLOOKUP(S$88,'Capital Structure'!$H$27:$I$29,2,FALSE),0)</f>
        <v>0</v>
      </c>
      <c r="T119" s="139">
        <f>IFERROR(VLOOKUP(T$88,'Capital Structure'!$H$27:$I$29,2,FALSE),0)</f>
        <v>0</v>
      </c>
      <c r="U119" s="139">
        <f>IFERROR(VLOOKUP(U$88,'Capital Structure'!$H$27:$I$29,2,FALSE),0)</f>
        <v>0</v>
      </c>
      <c r="V119" s="139">
        <f>IFERROR(VLOOKUP(V$88,'Capital Structure'!$H$27:$I$29,2,FALSE),0)</f>
        <v>0</v>
      </c>
      <c r="W119" s="139">
        <f>IFERROR(VLOOKUP(W$88,'Capital Structure'!$H$27:$I$29,2,FALSE),0)</f>
        <v>0</v>
      </c>
      <c r="X119" s="139">
        <f>IFERROR(VLOOKUP(X$88,'Capital Structure'!$H$27:$I$29,2,FALSE),0)</f>
        <v>0</v>
      </c>
      <c r="Y119" s="139">
        <f>IFERROR(VLOOKUP(Y$88,'Capital Structure'!$H$27:$I$29,2,FALSE),0)</f>
        <v>0</v>
      </c>
      <c r="Z119" s="139">
        <f>IFERROR(VLOOKUP(Z$88,'Capital Structure'!$H$27:$I$29,2,FALSE),0)</f>
        <v>0</v>
      </c>
      <c r="AA119" s="139">
        <f>IFERROR(VLOOKUP(AA$88,'Capital Structure'!$H$27:$I$29,2,FALSE),0)</f>
        <v>0</v>
      </c>
      <c r="AB119" s="139">
        <f>IFERROR(VLOOKUP(AB$88,'Capital Structure'!$H$27:$I$29,2,FALSE),0)</f>
        <v>0</v>
      </c>
      <c r="AC119" s="139">
        <f>IFERROR(VLOOKUP(AC$88,'Capital Structure'!$H$27:$I$29,2,FALSE),0)</f>
        <v>0</v>
      </c>
      <c r="AD119" s="139">
        <f>IFERROR(VLOOKUP(AD$88,'Capital Structure'!$H$27:$I$29,2,FALSE),0)</f>
        <v>0</v>
      </c>
      <c r="AE119" s="139">
        <f>IFERROR(VLOOKUP(AE$88,'Capital Structure'!$H$27:$I$29,2,FALSE),0)</f>
        <v>0</v>
      </c>
      <c r="AF119" s="139">
        <f>IFERROR(VLOOKUP(AF$88,'Capital Structure'!$H$27:$I$29,2,FALSE),0)</f>
        <v>0</v>
      </c>
      <c r="AG119" s="139">
        <f>IFERROR(VLOOKUP(AG$88,'Capital Structure'!$H$27:$I$29,2,FALSE),0)</f>
        <v>0</v>
      </c>
      <c r="AH119" s="139">
        <f>IFERROR(VLOOKUP(AH$88,'Capital Structure'!$H$27:$I$29,2,FALSE),0)</f>
        <v>0</v>
      </c>
      <c r="AI119" s="139">
        <f>IFERROR(VLOOKUP(AI$88,'Capital Structure'!$H$27:$I$29,2,FALSE),0)</f>
        <v>0</v>
      </c>
      <c r="AJ119" s="139">
        <f>IFERROR(VLOOKUP(AJ$88,'Capital Structure'!$H$27:$I$29,2,FALSE),0)</f>
        <v>0</v>
      </c>
      <c r="AK119" s="139">
        <f>IFERROR(VLOOKUP(AK$88,'Capital Structure'!$H$27:$I$29,2,FALSE),0)</f>
        <v>0</v>
      </c>
      <c r="AL119" s="139">
        <f>IFERROR(VLOOKUP(AL$88,'Capital Structure'!$H$27:$I$29,2,FALSE),0)</f>
        <v>0</v>
      </c>
      <c r="AM119" s="139">
        <f>IFERROR(VLOOKUP(AM$88,'Capital Structure'!$H$27:$I$29,2,FALSE),0)</f>
        <v>0</v>
      </c>
      <c r="AN119" s="139">
        <f>IFERROR(VLOOKUP(AN$88,'Capital Structure'!$H$27:$I$29,2,FALSE),0)</f>
        <v>0</v>
      </c>
      <c r="AO119" s="139">
        <f>IFERROR(VLOOKUP(AO$88,'Capital Structure'!$H$27:$I$29,2,FALSE),0)</f>
        <v>0</v>
      </c>
      <c r="AP119" s="139">
        <f>IFERROR(VLOOKUP(AP$88,'Capital Structure'!$H$27:$I$29,2,FALSE),0)</f>
        <v>0</v>
      </c>
      <c r="AQ119" s="139">
        <f>IFERROR(VLOOKUP(AQ$88,'Capital Structure'!$H$27:$I$29,2,FALSE),0)</f>
        <v>0</v>
      </c>
      <c r="AR119" s="139">
        <f>IFERROR(VLOOKUP(AR$88,'Capital Structure'!$H$27:$I$29,2,FALSE),0)</f>
        <v>0</v>
      </c>
      <c r="AS119" s="139">
        <f>IFERROR(VLOOKUP(AS$88,'Capital Structure'!$H$27:$I$29,2,FALSE),0)</f>
        <v>0</v>
      </c>
      <c r="AT119" s="139">
        <f>IFERROR(VLOOKUP(AT$88,'Capital Structure'!$H$27:$I$29,2,FALSE),0)</f>
        <v>0</v>
      </c>
      <c r="AU119" s="139">
        <f>IFERROR(VLOOKUP(AU$88,'Capital Structure'!$H$27:$I$29,2,FALSE),0)</f>
        <v>0</v>
      </c>
      <c r="AV119" s="139">
        <f>IFERROR(VLOOKUP(AV$88,'Capital Structure'!$H$27:$I$29,2,FALSE),0)</f>
        <v>0</v>
      </c>
      <c r="AW119" s="139">
        <f>IFERROR(VLOOKUP(AW$88,'Capital Structure'!$H$27:$I$29,2,FALSE),0)</f>
        <v>0</v>
      </c>
      <c r="AX119" s="139">
        <f>IFERROR(VLOOKUP(AX$88,'Capital Structure'!$H$27:$I$29,2,FALSE),0)</f>
        <v>0</v>
      </c>
      <c r="AY119" s="139">
        <f>IFERROR(VLOOKUP(AY$88,'Capital Structure'!$H$27:$I$29,2,FALSE),0)</f>
        <v>0</v>
      </c>
      <c r="AZ119" s="139">
        <f>IFERROR(VLOOKUP(AZ$88,'Capital Structure'!$H$27:$I$29,2,FALSE),0)</f>
        <v>0</v>
      </c>
      <c r="BA119" s="139">
        <f>IFERROR(VLOOKUP(BA$88,'Capital Structure'!$H$27:$I$29,2,FALSE),0)</f>
        <v>0</v>
      </c>
      <c r="BB119" s="139">
        <f>IFERROR(VLOOKUP(BB$88,'Capital Structure'!$H$27:$I$29,2,FALSE),0)</f>
        <v>0</v>
      </c>
      <c r="BC119" s="139">
        <f>IFERROR(VLOOKUP(BC$88,'Capital Structure'!$H$27:$I$29,2,FALSE),0)</f>
        <v>0</v>
      </c>
      <c r="BD119" s="139">
        <f>IFERROR(VLOOKUP(BD$88,'Capital Structure'!$H$27:$I$29,2,FALSE),0)</f>
        <v>0</v>
      </c>
      <c r="BE119" s="139">
        <f>IFERROR(VLOOKUP(BE$88,'Capital Structure'!$H$27:$I$29,2,FALSE),0)</f>
        <v>0</v>
      </c>
      <c r="BF119" s="139">
        <f>IFERROR(VLOOKUP(BF$88,'Capital Structure'!$H$27:$I$29,2,FALSE),0)</f>
        <v>0</v>
      </c>
      <c r="BG119" s="139">
        <f>IFERROR(VLOOKUP(BG$88,'Capital Structure'!$H$27:$I$29,2,FALSE),0)</f>
        <v>0</v>
      </c>
      <c r="BH119" s="139">
        <f>IFERROR(VLOOKUP(BH$88,'Capital Structure'!$H$27:$I$29,2,FALSE),0)</f>
        <v>0</v>
      </c>
      <c r="BI119" s="139">
        <f>IFERROR(VLOOKUP(BI$88,'Capital Structure'!$H$27:$I$29,2,FALSE),0)</f>
        <v>0</v>
      </c>
      <c r="BJ119" s="139">
        <f>IFERROR(VLOOKUP(BJ$88,'Capital Structure'!$H$27:$I$29,2,FALSE),0)</f>
        <v>0</v>
      </c>
      <c r="BK119" s="139">
        <f>IFERROR(VLOOKUP(BK$88,'Capital Structure'!$H$27:$I$29,2,FALSE),0)</f>
        <v>0</v>
      </c>
      <c r="BL119" s="139">
        <f>IFERROR(VLOOKUP(BL$88,'Capital Structure'!$H$27:$I$29,2,FALSE),0)</f>
        <v>0</v>
      </c>
      <c r="BM119" s="139">
        <f>IFERROR(VLOOKUP(BM$88,'Capital Structure'!$H$27:$I$29,2,FALSE),0)</f>
        <v>0</v>
      </c>
      <c r="BN119" s="139">
        <f>IFERROR(VLOOKUP(BN$88,'Capital Structure'!$H$27:$I$29,2,FALSE),0)</f>
        <v>0</v>
      </c>
      <c r="BO119" s="139">
        <f>IFERROR(VLOOKUP(BO$88,'Capital Structure'!$H$27:$I$29,2,FALSE),0)</f>
        <v>0</v>
      </c>
      <c r="BP119" s="139">
        <f>IFERROR(VLOOKUP(BP$88,'Capital Structure'!$H$27:$I$29,2,FALSE),0)</f>
        <v>0</v>
      </c>
      <c r="BQ119" s="139">
        <f>IFERROR(VLOOKUP(BQ$88,'Capital Structure'!$H$27:$I$29,2,FALSE),0)</f>
        <v>0</v>
      </c>
      <c r="BR119" s="139">
        <f>IFERROR(VLOOKUP(BR$88,'Capital Structure'!$H$27:$I$29,2,FALSE),0)</f>
        <v>0</v>
      </c>
      <c r="BS119" s="139">
        <f>IFERROR(VLOOKUP(BS$88,'Capital Structure'!$H$27:$I$29,2,FALSE),0)</f>
        <v>0</v>
      </c>
      <c r="BT119" s="139">
        <f>IFERROR(VLOOKUP(BT$88,'Capital Structure'!$H$27:$I$29,2,FALSE),0)</f>
        <v>0</v>
      </c>
      <c r="BU119" s="139">
        <f>IFERROR(VLOOKUP(BU$88,'Capital Structure'!$H$27:$I$29,2,FALSE),0)</f>
        <v>0</v>
      </c>
      <c r="BV119" s="139">
        <f>IFERROR(VLOOKUP(BV$88,'Capital Structure'!$H$27:$I$29,2,FALSE),0)</f>
        <v>0</v>
      </c>
      <c r="BW119" s="139">
        <f>IFERROR(VLOOKUP(BW$88,'Capital Structure'!$H$27:$I$29,2,FALSE),0)</f>
        <v>0</v>
      </c>
      <c r="BX119" s="139">
        <f>IFERROR(VLOOKUP(BX$88,'Capital Structure'!$H$27:$I$29,2,FALSE),0)</f>
        <v>0</v>
      </c>
      <c r="BY119" s="139">
        <f>IFERROR(VLOOKUP(BY$88,'Capital Structure'!$H$27:$I$29,2,FALSE),0)</f>
        <v>0</v>
      </c>
      <c r="BZ119" s="139">
        <f>IFERROR(VLOOKUP(BZ$88,'Capital Structure'!$H$27:$I$29,2,FALSE),0)</f>
        <v>0</v>
      </c>
      <c r="CA119" s="139">
        <f>IFERROR(VLOOKUP(CA$88,'Capital Structure'!$H$27:$I$29,2,FALSE),0)</f>
        <v>0</v>
      </c>
      <c r="CB119" s="139">
        <f>IFERROR(VLOOKUP(CB$88,'Capital Structure'!$H$27:$I$29,2,FALSE),0)</f>
        <v>0</v>
      </c>
      <c r="CC119" s="139">
        <f>IFERROR(VLOOKUP(CC$88,'Capital Structure'!$H$27:$I$29,2,FALSE),0)</f>
        <v>0</v>
      </c>
      <c r="CD119" s="139">
        <f>IFERROR(VLOOKUP(CD$88,'Capital Structure'!$H$27:$I$29,2,FALSE),0)</f>
        <v>0</v>
      </c>
      <c r="CE119" s="139">
        <f>IFERROR(VLOOKUP(CE$88,'Capital Structure'!$H$27:$I$29,2,FALSE),0)</f>
        <v>0</v>
      </c>
      <c r="CF119" s="139">
        <f>IFERROR(VLOOKUP(CF$88,'Capital Structure'!$H$27:$I$29,2,FALSE),0)</f>
        <v>0</v>
      </c>
      <c r="CG119" s="139">
        <f>IFERROR(VLOOKUP(CG$88,'Capital Structure'!$H$27:$I$29,2,FALSE),0)</f>
        <v>0</v>
      </c>
      <c r="CH119" s="139">
        <f>IFERROR(VLOOKUP(CH$88,'Capital Structure'!$H$27:$I$29,2,FALSE),0)</f>
        <v>0</v>
      </c>
      <c r="CI119" s="139">
        <f>IFERROR(VLOOKUP(CI$88,'Capital Structure'!$H$27:$I$29,2,FALSE),0)</f>
        <v>0</v>
      </c>
      <c r="CJ119" s="139">
        <f>IFERROR(VLOOKUP(CJ$88,'Capital Structure'!$H$27:$I$29,2,FALSE),0)</f>
        <v>0</v>
      </c>
      <c r="CK119" s="139">
        <f>IFERROR(VLOOKUP(CK$88,'Capital Structure'!$H$27:$I$29,2,FALSE),0)</f>
        <v>0</v>
      </c>
      <c r="CL119" s="139">
        <f>IFERROR(VLOOKUP(CL$88,'Capital Structure'!$H$27:$I$29,2,FALSE),0)</f>
        <v>0</v>
      </c>
      <c r="CM119" s="139">
        <f>IFERROR(VLOOKUP(CM$88,'Capital Structure'!$H$27:$I$29,2,FALSE),0)</f>
        <v>0</v>
      </c>
      <c r="CN119" s="139">
        <f>IFERROR(VLOOKUP(CN$88,'Capital Structure'!$H$27:$I$29,2,FALSE),0)</f>
        <v>0</v>
      </c>
      <c r="CO119" s="139">
        <f>IFERROR(VLOOKUP(CO$88,'Capital Structure'!$H$27:$I$29,2,FALSE),0)</f>
        <v>0</v>
      </c>
      <c r="CP119" s="139">
        <f>IFERROR(VLOOKUP(CP$88,'Capital Structure'!$H$27:$I$29,2,FALSE),0)</f>
        <v>0</v>
      </c>
      <c r="CQ119" s="139">
        <f>IFERROR(VLOOKUP(CQ$88,'Capital Structure'!$H$27:$I$29,2,FALSE),0)</f>
        <v>0</v>
      </c>
      <c r="CR119" s="139">
        <f>IFERROR(VLOOKUP(CR$88,'Capital Structure'!$H$27:$I$29,2,FALSE),0)</f>
        <v>0</v>
      </c>
      <c r="CS119" s="139">
        <f>IFERROR(VLOOKUP(CS$88,'Capital Structure'!$H$27:$I$29,2,FALSE),0)</f>
        <v>0</v>
      </c>
      <c r="CT119" s="139">
        <f>IFERROR(VLOOKUP(CT$88,'Capital Structure'!$H$27:$I$29,2,FALSE),0)</f>
        <v>0</v>
      </c>
      <c r="CU119" s="139">
        <f>IFERROR(VLOOKUP(CU$88,'Capital Structure'!$H$27:$I$29,2,FALSE),0)</f>
        <v>0</v>
      </c>
      <c r="CV119" s="139">
        <f>IFERROR(VLOOKUP(CV$88,'Capital Structure'!$H$27:$I$29,2,FALSE),0)</f>
        <v>0</v>
      </c>
      <c r="CW119" s="139">
        <f>IFERROR(VLOOKUP(CW$88,'Capital Structure'!$H$27:$I$29,2,FALSE),0)</f>
        <v>0</v>
      </c>
      <c r="CX119" s="139">
        <f>IFERROR(VLOOKUP(CX$88,'Capital Structure'!$H$27:$I$29,2,FALSE),0)</f>
        <v>0</v>
      </c>
      <c r="CY119" s="139">
        <f>IFERROR(VLOOKUP(CY$88,'Capital Structure'!$H$27:$I$29,2,FALSE),0)</f>
        <v>0</v>
      </c>
      <c r="CZ119" s="139">
        <f>IFERROR(VLOOKUP(CZ$88,'Capital Structure'!$H$27:$I$29,2,FALSE),0)</f>
        <v>0</v>
      </c>
      <c r="DA119" s="139">
        <f>IFERROR(VLOOKUP(DA$88,'Capital Structure'!$H$27:$I$29,2,FALSE),0)</f>
        <v>0</v>
      </c>
      <c r="DB119" s="139">
        <f>IFERROR(VLOOKUP(DB$88,'Capital Structure'!$H$27:$I$29,2,FALSE),0)</f>
        <v>0</v>
      </c>
      <c r="DC119" s="139">
        <f>IFERROR(VLOOKUP(DC$88,'Capital Structure'!$H$27:$I$29,2,FALSE),0)</f>
        <v>0</v>
      </c>
      <c r="DD119" s="139">
        <f>IFERROR(VLOOKUP(DD$88,'Capital Structure'!$H$27:$I$29,2,FALSE),0)</f>
        <v>0</v>
      </c>
      <c r="DE119" s="139">
        <f>IFERROR(VLOOKUP(DE$88,'Capital Structure'!$H$27:$I$29,2,FALSE),0)</f>
        <v>0</v>
      </c>
      <c r="DF119" s="139">
        <f>IFERROR(VLOOKUP(DF$88,'Capital Structure'!$H$27:$I$29,2,FALSE),0)</f>
        <v>0</v>
      </c>
      <c r="DG119" s="139">
        <f>IFERROR(VLOOKUP(DG$88,'Capital Structure'!$H$27:$I$29,2,FALSE),0)</f>
        <v>0</v>
      </c>
      <c r="DH119" s="139">
        <f>IFERROR(VLOOKUP(DH$88,'Capital Structure'!$H$27:$I$29,2,FALSE),0)</f>
        <v>0</v>
      </c>
      <c r="DI119" s="139">
        <f>IFERROR(VLOOKUP(DI$88,'Capital Structure'!$H$27:$I$29,2,FALSE),0)</f>
        <v>0</v>
      </c>
      <c r="DJ119" s="139">
        <f>IFERROR(VLOOKUP(DJ$88,'Capital Structure'!$H$27:$I$29,2,FALSE),0)</f>
        <v>0</v>
      </c>
      <c r="DK119" s="139">
        <f>IFERROR(VLOOKUP(DK$88,'Capital Structure'!$H$27:$I$29,2,FALSE),0)</f>
        <v>0</v>
      </c>
      <c r="DL119" s="139">
        <f>IFERROR(VLOOKUP(DL$88,'Capital Structure'!$H$27:$I$29,2,FALSE),0)</f>
        <v>0</v>
      </c>
      <c r="DM119" s="139">
        <f>IFERROR(VLOOKUP(DM$88,'Capital Structure'!$H$27:$I$29,2,FALSE),0)</f>
        <v>0</v>
      </c>
      <c r="DN119" s="139">
        <f>IFERROR(VLOOKUP(DN$88,'Capital Structure'!$H$27:$I$29,2,FALSE),0)</f>
        <v>0</v>
      </c>
      <c r="DO119" s="139">
        <f>IFERROR(VLOOKUP(DO$88,'Capital Structure'!$H$27:$I$29,2,FALSE),0)</f>
        <v>0</v>
      </c>
      <c r="DP119" s="139">
        <f>IFERROR(VLOOKUP(DP$88,'Capital Structure'!$H$27:$I$29,2,FALSE),0)</f>
        <v>0</v>
      </c>
      <c r="DQ119" s="139">
        <f>IFERROR(VLOOKUP(DQ$88,'Capital Structure'!$H$27:$I$29,2,FALSE),0)</f>
        <v>0</v>
      </c>
      <c r="DR119" s="139">
        <f>IFERROR(VLOOKUP(DR$88,'Capital Structure'!$H$27:$I$29,2,FALSE),0)</f>
        <v>0</v>
      </c>
      <c r="DS119" s="139">
        <f>IFERROR(VLOOKUP(DS$88,'Capital Structure'!$H$27:$I$29,2,FALSE),0)</f>
        <v>0</v>
      </c>
      <c r="DT119" s="139">
        <f>IFERROR(VLOOKUP(DT$88,'Capital Structure'!$H$27:$I$29,2,FALSE),0)</f>
        <v>0</v>
      </c>
      <c r="DU119" s="139">
        <f>IFERROR(VLOOKUP(DU$88,'Capital Structure'!$H$27:$I$29,2,FALSE),0)</f>
        <v>0</v>
      </c>
      <c r="DV119" s="139">
        <f>IFERROR(VLOOKUP(DV$88,'Capital Structure'!$H$27:$I$29,2,FALSE),0)</f>
        <v>0</v>
      </c>
      <c r="DW119" s="139">
        <f>IFERROR(VLOOKUP(DW$88,'Capital Structure'!$H$27:$I$29,2,FALSE),0)</f>
        <v>0</v>
      </c>
      <c r="DX119" s="139">
        <f>IFERROR(VLOOKUP(DX$88,'Capital Structure'!$H$27:$I$29,2,FALSE),0)</f>
        <v>0</v>
      </c>
      <c r="DY119" s="139">
        <f>IFERROR(VLOOKUP(DY$88,'Capital Structure'!$H$27:$I$29,2,FALSE),0)</f>
        <v>0</v>
      </c>
      <c r="DZ119" s="139">
        <f>IFERROR(VLOOKUP(DZ$88,'Capital Structure'!$H$27:$I$29,2,FALSE),0)</f>
        <v>0</v>
      </c>
      <c r="EA119" s="139">
        <f>IFERROR(VLOOKUP(EA$88,'Capital Structure'!$H$27:$I$29,2,FALSE),0)</f>
        <v>0</v>
      </c>
      <c r="EB119" s="139">
        <f>IFERROR(VLOOKUP(EB$88,'Capital Structure'!$H$27:$I$29,2,FALSE),0)</f>
        <v>0</v>
      </c>
      <c r="EC119" s="139">
        <f>IFERROR(VLOOKUP(EC$88,'Capital Structure'!$H$27:$I$29,2,FALSE),0)</f>
        <v>0</v>
      </c>
      <c r="ED119" s="139">
        <f>IFERROR(VLOOKUP(ED$88,'Capital Structure'!$H$27:$I$29,2,FALSE),0)</f>
        <v>0</v>
      </c>
      <c r="EE119" s="139">
        <f>IFERROR(VLOOKUP(EE$88,'Capital Structure'!$H$27:$I$29,2,FALSE),0)</f>
        <v>0</v>
      </c>
      <c r="EF119" s="139">
        <f>IFERROR(VLOOKUP(EF$88,'Capital Structure'!$H$27:$I$29,2,FALSE),0)</f>
        <v>0</v>
      </c>
      <c r="EG119" s="139">
        <f>IFERROR(VLOOKUP(EG$88,'Capital Structure'!$H$27:$I$29,2,FALSE),0)</f>
        <v>0</v>
      </c>
      <c r="EH119" s="139">
        <f>IFERROR(VLOOKUP(EH$88,'Capital Structure'!$H$27:$I$29,2,FALSE),0)</f>
        <v>0</v>
      </c>
      <c r="EI119" s="139">
        <f>IFERROR(VLOOKUP(EI$88,'Capital Structure'!$H$27:$I$29,2,FALSE),0)</f>
        <v>0</v>
      </c>
      <c r="EJ119" s="139">
        <f>IFERROR(VLOOKUP(EJ$88,'Capital Structure'!$H$27:$I$29,2,FALSE),0)</f>
        <v>0</v>
      </c>
      <c r="EK119" s="139">
        <f>IFERROR(VLOOKUP(EK$88,'Capital Structure'!$H$27:$I$29,2,FALSE),0)</f>
        <v>0</v>
      </c>
      <c r="EL119" s="139">
        <f>IFERROR(VLOOKUP(EL$88,'Capital Structure'!$H$27:$I$29,2,FALSE),0)</f>
        <v>0</v>
      </c>
      <c r="EM119" s="139">
        <f>IFERROR(VLOOKUP(EM$88,'Capital Structure'!$H$27:$I$29,2,FALSE),0)</f>
        <v>0</v>
      </c>
      <c r="EN119" s="139">
        <f>IFERROR(VLOOKUP(EN$88,'Capital Structure'!$H$27:$I$29,2,FALSE),0)</f>
        <v>0</v>
      </c>
      <c r="EO119" s="139">
        <f>IFERROR(VLOOKUP(EO$88,'Capital Structure'!$H$27:$I$29,2,FALSE),0)</f>
        <v>0</v>
      </c>
      <c r="EP119" s="139">
        <f>IFERROR(VLOOKUP(EP$88,'Capital Structure'!$H$27:$I$29,2,FALSE),0)</f>
        <v>0</v>
      </c>
      <c r="EQ119" s="139">
        <f>IFERROR(VLOOKUP(EQ$88,'Capital Structure'!$H$27:$I$29,2,FALSE),0)</f>
        <v>0</v>
      </c>
      <c r="ER119" s="139">
        <f>IFERROR(VLOOKUP(ER$88,'Capital Structure'!$H$27:$I$29,2,FALSE),0)</f>
        <v>0</v>
      </c>
      <c r="ES119" s="139">
        <f>IFERROR(VLOOKUP(ES$88,'Capital Structure'!$H$27:$I$29,2,FALSE),0)</f>
        <v>0</v>
      </c>
      <c r="ET119" s="139">
        <f>IFERROR(VLOOKUP(ET$88,'Capital Structure'!$H$27:$I$29,2,FALSE),0)</f>
        <v>0</v>
      </c>
      <c r="EU119" s="139">
        <f>IFERROR(VLOOKUP(EU$88,'Capital Structure'!$H$27:$I$29,2,FALSE),0)</f>
        <v>0</v>
      </c>
      <c r="EV119" s="139">
        <f>IFERROR(VLOOKUP(EV$88,'Capital Structure'!$H$27:$I$29,2,FALSE),0)</f>
        <v>0</v>
      </c>
      <c r="EW119" s="139">
        <f>IFERROR(VLOOKUP(EW$88,'Capital Structure'!$H$27:$I$29,2,FALSE),0)</f>
        <v>0</v>
      </c>
      <c r="EX119" s="139">
        <f>IFERROR(VLOOKUP(EX$88,'Capital Structure'!$H$27:$I$29,2,FALSE),0)</f>
        <v>0</v>
      </c>
      <c r="EY119" s="139">
        <f>IFERROR(VLOOKUP(EY$88,'Capital Structure'!$H$27:$I$29,2,FALSE),0)</f>
        <v>0</v>
      </c>
      <c r="EZ119" s="139">
        <f>IFERROR(VLOOKUP(EZ$88,'Capital Structure'!$H$27:$I$29,2,FALSE),0)</f>
        <v>0</v>
      </c>
      <c r="FA119" s="139">
        <f>IFERROR(VLOOKUP(FA$88,'Capital Structure'!$H$27:$I$29,2,FALSE),0)</f>
        <v>0</v>
      </c>
      <c r="FB119" s="139">
        <f>IFERROR(VLOOKUP(FB$88,'Capital Structure'!$H$27:$I$29,2,FALSE),0)</f>
        <v>0</v>
      </c>
      <c r="FC119" s="139"/>
      <c r="FD119" s="139"/>
      <c r="FE119" s="139"/>
      <c r="FF119" s="139"/>
      <c r="FG119" s="139"/>
      <c r="FH119" s="139"/>
      <c r="FI119" s="139"/>
      <c r="FJ119" s="139"/>
      <c r="FK119" s="139"/>
      <c r="FL119" s="139"/>
      <c r="FM119" s="139"/>
      <c r="FN119" s="139"/>
      <c r="FO119" s="139"/>
      <c r="FP119" s="139"/>
      <c r="FQ119" s="139"/>
      <c r="FR119" s="139"/>
      <c r="FS119" s="139"/>
      <c r="FT119" s="139"/>
      <c r="FU119" s="139"/>
      <c r="FV119" s="139"/>
      <c r="FW119" s="139"/>
      <c r="FX119" s="139"/>
      <c r="FY119" s="139"/>
      <c r="FZ119" s="139"/>
      <c r="GA119" s="139"/>
      <c r="GB119" s="139"/>
      <c r="GC119" s="139"/>
      <c r="GD119" s="139"/>
      <c r="GE119" s="139"/>
      <c r="GF119" s="139"/>
      <c r="GG119" s="139"/>
      <c r="GH119" s="139"/>
      <c r="GI119" s="139"/>
      <c r="GJ119" s="139"/>
      <c r="GK119" s="139"/>
      <c r="GL119" s="139"/>
      <c r="GM119" s="139"/>
      <c r="GN119" s="139"/>
      <c r="GO119" s="139"/>
      <c r="GP119" s="139"/>
      <c r="GQ119" s="139"/>
      <c r="GR119" s="139"/>
      <c r="GS119" s="139"/>
      <c r="GT119" s="139"/>
      <c r="GU119" s="139"/>
      <c r="GV119" s="139"/>
      <c r="GW119" s="139"/>
      <c r="GX119" s="139"/>
    </row>
    <row r="120" spans="2:206">
      <c r="B120" s="139" t="s">
        <v>326</v>
      </c>
      <c r="E120" s="139">
        <f>IF(E$88='Capital Structure'!$H$7,SUM($E$111:E111)-SUM($E$119:E119),0)</f>
        <v>0</v>
      </c>
      <c r="F120" s="139">
        <f>IF(F$88='Capital Structure'!$H$7,SUM($E$111:F111)-SUM($E$119:F119),0)</f>
        <v>0</v>
      </c>
      <c r="G120" s="139">
        <f>IF(G$88='Capital Structure'!$H$7,SUM($E$111:G111)-SUM($E$119:G119),0)</f>
        <v>0</v>
      </c>
      <c r="H120" s="139">
        <f>IF(H$88='Capital Structure'!$H$7,SUM($E$111:H111)-SUM($E$119:H119),0)</f>
        <v>0</v>
      </c>
      <c r="I120" s="139">
        <f>IF(I$88='Capital Structure'!$H$7,SUM($E$111:I111)-SUM($E$119:I119),0)</f>
        <v>0</v>
      </c>
      <c r="J120" s="139">
        <f>IF(J$88='Capital Structure'!$H$7,SUM($E$111:J111)-SUM($E$119:J119),0)</f>
        <v>0</v>
      </c>
      <c r="K120" s="139">
        <f>IF(K$88='Capital Structure'!$H$7,SUM($E$111:K111)-SUM($E$119:K119),0)</f>
        <v>0</v>
      </c>
      <c r="L120" s="139">
        <f>IF(L$88='Capital Structure'!$H$7,SUM($E$111:L111)-SUM($E$119:L119),0)</f>
        <v>0</v>
      </c>
      <c r="M120" s="139">
        <f>IF(M$88='Capital Structure'!$H$7,SUM($E$111:M111)-SUM($E$119:M119),0)</f>
        <v>0</v>
      </c>
      <c r="N120" s="139">
        <f>IF(N$88='Capital Structure'!$H$7,SUM($E$111:N111)-SUM($E$119:N119),0)</f>
        <v>0</v>
      </c>
      <c r="O120" s="139">
        <f>IF(O$88='Capital Structure'!$H$7,SUM($E$111:O111)-SUM($E$119:O119),0)</f>
        <v>0</v>
      </c>
      <c r="P120" s="139">
        <f>IF(P$88='Capital Structure'!$H$7,SUM($E$111:P111)-SUM($E$119:P119),0)</f>
        <v>0</v>
      </c>
      <c r="Q120" s="139">
        <f>IF(Q$88='Capital Structure'!$H$7,SUM($E$111:Q111)-SUM($E$119:Q119),0)</f>
        <v>0</v>
      </c>
      <c r="R120" s="139">
        <f>IF(R$88='Capital Structure'!$H$7,SUM($E$111:R111)-SUM($E$119:R119),0)</f>
        <v>0</v>
      </c>
      <c r="S120" s="139">
        <f>IF(S$88='Capital Structure'!$H$7,SUM($E$111:S111)-SUM($E$119:S119),0)</f>
        <v>0</v>
      </c>
      <c r="T120" s="139">
        <f>IF(T$88='Capital Structure'!$H$7,SUM($E$111:T111)-SUM($E$119:T119),0)</f>
        <v>0</v>
      </c>
      <c r="U120" s="139">
        <f>IF(U$88='Capital Structure'!$H$7,SUM($E$111:U111)-SUM($E$119:U119),0)</f>
        <v>0</v>
      </c>
      <c r="V120" s="139">
        <f>IF(V$88='Capital Structure'!$H$7,SUM($E$111:V111)-SUM($E$119:V119),0)</f>
        <v>0</v>
      </c>
      <c r="W120" s="139">
        <f>IF(W$88='Capital Structure'!$H$7,SUM($E$111:W111)-SUM($E$119:W119),0)</f>
        <v>0</v>
      </c>
      <c r="X120" s="139">
        <f>IF(X$88='Capital Structure'!$H$7,SUM($E$111:X111)-SUM($E$119:X119),0)</f>
        <v>0</v>
      </c>
      <c r="Y120" s="139">
        <f>IF(Y$88='Capital Structure'!$H$7,SUM($E$111:Y111)-SUM($E$119:Y119),0)</f>
        <v>0</v>
      </c>
      <c r="Z120" s="139">
        <f>IF(Z$88='Capital Structure'!$H$7,SUM($E$111:Z111)-SUM($E$119:Z119),0)</f>
        <v>0</v>
      </c>
      <c r="AA120" s="139">
        <f>IF(AA$88='Capital Structure'!$H$7,SUM($E$111:AA111)-SUM($E$119:AA119),0)</f>
        <v>0</v>
      </c>
      <c r="AB120" s="139">
        <f>IF(AB$88='Capital Structure'!$H$7,SUM($E$111:AB111)-SUM($E$119:AB119),0)</f>
        <v>0</v>
      </c>
      <c r="AC120" s="139">
        <f>IF(AC$88='Capital Structure'!$H$7,SUM($E$111:AC111)-SUM($E$119:AC119),0)</f>
        <v>0</v>
      </c>
      <c r="AD120" s="139">
        <f>IF(AD$88='Capital Structure'!$H$7,SUM($E$111:AD111)-SUM($E$119:AD119),0)</f>
        <v>0</v>
      </c>
      <c r="AE120" s="139">
        <f>IF(AE$88='Capital Structure'!$H$7,SUM($E$111:AE111)-SUM($E$119:AE119),0)</f>
        <v>0</v>
      </c>
      <c r="AF120" s="139">
        <f>IF(AF$88='Capital Structure'!$H$7,SUM($E$111:AF111)-SUM($E$119:AF119),0)</f>
        <v>0</v>
      </c>
      <c r="AG120" s="139">
        <f>IF(AG$88='Capital Structure'!$H$7,SUM($E$111:AG111)-SUM($E$119:AG119),0)</f>
        <v>0</v>
      </c>
      <c r="AH120" s="139">
        <f>IF(AH$88='Capital Structure'!$H$7,SUM($E$111:AH111)-SUM($E$119:AH119),0)</f>
        <v>0</v>
      </c>
      <c r="AI120" s="139">
        <f>IF(AI$88='Capital Structure'!$H$7,SUM($E$111:AI111)-SUM($E$119:AI119),0)</f>
        <v>0</v>
      </c>
      <c r="AJ120" s="139">
        <f>IF(AJ$88='Capital Structure'!$H$7,SUM($E$111:AJ111)-SUM($E$119:AJ119),0)</f>
        <v>0</v>
      </c>
      <c r="AK120" s="139">
        <f>IF(AK$88='Capital Structure'!$H$7,SUM($E$111:AK111)-SUM($E$119:AK119),0)</f>
        <v>0</v>
      </c>
      <c r="AL120" s="139">
        <f>IF(AL$88='Capital Structure'!$H$7,SUM($E$111:AL111)-SUM($E$119:AL119),0)</f>
        <v>0</v>
      </c>
      <c r="AM120" s="139">
        <f>IF(AM$88='Capital Structure'!$H$7,SUM($E$111:AM111)-SUM($E$119:AM119),0)</f>
        <v>0</v>
      </c>
      <c r="AN120" s="139">
        <f>IF(AN$88='Capital Structure'!$H$7,SUM($E$111:AN111)-SUM($E$119:AN119),0)</f>
        <v>0</v>
      </c>
      <c r="AO120" s="139">
        <f>IF(AO$88='Capital Structure'!$H$7,SUM($E$111:AO111)-SUM($E$119:AO119),0)</f>
        <v>0</v>
      </c>
      <c r="AP120" s="139">
        <f>IF(AP$88='Capital Structure'!$H$7,SUM($E$111:AP111)-SUM($E$119:AP119),0)</f>
        <v>0</v>
      </c>
      <c r="AQ120" s="139">
        <f>IF(AQ$88='Capital Structure'!$H$7,SUM($E$111:AQ111)-SUM($E$119:AQ119),0)</f>
        <v>0</v>
      </c>
      <c r="AR120" s="139">
        <f>IF(AR$88='Capital Structure'!$H$7,SUM($E$111:AR111)-SUM($E$119:AR119),0)</f>
        <v>0</v>
      </c>
      <c r="AS120" s="139">
        <f>IF(AS$88='Capital Structure'!$H$7,SUM($E$111:AS111)-SUM($E$119:AS119),0)</f>
        <v>0</v>
      </c>
      <c r="AT120" s="139">
        <f>IF(AT$88='Capital Structure'!$H$7,SUM($E$111:AT111)-SUM($E$119:AT119),0)</f>
        <v>0</v>
      </c>
      <c r="AU120" s="139">
        <f>IF(AU$88='Capital Structure'!$H$7,SUM($E$111:AU111)-SUM($E$119:AU119),0)</f>
        <v>0</v>
      </c>
      <c r="AV120" s="139">
        <f>IF(AV$88='Capital Structure'!$H$7,SUM($E$111:AV111)-SUM($E$119:AV119),0)</f>
        <v>0</v>
      </c>
      <c r="AW120" s="139">
        <f>IF(AW$88='Capital Structure'!$H$7,SUM($E$111:AW111)-SUM($E$119:AW119),0)</f>
        <v>0</v>
      </c>
      <c r="AX120" s="139">
        <f>IF(AX$88='Capital Structure'!$H$7,SUM($E$111:AX111)-SUM($E$119:AX119),0)</f>
        <v>0</v>
      </c>
      <c r="AY120" s="139">
        <f>IF(AY$88='Capital Structure'!$H$7,SUM($E$111:AY111)-SUM($E$119:AY119),0)</f>
        <v>0</v>
      </c>
      <c r="AZ120" s="139">
        <f>IF(AZ$88='Capital Structure'!$H$7,SUM($E$111:AZ111)-SUM($E$119:AZ119),0)</f>
        <v>0</v>
      </c>
      <c r="BA120" s="139">
        <f>IF(BA$88='Capital Structure'!$H$7,SUM($E$111:BA111)-SUM($E$119:BA119),0)</f>
        <v>0</v>
      </c>
      <c r="BB120" s="139">
        <f>IF(BB$88='Capital Structure'!$H$7,SUM($E$111:BB111)-SUM($E$119:BB119),0)</f>
        <v>0</v>
      </c>
      <c r="BC120" s="139">
        <f>IF(BC$88='Capital Structure'!$H$7,SUM($E$111:BC111)-SUM($E$119:BC119),0)</f>
        <v>0</v>
      </c>
      <c r="BD120" s="139">
        <f>IF(BD$88='Capital Structure'!$H$7,SUM($E$111:BD111)-SUM($E$119:BD119),0)</f>
        <v>0</v>
      </c>
      <c r="BE120" s="139">
        <f>IF(BE$88='Capital Structure'!$H$7,SUM($E$111:BE111)-SUM($E$119:BE119),0)</f>
        <v>0</v>
      </c>
      <c r="BF120" s="139">
        <f>IF(BF$88='Capital Structure'!$H$7,SUM($E$111:BF111)-SUM($E$119:BF119),0)</f>
        <v>0</v>
      </c>
      <c r="BG120" s="139">
        <f>IF(BG$88='Capital Structure'!$H$7,SUM($E$111:BG111)-SUM($E$119:BG119),0)</f>
        <v>0</v>
      </c>
      <c r="BH120" s="139">
        <f>IF(BH$88='Capital Structure'!$H$7,SUM($E$111:BH111)-SUM($E$119:BH119),0)</f>
        <v>0</v>
      </c>
      <c r="BI120" s="139">
        <f>IF(BI$88='Capital Structure'!$H$7,SUM($E$111:BI111)-SUM($E$119:BI119),0)</f>
        <v>0</v>
      </c>
      <c r="BJ120" s="139">
        <f>IF(BJ$88='Capital Structure'!$H$7,SUM($E$111:BJ111)-SUM($E$119:BJ119),0)</f>
        <v>0</v>
      </c>
      <c r="BK120" s="139">
        <f>IF(BK$88='Capital Structure'!$H$7,SUM($E$111:BK111)-SUM($E$119:BK119),0)</f>
        <v>0</v>
      </c>
      <c r="BL120" s="139">
        <f>IF(BL$88='Capital Structure'!$H$7,SUM($E$111:BL111)-SUM($E$119:BL119),0)</f>
        <v>0</v>
      </c>
      <c r="BM120" s="139">
        <f>IF(BM$88='Capital Structure'!$H$7,SUM($E$111:BM111)-SUM($E$119:BM119),0)</f>
        <v>0</v>
      </c>
      <c r="BN120" s="139">
        <f>IF(BN$88='Capital Structure'!$H$7,SUM($E$111:BN111)-SUM($E$119:BN119),0)</f>
        <v>0</v>
      </c>
      <c r="BO120" s="139">
        <f>IF(BO$88='Capital Structure'!$H$7,SUM($E$111:BO111)-SUM($E$119:BO119),0)</f>
        <v>0</v>
      </c>
      <c r="BP120" s="139">
        <f>IF(BP$88='Capital Structure'!$H$7,SUM($E$111:BP111)-SUM($E$119:BP119),0)</f>
        <v>0</v>
      </c>
      <c r="BQ120" s="139">
        <f>IF(BQ$88='Capital Structure'!$H$7,SUM($E$111:BQ111)-SUM($E$119:BQ119),0)</f>
        <v>0</v>
      </c>
      <c r="BR120" s="139">
        <f>IF(BR$88='Capital Structure'!$H$7,SUM($E$111:BR111)-SUM($E$119:BR119),0)</f>
        <v>0</v>
      </c>
      <c r="BS120" s="139">
        <f>IF(BS$88='Capital Structure'!$H$7,SUM($E$111:BS111)-SUM($E$119:BS119),0)</f>
        <v>0</v>
      </c>
      <c r="BT120" s="139">
        <f>IF(BT$88='Capital Structure'!$H$7,SUM($E$111:BT111)-SUM($E$119:BT119),0)</f>
        <v>0</v>
      </c>
      <c r="BU120" s="139">
        <f>IF(BU$88='Capital Structure'!$H$7,SUM($E$111:BU111)-SUM($E$119:BU119),0)</f>
        <v>0</v>
      </c>
      <c r="BV120" s="139">
        <f>IF(BV$88='Capital Structure'!$H$7,SUM($E$111:BV111)-SUM($E$119:BV119),0)</f>
        <v>0</v>
      </c>
      <c r="BW120" s="139">
        <f>IF(BW$88='Capital Structure'!$H$7,SUM($E$111:BW111)-SUM($E$119:BW119),0)</f>
        <v>0</v>
      </c>
      <c r="BX120" s="139">
        <f>IF(BX$88='Capital Structure'!$H$7,SUM($E$111:BX111)-SUM($E$119:BX119),0)</f>
        <v>0</v>
      </c>
      <c r="BY120" s="139">
        <f>IF(BY$88='Capital Structure'!$H$7,SUM($E$111:BY111)-SUM($E$119:BY119),0)</f>
        <v>0</v>
      </c>
      <c r="BZ120" s="139">
        <f>IF(BZ$88='Capital Structure'!$H$7,SUM($E$111:BZ111)-SUM($E$119:BZ119),0)</f>
        <v>0</v>
      </c>
      <c r="CA120" s="139">
        <f>IF(CA$88='Capital Structure'!$H$7,SUM($E$111:CA111)-SUM($E$119:CA119),0)</f>
        <v>0</v>
      </c>
      <c r="CB120" s="139">
        <f>IF(CB$88='Capital Structure'!$H$7,SUM($E$111:CB111)-SUM($E$119:CB119),0)</f>
        <v>88200000</v>
      </c>
      <c r="CC120" s="139">
        <f>IF(CC$88='Capital Structure'!$H$7,SUM($E$111:CC111)-SUM($E$119:CC119),0)</f>
        <v>0</v>
      </c>
      <c r="CD120" s="139">
        <f>IF(CD$88='Capital Structure'!$H$7,SUM($E$111:CD111)-SUM($E$119:CD119),0)</f>
        <v>0</v>
      </c>
      <c r="CE120" s="139">
        <f>IF(CE$88='Capital Structure'!$H$7,SUM($E$111:CE111)-SUM($E$119:CE119),0)</f>
        <v>0</v>
      </c>
      <c r="CF120" s="139">
        <f>IF(CF$88='Capital Structure'!$H$7,SUM($E$111:CF111)-SUM($E$119:CF119),0)</f>
        <v>0</v>
      </c>
      <c r="CG120" s="139">
        <f>IF(CG$88='Capital Structure'!$H$7,SUM($E$111:CG111)-SUM($E$119:CG119),0)</f>
        <v>0</v>
      </c>
      <c r="CH120" s="139">
        <f>IF(CH$88='Capital Structure'!$H$7,SUM($E$111:CH111)-SUM($E$119:CH119),0)</f>
        <v>0</v>
      </c>
      <c r="CI120" s="139">
        <f>IF(CI$88='Capital Structure'!$H$7,SUM($E$111:CI111)-SUM($E$119:CI119),0)</f>
        <v>0</v>
      </c>
      <c r="CJ120" s="139">
        <f>IF(CJ$88='Capital Structure'!$H$7,SUM($E$111:CJ111)-SUM($E$119:CJ119),0)</f>
        <v>0</v>
      </c>
      <c r="CK120" s="139">
        <f>IF(CK$88='Capital Structure'!$H$7,SUM($E$111:CK111)-SUM($E$119:CK119),0)</f>
        <v>0</v>
      </c>
      <c r="CL120" s="139">
        <f>IF(CL$88='Capital Structure'!$H$7,SUM($E$111:CL111)-SUM($E$119:CL119),0)</f>
        <v>0</v>
      </c>
      <c r="CM120" s="139">
        <f>IF(CM$88='Capital Structure'!$H$7,SUM($E$111:CM111)-SUM($E$119:CM119),0)</f>
        <v>0</v>
      </c>
      <c r="CN120" s="139">
        <f>IF(CN$88='Capital Structure'!$H$7,SUM($E$111:CN111)-SUM($E$119:CN119),0)</f>
        <v>0</v>
      </c>
      <c r="CO120" s="139">
        <f>IF(CO$88='Capital Structure'!$H$7,SUM($E$111:CO111)-SUM($E$119:CO119),0)</f>
        <v>0</v>
      </c>
      <c r="CP120" s="139">
        <f>IF(CP$88='Capital Structure'!$H$7,SUM($E$111:CP111)-SUM($E$119:CP119),0)</f>
        <v>0</v>
      </c>
      <c r="CQ120" s="139">
        <f>IF(CQ$88='Capital Structure'!$H$7,SUM($E$111:CQ111)-SUM($E$119:CQ119),0)</f>
        <v>0</v>
      </c>
      <c r="CR120" s="139">
        <f>IF(CR$88='Capital Structure'!$H$7,SUM($E$111:CR111)-SUM($E$119:CR119),0)</f>
        <v>0</v>
      </c>
      <c r="CS120" s="139">
        <f>IF(CS$88='Capital Structure'!$H$7,SUM($E$111:CS111)-SUM($E$119:CS119),0)</f>
        <v>0</v>
      </c>
      <c r="CT120" s="139">
        <f>IF(CT$88='Capital Structure'!$H$7,SUM($E$111:CT111)-SUM($E$119:CT119),0)</f>
        <v>0</v>
      </c>
      <c r="CU120" s="139">
        <f>IF(CU$88='Capital Structure'!$H$7,SUM($E$111:CU111)-SUM($E$119:CU119),0)</f>
        <v>0</v>
      </c>
      <c r="CV120" s="139">
        <f>IF(CV$88='Capital Structure'!$H$7,SUM($E$111:CV111)-SUM($E$119:CV119),0)</f>
        <v>0</v>
      </c>
      <c r="CW120" s="139">
        <f>IF(CW$88='Capital Structure'!$H$7,SUM($E$111:CW111)-SUM($E$119:CW119),0)</f>
        <v>0</v>
      </c>
      <c r="CX120" s="139">
        <f>IF(CX$88='Capital Structure'!$H$7,SUM($E$111:CX111)-SUM($E$119:CX119),0)</f>
        <v>0</v>
      </c>
      <c r="CY120" s="139">
        <f>IF(CY$88='Capital Structure'!$H$7,SUM($E$111:CY111)-SUM($E$119:CY119),0)</f>
        <v>0</v>
      </c>
      <c r="CZ120" s="139">
        <f>IF(CZ$88='Capital Structure'!$H$7,SUM($E$111:CZ111)-SUM($E$119:CZ119),0)</f>
        <v>0</v>
      </c>
      <c r="DA120" s="139">
        <f>IF(DA$88='Capital Structure'!$H$7,SUM($E$111:DA111)-SUM($E$119:DA119),0)</f>
        <v>0</v>
      </c>
      <c r="DB120" s="139">
        <f>IF(DB$88='Capital Structure'!$H$7,SUM($E$111:DB111)-SUM($E$119:DB119),0)</f>
        <v>0</v>
      </c>
      <c r="DC120" s="139">
        <f>IF(DC$88='Capital Structure'!$H$7,SUM($E$111:DC111)-SUM($E$119:DC119),0)</f>
        <v>0</v>
      </c>
      <c r="DD120" s="139">
        <f>IF(DD$88='Capital Structure'!$H$7,SUM($E$111:DD111)-SUM($E$119:DD119),0)</f>
        <v>0</v>
      </c>
      <c r="DE120" s="139">
        <f>IF(DE$88='Capital Structure'!$H$7,SUM($E$111:DE111)-SUM($E$119:DE119),0)</f>
        <v>0</v>
      </c>
      <c r="DF120" s="139">
        <f>IF(DF$88='Capital Structure'!$H$7,SUM($E$111:DF111)-SUM($E$119:DF119),0)</f>
        <v>0</v>
      </c>
      <c r="DG120" s="139">
        <f>IF(DG$88='Capital Structure'!$H$7,SUM($E$111:DG111)-SUM($E$119:DG119),0)</f>
        <v>0</v>
      </c>
      <c r="DH120" s="139">
        <f>IF(DH$88='Capital Structure'!$H$7,SUM($E$111:DH111)-SUM($E$119:DH119),0)</f>
        <v>0</v>
      </c>
      <c r="DI120" s="139">
        <f>IF(DI$88='Capital Structure'!$H$7,SUM($E$111:DI111)-SUM($E$119:DI119),0)</f>
        <v>0</v>
      </c>
      <c r="DJ120" s="139">
        <f>IF(DJ$88='Capital Structure'!$H$7,SUM($E$111:DJ111)-SUM($E$119:DJ119),0)</f>
        <v>0</v>
      </c>
      <c r="DK120" s="139">
        <f>IF(DK$88='Capital Structure'!$H$7,SUM($E$111:DK111)-SUM($E$119:DK119),0)</f>
        <v>0</v>
      </c>
      <c r="DL120" s="139">
        <f>IF(DL$88='Capital Structure'!$H$7,SUM($E$111:DL111)-SUM($E$119:DL119),0)</f>
        <v>0</v>
      </c>
      <c r="DM120" s="139">
        <f>IF(DM$88='Capital Structure'!$H$7,SUM($E$111:DM111)-SUM($E$119:DM119),0)</f>
        <v>0</v>
      </c>
      <c r="DN120" s="139">
        <f>IF(DN$88='Capital Structure'!$H$7,SUM($E$111:DN111)-SUM($E$119:DN119),0)</f>
        <v>0</v>
      </c>
      <c r="DO120" s="139">
        <f>IF(DO$88='Capital Structure'!$H$7,SUM($E$111:DO111)-SUM($E$119:DO119),0)</f>
        <v>0</v>
      </c>
      <c r="DP120" s="139">
        <f>IF(DP$88='Capital Structure'!$H$7,SUM($E$111:DP111)-SUM($E$119:DP119),0)</f>
        <v>0</v>
      </c>
      <c r="DQ120" s="139">
        <f>IF(DQ$88='Capital Structure'!$H$7,SUM($E$111:DQ111)-SUM($E$119:DQ119),0)</f>
        <v>0</v>
      </c>
      <c r="DR120" s="139">
        <f>IF(DR$88='Capital Structure'!$H$7,SUM($E$111:DR111)-SUM($E$119:DR119),0)</f>
        <v>0</v>
      </c>
      <c r="DS120" s="139">
        <f>IF(DS$88='Capital Structure'!$H$7,SUM($E$111:DS111)-SUM($E$119:DS119),0)</f>
        <v>0</v>
      </c>
      <c r="DT120" s="139">
        <f>IF(DT$88='Capital Structure'!$H$7,SUM($E$111:DT111)-SUM($E$119:DT119),0)</f>
        <v>0</v>
      </c>
      <c r="DU120" s="139">
        <f>IF(DU$88='Capital Structure'!$H$7,SUM($E$111:DU111)-SUM($E$119:DU119),0)</f>
        <v>0</v>
      </c>
      <c r="DV120" s="139">
        <f>IF(DV$88='Capital Structure'!$H$7,SUM($E$111:DV111)-SUM($E$119:DV119),0)</f>
        <v>0</v>
      </c>
      <c r="DW120" s="139">
        <f>IF(DW$88='Capital Structure'!$H$7,SUM($E$111:DW111)-SUM($E$119:DW119),0)</f>
        <v>0</v>
      </c>
      <c r="DX120" s="139">
        <f>IF(DX$88='Capital Structure'!$H$7,SUM($E$111:DX111)-SUM($E$119:DX119),0)</f>
        <v>0</v>
      </c>
      <c r="DY120" s="139">
        <f>IF(DY$88='Capital Structure'!$H$7,SUM($E$111:DY111)-SUM($E$119:DY119),0)</f>
        <v>0</v>
      </c>
      <c r="DZ120" s="139">
        <f>IF(DZ$88='Capital Structure'!$H$7,SUM($E$111:DZ111)-SUM($E$119:DZ119),0)</f>
        <v>0</v>
      </c>
      <c r="EA120" s="139">
        <f>IF(EA$88='Capital Structure'!$H$7,SUM($E$111:EA111)-SUM($E$119:EA119),0)</f>
        <v>0</v>
      </c>
      <c r="EB120" s="139">
        <f>IF(EB$88='Capital Structure'!$H$7,SUM($E$111:EB111)-SUM($E$119:EB119),0)</f>
        <v>0</v>
      </c>
      <c r="EC120" s="139">
        <f>IF(EC$88='Capital Structure'!$H$7,SUM($E$111:EC111)-SUM($E$119:EC119),0)</f>
        <v>0</v>
      </c>
      <c r="ED120" s="139">
        <f>IF(ED$88='Capital Structure'!$H$7,SUM($E$111:ED111)-SUM($E$119:ED119),0)</f>
        <v>0</v>
      </c>
      <c r="EE120" s="139">
        <f>IF(EE$88='Capital Structure'!$H$7,SUM($E$111:EE111)-SUM($E$119:EE119),0)</f>
        <v>0</v>
      </c>
      <c r="EF120" s="139">
        <f>IF(EF$88='Capital Structure'!$H$7,SUM($E$111:EF111)-SUM($E$119:EF119),0)</f>
        <v>0</v>
      </c>
      <c r="EG120" s="139">
        <f>IF(EG$88='Capital Structure'!$H$7,SUM($E$111:EG111)-SUM($E$119:EG119),0)</f>
        <v>0</v>
      </c>
      <c r="EH120" s="139">
        <f>IF(EH$88='Capital Structure'!$H$7,SUM($E$111:EH111)-SUM($E$119:EH119),0)</f>
        <v>0</v>
      </c>
      <c r="EI120" s="139">
        <f>IF(EI$88='Capital Structure'!$H$7,SUM($E$111:EI111)-SUM($E$119:EI119),0)</f>
        <v>0</v>
      </c>
      <c r="EJ120" s="139">
        <f>IF(EJ$88='Capital Structure'!$H$7,SUM($E$111:EJ111)-SUM($E$119:EJ119),0)</f>
        <v>0</v>
      </c>
      <c r="EK120" s="139">
        <f>IF(EK$88='Capital Structure'!$H$7,SUM($E$111:EK111)-SUM($E$119:EK119),0)</f>
        <v>0</v>
      </c>
      <c r="EL120" s="139">
        <f>IF(EL$88='Capital Structure'!$H$7,SUM($E$111:EL111)-SUM($E$119:EL119),0)</f>
        <v>0</v>
      </c>
      <c r="EM120" s="139">
        <f>IF(EM$88='Capital Structure'!$H$7,SUM($E$111:EM111)-SUM($E$119:EM119),0)</f>
        <v>0</v>
      </c>
      <c r="EN120" s="139">
        <f>IF(EN$88='Capital Structure'!$H$7,SUM($E$111:EN111)-SUM($E$119:EN119),0)</f>
        <v>0</v>
      </c>
      <c r="EO120" s="139">
        <f>IF(EO$88='Capital Structure'!$H$7,SUM($E$111:EO111)-SUM($E$119:EO119),0)</f>
        <v>0</v>
      </c>
      <c r="EP120" s="139">
        <f>IF(EP$88='Capital Structure'!$H$7,SUM($E$111:EP111)-SUM($E$119:EP119),0)</f>
        <v>0</v>
      </c>
      <c r="EQ120" s="139">
        <f>IF(EQ$88='Capital Structure'!$H$7,SUM($E$111:EQ111)-SUM($E$119:EQ119),0)</f>
        <v>0</v>
      </c>
      <c r="ER120" s="139">
        <f>IF(ER$88='Capital Structure'!$H$7,SUM($E$111:ER111)-SUM($E$119:ER119),0)</f>
        <v>0</v>
      </c>
      <c r="ES120" s="139">
        <f>IF(ES$88='Capital Structure'!$H$7,SUM($E$111:ES111)-SUM($E$119:ES119),0)</f>
        <v>0</v>
      </c>
      <c r="ET120" s="139">
        <f>IF(ET$88='Capital Structure'!$H$7,SUM($E$111:ET111)-SUM($E$119:ET119),0)</f>
        <v>0</v>
      </c>
      <c r="EU120" s="139">
        <f>IF(EU$88='Capital Structure'!$H$7,SUM($E$111:EU111)-SUM($E$119:EU119),0)</f>
        <v>0</v>
      </c>
      <c r="EV120" s="139">
        <f>IF(EV$88='Capital Structure'!$H$7,SUM($E$111:EV111)-SUM($E$119:EV119),0)</f>
        <v>0</v>
      </c>
      <c r="EW120" s="139">
        <f>IF(EW$88='Capital Structure'!$H$7,SUM($E$111:EW111)-SUM($E$119:EW119),0)</f>
        <v>0</v>
      </c>
      <c r="EX120" s="139">
        <f>IF(EX$88='Capital Structure'!$H$7,SUM($E$111:EX111)-SUM($E$119:EX119),0)</f>
        <v>0</v>
      </c>
      <c r="EY120" s="139">
        <f>IF(EY$88='Capital Structure'!$H$7,SUM($E$111:EY111)-SUM($E$119:EY119),0)</f>
        <v>0</v>
      </c>
      <c r="EZ120" s="139">
        <f>IF(EZ$88='Capital Structure'!$H$7,SUM($E$111:EZ111)-SUM($E$119:EZ119),0)</f>
        <v>0</v>
      </c>
      <c r="FA120" s="139">
        <f>IF(FA$88='Capital Structure'!$H$7,SUM($E$111:FA111)-SUM($E$119:FA119),0)</f>
        <v>0</v>
      </c>
      <c r="FB120" s="139">
        <f>IF(FB$88='Capital Structure'!$H$7,SUM($E$111:FB111)-SUM($E$119:FB119),0)</f>
        <v>0</v>
      </c>
      <c r="FC120" s="139"/>
      <c r="FD120" s="139"/>
      <c r="FE120" s="139"/>
      <c r="FF120" s="139"/>
      <c r="FG120" s="139"/>
      <c r="FH120" s="139"/>
      <c r="FI120" s="139"/>
      <c r="FJ120" s="139"/>
      <c r="FK120" s="139"/>
      <c r="FL120" s="139"/>
      <c r="FM120" s="139"/>
      <c r="FN120" s="139"/>
      <c r="FO120" s="139"/>
      <c r="FP120" s="139"/>
      <c r="FQ120" s="139"/>
      <c r="FR120" s="139"/>
      <c r="FS120" s="139"/>
      <c r="FT120" s="139"/>
      <c r="FU120" s="139"/>
      <c r="FV120" s="139"/>
      <c r="FW120" s="139"/>
      <c r="FX120" s="139"/>
      <c r="FY120" s="139"/>
      <c r="FZ120" s="139"/>
      <c r="GA120" s="139"/>
      <c r="GB120" s="139"/>
      <c r="GC120" s="139"/>
      <c r="GD120" s="139"/>
      <c r="GE120" s="139"/>
      <c r="GF120" s="139"/>
      <c r="GG120" s="139"/>
      <c r="GH120" s="139"/>
      <c r="GI120" s="139"/>
      <c r="GJ120" s="139"/>
      <c r="GK120" s="139"/>
      <c r="GL120" s="139"/>
      <c r="GM120" s="139"/>
      <c r="GN120" s="139"/>
      <c r="GO120" s="139"/>
      <c r="GP120" s="139"/>
      <c r="GQ120" s="139"/>
      <c r="GR120" s="139"/>
      <c r="GS120" s="139"/>
      <c r="GT120" s="139"/>
      <c r="GU120" s="139"/>
      <c r="GV120" s="139"/>
      <c r="GW120" s="139"/>
      <c r="GX120" s="139"/>
    </row>
    <row r="121" spans="2:206">
      <c r="B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  <c r="AA121" s="139"/>
      <c r="AB121" s="139"/>
      <c r="AC121" s="139"/>
      <c r="AD121" s="139"/>
      <c r="AE121" s="139"/>
      <c r="AF121" s="139"/>
      <c r="AG121" s="139"/>
      <c r="AH121" s="139"/>
      <c r="AI121" s="139"/>
      <c r="AJ121" s="139"/>
      <c r="AK121" s="139"/>
      <c r="AL121" s="139"/>
      <c r="AM121" s="139"/>
      <c r="AN121" s="139"/>
      <c r="AO121" s="139"/>
      <c r="AP121" s="139"/>
      <c r="AQ121" s="139"/>
      <c r="AR121" s="139"/>
      <c r="AS121" s="139"/>
      <c r="AT121" s="139"/>
      <c r="AU121" s="139"/>
      <c r="AV121" s="139"/>
      <c r="AW121" s="139"/>
      <c r="AX121" s="139"/>
      <c r="AY121" s="139"/>
      <c r="AZ121" s="139"/>
      <c r="BA121" s="139"/>
      <c r="BB121" s="139"/>
      <c r="BC121" s="139"/>
      <c r="BD121" s="139"/>
      <c r="BE121" s="139"/>
      <c r="BF121" s="139"/>
      <c r="BG121" s="139"/>
      <c r="BH121" s="139"/>
      <c r="BI121" s="139"/>
      <c r="BJ121" s="139"/>
      <c r="BK121" s="139"/>
      <c r="BL121" s="139"/>
      <c r="BM121" s="139"/>
      <c r="BN121" s="139"/>
      <c r="BO121" s="139"/>
      <c r="BP121" s="139"/>
      <c r="BQ121" s="139"/>
      <c r="BR121" s="139"/>
      <c r="BS121" s="139"/>
      <c r="BT121" s="139"/>
      <c r="BU121" s="139"/>
      <c r="BV121" s="139"/>
      <c r="BW121" s="139"/>
      <c r="BX121" s="139"/>
      <c r="BY121" s="139"/>
      <c r="BZ121" s="139"/>
      <c r="CA121" s="139"/>
      <c r="CB121" s="139"/>
      <c r="CC121" s="139"/>
      <c r="CD121" s="139"/>
      <c r="CE121" s="139"/>
      <c r="CF121" s="139"/>
      <c r="CG121" s="139"/>
      <c r="CH121" s="139"/>
      <c r="CI121" s="139"/>
      <c r="CJ121" s="139"/>
      <c r="CK121" s="139"/>
      <c r="CL121" s="139"/>
      <c r="CM121" s="139"/>
      <c r="CN121" s="139"/>
      <c r="CO121" s="139"/>
      <c r="CP121" s="139"/>
      <c r="CQ121" s="139"/>
      <c r="CR121" s="139"/>
      <c r="CS121" s="139"/>
      <c r="CT121" s="139"/>
      <c r="CU121" s="139"/>
      <c r="CV121" s="139"/>
      <c r="CW121" s="139"/>
      <c r="CX121" s="139"/>
      <c r="CY121" s="139"/>
      <c r="CZ121" s="139"/>
      <c r="DA121" s="139"/>
      <c r="DB121" s="139"/>
      <c r="DC121" s="139"/>
      <c r="DD121" s="139"/>
      <c r="DE121" s="139"/>
      <c r="DF121" s="139"/>
      <c r="DG121" s="139"/>
      <c r="DH121" s="139"/>
      <c r="DI121" s="139"/>
      <c r="DJ121" s="139"/>
      <c r="DK121" s="139"/>
      <c r="DL121" s="139"/>
      <c r="DM121" s="139"/>
      <c r="DN121" s="139"/>
      <c r="DO121" s="139"/>
      <c r="DP121" s="139"/>
      <c r="DQ121" s="139"/>
      <c r="DR121" s="139"/>
      <c r="DS121" s="139"/>
      <c r="DT121" s="139"/>
      <c r="DU121" s="139"/>
      <c r="DV121" s="139"/>
      <c r="DW121" s="139"/>
      <c r="DX121" s="139"/>
      <c r="DY121" s="139"/>
      <c r="DZ121" s="139"/>
      <c r="EA121" s="139"/>
      <c r="EB121" s="139"/>
      <c r="EC121" s="139"/>
      <c r="ED121" s="139"/>
      <c r="EE121" s="139"/>
      <c r="EF121" s="139"/>
      <c r="EG121" s="139"/>
      <c r="EH121" s="139"/>
      <c r="EI121" s="139"/>
      <c r="EJ121" s="139"/>
      <c r="EK121" s="139"/>
      <c r="EL121" s="139"/>
      <c r="EM121" s="139"/>
      <c r="EN121" s="139"/>
      <c r="EO121" s="139"/>
      <c r="EP121" s="139"/>
      <c r="EQ121" s="139"/>
      <c r="ER121" s="139"/>
      <c r="ES121" s="139"/>
      <c r="ET121" s="139"/>
      <c r="EU121" s="139"/>
      <c r="EV121" s="139"/>
      <c r="EW121" s="139"/>
      <c r="EX121" s="139"/>
      <c r="EY121" s="139"/>
      <c r="EZ121" s="139"/>
      <c r="FA121" s="139"/>
      <c r="FB121" s="139"/>
    </row>
    <row r="122" spans="2:206" s="120" customFormat="1">
      <c r="B122" s="144" t="s">
        <v>357</v>
      </c>
    </row>
    <row r="123" spans="2:206">
      <c r="B123" s="139" t="s">
        <v>351</v>
      </c>
      <c r="E123" s="136">
        <f>MAX((E125-E127)*'Capital Structure'!$H$21/12,0)</f>
        <v>0</v>
      </c>
      <c r="F123" s="136">
        <f>MAX((F125-F127)*'Capital Structure'!$H$21/12,0)</f>
        <v>0</v>
      </c>
      <c r="G123" s="136">
        <f>MAX((G125-G127)*'Capital Structure'!$H$21/12,0)</f>
        <v>0</v>
      </c>
      <c r="H123" s="136">
        <f>MAX((H125-H127)*'Capital Structure'!$H$21/12,0)</f>
        <v>0</v>
      </c>
      <c r="I123" s="136">
        <f>MAX((I125-I127)*'Capital Structure'!$H$21/12,0)</f>
        <v>0</v>
      </c>
      <c r="J123" s="136">
        <f>MAX((J125-J127)*'Capital Structure'!$H$21/12,0)</f>
        <v>0</v>
      </c>
      <c r="K123" s="136">
        <f>MAX((K125-K127)*'Capital Structure'!$H$21/12,0)</f>
        <v>0</v>
      </c>
      <c r="L123" s="136">
        <f>MAX((L125-L127)*'Capital Structure'!$H$21/12,0)</f>
        <v>0</v>
      </c>
      <c r="M123" s="136">
        <f>MAX((M125-M127)*'Capital Structure'!$H$21/12,0)</f>
        <v>0</v>
      </c>
      <c r="N123" s="136">
        <f>MAX((N125-N127)*'Capital Structure'!$H$21/12,0)</f>
        <v>0</v>
      </c>
      <c r="O123" s="136">
        <f>MAX((O125-O127)*'Capital Structure'!$H$21/12,0)</f>
        <v>0</v>
      </c>
      <c r="P123" s="136">
        <f>MAX((P125-P127)*'Capital Structure'!$H$21/12,0)</f>
        <v>0</v>
      </c>
      <c r="Q123" s="136">
        <f>MAX((Q125-Q127)*'Capital Structure'!$H$21/12,0)</f>
        <v>0</v>
      </c>
      <c r="R123" s="136">
        <f>MAX((R125-R127)*'Capital Structure'!$H$21/12,0)</f>
        <v>0</v>
      </c>
      <c r="S123" s="136">
        <f>MAX((S125-S127)*'Capital Structure'!$H$21/12,0)</f>
        <v>0</v>
      </c>
      <c r="T123" s="136">
        <f>MAX((T125-T127)*'Capital Structure'!$H$21/12,0)</f>
        <v>0</v>
      </c>
      <c r="U123" s="136">
        <f>MAX((U125-U127)*'Capital Structure'!$H$21/12,0)</f>
        <v>0</v>
      </c>
      <c r="V123" s="136">
        <f>MAX((V125-V127)*'Capital Structure'!$H$21/12,0)</f>
        <v>0</v>
      </c>
      <c r="W123" s="136">
        <f>MAX((W125-W127)*'Capital Structure'!$H$21/12,0)</f>
        <v>0</v>
      </c>
      <c r="X123" s="136">
        <f>MAX((X125-X127)*'Capital Structure'!$H$21/12,0)</f>
        <v>0</v>
      </c>
      <c r="Y123" s="136">
        <f>MAX((Y125-Y127)*'Capital Structure'!$H$21/12,0)</f>
        <v>0</v>
      </c>
      <c r="Z123" s="136">
        <f>MAX((Z125-Z127)*'Capital Structure'!$H$21/12,0)</f>
        <v>0</v>
      </c>
      <c r="AA123" s="136">
        <f>MAX((AA125-AA127)*'Capital Structure'!$H$21/12,0)</f>
        <v>0</v>
      </c>
      <c r="AB123" s="136">
        <f>MAX((AB125-AB127)*'Capital Structure'!$H$21/12,0)</f>
        <v>0</v>
      </c>
      <c r="AC123" s="136">
        <f>MAX((AC125-AC127)*'Capital Structure'!$H$21/12,0)</f>
        <v>0</v>
      </c>
      <c r="AD123" s="136">
        <f>MAX((AD125-AD127)*'Capital Structure'!$H$21/12,0)</f>
        <v>0</v>
      </c>
      <c r="AE123" s="136">
        <f>MAX((AE125-AE127)*'Capital Structure'!$H$21/12,0)</f>
        <v>0</v>
      </c>
      <c r="AF123" s="136">
        <f>MAX((AF125-AF127)*'Capital Structure'!$H$21/12,0)</f>
        <v>0</v>
      </c>
      <c r="AG123" s="136">
        <f>MAX((AG125-AG127)*'Capital Structure'!$H$21/12,0)</f>
        <v>0</v>
      </c>
      <c r="AH123" s="136">
        <f>MAX((AH125-AH127)*'Capital Structure'!$H$21/12,0)</f>
        <v>0</v>
      </c>
      <c r="AI123" s="136">
        <f>MAX((AI125-AI127)*'Capital Structure'!$H$21/12,0)</f>
        <v>0</v>
      </c>
      <c r="AJ123" s="136">
        <f>MAX((AJ125-AJ127)*'Capital Structure'!$H$21/12,0)</f>
        <v>0</v>
      </c>
      <c r="AK123" s="136">
        <f>MAX((AK125-AK127)*'Capital Structure'!$H$21/12,0)</f>
        <v>0</v>
      </c>
      <c r="AL123" s="136">
        <f>MAX((AL125-AL127)*'Capital Structure'!$H$21/12,0)</f>
        <v>0</v>
      </c>
      <c r="AM123" s="136">
        <f>MAX((AM125-AM127)*'Capital Structure'!$H$21/12,0)</f>
        <v>0</v>
      </c>
      <c r="AN123" s="136">
        <f>MAX((AN125-AN127)*'Capital Structure'!$H$21/12,0)</f>
        <v>0</v>
      </c>
      <c r="AO123" s="136">
        <f>MAX((AO125-AO127)*'Capital Structure'!$H$21/12,0)</f>
        <v>0</v>
      </c>
      <c r="AP123" s="136">
        <f>MAX((AP125-AP127)*'Capital Structure'!$H$21/12,0)</f>
        <v>0</v>
      </c>
      <c r="AQ123" s="136">
        <f>MAX((AQ125-AQ127)*'Capital Structure'!$H$21/12,0)</f>
        <v>0</v>
      </c>
      <c r="AR123" s="136">
        <f>MAX((AR125-AR127)*'Capital Structure'!$H$21/12,0)</f>
        <v>0</v>
      </c>
      <c r="AS123" s="136">
        <f>MAX((AS125-AS127)*'Capital Structure'!$H$21/12,0)</f>
        <v>0</v>
      </c>
      <c r="AT123" s="136">
        <f>MAX((AT125-AT127)*'Capital Structure'!$H$21/12,0)</f>
        <v>0</v>
      </c>
      <c r="AU123" s="136">
        <f>MAX((AU125-AU127)*'Capital Structure'!$H$21/12,0)</f>
        <v>0</v>
      </c>
      <c r="AV123" s="136">
        <f>MAX((AV125-AV127)*'Capital Structure'!$H$21/12,0)</f>
        <v>0</v>
      </c>
      <c r="AW123" s="136">
        <f>MAX((AW125-AW127)*'Capital Structure'!$H$21/12,0)</f>
        <v>0</v>
      </c>
      <c r="AX123" s="136">
        <f>MAX((AX125-AX127)*'Capital Structure'!$H$21/12,0)</f>
        <v>0</v>
      </c>
      <c r="AY123" s="136">
        <f>MAX((AY125-AY127)*'Capital Structure'!$H$21/12,0)</f>
        <v>0</v>
      </c>
      <c r="AZ123" s="136">
        <f>MAX((AZ125-AZ127)*'Capital Structure'!$H$21/12,0)</f>
        <v>0</v>
      </c>
      <c r="BA123" s="136">
        <f>MAX((BA125-BA127)*'Capital Structure'!$H$21/12,0)</f>
        <v>0</v>
      </c>
      <c r="BB123" s="136">
        <f>MAX((BB125-BB127)*'Capital Structure'!$H$21/12,0)</f>
        <v>0</v>
      </c>
      <c r="BC123" s="136">
        <f>MAX((BC125-BC127)*'Capital Structure'!$H$21/12,0)</f>
        <v>0</v>
      </c>
      <c r="BD123" s="136">
        <f>MAX((BD125-BD127)*'Capital Structure'!$H$21/12,0)</f>
        <v>0</v>
      </c>
      <c r="BE123" s="136">
        <f>MAX((BE125-BE127)*'Capital Structure'!$H$21/12,0)</f>
        <v>0</v>
      </c>
      <c r="BF123" s="136">
        <f>MAX((BF125-BF127)*'Capital Structure'!$H$21/12,0)</f>
        <v>0</v>
      </c>
      <c r="BG123" s="136">
        <f>MAX((BG125-BG127)*'Capital Structure'!$H$21/12,0)</f>
        <v>0</v>
      </c>
      <c r="BH123" s="136">
        <f>MAX((BH125-BH127)*'Capital Structure'!$H$21/12,0)</f>
        <v>0</v>
      </c>
      <c r="BI123" s="136">
        <f>MAX((BI125-BI127)*'Capital Structure'!$H$21/12,0)</f>
        <v>0</v>
      </c>
      <c r="BJ123" s="136">
        <f>MAX((BJ125-BJ127)*'Capital Structure'!$H$21/12,0)</f>
        <v>0</v>
      </c>
      <c r="BK123" s="136">
        <f>MAX((BK125-BK127)*'Capital Structure'!$H$21/12,0)</f>
        <v>0</v>
      </c>
      <c r="BL123" s="136">
        <f>MAX((BL125-BL127)*'Capital Structure'!$H$21/12,0)</f>
        <v>0</v>
      </c>
      <c r="BM123" s="136">
        <f>MAX((BM125-BM127)*'Capital Structure'!$H$21/12,0)</f>
        <v>0</v>
      </c>
      <c r="BN123" s="136">
        <f>MAX((BN125-BN127)*'Capital Structure'!$H$21/12,0)</f>
        <v>0</v>
      </c>
      <c r="BO123" s="136">
        <f>MAX((BO125-BO127)*'Capital Structure'!$H$21/12,0)</f>
        <v>0</v>
      </c>
      <c r="BP123" s="136">
        <f>MAX((BP125-BP127)*'Capital Structure'!$H$21/12,0)</f>
        <v>0</v>
      </c>
      <c r="BQ123" s="136">
        <f>MAX((BQ125-BQ127)*'Capital Structure'!$H$21/12,0)</f>
        <v>0</v>
      </c>
      <c r="BR123" s="136">
        <f>MAX((BR125-BR127)*'Capital Structure'!$H$21/12,0)</f>
        <v>0</v>
      </c>
      <c r="BS123" s="136">
        <f>MAX((BS125-BS127)*'Capital Structure'!$H$21/12,0)</f>
        <v>0</v>
      </c>
      <c r="BT123" s="136">
        <f>MAX((BT125-BT127)*'Capital Structure'!$H$21/12,0)</f>
        <v>0</v>
      </c>
      <c r="BU123" s="136">
        <f>MAX((BU125-BU127)*'Capital Structure'!$H$21/12,0)</f>
        <v>0</v>
      </c>
      <c r="BV123" s="136">
        <f>MAX((BV125-BV127)*'Capital Structure'!$H$21/12,0)</f>
        <v>0</v>
      </c>
      <c r="BW123" s="136">
        <f>MAX((BW125-BW127)*'Capital Structure'!$H$21/12,0)</f>
        <v>0</v>
      </c>
      <c r="BX123" s="136">
        <f>MAX((BX125-BX127)*'Capital Structure'!$H$21/12,0)</f>
        <v>0</v>
      </c>
      <c r="BY123" s="136">
        <f>MAX((BY125-BY127)*'Capital Structure'!$H$21/12,0)</f>
        <v>0</v>
      </c>
      <c r="BZ123" s="136">
        <f>MAX((BZ125-BZ127)*'Capital Structure'!$H$21/12,0)</f>
        <v>0</v>
      </c>
      <c r="CA123" s="136">
        <f>MAX((CA125-CA127)*'Capital Structure'!$H$21/12,0)</f>
        <v>0</v>
      </c>
      <c r="CB123" s="136">
        <f>MAX((CB125-CB127)*'Capital Structure'!$H$21/12,0)</f>
        <v>0</v>
      </c>
      <c r="CC123" s="136">
        <f>MAX((CC125-CC127)*'Capital Structure'!$H$21/12,0)</f>
        <v>0</v>
      </c>
      <c r="CD123" s="136">
        <f>MAX((CD125-CD127)*'Capital Structure'!$H$21/12,0)</f>
        <v>0</v>
      </c>
      <c r="CE123" s="136">
        <f>MAX((CE125-CE127)*'Capital Structure'!$H$21/12,0)</f>
        <v>0</v>
      </c>
      <c r="CF123" s="136">
        <f>MAX((CF125-CF127)*'Capital Structure'!$H$21/12,0)</f>
        <v>0</v>
      </c>
      <c r="CG123" s="136">
        <f>MAX((CG125-CG127)*'Capital Structure'!$H$21/12,0)</f>
        <v>0</v>
      </c>
      <c r="CH123" s="136">
        <f>MAX((CH125-CH127)*'Capital Structure'!$H$21/12,0)</f>
        <v>0</v>
      </c>
      <c r="CI123" s="136">
        <f>MAX((CI125-CI127)*'Capital Structure'!$H$21/12,0)</f>
        <v>0</v>
      </c>
      <c r="CJ123" s="136">
        <f>MAX((CJ125-CJ127)*'Capital Structure'!$H$21/12,0)</f>
        <v>0</v>
      </c>
      <c r="CK123" s="136">
        <f>MAX((CK125-CK127)*'Capital Structure'!$H$21/12,0)</f>
        <v>0</v>
      </c>
      <c r="CL123" s="136">
        <f>MAX((CL125-CL127)*'Capital Structure'!$H$21/12,0)</f>
        <v>0</v>
      </c>
      <c r="CM123" s="136">
        <f>MAX((CM125-CM127)*'Capital Structure'!$H$21/12,0)</f>
        <v>0</v>
      </c>
      <c r="CN123" s="136">
        <f>MAX((CN125-CN127)*'Capital Structure'!$H$21/12,0)</f>
        <v>0</v>
      </c>
      <c r="CO123" s="136">
        <f>MAX((CO125-CO127)*'Capital Structure'!$H$21/12,0)</f>
        <v>0</v>
      </c>
      <c r="CP123" s="136">
        <f>MAX((CP125-CP127)*'Capital Structure'!$H$21/12,0)</f>
        <v>0</v>
      </c>
      <c r="CQ123" s="136">
        <f>MAX((CQ125-CQ127)*'Capital Structure'!$H$21/12,0)</f>
        <v>0</v>
      </c>
      <c r="CR123" s="136">
        <f>MAX((CR125-CR127)*'Capital Structure'!$H$21/12,0)</f>
        <v>0</v>
      </c>
      <c r="CS123" s="136">
        <f>MAX((CS125-CS127)*'Capital Structure'!$H$21/12,0)</f>
        <v>0</v>
      </c>
      <c r="CT123" s="136">
        <f>MAX((CT125-CT127)*'Capital Structure'!$H$21/12,0)</f>
        <v>0</v>
      </c>
      <c r="CU123" s="136">
        <f>MAX((CU125-CU127)*'Capital Structure'!$H$21/12,0)</f>
        <v>0</v>
      </c>
      <c r="CV123" s="136">
        <f>MAX((CV125-CV127)*'Capital Structure'!$H$21/12,0)</f>
        <v>0</v>
      </c>
      <c r="CW123" s="136">
        <f>MAX((CW125-CW127)*'Capital Structure'!$H$21/12,0)</f>
        <v>0</v>
      </c>
      <c r="CX123" s="136">
        <f>MAX((CX125-CX127)*'Capital Structure'!$H$21/12,0)</f>
        <v>0</v>
      </c>
      <c r="CY123" s="136">
        <f>MAX((CY125-CY127)*'Capital Structure'!$H$21/12,0)</f>
        <v>0</v>
      </c>
      <c r="CZ123" s="136">
        <f>MAX((CZ125-CZ127)*'Capital Structure'!$H$21/12,0)</f>
        <v>0</v>
      </c>
      <c r="DA123" s="136">
        <f>MAX((DA125-DA127)*'Capital Structure'!$H$21/12,0)</f>
        <v>0</v>
      </c>
      <c r="DB123" s="136">
        <f>MAX((DB125-DB127)*'Capital Structure'!$H$21/12,0)</f>
        <v>0</v>
      </c>
      <c r="DC123" s="136">
        <f>MAX((DC125-DC127)*'Capital Structure'!$H$21/12,0)</f>
        <v>0</v>
      </c>
      <c r="DD123" s="136">
        <f>MAX((DD125-DD127)*'Capital Structure'!$H$21/12,0)</f>
        <v>0</v>
      </c>
      <c r="DE123" s="136">
        <f>MAX((DE125-DE127)*'Capital Structure'!$H$21/12,0)</f>
        <v>0</v>
      </c>
      <c r="DF123" s="136">
        <f>MAX((DF125-DF127)*'Capital Structure'!$H$21/12,0)</f>
        <v>0</v>
      </c>
      <c r="DG123" s="136">
        <f>MAX((DG125-DG127)*'Capital Structure'!$H$21/12,0)</f>
        <v>0</v>
      </c>
      <c r="DH123" s="136">
        <f>MAX((DH125-DH127)*'Capital Structure'!$H$21/12,0)</f>
        <v>0</v>
      </c>
      <c r="DI123" s="136">
        <f>MAX((DI125-DI127)*'Capital Structure'!$H$21/12,0)</f>
        <v>0</v>
      </c>
      <c r="DJ123" s="136">
        <f>MAX((DJ125-DJ127)*'Capital Structure'!$H$21/12,0)</f>
        <v>0</v>
      </c>
      <c r="DK123" s="136">
        <f>MAX((DK125-DK127)*'Capital Structure'!$H$21/12,0)</f>
        <v>0</v>
      </c>
      <c r="DL123" s="136">
        <f>MAX((DL125-DL127)*'Capital Structure'!$H$21/12,0)</f>
        <v>0</v>
      </c>
      <c r="DM123" s="136">
        <f>MAX((DM125-DM127)*'Capital Structure'!$H$21/12,0)</f>
        <v>0</v>
      </c>
      <c r="DN123" s="136">
        <f>MAX((DN125-DN127)*'Capital Structure'!$H$21/12,0)</f>
        <v>0</v>
      </c>
      <c r="DO123" s="136">
        <f>MAX((DO125-DO127)*'Capital Structure'!$H$21/12,0)</f>
        <v>0</v>
      </c>
      <c r="DP123" s="136">
        <f>MAX((DP125-DP127)*'Capital Structure'!$H$21/12,0)</f>
        <v>0</v>
      </c>
      <c r="DQ123" s="136">
        <f>MAX((DQ125-DQ127)*'Capital Structure'!$H$21/12,0)</f>
        <v>0</v>
      </c>
      <c r="DR123" s="136">
        <f>MAX((DR125-DR127)*'Capital Structure'!$H$21/12,0)</f>
        <v>0</v>
      </c>
      <c r="DS123" s="136">
        <f>MAX((DS125-DS127)*'Capital Structure'!$H$21/12,0)</f>
        <v>0</v>
      </c>
      <c r="DT123" s="136">
        <f>MAX((DT125-DT127)*'Capital Structure'!$H$21/12,0)</f>
        <v>0</v>
      </c>
      <c r="DU123" s="136">
        <f>MAX((DU125-DU127)*'Capital Structure'!$H$21/12,0)</f>
        <v>0</v>
      </c>
      <c r="DV123" s="136">
        <f>MAX((DV125-DV127)*'Capital Structure'!$H$21/12,0)</f>
        <v>0</v>
      </c>
      <c r="DW123" s="136">
        <f>MAX((DW125-DW127)*'Capital Structure'!$H$21/12,0)</f>
        <v>0</v>
      </c>
      <c r="DX123" s="136">
        <f>MAX((DX125-DX127)*'Capital Structure'!$H$21/12,0)</f>
        <v>0</v>
      </c>
      <c r="DY123" s="136">
        <f>MAX((DY125-DY127)*'Capital Structure'!$H$21/12,0)</f>
        <v>0</v>
      </c>
      <c r="DZ123" s="136">
        <f>MAX((DZ125-DZ127)*'Capital Structure'!$H$21/12,0)</f>
        <v>0</v>
      </c>
      <c r="EA123" s="136">
        <f>MAX((EA125-EA127)*'Capital Structure'!$H$21/12,0)</f>
        <v>0</v>
      </c>
      <c r="EB123" s="136">
        <f>MAX((EB125-EB127)*'Capital Structure'!$H$21/12,0)</f>
        <v>0</v>
      </c>
      <c r="EC123" s="136">
        <f>MAX((EC125-EC127)*'Capital Structure'!$H$21/12,0)</f>
        <v>0</v>
      </c>
      <c r="ED123" s="136">
        <f>MAX((ED125-ED127)*'Capital Structure'!$H$21/12,0)</f>
        <v>0</v>
      </c>
      <c r="EE123" s="136">
        <f>MAX((EE125-EE127)*'Capital Structure'!$H$21/12,0)</f>
        <v>0</v>
      </c>
      <c r="EF123" s="136">
        <f>MAX((EF125-EF127)*'Capital Structure'!$H$21/12,0)</f>
        <v>0</v>
      </c>
      <c r="EG123" s="136">
        <f>MAX((EG125-EG127)*'Capital Structure'!$H$21/12,0)</f>
        <v>0</v>
      </c>
      <c r="EH123" s="136">
        <f>MAX((EH125-EH127)*'Capital Structure'!$H$21/12,0)</f>
        <v>0</v>
      </c>
      <c r="EI123" s="136">
        <f>MAX((EI125-EI127)*'Capital Structure'!$H$21/12,0)</f>
        <v>0</v>
      </c>
      <c r="EJ123" s="136">
        <f>MAX((EJ125-EJ127)*'Capital Structure'!$H$21/12,0)</f>
        <v>0</v>
      </c>
      <c r="EK123" s="136">
        <f>MAX((EK125-EK127)*'Capital Structure'!$H$21/12,0)</f>
        <v>0</v>
      </c>
      <c r="EL123" s="136">
        <f>MAX((EL125-EL127)*'Capital Structure'!$H$21/12,0)</f>
        <v>0</v>
      </c>
      <c r="EM123" s="136">
        <f>MAX((EM125-EM127)*'Capital Structure'!$H$21/12,0)</f>
        <v>0</v>
      </c>
      <c r="EN123" s="136">
        <f>MAX((EN125-EN127)*'Capital Structure'!$H$21/12,0)</f>
        <v>0</v>
      </c>
      <c r="EO123" s="136">
        <f>MAX((EO125-EO127)*'Capital Structure'!$H$21/12,0)</f>
        <v>0</v>
      </c>
      <c r="EP123" s="136">
        <f>MAX((EP125-EP127)*'Capital Structure'!$H$21/12,0)</f>
        <v>0</v>
      </c>
      <c r="EQ123" s="136">
        <f>MAX((EQ125-EQ127)*'Capital Structure'!$H$21/12,0)</f>
        <v>0</v>
      </c>
      <c r="ER123" s="136">
        <f>MAX((ER125-ER127)*'Capital Structure'!$H$21/12,0)</f>
        <v>0</v>
      </c>
      <c r="ES123" s="136">
        <f>MAX((ES125-ES127)*'Capital Structure'!$H$21/12,0)</f>
        <v>0</v>
      </c>
      <c r="ET123" s="136">
        <f>MAX((ET125-ET127)*'Capital Structure'!$H$21/12,0)</f>
        <v>0</v>
      </c>
      <c r="EU123" s="136">
        <f>MAX((EU125-EU127)*'Capital Structure'!$H$21/12,0)</f>
        <v>0</v>
      </c>
      <c r="EV123" s="136">
        <f>MAX((EV125-EV127)*'Capital Structure'!$H$21/12,0)</f>
        <v>0</v>
      </c>
      <c r="EW123" s="136">
        <f>MAX((EW125-EW127)*'Capital Structure'!$H$21/12,0)</f>
        <v>0</v>
      </c>
      <c r="EX123" s="136">
        <f>MAX((EX125-EX127)*'Capital Structure'!$H$21/12,0)</f>
        <v>0</v>
      </c>
      <c r="EY123" s="136">
        <f>MAX((EY125-EY127)*'Capital Structure'!$H$21/12,0)</f>
        <v>0</v>
      </c>
      <c r="EZ123" s="136">
        <f>MAX((EZ125-EZ127)*'Capital Structure'!$H$21/12,0)</f>
        <v>0</v>
      </c>
      <c r="FA123" s="136">
        <f>MAX((FA125-FA127)*'Capital Structure'!$H$21/12,0)</f>
        <v>0</v>
      </c>
      <c r="FB123" s="136">
        <f>MAX((FB125-FB127)*'Capital Structure'!$H$21/12,0)</f>
        <v>0</v>
      </c>
      <c r="FC123" s="136"/>
      <c r="FD123" s="136"/>
      <c r="FE123" s="136"/>
      <c r="FF123" s="136"/>
      <c r="FG123" s="136"/>
      <c r="FH123" s="136"/>
      <c r="FI123" s="136"/>
      <c r="FJ123" s="136"/>
      <c r="FK123" s="136"/>
      <c r="FL123" s="136"/>
      <c r="FM123" s="136"/>
      <c r="FN123" s="136"/>
      <c r="FO123" s="136"/>
      <c r="FP123" s="136"/>
      <c r="FQ123" s="136"/>
      <c r="FR123" s="136"/>
      <c r="FS123" s="136"/>
      <c r="FT123" s="136"/>
      <c r="FU123" s="136"/>
      <c r="FV123" s="136"/>
      <c r="FW123" s="136"/>
      <c r="FX123" s="136"/>
      <c r="FY123" s="136"/>
      <c r="FZ123" s="136"/>
      <c r="GA123" s="136"/>
      <c r="GB123" s="136"/>
      <c r="GC123" s="136"/>
      <c r="GD123" s="136"/>
      <c r="GE123" s="136"/>
      <c r="GF123" s="136"/>
      <c r="GG123" s="136"/>
      <c r="GH123" s="136"/>
      <c r="GI123" s="136"/>
      <c r="GJ123" s="136"/>
      <c r="GK123" s="136"/>
      <c r="GL123" s="136"/>
      <c r="GM123" s="136"/>
      <c r="GN123" s="136"/>
      <c r="GO123" s="136"/>
      <c r="GP123" s="136"/>
      <c r="GQ123" s="136"/>
      <c r="GR123" s="136"/>
      <c r="GS123" s="136"/>
      <c r="GT123" s="136"/>
      <c r="GU123" s="136"/>
      <c r="GV123" s="136"/>
      <c r="GW123" s="136"/>
      <c r="GX123" s="136"/>
    </row>
    <row r="124" spans="2:206">
      <c r="B124" s="139" t="s">
        <v>352</v>
      </c>
      <c r="E124" s="136">
        <f>IFERROR(VLOOKUP(E$88,'Capital Structure'!$H$27:$I$29,2,FALSE),0)</f>
        <v>0</v>
      </c>
      <c r="F124" s="136">
        <f>IFERROR(VLOOKUP(F$88,'Capital Structure'!$H$27:$I$29,2,FALSE),0)</f>
        <v>0</v>
      </c>
      <c r="G124" s="136">
        <f>IFERROR(VLOOKUP(G$88,'Capital Structure'!$H$27:$I$29,2,FALSE),0)</f>
        <v>0</v>
      </c>
      <c r="H124" s="136">
        <f>IFERROR(VLOOKUP(H$88,'Capital Structure'!$H$27:$I$29,2,FALSE),0)</f>
        <v>0</v>
      </c>
      <c r="I124" s="136">
        <f>IFERROR(VLOOKUP(I$88,'Capital Structure'!$H$27:$I$29,2,FALSE),0)</f>
        <v>0</v>
      </c>
      <c r="J124" s="136">
        <f>IFERROR(VLOOKUP(J$88,'Capital Structure'!$H$27:$I$29,2,FALSE),0)</f>
        <v>0</v>
      </c>
      <c r="K124" s="136">
        <f>IFERROR(VLOOKUP(K$88,'Capital Structure'!$H$27:$I$29,2,FALSE),0)</f>
        <v>0</v>
      </c>
      <c r="L124" s="136">
        <f>IFERROR(VLOOKUP(L$88,'Capital Structure'!$H$27:$I$29,2,FALSE),0)</f>
        <v>0</v>
      </c>
      <c r="M124" s="136">
        <f>IFERROR(VLOOKUP(M$88,'Capital Structure'!$H$27:$I$29,2,FALSE),0)</f>
        <v>0</v>
      </c>
      <c r="N124" s="136">
        <f>IFERROR(VLOOKUP(N$88,'Capital Structure'!$H$27:$I$29,2,FALSE),0)</f>
        <v>0</v>
      </c>
      <c r="O124" s="136">
        <f>IFERROR(VLOOKUP(O$88,'Capital Structure'!$H$27:$I$29,2,FALSE),0)</f>
        <v>0</v>
      </c>
      <c r="P124" s="136">
        <f>IFERROR(VLOOKUP(P$88,'Capital Structure'!$H$27:$I$29,2,FALSE),0)</f>
        <v>0</v>
      </c>
      <c r="Q124" s="136">
        <f>IFERROR(VLOOKUP(Q$88,'Capital Structure'!$H$27:$I$29,2,FALSE),0)</f>
        <v>0</v>
      </c>
      <c r="R124" s="136">
        <f>IFERROR(VLOOKUP(R$88,'Capital Structure'!$H$27:$I$29,2,FALSE),0)</f>
        <v>0</v>
      </c>
      <c r="S124" s="136">
        <f>IFERROR(VLOOKUP(S$88,'Capital Structure'!$H$27:$I$29,2,FALSE),0)</f>
        <v>0</v>
      </c>
      <c r="T124" s="136">
        <f>IFERROR(VLOOKUP(T$88,'Capital Structure'!$H$27:$I$29,2,FALSE),0)</f>
        <v>0</v>
      </c>
      <c r="U124" s="136">
        <f>IFERROR(VLOOKUP(U$88,'Capital Structure'!$H$27:$I$29,2,FALSE),0)</f>
        <v>0</v>
      </c>
      <c r="V124" s="136">
        <f>IFERROR(VLOOKUP(V$88,'Capital Structure'!$H$27:$I$29,2,FALSE),0)</f>
        <v>0</v>
      </c>
      <c r="W124" s="136">
        <f>IFERROR(VLOOKUP(W$88,'Capital Structure'!$H$27:$I$29,2,FALSE),0)</f>
        <v>0</v>
      </c>
      <c r="X124" s="136">
        <f>IFERROR(VLOOKUP(X$88,'Capital Structure'!$H$27:$I$29,2,FALSE),0)</f>
        <v>0</v>
      </c>
      <c r="Y124" s="136">
        <f>IFERROR(VLOOKUP(Y$88,'Capital Structure'!$H$27:$I$29,2,FALSE),0)</f>
        <v>0</v>
      </c>
      <c r="Z124" s="136">
        <f>IFERROR(VLOOKUP(Z$88,'Capital Structure'!$H$27:$I$29,2,FALSE),0)</f>
        <v>0</v>
      </c>
      <c r="AA124" s="136">
        <f>IFERROR(VLOOKUP(AA$88,'Capital Structure'!$H$27:$I$29,2,FALSE),0)</f>
        <v>0</v>
      </c>
      <c r="AB124" s="136">
        <f>IFERROR(VLOOKUP(AB$88,'Capital Structure'!$H$27:$I$29,2,FALSE),0)</f>
        <v>0</v>
      </c>
      <c r="AC124" s="136">
        <f>IFERROR(VLOOKUP(AC$88,'Capital Structure'!$H$27:$I$29,2,FALSE),0)</f>
        <v>0</v>
      </c>
      <c r="AD124" s="136">
        <f>IFERROR(VLOOKUP(AD$88,'Capital Structure'!$H$27:$I$29,2,FALSE),0)</f>
        <v>0</v>
      </c>
      <c r="AE124" s="136">
        <f>IFERROR(VLOOKUP(AE$88,'Capital Structure'!$H$27:$I$29,2,FALSE),0)</f>
        <v>0</v>
      </c>
      <c r="AF124" s="136">
        <f>IFERROR(VLOOKUP(AF$88,'Capital Structure'!$H$27:$I$29,2,FALSE),0)</f>
        <v>0</v>
      </c>
      <c r="AG124" s="136">
        <f>IFERROR(VLOOKUP(AG$88,'Capital Structure'!$H$27:$I$29,2,FALSE),0)</f>
        <v>0</v>
      </c>
      <c r="AH124" s="136">
        <f>IFERROR(VLOOKUP(AH$88,'Capital Structure'!$H$27:$I$29,2,FALSE),0)</f>
        <v>0</v>
      </c>
      <c r="AI124" s="136">
        <f>IFERROR(VLOOKUP(AI$88,'Capital Structure'!$H$27:$I$29,2,FALSE),0)</f>
        <v>0</v>
      </c>
      <c r="AJ124" s="136">
        <f>IFERROR(VLOOKUP(AJ$88,'Capital Structure'!$H$27:$I$29,2,FALSE),0)</f>
        <v>0</v>
      </c>
      <c r="AK124" s="136">
        <f>IFERROR(VLOOKUP(AK$88,'Capital Structure'!$H$27:$I$29,2,FALSE),0)</f>
        <v>0</v>
      </c>
      <c r="AL124" s="136">
        <f>IFERROR(VLOOKUP(AL$88,'Capital Structure'!$H$27:$I$29,2,FALSE),0)</f>
        <v>0</v>
      </c>
      <c r="AM124" s="136">
        <f>IFERROR(VLOOKUP(AM$88,'Capital Structure'!$H$27:$I$29,2,FALSE),0)</f>
        <v>0</v>
      </c>
      <c r="AN124" s="136">
        <f>IFERROR(VLOOKUP(AN$88,'Capital Structure'!$H$27:$I$29,2,FALSE),0)</f>
        <v>0</v>
      </c>
      <c r="AO124" s="136">
        <f>IFERROR(VLOOKUP(AO$88,'Capital Structure'!$H$27:$I$29,2,FALSE),0)</f>
        <v>0</v>
      </c>
      <c r="AP124" s="136">
        <f>IFERROR(VLOOKUP(AP$88,'Capital Structure'!$H$27:$I$29,2,FALSE),0)</f>
        <v>0</v>
      </c>
      <c r="AQ124" s="136">
        <f>IFERROR(VLOOKUP(AQ$88,'Capital Structure'!$H$27:$I$29,2,FALSE),0)</f>
        <v>0</v>
      </c>
      <c r="AR124" s="136">
        <f>IFERROR(VLOOKUP(AR$88,'Capital Structure'!$H$27:$I$29,2,FALSE),0)</f>
        <v>0</v>
      </c>
      <c r="AS124" s="136">
        <f>IFERROR(VLOOKUP(AS$88,'Capital Structure'!$H$27:$I$29,2,FALSE),0)</f>
        <v>0</v>
      </c>
      <c r="AT124" s="136">
        <f>IFERROR(VLOOKUP(AT$88,'Capital Structure'!$H$27:$I$29,2,FALSE),0)</f>
        <v>0</v>
      </c>
      <c r="AU124" s="136">
        <f>IFERROR(VLOOKUP(AU$88,'Capital Structure'!$H$27:$I$29,2,FALSE),0)</f>
        <v>0</v>
      </c>
      <c r="AV124" s="136">
        <f>IFERROR(VLOOKUP(AV$88,'Capital Structure'!$H$27:$I$29,2,FALSE),0)</f>
        <v>0</v>
      </c>
      <c r="AW124" s="136">
        <f>IFERROR(VLOOKUP(AW$88,'Capital Structure'!$H$27:$I$29,2,FALSE),0)</f>
        <v>0</v>
      </c>
      <c r="AX124" s="136">
        <f>IFERROR(VLOOKUP(AX$88,'Capital Structure'!$H$27:$I$29,2,FALSE),0)</f>
        <v>0</v>
      </c>
      <c r="AY124" s="136">
        <f>IFERROR(VLOOKUP(AY$88,'Capital Structure'!$H$27:$I$29,2,FALSE),0)</f>
        <v>0</v>
      </c>
      <c r="AZ124" s="136">
        <f>IFERROR(VLOOKUP(AZ$88,'Capital Structure'!$H$27:$I$29,2,FALSE),0)</f>
        <v>0</v>
      </c>
      <c r="BA124" s="136">
        <f>IFERROR(VLOOKUP(BA$88,'Capital Structure'!$H$27:$I$29,2,FALSE),0)</f>
        <v>0</v>
      </c>
      <c r="BB124" s="136">
        <f>IFERROR(VLOOKUP(BB$88,'Capital Structure'!$H$27:$I$29,2,FALSE),0)</f>
        <v>0</v>
      </c>
      <c r="BC124" s="136">
        <f>IFERROR(VLOOKUP(BC$88,'Capital Structure'!$H$27:$I$29,2,FALSE),0)</f>
        <v>0</v>
      </c>
      <c r="BD124" s="136">
        <f>IFERROR(VLOOKUP(BD$88,'Capital Structure'!$H$27:$I$29,2,FALSE),0)</f>
        <v>0</v>
      </c>
      <c r="BE124" s="136">
        <f>IFERROR(VLOOKUP(BE$88,'Capital Structure'!$H$27:$I$29,2,FALSE),0)</f>
        <v>0</v>
      </c>
      <c r="BF124" s="136">
        <f>IFERROR(VLOOKUP(BF$88,'Capital Structure'!$H$27:$I$29,2,FALSE),0)</f>
        <v>0</v>
      </c>
      <c r="BG124" s="136">
        <f>IFERROR(VLOOKUP(BG$88,'Capital Structure'!$H$27:$I$29,2,FALSE),0)</f>
        <v>0</v>
      </c>
      <c r="BH124" s="136">
        <f>IFERROR(VLOOKUP(BH$88,'Capital Structure'!$H$27:$I$29,2,FALSE),0)</f>
        <v>0</v>
      </c>
      <c r="BI124" s="136">
        <f>IFERROR(VLOOKUP(BI$88,'Capital Structure'!$H$27:$I$29,2,FALSE),0)</f>
        <v>0</v>
      </c>
      <c r="BJ124" s="136">
        <f>IFERROR(VLOOKUP(BJ$88,'Capital Structure'!$H$27:$I$29,2,FALSE),0)</f>
        <v>0</v>
      </c>
      <c r="BK124" s="136">
        <f>IFERROR(VLOOKUP(BK$88,'Capital Structure'!$H$27:$I$29,2,FALSE),0)</f>
        <v>0</v>
      </c>
      <c r="BL124" s="136">
        <f>IFERROR(VLOOKUP(BL$88,'Capital Structure'!$H$27:$I$29,2,FALSE),0)</f>
        <v>0</v>
      </c>
      <c r="BM124" s="136">
        <f>IFERROR(VLOOKUP(BM$88,'Capital Structure'!$H$27:$I$29,2,FALSE),0)</f>
        <v>0</v>
      </c>
      <c r="BN124" s="136">
        <f>IFERROR(VLOOKUP(BN$88,'Capital Structure'!$H$27:$I$29,2,FALSE),0)</f>
        <v>0</v>
      </c>
      <c r="BO124" s="136">
        <f>IFERROR(VLOOKUP(BO$88,'Capital Structure'!$H$27:$I$29,2,FALSE),0)</f>
        <v>0</v>
      </c>
      <c r="BP124" s="136">
        <f>IFERROR(VLOOKUP(BP$88,'Capital Structure'!$H$27:$I$29,2,FALSE),0)</f>
        <v>0</v>
      </c>
      <c r="BQ124" s="136">
        <f>IFERROR(VLOOKUP(BQ$88,'Capital Structure'!$H$27:$I$29,2,FALSE),0)</f>
        <v>0</v>
      </c>
      <c r="BR124" s="136">
        <f>IFERROR(VLOOKUP(BR$88,'Capital Structure'!$H$27:$I$29,2,FALSE),0)</f>
        <v>0</v>
      </c>
      <c r="BS124" s="136">
        <f>IFERROR(VLOOKUP(BS$88,'Capital Structure'!$H$27:$I$29,2,FALSE),0)</f>
        <v>0</v>
      </c>
      <c r="BT124" s="136">
        <f>IFERROR(VLOOKUP(BT$88,'Capital Structure'!$H$27:$I$29,2,FALSE),0)</f>
        <v>0</v>
      </c>
      <c r="BU124" s="136">
        <f>IFERROR(VLOOKUP(BU$88,'Capital Structure'!$H$27:$I$29,2,FALSE),0)</f>
        <v>0</v>
      </c>
      <c r="BV124" s="136">
        <f>IFERROR(VLOOKUP(BV$88,'Capital Structure'!$H$27:$I$29,2,FALSE),0)</f>
        <v>0</v>
      </c>
      <c r="BW124" s="136">
        <f>IFERROR(VLOOKUP(BW$88,'Capital Structure'!$H$27:$I$29,2,FALSE),0)</f>
        <v>0</v>
      </c>
      <c r="BX124" s="136">
        <f>IFERROR(VLOOKUP(BX$88,'Capital Structure'!$H$27:$I$29,2,FALSE),0)</f>
        <v>0</v>
      </c>
      <c r="BY124" s="136">
        <f>IFERROR(VLOOKUP(BY$88,'Capital Structure'!$H$27:$I$29,2,FALSE),0)</f>
        <v>0</v>
      </c>
      <c r="BZ124" s="136">
        <f>IFERROR(VLOOKUP(BZ$88,'Capital Structure'!$H$27:$I$29,2,FALSE),0)</f>
        <v>0</v>
      </c>
      <c r="CA124" s="136">
        <f>IFERROR(VLOOKUP(CA$88,'Capital Structure'!$H$27:$I$29,2,FALSE),0)</f>
        <v>0</v>
      </c>
      <c r="CB124" s="136">
        <f>IFERROR(VLOOKUP(CB$88,'Capital Structure'!$H$27:$I$29,2,FALSE),0)</f>
        <v>0</v>
      </c>
      <c r="CC124" s="136">
        <f>IFERROR(VLOOKUP(CC$88,'Capital Structure'!$H$27:$I$29,2,FALSE),0)</f>
        <v>0</v>
      </c>
      <c r="CD124" s="136">
        <f>IFERROR(VLOOKUP(CD$88,'Capital Structure'!$H$27:$I$29,2,FALSE),0)</f>
        <v>0</v>
      </c>
      <c r="CE124" s="136">
        <f>IFERROR(VLOOKUP(CE$88,'Capital Structure'!$H$27:$I$29,2,FALSE),0)</f>
        <v>0</v>
      </c>
      <c r="CF124" s="136">
        <f>IFERROR(VLOOKUP(CF$88,'Capital Structure'!$H$27:$I$29,2,FALSE),0)</f>
        <v>0</v>
      </c>
      <c r="CG124" s="136">
        <f>IFERROR(VLOOKUP(CG$88,'Capital Structure'!$H$27:$I$29,2,FALSE),0)</f>
        <v>0</v>
      </c>
      <c r="CH124" s="136">
        <f>IFERROR(VLOOKUP(CH$88,'Capital Structure'!$H$27:$I$29,2,FALSE),0)</f>
        <v>0</v>
      </c>
      <c r="CI124" s="136">
        <f>IFERROR(VLOOKUP(CI$88,'Capital Structure'!$H$27:$I$29,2,FALSE),0)</f>
        <v>0</v>
      </c>
      <c r="CJ124" s="136">
        <f>IFERROR(VLOOKUP(CJ$88,'Capital Structure'!$H$27:$I$29,2,FALSE),0)</f>
        <v>0</v>
      </c>
      <c r="CK124" s="136">
        <f>IFERROR(VLOOKUP(CK$88,'Capital Structure'!$H$27:$I$29,2,FALSE),0)</f>
        <v>0</v>
      </c>
      <c r="CL124" s="136">
        <f>IFERROR(VLOOKUP(CL$88,'Capital Structure'!$H$27:$I$29,2,FALSE),0)</f>
        <v>0</v>
      </c>
      <c r="CM124" s="136">
        <f>IFERROR(VLOOKUP(CM$88,'Capital Structure'!$H$27:$I$29,2,FALSE),0)</f>
        <v>0</v>
      </c>
      <c r="CN124" s="136">
        <f>IFERROR(VLOOKUP(CN$88,'Capital Structure'!$H$27:$I$29,2,FALSE),0)</f>
        <v>0</v>
      </c>
      <c r="CO124" s="136">
        <f>IFERROR(VLOOKUP(CO$88,'Capital Structure'!$H$27:$I$29,2,FALSE),0)</f>
        <v>0</v>
      </c>
      <c r="CP124" s="136">
        <f>IFERROR(VLOOKUP(CP$88,'Capital Structure'!$H$27:$I$29,2,FALSE),0)</f>
        <v>0</v>
      </c>
      <c r="CQ124" s="136">
        <f>IFERROR(VLOOKUP(CQ$88,'Capital Structure'!$H$27:$I$29,2,FALSE),0)</f>
        <v>0</v>
      </c>
      <c r="CR124" s="136">
        <f>IFERROR(VLOOKUP(CR$88,'Capital Structure'!$H$27:$I$29,2,FALSE),0)</f>
        <v>0</v>
      </c>
      <c r="CS124" s="136">
        <f>IFERROR(VLOOKUP(CS$88,'Capital Structure'!$H$27:$I$29,2,FALSE),0)</f>
        <v>0</v>
      </c>
      <c r="CT124" s="136">
        <f>IFERROR(VLOOKUP(CT$88,'Capital Structure'!$H$27:$I$29,2,FALSE),0)</f>
        <v>0</v>
      </c>
      <c r="CU124" s="136">
        <f>IFERROR(VLOOKUP(CU$88,'Capital Structure'!$H$27:$I$29,2,FALSE),0)</f>
        <v>0</v>
      </c>
      <c r="CV124" s="136">
        <f>IFERROR(VLOOKUP(CV$88,'Capital Structure'!$H$27:$I$29,2,FALSE),0)</f>
        <v>0</v>
      </c>
      <c r="CW124" s="136">
        <f>IFERROR(VLOOKUP(CW$88,'Capital Structure'!$H$27:$I$29,2,FALSE),0)</f>
        <v>0</v>
      </c>
      <c r="CX124" s="136">
        <f>IFERROR(VLOOKUP(CX$88,'Capital Structure'!$H$27:$I$29,2,FALSE),0)</f>
        <v>0</v>
      </c>
      <c r="CY124" s="136">
        <f>IFERROR(VLOOKUP(CY$88,'Capital Structure'!$H$27:$I$29,2,FALSE),0)</f>
        <v>0</v>
      </c>
      <c r="CZ124" s="136">
        <f>IFERROR(VLOOKUP(CZ$88,'Capital Structure'!$H$27:$I$29,2,FALSE),0)</f>
        <v>0</v>
      </c>
      <c r="DA124" s="136">
        <f>IFERROR(VLOOKUP(DA$88,'Capital Structure'!$H$27:$I$29,2,FALSE),0)</f>
        <v>0</v>
      </c>
      <c r="DB124" s="136">
        <f>IFERROR(VLOOKUP(DB$88,'Capital Structure'!$H$27:$I$29,2,FALSE),0)</f>
        <v>0</v>
      </c>
      <c r="DC124" s="136">
        <f>IFERROR(VLOOKUP(DC$88,'Capital Structure'!$H$27:$I$29,2,FALSE),0)</f>
        <v>0</v>
      </c>
      <c r="DD124" s="136">
        <f>IFERROR(VLOOKUP(DD$88,'Capital Structure'!$H$27:$I$29,2,FALSE),0)</f>
        <v>0</v>
      </c>
      <c r="DE124" s="136">
        <f>IFERROR(VLOOKUP(DE$88,'Capital Structure'!$H$27:$I$29,2,FALSE),0)</f>
        <v>0</v>
      </c>
      <c r="DF124" s="136">
        <f>IFERROR(VLOOKUP(DF$88,'Capital Structure'!$H$27:$I$29,2,FALSE),0)</f>
        <v>0</v>
      </c>
      <c r="DG124" s="136">
        <f>IFERROR(VLOOKUP(DG$88,'Capital Structure'!$H$27:$I$29,2,FALSE),0)</f>
        <v>0</v>
      </c>
      <c r="DH124" s="136">
        <f>IFERROR(VLOOKUP(DH$88,'Capital Structure'!$H$27:$I$29,2,FALSE),0)</f>
        <v>0</v>
      </c>
      <c r="DI124" s="136">
        <f>IFERROR(VLOOKUP(DI$88,'Capital Structure'!$H$27:$I$29,2,FALSE),0)</f>
        <v>0</v>
      </c>
      <c r="DJ124" s="136">
        <f>IFERROR(VLOOKUP(DJ$88,'Capital Structure'!$H$27:$I$29,2,FALSE),0)</f>
        <v>0</v>
      </c>
      <c r="DK124" s="136">
        <f>IFERROR(VLOOKUP(DK$88,'Capital Structure'!$H$27:$I$29,2,FALSE),0)</f>
        <v>0</v>
      </c>
      <c r="DL124" s="136">
        <f>IFERROR(VLOOKUP(DL$88,'Capital Structure'!$H$27:$I$29,2,FALSE),0)</f>
        <v>0</v>
      </c>
      <c r="DM124" s="136">
        <f>IFERROR(VLOOKUP(DM$88,'Capital Structure'!$H$27:$I$29,2,FALSE),0)</f>
        <v>0</v>
      </c>
      <c r="DN124" s="136">
        <f>IFERROR(VLOOKUP(DN$88,'Capital Structure'!$H$27:$I$29,2,FALSE),0)</f>
        <v>0</v>
      </c>
      <c r="DO124" s="136">
        <f>IFERROR(VLOOKUP(DO$88,'Capital Structure'!$H$27:$I$29,2,FALSE),0)</f>
        <v>0</v>
      </c>
      <c r="DP124" s="136">
        <f>IFERROR(VLOOKUP(DP$88,'Capital Structure'!$H$27:$I$29,2,FALSE),0)</f>
        <v>0</v>
      </c>
      <c r="DQ124" s="136">
        <f>IFERROR(VLOOKUP(DQ$88,'Capital Structure'!$H$27:$I$29,2,FALSE),0)</f>
        <v>0</v>
      </c>
      <c r="DR124" s="136">
        <f>IFERROR(VLOOKUP(DR$88,'Capital Structure'!$H$27:$I$29,2,FALSE),0)</f>
        <v>0</v>
      </c>
      <c r="DS124" s="136">
        <f>IFERROR(VLOOKUP(DS$88,'Capital Structure'!$H$27:$I$29,2,FALSE),0)</f>
        <v>0</v>
      </c>
      <c r="DT124" s="136">
        <f>IFERROR(VLOOKUP(DT$88,'Capital Structure'!$H$27:$I$29,2,FALSE),0)</f>
        <v>0</v>
      </c>
      <c r="DU124" s="136">
        <f>IFERROR(VLOOKUP(DU$88,'Capital Structure'!$H$27:$I$29,2,FALSE),0)</f>
        <v>0</v>
      </c>
      <c r="DV124" s="136">
        <f>IFERROR(VLOOKUP(DV$88,'Capital Structure'!$H$27:$I$29,2,FALSE),0)</f>
        <v>0</v>
      </c>
      <c r="DW124" s="136">
        <f>IFERROR(VLOOKUP(DW$88,'Capital Structure'!$H$27:$I$29,2,FALSE),0)</f>
        <v>0</v>
      </c>
      <c r="DX124" s="136">
        <f>IFERROR(VLOOKUP(DX$88,'Capital Structure'!$H$27:$I$29,2,FALSE),0)</f>
        <v>0</v>
      </c>
      <c r="DY124" s="136">
        <f>IFERROR(VLOOKUP(DY$88,'Capital Structure'!$H$27:$I$29,2,FALSE),0)</f>
        <v>0</v>
      </c>
      <c r="DZ124" s="136">
        <f>IFERROR(VLOOKUP(DZ$88,'Capital Structure'!$H$27:$I$29,2,FALSE),0)</f>
        <v>0</v>
      </c>
      <c r="EA124" s="136">
        <f>IFERROR(VLOOKUP(EA$88,'Capital Structure'!$H$27:$I$29,2,FALSE),0)</f>
        <v>0</v>
      </c>
      <c r="EB124" s="136">
        <f>IFERROR(VLOOKUP(EB$88,'Capital Structure'!$H$27:$I$29,2,FALSE),0)</f>
        <v>0</v>
      </c>
      <c r="EC124" s="136">
        <f>IFERROR(VLOOKUP(EC$88,'Capital Structure'!$H$27:$I$29,2,FALSE),0)</f>
        <v>0</v>
      </c>
      <c r="ED124" s="136">
        <f>IFERROR(VLOOKUP(ED$88,'Capital Structure'!$H$27:$I$29,2,FALSE),0)</f>
        <v>0</v>
      </c>
      <c r="EE124" s="136">
        <f>IFERROR(VLOOKUP(EE$88,'Capital Structure'!$H$27:$I$29,2,FALSE),0)</f>
        <v>0</v>
      </c>
      <c r="EF124" s="136">
        <f>IFERROR(VLOOKUP(EF$88,'Capital Structure'!$H$27:$I$29,2,FALSE),0)</f>
        <v>0</v>
      </c>
      <c r="EG124" s="136">
        <f>IFERROR(VLOOKUP(EG$88,'Capital Structure'!$H$27:$I$29,2,FALSE),0)</f>
        <v>0</v>
      </c>
      <c r="EH124" s="136">
        <f>IFERROR(VLOOKUP(EH$88,'Capital Structure'!$H$27:$I$29,2,FALSE),0)</f>
        <v>0</v>
      </c>
      <c r="EI124" s="136">
        <f>IFERROR(VLOOKUP(EI$88,'Capital Structure'!$H$27:$I$29,2,FALSE),0)</f>
        <v>0</v>
      </c>
      <c r="EJ124" s="136">
        <f>IFERROR(VLOOKUP(EJ$88,'Capital Structure'!$H$27:$I$29,2,FALSE),0)</f>
        <v>0</v>
      </c>
      <c r="EK124" s="136">
        <f>IFERROR(VLOOKUP(EK$88,'Capital Structure'!$H$27:$I$29,2,FALSE),0)</f>
        <v>0</v>
      </c>
      <c r="EL124" s="136">
        <f>IFERROR(VLOOKUP(EL$88,'Capital Structure'!$H$27:$I$29,2,FALSE),0)</f>
        <v>0</v>
      </c>
      <c r="EM124" s="136">
        <f>IFERROR(VLOOKUP(EM$88,'Capital Structure'!$H$27:$I$29,2,FALSE),0)</f>
        <v>0</v>
      </c>
      <c r="EN124" s="136">
        <f>IFERROR(VLOOKUP(EN$88,'Capital Structure'!$H$27:$I$29,2,FALSE),0)</f>
        <v>0</v>
      </c>
      <c r="EO124" s="136">
        <f>IFERROR(VLOOKUP(EO$88,'Capital Structure'!$H$27:$I$29,2,FALSE),0)</f>
        <v>0</v>
      </c>
      <c r="EP124" s="136">
        <f>IFERROR(VLOOKUP(EP$88,'Capital Structure'!$H$27:$I$29,2,FALSE),0)</f>
        <v>0</v>
      </c>
      <c r="EQ124" s="136">
        <f>IFERROR(VLOOKUP(EQ$88,'Capital Structure'!$H$27:$I$29,2,FALSE),0)</f>
        <v>0</v>
      </c>
      <c r="ER124" s="136">
        <f>IFERROR(VLOOKUP(ER$88,'Capital Structure'!$H$27:$I$29,2,FALSE),0)</f>
        <v>0</v>
      </c>
      <c r="ES124" s="136">
        <f>IFERROR(VLOOKUP(ES$88,'Capital Structure'!$H$27:$I$29,2,FALSE),0)</f>
        <v>0</v>
      </c>
      <c r="ET124" s="136">
        <f>IFERROR(VLOOKUP(ET$88,'Capital Structure'!$H$27:$I$29,2,FALSE),0)</f>
        <v>0</v>
      </c>
      <c r="EU124" s="136">
        <f>IFERROR(VLOOKUP(EU$88,'Capital Structure'!$H$27:$I$29,2,FALSE),0)</f>
        <v>0</v>
      </c>
      <c r="EV124" s="136">
        <f>IFERROR(VLOOKUP(EV$88,'Capital Structure'!$H$27:$I$29,2,FALSE),0)</f>
        <v>0</v>
      </c>
      <c r="EW124" s="136">
        <f>IFERROR(VLOOKUP(EW$88,'Capital Structure'!$H$27:$I$29,2,FALSE),0)</f>
        <v>0</v>
      </c>
      <c r="EX124" s="136">
        <f>IFERROR(VLOOKUP(EX$88,'Capital Structure'!$H$27:$I$29,2,FALSE),0)</f>
        <v>0</v>
      </c>
      <c r="EY124" s="136">
        <f>IFERROR(VLOOKUP(EY$88,'Capital Structure'!$H$27:$I$29,2,FALSE),0)</f>
        <v>0</v>
      </c>
      <c r="EZ124" s="136">
        <f>IFERROR(VLOOKUP(EZ$88,'Capital Structure'!$H$27:$I$29,2,FALSE),0)</f>
        <v>0</v>
      </c>
      <c r="FA124" s="136">
        <f>IFERROR(VLOOKUP(FA$88,'Capital Structure'!$H$27:$I$29,2,FALSE),0)</f>
        <v>0</v>
      </c>
      <c r="FB124" s="136">
        <f>IFERROR(VLOOKUP(FB$88,'Capital Structure'!$H$27:$I$29,2,FALSE),0)</f>
        <v>0</v>
      </c>
      <c r="FC124" s="136"/>
      <c r="FD124" s="136"/>
      <c r="FE124" s="136"/>
      <c r="FF124" s="136"/>
      <c r="FG124" s="136"/>
      <c r="FH124" s="136"/>
      <c r="FI124" s="136"/>
      <c r="FJ124" s="136"/>
      <c r="FK124" s="136"/>
      <c r="FL124" s="136"/>
      <c r="FM124" s="136"/>
      <c r="FN124" s="136"/>
      <c r="FO124" s="136"/>
      <c r="FP124" s="136"/>
      <c r="FQ124" s="136"/>
      <c r="FR124" s="136"/>
      <c r="FS124" s="136"/>
      <c r="FT124" s="136"/>
      <c r="FU124" s="136"/>
      <c r="FV124" s="136"/>
      <c r="FW124" s="136"/>
      <c r="FX124" s="136"/>
      <c r="FY124" s="136"/>
      <c r="FZ124" s="136"/>
      <c r="GA124" s="136"/>
      <c r="GB124" s="136"/>
      <c r="GC124" s="136"/>
      <c r="GD124" s="136"/>
      <c r="GE124" s="136"/>
      <c r="GF124" s="136"/>
      <c r="GG124" s="136"/>
      <c r="GH124" s="136"/>
      <c r="GI124" s="136"/>
      <c r="GJ124" s="136"/>
      <c r="GK124" s="136"/>
      <c r="GL124" s="136"/>
      <c r="GM124" s="136"/>
      <c r="GN124" s="136"/>
      <c r="GO124" s="136"/>
      <c r="GP124" s="136"/>
      <c r="GQ124" s="136"/>
      <c r="GR124" s="136"/>
      <c r="GS124" s="136"/>
      <c r="GT124" s="136"/>
      <c r="GU124" s="136"/>
      <c r="GV124" s="136"/>
      <c r="GW124" s="136"/>
      <c r="GX124" s="136"/>
    </row>
    <row r="125" spans="2:206">
      <c r="B125" s="139" t="s">
        <v>353</v>
      </c>
      <c r="E125" s="136">
        <f>SUM($E$122:E122)-SUM($E$124:E124)+SUM($D$123:D123)-SUM($D$127:D127)</f>
        <v>0</v>
      </c>
      <c r="F125" s="136">
        <f>SUM($E$122:F122)-SUM($E$124:F124)+SUM($D$123:E123)-SUM($D$127:E127)</f>
        <v>0</v>
      </c>
      <c r="G125" s="136">
        <f>SUM($E$122:G122)-SUM($E$124:G124)+SUM($D$123:F123)-SUM($D$127:F127)</f>
        <v>0</v>
      </c>
      <c r="H125" s="136">
        <f>SUM($E$122:H122)-SUM($E$124:H124)+SUM($D$123:G123)-SUM($D$127:G127)</f>
        <v>0</v>
      </c>
      <c r="I125" s="136">
        <f>SUM($E$122:I122)-SUM($E$124:I124)+SUM($D$123:H123)-SUM($D$127:H127)</f>
        <v>0</v>
      </c>
      <c r="J125" s="136">
        <f>SUM($E$122:J122)-SUM($E$124:J124)+SUM($D$123:I123)-SUM($D$127:I127)</f>
        <v>0</v>
      </c>
      <c r="K125" s="136">
        <f>SUM($E$122:K122)-SUM($E$124:K124)+SUM($D$123:J123)-SUM($D$127:J127)</f>
        <v>0</v>
      </c>
      <c r="L125" s="136">
        <f>SUM($E$122:L122)-SUM($E$124:L124)+SUM($D$123:K123)-SUM($D$127:K127)</f>
        <v>0</v>
      </c>
      <c r="M125" s="136">
        <f>SUM($E$122:M122)-SUM($E$124:M124)+SUM($D$123:L123)-SUM($D$127:L127)</f>
        <v>0</v>
      </c>
      <c r="N125" s="136">
        <f>SUM($E$122:N122)-SUM($E$124:N124)+SUM($D$123:M123)-SUM($D$127:M127)</f>
        <v>0</v>
      </c>
      <c r="O125" s="136">
        <f>SUM($E$122:O122)-SUM($E$124:O124)+SUM($D$123:N123)-SUM($D$127:N127)</f>
        <v>0</v>
      </c>
      <c r="P125" s="136">
        <f>SUM($E$122:P122)-SUM($E$124:P124)+SUM($D$123:O123)-SUM($D$127:O127)</f>
        <v>0</v>
      </c>
      <c r="Q125" s="136">
        <f>SUM($E$122:Q122)-SUM($E$124:Q124)+SUM($D$123:P123)-SUM($D$127:P127)</f>
        <v>0</v>
      </c>
      <c r="R125" s="136">
        <f>SUM($E$122:R122)-SUM($E$124:R124)+SUM($D$123:Q123)-SUM($D$127:Q127)</f>
        <v>0</v>
      </c>
      <c r="S125" s="136">
        <f>SUM($E$122:S122)-SUM($E$124:S124)+SUM($D$123:R123)-SUM($D$127:R127)</f>
        <v>0</v>
      </c>
      <c r="T125" s="136">
        <f>SUM($E$122:T122)-SUM($E$124:T124)+SUM($D$123:S123)-SUM($D$127:S127)</f>
        <v>0</v>
      </c>
      <c r="U125" s="136">
        <f>SUM($E$122:U122)-SUM($E$124:U124)+SUM($D$123:T123)-SUM($D$127:T127)</f>
        <v>0</v>
      </c>
      <c r="V125" s="136">
        <f>SUM($E$122:V122)-SUM($E$124:V124)+SUM($D$123:U123)-SUM($D$127:U127)</f>
        <v>0</v>
      </c>
      <c r="W125" s="136">
        <f>SUM($E$122:W122)-SUM($E$124:W124)+SUM($D$123:V123)-SUM($D$127:V127)</f>
        <v>0</v>
      </c>
      <c r="X125" s="136">
        <f>SUM($E$122:X122)-SUM($E$124:X124)+SUM($D$123:W123)-SUM($D$127:W127)</f>
        <v>0</v>
      </c>
      <c r="Y125" s="136">
        <f>SUM($E$122:Y122)-SUM($E$124:Y124)+SUM($D$123:X123)-SUM($D$127:X127)</f>
        <v>0</v>
      </c>
      <c r="Z125" s="136">
        <f>SUM($E$122:Z122)-SUM($E$124:Z124)+SUM($D$123:Y123)-SUM($D$127:Y127)</f>
        <v>0</v>
      </c>
      <c r="AA125" s="136">
        <f>SUM($E$122:AA122)-SUM($E$124:AA124)+SUM($D$123:Z123)-SUM($D$127:Z127)</f>
        <v>0</v>
      </c>
      <c r="AB125" s="136">
        <f>SUM($E$122:AB122)-SUM($E$124:AB124)+SUM($D$123:AA123)-SUM($D$127:AA127)</f>
        <v>0</v>
      </c>
      <c r="AC125" s="136">
        <f>SUM($E$122:AC122)-SUM($E$124:AC124)+SUM($D$123:AB123)-SUM($D$127:AB127)</f>
        <v>0</v>
      </c>
      <c r="AD125" s="136">
        <f>SUM($E$122:AD122)-SUM($E$124:AD124)+SUM($D$123:AC123)-SUM($D$127:AC127)</f>
        <v>0</v>
      </c>
      <c r="AE125" s="136">
        <f>SUM($E$122:AE122)-SUM($E$124:AE124)+SUM($D$123:AD123)-SUM($D$127:AD127)</f>
        <v>0</v>
      </c>
      <c r="AF125" s="136">
        <f>SUM($E$122:AF122)-SUM($E$124:AF124)+SUM($D$123:AE123)-SUM($D$127:AE127)</f>
        <v>0</v>
      </c>
      <c r="AG125" s="136">
        <f>SUM($E$122:AG122)-SUM($E$124:AG124)+SUM($D$123:AF123)-SUM($D$127:AF127)</f>
        <v>0</v>
      </c>
      <c r="AH125" s="136">
        <f>SUM($E$122:AH122)-SUM($E$124:AH124)+SUM($D$123:AG123)-SUM($D$127:AG127)</f>
        <v>0</v>
      </c>
      <c r="AI125" s="136">
        <f>SUM($E$122:AI122)-SUM($E$124:AI124)+SUM($D$123:AH123)-SUM($D$127:AH127)</f>
        <v>0</v>
      </c>
      <c r="AJ125" s="136">
        <f>SUM($E$122:AJ122)-SUM($E$124:AJ124)+SUM($D$123:AI123)-SUM($D$127:AI127)</f>
        <v>0</v>
      </c>
      <c r="AK125" s="136">
        <f>SUM($E$122:AK122)-SUM($E$124:AK124)+SUM($D$123:AJ123)-SUM($D$127:AJ127)</f>
        <v>0</v>
      </c>
      <c r="AL125" s="136">
        <f>SUM($E$122:AL122)-SUM($E$124:AL124)+SUM($D$123:AK123)-SUM($D$127:AK127)</f>
        <v>0</v>
      </c>
      <c r="AM125" s="136">
        <f>SUM($E$122:AM122)-SUM($E$124:AM124)+SUM($D$123:AL123)-SUM($D$127:AL127)</f>
        <v>0</v>
      </c>
      <c r="AN125" s="136">
        <f>SUM($E$122:AN122)-SUM($E$124:AN124)+SUM($D$123:AM123)-SUM($D$127:AM127)</f>
        <v>0</v>
      </c>
      <c r="AO125" s="136">
        <f>SUM($E$122:AO122)-SUM($E$124:AO124)+SUM($D$123:AN123)-SUM($D$127:AN127)</f>
        <v>0</v>
      </c>
      <c r="AP125" s="136">
        <f>SUM($E$122:AP122)-SUM($E$124:AP124)+SUM($D$123:AO123)-SUM($D$127:AO127)</f>
        <v>0</v>
      </c>
      <c r="AQ125" s="136">
        <f>SUM($E$122:AQ122)-SUM($E$124:AQ124)+SUM($D$123:AP123)-SUM($D$127:AP127)</f>
        <v>0</v>
      </c>
      <c r="AR125" s="136">
        <f>SUM($E$122:AR122)-SUM($E$124:AR124)+SUM($D$123:AQ123)-SUM($D$127:AQ127)</f>
        <v>0</v>
      </c>
      <c r="AS125" s="136">
        <f>SUM($E$122:AS122)-SUM($E$124:AS124)+SUM($D$123:AR123)-SUM($D$127:AR127)</f>
        <v>0</v>
      </c>
      <c r="AT125" s="136">
        <f>SUM($E$122:AT122)-SUM($E$124:AT124)+SUM($D$123:AS123)-SUM($D$127:AS127)</f>
        <v>0</v>
      </c>
      <c r="AU125" s="136">
        <f>SUM($E$122:AU122)-SUM($E$124:AU124)+SUM($D$123:AT123)-SUM($D$127:AT127)</f>
        <v>0</v>
      </c>
      <c r="AV125" s="136">
        <f>SUM($E$122:AV122)-SUM($E$124:AV124)+SUM($D$123:AU123)-SUM($D$127:AU127)</f>
        <v>0</v>
      </c>
      <c r="AW125" s="136">
        <f>SUM($E$122:AW122)-SUM($E$124:AW124)+SUM($D$123:AV123)-SUM($D$127:AV127)</f>
        <v>0</v>
      </c>
      <c r="AX125" s="136">
        <f>SUM($E$122:AX122)-SUM($E$124:AX124)+SUM($D$123:AW123)-SUM($D$127:AW127)</f>
        <v>0</v>
      </c>
      <c r="AY125" s="136">
        <f>SUM($E$122:AY122)-SUM($E$124:AY124)+SUM($D$123:AX123)-SUM($D$127:AX127)</f>
        <v>0</v>
      </c>
      <c r="AZ125" s="136">
        <f>SUM($E$122:AZ122)-SUM($E$124:AZ124)+SUM($D$123:AY123)-SUM($D$127:AY127)</f>
        <v>0</v>
      </c>
      <c r="BA125" s="136">
        <f>SUM($E$122:BA122)-SUM($E$124:BA124)+SUM($D$123:AZ123)-SUM($D$127:AZ127)</f>
        <v>0</v>
      </c>
      <c r="BB125" s="136">
        <f>SUM($E$122:BB122)-SUM($E$124:BB124)+SUM($D$123:BA123)-SUM($D$127:BA127)</f>
        <v>0</v>
      </c>
      <c r="BC125" s="136">
        <f>SUM($E$122:BC122)-SUM($E$124:BC124)+SUM($D$123:BB123)-SUM($D$127:BB127)</f>
        <v>0</v>
      </c>
      <c r="BD125" s="136">
        <f>SUM($E$122:BD122)-SUM($E$124:BD124)+SUM($D$123:BC123)-SUM($D$127:BC127)</f>
        <v>0</v>
      </c>
      <c r="BE125" s="136">
        <f>SUM($E$122:BE122)-SUM($E$124:BE124)+SUM($D$123:BD123)-SUM($D$127:BD127)</f>
        <v>0</v>
      </c>
      <c r="BF125" s="136">
        <f>SUM($E$122:BF122)-SUM($E$124:BF124)+SUM($D$123:BE123)-SUM($D$127:BE127)</f>
        <v>0</v>
      </c>
      <c r="BG125" s="136">
        <f>SUM($E$122:BG122)-SUM($E$124:BG124)+SUM($D$123:BF123)-SUM($D$127:BF127)</f>
        <v>0</v>
      </c>
      <c r="BH125" s="136">
        <f>SUM($E$122:BH122)-SUM($E$124:BH124)+SUM($D$123:BG123)-SUM($D$127:BG127)</f>
        <v>0</v>
      </c>
      <c r="BI125" s="136">
        <f>SUM($E$122:BI122)-SUM($E$124:BI124)+SUM($D$123:BH123)-SUM($D$127:BH127)</f>
        <v>0</v>
      </c>
      <c r="BJ125" s="136">
        <f>SUM($E$122:BJ122)-SUM($E$124:BJ124)+SUM($D$123:BI123)-SUM($D$127:BI127)</f>
        <v>0</v>
      </c>
      <c r="BK125" s="136">
        <f>SUM($E$122:BK122)-SUM($E$124:BK124)+SUM($D$123:BJ123)-SUM($D$127:BJ127)</f>
        <v>0</v>
      </c>
      <c r="BL125" s="136">
        <f>SUM($E$122:BL122)-SUM($E$124:BL124)+SUM($D$123:BK123)-SUM($D$127:BK127)</f>
        <v>0</v>
      </c>
      <c r="BM125" s="136">
        <f>SUM($E$122:BM122)-SUM($E$124:BM124)+SUM($D$123:BL123)-SUM($D$127:BL127)</f>
        <v>0</v>
      </c>
      <c r="BN125" s="136">
        <f>SUM($E$122:BN122)-SUM($E$124:BN124)+SUM($D$123:BM123)-SUM($D$127:BM127)</f>
        <v>0</v>
      </c>
      <c r="BO125" s="136">
        <f>SUM($E$122:BO122)-SUM($E$124:BO124)+SUM($D$123:BN123)-SUM($D$127:BN127)</f>
        <v>0</v>
      </c>
      <c r="BP125" s="136">
        <f>SUM($E$122:BP122)-SUM($E$124:BP124)+SUM($D$123:BO123)-SUM($D$127:BO127)</f>
        <v>0</v>
      </c>
      <c r="BQ125" s="136">
        <f>SUM($E$122:BQ122)-SUM($E$124:BQ124)+SUM($D$123:BP123)-SUM($D$127:BP127)</f>
        <v>0</v>
      </c>
      <c r="BR125" s="136">
        <f>SUM($E$122:BR122)-SUM($E$124:BR124)+SUM($D$123:BQ123)-SUM($D$127:BQ127)</f>
        <v>0</v>
      </c>
      <c r="BS125" s="136">
        <f>SUM($E$122:BS122)-SUM($E$124:BS124)+SUM($D$123:BR123)-SUM($D$127:BR127)</f>
        <v>0</v>
      </c>
      <c r="BT125" s="136">
        <f>SUM($E$122:BT122)-SUM($E$124:BT124)+SUM($D$123:BS123)-SUM($D$127:BS127)</f>
        <v>0</v>
      </c>
      <c r="BU125" s="136">
        <f>SUM($E$122:BU122)-SUM($E$124:BU124)+SUM($D$123:BT123)-SUM($D$127:BT127)</f>
        <v>0</v>
      </c>
      <c r="BV125" s="136">
        <f>SUM($E$122:BV122)-SUM($E$124:BV124)+SUM($D$123:BU123)-SUM($D$127:BU127)</f>
        <v>0</v>
      </c>
      <c r="BW125" s="136">
        <f>SUM($E$122:BW122)-SUM($E$124:BW124)+SUM($D$123:BV123)-SUM($D$127:BV127)</f>
        <v>0</v>
      </c>
      <c r="BX125" s="136">
        <f>SUM($E$122:BX122)-SUM($E$124:BX124)+SUM($D$123:BW123)-SUM($D$127:BW127)</f>
        <v>0</v>
      </c>
      <c r="BY125" s="136">
        <f>SUM($E$122:BY122)-SUM($E$124:BY124)+SUM($D$123:BX123)-SUM($D$127:BX127)</f>
        <v>0</v>
      </c>
      <c r="BZ125" s="136">
        <f>SUM($E$122:BZ122)-SUM($E$124:BZ124)+SUM($D$123:BY123)-SUM($D$127:BY127)</f>
        <v>0</v>
      </c>
      <c r="CA125" s="136">
        <f>SUM($E$122:CA122)-SUM($E$124:CA124)+SUM($D$123:BZ123)-SUM($D$127:BZ127)</f>
        <v>0</v>
      </c>
      <c r="CB125" s="136">
        <f>SUM($E$122:CB122)-SUM($E$124:CB124)+SUM($D$123:CA123)-SUM($D$127:CA127)</f>
        <v>0</v>
      </c>
      <c r="CC125" s="136">
        <f>SUM($E$122:CC122)-SUM($E$124:CC124)+SUM($D$123:CB123)-SUM($D$127:CB127)</f>
        <v>0</v>
      </c>
      <c r="CD125" s="136">
        <f>SUM($E$122:CD122)-SUM($E$124:CD124)+SUM($D$123:CC123)-SUM($D$127:CC127)</f>
        <v>0</v>
      </c>
      <c r="CE125" s="136">
        <f>SUM($E$122:CE122)-SUM($E$124:CE124)+SUM($D$123:CD123)-SUM($D$127:CD127)</f>
        <v>0</v>
      </c>
      <c r="CF125" s="136">
        <f>SUM($E$122:CF122)-SUM($E$124:CF124)+SUM($D$123:CE123)-SUM($D$127:CE127)</f>
        <v>0</v>
      </c>
      <c r="CG125" s="136">
        <f>SUM($E$122:CG122)-SUM($E$124:CG124)+SUM($D$123:CF123)-SUM($D$127:CF127)</f>
        <v>0</v>
      </c>
      <c r="CH125" s="136">
        <f>SUM($E$122:CH122)-SUM($E$124:CH124)+SUM($D$123:CG123)-SUM($D$127:CG127)</f>
        <v>0</v>
      </c>
      <c r="CI125" s="136">
        <f>SUM($E$122:CI122)-SUM($E$124:CI124)+SUM($D$123:CH123)-SUM($D$127:CH127)</f>
        <v>0</v>
      </c>
      <c r="CJ125" s="136">
        <f>SUM($E$122:CJ122)-SUM($E$124:CJ124)+SUM($D$123:CI123)-SUM($D$127:CI127)</f>
        <v>0</v>
      </c>
      <c r="CK125" s="136">
        <f>SUM($E$122:CK122)-SUM($E$124:CK124)+SUM($D$123:CJ123)-SUM($D$127:CJ127)</f>
        <v>0</v>
      </c>
      <c r="CL125" s="136">
        <f>SUM($E$122:CL122)-SUM($E$124:CL124)+SUM($D$123:CK123)-SUM($D$127:CK127)</f>
        <v>0</v>
      </c>
      <c r="CM125" s="136">
        <f>SUM($E$122:CM122)-SUM($E$124:CM124)+SUM($D$123:CL123)-SUM($D$127:CL127)</f>
        <v>0</v>
      </c>
      <c r="CN125" s="136">
        <f>SUM($E$122:CN122)-SUM($E$124:CN124)+SUM($D$123:CM123)-SUM($D$127:CM127)</f>
        <v>0</v>
      </c>
      <c r="CO125" s="136">
        <f>SUM($E$122:CO122)-SUM($E$124:CO124)+SUM($D$123:CN123)-SUM($D$127:CN127)</f>
        <v>0</v>
      </c>
      <c r="CP125" s="136">
        <f>SUM($E$122:CP122)-SUM($E$124:CP124)+SUM($D$123:CO123)-SUM($D$127:CO127)</f>
        <v>0</v>
      </c>
      <c r="CQ125" s="136">
        <f>SUM($E$122:CQ122)-SUM($E$124:CQ124)+SUM($D$123:CP123)-SUM($D$127:CP127)</f>
        <v>0</v>
      </c>
      <c r="CR125" s="136">
        <f>SUM($E$122:CR122)-SUM($E$124:CR124)+SUM($D$123:CQ123)-SUM($D$127:CQ127)</f>
        <v>0</v>
      </c>
      <c r="CS125" s="136">
        <f>SUM($E$122:CS122)-SUM($E$124:CS124)+SUM($D$123:CR123)-SUM($D$127:CR127)</f>
        <v>0</v>
      </c>
      <c r="CT125" s="136">
        <f>SUM($E$122:CT122)-SUM($E$124:CT124)+SUM($D$123:CS123)-SUM($D$127:CS127)</f>
        <v>0</v>
      </c>
      <c r="CU125" s="136">
        <f>SUM($E$122:CU122)-SUM($E$124:CU124)+SUM($D$123:CT123)-SUM($D$127:CT127)</f>
        <v>0</v>
      </c>
      <c r="CV125" s="136">
        <f>SUM($E$122:CV122)-SUM($E$124:CV124)+SUM($D$123:CU123)-SUM($D$127:CU127)</f>
        <v>0</v>
      </c>
      <c r="CW125" s="136">
        <f>SUM($E$122:CW122)-SUM($E$124:CW124)+SUM($D$123:CV123)-SUM($D$127:CV127)</f>
        <v>0</v>
      </c>
      <c r="CX125" s="136">
        <f>SUM($E$122:CX122)-SUM($E$124:CX124)+SUM($D$123:CW123)-SUM($D$127:CW127)</f>
        <v>0</v>
      </c>
      <c r="CY125" s="136">
        <f>SUM($E$122:CY122)-SUM($E$124:CY124)+SUM($D$123:CX123)-SUM($D$127:CX127)</f>
        <v>0</v>
      </c>
      <c r="CZ125" s="136">
        <f>SUM($E$122:CZ122)-SUM($E$124:CZ124)+SUM($D$123:CY123)-SUM($D$127:CY127)</f>
        <v>0</v>
      </c>
      <c r="DA125" s="136">
        <f>SUM($E$122:DA122)-SUM($E$124:DA124)+SUM($D$123:CZ123)-SUM($D$127:CZ127)</f>
        <v>0</v>
      </c>
      <c r="DB125" s="136">
        <f>SUM($E$122:DB122)-SUM($E$124:DB124)+SUM($D$123:DA123)-SUM($D$127:DA127)</f>
        <v>0</v>
      </c>
      <c r="DC125" s="136">
        <f>SUM($E$122:DC122)-SUM($E$124:DC124)+SUM($D$123:DB123)-SUM($D$127:DB127)</f>
        <v>0</v>
      </c>
      <c r="DD125" s="136">
        <f>SUM($E$122:DD122)-SUM($E$124:DD124)+SUM($D$123:DC123)-SUM($D$127:DC127)</f>
        <v>0</v>
      </c>
      <c r="DE125" s="136">
        <f>SUM($E$122:DE122)-SUM($E$124:DE124)+SUM($D$123:DD123)-SUM($D$127:DD127)</f>
        <v>0</v>
      </c>
      <c r="DF125" s="136">
        <f>SUM($E$122:DF122)-SUM($E$124:DF124)+SUM($D$123:DE123)-SUM($D$127:DE127)</f>
        <v>0</v>
      </c>
      <c r="DG125" s="136">
        <f>SUM($E$122:DG122)-SUM($E$124:DG124)+SUM($D$123:DF123)-SUM($D$127:DF127)</f>
        <v>0</v>
      </c>
      <c r="DH125" s="136">
        <f>SUM($E$122:DH122)-SUM($E$124:DH124)+SUM($D$123:DG123)-SUM($D$127:DG127)</f>
        <v>0</v>
      </c>
      <c r="DI125" s="136">
        <f>SUM($E$122:DI122)-SUM($E$124:DI124)+SUM($D$123:DH123)-SUM($D$127:DH127)</f>
        <v>0</v>
      </c>
      <c r="DJ125" s="136">
        <f>SUM($E$122:DJ122)-SUM($E$124:DJ124)+SUM($D$123:DI123)-SUM($D$127:DI127)</f>
        <v>0</v>
      </c>
      <c r="DK125" s="136">
        <f>SUM($E$122:DK122)-SUM($E$124:DK124)+SUM($D$123:DJ123)-SUM($D$127:DJ127)</f>
        <v>0</v>
      </c>
      <c r="DL125" s="136">
        <f>SUM($E$122:DL122)-SUM($E$124:DL124)+SUM($D$123:DK123)-SUM($D$127:DK127)</f>
        <v>0</v>
      </c>
      <c r="DM125" s="136">
        <f>SUM($E$122:DM122)-SUM($E$124:DM124)+SUM($D$123:DL123)-SUM($D$127:DL127)</f>
        <v>0</v>
      </c>
      <c r="DN125" s="136">
        <f>SUM($E$122:DN122)-SUM($E$124:DN124)+SUM($D$123:DM123)-SUM($D$127:DM127)</f>
        <v>0</v>
      </c>
      <c r="DO125" s="136">
        <f>SUM($E$122:DO122)-SUM($E$124:DO124)+SUM($D$123:DN123)-SUM($D$127:DN127)</f>
        <v>0</v>
      </c>
      <c r="DP125" s="136">
        <f>SUM($E$122:DP122)-SUM($E$124:DP124)+SUM($D$123:DO123)-SUM($D$127:DO127)</f>
        <v>0</v>
      </c>
      <c r="DQ125" s="136">
        <f>SUM($E$122:DQ122)-SUM($E$124:DQ124)+SUM($D$123:DP123)-SUM($D$127:DP127)</f>
        <v>0</v>
      </c>
      <c r="DR125" s="136">
        <f>SUM($E$122:DR122)-SUM($E$124:DR124)+SUM($D$123:DQ123)-SUM($D$127:DQ127)</f>
        <v>0</v>
      </c>
      <c r="DS125" s="136">
        <f>SUM($E$122:DS122)-SUM($E$124:DS124)+SUM($D$123:DR123)-SUM($D$127:DR127)</f>
        <v>0</v>
      </c>
      <c r="DT125" s="136">
        <f>SUM($E$122:DT122)-SUM($E$124:DT124)+SUM($D$123:DS123)-SUM($D$127:DS127)</f>
        <v>0</v>
      </c>
      <c r="DU125" s="136">
        <f>SUM($E$122:DU122)-SUM($E$124:DU124)+SUM($D$123:DT123)-SUM($D$127:DT127)</f>
        <v>0</v>
      </c>
      <c r="DV125" s="136">
        <f>SUM($E$122:DV122)-SUM($E$124:DV124)+SUM($D$123:DU123)-SUM($D$127:DU127)</f>
        <v>0</v>
      </c>
      <c r="DW125" s="136">
        <f>SUM($E$122:DW122)-SUM($E$124:DW124)+SUM($D$123:DV123)-SUM($D$127:DV127)</f>
        <v>0</v>
      </c>
      <c r="DX125" s="136">
        <f>SUM($E$122:DX122)-SUM($E$124:DX124)+SUM($D$123:DW123)-SUM($D$127:DW127)</f>
        <v>0</v>
      </c>
      <c r="DY125" s="136">
        <f>SUM($E$122:DY122)-SUM($E$124:DY124)+SUM($D$123:DX123)-SUM($D$127:DX127)</f>
        <v>0</v>
      </c>
      <c r="DZ125" s="136">
        <f>SUM($E$122:DZ122)-SUM($E$124:DZ124)+SUM($D$123:DY123)-SUM($D$127:DY127)</f>
        <v>0</v>
      </c>
      <c r="EA125" s="136">
        <f>SUM($E$122:EA122)-SUM($E$124:EA124)+SUM($D$123:DZ123)-SUM($D$127:DZ127)</f>
        <v>0</v>
      </c>
      <c r="EB125" s="136">
        <f>SUM($E$122:EB122)-SUM($E$124:EB124)+SUM($D$123:EA123)-SUM($D$127:EA127)</f>
        <v>0</v>
      </c>
      <c r="EC125" s="136">
        <f>SUM($E$122:EC122)-SUM($E$124:EC124)+SUM($D$123:EB123)-SUM($D$127:EB127)</f>
        <v>0</v>
      </c>
      <c r="ED125" s="136">
        <f>SUM($E$122:ED122)-SUM($E$124:ED124)+SUM($D$123:EC123)-SUM($D$127:EC127)</f>
        <v>0</v>
      </c>
      <c r="EE125" s="136">
        <f>SUM($E$122:EE122)-SUM($E$124:EE124)+SUM($D$123:ED123)-SUM($D$127:ED127)</f>
        <v>0</v>
      </c>
      <c r="EF125" s="136">
        <f>SUM($E$122:EF122)-SUM($E$124:EF124)+SUM($D$123:EE123)-SUM($D$127:EE127)</f>
        <v>0</v>
      </c>
      <c r="EG125" s="136">
        <f>SUM($E$122:EG122)-SUM($E$124:EG124)+SUM($D$123:EF123)-SUM($D$127:EF127)</f>
        <v>0</v>
      </c>
      <c r="EH125" s="136">
        <f>SUM($E$122:EH122)-SUM($E$124:EH124)+SUM($D$123:EG123)-SUM($D$127:EG127)</f>
        <v>0</v>
      </c>
      <c r="EI125" s="136">
        <f>SUM($E$122:EI122)-SUM($E$124:EI124)+SUM($D$123:EH123)-SUM($D$127:EH127)</f>
        <v>0</v>
      </c>
      <c r="EJ125" s="136">
        <f>SUM($E$122:EJ122)-SUM($E$124:EJ124)+SUM($D$123:EI123)-SUM($D$127:EI127)</f>
        <v>0</v>
      </c>
      <c r="EK125" s="136">
        <f>SUM($E$122:EK122)-SUM($E$124:EK124)+SUM($D$123:EJ123)-SUM($D$127:EJ127)</f>
        <v>0</v>
      </c>
      <c r="EL125" s="136">
        <f>SUM($E$122:EL122)-SUM($E$124:EL124)+SUM($D$123:EK123)-SUM($D$127:EK127)</f>
        <v>0</v>
      </c>
      <c r="EM125" s="136">
        <f>SUM($E$122:EM122)-SUM($E$124:EM124)+SUM($D$123:EL123)-SUM($D$127:EL127)</f>
        <v>0</v>
      </c>
      <c r="EN125" s="136">
        <f>SUM($E$122:EN122)-SUM($E$124:EN124)+SUM($D$123:EM123)-SUM($D$127:EM127)</f>
        <v>0</v>
      </c>
      <c r="EO125" s="136">
        <f>SUM($E$122:EO122)-SUM($E$124:EO124)+SUM($D$123:EN123)-SUM($D$127:EN127)</f>
        <v>0</v>
      </c>
      <c r="EP125" s="136">
        <f>SUM($E$122:EP122)-SUM($E$124:EP124)+SUM($D$123:EO123)-SUM($D$127:EO127)</f>
        <v>0</v>
      </c>
      <c r="EQ125" s="136">
        <f>SUM($E$122:EQ122)-SUM($E$124:EQ124)+SUM($D$123:EP123)-SUM($D$127:EP127)</f>
        <v>0</v>
      </c>
      <c r="ER125" s="136">
        <f>SUM($E$122:ER122)-SUM($E$124:ER124)+SUM($D$123:EQ123)-SUM($D$127:EQ127)</f>
        <v>0</v>
      </c>
      <c r="ES125" s="136">
        <f>SUM($E$122:ES122)-SUM($E$124:ES124)+SUM($D$123:ER123)-SUM($D$127:ER127)</f>
        <v>0</v>
      </c>
      <c r="ET125" s="136">
        <f>SUM($E$122:ET122)-SUM($E$124:ET124)+SUM($D$123:ES123)-SUM($D$127:ES127)</f>
        <v>0</v>
      </c>
      <c r="EU125" s="136">
        <f>SUM($E$122:EU122)-SUM($E$124:EU124)+SUM($D$123:ET123)-SUM($D$127:ET127)</f>
        <v>0</v>
      </c>
      <c r="EV125" s="136">
        <f>SUM($E$122:EV122)-SUM($E$124:EV124)+SUM($D$123:EU123)-SUM($D$127:EU127)</f>
        <v>0</v>
      </c>
      <c r="EW125" s="136">
        <f>SUM($E$122:EW122)-SUM($E$124:EW124)+SUM($D$123:EV123)-SUM($D$127:EV127)</f>
        <v>0</v>
      </c>
      <c r="EX125" s="136">
        <f>SUM($E$122:EX122)-SUM($E$124:EX124)+SUM($D$123:EW123)-SUM($D$127:EW127)</f>
        <v>0</v>
      </c>
      <c r="EY125" s="136">
        <f>SUM($E$122:EY122)-SUM($E$124:EY124)+SUM($D$123:EX123)-SUM($D$127:EX127)</f>
        <v>0</v>
      </c>
      <c r="EZ125" s="136">
        <f>SUM($E$122:EZ122)-SUM($E$124:EZ124)+SUM($D$123:EY123)-SUM($D$127:EY127)</f>
        <v>0</v>
      </c>
      <c r="FA125" s="136">
        <f>SUM($E$122:FA122)-SUM($E$124:FA124)+SUM($D$123:EZ123)-SUM($D$127:EZ127)</f>
        <v>0</v>
      </c>
      <c r="FB125" s="136">
        <f>SUM($E$122:FB122)-SUM($E$124:FB124)+SUM($D$123:FA123)-SUM($D$127:FA127)</f>
        <v>0</v>
      </c>
      <c r="FC125" s="136"/>
      <c r="FD125" s="136"/>
      <c r="FE125" s="136"/>
      <c r="FF125" s="136"/>
      <c r="FG125" s="136"/>
      <c r="FH125" s="136"/>
      <c r="FI125" s="136"/>
      <c r="FJ125" s="136"/>
      <c r="FK125" s="136"/>
      <c r="FL125" s="136"/>
      <c r="FM125" s="136"/>
      <c r="FN125" s="136"/>
      <c r="FO125" s="136"/>
      <c r="FP125" s="136"/>
      <c r="FQ125" s="136"/>
      <c r="FR125" s="136"/>
      <c r="FS125" s="136"/>
      <c r="FT125" s="136"/>
      <c r="FU125" s="136"/>
      <c r="FV125" s="136"/>
      <c r="FW125" s="136"/>
      <c r="FX125" s="136"/>
      <c r="FY125" s="136"/>
      <c r="FZ125" s="136"/>
      <c r="GA125" s="136"/>
      <c r="GB125" s="136"/>
      <c r="GC125" s="136"/>
      <c r="GD125" s="136"/>
      <c r="GE125" s="136"/>
      <c r="GF125" s="136"/>
      <c r="GG125" s="136"/>
      <c r="GH125" s="136"/>
      <c r="GI125" s="136"/>
      <c r="GJ125" s="136"/>
      <c r="GK125" s="136"/>
      <c r="GL125" s="136"/>
      <c r="GM125" s="136"/>
      <c r="GN125" s="136"/>
      <c r="GO125" s="136"/>
      <c r="GP125" s="136"/>
      <c r="GQ125" s="136"/>
      <c r="GR125" s="136"/>
      <c r="GS125" s="136"/>
      <c r="GT125" s="136"/>
      <c r="GU125" s="136"/>
      <c r="GV125" s="136"/>
      <c r="GW125" s="136"/>
      <c r="GX125" s="136"/>
    </row>
    <row r="126" spans="2:206">
      <c r="B126" s="105" t="s">
        <v>340</v>
      </c>
      <c r="E126" s="136"/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36"/>
      <c r="AA126" s="136"/>
      <c r="AB126" s="136"/>
      <c r="AC126" s="136"/>
      <c r="AD126" s="136"/>
      <c r="AE126" s="136"/>
      <c r="AF126" s="136"/>
      <c r="AG126" s="136"/>
      <c r="AH126" s="136"/>
      <c r="AI126" s="136"/>
      <c r="AJ126" s="136"/>
      <c r="AK126" s="136"/>
      <c r="AL126" s="136"/>
      <c r="AM126" s="136"/>
      <c r="AN126" s="136"/>
      <c r="AO126" s="136"/>
      <c r="AP126" s="136"/>
      <c r="AQ126" s="136"/>
      <c r="AR126" s="136"/>
      <c r="AS126" s="136"/>
      <c r="AT126" s="136"/>
      <c r="AU126" s="136"/>
      <c r="AV126" s="136"/>
      <c r="AW126" s="136"/>
      <c r="AX126" s="136"/>
      <c r="AY126" s="136"/>
      <c r="AZ126" s="136"/>
      <c r="BA126" s="136"/>
      <c r="BB126" s="136"/>
      <c r="BC126" s="136"/>
      <c r="BD126" s="136"/>
      <c r="BE126" s="136"/>
      <c r="BF126" s="136"/>
      <c r="BG126" s="136"/>
      <c r="BH126" s="136"/>
      <c r="BI126" s="136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  <c r="CT126" s="136"/>
      <c r="CU126" s="136"/>
      <c r="CV126" s="136"/>
      <c r="CW126" s="136"/>
      <c r="CX126" s="136"/>
      <c r="CY126" s="136"/>
      <c r="CZ126" s="136"/>
      <c r="DA126" s="136"/>
      <c r="DB126" s="136"/>
      <c r="DC126" s="136"/>
      <c r="DD126" s="136"/>
      <c r="DE126" s="136"/>
      <c r="DF126" s="136"/>
      <c r="DG126" s="136"/>
      <c r="DH126" s="136"/>
      <c r="DI126" s="136"/>
      <c r="DJ126" s="136"/>
      <c r="DK126" s="136"/>
      <c r="DL126" s="136"/>
      <c r="DM126" s="136"/>
      <c r="DN126" s="136"/>
      <c r="DO126" s="136"/>
      <c r="DP126" s="136"/>
      <c r="DQ126" s="136"/>
      <c r="DR126" s="136"/>
      <c r="DS126" s="136"/>
      <c r="DT126" s="136"/>
      <c r="DU126" s="136"/>
      <c r="DV126" s="136"/>
      <c r="DW126" s="136"/>
      <c r="DX126" s="136"/>
      <c r="DY126" s="136"/>
      <c r="DZ126" s="136"/>
      <c r="EA126" s="136"/>
      <c r="EB126" s="136"/>
      <c r="EC126" s="136"/>
      <c r="ED126" s="136"/>
      <c r="EE126" s="136"/>
      <c r="EF126" s="136"/>
      <c r="EG126" s="136"/>
      <c r="EH126" s="136"/>
      <c r="EI126" s="136"/>
      <c r="EJ126" s="136"/>
      <c r="EK126" s="136"/>
      <c r="EL126" s="136"/>
      <c r="EM126" s="136"/>
      <c r="EN126" s="136"/>
      <c r="EO126" s="136"/>
      <c r="EP126" s="136"/>
      <c r="EQ126" s="136"/>
      <c r="ER126" s="136"/>
      <c r="ES126" s="136"/>
      <c r="ET126" s="136"/>
      <c r="EU126" s="136"/>
      <c r="EV126" s="136"/>
      <c r="EW126" s="136"/>
      <c r="EX126" s="136"/>
      <c r="EY126" s="136"/>
      <c r="EZ126" s="136"/>
      <c r="FA126" s="136"/>
      <c r="FB126" s="136"/>
      <c r="FC126" s="136"/>
      <c r="FD126" s="136"/>
      <c r="FE126" s="136"/>
      <c r="FF126" s="136"/>
      <c r="FG126" s="136"/>
      <c r="FH126" s="136"/>
      <c r="FI126" s="136"/>
      <c r="FJ126" s="136"/>
      <c r="FK126" s="136"/>
      <c r="FL126" s="136"/>
      <c r="FM126" s="136"/>
      <c r="FN126" s="136"/>
      <c r="FO126" s="136"/>
      <c r="FP126" s="136"/>
      <c r="FQ126" s="136"/>
      <c r="FR126" s="136"/>
      <c r="FS126" s="136"/>
      <c r="FT126" s="136"/>
      <c r="FU126" s="136"/>
      <c r="FV126" s="136"/>
      <c r="FW126" s="136"/>
      <c r="FX126" s="136"/>
      <c r="FY126" s="136"/>
      <c r="FZ126" s="136"/>
      <c r="GA126" s="136"/>
      <c r="GB126" s="136"/>
      <c r="GC126" s="136"/>
      <c r="GD126" s="136"/>
      <c r="GE126" s="136"/>
      <c r="GF126" s="136"/>
      <c r="GG126" s="136"/>
      <c r="GH126" s="136"/>
      <c r="GI126" s="136"/>
      <c r="GJ126" s="136"/>
      <c r="GK126" s="136"/>
      <c r="GL126" s="136"/>
      <c r="GM126" s="136"/>
      <c r="GN126" s="136"/>
      <c r="GO126" s="136"/>
      <c r="GP126" s="136"/>
      <c r="GQ126" s="136"/>
      <c r="GR126" s="136"/>
      <c r="GS126" s="136"/>
      <c r="GT126" s="136"/>
      <c r="GU126" s="136"/>
      <c r="GV126" s="136"/>
      <c r="GW126" s="136"/>
      <c r="GX126" s="136"/>
    </row>
    <row r="127" spans="2:206">
      <c r="B127" s="139" t="s">
        <v>326</v>
      </c>
      <c r="E127" s="116">
        <f>IF(E$88='Capital Structure'!$H$7,(E125-E124),0)</f>
        <v>0</v>
      </c>
      <c r="F127" s="116">
        <f>IF(F$88='Capital Structure'!$H$7,(F125-F124),0)</f>
        <v>0</v>
      </c>
      <c r="G127" s="116">
        <f>IF(G$88='Capital Structure'!$H$7,(G125-G124),0)</f>
        <v>0</v>
      </c>
      <c r="H127" s="116">
        <f>IF(H$88='Capital Structure'!$H$7,(H125-H124),0)</f>
        <v>0</v>
      </c>
      <c r="I127" s="116">
        <f>IF(I$88='Capital Structure'!$H$7,(I125-I124),0)</f>
        <v>0</v>
      </c>
      <c r="J127" s="116">
        <f>IF(J$88='Capital Structure'!$H$7,(J125-J124),0)</f>
        <v>0</v>
      </c>
      <c r="K127" s="116">
        <f>IF(K$88='Capital Structure'!$H$7,(K125-K124),0)</f>
        <v>0</v>
      </c>
      <c r="L127" s="116">
        <f>IF(L$88='Capital Structure'!$H$7,(L125-L124),0)</f>
        <v>0</v>
      </c>
      <c r="M127" s="116">
        <f>IF(M$88='Capital Structure'!$H$7,(M125-M124),0)</f>
        <v>0</v>
      </c>
      <c r="N127" s="116">
        <f>IF(N$88='Capital Structure'!$H$7,(N125-N124),0)</f>
        <v>0</v>
      </c>
      <c r="O127" s="116">
        <f>IF(O$88='Capital Structure'!$H$7,(O125-O124),0)</f>
        <v>0</v>
      </c>
      <c r="P127" s="116">
        <f>IF(P$88='Capital Structure'!$H$7,(P125-P124),0)</f>
        <v>0</v>
      </c>
      <c r="Q127" s="116">
        <f>IF(Q$88='Capital Structure'!$H$7,(Q125-Q124),0)</f>
        <v>0</v>
      </c>
      <c r="R127" s="116">
        <f>IF(R$88='Capital Structure'!$H$7,(R125-R124),0)</f>
        <v>0</v>
      </c>
      <c r="S127" s="116">
        <f>IF(S$88='Capital Structure'!$H$7,(S125-S124),0)</f>
        <v>0</v>
      </c>
      <c r="T127" s="116">
        <f>IF(T$88='Capital Structure'!$H$7,(T125-T124),0)</f>
        <v>0</v>
      </c>
      <c r="U127" s="116">
        <f>IF(U$88='Capital Structure'!$H$7,(U125-U124),0)</f>
        <v>0</v>
      </c>
      <c r="V127" s="116">
        <f>IF(V$88='Capital Structure'!$H$7,(V125-V124),0)</f>
        <v>0</v>
      </c>
      <c r="W127" s="116">
        <f>IF(W$88='Capital Structure'!$H$7,(W125-W124),0)</f>
        <v>0</v>
      </c>
      <c r="X127" s="116">
        <f>IF(X$88='Capital Structure'!$H$7,(X125-X124),0)</f>
        <v>0</v>
      </c>
      <c r="Y127" s="116">
        <f>IF(Y$88='Capital Structure'!$H$7,(Y125-Y124),0)</f>
        <v>0</v>
      </c>
      <c r="Z127" s="116">
        <f>IF(Z$88='Capital Structure'!$H$7,(Z125-Z124),0)</f>
        <v>0</v>
      </c>
      <c r="AA127" s="116">
        <f>IF(AA$88='Capital Structure'!$H$7,(AA125-AA124),0)</f>
        <v>0</v>
      </c>
      <c r="AB127" s="116">
        <f>IF(AB$88='Capital Structure'!$H$7,(AB125-AB124),0)</f>
        <v>0</v>
      </c>
      <c r="AC127" s="116">
        <f>IF(AC$88='Capital Structure'!$H$7,(AC125-AC124),0)</f>
        <v>0</v>
      </c>
      <c r="AD127" s="116">
        <f>IF(AD$88='Capital Structure'!$H$7,(AD125-AD124),0)</f>
        <v>0</v>
      </c>
      <c r="AE127" s="116">
        <f>IF(AE$88='Capital Structure'!$H$7,(AE125-AE124),0)</f>
        <v>0</v>
      </c>
      <c r="AF127" s="116">
        <f>IF(AF$88='Capital Structure'!$H$7,(AF125-AF124),0)</f>
        <v>0</v>
      </c>
      <c r="AG127" s="116">
        <f>IF(AG$88='Capital Structure'!$H$7,(AG125-AG124),0)</f>
        <v>0</v>
      </c>
      <c r="AH127" s="116">
        <f>IF(AH$88='Capital Structure'!$H$7,(AH125-AH124),0)</f>
        <v>0</v>
      </c>
      <c r="AI127" s="116">
        <f>IF(AI$88='Capital Structure'!$H$7,(AI125-AI124),0)</f>
        <v>0</v>
      </c>
      <c r="AJ127" s="116">
        <f>IF(AJ$88='Capital Structure'!$H$7,(AJ125-AJ124),0)</f>
        <v>0</v>
      </c>
      <c r="AK127" s="116">
        <f>IF(AK$88='Capital Structure'!$H$7,(AK125-AK124),0)</f>
        <v>0</v>
      </c>
      <c r="AL127" s="116">
        <f>IF(AL$88='Capital Structure'!$H$7,(AL125-AL124),0)</f>
        <v>0</v>
      </c>
      <c r="AM127" s="116">
        <f>IF(AM$88='Capital Structure'!$H$7,(AM125-AM124),0)</f>
        <v>0</v>
      </c>
      <c r="AN127" s="116">
        <f>IF(AN$88='Capital Structure'!$H$7,(AN125-AN124),0)</f>
        <v>0</v>
      </c>
      <c r="AO127" s="116">
        <f>IF(AO$88='Capital Structure'!$H$7,(AO125-AO124),0)</f>
        <v>0</v>
      </c>
      <c r="AP127" s="116">
        <f>IF(AP$88='Capital Structure'!$H$7,(AP125-AP124),0)</f>
        <v>0</v>
      </c>
      <c r="AQ127" s="116">
        <f>IF(AQ$88='Capital Structure'!$H$7,(AQ125-AQ124),0)</f>
        <v>0</v>
      </c>
      <c r="AR127" s="116">
        <f>IF(AR$88='Capital Structure'!$H$7,(AR125-AR124),0)</f>
        <v>0</v>
      </c>
      <c r="AS127" s="116">
        <f>IF(AS$88='Capital Structure'!$H$7,(AS125-AS124),0)</f>
        <v>0</v>
      </c>
      <c r="AT127" s="116">
        <f>IF(AT$88='Capital Structure'!$H$7,(AT125-AT124),0)</f>
        <v>0</v>
      </c>
      <c r="AU127" s="116">
        <f>IF(AU$88='Capital Structure'!$H$7,(AU125-AU124),0)</f>
        <v>0</v>
      </c>
      <c r="AV127" s="116">
        <f>IF(AV$88='Capital Structure'!$H$7,(AV125-AV124),0)</f>
        <v>0</v>
      </c>
      <c r="AW127" s="116">
        <f>IF(AW$88='Capital Structure'!$H$7,(AW125-AW124),0)</f>
        <v>0</v>
      </c>
      <c r="AX127" s="116">
        <f>IF(AX$88='Capital Structure'!$H$7,(AX125-AX124),0)</f>
        <v>0</v>
      </c>
      <c r="AY127" s="116">
        <f>IF(AY$88='Capital Structure'!$H$7,(AY125-AY124),0)</f>
        <v>0</v>
      </c>
      <c r="AZ127" s="116">
        <f>IF(AZ$88='Capital Structure'!$H$7,(AZ125-AZ124),0)</f>
        <v>0</v>
      </c>
      <c r="BA127" s="116">
        <f>IF(BA$88='Capital Structure'!$H$7,(BA125-BA124),0)</f>
        <v>0</v>
      </c>
      <c r="BB127" s="116">
        <f>IF(BB$88='Capital Structure'!$H$7,(BB125-BB124),0)</f>
        <v>0</v>
      </c>
      <c r="BC127" s="116">
        <f>IF(BC$88='Capital Structure'!$H$7,(BC125-BC124),0)</f>
        <v>0</v>
      </c>
      <c r="BD127" s="116">
        <f>IF(BD$88='Capital Structure'!$H$7,(BD125-BD124),0)</f>
        <v>0</v>
      </c>
      <c r="BE127" s="116">
        <f>IF(BE$88='Capital Structure'!$H$7,(BE125-BE124),0)</f>
        <v>0</v>
      </c>
      <c r="BF127" s="116">
        <f>IF(BF$88='Capital Structure'!$H$7,(BF125-BF124),0)</f>
        <v>0</v>
      </c>
      <c r="BG127" s="116">
        <f>IF(BG$88='Capital Structure'!$H$7,(BG125-BG124),0)</f>
        <v>0</v>
      </c>
      <c r="BH127" s="116">
        <f>IF(BH$88='Capital Structure'!$H$7,(BH125-BH124),0)</f>
        <v>0</v>
      </c>
      <c r="BI127" s="116">
        <f>IF(BI$88='Capital Structure'!$H$7,(BI125-BI124),0)</f>
        <v>0</v>
      </c>
      <c r="BJ127" s="116">
        <f>IF(BJ$88='Capital Structure'!$H$7,(BJ125-BJ124),0)</f>
        <v>0</v>
      </c>
      <c r="BK127" s="116">
        <f>IF(BK$88='Capital Structure'!$H$7,(BK125-BK124),0)</f>
        <v>0</v>
      </c>
      <c r="BL127" s="116">
        <f>IF(BL$88='Capital Structure'!$H$7,(BL125-BL124),0)</f>
        <v>0</v>
      </c>
      <c r="BM127" s="116">
        <f>IF(BM$88='Capital Structure'!$H$7,(BM125-BM124),0)</f>
        <v>0</v>
      </c>
      <c r="BN127" s="116">
        <f>IF(BN$88='Capital Structure'!$H$7,(BN125-BN124),0)</f>
        <v>0</v>
      </c>
      <c r="BO127" s="116">
        <f>IF(BO$88='Capital Structure'!$H$7,(BO125-BO124),0)</f>
        <v>0</v>
      </c>
      <c r="BP127" s="116">
        <f>IF(BP$88='Capital Structure'!$H$7,(BP125-BP124),0)</f>
        <v>0</v>
      </c>
      <c r="BQ127" s="116">
        <f>IF(BQ$88='Capital Structure'!$H$7,(BQ125-BQ124),0)</f>
        <v>0</v>
      </c>
      <c r="BR127" s="116">
        <f>IF(BR$88='Capital Structure'!$H$7,(BR125-BR124),0)</f>
        <v>0</v>
      </c>
      <c r="BS127" s="116">
        <f>IF(BS$88='Capital Structure'!$H$7,(BS125-BS124),0)</f>
        <v>0</v>
      </c>
      <c r="BT127" s="116">
        <f>IF(BT$88='Capital Structure'!$H$7,(BT125-BT124),0)</f>
        <v>0</v>
      </c>
      <c r="BU127" s="116">
        <f>IF(BU$88='Capital Structure'!$H$7,(BU125-BU124),0)</f>
        <v>0</v>
      </c>
      <c r="BV127" s="116">
        <f>IF(BV$88='Capital Structure'!$H$7,(BV125-BV124),0)</f>
        <v>0</v>
      </c>
      <c r="BW127" s="116">
        <f>IF(BW$88='Capital Structure'!$H$7,(BW125-BW124),0)</f>
        <v>0</v>
      </c>
      <c r="BX127" s="116">
        <f>IF(BX$88='Capital Structure'!$H$7,(BX125-BX124),0)</f>
        <v>0</v>
      </c>
      <c r="BY127" s="116">
        <f>IF(BY$88='Capital Structure'!$H$7,(BY125-BY124),0)</f>
        <v>0</v>
      </c>
      <c r="BZ127" s="116">
        <f>IF(BZ$88='Capital Structure'!$H$7,(BZ125-BZ124),0)</f>
        <v>0</v>
      </c>
      <c r="CA127" s="116">
        <f>IF(CA$88='Capital Structure'!$H$7,(CA125-CA124),0)</f>
        <v>0</v>
      </c>
      <c r="CB127" s="116">
        <f>IF(CB$88='Capital Structure'!$H$7,(CB125-CB124),0)</f>
        <v>0</v>
      </c>
      <c r="CC127" s="116">
        <f>IF(CC$88='Capital Structure'!$H$7,(CC125-CC124),0)</f>
        <v>0</v>
      </c>
      <c r="CD127" s="116">
        <f>IF(CD$88='Capital Structure'!$H$7,(CD125-CD124),0)</f>
        <v>0</v>
      </c>
      <c r="CE127" s="116">
        <f>IF(CE$88='Capital Structure'!$H$7,(CE125-CE124),0)</f>
        <v>0</v>
      </c>
      <c r="CF127" s="116">
        <f>IF(CF$88='Capital Structure'!$H$7,(CF125-CF124),0)</f>
        <v>0</v>
      </c>
      <c r="CG127" s="116">
        <f>IF(CG$88='Capital Structure'!$H$7,(CG125-CG124),0)</f>
        <v>0</v>
      </c>
      <c r="CH127" s="116">
        <f>IF(CH$88='Capital Structure'!$H$7,(CH125-CH124),0)</f>
        <v>0</v>
      </c>
      <c r="CI127" s="116">
        <f>IF(CI$88='Capital Structure'!$H$7,(CI125-CI124),0)</f>
        <v>0</v>
      </c>
      <c r="CJ127" s="116">
        <f>IF(CJ$88='Capital Structure'!$H$7,(CJ125-CJ124),0)</f>
        <v>0</v>
      </c>
      <c r="CK127" s="116">
        <f>IF(CK$88='Capital Structure'!$H$7,(CK125-CK124),0)</f>
        <v>0</v>
      </c>
      <c r="CL127" s="116">
        <f>IF(CL$88='Capital Structure'!$H$7,(CL125-CL124),0)</f>
        <v>0</v>
      </c>
      <c r="CM127" s="116">
        <f>IF(CM$88='Capital Structure'!$H$7,(CM125-CM124),0)</f>
        <v>0</v>
      </c>
      <c r="CN127" s="116">
        <f>IF(CN$88='Capital Structure'!$H$7,(CN125-CN124),0)</f>
        <v>0</v>
      </c>
      <c r="CO127" s="116">
        <f>IF(CO$88='Capital Structure'!$H$7,(CO125-CO124),0)</f>
        <v>0</v>
      </c>
      <c r="CP127" s="116">
        <f>IF(CP$88='Capital Structure'!$H$7,(CP125-CP124),0)</f>
        <v>0</v>
      </c>
      <c r="CQ127" s="116">
        <f>IF(CQ$88='Capital Structure'!$H$7,(CQ125-CQ124),0)</f>
        <v>0</v>
      </c>
      <c r="CR127" s="116">
        <f>IF(CR$88='Capital Structure'!$H$7,(CR125-CR124),0)</f>
        <v>0</v>
      </c>
      <c r="CS127" s="116">
        <f>IF(CS$88='Capital Structure'!$H$7,(CS125-CS124),0)</f>
        <v>0</v>
      </c>
      <c r="CT127" s="116">
        <f>IF(CT$88='Capital Structure'!$H$7,(CT125-CT124),0)</f>
        <v>0</v>
      </c>
      <c r="CU127" s="116">
        <f>IF(CU$88='Capital Structure'!$H$7,(CU125-CU124),0)</f>
        <v>0</v>
      </c>
      <c r="CV127" s="116">
        <f>IF(CV$88='Capital Structure'!$H$7,(CV125-CV124),0)</f>
        <v>0</v>
      </c>
      <c r="CW127" s="116">
        <f>IF(CW$88='Capital Structure'!$H$7,(CW125-CW124),0)</f>
        <v>0</v>
      </c>
      <c r="CX127" s="116">
        <f>IF(CX$88='Capital Structure'!$H$7,(CX125-CX124),0)</f>
        <v>0</v>
      </c>
      <c r="CY127" s="116">
        <f>IF(CY$88='Capital Structure'!$H$7,(CY125-CY124),0)</f>
        <v>0</v>
      </c>
      <c r="CZ127" s="116">
        <f>IF(CZ$88='Capital Structure'!$H$7,(CZ125-CZ124),0)</f>
        <v>0</v>
      </c>
      <c r="DA127" s="116">
        <f>IF(DA$88='Capital Structure'!$H$7,(DA125-DA124),0)</f>
        <v>0</v>
      </c>
      <c r="DB127" s="116">
        <f>IF(DB$88='Capital Structure'!$H$7,(DB125-DB124),0)</f>
        <v>0</v>
      </c>
      <c r="DC127" s="116">
        <f>IF(DC$88='Capital Structure'!$H$7,(DC125-DC124),0)</f>
        <v>0</v>
      </c>
      <c r="DD127" s="116">
        <f>IF(DD$88='Capital Structure'!$H$7,(DD125-DD124),0)</f>
        <v>0</v>
      </c>
      <c r="DE127" s="116">
        <f>IF(DE$88='Capital Structure'!$H$7,(DE125-DE124),0)</f>
        <v>0</v>
      </c>
      <c r="DF127" s="116">
        <f>IF(DF$88='Capital Structure'!$H$7,(DF125-DF124),0)</f>
        <v>0</v>
      </c>
      <c r="DG127" s="116">
        <f>IF(DG$88='Capital Structure'!$H$7,(DG125-DG124),0)</f>
        <v>0</v>
      </c>
      <c r="DH127" s="116">
        <f>IF(DH$88='Capital Structure'!$H$7,(DH125-DH124),0)</f>
        <v>0</v>
      </c>
      <c r="DI127" s="116">
        <f>IF(DI$88='Capital Structure'!$H$7,(DI125-DI124),0)</f>
        <v>0</v>
      </c>
      <c r="DJ127" s="116">
        <f>IF(DJ$88='Capital Structure'!$H$7,(DJ125-DJ124),0)</f>
        <v>0</v>
      </c>
      <c r="DK127" s="116">
        <f>IF(DK$88='Capital Structure'!$H$7,(DK125-DK124),0)</f>
        <v>0</v>
      </c>
      <c r="DL127" s="116">
        <f>IF(DL$88='Capital Structure'!$H$7,(DL125-DL124),0)</f>
        <v>0</v>
      </c>
      <c r="DM127" s="116">
        <f>IF(DM$88='Capital Structure'!$H$7,(DM125-DM124),0)</f>
        <v>0</v>
      </c>
      <c r="DN127" s="116">
        <f>IF(DN$88='Capital Structure'!$H$7,(DN125-DN124),0)</f>
        <v>0</v>
      </c>
      <c r="DO127" s="116">
        <f>IF(DO$88='Capital Structure'!$H$7,(DO125-DO124),0)</f>
        <v>0</v>
      </c>
      <c r="DP127" s="116">
        <f>IF(DP$88='Capital Structure'!$H$7,(DP125-DP124),0)</f>
        <v>0</v>
      </c>
      <c r="DQ127" s="116">
        <f>IF(DQ$88='Capital Structure'!$H$7,(DQ125-DQ124),0)</f>
        <v>0</v>
      </c>
      <c r="DR127" s="116">
        <f>IF(DR$88='Capital Structure'!$H$7,(DR125-DR124),0)</f>
        <v>0</v>
      </c>
      <c r="DS127" s="116">
        <f>IF(DS$88='Capital Structure'!$H$7,(DS125-DS124),0)</f>
        <v>0</v>
      </c>
      <c r="DT127" s="116">
        <f>IF(DT$88='Capital Structure'!$H$7,(DT125-DT124),0)</f>
        <v>0</v>
      </c>
      <c r="DU127" s="116">
        <f>IF(DU$88='Capital Structure'!$H$7,(DU125-DU124),0)</f>
        <v>0</v>
      </c>
      <c r="DV127" s="116">
        <f>IF(DV$88='Capital Structure'!$H$7,(DV125-DV124),0)</f>
        <v>0</v>
      </c>
      <c r="DW127" s="116">
        <f>IF(DW$88='Capital Structure'!$H$7,(DW125-DW124),0)</f>
        <v>0</v>
      </c>
      <c r="DX127" s="116">
        <f>IF(DX$88='Capital Structure'!$H$7,(DX125-DX124),0)</f>
        <v>0</v>
      </c>
      <c r="DY127" s="116">
        <f>IF(DY$88='Capital Structure'!$H$7,(DY125-DY124),0)</f>
        <v>0</v>
      </c>
      <c r="DZ127" s="116">
        <f>IF(DZ$88='Capital Structure'!$H$7,(DZ125-DZ124),0)</f>
        <v>0</v>
      </c>
      <c r="EA127" s="116">
        <f>IF(EA$88='Capital Structure'!$H$7,(EA125-EA124),0)</f>
        <v>0</v>
      </c>
      <c r="EB127" s="116">
        <f>IF(EB$88='Capital Structure'!$H$7,(EB125-EB124),0)</f>
        <v>0</v>
      </c>
      <c r="EC127" s="116">
        <f>IF(EC$88='Capital Structure'!$H$7,(EC125-EC124),0)</f>
        <v>0</v>
      </c>
      <c r="ED127" s="116">
        <f>IF(ED$88='Capital Structure'!$H$7,(ED125-ED124),0)</f>
        <v>0</v>
      </c>
      <c r="EE127" s="116">
        <f>IF(EE$88='Capital Structure'!$H$7,(EE125-EE124),0)</f>
        <v>0</v>
      </c>
      <c r="EF127" s="116">
        <f>IF(EF$88='Capital Structure'!$H$7,(EF125-EF124),0)</f>
        <v>0</v>
      </c>
      <c r="EG127" s="116">
        <f>IF(EG$88='Capital Structure'!$H$7,(EG125-EG124),0)</f>
        <v>0</v>
      </c>
      <c r="EH127" s="116">
        <f>IF(EH$88='Capital Structure'!$H$7,(EH125-EH124),0)</f>
        <v>0</v>
      </c>
      <c r="EI127" s="116">
        <f>IF(EI$88='Capital Structure'!$H$7,(EI125-EI124),0)</f>
        <v>0</v>
      </c>
      <c r="EJ127" s="116">
        <f>IF(EJ$88='Capital Structure'!$H$7,(EJ125-EJ124),0)</f>
        <v>0</v>
      </c>
      <c r="EK127" s="116">
        <f>IF(EK$88='Capital Structure'!$H$7,(EK125-EK124),0)</f>
        <v>0</v>
      </c>
      <c r="EL127" s="116">
        <f>IF(EL$88='Capital Structure'!$H$7,(EL125-EL124),0)</f>
        <v>0</v>
      </c>
      <c r="EM127" s="116">
        <f>IF(EM$88='Capital Structure'!$H$7,(EM125-EM124),0)</f>
        <v>0</v>
      </c>
      <c r="EN127" s="116">
        <f>IF(EN$88='Capital Structure'!$H$7,(EN125-EN124),0)</f>
        <v>0</v>
      </c>
      <c r="EO127" s="116">
        <f>IF(EO$88='Capital Structure'!$H$7,(EO125-EO124),0)</f>
        <v>0</v>
      </c>
      <c r="EP127" s="116">
        <f>IF(EP$88='Capital Structure'!$H$7,(EP125-EP124),0)</f>
        <v>0</v>
      </c>
      <c r="EQ127" s="116">
        <f>IF(EQ$88='Capital Structure'!$H$7,(EQ125-EQ124),0)</f>
        <v>0</v>
      </c>
      <c r="ER127" s="116">
        <f>IF(ER$88='Capital Structure'!$H$7,(ER125-ER124),0)</f>
        <v>0</v>
      </c>
      <c r="ES127" s="116">
        <f>IF(ES$88='Capital Structure'!$H$7,(ES125-ES124),0)</f>
        <v>0</v>
      </c>
      <c r="ET127" s="116">
        <f>IF(ET$88='Capital Structure'!$H$7,(ET125-ET124),0)</f>
        <v>0</v>
      </c>
      <c r="EU127" s="116">
        <f>IF(EU$88='Capital Structure'!$H$7,(EU125-EU124),0)</f>
        <v>0</v>
      </c>
      <c r="EV127" s="116">
        <f>IF(EV$88='Capital Structure'!$H$7,(EV125-EV124),0)</f>
        <v>0</v>
      </c>
      <c r="EW127" s="116">
        <f>IF(EW$88='Capital Structure'!$H$7,(EW125-EW124),0)</f>
        <v>0</v>
      </c>
      <c r="EX127" s="116">
        <f>IF(EX$88='Capital Structure'!$H$7,(EX125-EX124),0)</f>
        <v>0</v>
      </c>
      <c r="EY127" s="116">
        <f>IF(EY$88='Capital Structure'!$H$7,(EY125-EY124),0)</f>
        <v>0</v>
      </c>
      <c r="EZ127" s="116">
        <f>IF(EZ$88='Capital Structure'!$H$7,(EZ125-EZ124),0)</f>
        <v>0</v>
      </c>
      <c r="FA127" s="116">
        <f>IF(FA$88='Capital Structure'!$H$7,(FA125-FA124),0)</f>
        <v>0</v>
      </c>
      <c r="FB127" s="116">
        <f>IF(FB$88='Capital Structure'!$H$7,(FB125-FB124),0)</f>
        <v>0</v>
      </c>
      <c r="FC127" s="116"/>
      <c r="FD127" s="116"/>
      <c r="FE127" s="116"/>
      <c r="FF127" s="116"/>
      <c r="FG127" s="116"/>
      <c r="FH127" s="116"/>
      <c r="FI127" s="116"/>
      <c r="FJ127" s="116"/>
      <c r="FK127" s="116"/>
      <c r="FL127" s="116"/>
      <c r="FM127" s="116"/>
      <c r="FN127" s="116"/>
      <c r="FO127" s="116"/>
      <c r="FP127" s="116"/>
      <c r="FQ127" s="116"/>
      <c r="FR127" s="116"/>
      <c r="FS127" s="116"/>
      <c r="FT127" s="116"/>
      <c r="FU127" s="116"/>
      <c r="FV127" s="116"/>
      <c r="FW127" s="116"/>
      <c r="FX127" s="116"/>
      <c r="FY127" s="116"/>
      <c r="FZ127" s="116"/>
      <c r="GA127" s="116"/>
      <c r="GB127" s="116"/>
      <c r="GC127" s="116"/>
      <c r="GD127" s="116"/>
      <c r="GE127" s="116"/>
      <c r="GF127" s="116"/>
      <c r="GG127" s="116"/>
      <c r="GH127" s="116"/>
      <c r="GI127" s="116"/>
      <c r="GJ127" s="116"/>
      <c r="GK127" s="116"/>
      <c r="GL127" s="116"/>
      <c r="GM127" s="116"/>
      <c r="GN127" s="116"/>
      <c r="GO127" s="116"/>
      <c r="GP127" s="116"/>
      <c r="GQ127" s="116"/>
      <c r="GR127" s="116"/>
      <c r="GS127" s="116"/>
      <c r="GT127" s="116"/>
      <c r="GU127" s="116"/>
      <c r="GV127" s="116"/>
      <c r="GW127" s="116"/>
      <c r="GX127" s="116"/>
    </row>
    <row r="128" spans="2:206">
      <c r="B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  <c r="AA128" s="139"/>
      <c r="AB128" s="139"/>
      <c r="AC128" s="139"/>
      <c r="AD128" s="139"/>
      <c r="AE128" s="139"/>
      <c r="AF128" s="139"/>
      <c r="AG128" s="139"/>
      <c r="AH128" s="139"/>
      <c r="AI128" s="139"/>
      <c r="AJ128" s="139"/>
      <c r="AK128" s="139"/>
      <c r="AL128" s="139"/>
      <c r="AM128" s="139"/>
      <c r="AN128" s="139"/>
      <c r="AO128" s="139"/>
      <c r="AP128" s="139"/>
      <c r="AQ128" s="139"/>
      <c r="AR128" s="139"/>
      <c r="AS128" s="139"/>
      <c r="AT128" s="139"/>
      <c r="AU128" s="139"/>
      <c r="AV128" s="139"/>
      <c r="AW128" s="139"/>
      <c r="AX128" s="139"/>
      <c r="AY128" s="139"/>
      <c r="AZ128" s="139"/>
      <c r="BA128" s="139"/>
      <c r="BB128" s="139"/>
      <c r="BC128" s="139"/>
      <c r="BD128" s="139"/>
      <c r="BE128" s="139"/>
      <c r="BF128" s="139"/>
      <c r="BG128" s="139"/>
      <c r="BH128" s="139"/>
      <c r="BI128" s="139"/>
      <c r="BJ128" s="139"/>
      <c r="BK128" s="139"/>
      <c r="BL128" s="139"/>
      <c r="BM128" s="139"/>
      <c r="BN128" s="139"/>
      <c r="BO128" s="139"/>
      <c r="BP128" s="139"/>
      <c r="BQ128" s="139"/>
      <c r="BR128" s="139"/>
      <c r="BS128" s="139"/>
      <c r="BT128" s="139"/>
      <c r="BU128" s="139"/>
      <c r="BV128" s="139"/>
      <c r="BW128" s="139"/>
      <c r="BX128" s="139"/>
      <c r="BY128" s="139"/>
      <c r="BZ128" s="139"/>
      <c r="CA128" s="139"/>
      <c r="CB128" s="139"/>
      <c r="CC128" s="139"/>
      <c r="CD128" s="139"/>
      <c r="CE128" s="139"/>
      <c r="CF128" s="139"/>
      <c r="CG128" s="139"/>
      <c r="CH128" s="139"/>
      <c r="CI128" s="139"/>
      <c r="CJ128" s="139"/>
      <c r="CK128" s="139"/>
      <c r="CL128" s="139"/>
      <c r="CM128" s="139"/>
      <c r="CN128" s="139"/>
      <c r="CO128" s="139"/>
      <c r="CP128" s="139"/>
      <c r="CQ128" s="139"/>
      <c r="CR128" s="139"/>
      <c r="CS128" s="139"/>
      <c r="CT128" s="139"/>
      <c r="CU128" s="139"/>
      <c r="CV128" s="139"/>
      <c r="CW128" s="139"/>
      <c r="CX128" s="139"/>
      <c r="CY128" s="139"/>
      <c r="CZ128" s="139"/>
      <c r="DA128" s="139"/>
      <c r="DB128" s="139"/>
      <c r="DC128" s="139"/>
      <c r="DD128" s="139"/>
      <c r="DE128" s="139"/>
      <c r="DF128" s="139"/>
      <c r="DG128" s="139"/>
      <c r="DH128" s="139"/>
      <c r="DI128" s="139"/>
      <c r="DJ128" s="139"/>
      <c r="DK128" s="139"/>
      <c r="DL128" s="139"/>
      <c r="DM128" s="139"/>
      <c r="DN128" s="139"/>
      <c r="DO128" s="139"/>
      <c r="DP128" s="139"/>
      <c r="DQ128" s="139"/>
      <c r="DR128" s="139"/>
      <c r="DS128" s="139"/>
      <c r="DT128" s="139"/>
      <c r="DU128" s="139"/>
      <c r="DV128" s="139"/>
      <c r="DW128" s="139"/>
      <c r="DX128" s="139"/>
      <c r="DY128" s="139"/>
      <c r="DZ128" s="139"/>
      <c r="EA128" s="139"/>
      <c r="EB128" s="139"/>
      <c r="EC128" s="139"/>
      <c r="ED128" s="139"/>
      <c r="EE128" s="139"/>
      <c r="EF128" s="139"/>
      <c r="EG128" s="139"/>
      <c r="EH128" s="139"/>
      <c r="EI128" s="139"/>
      <c r="EJ128" s="139"/>
      <c r="EK128" s="139"/>
      <c r="EL128" s="139"/>
      <c r="EM128" s="139"/>
      <c r="EN128" s="139"/>
      <c r="EO128" s="139"/>
      <c r="EP128" s="139"/>
      <c r="EQ128" s="139"/>
      <c r="ER128" s="139"/>
      <c r="ES128" s="139"/>
      <c r="ET128" s="139"/>
      <c r="EU128" s="139"/>
      <c r="EV128" s="139"/>
      <c r="EW128" s="139"/>
      <c r="EX128" s="139"/>
      <c r="EY128" s="139"/>
      <c r="EZ128" s="139"/>
      <c r="FA128" s="139"/>
      <c r="FB128" s="139"/>
      <c r="FC128" s="139"/>
      <c r="FD128" s="139"/>
      <c r="FE128" s="139"/>
      <c r="FF128" s="139"/>
      <c r="FG128" s="139"/>
      <c r="FH128" s="139"/>
      <c r="FI128" s="139"/>
      <c r="FJ128" s="139"/>
      <c r="FK128" s="139"/>
      <c r="FL128" s="139"/>
      <c r="FM128" s="139"/>
      <c r="FN128" s="139"/>
      <c r="FO128" s="139"/>
      <c r="FP128" s="139"/>
      <c r="FQ128" s="139"/>
      <c r="FR128" s="139"/>
      <c r="FS128" s="139"/>
      <c r="FT128" s="139"/>
      <c r="FU128" s="139"/>
      <c r="FV128" s="139"/>
      <c r="FW128" s="139"/>
      <c r="FX128" s="139"/>
      <c r="FY128" s="139"/>
      <c r="FZ128" s="139"/>
      <c r="GA128" s="139"/>
      <c r="GB128" s="139"/>
      <c r="GC128" s="139"/>
      <c r="GD128" s="139"/>
      <c r="GE128" s="139"/>
      <c r="GF128" s="139"/>
      <c r="GG128" s="139"/>
      <c r="GH128" s="139"/>
      <c r="GI128" s="139"/>
      <c r="GJ128" s="139"/>
      <c r="GK128" s="139"/>
      <c r="GL128" s="139"/>
      <c r="GM128" s="139"/>
      <c r="GN128" s="139"/>
      <c r="GO128" s="139"/>
      <c r="GP128" s="139"/>
      <c r="GQ128" s="139"/>
      <c r="GR128" s="139"/>
      <c r="GS128" s="139"/>
      <c r="GT128" s="139"/>
      <c r="GU128" s="139"/>
      <c r="GV128" s="139"/>
      <c r="GW128" s="139"/>
      <c r="GX128" s="139"/>
    </row>
    <row r="129" spans="1:206">
      <c r="B129" s="139" t="s">
        <v>354</v>
      </c>
      <c r="E129" s="139">
        <f>MAX((SUM($E$122:E122)-SUM($E$131:E131)-SUM($E$130:E130))*'Capital Structure'!$H$21/12,0)</f>
        <v>0</v>
      </c>
      <c r="F129" s="139">
        <f>MAX((SUM($E$122:F122)-SUM($E$131:F131)-SUM($E$130:F130))*'Capital Structure'!$H$21/12,0)</f>
        <v>0</v>
      </c>
      <c r="G129" s="139">
        <f>MAX((SUM($E$122:G122)-SUM($E$131:G131)-SUM($E$130:G130))*'Capital Structure'!$H$21/12,0)</f>
        <v>0</v>
      </c>
      <c r="H129" s="139">
        <f>MAX((SUM($E$122:H122)-SUM($E$131:H131)-SUM($E$130:H130))*'Capital Structure'!$H$21/12,0)</f>
        <v>0</v>
      </c>
      <c r="I129" s="139">
        <f>MAX((SUM($E$122:I122)-SUM($E$131:I131)-SUM($E$130:I130))*'Capital Structure'!$H$21/12,0)</f>
        <v>0</v>
      </c>
      <c r="J129" s="139">
        <f>MAX((SUM($E$122:J122)-SUM($E$131:J131)-SUM($E$130:J130))*'Capital Structure'!$H$21/12,0)</f>
        <v>0</v>
      </c>
      <c r="K129" s="139">
        <f>MAX((SUM($E$122:K122)-SUM($E$131:K131)-SUM($E$130:K130))*'Capital Structure'!$H$21/12,0)</f>
        <v>0</v>
      </c>
      <c r="L129" s="139">
        <f>MAX((SUM($E$122:L122)-SUM($E$131:L131)-SUM($E$130:L130))*'Capital Structure'!$H$21/12,0)</f>
        <v>0</v>
      </c>
      <c r="M129" s="139">
        <f>MAX((SUM($E$122:M122)-SUM($E$131:M131)-SUM($E$130:M130))*'Capital Structure'!$H$21/12,0)</f>
        <v>0</v>
      </c>
      <c r="N129" s="139">
        <f>MAX((SUM($E$122:N122)-SUM($E$131:N131)-SUM($E$130:N130))*'Capital Structure'!$H$21/12,0)</f>
        <v>0</v>
      </c>
      <c r="O129" s="139">
        <f>MAX((SUM($E$122:O122)-SUM($E$131:O131)-SUM($E$130:O130))*'Capital Structure'!$H$21/12,0)</f>
        <v>0</v>
      </c>
      <c r="P129" s="139">
        <f>MAX((SUM($E$122:P122)-SUM($E$131:P131)-SUM($E$130:P130))*'Capital Structure'!$H$21/12,0)</f>
        <v>0</v>
      </c>
      <c r="Q129" s="139">
        <f>MAX((SUM($E$122:Q122)-SUM($E$131:Q131)-SUM($E$130:Q130))*'Capital Structure'!$H$21/12,0)</f>
        <v>0</v>
      </c>
      <c r="R129" s="139">
        <f>MAX((SUM($E$122:R122)-SUM($E$131:R131)-SUM($E$130:R130))*'Capital Structure'!$H$21/12,0)</f>
        <v>0</v>
      </c>
      <c r="S129" s="139">
        <f>MAX((SUM($E$122:S122)-SUM($E$131:S131)-SUM($E$130:S130))*'Capital Structure'!$H$21/12,0)</f>
        <v>0</v>
      </c>
      <c r="T129" s="139">
        <f>MAX((SUM($E$122:T122)-SUM($E$131:T131)-SUM($E$130:T130))*'Capital Structure'!$H$21/12,0)</f>
        <v>0</v>
      </c>
      <c r="U129" s="139">
        <f>MAX((SUM($E$122:U122)-SUM($E$131:U131)-SUM($E$130:U130))*'Capital Structure'!$H$21/12,0)</f>
        <v>0</v>
      </c>
      <c r="V129" s="139">
        <f>MAX((SUM($E$122:V122)-SUM($E$131:V131)-SUM($E$130:V130))*'Capital Structure'!$H$21/12,0)</f>
        <v>0</v>
      </c>
      <c r="W129" s="139">
        <f>MAX((SUM($E$122:W122)-SUM($E$131:W131)-SUM($E$130:W130))*'Capital Structure'!$H$21/12,0)</f>
        <v>0</v>
      </c>
      <c r="X129" s="139">
        <f>MAX((SUM($E$122:X122)-SUM($E$131:X131)-SUM($E$130:X130))*'Capital Structure'!$H$21/12,0)</f>
        <v>0</v>
      </c>
      <c r="Y129" s="139">
        <f>MAX((SUM($E$122:Y122)-SUM($E$131:Y131)-SUM($E$130:Y130))*'Capital Structure'!$H$21/12,0)</f>
        <v>0</v>
      </c>
      <c r="Z129" s="139">
        <f>MAX((SUM($E$122:Z122)-SUM($E$131:Z131)-SUM($E$130:Z130))*'Capital Structure'!$H$21/12,0)</f>
        <v>0</v>
      </c>
      <c r="AA129" s="139">
        <f>MAX((SUM($E$122:AA122)-SUM($E$131:AA131)-SUM($E$130:AA130))*'Capital Structure'!$H$21/12,0)</f>
        <v>0</v>
      </c>
      <c r="AB129" s="139">
        <f>MAX((SUM($E$122:AB122)-SUM($E$131:AB131)-SUM($E$130:AB130))*'Capital Structure'!$H$21/12,0)</f>
        <v>0</v>
      </c>
      <c r="AC129" s="139">
        <f>MAX((SUM($E$122:AC122)-SUM($E$131:AC131)-SUM($E$130:AC130))*'Capital Structure'!$H$21/12,0)</f>
        <v>0</v>
      </c>
      <c r="AD129" s="139">
        <f>MAX((SUM($E$122:AD122)-SUM($E$131:AD131)-SUM($E$130:AD130))*'Capital Structure'!$H$21/12,0)</f>
        <v>0</v>
      </c>
      <c r="AE129" s="139">
        <f>MAX((SUM($E$122:AE122)-SUM($E$131:AE131)-SUM($E$130:AE130))*'Capital Structure'!$H$21/12,0)</f>
        <v>0</v>
      </c>
      <c r="AF129" s="139">
        <f>MAX((SUM($E$122:AF122)-SUM($E$131:AF131)-SUM($E$130:AF130))*'Capital Structure'!$H$21/12,0)</f>
        <v>0</v>
      </c>
      <c r="AG129" s="139">
        <f>MAX((SUM($E$122:AG122)-SUM($E$131:AG131)-SUM($E$130:AG130))*'Capital Structure'!$H$21/12,0)</f>
        <v>0</v>
      </c>
      <c r="AH129" s="139">
        <f>MAX((SUM($E$122:AH122)-SUM($E$131:AH131)-SUM($E$130:AH130))*'Capital Structure'!$H$21/12,0)</f>
        <v>0</v>
      </c>
      <c r="AI129" s="139">
        <f>MAX((SUM($E$122:AI122)-SUM($E$131:AI131)-SUM($E$130:AI130))*'Capital Structure'!$H$21/12,0)</f>
        <v>0</v>
      </c>
      <c r="AJ129" s="139">
        <f>MAX((SUM($E$122:AJ122)-SUM($E$131:AJ131)-SUM($E$130:AJ130))*'Capital Structure'!$H$21/12,0)</f>
        <v>0</v>
      </c>
      <c r="AK129" s="139">
        <f>MAX((SUM($E$122:AK122)-SUM($E$131:AK131)-SUM($E$130:AK130))*'Capital Structure'!$H$21/12,0)</f>
        <v>0</v>
      </c>
      <c r="AL129" s="139">
        <f>MAX((SUM($E$122:AL122)-SUM($E$131:AL131)-SUM($E$130:AL130))*'Capital Structure'!$H$21/12,0)</f>
        <v>0</v>
      </c>
      <c r="AM129" s="139">
        <f>MAX((SUM($E$122:AM122)-SUM($E$131:AM131)-SUM($E$130:AM130))*'Capital Structure'!$H$21/12,0)</f>
        <v>0</v>
      </c>
      <c r="AN129" s="139">
        <f>MAX((SUM($E$122:AN122)-SUM($E$131:AN131)-SUM($E$130:AN130))*'Capital Structure'!$H$21/12,0)</f>
        <v>0</v>
      </c>
      <c r="AO129" s="139">
        <f>MAX((SUM($E$122:AO122)-SUM($E$131:AO131)-SUM($E$130:AO130))*'Capital Structure'!$H$21/12,0)</f>
        <v>0</v>
      </c>
      <c r="AP129" s="139">
        <f>MAX((SUM($E$122:AP122)-SUM($E$131:AP131)-SUM($E$130:AP130))*'Capital Structure'!$H$21/12,0)</f>
        <v>0</v>
      </c>
      <c r="AQ129" s="139">
        <f>MAX((SUM($E$122:AQ122)-SUM($E$131:AQ131)-SUM($E$130:AQ130))*'Capital Structure'!$H$21/12,0)</f>
        <v>0</v>
      </c>
      <c r="AR129" s="139">
        <f>MAX((SUM($E$122:AR122)-SUM($E$131:AR131)-SUM($E$130:AR130))*'Capital Structure'!$H$21/12,0)</f>
        <v>0</v>
      </c>
      <c r="AS129" s="139">
        <f>MAX((SUM($E$122:AS122)-SUM($E$131:AS131)-SUM($E$130:AS130))*'Capital Structure'!$H$21/12,0)</f>
        <v>0</v>
      </c>
      <c r="AT129" s="139">
        <f>MAX((SUM($E$122:AT122)-SUM($E$131:AT131)-SUM($E$130:AT130))*'Capital Structure'!$H$21/12,0)</f>
        <v>0</v>
      </c>
      <c r="AU129" s="139">
        <f>MAX((SUM($E$122:AU122)-SUM($E$131:AU131)-SUM($E$130:AU130))*'Capital Structure'!$H$21/12,0)</f>
        <v>0</v>
      </c>
      <c r="AV129" s="139">
        <f>MAX((SUM($E$122:AV122)-SUM($E$131:AV131)-SUM($E$130:AV130))*'Capital Structure'!$H$21/12,0)</f>
        <v>0</v>
      </c>
      <c r="AW129" s="139">
        <f>MAX((SUM($E$122:AW122)-SUM($E$131:AW131)-SUM($E$130:AW130))*'Capital Structure'!$H$21/12,0)</f>
        <v>0</v>
      </c>
      <c r="AX129" s="139">
        <f>MAX((SUM($E$122:AX122)-SUM($E$131:AX131)-SUM($E$130:AX130))*'Capital Structure'!$H$21/12,0)</f>
        <v>0</v>
      </c>
      <c r="AY129" s="139">
        <f>MAX((SUM($E$122:AY122)-SUM($E$131:AY131)-SUM($E$130:AY130))*'Capital Structure'!$H$21/12,0)</f>
        <v>0</v>
      </c>
      <c r="AZ129" s="139">
        <f>MAX((SUM($E$122:AZ122)-SUM($E$131:AZ131)-SUM($E$130:AZ130))*'Capital Structure'!$H$21/12,0)</f>
        <v>0</v>
      </c>
      <c r="BA129" s="139">
        <f>MAX((SUM($E$122:BA122)-SUM($E$131:BA131)-SUM($E$130:BA130))*'Capital Structure'!$H$21/12,0)</f>
        <v>0</v>
      </c>
      <c r="BB129" s="139">
        <f>MAX((SUM($E$122:BB122)-SUM($E$131:BB131)-SUM($E$130:BB130))*'Capital Structure'!$H$21/12,0)</f>
        <v>0</v>
      </c>
      <c r="BC129" s="139">
        <f>MAX((SUM($E$122:BC122)-SUM($E$131:BC131)-SUM($E$130:BC130))*'Capital Structure'!$H$21/12,0)</f>
        <v>0</v>
      </c>
      <c r="BD129" s="139">
        <f>MAX((SUM($E$122:BD122)-SUM($E$131:BD131)-SUM($E$130:BD130))*'Capital Structure'!$H$21/12,0)</f>
        <v>0</v>
      </c>
      <c r="BE129" s="139">
        <f>MAX((SUM($E$122:BE122)-SUM($E$131:BE131)-SUM($E$130:BE130))*'Capital Structure'!$H$21/12,0)</f>
        <v>0</v>
      </c>
      <c r="BF129" s="139">
        <f>MAX((SUM($E$122:BF122)-SUM($E$131:BF131)-SUM($E$130:BF130))*'Capital Structure'!$H$21/12,0)</f>
        <v>0</v>
      </c>
      <c r="BG129" s="139">
        <f>MAX((SUM($E$122:BG122)-SUM($E$131:BG131)-SUM($E$130:BG130))*'Capital Structure'!$H$21/12,0)</f>
        <v>0</v>
      </c>
      <c r="BH129" s="139">
        <f>MAX((SUM($E$122:BH122)-SUM($E$131:BH131)-SUM($E$130:BH130))*'Capital Structure'!$H$21/12,0)</f>
        <v>0</v>
      </c>
      <c r="BI129" s="139">
        <f>MAX((SUM($E$122:BI122)-SUM($E$131:BI131)-SUM($E$130:BI130))*'Capital Structure'!$H$21/12,0)</f>
        <v>0</v>
      </c>
      <c r="BJ129" s="139">
        <f>MAX((SUM($E$122:BJ122)-SUM($E$131:BJ131)-SUM($E$130:BJ130))*'Capital Structure'!$H$21/12,0)</f>
        <v>0</v>
      </c>
      <c r="BK129" s="139">
        <f>MAX((SUM($E$122:BK122)-SUM($E$131:BK131)-SUM($E$130:BK130))*'Capital Structure'!$H$21/12,0)</f>
        <v>0</v>
      </c>
      <c r="BL129" s="139">
        <f>MAX((SUM($E$122:BL122)-SUM($E$131:BL131)-SUM($E$130:BL130))*'Capital Structure'!$H$21/12,0)</f>
        <v>0</v>
      </c>
      <c r="BM129" s="139">
        <f>MAX((SUM($E$122:BM122)-SUM($E$131:BM131)-SUM($E$130:BM130))*'Capital Structure'!$H$21/12,0)</f>
        <v>0</v>
      </c>
      <c r="BN129" s="139">
        <f>MAX((SUM($E$122:BN122)-SUM($E$131:BN131)-SUM($E$130:BN130))*'Capital Structure'!$H$21/12,0)</f>
        <v>0</v>
      </c>
      <c r="BO129" s="139">
        <f>MAX((SUM($E$122:BO122)-SUM($E$131:BO131)-SUM($E$130:BO130))*'Capital Structure'!$H$21/12,0)</f>
        <v>0</v>
      </c>
      <c r="BP129" s="139">
        <f>MAX((SUM($E$122:BP122)-SUM($E$131:BP131)-SUM($E$130:BP130))*'Capital Structure'!$H$21/12,0)</f>
        <v>0</v>
      </c>
      <c r="BQ129" s="139">
        <f>MAX((SUM($E$122:BQ122)-SUM($E$131:BQ131)-SUM($E$130:BQ130))*'Capital Structure'!$H$21/12,0)</f>
        <v>0</v>
      </c>
      <c r="BR129" s="139">
        <f>MAX((SUM($E$122:BR122)-SUM($E$131:BR131)-SUM($E$130:BR130))*'Capital Structure'!$H$21/12,0)</f>
        <v>0</v>
      </c>
      <c r="BS129" s="139">
        <f>MAX((SUM($E$122:BS122)-SUM($E$131:BS131)-SUM($E$130:BS130))*'Capital Structure'!$H$21/12,0)</f>
        <v>0</v>
      </c>
      <c r="BT129" s="139">
        <f>MAX((SUM($E$122:BT122)-SUM($E$131:BT131)-SUM($E$130:BT130))*'Capital Structure'!$H$21/12,0)</f>
        <v>0</v>
      </c>
      <c r="BU129" s="139">
        <f>MAX((SUM($E$122:BU122)-SUM($E$131:BU131)-SUM($E$130:BU130))*'Capital Structure'!$H$21/12,0)</f>
        <v>0</v>
      </c>
      <c r="BV129" s="139">
        <f>MAX((SUM($E$122:BV122)-SUM($E$131:BV131)-SUM($E$130:BV130))*'Capital Structure'!$H$21/12,0)</f>
        <v>0</v>
      </c>
      <c r="BW129" s="139">
        <f>MAX((SUM($E$122:BW122)-SUM($E$131:BW131)-SUM($E$130:BW130))*'Capital Structure'!$H$21/12,0)</f>
        <v>0</v>
      </c>
      <c r="BX129" s="139">
        <f>MAX((SUM($E$122:BX122)-SUM($E$131:BX131)-SUM($E$130:BX130))*'Capital Structure'!$H$21/12,0)</f>
        <v>0</v>
      </c>
      <c r="BY129" s="139">
        <f>MAX((SUM($E$122:BY122)-SUM($E$131:BY131)-SUM($E$130:BY130))*'Capital Structure'!$H$21/12,0)</f>
        <v>0</v>
      </c>
      <c r="BZ129" s="139">
        <f>MAX((SUM($E$122:BZ122)-SUM($E$131:BZ131)-SUM($E$130:BZ130))*'Capital Structure'!$H$21/12,0)</f>
        <v>0</v>
      </c>
      <c r="CA129" s="139">
        <f>MAX((SUM($E$122:CA122)-SUM($E$131:CA131)-SUM($E$130:CA130))*'Capital Structure'!$H$21/12,0)</f>
        <v>0</v>
      </c>
      <c r="CB129" s="139">
        <f>MAX((SUM($E$122:CB122)-SUM($E$131:CB131)-SUM($E$130:CB130))*'Capital Structure'!$H$21/12,0)</f>
        <v>0</v>
      </c>
      <c r="CC129" s="139">
        <f>MAX((SUM($E$122:CC122)-SUM($E$131:CC131)-SUM($E$130:CC130))*'Capital Structure'!$H$21/12,0)</f>
        <v>0</v>
      </c>
      <c r="CD129" s="139">
        <f>MAX((SUM($E$122:CD122)-SUM($E$131:CD131)-SUM($E$130:CD130))*'Capital Structure'!$H$21/12,0)</f>
        <v>0</v>
      </c>
      <c r="CE129" s="139">
        <f>MAX((SUM($E$122:CE122)-SUM($E$131:CE131)-SUM($E$130:CE130))*'Capital Structure'!$H$21/12,0)</f>
        <v>0</v>
      </c>
      <c r="CF129" s="139">
        <f>MAX((SUM($E$122:CF122)-SUM($E$131:CF131)-SUM($E$130:CF130))*'Capital Structure'!$H$21/12,0)</f>
        <v>0</v>
      </c>
      <c r="CG129" s="139">
        <f>MAX((SUM($E$122:CG122)-SUM($E$131:CG131)-SUM($E$130:CG130))*'Capital Structure'!$H$21/12,0)</f>
        <v>0</v>
      </c>
      <c r="CH129" s="139">
        <f>MAX((SUM($E$122:CH122)-SUM($E$131:CH131)-SUM($E$130:CH130))*'Capital Structure'!$H$21/12,0)</f>
        <v>0</v>
      </c>
      <c r="CI129" s="139">
        <f>MAX((SUM($E$122:CI122)-SUM($E$131:CI131)-SUM($E$130:CI130))*'Capital Structure'!$H$21/12,0)</f>
        <v>0</v>
      </c>
      <c r="CJ129" s="139">
        <f>MAX((SUM($E$122:CJ122)-SUM($E$131:CJ131)-SUM($E$130:CJ130))*'Capital Structure'!$H$21/12,0)</f>
        <v>0</v>
      </c>
      <c r="CK129" s="139">
        <f>MAX((SUM($E$122:CK122)-SUM($E$131:CK131)-SUM($E$130:CK130))*'Capital Structure'!$H$21/12,0)</f>
        <v>0</v>
      </c>
      <c r="CL129" s="139">
        <f>MAX((SUM($E$122:CL122)-SUM($E$131:CL131)-SUM($E$130:CL130))*'Capital Structure'!$H$21/12,0)</f>
        <v>0</v>
      </c>
      <c r="CM129" s="139">
        <f>MAX((SUM($E$122:CM122)-SUM($E$131:CM131)-SUM($E$130:CM130))*'Capital Structure'!$H$21/12,0)</f>
        <v>0</v>
      </c>
      <c r="CN129" s="139">
        <f>MAX((SUM($E$122:CN122)-SUM($E$131:CN131)-SUM($E$130:CN130))*'Capital Structure'!$H$21/12,0)</f>
        <v>0</v>
      </c>
      <c r="CO129" s="139">
        <f>MAX((SUM($E$122:CO122)-SUM($E$131:CO131)-SUM($E$130:CO130))*'Capital Structure'!$H$21/12,0)</f>
        <v>0</v>
      </c>
      <c r="CP129" s="139">
        <f>MAX((SUM($E$122:CP122)-SUM($E$131:CP131)-SUM($E$130:CP130))*'Capital Structure'!$H$21/12,0)</f>
        <v>0</v>
      </c>
      <c r="CQ129" s="139">
        <f>MAX((SUM($E$122:CQ122)-SUM($E$131:CQ131)-SUM($E$130:CQ130))*'Capital Structure'!$H$21/12,0)</f>
        <v>0</v>
      </c>
      <c r="CR129" s="139">
        <f>MAX((SUM($E$122:CR122)-SUM($E$131:CR131)-SUM($E$130:CR130))*'Capital Structure'!$H$21/12,0)</f>
        <v>0</v>
      </c>
      <c r="CS129" s="139">
        <f>MAX((SUM($E$122:CS122)-SUM($E$131:CS131)-SUM($E$130:CS130))*'Capital Structure'!$H$21/12,0)</f>
        <v>0</v>
      </c>
      <c r="CT129" s="139">
        <f>MAX((SUM($E$122:CT122)-SUM($E$131:CT131)-SUM($E$130:CT130))*'Capital Structure'!$H$21/12,0)</f>
        <v>0</v>
      </c>
      <c r="CU129" s="139">
        <f>MAX((SUM($E$122:CU122)-SUM($E$131:CU131)-SUM($E$130:CU130))*'Capital Structure'!$H$21/12,0)</f>
        <v>0</v>
      </c>
      <c r="CV129" s="139">
        <f>MAX((SUM($E$122:CV122)-SUM($E$131:CV131)-SUM($E$130:CV130))*'Capital Structure'!$H$21/12,0)</f>
        <v>0</v>
      </c>
      <c r="CW129" s="139">
        <f>MAX((SUM($E$122:CW122)-SUM($E$131:CW131)-SUM($E$130:CW130))*'Capital Structure'!$H$21/12,0)</f>
        <v>0</v>
      </c>
      <c r="CX129" s="139">
        <f>MAX((SUM($E$122:CX122)-SUM($E$131:CX131)-SUM($E$130:CX130))*'Capital Structure'!$H$21/12,0)</f>
        <v>0</v>
      </c>
      <c r="CY129" s="139">
        <f>MAX((SUM($E$122:CY122)-SUM($E$131:CY131)-SUM($E$130:CY130))*'Capital Structure'!$H$21/12,0)</f>
        <v>0</v>
      </c>
      <c r="CZ129" s="139">
        <f>MAX((SUM($E$122:CZ122)-SUM($E$131:CZ131)-SUM($E$130:CZ130))*'Capital Structure'!$H$21/12,0)</f>
        <v>0</v>
      </c>
      <c r="DA129" s="139">
        <f>MAX((SUM($E$122:DA122)-SUM($E$131:DA131)-SUM($E$130:DA130))*'Capital Structure'!$H$21/12,0)</f>
        <v>0</v>
      </c>
      <c r="DB129" s="139">
        <f>MAX((SUM($E$122:DB122)-SUM($E$131:DB131)-SUM($E$130:DB130))*'Capital Structure'!$H$21/12,0)</f>
        <v>0</v>
      </c>
      <c r="DC129" s="139">
        <f>MAX((SUM($E$122:DC122)-SUM($E$131:DC131)-SUM($E$130:DC130))*'Capital Structure'!$H$21/12,0)</f>
        <v>0</v>
      </c>
      <c r="DD129" s="139">
        <f>MAX((SUM($E$122:DD122)-SUM($E$131:DD131)-SUM($E$130:DD130))*'Capital Structure'!$H$21/12,0)</f>
        <v>0</v>
      </c>
      <c r="DE129" s="139">
        <f>MAX((SUM($E$122:DE122)-SUM($E$131:DE131)-SUM($E$130:DE130))*'Capital Structure'!$H$21/12,0)</f>
        <v>0</v>
      </c>
      <c r="DF129" s="139">
        <f>MAX((SUM($E$122:DF122)-SUM($E$131:DF131)-SUM($E$130:DF130))*'Capital Structure'!$H$21/12,0)</f>
        <v>0</v>
      </c>
      <c r="DG129" s="139">
        <f>MAX((SUM($E$122:DG122)-SUM($E$131:DG131)-SUM($E$130:DG130))*'Capital Structure'!$H$21/12,0)</f>
        <v>0</v>
      </c>
      <c r="DH129" s="139">
        <f>MAX((SUM($E$122:DH122)-SUM($E$131:DH131)-SUM($E$130:DH130))*'Capital Structure'!$H$21/12,0)</f>
        <v>0</v>
      </c>
      <c r="DI129" s="139">
        <f>MAX((SUM($E$122:DI122)-SUM($E$131:DI131)-SUM($E$130:DI130))*'Capital Structure'!$H$21/12,0)</f>
        <v>0</v>
      </c>
      <c r="DJ129" s="139">
        <f>MAX((SUM($E$122:DJ122)-SUM($E$131:DJ131)-SUM($E$130:DJ130))*'Capital Structure'!$H$21/12,0)</f>
        <v>0</v>
      </c>
      <c r="DK129" s="139">
        <f>MAX((SUM($E$122:DK122)-SUM($E$131:DK131)-SUM($E$130:DK130))*'Capital Structure'!$H$21/12,0)</f>
        <v>0</v>
      </c>
      <c r="DL129" s="139">
        <f>MAX((SUM($E$122:DL122)-SUM($E$131:DL131)-SUM($E$130:DL130))*'Capital Structure'!$H$21/12,0)</f>
        <v>0</v>
      </c>
      <c r="DM129" s="139">
        <f>MAX((SUM($E$122:DM122)-SUM($E$131:DM131)-SUM($E$130:DM130))*'Capital Structure'!$H$21/12,0)</f>
        <v>0</v>
      </c>
      <c r="DN129" s="139">
        <f>MAX((SUM($E$122:DN122)-SUM($E$131:DN131)-SUM($E$130:DN130))*'Capital Structure'!$H$21/12,0)</f>
        <v>0</v>
      </c>
      <c r="DO129" s="139">
        <f>MAX((SUM($E$122:DO122)-SUM($E$131:DO131)-SUM($E$130:DO130))*'Capital Structure'!$H$21/12,0)</f>
        <v>0</v>
      </c>
      <c r="DP129" s="139">
        <f>MAX((SUM($E$122:DP122)-SUM($E$131:DP131)-SUM($E$130:DP130))*'Capital Structure'!$H$21/12,0)</f>
        <v>0</v>
      </c>
      <c r="DQ129" s="139">
        <f>MAX((SUM($E$122:DQ122)-SUM($E$131:DQ131)-SUM($E$130:DQ130))*'Capital Structure'!$H$21/12,0)</f>
        <v>0</v>
      </c>
      <c r="DR129" s="139">
        <f>MAX((SUM($E$122:DR122)-SUM($E$131:DR131)-SUM($E$130:DR130))*'Capital Structure'!$H$21/12,0)</f>
        <v>0</v>
      </c>
      <c r="DS129" s="139">
        <f>MAX((SUM($E$122:DS122)-SUM($E$131:DS131)-SUM($E$130:DS130))*'Capital Structure'!$H$21/12,0)</f>
        <v>0</v>
      </c>
      <c r="DT129" s="139">
        <f>MAX((SUM($E$122:DT122)-SUM($E$131:DT131)-SUM($E$130:DT130))*'Capital Structure'!$H$21/12,0)</f>
        <v>0</v>
      </c>
      <c r="DU129" s="139">
        <f>MAX((SUM($E$122:DU122)-SUM($E$131:DU131)-SUM($E$130:DU130))*'Capital Structure'!$H$21/12,0)</f>
        <v>0</v>
      </c>
      <c r="DV129" s="139">
        <f>MAX((SUM($E$122:DV122)-SUM($E$131:DV131)-SUM($E$130:DV130))*'Capital Structure'!$H$21/12,0)</f>
        <v>0</v>
      </c>
      <c r="DW129" s="139">
        <f>MAX((SUM($E$122:DW122)-SUM($E$131:DW131)-SUM($E$130:DW130))*'Capital Structure'!$H$21/12,0)</f>
        <v>0</v>
      </c>
      <c r="DX129" s="139">
        <f>MAX((SUM($E$122:DX122)-SUM($E$131:DX131)-SUM($E$130:DX130))*'Capital Structure'!$H$21/12,0)</f>
        <v>0</v>
      </c>
      <c r="DY129" s="139">
        <f>MAX((SUM($E$122:DY122)-SUM($E$131:DY131)-SUM($E$130:DY130))*'Capital Structure'!$H$21/12,0)</f>
        <v>0</v>
      </c>
      <c r="DZ129" s="139">
        <f>MAX((SUM($E$122:DZ122)-SUM($E$131:DZ131)-SUM($E$130:DZ130))*'Capital Structure'!$H$21/12,0)</f>
        <v>0</v>
      </c>
      <c r="EA129" s="139">
        <f>MAX((SUM($E$122:EA122)-SUM($E$131:EA131)-SUM($E$130:EA130))*'Capital Structure'!$H$21/12,0)</f>
        <v>0</v>
      </c>
      <c r="EB129" s="139">
        <f>MAX((SUM($E$122:EB122)-SUM($E$131:EB131)-SUM($E$130:EB130))*'Capital Structure'!$H$21/12,0)</f>
        <v>0</v>
      </c>
      <c r="EC129" s="139">
        <f>MAX((SUM($E$122:EC122)-SUM($E$131:EC131)-SUM($E$130:EC130))*'Capital Structure'!$H$21/12,0)</f>
        <v>0</v>
      </c>
      <c r="ED129" s="139">
        <f>MAX((SUM($E$122:ED122)-SUM($E$131:ED131)-SUM($E$130:ED130))*'Capital Structure'!$H$21/12,0)</f>
        <v>0</v>
      </c>
      <c r="EE129" s="139">
        <f>MAX((SUM($E$122:EE122)-SUM($E$131:EE131)-SUM($E$130:EE130))*'Capital Structure'!$H$21/12,0)</f>
        <v>0</v>
      </c>
      <c r="EF129" s="139">
        <f>MAX((SUM($E$122:EF122)-SUM($E$131:EF131)-SUM($E$130:EF130))*'Capital Structure'!$H$21/12,0)</f>
        <v>0</v>
      </c>
      <c r="EG129" s="139">
        <f>MAX((SUM($E$122:EG122)-SUM($E$131:EG131)-SUM($E$130:EG130))*'Capital Structure'!$H$21/12,0)</f>
        <v>0</v>
      </c>
      <c r="EH129" s="139">
        <f>MAX((SUM($E$122:EH122)-SUM($E$131:EH131)-SUM($E$130:EH130))*'Capital Structure'!$H$21/12,0)</f>
        <v>0</v>
      </c>
      <c r="EI129" s="139">
        <f>MAX((SUM($E$122:EI122)-SUM($E$131:EI131)-SUM($E$130:EI130))*'Capital Structure'!$H$21/12,0)</f>
        <v>0</v>
      </c>
      <c r="EJ129" s="139">
        <f>MAX((SUM($E$122:EJ122)-SUM($E$131:EJ131)-SUM($E$130:EJ130))*'Capital Structure'!$H$21/12,0)</f>
        <v>0</v>
      </c>
      <c r="EK129" s="139">
        <f>MAX((SUM($E$122:EK122)-SUM($E$131:EK131)-SUM($E$130:EK130))*'Capital Structure'!$H$21/12,0)</f>
        <v>0</v>
      </c>
      <c r="EL129" s="139">
        <f>MAX((SUM($E$122:EL122)-SUM($E$131:EL131)-SUM($E$130:EL130))*'Capital Structure'!$H$21/12,0)</f>
        <v>0</v>
      </c>
      <c r="EM129" s="139">
        <f>MAX((SUM($E$122:EM122)-SUM($E$131:EM131)-SUM($E$130:EM130))*'Capital Structure'!$H$21/12,0)</f>
        <v>0</v>
      </c>
      <c r="EN129" s="139">
        <f>MAX((SUM($E$122:EN122)-SUM($E$131:EN131)-SUM($E$130:EN130))*'Capital Structure'!$H$21/12,0)</f>
        <v>0</v>
      </c>
      <c r="EO129" s="139">
        <f>MAX((SUM($E$122:EO122)-SUM($E$131:EO131)-SUM($E$130:EO130))*'Capital Structure'!$H$21/12,0)</f>
        <v>0</v>
      </c>
      <c r="EP129" s="139">
        <f>MAX((SUM($E$122:EP122)-SUM($E$131:EP131)-SUM($E$130:EP130))*'Capital Structure'!$H$21/12,0)</f>
        <v>0</v>
      </c>
      <c r="EQ129" s="139">
        <f>MAX((SUM($E$122:EQ122)-SUM($E$131:EQ131)-SUM($E$130:EQ130))*'Capital Structure'!$H$21/12,0)</f>
        <v>0</v>
      </c>
      <c r="ER129" s="139">
        <f>MAX((SUM($E$122:ER122)-SUM($E$131:ER131)-SUM($E$130:ER130))*'Capital Structure'!$H$21/12,0)</f>
        <v>0</v>
      </c>
      <c r="ES129" s="139">
        <f>MAX((SUM($E$122:ES122)-SUM($E$131:ES131)-SUM($E$130:ES130))*'Capital Structure'!$H$21/12,0)</f>
        <v>0</v>
      </c>
      <c r="ET129" s="139">
        <f>MAX((SUM($E$122:ET122)-SUM($E$131:ET131)-SUM($E$130:ET130))*'Capital Structure'!$H$21/12,0)</f>
        <v>0</v>
      </c>
      <c r="EU129" s="139">
        <f>MAX((SUM($E$122:EU122)-SUM($E$131:EU131)-SUM($E$130:EU130))*'Capital Structure'!$H$21/12,0)</f>
        <v>0</v>
      </c>
      <c r="EV129" s="139">
        <f>MAX((SUM($E$122:EV122)-SUM($E$131:EV131)-SUM($E$130:EV130))*'Capital Structure'!$H$21/12,0)</f>
        <v>0</v>
      </c>
      <c r="EW129" s="139">
        <f>MAX((SUM($E$122:EW122)-SUM($E$131:EW131)-SUM($E$130:EW130))*'Capital Structure'!$H$21/12,0)</f>
        <v>0</v>
      </c>
      <c r="EX129" s="139">
        <f>MAX((SUM($E$122:EX122)-SUM($E$131:EX131)-SUM($E$130:EX130))*'Capital Structure'!$H$21/12,0)</f>
        <v>0</v>
      </c>
      <c r="EY129" s="139">
        <f>MAX((SUM($E$122:EY122)-SUM($E$131:EY131)-SUM($E$130:EY130))*'Capital Structure'!$H$21/12,0)</f>
        <v>0</v>
      </c>
      <c r="EZ129" s="139">
        <f>MAX((SUM($E$122:EZ122)-SUM($E$131:EZ131)-SUM($E$130:EZ130))*'Capital Structure'!$H$21/12,0)</f>
        <v>0</v>
      </c>
      <c r="FA129" s="139">
        <f>MAX((SUM($E$122:FA122)-SUM($E$131:FA131)-SUM($E$130:FA130))*'Capital Structure'!$H$21/12,0)</f>
        <v>0</v>
      </c>
      <c r="FB129" s="139">
        <f>MAX((SUM($E$122:FB122)-SUM($E$131:FB131)-SUM($E$130:FB130))*'Capital Structure'!$H$21/12,0)</f>
        <v>0</v>
      </c>
      <c r="FC129" s="139"/>
      <c r="FD129" s="139"/>
      <c r="FE129" s="139"/>
      <c r="FF129" s="139"/>
      <c r="FG129" s="139"/>
      <c r="FH129" s="139"/>
      <c r="FI129" s="139"/>
      <c r="FJ129" s="139"/>
      <c r="FK129" s="139"/>
      <c r="FL129" s="139"/>
      <c r="FM129" s="139"/>
      <c r="FN129" s="139"/>
      <c r="FO129" s="139"/>
      <c r="FP129" s="139"/>
      <c r="FQ129" s="139"/>
      <c r="FR129" s="139"/>
      <c r="FS129" s="139"/>
      <c r="FT129" s="139"/>
      <c r="FU129" s="139"/>
      <c r="FV129" s="139"/>
      <c r="FW129" s="139"/>
      <c r="FX129" s="139"/>
      <c r="FY129" s="139"/>
      <c r="FZ129" s="139"/>
      <c r="GA129" s="139"/>
      <c r="GB129" s="139"/>
      <c r="GC129" s="139"/>
      <c r="GD129" s="139"/>
      <c r="GE129" s="139"/>
      <c r="GF129" s="139"/>
      <c r="GG129" s="139"/>
      <c r="GH129" s="139"/>
      <c r="GI129" s="139"/>
      <c r="GJ129" s="139"/>
      <c r="GK129" s="139"/>
      <c r="GL129" s="139"/>
      <c r="GM129" s="139"/>
      <c r="GN129" s="139"/>
      <c r="GO129" s="139"/>
      <c r="GP129" s="139"/>
      <c r="GQ129" s="139"/>
      <c r="GR129" s="139"/>
      <c r="GS129" s="139"/>
      <c r="GT129" s="139"/>
      <c r="GU129" s="139"/>
      <c r="GV129" s="139"/>
      <c r="GW129" s="139"/>
      <c r="GX129" s="139"/>
    </row>
    <row r="130" spans="1:206">
      <c r="B130" s="139" t="s">
        <v>352</v>
      </c>
      <c r="E130" s="139">
        <f>IFERROR(VLOOKUP(E$88,'Capital Structure'!$H$27:$I$29,2,FALSE),0)</f>
        <v>0</v>
      </c>
      <c r="F130" s="139">
        <f>IFERROR(VLOOKUP(F$88,'Capital Structure'!$H$27:$I$29,2,FALSE),0)</f>
        <v>0</v>
      </c>
      <c r="G130" s="139">
        <f>IFERROR(VLOOKUP(G$88,'Capital Structure'!$H$27:$I$29,2,FALSE),0)</f>
        <v>0</v>
      </c>
      <c r="H130" s="139">
        <f>IFERROR(VLOOKUP(H$88,'Capital Structure'!$H$27:$I$29,2,FALSE),0)</f>
        <v>0</v>
      </c>
      <c r="I130" s="139">
        <f>IFERROR(VLOOKUP(I$88,'Capital Structure'!$H$27:$I$29,2,FALSE),0)</f>
        <v>0</v>
      </c>
      <c r="J130" s="139">
        <f>IFERROR(VLOOKUP(J$88,'Capital Structure'!$H$27:$I$29,2,FALSE),0)</f>
        <v>0</v>
      </c>
      <c r="K130" s="139">
        <f>IFERROR(VLOOKUP(K$88,'Capital Structure'!$H$27:$I$29,2,FALSE),0)</f>
        <v>0</v>
      </c>
      <c r="L130" s="139">
        <f>IFERROR(VLOOKUP(L$88,'Capital Structure'!$H$27:$I$29,2,FALSE),0)</f>
        <v>0</v>
      </c>
      <c r="M130" s="139">
        <f>IFERROR(VLOOKUP(M$88,'Capital Structure'!$H$27:$I$29,2,FALSE),0)</f>
        <v>0</v>
      </c>
      <c r="N130" s="139">
        <f>IFERROR(VLOOKUP(N$88,'Capital Structure'!$H$27:$I$29,2,FALSE),0)</f>
        <v>0</v>
      </c>
      <c r="O130" s="139">
        <f>IFERROR(VLOOKUP(O$88,'Capital Structure'!$H$27:$I$29,2,FALSE),0)</f>
        <v>0</v>
      </c>
      <c r="P130" s="139">
        <f>IFERROR(VLOOKUP(P$88,'Capital Structure'!$H$27:$I$29,2,FALSE),0)</f>
        <v>0</v>
      </c>
      <c r="Q130" s="139">
        <f>IFERROR(VLOOKUP(Q$88,'Capital Structure'!$H$27:$I$29,2,FALSE),0)</f>
        <v>0</v>
      </c>
      <c r="R130" s="139">
        <f>IFERROR(VLOOKUP(R$88,'Capital Structure'!$H$27:$I$29,2,FALSE),0)</f>
        <v>0</v>
      </c>
      <c r="S130" s="139">
        <f>IFERROR(VLOOKUP(S$88,'Capital Structure'!$H$27:$I$29,2,FALSE),0)</f>
        <v>0</v>
      </c>
      <c r="T130" s="139">
        <f>IFERROR(VLOOKUP(T$88,'Capital Structure'!$H$27:$I$29,2,FALSE),0)</f>
        <v>0</v>
      </c>
      <c r="U130" s="139">
        <f>IFERROR(VLOOKUP(U$88,'Capital Structure'!$H$27:$I$29,2,FALSE),0)</f>
        <v>0</v>
      </c>
      <c r="V130" s="139">
        <f>IFERROR(VLOOKUP(V$88,'Capital Structure'!$H$27:$I$29,2,FALSE),0)</f>
        <v>0</v>
      </c>
      <c r="W130" s="139">
        <f>IFERROR(VLOOKUP(W$88,'Capital Structure'!$H$27:$I$29,2,FALSE),0)</f>
        <v>0</v>
      </c>
      <c r="X130" s="139">
        <f>IFERROR(VLOOKUP(X$88,'Capital Structure'!$H$27:$I$29,2,FALSE),0)</f>
        <v>0</v>
      </c>
      <c r="Y130" s="139">
        <f>IFERROR(VLOOKUP(Y$88,'Capital Structure'!$H$27:$I$29,2,FALSE),0)</f>
        <v>0</v>
      </c>
      <c r="Z130" s="139">
        <f>IFERROR(VLOOKUP(Z$88,'Capital Structure'!$H$27:$I$29,2,FALSE),0)</f>
        <v>0</v>
      </c>
      <c r="AA130" s="139">
        <f>IFERROR(VLOOKUP(AA$88,'Capital Structure'!$H$27:$I$29,2,FALSE),0)</f>
        <v>0</v>
      </c>
      <c r="AB130" s="139">
        <f>IFERROR(VLOOKUP(AB$88,'Capital Structure'!$H$27:$I$29,2,FALSE),0)</f>
        <v>0</v>
      </c>
      <c r="AC130" s="139">
        <f>IFERROR(VLOOKUP(AC$88,'Capital Structure'!$H$27:$I$29,2,FALSE),0)</f>
        <v>0</v>
      </c>
      <c r="AD130" s="139">
        <f>IFERROR(VLOOKUP(AD$88,'Capital Structure'!$H$27:$I$29,2,FALSE),0)</f>
        <v>0</v>
      </c>
      <c r="AE130" s="139">
        <f>IFERROR(VLOOKUP(AE$88,'Capital Structure'!$H$27:$I$29,2,FALSE),0)</f>
        <v>0</v>
      </c>
      <c r="AF130" s="139">
        <f>IFERROR(VLOOKUP(AF$88,'Capital Structure'!$H$27:$I$29,2,FALSE),0)</f>
        <v>0</v>
      </c>
      <c r="AG130" s="139">
        <f>IFERROR(VLOOKUP(AG$88,'Capital Structure'!$H$27:$I$29,2,FALSE),0)</f>
        <v>0</v>
      </c>
      <c r="AH130" s="139">
        <f>IFERROR(VLOOKUP(AH$88,'Capital Structure'!$H$27:$I$29,2,FALSE),0)</f>
        <v>0</v>
      </c>
      <c r="AI130" s="139">
        <f>IFERROR(VLOOKUP(AI$88,'Capital Structure'!$H$27:$I$29,2,FALSE),0)</f>
        <v>0</v>
      </c>
      <c r="AJ130" s="139">
        <f>IFERROR(VLOOKUP(AJ$88,'Capital Structure'!$H$27:$I$29,2,FALSE),0)</f>
        <v>0</v>
      </c>
      <c r="AK130" s="139">
        <f>IFERROR(VLOOKUP(AK$88,'Capital Structure'!$H$27:$I$29,2,FALSE),0)</f>
        <v>0</v>
      </c>
      <c r="AL130" s="139">
        <f>IFERROR(VLOOKUP(AL$88,'Capital Structure'!$H$27:$I$29,2,FALSE),0)</f>
        <v>0</v>
      </c>
      <c r="AM130" s="139">
        <f>IFERROR(VLOOKUP(AM$88,'Capital Structure'!$H$27:$I$29,2,FALSE),0)</f>
        <v>0</v>
      </c>
      <c r="AN130" s="139">
        <f>IFERROR(VLOOKUP(AN$88,'Capital Structure'!$H$27:$I$29,2,FALSE),0)</f>
        <v>0</v>
      </c>
      <c r="AO130" s="139">
        <f>IFERROR(VLOOKUP(AO$88,'Capital Structure'!$H$27:$I$29,2,FALSE),0)</f>
        <v>0</v>
      </c>
      <c r="AP130" s="139">
        <f>IFERROR(VLOOKUP(AP$88,'Capital Structure'!$H$27:$I$29,2,FALSE),0)</f>
        <v>0</v>
      </c>
      <c r="AQ130" s="139">
        <f>IFERROR(VLOOKUP(AQ$88,'Capital Structure'!$H$27:$I$29,2,FALSE),0)</f>
        <v>0</v>
      </c>
      <c r="AR130" s="139">
        <f>IFERROR(VLOOKUP(AR$88,'Capital Structure'!$H$27:$I$29,2,FALSE),0)</f>
        <v>0</v>
      </c>
      <c r="AS130" s="139">
        <f>IFERROR(VLOOKUP(AS$88,'Capital Structure'!$H$27:$I$29,2,FALSE),0)</f>
        <v>0</v>
      </c>
      <c r="AT130" s="139">
        <f>IFERROR(VLOOKUP(AT$88,'Capital Structure'!$H$27:$I$29,2,FALSE),0)</f>
        <v>0</v>
      </c>
      <c r="AU130" s="139">
        <f>IFERROR(VLOOKUP(AU$88,'Capital Structure'!$H$27:$I$29,2,FALSE),0)</f>
        <v>0</v>
      </c>
      <c r="AV130" s="139">
        <f>IFERROR(VLOOKUP(AV$88,'Capital Structure'!$H$27:$I$29,2,FALSE),0)</f>
        <v>0</v>
      </c>
      <c r="AW130" s="139">
        <f>IFERROR(VLOOKUP(AW$88,'Capital Structure'!$H$27:$I$29,2,FALSE),0)</f>
        <v>0</v>
      </c>
      <c r="AX130" s="139">
        <f>IFERROR(VLOOKUP(AX$88,'Capital Structure'!$H$27:$I$29,2,FALSE),0)</f>
        <v>0</v>
      </c>
      <c r="AY130" s="139">
        <f>IFERROR(VLOOKUP(AY$88,'Capital Structure'!$H$27:$I$29,2,FALSE),0)</f>
        <v>0</v>
      </c>
      <c r="AZ130" s="139">
        <f>IFERROR(VLOOKUP(AZ$88,'Capital Structure'!$H$27:$I$29,2,FALSE),0)</f>
        <v>0</v>
      </c>
      <c r="BA130" s="139">
        <f>IFERROR(VLOOKUP(BA$88,'Capital Structure'!$H$27:$I$29,2,FALSE),0)</f>
        <v>0</v>
      </c>
      <c r="BB130" s="139">
        <f>IFERROR(VLOOKUP(BB$88,'Capital Structure'!$H$27:$I$29,2,FALSE),0)</f>
        <v>0</v>
      </c>
      <c r="BC130" s="139">
        <f>IFERROR(VLOOKUP(BC$88,'Capital Structure'!$H$27:$I$29,2,FALSE),0)</f>
        <v>0</v>
      </c>
      <c r="BD130" s="139">
        <f>IFERROR(VLOOKUP(BD$88,'Capital Structure'!$H$27:$I$29,2,FALSE),0)</f>
        <v>0</v>
      </c>
      <c r="BE130" s="139">
        <f>IFERROR(VLOOKUP(BE$88,'Capital Structure'!$H$27:$I$29,2,FALSE),0)</f>
        <v>0</v>
      </c>
      <c r="BF130" s="139">
        <f>IFERROR(VLOOKUP(BF$88,'Capital Structure'!$H$27:$I$29,2,FALSE),0)</f>
        <v>0</v>
      </c>
      <c r="BG130" s="139">
        <f>IFERROR(VLOOKUP(BG$88,'Capital Structure'!$H$27:$I$29,2,FALSE),0)</f>
        <v>0</v>
      </c>
      <c r="BH130" s="139">
        <f>IFERROR(VLOOKUP(BH$88,'Capital Structure'!$H$27:$I$29,2,FALSE),0)</f>
        <v>0</v>
      </c>
      <c r="BI130" s="139">
        <f>IFERROR(VLOOKUP(BI$88,'Capital Structure'!$H$27:$I$29,2,FALSE),0)</f>
        <v>0</v>
      </c>
      <c r="BJ130" s="139">
        <f>IFERROR(VLOOKUP(BJ$88,'Capital Structure'!$H$27:$I$29,2,FALSE),0)</f>
        <v>0</v>
      </c>
      <c r="BK130" s="139">
        <f>IFERROR(VLOOKUP(BK$88,'Capital Structure'!$H$27:$I$29,2,FALSE),0)</f>
        <v>0</v>
      </c>
      <c r="BL130" s="139">
        <f>IFERROR(VLOOKUP(BL$88,'Capital Structure'!$H$27:$I$29,2,FALSE),0)</f>
        <v>0</v>
      </c>
      <c r="BM130" s="139">
        <f>IFERROR(VLOOKUP(BM$88,'Capital Structure'!$H$27:$I$29,2,FALSE),0)</f>
        <v>0</v>
      </c>
      <c r="BN130" s="139">
        <f>IFERROR(VLOOKUP(BN$88,'Capital Structure'!$H$27:$I$29,2,FALSE),0)</f>
        <v>0</v>
      </c>
      <c r="BO130" s="139">
        <f>IFERROR(VLOOKUP(BO$88,'Capital Structure'!$H$27:$I$29,2,FALSE),0)</f>
        <v>0</v>
      </c>
      <c r="BP130" s="139">
        <f>IFERROR(VLOOKUP(BP$88,'Capital Structure'!$H$27:$I$29,2,FALSE),0)</f>
        <v>0</v>
      </c>
      <c r="BQ130" s="139">
        <f>IFERROR(VLOOKUP(BQ$88,'Capital Structure'!$H$27:$I$29,2,FALSE),0)</f>
        <v>0</v>
      </c>
      <c r="BR130" s="139">
        <f>IFERROR(VLOOKUP(BR$88,'Capital Structure'!$H$27:$I$29,2,FALSE),0)</f>
        <v>0</v>
      </c>
      <c r="BS130" s="139">
        <f>IFERROR(VLOOKUP(BS$88,'Capital Structure'!$H$27:$I$29,2,FALSE),0)</f>
        <v>0</v>
      </c>
      <c r="BT130" s="139">
        <f>IFERROR(VLOOKUP(BT$88,'Capital Structure'!$H$27:$I$29,2,FALSE),0)</f>
        <v>0</v>
      </c>
      <c r="BU130" s="139">
        <f>IFERROR(VLOOKUP(BU$88,'Capital Structure'!$H$27:$I$29,2,FALSE),0)</f>
        <v>0</v>
      </c>
      <c r="BV130" s="139">
        <f>IFERROR(VLOOKUP(BV$88,'Capital Structure'!$H$27:$I$29,2,FALSE),0)</f>
        <v>0</v>
      </c>
      <c r="BW130" s="139">
        <f>IFERROR(VLOOKUP(BW$88,'Capital Structure'!$H$27:$I$29,2,FALSE),0)</f>
        <v>0</v>
      </c>
      <c r="BX130" s="139">
        <f>IFERROR(VLOOKUP(BX$88,'Capital Structure'!$H$27:$I$29,2,FALSE),0)</f>
        <v>0</v>
      </c>
      <c r="BY130" s="139">
        <f>IFERROR(VLOOKUP(BY$88,'Capital Structure'!$H$27:$I$29,2,FALSE),0)</f>
        <v>0</v>
      </c>
      <c r="BZ130" s="139">
        <f>IFERROR(VLOOKUP(BZ$88,'Capital Structure'!$H$27:$I$29,2,FALSE),0)</f>
        <v>0</v>
      </c>
      <c r="CA130" s="139">
        <f>IFERROR(VLOOKUP(CA$88,'Capital Structure'!$H$27:$I$29,2,FALSE),0)</f>
        <v>0</v>
      </c>
      <c r="CB130" s="139">
        <f>IFERROR(VLOOKUP(CB$88,'Capital Structure'!$H$27:$I$29,2,FALSE),0)</f>
        <v>0</v>
      </c>
      <c r="CC130" s="139">
        <f>IFERROR(VLOOKUP(CC$88,'Capital Structure'!$H$27:$I$29,2,FALSE),0)</f>
        <v>0</v>
      </c>
      <c r="CD130" s="139">
        <f>IFERROR(VLOOKUP(CD$88,'Capital Structure'!$H$27:$I$29,2,FALSE),0)</f>
        <v>0</v>
      </c>
      <c r="CE130" s="139">
        <f>IFERROR(VLOOKUP(CE$88,'Capital Structure'!$H$27:$I$29,2,FALSE),0)</f>
        <v>0</v>
      </c>
      <c r="CF130" s="139">
        <f>IFERROR(VLOOKUP(CF$88,'Capital Structure'!$H$27:$I$29,2,FALSE),0)</f>
        <v>0</v>
      </c>
      <c r="CG130" s="139">
        <f>IFERROR(VLOOKUP(CG$88,'Capital Structure'!$H$27:$I$29,2,FALSE),0)</f>
        <v>0</v>
      </c>
      <c r="CH130" s="139">
        <f>IFERROR(VLOOKUP(CH$88,'Capital Structure'!$H$27:$I$29,2,FALSE),0)</f>
        <v>0</v>
      </c>
      <c r="CI130" s="139">
        <f>IFERROR(VLOOKUP(CI$88,'Capital Structure'!$H$27:$I$29,2,FALSE),0)</f>
        <v>0</v>
      </c>
      <c r="CJ130" s="139">
        <f>IFERROR(VLOOKUP(CJ$88,'Capital Structure'!$H$27:$I$29,2,FALSE),0)</f>
        <v>0</v>
      </c>
      <c r="CK130" s="139">
        <f>IFERROR(VLOOKUP(CK$88,'Capital Structure'!$H$27:$I$29,2,FALSE),0)</f>
        <v>0</v>
      </c>
      <c r="CL130" s="139">
        <f>IFERROR(VLOOKUP(CL$88,'Capital Structure'!$H$27:$I$29,2,FALSE),0)</f>
        <v>0</v>
      </c>
      <c r="CM130" s="139">
        <f>IFERROR(VLOOKUP(CM$88,'Capital Structure'!$H$27:$I$29,2,FALSE),0)</f>
        <v>0</v>
      </c>
      <c r="CN130" s="139">
        <f>IFERROR(VLOOKUP(CN$88,'Capital Structure'!$H$27:$I$29,2,FALSE),0)</f>
        <v>0</v>
      </c>
      <c r="CO130" s="139">
        <f>IFERROR(VLOOKUP(CO$88,'Capital Structure'!$H$27:$I$29,2,FALSE),0)</f>
        <v>0</v>
      </c>
      <c r="CP130" s="139">
        <f>IFERROR(VLOOKUP(CP$88,'Capital Structure'!$H$27:$I$29,2,FALSE),0)</f>
        <v>0</v>
      </c>
      <c r="CQ130" s="139">
        <f>IFERROR(VLOOKUP(CQ$88,'Capital Structure'!$H$27:$I$29,2,FALSE),0)</f>
        <v>0</v>
      </c>
      <c r="CR130" s="139">
        <f>IFERROR(VLOOKUP(CR$88,'Capital Structure'!$H$27:$I$29,2,FALSE),0)</f>
        <v>0</v>
      </c>
      <c r="CS130" s="139">
        <f>IFERROR(VLOOKUP(CS$88,'Capital Structure'!$H$27:$I$29,2,FALSE),0)</f>
        <v>0</v>
      </c>
      <c r="CT130" s="139">
        <f>IFERROR(VLOOKUP(CT$88,'Capital Structure'!$H$27:$I$29,2,FALSE),0)</f>
        <v>0</v>
      </c>
      <c r="CU130" s="139">
        <f>IFERROR(VLOOKUP(CU$88,'Capital Structure'!$H$27:$I$29,2,FALSE),0)</f>
        <v>0</v>
      </c>
      <c r="CV130" s="139">
        <f>IFERROR(VLOOKUP(CV$88,'Capital Structure'!$H$27:$I$29,2,FALSE),0)</f>
        <v>0</v>
      </c>
      <c r="CW130" s="139">
        <f>IFERROR(VLOOKUP(CW$88,'Capital Structure'!$H$27:$I$29,2,FALSE),0)</f>
        <v>0</v>
      </c>
      <c r="CX130" s="139">
        <f>IFERROR(VLOOKUP(CX$88,'Capital Structure'!$H$27:$I$29,2,FALSE),0)</f>
        <v>0</v>
      </c>
      <c r="CY130" s="139">
        <f>IFERROR(VLOOKUP(CY$88,'Capital Structure'!$H$27:$I$29,2,FALSE),0)</f>
        <v>0</v>
      </c>
      <c r="CZ130" s="139">
        <f>IFERROR(VLOOKUP(CZ$88,'Capital Structure'!$H$27:$I$29,2,FALSE),0)</f>
        <v>0</v>
      </c>
      <c r="DA130" s="139">
        <f>IFERROR(VLOOKUP(DA$88,'Capital Structure'!$H$27:$I$29,2,FALSE),0)</f>
        <v>0</v>
      </c>
      <c r="DB130" s="139">
        <f>IFERROR(VLOOKUP(DB$88,'Capital Structure'!$H$27:$I$29,2,FALSE),0)</f>
        <v>0</v>
      </c>
      <c r="DC130" s="139">
        <f>IFERROR(VLOOKUP(DC$88,'Capital Structure'!$H$27:$I$29,2,FALSE),0)</f>
        <v>0</v>
      </c>
      <c r="DD130" s="139">
        <f>IFERROR(VLOOKUP(DD$88,'Capital Structure'!$H$27:$I$29,2,FALSE),0)</f>
        <v>0</v>
      </c>
      <c r="DE130" s="139">
        <f>IFERROR(VLOOKUP(DE$88,'Capital Structure'!$H$27:$I$29,2,FALSE),0)</f>
        <v>0</v>
      </c>
      <c r="DF130" s="139">
        <f>IFERROR(VLOOKUP(DF$88,'Capital Structure'!$H$27:$I$29,2,FALSE),0)</f>
        <v>0</v>
      </c>
      <c r="DG130" s="139">
        <f>IFERROR(VLOOKUP(DG$88,'Capital Structure'!$H$27:$I$29,2,FALSE),0)</f>
        <v>0</v>
      </c>
      <c r="DH130" s="139">
        <f>IFERROR(VLOOKUP(DH$88,'Capital Structure'!$H$27:$I$29,2,FALSE),0)</f>
        <v>0</v>
      </c>
      <c r="DI130" s="139">
        <f>IFERROR(VLOOKUP(DI$88,'Capital Structure'!$H$27:$I$29,2,FALSE),0)</f>
        <v>0</v>
      </c>
      <c r="DJ130" s="139">
        <f>IFERROR(VLOOKUP(DJ$88,'Capital Structure'!$H$27:$I$29,2,FALSE),0)</f>
        <v>0</v>
      </c>
      <c r="DK130" s="139">
        <f>IFERROR(VLOOKUP(DK$88,'Capital Structure'!$H$27:$I$29,2,FALSE),0)</f>
        <v>0</v>
      </c>
      <c r="DL130" s="139">
        <f>IFERROR(VLOOKUP(DL$88,'Capital Structure'!$H$27:$I$29,2,FALSE),0)</f>
        <v>0</v>
      </c>
      <c r="DM130" s="139">
        <f>IFERROR(VLOOKUP(DM$88,'Capital Structure'!$H$27:$I$29,2,FALSE),0)</f>
        <v>0</v>
      </c>
      <c r="DN130" s="139">
        <f>IFERROR(VLOOKUP(DN$88,'Capital Structure'!$H$27:$I$29,2,FALSE),0)</f>
        <v>0</v>
      </c>
      <c r="DO130" s="139">
        <f>IFERROR(VLOOKUP(DO$88,'Capital Structure'!$H$27:$I$29,2,FALSE),0)</f>
        <v>0</v>
      </c>
      <c r="DP130" s="139">
        <f>IFERROR(VLOOKUP(DP$88,'Capital Structure'!$H$27:$I$29,2,FALSE),0)</f>
        <v>0</v>
      </c>
      <c r="DQ130" s="139">
        <f>IFERROR(VLOOKUP(DQ$88,'Capital Structure'!$H$27:$I$29,2,FALSE),0)</f>
        <v>0</v>
      </c>
      <c r="DR130" s="139">
        <f>IFERROR(VLOOKUP(DR$88,'Capital Structure'!$H$27:$I$29,2,FALSE),0)</f>
        <v>0</v>
      </c>
      <c r="DS130" s="139">
        <f>IFERROR(VLOOKUP(DS$88,'Capital Structure'!$H$27:$I$29,2,FALSE),0)</f>
        <v>0</v>
      </c>
      <c r="DT130" s="139">
        <f>IFERROR(VLOOKUP(DT$88,'Capital Structure'!$H$27:$I$29,2,FALSE),0)</f>
        <v>0</v>
      </c>
      <c r="DU130" s="139">
        <f>IFERROR(VLOOKUP(DU$88,'Capital Structure'!$H$27:$I$29,2,FALSE),0)</f>
        <v>0</v>
      </c>
      <c r="DV130" s="139">
        <f>IFERROR(VLOOKUP(DV$88,'Capital Structure'!$H$27:$I$29,2,FALSE),0)</f>
        <v>0</v>
      </c>
      <c r="DW130" s="139">
        <f>IFERROR(VLOOKUP(DW$88,'Capital Structure'!$H$27:$I$29,2,FALSE),0)</f>
        <v>0</v>
      </c>
      <c r="DX130" s="139">
        <f>IFERROR(VLOOKUP(DX$88,'Capital Structure'!$H$27:$I$29,2,FALSE),0)</f>
        <v>0</v>
      </c>
      <c r="DY130" s="139">
        <f>IFERROR(VLOOKUP(DY$88,'Capital Structure'!$H$27:$I$29,2,FALSE),0)</f>
        <v>0</v>
      </c>
      <c r="DZ130" s="139">
        <f>IFERROR(VLOOKUP(DZ$88,'Capital Structure'!$H$27:$I$29,2,FALSE),0)</f>
        <v>0</v>
      </c>
      <c r="EA130" s="139">
        <f>IFERROR(VLOOKUP(EA$88,'Capital Structure'!$H$27:$I$29,2,FALSE),0)</f>
        <v>0</v>
      </c>
      <c r="EB130" s="139">
        <f>IFERROR(VLOOKUP(EB$88,'Capital Structure'!$H$27:$I$29,2,FALSE),0)</f>
        <v>0</v>
      </c>
      <c r="EC130" s="139">
        <f>IFERROR(VLOOKUP(EC$88,'Capital Structure'!$H$27:$I$29,2,FALSE),0)</f>
        <v>0</v>
      </c>
      <c r="ED130" s="139">
        <f>IFERROR(VLOOKUP(ED$88,'Capital Structure'!$H$27:$I$29,2,FALSE),0)</f>
        <v>0</v>
      </c>
      <c r="EE130" s="139">
        <f>IFERROR(VLOOKUP(EE$88,'Capital Structure'!$H$27:$I$29,2,FALSE),0)</f>
        <v>0</v>
      </c>
      <c r="EF130" s="139">
        <f>IFERROR(VLOOKUP(EF$88,'Capital Structure'!$H$27:$I$29,2,FALSE),0)</f>
        <v>0</v>
      </c>
      <c r="EG130" s="139">
        <f>IFERROR(VLOOKUP(EG$88,'Capital Structure'!$H$27:$I$29,2,FALSE),0)</f>
        <v>0</v>
      </c>
      <c r="EH130" s="139">
        <f>IFERROR(VLOOKUP(EH$88,'Capital Structure'!$H$27:$I$29,2,FALSE),0)</f>
        <v>0</v>
      </c>
      <c r="EI130" s="139">
        <f>IFERROR(VLOOKUP(EI$88,'Capital Structure'!$H$27:$I$29,2,FALSE),0)</f>
        <v>0</v>
      </c>
      <c r="EJ130" s="139">
        <f>IFERROR(VLOOKUP(EJ$88,'Capital Structure'!$H$27:$I$29,2,FALSE),0)</f>
        <v>0</v>
      </c>
      <c r="EK130" s="139">
        <f>IFERROR(VLOOKUP(EK$88,'Capital Structure'!$H$27:$I$29,2,FALSE),0)</f>
        <v>0</v>
      </c>
      <c r="EL130" s="139">
        <f>IFERROR(VLOOKUP(EL$88,'Capital Structure'!$H$27:$I$29,2,FALSE),0)</f>
        <v>0</v>
      </c>
      <c r="EM130" s="139">
        <f>IFERROR(VLOOKUP(EM$88,'Capital Structure'!$H$27:$I$29,2,FALSE),0)</f>
        <v>0</v>
      </c>
      <c r="EN130" s="139">
        <f>IFERROR(VLOOKUP(EN$88,'Capital Structure'!$H$27:$I$29,2,FALSE),0)</f>
        <v>0</v>
      </c>
      <c r="EO130" s="139">
        <f>IFERROR(VLOOKUP(EO$88,'Capital Structure'!$H$27:$I$29,2,FALSE),0)</f>
        <v>0</v>
      </c>
      <c r="EP130" s="139">
        <f>IFERROR(VLOOKUP(EP$88,'Capital Structure'!$H$27:$I$29,2,FALSE),0)</f>
        <v>0</v>
      </c>
      <c r="EQ130" s="139">
        <f>IFERROR(VLOOKUP(EQ$88,'Capital Structure'!$H$27:$I$29,2,FALSE),0)</f>
        <v>0</v>
      </c>
      <c r="ER130" s="139">
        <f>IFERROR(VLOOKUP(ER$88,'Capital Structure'!$H$27:$I$29,2,FALSE),0)</f>
        <v>0</v>
      </c>
      <c r="ES130" s="139">
        <f>IFERROR(VLOOKUP(ES$88,'Capital Structure'!$H$27:$I$29,2,FALSE),0)</f>
        <v>0</v>
      </c>
      <c r="ET130" s="139">
        <f>IFERROR(VLOOKUP(ET$88,'Capital Structure'!$H$27:$I$29,2,FALSE),0)</f>
        <v>0</v>
      </c>
      <c r="EU130" s="139">
        <f>IFERROR(VLOOKUP(EU$88,'Capital Structure'!$H$27:$I$29,2,FALSE),0)</f>
        <v>0</v>
      </c>
      <c r="EV130" s="139">
        <f>IFERROR(VLOOKUP(EV$88,'Capital Structure'!$H$27:$I$29,2,FALSE),0)</f>
        <v>0</v>
      </c>
      <c r="EW130" s="139">
        <f>IFERROR(VLOOKUP(EW$88,'Capital Structure'!$H$27:$I$29,2,FALSE),0)</f>
        <v>0</v>
      </c>
      <c r="EX130" s="139">
        <f>IFERROR(VLOOKUP(EX$88,'Capital Structure'!$H$27:$I$29,2,FALSE),0)</f>
        <v>0</v>
      </c>
      <c r="EY130" s="139">
        <f>IFERROR(VLOOKUP(EY$88,'Capital Structure'!$H$27:$I$29,2,FALSE),0)</f>
        <v>0</v>
      </c>
      <c r="EZ130" s="139">
        <f>IFERROR(VLOOKUP(EZ$88,'Capital Structure'!$H$27:$I$29,2,FALSE),0)</f>
        <v>0</v>
      </c>
      <c r="FA130" s="139">
        <f>IFERROR(VLOOKUP(FA$88,'Capital Structure'!$H$27:$I$29,2,FALSE),0)</f>
        <v>0</v>
      </c>
      <c r="FB130" s="139">
        <f>IFERROR(VLOOKUP(FB$88,'Capital Structure'!$H$27:$I$29,2,FALSE),0)</f>
        <v>0</v>
      </c>
      <c r="FC130" s="139"/>
      <c r="FD130" s="139"/>
      <c r="FE130" s="139"/>
      <c r="FF130" s="139"/>
      <c r="FG130" s="139"/>
      <c r="FH130" s="139"/>
      <c r="FI130" s="139"/>
      <c r="FJ130" s="139"/>
      <c r="FK130" s="139"/>
      <c r="FL130" s="139"/>
      <c r="FM130" s="139"/>
      <c r="FN130" s="139"/>
      <c r="FO130" s="139"/>
      <c r="FP130" s="139"/>
      <c r="FQ130" s="139"/>
      <c r="FR130" s="139"/>
      <c r="FS130" s="139"/>
      <c r="FT130" s="139"/>
      <c r="FU130" s="139"/>
      <c r="FV130" s="139"/>
      <c r="FW130" s="139"/>
      <c r="FX130" s="139"/>
      <c r="FY130" s="139"/>
      <c r="FZ130" s="139"/>
      <c r="GA130" s="139"/>
      <c r="GB130" s="139"/>
      <c r="GC130" s="139"/>
      <c r="GD130" s="139"/>
      <c r="GE130" s="139"/>
      <c r="GF130" s="139"/>
      <c r="GG130" s="139"/>
      <c r="GH130" s="139"/>
      <c r="GI130" s="139"/>
      <c r="GJ130" s="139"/>
      <c r="GK130" s="139"/>
      <c r="GL130" s="139"/>
      <c r="GM130" s="139"/>
      <c r="GN130" s="139"/>
      <c r="GO130" s="139"/>
      <c r="GP130" s="139"/>
      <c r="GQ130" s="139"/>
      <c r="GR130" s="139"/>
      <c r="GS130" s="139"/>
      <c r="GT130" s="139"/>
      <c r="GU130" s="139"/>
      <c r="GV130" s="139"/>
      <c r="GW130" s="139"/>
      <c r="GX130" s="139"/>
    </row>
    <row r="131" spans="1:206">
      <c r="B131" s="139" t="s">
        <v>326</v>
      </c>
      <c r="E131" s="139">
        <f>IF(E$88='Capital Structure'!$H$7,SUM($E$122:E122)-SUM($E$130:E130),0)</f>
        <v>0</v>
      </c>
      <c r="F131" s="139">
        <f>IF(F$88='Capital Structure'!$H$7,SUM($E$122:F122)-SUM($E$130:F130),0)</f>
        <v>0</v>
      </c>
      <c r="G131" s="139">
        <f>IF(G$88='Capital Structure'!$H$7,SUM($E$122:G122)-SUM($E$130:G130),0)</f>
        <v>0</v>
      </c>
      <c r="H131" s="139">
        <f>IF(H$88='Capital Structure'!$H$7,SUM($E$122:H122)-SUM($E$130:H130),0)</f>
        <v>0</v>
      </c>
      <c r="I131" s="139">
        <f>IF(I$88='Capital Structure'!$H$7,SUM($E$122:I122)-SUM($E$130:I130),0)</f>
        <v>0</v>
      </c>
      <c r="J131" s="139">
        <f>IF(J$88='Capital Structure'!$H$7,SUM($E$122:J122)-SUM($E$130:J130),0)</f>
        <v>0</v>
      </c>
      <c r="K131" s="139">
        <f>IF(K$88='Capital Structure'!$H$7,SUM($E$122:K122)-SUM($E$130:K130),0)</f>
        <v>0</v>
      </c>
      <c r="L131" s="139">
        <f>IF(L$88='Capital Structure'!$H$7,SUM($E$122:L122)-SUM($E$130:L130),0)</f>
        <v>0</v>
      </c>
      <c r="M131" s="139">
        <f>IF(M$88='Capital Structure'!$H$7,SUM($E$122:M122)-SUM($E$130:M130),0)</f>
        <v>0</v>
      </c>
      <c r="N131" s="139">
        <f>IF(N$88='Capital Structure'!$H$7,SUM($E$122:N122)-SUM($E$130:N130),0)</f>
        <v>0</v>
      </c>
      <c r="O131" s="139">
        <f>IF(O$88='Capital Structure'!$H$7,SUM($E$122:O122)-SUM($E$130:O130),0)</f>
        <v>0</v>
      </c>
      <c r="P131" s="139">
        <f>IF(P$88='Capital Structure'!$H$7,SUM($E$122:P122)-SUM($E$130:P130),0)</f>
        <v>0</v>
      </c>
      <c r="Q131" s="139">
        <f>IF(Q$88='Capital Structure'!$H$7,SUM($E$122:Q122)-SUM($E$130:Q130),0)</f>
        <v>0</v>
      </c>
      <c r="R131" s="139">
        <f>IF(R$88='Capital Structure'!$H$7,SUM($E$122:R122)-SUM($E$130:R130),0)</f>
        <v>0</v>
      </c>
      <c r="S131" s="139">
        <f>IF(S$88='Capital Structure'!$H$7,SUM($E$122:S122)-SUM($E$130:S130),0)</f>
        <v>0</v>
      </c>
      <c r="T131" s="139">
        <f>IF(T$88='Capital Structure'!$H$7,SUM($E$122:T122)-SUM($E$130:T130),0)</f>
        <v>0</v>
      </c>
      <c r="U131" s="139">
        <f>IF(U$88='Capital Structure'!$H$7,SUM($E$122:U122)-SUM($E$130:U130),0)</f>
        <v>0</v>
      </c>
      <c r="V131" s="139">
        <f>IF(V$88='Capital Structure'!$H$7,SUM($E$122:V122)-SUM($E$130:V130),0)</f>
        <v>0</v>
      </c>
      <c r="W131" s="139">
        <f>IF(W$88='Capital Structure'!$H$7,SUM($E$122:W122)-SUM($E$130:W130),0)</f>
        <v>0</v>
      </c>
      <c r="X131" s="139">
        <f>IF(X$88='Capital Structure'!$H$7,SUM($E$122:X122)-SUM($E$130:X130),0)</f>
        <v>0</v>
      </c>
      <c r="Y131" s="139">
        <f>IF(Y$88='Capital Structure'!$H$7,SUM($E$122:Y122)-SUM($E$130:Y130),0)</f>
        <v>0</v>
      </c>
      <c r="Z131" s="139">
        <f>IF(Z$88='Capital Structure'!$H$7,SUM($E$122:Z122)-SUM($E$130:Z130),0)</f>
        <v>0</v>
      </c>
      <c r="AA131" s="139">
        <f>IF(AA$88='Capital Structure'!$H$7,SUM($E$122:AA122)-SUM($E$130:AA130),0)</f>
        <v>0</v>
      </c>
      <c r="AB131" s="139">
        <f>IF(AB$88='Capital Structure'!$H$7,SUM($E$122:AB122)-SUM($E$130:AB130),0)</f>
        <v>0</v>
      </c>
      <c r="AC131" s="139">
        <f>IF(AC$88='Capital Structure'!$H$7,SUM($E$122:AC122)-SUM($E$130:AC130),0)</f>
        <v>0</v>
      </c>
      <c r="AD131" s="139">
        <f>IF(AD$88='Capital Structure'!$H$7,SUM($E$122:AD122)-SUM($E$130:AD130),0)</f>
        <v>0</v>
      </c>
      <c r="AE131" s="139">
        <f>IF(AE$88='Capital Structure'!$H$7,SUM($E$122:AE122)-SUM($E$130:AE130),0)</f>
        <v>0</v>
      </c>
      <c r="AF131" s="139">
        <f>IF(AF$88='Capital Structure'!$H$7,SUM($E$122:AF122)-SUM($E$130:AF130),0)</f>
        <v>0</v>
      </c>
      <c r="AG131" s="139">
        <f>IF(AG$88='Capital Structure'!$H$7,SUM($E$122:AG122)-SUM($E$130:AG130),0)</f>
        <v>0</v>
      </c>
      <c r="AH131" s="139">
        <f>IF(AH$88='Capital Structure'!$H$7,SUM($E$122:AH122)-SUM($E$130:AH130),0)</f>
        <v>0</v>
      </c>
      <c r="AI131" s="139">
        <f>IF(AI$88='Capital Structure'!$H$7,SUM($E$122:AI122)-SUM($E$130:AI130),0)</f>
        <v>0</v>
      </c>
      <c r="AJ131" s="139">
        <f>IF(AJ$88='Capital Structure'!$H$7,SUM($E$122:AJ122)-SUM($E$130:AJ130),0)</f>
        <v>0</v>
      </c>
      <c r="AK131" s="139">
        <f>IF(AK$88='Capital Structure'!$H$7,SUM($E$122:AK122)-SUM($E$130:AK130),0)</f>
        <v>0</v>
      </c>
      <c r="AL131" s="139">
        <f>IF(AL$88='Capital Structure'!$H$7,SUM($E$122:AL122)-SUM($E$130:AL130),0)</f>
        <v>0</v>
      </c>
      <c r="AM131" s="139">
        <f>IF(AM$88='Capital Structure'!$H$7,SUM($E$122:AM122)-SUM($E$130:AM130),0)</f>
        <v>0</v>
      </c>
      <c r="AN131" s="139">
        <f>IF(AN$88='Capital Structure'!$H$7,SUM($E$122:AN122)-SUM($E$130:AN130),0)</f>
        <v>0</v>
      </c>
      <c r="AO131" s="139">
        <f>IF(AO$88='Capital Structure'!$H$7,SUM($E$122:AO122)-SUM($E$130:AO130),0)</f>
        <v>0</v>
      </c>
      <c r="AP131" s="139">
        <f>IF(AP$88='Capital Structure'!$H$7,SUM($E$122:AP122)-SUM($E$130:AP130),0)</f>
        <v>0</v>
      </c>
      <c r="AQ131" s="139">
        <f>IF(AQ$88='Capital Structure'!$H$7,SUM($E$122:AQ122)-SUM($E$130:AQ130),0)</f>
        <v>0</v>
      </c>
      <c r="AR131" s="139">
        <f>IF(AR$88='Capital Structure'!$H$7,SUM($E$122:AR122)-SUM($E$130:AR130),0)</f>
        <v>0</v>
      </c>
      <c r="AS131" s="139">
        <f>IF(AS$88='Capital Structure'!$H$7,SUM($E$122:AS122)-SUM($E$130:AS130),0)</f>
        <v>0</v>
      </c>
      <c r="AT131" s="139">
        <f>IF(AT$88='Capital Structure'!$H$7,SUM($E$122:AT122)-SUM($E$130:AT130),0)</f>
        <v>0</v>
      </c>
      <c r="AU131" s="139">
        <f>IF(AU$88='Capital Structure'!$H$7,SUM($E$122:AU122)-SUM($E$130:AU130),0)</f>
        <v>0</v>
      </c>
      <c r="AV131" s="139">
        <f>IF(AV$88='Capital Structure'!$H$7,SUM($E$122:AV122)-SUM($E$130:AV130),0)</f>
        <v>0</v>
      </c>
      <c r="AW131" s="139">
        <f>IF(AW$88='Capital Structure'!$H$7,SUM($E$122:AW122)-SUM($E$130:AW130),0)</f>
        <v>0</v>
      </c>
      <c r="AX131" s="139">
        <f>IF(AX$88='Capital Structure'!$H$7,SUM($E$122:AX122)-SUM($E$130:AX130),0)</f>
        <v>0</v>
      </c>
      <c r="AY131" s="139">
        <f>IF(AY$88='Capital Structure'!$H$7,SUM($E$122:AY122)-SUM($E$130:AY130),0)</f>
        <v>0</v>
      </c>
      <c r="AZ131" s="139">
        <f>IF(AZ$88='Capital Structure'!$H$7,SUM($E$122:AZ122)-SUM($E$130:AZ130),0)</f>
        <v>0</v>
      </c>
      <c r="BA131" s="139">
        <f>IF(BA$88='Capital Structure'!$H$7,SUM($E$122:BA122)-SUM($E$130:BA130),0)</f>
        <v>0</v>
      </c>
      <c r="BB131" s="139">
        <f>IF(BB$88='Capital Structure'!$H$7,SUM($E$122:BB122)-SUM($E$130:BB130),0)</f>
        <v>0</v>
      </c>
      <c r="BC131" s="139">
        <f>IF(BC$88='Capital Structure'!$H$7,SUM($E$122:BC122)-SUM($E$130:BC130),0)</f>
        <v>0</v>
      </c>
      <c r="BD131" s="139">
        <f>IF(BD$88='Capital Structure'!$H$7,SUM($E$122:BD122)-SUM($E$130:BD130),0)</f>
        <v>0</v>
      </c>
      <c r="BE131" s="139">
        <f>IF(BE$88='Capital Structure'!$H$7,SUM($E$122:BE122)-SUM($E$130:BE130),0)</f>
        <v>0</v>
      </c>
      <c r="BF131" s="139">
        <f>IF(BF$88='Capital Structure'!$H$7,SUM($E$122:BF122)-SUM($E$130:BF130),0)</f>
        <v>0</v>
      </c>
      <c r="BG131" s="139">
        <f>IF(BG$88='Capital Structure'!$H$7,SUM($E$122:BG122)-SUM($E$130:BG130),0)</f>
        <v>0</v>
      </c>
      <c r="BH131" s="139">
        <f>IF(BH$88='Capital Structure'!$H$7,SUM($E$122:BH122)-SUM($E$130:BH130),0)</f>
        <v>0</v>
      </c>
      <c r="BI131" s="139">
        <f>IF(BI$88='Capital Structure'!$H$7,SUM($E$122:BI122)-SUM($E$130:BI130),0)</f>
        <v>0</v>
      </c>
      <c r="BJ131" s="139">
        <f>IF(BJ$88='Capital Structure'!$H$7,SUM($E$122:BJ122)-SUM($E$130:BJ130),0)</f>
        <v>0</v>
      </c>
      <c r="BK131" s="139">
        <f>IF(BK$88='Capital Structure'!$H$7,SUM($E$122:BK122)-SUM($E$130:BK130),0)</f>
        <v>0</v>
      </c>
      <c r="BL131" s="139">
        <f>IF(BL$88='Capital Structure'!$H$7,SUM($E$122:BL122)-SUM($E$130:BL130),0)</f>
        <v>0</v>
      </c>
      <c r="BM131" s="139">
        <f>IF(BM$88='Capital Structure'!$H$7,SUM($E$122:BM122)-SUM($E$130:BM130),0)</f>
        <v>0</v>
      </c>
      <c r="BN131" s="139">
        <f>IF(BN$88='Capital Structure'!$H$7,SUM($E$122:BN122)-SUM($E$130:BN130),0)</f>
        <v>0</v>
      </c>
      <c r="BO131" s="139">
        <f>IF(BO$88='Capital Structure'!$H$7,SUM($E$122:BO122)-SUM($E$130:BO130),0)</f>
        <v>0</v>
      </c>
      <c r="BP131" s="139">
        <f>IF(BP$88='Capital Structure'!$H$7,SUM($E$122:BP122)-SUM($E$130:BP130),0)</f>
        <v>0</v>
      </c>
      <c r="BQ131" s="139">
        <f>IF(BQ$88='Capital Structure'!$H$7,SUM($E$122:BQ122)-SUM($E$130:BQ130),0)</f>
        <v>0</v>
      </c>
      <c r="BR131" s="139">
        <f>IF(BR$88='Capital Structure'!$H$7,SUM($E$122:BR122)-SUM($E$130:BR130),0)</f>
        <v>0</v>
      </c>
      <c r="BS131" s="139">
        <f>IF(BS$88='Capital Structure'!$H$7,SUM($E$122:BS122)-SUM($E$130:BS130),0)</f>
        <v>0</v>
      </c>
      <c r="BT131" s="139">
        <f>IF(BT$88='Capital Structure'!$H$7,SUM($E$122:BT122)-SUM($E$130:BT130),0)</f>
        <v>0</v>
      </c>
      <c r="BU131" s="139">
        <f>IF(BU$88='Capital Structure'!$H$7,SUM($E$122:BU122)-SUM($E$130:BU130),0)</f>
        <v>0</v>
      </c>
      <c r="BV131" s="139">
        <f>IF(BV$88='Capital Structure'!$H$7,SUM($E$122:BV122)-SUM($E$130:BV130),0)</f>
        <v>0</v>
      </c>
      <c r="BW131" s="139">
        <f>IF(BW$88='Capital Structure'!$H$7,SUM($E$122:BW122)-SUM($E$130:BW130),0)</f>
        <v>0</v>
      </c>
      <c r="BX131" s="139">
        <f>IF(BX$88='Capital Structure'!$H$7,SUM($E$122:BX122)-SUM($E$130:BX130),0)</f>
        <v>0</v>
      </c>
      <c r="BY131" s="139">
        <f>IF(BY$88='Capital Structure'!$H$7,SUM($E$122:BY122)-SUM($E$130:BY130),0)</f>
        <v>0</v>
      </c>
      <c r="BZ131" s="139">
        <f>IF(BZ$88='Capital Structure'!$H$7,SUM($E$122:BZ122)-SUM($E$130:BZ130),0)</f>
        <v>0</v>
      </c>
      <c r="CA131" s="139">
        <f>IF(CA$88='Capital Structure'!$H$7,SUM($E$122:CA122)-SUM($E$130:CA130),0)</f>
        <v>0</v>
      </c>
      <c r="CB131" s="139">
        <f>IF(CB$88='Capital Structure'!$H$7,SUM($E$122:CB122)-SUM($E$130:CB130),0)</f>
        <v>0</v>
      </c>
      <c r="CC131" s="139">
        <f>IF(CC$88='Capital Structure'!$H$7,SUM($E$122:CC122)-SUM($E$130:CC130),0)</f>
        <v>0</v>
      </c>
      <c r="CD131" s="139">
        <f>IF(CD$88='Capital Structure'!$H$7,SUM($E$122:CD122)-SUM($E$130:CD130),0)</f>
        <v>0</v>
      </c>
      <c r="CE131" s="139">
        <f>IF(CE$88='Capital Structure'!$H$7,SUM($E$122:CE122)-SUM($E$130:CE130),0)</f>
        <v>0</v>
      </c>
      <c r="CF131" s="139">
        <f>IF(CF$88='Capital Structure'!$H$7,SUM($E$122:CF122)-SUM($E$130:CF130),0)</f>
        <v>0</v>
      </c>
      <c r="CG131" s="139">
        <f>IF(CG$88='Capital Structure'!$H$7,SUM($E$122:CG122)-SUM($E$130:CG130),0)</f>
        <v>0</v>
      </c>
      <c r="CH131" s="139">
        <f>IF(CH$88='Capital Structure'!$H$7,SUM($E$122:CH122)-SUM($E$130:CH130),0)</f>
        <v>0</v>
      </c>
      <c r="CI131" s="139">
        <f>IF(CI$88='Capital Structure'!$H$7,SUM($E$122:CI122)-SUM($E$130:CI130),0)</f>
        <v>0</v>
      </c>
      <c r="CJ131" s="139">
        <f>IF(CJ$88='Capital Structure'!$H$7,SUM($E$122:CJ122)-SUM($E$130:CJ130),0)</f>
        <v>0</v>
      </c>
      <c r="CK131" s="139">
        <f>IF(CK$88='Capital Structure'!$H$7,SUM($E$122:CK122)-SUM($E$130:CK130),0)</f>
        <v>0</v>
      </c>
      <c r="CL131" s="139">
        <f>IF(CL$88='Capital Structure'!$H$7,SUM($E$122:CL122)-SUM($E$130:CL130),0)</f>
        <v>0</v>
      </c>
      <c r="CM131" s="139">
        <f>IF(CM$88='Capital Structure'!$H$7,SUM($E$122:CM122)-SUM($E$130:CM130),0)</f>
        <v>0</v>
      </c>
      <c r="CN131" s="139">
        <f>IF(CN$88='Capital Structure'!$H$7,SUM($E$122:CN122)-SUM($E$130:CN130),0)</f>
        <v>0</v>
      </c>
      <c r="CO131" s="139">
        <f>IF(CO$88='Capital Structure'!$H$7,SUM($E$122:CO122)-SUM($E$130:CO130),0)</f>
        <v>0</v>
      </c>
      <c r="CP131" s="139">
        <f>IF(CP$88='Capital Structure'!$H$7,SUM($E$122:CP122)-SUM($E$130:CP130),0)</f>
        <v>0</v>
      </c>
      <c r="CQ131" s="139">
        <f>IF(CQ$88='Capital Structure'!$H$7,SUM($E$122:CQ122)-SUM($E$130:CQ130),0)</f>
        <v>0</v>
      </c>
      <c r="CR131" s="139">
        <f>IF(CR$88='Capital Structure'!$H$7,SUM($E$122:CR122)-SUM($E$130:CR130),0)</f>
        <v>0</v>
      </c>
      <c r="CS131" s="139">
        <f>IF(CS$88='Capital Structure'!$H$7,SUM($E$122:CS122)-SUM($E$130:CS130),0)</f>
        <v>0</v>
      </c>
      <c r="CT131" s="139">
        <f>IF(CT$88='Capital Structure'!$H$7,SUM($E$122:CT122)-SUM($E$130:CT130),0)</f>
        <v>0</v>
      </c>
      <c r="CU131" s="139">
        <f>IF(CU$88='Capital Structure'!$H$7,SUM($E$122:CU122)-SUM($E$130:CU130),0)</f>
        <v>0</v>
      </c>
      <c r="CV131" s="139">
        <f>IF(CV$88='Capital Structure'!$H$7,SUM($E$122:CV122)-SUM($E$130:CV130),0)</f>
        <v>0</v>
      </c>
      <c r="CW131" s="139">
        <f>IF(CW$88='Capital Structure'!$H$7,SUM($E$122:CW122)-SUM($E$130:CW130),0)</f>
        <v>0</v>
      </c>
      <c r="CX131" s="139">
        <f>IF(CX$88='Capital Structure'!$H$7,SUM($E$122:CX122)-SUM($E$130:CX130),0)</f>
        <v>0</v>
      </c>
      <c r="CY131" s="139">
        <f>IF(CY$88='Capital Structure'!$H$7,SUM($E$122:CY122)-SUM($E$130:CY130),0)</f>
        <v>0</v>
      </c>
      <c r="CZ131" s="139">
        <f>IF(CZ$88='Capital Structure'!$H$7,SUM($E$122:CZ122)-SUM($E$130:CZ130),0)</f>
        <v>0</v>
      </c>
      <c r="DA131" s="139">
        <f>IF(DA$88='Capital Structure'!$H$7,SUM($E$122:DA122)-SUM($E$130:DA130),0)</f>
        <v>0</v>
      </c>
      <c r="DB131" s="139">
        <f>IF(DB$88='Capital Structure'!$H$7,SUM($E$122:DB122)-SUM($E$130:DB130),0)</f>
        <v>0</v>
      </c>
      <c r="DC131" s="139">
        <f>IF(DC$88='Capital Structure'!$H$7,SUM($E$122:DC122)-SUM($E$130:DC130),0)</f>
        <v>0</v>
      </c>
      <c r="DD131" s="139">
        <f>IF(DD$88='Capital Structure'!$H$7,SUM($E$122:DD122)-SUM($E$130:DD130),0)</f>
        <v>0</v>
      </c>
      <c r="DE131" s="139">
        <f>IF(DE$88='Capital Structure'!$H$7,SUM($E$122:DE122)-SUM($E$130:DE130),0)</f>
        <v>0</v>
      </c>
      <c r="DF131" s="139">
        <f>IF(DF$88='Capital Structure'!$H$7,SUM($E$122:DF122)-SUM($E$130:DF130),0)</f>
        <v>0</v>
      </c>
      <c r="DG131" s="139">
        <f>IF(DG$88='Capital Structure'!$H$7,SUM($E$122:DG122)-SUM($E$130:DG130),0)</f>
        <v>0</v>
      </c>
      <c r="DH131" s="139">
        <f>IF(DH$88='Capital Structure'!$H$7,SUM($E$122:DH122)-SUM($E$130:DH130),0)</f>
        <v>0</v>
      </c>
      <c r="DI131" s="139">
        <f>IF(DI$88='Capital Structure'!$H$7,SUM($E$122:DI122)-SUM($E$130:DI130),0)</f>
        <v>0</v>
      </c>
      <c r="DJ131" s="139">
        <f>IF(DJ$88='Capital Structure'!$H$7,SUM($E$122:DJ122)-SUM($E$130:DJ130),0)</f>
        <v>0</v>
      </c>
      <c r="DK131" s="139">
        <f>IF(DK$88='Capital Structure'!$H$7,SUM($E$122:DK122)-SUM($E$130:DK130),0)</f>
        <v>0</v>
      </c>
      <c r="DL131" s="139">
        <f>IF(DL$88='Capital Structure'!$H$7,SUM($E$122:DL122)-SUM($E$130:DL130),0)</f>
        <v>0</v>
      </c>
      <c r="DM131" s="139">
        <f>IF(DM$88='Capital Structure'!$H$7,SUM($E$122:DM122)-SUM($E$130:DM130),0)</f>
        <v>0</v>
      </c>
      <c r="DN131" s="139">
        <f>IF(DN$88='Capital Structure'!$H$7,SUM($E$122:DN122)-SUM($E$130:DN130),0)</f>
        <v>0</v>
      </c>
      <c r="DO131" s="139">
        <f>IF(DO$88='Capital Structure'!$H$7,SUM($E$122:DO122)-SUM($E$130:DO130),0)</f>
        <v>0</v>
      </c>
      <c r="DP131" s="139">
        <f>IF(DP$88='Capital Structure'!$H$7,SUM($E$122:DP122)-SUM($E$130:DP130),0)</f>
        <v>0</v>
      </c>
      <c r="DQ131" s="139">
        <f>IF(DQ$88='Capital Structure'!$H$7,SUM($E$122:DQ122)-SUM($E$130:DQ130),0)</f>
        <v>0</v>
      </c>
      <c r="DR131" s="139">
        <f>IF(DR$88='Capital Structure'!$H$7,SUM($E$122:DR122)-SUM($E$130:DR130),0)</f>
        <v>0</v>
      </c>
      <c r="DS131" s="139">
        <f>IF(DS$88='Capital Structure'!$H$7,SUM($E$122:DS122)-SUM($E$130:DS130),0)</f>
        <v>0</v>
      </c>
      <c r="DT131" s="139">
        <f>IF(DT$88='Capital Structure'!$H$7,SUM($E$122:DT122)-SUM($E$130:DT130),0)</f>
        <v>0</v>
      </c>
      <c r="DU131" s="139">
        <f>IF(DU$88='Capital Structure'!$H$7,SUM($E$122:DU122)-SUM($E$130:DU130),0)</f>
        <v>0</v>
      </c>
      <c r="DV131" s="139">
        <f>IF(DV$88='Capital Structure'!$H$7,SUM($E$122:DV122)-SUM($E$130:DV130),0)</f>
        <v>0</v>
      </c>
      <c r="DW131" s="139">
        <f>IF(DW$88='Capital Structure'!$H$7,SUM($E$122:DW122)-SUM($E$130:DW130),0)</f>
        <v>0</v>
      </c>
      <c r="DX131" s="139">
        <f>IF(DX$88='Capital Structure'!$H$7,SUM($E$122:DX122)-SUM($E$130:DX130),0)</f>
        <v>0</v>
      </c>
      <c r="DY131" s="139">
        <f>IF(DY$88='Capital Structure'!$H$7,SUM($E$122:DY122)-SUM($E$130:DY130),0)</f>
        <v>0</v>
      </c>
      <c r="DZ131" s="139">
        <f>IF(DZ$88='Capital Structure'!$H$7,SUM($E$122:DZ122)-SUM($E$130:DZ130),0)</f>
        <v>0</v>
      </c>
      <c r="EA131" s="139">
        <f>IF(EA$88='Capital Structure'!$H$7,SUM($E$122:EA122)-SUM($E$130:EA130),0)</f>
        <v>0</v>
      </c>
      <c r="EB131" s="139">
        <f>IF(EB$88='Capital Structure'!$H$7,SUM($E$122:EB122)-SUM($E$130:EB130),0)</f>
        <v>0</v>
      </c>
      <c r="EC131" s="139">
        <f>IF(EC$88='Capital Structure'!$H$7,SUM($E$122:EC122)-SUM($E$130:EC130),0)</f>
        <v>0</v>
      </c>
      <c r="ED131" s="139">
        <f>IF(ED$88='Capital Structure'!$H$7,SUM($E$122:ED122)-SUM($E$130:ED130),0)</f>
        <v>0</v>
      </c>
      <c r="EE131" s="139">
        <f>IF(EE$88='Capital Structure'!$H$7,SUM($E$122:EE122)-SUM($E$130:EE130),0)</f>
        <v>0</v>
      </c>
      <c r="EF131" s="139">
        <f>IF(EF$88='Capital Structure'!$H$7,SUM($E$122:EF122)-SUM($E$130:EF130),0)</f>
        <v>0</v>
      </c>
      <c r="EG131" s="139">
        <f>IF(EG$88='Capital Structure'!$H$7,SUM($E$122:EG122)-SUM($E$130:EG130),0)</f>
        <v>0</v>
      </c>
      <c r="EH131" s="139">
        <f>IF(EH$88='Capital Structure'!$H$7,SUM($E$122:EH122)-SUM($E$130:EH130),0)</f>
        <v>0</v>
      </c>
      <c r="EI131" s="139">
        <f>IF(EI$88='Capital Structure'!$H$7,SUM($E$122:EI122)-SUM($E$130:EI130),0)</f>
        <v>0</v>
      </c>
      <c r="EJ131" s="139">
        <f>IF(EJ$88='Capital Structure'!$H$7,SUM($E$122:EJ122)-SUM($E$130:EJ130),0)</f>
        <v>0</v>
      </c>
      <c r="EK131" s="139">
        <f>IF(EK$88='Capital Structure'!$H$7,SUM($E$122:EK122)-SUM($E$130:EK130),0)</f>
        <v>0</v>
      </c>
      <c r="EL131" s="139">
        <f>IF(EL$88='Capital Structure'!$H$7,SUM($E$122:EL122)-SUM($E$130:EL130),0)</f>
        <v>0</v>
      </c>
      <c r="EM131" s="139">
        <f>IF(EM$88='Capital Structure'!$H$7,SUM($E$122:EM122)-SUM($E$130:EM130),0)</f>
        <v>0</v>
      </c>
      <c r="EN131" s="139">
        <f>IF(EN$88='Capital Structure'!$H$7,SUM($E$122:EN122)-SUM($E$130:EN130),0)</f>
        <v>0</v>
      </c>
      <c r="EO131" s="139">
        <f>IF(EO$88='Capital Structure'!$H$7,SUM($E$122:EO122)-SUM($E$130:EO130),0)</f>
        <v>0</v>
      </c>
      <c r="EP131" s="139">
        <f>IF(EP$88='Capital Structure'!$H$7,SUM($E$122:EP122)-SUM($E$130:EP130),0)</f>
        <v>0</v>
      </c>
      <c r="EQ131" s="139">
        <f>IF(EQ$88='Capital Structure'!$H$7,SUM($E$122:EQ122)-SUM($E$130:EQ130),0)</f>
        <v>0</v>
      </c>
      <c r="ER131" s="139">
        <f>IF(ER$88='Capital Structure'!$H$7,SUM($E$122:ER122)-SUM($E$130:ER130),0)</f>
        <v>0</v>
      </c>
      <c r="ES131" s="139">
        <f>IF(ES$88='Capital Structure'!$H$7,SUM($E$122:ES122)-SUM($E$130:ES130),0)</f>
        <v>0</v>
      </c>
      <c r="ET131" s="139">
        <f>IF(ET$88='Capital Structure'!$H$7,SUM($E$122:ET122)-SUM($E$130:ET130),0)</f>
        <v>0</v>
      </c>
      <c r="EU131" s="139">
        <f>IF(EU$88='Capital Structure'!$H$7,SUM($E$122:EU122)-SUM($E$130:EU130),0)</f>
        <v>0</v>
      </c>
      <c r="EV131" s="139">
        <f>IF(EV$88='Capital Structure'!$H$7,SUM($E$122:EV122)-SUM($E$130:EV130),0)</f>
        <v>0</v>
      </c>
      <c r="EW131" s="139">
        <f>IF(EW$88='Capital Structure'!$H$7,SUM($E$122:EW122)-SUM($E$130:EW130),0)</f>
        <v>0</v>
      </c>
      <c r="EX131" s="139">
        <f>IF(EX$88='Capital Structure'!$H$7,SUM($E$122:EX122)-SUM($E$130:EX130),0)</f>
        <v>0</v>
      </c>
      <c r="EY131" s="139">
        <f>IF(EY$88='Capital Structure'!$H$7,SUM($E$122:EY122)-SUM($E$130:EY130),0)</f>
        <v>0</v>
      </c>
      <c r="EZ131" s="139">
        <f>IF(EZ$88='Capital Structure'!$H$7,SUM($E$122:EZ122)-SUM($E$130:EZ130),0)</f>
        <v>0</v>
      </c>
      <c r="FA131" s="139">
        <f>IF(FA$88='Capital Structure'!$H$7,SUM($E$122:FA122)-SUM($E$130:FA130),0)</f>
        <v>0</v>
      </c>
      <c r="FB131" s="139">
        <f>IF(FB$88='Capital Structure'!$H$7,SUM($E$122:FB122)-SUM($E$130:FB130),0)</f>
        <v>0</v>
      </c>
      <c r="FC131" s="139"/>
      <c r="FD131" s="139"/>
      <c r="FE131" s="139"/>
      <c r="FF131" s="139"/>
      <c r="FG131" s="139"/>
      <c r="FH131" s="139"/>
      <c r="FI131" s="139"/>
      <c r="FJ131" s="139"/>
      <c r="FK131" s="139"/>
      <c r="FL131" s="139"/>
      <c r="FM131" s="139"/>
      <c r="FN131" s="139"/>
      <c r="FO131" s="139"/>
      <c r="FP131" s="139"/>
      <c r="FQ131" s="139"/>
      <c r="FR131" s="139"/>
      <c r="FS131" s="139"/>
      <c r="FT131" s="139"/>
      <c r="FU131" s="139"/>
      <c r="FV131" s="139"/>
      <c r="FW131" s="139"/>
      <c r="FX131" s="139"/>
      <c r="FY131" s="139"/>
      <c r="FZ131" s="139"/>
      <c r="GA131" s="139"/>
      <c r="GB131" s="139"/>
      <c r="GC131" s="139"/>
      <c r="GD131" s="139"/>
      <c r="GE131" s="139"/>
      <c r="GF131" s="139"/>
      <c r="GG131" s="139"/>
      <c r="GH131" s="139"/>
      <c r="GI131" s="139"/>
      <c r="GJ131" s="139"/>
      <c r="GK131" s="139"/>
      <c r="GL131" s="139"/>
      <c r="GM131" s="139"/>
      <c r="GN131" s="139"/>
      <c r="GO131" s="139"/>
      <c r="GP131" s="139"/>
      <c r="GQ131" s="139"/>
      <c r="GR131" s="139"/>
      <c r="GS131" s="139"/>
      <c r="GT131" s="139"/>
      <c r="GU131" s="139"/>
      <c r="GV131" s="139"/>
      <c r="GW131" s="139"/>
      <c r="GX131" s="139"/>
    </row>
    <row r="132" spans="1:206">
      <c r="B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  <c r="AA132" s="139"/>
      <c r="AB132" s="139"/>
      <c r="AC132" s="139"/>
      <c r="AD132" s="139"/>
      <c r="AE132" s="139"/>
      <c r="AF132" s="139"/>
      <c r="AG132" s="139"/>
      <c r="AH132" s="139"/>
      <c r="AI132" s="139"/>
      <c r="AJ132" s="139"/>
      <c r="AK132" s="139"/>
      <c r="AL132" s="139"/>
      <c r="AM132" s="139"/>
      <c r="AN132" s="139"/>
      <c r="AO132" s="139"/>
      <c r="AP132" s="139"/>
      <c r="AQ132" s="139"/>
      <c r="AR132" s="139"/>
      <c r="AS132" s="139"/>
      <c r="AT132" s="139"/>
      <c r="AU132" s="139"/>
      <c r="AV132" s="139"/>
      <c r="AW132" s="139"/>
      <c r="AX132" s="139"/>
      <c r="AY132" s="139"/>
      <c r="AZ132" s="139"/>
      <c r="BA132" s="139"/>
      <c r="BB132" s="139"/>
      <c r="BC132" s="139"/>
      <c r="BD132" s="139"/>
      <c r="BE132" s="139"/>
      <c r="BF132" s="139"/>
      <c r="BG132" s="139"/>
      <c r="BH132" s="139"/>
      <c r="BI132" s="139"/>
      <c r="BJ132" s="139"/>
      <c r="BK132" s="139"/>
      <c r="BL132" s="139"/>
    </row>
    <row r="133" spans="1:206" s="110" customFormat="1">
      <c r="B133" s="146" t="s">
        <v>358</v>
      </c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  <c r="AO133" s="147"/>
      <c r="AP133" s="147"/>
      <c r="AQ133" s="147"/>
      <c r="AR133" s="147"/>
      <c r="AS133" s="147"/>
      <c r="AT133" s="147"/>
      <c r="AU133" s="147"/>
      <c r="AV133" s="147"/>
      <c r="AW133" s="147"/>
      <c r="AX133" s="147"/>
      <c r="AY133" s="147"/>
      <c r="AZ133" s="147"/>
      <c r="BA133" s="147"/>
      <c r="BB133" s="147"/>
      <c r="BC133" s="147"/>
      <c r="BD133" s="147"/>
      <c r="BE133" s="147"/>
      <c r="BF133" s="147"/>
      <c r="BG133" s="147"/>
      <c r="BH133" s="147"/>
      <c r="BI133" s="147"/>
      <c r="BJ133" s="147"/>
      <c r="BK133" s="147"/>
      <c r="BL133" s="147"/>
    </row>
    <row r="134" spans="1:206">
      <c r="A134" s="105" t="s">
        <v>297</v>
      </c>
      <c r="B134" s="148" t="s">
        <v>336</v>
      </c>
      <c r="D134" s="139"/>
      <c r="E134" s="139">
        <f>IF('Capital Structure'!$H$15='Capital Structure'!$G$16,E89,IF('Capital Structure'!$H$15='Capital Structure'!$G$17,E100,IF('Capital Structure'!$H$15='Capital Structure'!$G$18,E111,E122)))</f>
        <v>0</v>
      </c>
      <c r="F134" s="139">
        <f>IF('Capital Structure'!$H$15='Capital Structure'!$G$16,F89,IF('Capital Structure'!$H$15='Capital Structure'!$G$17,F100,IF('Capital Structure'!$H$15='Capital Structure'!$G$18,F111,F122)))</f>
        <v>0</v>
      </c>
      <c r="G134" s="139">
        <f>IF('Capital Structure'!$H$15='Capital Structure'!$G$16,G89,IF('Capital Structure'!$H$15='Capital Structure'!$G$17,G100,IF('Capital Structure'!$H$15='Capital Structure'!$G$18,G111,G122)))</f>
        <v>0</v>
      </c>
      <c r="H134" s="139">
        <f>IF('Capital Structure'!$H$15='Capital Structure'!$G$16,H89,IF('Capital Structure'!$H$15='Capital Structure'!$G$17,H100,IF('Capital Structure'!$H$15='Capital Structure'!$G$18,H111,H122)))</f>
        <v>0</v>
      </c>
      <c r="I134" s="139">
        <f>IF('Capital Structure'!$H$15='Capital Structure'!$G$16,I89,IF('Capital Structure'!$H$15='Capital Structure'!$G$17,I100,IF('Capital Structure'!$H$15='Capital Structure'!$G$18,I111,I122)))</f>
        <v>0</v>
      </c>
      <c r="J134" s="139">
        <f>IF('Capital Structure'!$H$15='Capital Structure'!$G$16,J89,IF('Capital Structure'!$H$15='Capital Structure'!$G$17,J100,IF('Capital Structure'!$H$15='Capital Structure'!$G$18,J111,J122)))</f>
        <v>0</v>
      </c>
      <c r="K134" s="139">
        <f>IF('Capital Structure'!$H$15='Capital Structure'!$G$16,K89,IF('Capital Structure'!$H$15='Capital Structure'!$G$17,K100,IF('Capital Structure'!$H$15='Capital Structure'!$G$18,K111,K122)))</f>
        <v>0</v>
      </c>
      <c r="L134" s="139">
        <f>IF('Capital Structure'!$H$15='Capital Structure'!$G$16,L89,IF('Capital Structure'!$H$15='Capital Structure'!$G$17,L100,IF('Capital Structure'!$H$15='Capital Structure'!$G$18,L111,L122)))</f>
        <v>0</v>
      </c>
      <c r="M134" s="139">
        <f>IF('Capital Structure'!$H$15='Capital Structure'!$G$16,M89,IF('Capital Structure'!$H$15='Capital Structure'!$G$17,M100,IF('Capital Structure'!$H$15='Capital Structure'!$G$18,M111,M122)))</f>
        <v>0</v>
      </c>
      <c r="N134" s="139">
        <f>IF('Capital Structure'!$H$15='Capital Structure'!$G$16,N89,IF('Capital Structure'!$H$15='Capital Structure'!$G$17,N100,IF('Capital Structure'!$H$15='Capital Structure'!$G$18,N111,N122)))</f>
        <v>0</v>
      </c>
      <c r="O134" s="139">
        <f>IF('Capital Structure'!$H$15='Capital Structure'!$G$16,O89,IF('Capital Structure'!$H$15='Capital Structure'!$G$17,O100,IF('Capital Structure'!$H$15='Capital Structure'!$G$18,O111,O122)))</f>
        <v>0</v>
      </c>
      <c r="P134" s="139">
        <f>IF('Capital Structure'!$H$15='Capital Structure'!$G$16,P89,IF('Capital Structure'!$H$15='Capital Structure'!$G$17,P100,IF('Capital Structure'!$H$15='Capital Structure'!$G$18,P111,P122)))</f>
        <v>0</v>
      </c>
      <c r="Q134" s="139">
        <f>IF('Capital Structure'!$H$15='Capital Structure'!$G$16,Q89,IF('Capital Structure'!$H$15='Capital Structure'!$G$17,Q100,IF('Capital Structure'!$H$15='Capital Structure'!$G$18,Q111,Q122)))</f>
        <v>0</v>
      </c>
      <c r="R134" s="139">
        <f>IF('Capital Structure'!$H$15='Capital Structure'!$G$16,R89,IF('Capital Structure'!$H$15='Capital Structure'!$G$17,R100,IF('Capital Structure'!$H$15='Capital Structure'!$G$18,R111,R122)))</f>
        <v>0</v>
      </c>
      <c r="S134" s="139">
        <f>IF('Capital Structure'!$H$15='Capital Structure'!$G$16,S89,IF('Capital Structure'!$H$15='Capital Structure'!$G$17,S100,IF('Capital Structure'!$H$15='Capital Structure'!$G$18,S111,S122)))</f>
        <v>0</v>
      </c>
      <c r="T134" s="139">
        <f>IF('Capital Structure'!$H$15='Capital Structure'!$G$16,T89,IF('Capital Structure'!$H$15='Capital Structure'!$G$17,T100,IF('Capital Structure'!$H$15='Capital Structure'!$G$18,T111,T122)))</f>
        <v>0</v>
      </c>
      <c r="U134" s="139">
        <f>IF('Capital Structure'!$H$15='Capital Structure'!$G$16,U89,IF('Capital Structure'!$H$15='Capital Structure'!$G$17,U100,IF('Capital Structure'!$H$15='Capital Structure'!$G$18,U111,U122)))</f>
        <v>0</v>
      </c>
      <c r="V134" s="139">
        <f>IF('Capital Structure'!$H$15='Capital Structure'!$G$16,V89,IF('Capital Structure'!$H$15='Capital Structure'!$G$17,V100,IF('Capital Structure'!$H$15='Capital Structure'!$G$18,V111,V122)))</f>
        <v>0</v>
      </c>
      <c r="W134" s="139">
        <f>IF('Capital Structure'!$H$15='Capital Structure'!$G$16,W89,IF('Capital Structure'!$H$15='Capital Structure'!$G$17,W100,IF('Capital Structure'!$H$15='Capital Structure'!$G$18,W111,W122)))</f>
        <v>0</v>
      </c>
      <c r="X134" s="139">
        <f>IF('Capital Structure'!$H$15='Capital Structure'!$G$16,X89,IF('Capital Structure'!$H$15='Capital Structure'!$G$17,X100,IF('Capital Structure'!$H$15='Capital Structure'!$G$18,X111,X122)))</f>
        <v>0</v>
      </c>
      <c r="Y134" s="139">
        <f>IF('Capital Structure'!$H$15='Capital Structure'!$G$16,Y89,IF('Capital Structure'!$H$15='Capital Structure'!$G$17,Y100,IF('Capital Structure'!$H$15='Capital Structure'!$G$18,Y111,Y122)))</f>
        <v>0</v>
      </c>
      <c r="Z134" s="139">
        <f>IF('Capital Structure'!$H$15='Capital Structure'!$G$16,Z89,IF('Capital Structure'!$H$15='Capital Structure'!$G$17,Z100,IF('Capital Structure'!$H$15='Capital Structure'!$G$18,Z111,Z122)))</f>
        <v>0</v>
      </c>
      <c r="AA134" s="139">
        <f>IF('Capital Structure'!$H$15='Capital Structure'!$G$16,AA89,IF('Capital Structure'!$H$15='Capital Structure'!$G$17,AA100,IF('Capital Structure'!$H$15='Capital Structure'!$G$18,AA111,AA122)))</f>
        <v>0</v>
      </c>
      <c r="AB134" s="139">
        <f>IF('Capital Structure'!$H$15='Capital Structure'!$G$16,AB89,IF('Capital Structure'!$H$15='Capital Structure'!$G$17,AB100,IF('Capital Structure'!$H$15='Capital Structure'!$G$18,AB111,AB122)))</f>
        <v>0</v>
      </c>
      <c r="AC134" s="139">
        <f>IF('Capital Structure'!$H$15='Capital Structure'!$G$16,AC89,IF('Capital Structure'!$H$15='Capital Structure'!$G$17,AC100,IF('Capital Structure'!$H$15='Capital Structure'!$G$18,AC111,AC122)))</f>
        <v>0</v>
      </c>
      <c r="AD134" s="139">
        <f>IF('Capital Structure'!$H$15='Capital Structure'!$G$16,AD89,IF('Capital Structure'!$H$15='Capital Structure'!$G$17,AD100,IF('Capital Structure'!$H$15='Capital Structure'!$G$18,AD111,AD122)))</f>
        <v>0</v>
      </c>
      <c r="AE134" s="139">
        <f>IF('Capital Structure'!$H$15='Capital Structure'!$G$16,AE89,IF('Capital Structure'!$H$15='Capital Structure'!$G$17,AE100,IF('Capital Structure'!$H$15='Capital Structure'!$G$18,AE111,AE122)))</f>
        <v>0</v>
      </c>
      <c r="AF134" s="139">
        <f>IF('Capital Structure'!$H$15='Capital Structure'!$G$16,AF89,IF('Capital Structure'!$H$15='Capital Structure'!$G$17,AF100,IF('Capital Structure'!$H$15='Capital Structure'!$G$18,AF111,AF122)))</f>
        <v>0</v>
      </c>
      <c r="AG134" s="139">
        <f>IF('Capital Structure'!$H$15='Capital Structure'!$G$16,AG89,IF('Capital Structure'!$H$15='Capital Structure'!$G$17,AG100,IF('Capital Structure'!$H$15='Capital Structure'!$G$18,AG111,AG122)))</f>
        <v>0</v>
      </c>
      <c r="AH134" s="139">
        <f>IF('Capital Structure'!$H$15='Capital Structure'!$G$16,AH89,IF('Capital Structure'!$H$15='Capital Structure'!$G$17,AH100,IF('Capital Structure'!$H$15='Capital Structure'!$G$18,AH111,AH122)))</f>
        <v>0</v>
      </c>
      <c r="AI134" s="139">
        <f>IF('Capital Structure'!$H$15='Capital Structure'!$G$16,AI89,IF('Capital Structure'!$H$15='Capital Structure'!$G$17,AI100,IF('Capital Structure'!$H$15='Capital Structure'!$G$18,AI111,AI122)))</f>
        <v>0</v>
      </c>
      <c r="AJ134" s="139">
        <f>IF('Capital Structure'!$H$15='Capital Structure'!$G$16,AJ89,IF('Capital Structure'!$H$15='Capital Structure'!$G$17,AJ100,IF('Capital Structure'!$H$15='Capital Structure'!$G$18,AJ111,AJ122)))</f>
        <v>0</v>
      </c>
      <c r="AK134" s="139">
        <f>IF('Capital Structure'!$H$15='Capital Structure'!$G$16,AK89,IF('Capital Structure'!$H$15='Capital Structure'!$G$17,AK100,IF('Capital Structure'!$H$15='Capital Structure'!$G$18,AK111,AK122)))</f>
        <v>0</v>
      </c>
      <c r="AL134" s="139">
        <f>IF('Capital Structure'!$H$15='Capital Structure'!$G$16,AL89,IF('Capital Structure'!$H$15='Capital Structure'!$G$17,AL100,IF('Capital Structure'!$H$15='Capital Structure'!$G$18,AL111,AL122)))</f>
        <v>0</v>
      </c>
      <c r="AM134" s="139">
        <f>IF('Capital Structure'!$H$15='Capital Structure'!$G$16,AM89,IF('Capital Structure'!$H$15='Capital Structure'!$G$17,AM100,IF('Capital Structure'!$H$15='Capital Structure'!$G$18,AM111,AM122)))</f>
        <v>0</v>
      </c>
      <c r="AN134" s="139">
        <f>IF('Capital Structure'!$H$15='Capital Structure'!$G$16,AN89,IF('Capital Structure'!$H$15='Capital Structure'!$G$17,AN100,IF('Capital Structure'!$H$15='Capital Structure'!$G$18,AN111,AN122)))</f>
        <v>0</v>
      </c>
      <c r="AO134" s="139">
        <f>IF('Capital Structure'!$H$15='Capital Structure'!$G$16,AO89,IF('Capital Structure'!$H$15='Capital Structure'!$G$17,AO100,IF('Capital Structure'!$H$15='Capital Structure'!$G$18,AO111,AO122)))</f>
        <v>0</v>
      </c>
      <c r="AP134" s="139">
        <f>IF('Capital Structure'!$H$15='Capital Structure'!$G$16,AP89,IF('Capital Structure'!$H$15='Capital Structure'!$G$17,AP100,IF('Capital Structure'!$H$15='Capital Structure'!$G$18,AP111,AP122)))</f>
        <v>0</v>
      </c>
      <c r="AQ134" s="139">
        <f>IF('Capital Structure'!$H$15='Capital Structure'!$G$16,AQ89,IF('Capital Structure'!$H$15='Capital Structure'!$G$17,AQ100,IF('Capital Structure'!$H$15='Capital Structure'!$G$18,AQ111,AQ122)))</f>
        <v>0</v>
      </c>
      <c r="AR134" s="139">
        <f>IF('Capital Structure'!$H$15='Capital Structure'!$G$16,AR89,IF('Capital Structure'!$H$15='Capital Structure'!$G$17,AR100,IF('Capital Structure'!$H$15='Capital Structure'!$G$18,AR111,AR122)))</f>
        <v>0</v>
      </c>
      <c r="AS134" s="139">
        <f>IF('Capital Structure'!$H$15='Capital Structure'!$G$16,AS89,IF('Capital Structure'!$H$15='Capital Structure'!$G$17,AS100,IF('Capital Structure'!$H$15='Capital Structure'!$G$18,AS111,AS122)))</f>
        <v>0</v>
      </c>
      <c r="AT134" s="139">
        <f>IF('Capital Structure'!$H$15='Capital Structure'!$G$16,AT89,IF('Capital Structure'!$H$15='Capital Structure'!$G$17,AT100,IF('Capital Structure'!$H$15='Capital Structure'!$G$18,AT111,AT122)))</f>
        <v>0</v>
      </c>
      <c r="AU134" s="139">
        <f>IF('Capital Structure'!$H$15='Capital Structure'!$G$16,AU89,IF('Capital Structure'!$H$15='Capital Structure'!$G$17,AU100,IF('Capital Structure'!$H$15='Capital Structure'!$G$18,AU111,AU122)))</f>
        <v>0</v>
      </c>
      <c r="AV134" s="139">
        <f>IF('Capital Structure'!$H$15='Capital Structure'!$G$16,AV89,IF('Capital Structure'!$H$15='Capital Structure'!$G$17,AV100,IF('Capital Structure'!$H$15='Capital Structure'!$G$18,AV111,AV122)))</f>
        <v>0</v>
      </c>
      <c r="AW134" s="139">
        <f>IF('Capital Structure'!$H$15='Capital Structure'!$G$16,AW89,IF('Capital Structure'!$H$15='Capital Structure'!$G$17,AW100,IF('Capital Structure'!$H$15='Capital Structure'!$G$18,AW111,AW122)))</f>
        <v>0</v>
      </c>
      <c r="AX134" s="139">
        <f>IF('Capital Structure'!$H$15='Capital Structure'!$G$16,AX89,IF('Capital Structure'!$H$15='Capital Structure'!$G$17,AX100,IF('Capital Structure'!$H$15='Capital Structure'!$G$18,AX111,AX122)))</f>
        <v>0</v>
      </c>
      <c r="AY134" s="139">
        <f>IF('Capital Structure'!$H$15='Capital Structure'!$G$16,AY89,IF('Capital Structure'!$H$15='Capital Structure'!$G$17,AY100,IF('Capital Structure'!$H$15='Capital Structure'!$G$18,AY111,AY122)))</f>
        <v>0</v>
      </c>
      <c r="AZ134" s="139">
        <f>IF('Capital Structure'!$H$15='Capital Structure'!$G$16,AZ89,IF('Capital Structure'!$H$15='Capital Structure'!$G$17,AZ100,IF('Capital Structure'!$H$15='Capital Structure'!$G$18,AZ111,AZ122)))</f>
        <v>0</v>
      </c>
      <c r="BA134" s="139">
        <f>IF('Capital Structure'!$H$15='Capital Structure'!$G$16,BA89,IF('Capital Structure'!$H$15='Capital Structure'!$G$17,BA100,IF('Capital Structure'!$H$15='Capital Structure'!$G$18,BA111,BA122)))</f>
        <v>0</v>
      </c>
      <c r="BB134" s="139">
        <f>IF('Capital Structure'!$H$15='Capital Structure'!$G$16,BB89,IF('Capital Structure'!$H$15='Capital Structure'!$G$17,BB100,IF('Capital Structure'!$H$15='Capital Structure'!$G$18,BB111,BB122)))</f>
        <v>3392307.6923076925</v>
      </c>
      <c r="BC134" s="139">
        <f>IF('Capital Structure'!$H$15='Capital Structure'!$G$16,BC89,IF('Capital Structure'!$H$15='Capital Structure'!$G$17,BC100,IF('Capital Structure'!$H$15='Capital Structure'!$G$18,BC111,BC122)))</f>
        <v>3392307.6923076925</v>
      </c>
      <c r="BD134" s="139">
        <f>IF('Capital Structure'!$H$15='Capital Structure'!$G$16,BD89,IF('Capital Structure'!$H$15='Capital Structure'!$G$17,BD100,IF('Capital Structure'!$H$15='Capital Structure'!$G$18,BD111,BD122)))</f>
        <v>3392307.6923076925</v>
      </c>
      <c r="BE134" s="139">
        <f>IF('Capital Structure'!$H$15='Capital Structure'!$G$16,BE89,IF('Capital Structure'!$H$15='Capital Structure'!$G$17,BE100,IF('Capital Structure'!$H$15='Capital Structure'!$G$18,BE111,BE122)))</f>
        <v>3392307.6923076925</v>
      </c>
      <c r="BF134" s="139">
        <f>IF('Capital Structure'!$H$15='Capital Structure'!$G$16,BF89,IF('Capital Structure'!$H$15='Capital Structure'!$G$17,BF100,IF('Capital Structure'!$H$15='Capital Structure'!$G$18,BF111,BF122)))</f>
        <v>3392307.6923076925</v>
      </c>
      <c r="BG134" s="139">
        <f>IF('Capital Structure'!$H$15='Capital Structure'!$G$16,BG89,IF('Capital Structure'!$H$15='Capital Structure'!$G$17,BG100,IF('Capital Structure'!$H$15='Capital Structure'!$G$18,BG111,BG122)))</f>
        <v>3392307.6923076925</v>
      </c>
      <c r="BH134" s="139">
        <f>IF('Capital Structure'!$H$15='Capital Structure'!$G$16,BH89,IF('Capital Structure'!$H$15='Capital Structure'!$G$17,BH100,IF('Capital Structure'!$H$15='Capital Structure'!$G$18,BH111,BH122)))</f>
        <v>3392307.6923076925</v>
      </c>
      <c r="BI134" s="139">
        <f>IF('Capital Structure'!$H$15='Capital Structure'!$G$16,BI89,IF('Capital Structure'!$H$15='Capital Structure'!$G$17,BI100,IF('Capital Structure'!$H$15='Capital Structure'!$G$18,BI111,BI122)))</f>
        <v>3392307.6923076925</v>
      </c>
      <c r="BJ134" s="139">
        <f>IF('Capital Structure'!$H$15='Capital Structure'!$G$16,BJ89,IF('Capital Structure'!$H$15='Capital Structure'!$G$17,BJ100,IF('Capital Structure'!$H$15='Capital Structure'!$G$18,BJ111,BJ122)))</f>
        <v>3392307.6923076925</v>
      </c>
      <c r="BK134" s="139">
        <f>IF('Capital Structure'!$H$15='Capital Structure'!$G$16,BK89,IF('Capital Structure'!$H$15='Capital Structure'!$G$17,BK100,IF('Capital Structure'!$H$15='Capital Structure'!$G$18,BK111,BK122)))</f>
        <v>3392307.6923076925</v>
      </c>
      <c r="BL134" s="139">
        <f>IF('Capital Structure'!$H$15='Capital Structure'!$G$16,BL89,IF('Capital Structure'!$H$15='Capital Structure'!$G$17,BL100,IF('Capital Structure'!$H$15='Capital Structure'!$G$18,BL111,BL122)))</f>
        <v>3392307.6923076925</v>
      </c>
      <c r="BM134" s="139">
        <f>IF('Capital Structure'!$H$15='Capital Structure'!$G$16,BM89,IF('Capital Structure'!$H$15='Capital Structure'!$G$17,BM100,IF('Capital Structure'!$H$15='Capital Structure'!$G$18,BM111,BM122)))</f>
        <v>3392307.6923076925</v>
      </c>
      <c r="BN134" s="139">
        <f>IF('Capital Structure'!$H$15='Capital Structure'!$G$16,BN89,IF('Capital Structure'!$H$15='Capital Structure'!$G$17,BN100,IF('Capital Structure'!$H$15='Capital Structure'!$G$18,BN111,BN122)))</f>
        <v>3392307.6923076925</v>
      </c>
      <c r="BO134" s="139">
        <f>IF('Capital Structure'!$H$15='Capital Structure'!$G$16,BO89,IF('Capital Structure'!$H$15='Capital Structure'!$G$17,BO100,IF('Capital Structure'!$H$15='Capital Structure'!$G$18,BO111,BO122)))</f>
        <v>3392307.6923076925</v>
      </c>
      <c r="BP134" s="139">
        <f>IF('Capital Structure'!$H$15='Capital Structure'!$G$16,BP89,IF('Capital Structure'!$H$15='Capital Structure'!$G$17,BP100,IF('Capital Structure'!$H$15='Capital Structure'!$G$18,BP111,BP122)))</f>
        <v>3392307.6923076925</v>
      </c>
      <c r="BQ134" s="139">
        <f>IF('Capital Structure'!$H$15='Capital Structure'!$G$16,BQ89,IF('Capital Structure'!$H$15='Capital Structure'!$G$17,BQ100,IF('Capital Structure'!$H$15='Capital Structure'!$G$18,BQ111,BQ122)))</f>
        <v>3392307.6923076925</v>
      </c>
      <c r="BR134" s="139">
        <f>IF('Capital Structure'!$H$15='Capital Structure'!$G$16,BR89,IF('Capital Structure'!$H$15='Capital Structure'!$G$17,BR100,IF('Capital Structure'!$H$15='Capital Structure'!$G$18,BR111,BR122)))</f>
        <v>3392307.6923076925</v>
      </c>
      <c r="BS134" s="139">
        <f>IF('Capital Structure'!$H$15='Capital Structure'!$G$16,BS89,IF('Capital Structure'!$H$15='Capital Structure'!$G$17,BS100,IF('Capital Structure'!$H$15='Capital Structure'!$G$18,BS111,BS122)))</f>
        <v>3392307.6923076925</v>
      </c>
      <c r="BT134" s="139">
        <f>IF('Capital Structure'!$H$15='Capital Structure'!$G$16,BT89,IF('Capital Structure'!$H$15='Capital Structure'!$G$17,BT100,IF('Capital Structure'!$H$15='Capital Structure'!$G$18,BT111,BT122)))</f>
        <v>3392307.6923076925</v>
      </c>
      <c r="BU134" s="139">
        <f>IF('Capital Structure'!$H$15='Capital Structure'!$G$16,BU89,IF('Capital Structure'!$H$15='Capital Structure'!$G$17,BU100,IF('Capital Structure'!$H$15='Capital Structure'!$G$18,BU111,BU122)))</f>
        <v>3392307.6923076925</v>
      </c>
      <c r="BV134" s="139">
        <f>IF('Capital Structure'!$H$15='Capital Structure'!$G$16,BV89,IF('Capital Structure'!$H$15='Capital Structure'!$G$17,BV100,IF('Capital Structure'!$H$15='Capital Structure'!$G$18,BV111,BV122)))</f>
        <v>3392307.6923076925</v>
      </c>
      <c r="BW134" s="139">
        <f>IF('Capital Structure'!$H$15='Capital Structure'!$G$16,BW89,IF('Capital Structure'!$H$15='Capital Structure'!$G$17,BW100,IF('Capital Structure'!$H$15='Capital Structure'!$G$18,BW111,BW122)))</f>
        <v>3392307.6923076925</v>
      </c>
      <c r="BX134" s="139">
        <f>IF('Capital Structure'!$H$15='Capital Structure'!$G$16,BX89,IF('Capital Structure'!$H$15='Capital Structure'!$G$17,BX100,IF('Capital Structure'!$H$15='Capital Structure'!$G$18,BX111,BX122)))</f>
        <v>3392307.6923076925</v>
      </c>
      <c r="BY134" s="139">
        <f>IF('Capital Structure'!$H$15='Capital Structure'!$G$16,BY89,IF('Capital Structure'!$H$15='Capital Structure'!$G$17,BY100,IF('Capital Structure'!$H$15='Capital Structure'!$G$18,BY111,BY122)))</f>
        <v>3392307.6923076925</v>
      </c>
      <c r="BZ134" s="139">
        <f>IF('Capital Structure'!$H$15='Capital Structure'!$G$16,BZ89,IF('Capital Structure'!$H$15='Capital Structure'!$G$17,BZ100,IF('Capital Structure'!$H$15='Capital Structure'!$G$18,BZ111,BZ122)))</f>
        <v>3392307.6923076925</v>
      </c>
      <c r="CA134" s="139">
        <f>IF('Capital Structure'!$H$15='Capital Structure'!$G$16,CA89,IF('Capital Structure'!$H$15='Capital Structure'!$G$17,CA100,IF('Capital Structure'!$H$15='Capital Structure'!$G$18,CA111,CA122)))</f>
        <v>3392307.6923076361</v>
      </c>
      <c r="CB134" s="139">
        <f>IF('Capital Structure'!$H$15='Capital Structure'!$G$16,CB89,IF('Capital Structure'!$H$15='Capital Structure'!$G$17,CB100,IF('Capital Structure'!$H$15='Capital Structure'!$G$18,CB111,CB122)))</f>
        <v>0</v>
      </c>
      <c r="CC134" s="139">
        <f>IF('Capital Structure'!$H$15='Capital Structure'!$G$16,CC89,IF('Capital Structure'!$H$15='Capital Structure'!$G$17,CC100,IF('Capital Structure'!$H$15='Capital Structure'!$G$18,CC111,CC122)))</f>
        <v>0</v>
      </c>
      <c r="CD134" s="139">
        <f>IF('Capital Structure'!$H$15='Capital Structure'!$G$16,CD89,IF('Capital Structure'!$H$15='Capital Structure'!$G$17,CD100,IF('Capital Structure'!$H$15='Capital Structure'!$G$18,CD111,CD122)))</f>
        <v>0</v>
      </c>
      <c r="CE134" s="139">
        <f>IF('Capital Structure'!$H$15='Capital Structure'!$G$16,CE89,IF('Capital Structure'!$H$15='Capital Structure'!$G$17,CE100,IF('Capital Structure'!$H$15='Capital Structure'!$G$18,CE111,CE122)))</f>
        <v>0</v>
      </c>
      <c r="CF134" s="139">
        <f>IF('Capital Structure'!$H$15='Capital Structure'!$G$16,CF89,IF('Capital Structure'!$H$15='Capital Structure'!$G$17,CF100,IF('Capital Structure'!$H$15='Capital Structure'!$G$18,CF111,CF122)))</f>
        <v>0</v>
      </c>
      <c r="CG134" s="139">
        <f>IF('Capital Structure'!$H$15='Capital Structure'!$G$16,CG89,IF('Capital Structure'!$H$15='Capital Structure'!$G$17,CG100,IF('Capital Structure'!$H$15='Capital Structure'!$G$18,CG111,CG122)))</f>
        <v>0</v>
      </c>
      <c r="CH134" s="139">
        <f>IF('Capital Structure'!$H$15='Capital Structure'!$G$16,CH89,IF('Capital Structure'!$H$15='Capital Structure'!$G$17,CH100,IF('Capital Structure'!$H$15='Capital Structure'!$G$18,CH111,CH122)))</f>
        <v>0</v>
      </c>
      <c r="CI134" s="139">
        <f>IF('Capital Structure'!$H$15='Capital Structure'!$G$16,CI89,IF('Capital Structure'!$H$15='Capital Structure'!$G$17,CI100,IF('Capital Structure'!$H$15='Capital Structure'!$G$18,CI111,CI122)))</f>
        <v>0</v>
      </c>
      <c r="CJ134" s="139">
        <f>IF('Capital Structure'!$H$15='Capital Structure'!$G$16,CJ89,IF('Capital Structure'!$H$15='Capital Structure'!$G$17,CJ100,IF('Capital Structure'!$H$15='Capital Structure'!$G$18,CJ111,CJ122)))</f>
        <v>0</v>
      </c>
      <c r="CK134" s="139">
        <f>IF('Capital Structure'!$H$15='Capital Structure'!$G$16,CK89,IF('Capital Structure'!$H$15='Capital Structure'!$G$17,CK100,IF('Capital Structure'!$H$15='Capital Structure'!$G$18,CK111,CK122)))</f>
        <v>0</v>
      </c>
      <c r="CL134" s="139">
        <f>IF('Capital Structure'!$H$15='Capital Structure'!$G$16,CL89,IF('Capital Structure'!$H$15='Capital Structure'!$G$17,CL100,IF('Capital Structure'!$H$15='Capital Structure'!$G$18,CL111,CL122)))</f>
        <v>0</v>
      </c>
      <c r="CM134" s="139">
        <f>IF('Capital Structure'!$H$15='Capital Structure'!$G$16,CM89,IF('Capital Structure'!$H$15='Capital Structure'!$G$17,CM100,IF('Capital Structure'!$H$15='Capital Structure'!$G$18,CM111,CM122)))</f>
        <v>0</v>
      </c>
      <c r="CN134" s="139">
        <f>IF('Capital Structure'!$H$15='Capital Structure'!$G$16,CN89,IF('Capital Structure'!$H$15='Capital Structure'!$G$17,CN100,IF('Capital Structure'!$H$15='Capital Structure'!$G$18,CN111,CN122)))</f>
        <v>0</v>
      </c>
      <c r="CO134" s="139">
        <f>IF('Capital Structure'!$H$15='Capital Structure'!$G$16,CO89,IF('Capital Structure'!$H$15='Capital Structure'!$G$17,CO100,IF('Capital Structure'!$H$15='Capital Structure'!$G$18,CO111,CO122)))</f>
        <v>0</v>
      </c>
      <c r="CP134" s="139">
        <f>IF('Capital Structure'!$H$15='Capital Structure'!$G$16,CP89,IF('Capital Structure'!$H$15='Capital Structure'!$G$17,CP100,IF('Capital Structure'!$H$15='Capital Structure'!$G$18,CP111,CP122)))</f>
        <v>0</v>
      </c>
      <c r="CQ134" s="139">
        <f>IF('Capital Structure'!$H$15='Capital Structure'!$G$16,CQ89,IF('Capital Structure'!$H$15='Capital Structure'!$G$17,CQ100,IF('Capital Structure'!$H$15='Capital Structure'!$G$18,CQ111,CQ122)))</f>
        <v>0</v>
      </c>
      <c r="CR134" s="139">
        <f>IF('Capital Structure'!$H$15='Capital Structure'!$G$16,CR89,IF('Capital Structure'!$H$15='Capital Structure'!$G$17,CR100,IF('Capital Structure'!$H$15='Capital Structure'!$G$18,CR111,CR122)))</f>
        <v>0</v>
      </c>
      <c r="CS134" s="139">
        <f>IF('Capital Structure'!$H$15='Capital Structure'!$G$16,CS89,IF('Capital Structure'!$H$15='Capital Structure'!$G$17,CS100,IF('Capital Structure'!$H$15='Capital Structure'!$G$18,CS111,CS122)))</f>
        <v>0</v>
      </c>
      <c r="CT134" s="139">
        <f>IF('Capital Structure'!$H$15='Capital Structure'!$G$16,CT89,IF('Capital Structure'!$H$15='Capital Structure'!$G$17,CT100,IF('Capital Structure'!$H$15='Capital Structure'!$G$18,CT111,CT122)))</f>
        <v>0</v>
      </c>
      <c r="CU134" s="139">
        <f>IF('Capital Structure'!$H$15='Capital Structure'!$G$16,CU89,IF('Capital Structure'!$H$15='Capital Structure'!$G$17,CU100,IF('Capital Structure'!$H$15='Capital Structure'!$G$18,CU111,CU122)))</f>
        <v>0</v>
      </c>
      <c r="CV134" s="139">
        <f>IF('Capital Structure'!$H$15='Capital Structure'!$G$16,CV89,IF('Capital Structure'!$H$15='Capital Structure'!$G$17,CV100,IF('Capital Structure'!$H$15='Capital Structure'!$G$18,CV111,CV122)))</f>
        <v>0</v>
      </c>
      <c r="CW134" s="139">
        <f>IF('Capital Structure'!$H$15='Capital Structure'!$G$16,CW89,IF('Capital Structure'!$H$15='Capital Structure'!$G$17,CW100,IF('Capital Structure'!$H$15='Capital Structure'!$G$18,CW111,CW122)))</f>
        <v>0</v>
      </c>
      <c r="CX134" s="139">
        <f>IF('Capital Structure'!$H$15='Capital Structure'!$G$16,CX89,IF('Capital Structure'!$H$15='Capital Structure'!$G$17,CX100,IF('Capital Structure'!$H$15='Capital Structure'!$G$18,CX111,CX122)))</f>
        <v>0</v>
      </c>
      <c r="CY134" s="139">
        <f>IF('Capital Structure'!$H$15='Capital Structure'!$G$16,CY89,IF('Capital Structure'!$H$15='Capital Structure'!$G$17,CY100,IF('Capital Structure'!$H$15='Capital Structure'!$G$18,CY111,CY122)))</f>
        <v>0</v>
      </c>
      <c r="CZ134" s="139">
        <f>IF('Capital Structure'!$H$15='Capital Structure'!$G$16,CZ89,IF('Capital Structure'!$H$15='Capital Structure'!$G$17,CZ100,IF('Capital Structure'!$H$15='Capital Structure'!$G$18,CZ111,CZ122)))</f>
        <v>0</v>
      </c>
      <c r="DA134" s="139">
        <f>IF('Capital Structure'!$H$15='Capital Structure'!$G$16,DA89,IF('Capital Structure'!$H$15='Capital Structure'!$G$17,DA100,IF('Capital Structure'!$H$15='Capital Structure'!$G$18,DA111,DA122)))</f>
        <v>0</v>
      </c>
      <c r="DB134" s="139">
        <f>IF('Capital Structure'!$H$15='Capital Structure'!$G$16,DB89,IF('Capital Structure'!$H$15='Capital Structure'!$G$17,DB100,IF('Capital Structure'!$H$15='Capital Structure'!$G$18,DB111,DB122)))</f>
        <v>0</v>
      </c>
      <c r="DC134" s="139">
        <f>IF('Capital Structure'!$H$15='Capital Structure'!$G$16,DC89,IF('Capital Structure'!$H$15='Capital Structure'!$G$17,DC100,IF('Capital Structure'!$H$15='Capital Structure'!$G$18,DC111,DC122)))</f>
        <v>0</v>
      </c>
      <c r="DD134" s="139">
        <f>IF('Capital Structure'!$H$15='Capital Structure'!$G$16,DD89,IF('Capital Structure'!$H$15='Capital Structure'!$G$17,DD100,IF('Capital Structure'!$H$15='Capital Structure'!$G$18,DD111,DD122)))</f>
        <v>0</v>
      </c>
      <c r="DE134" s="139">
        <f>IF('Capital Structure'!$H$15='Capital Structure'!$G$16,DE89,IF('Capital Structure'!$H$15='Capital Structure'!$G$17,DE100,IF('Capital Structure'!$H$15='Capital Structure'!$G$18,DE111,DE122)))</f>
        <v>0</v>
      </c>
      <c r="DF134" s="139">
        <f>IF('Capital Structure'!$H$15='Capital Structure'!$G$16,DF89,IF('Capital Structure'!$H$15='Capital Structure'!$G$17,DF100,IF('Capital Structure'!$H$15='Capital Structure'!$G$18,DF111,DF122)))</f>
        <v>0</v>
      </c>
      <c r="DG134" s="139">
        <f>IF('Capital Structure'!$H$15='Capital Structure'!$G$16,DG89,IF('Capital Structure'!$H$15='Capital Structure'!$G$17,DG100,IF('Capital Structure'!$H$15='Capital Structure'!$G$18,DG111,DG122)))</f>
        <v>0</v>
      </c>
      <c r="DH134" s="139">
        <f>IF('Capital Structure'!$H$15='Capital Structure'!$G$16,DH89,IF('Capital Structure'!$H$15='Capital Structure'!$G$17,DH100,IF('Capital Structure'!$H$15='Capital Structure'!$G$18,DH111,DH122)))</f>
        <v>0</v>
      </c>
      <c r="DI134" s="139">
        <f>IF('Capital Structure'!$H$15='Capital Structure'!$G$16,DI89,IF('Capital Structure'!$H$15='Capital Structure'!$G$17,DI100,IF('Capital Structure'!$H$15='Capital Structure'!$G$18,DI111,DI122)))</f>
        <v>0</v>
      </c>
      <c r="DJ134" s="139">
        <f>IF('Capital Structure'!$H$15='Capital Structure'!$G$16,DJ89,IF('Capital Structure'!$H$15='Capital Structure'!$G$17,DJ100,IF('Capital Structure'!$H$15='Capital Structure'!$G$18,DJ111,DJ122)))</f>
        <v>0</v>
      </c>
      <c r="DK134" s="139">
        <f>IF('Capital Structure'!$H$15='Capital Structure'!$G$16,DK89,IF('Capital Structure'!$H$15='Capital Structure'!$G$17,DK100,IF('Capital Structure'!$H$15='Capital Structure'!$G$18,DK111,DK122)))</f>
        <v>0</v>
      </c>
      <c r="DL134" s="139">
        <f>IF('Capital Structure'!$H$15='Capital Structure'!$G$16,DL89,IF('Capital Structure'!$H$15='Capital Structure'!$G$17,DL100,IF('Capital Structure'!$H$15='Capital Structure'!$G$18,DL111,DL122)))</f>
        <v>0</v>
      </c>
      <c r="DM134" s="139">
        <f>IF('Capital Structure'!$H$15='Capital Structure'!$G$16,DM89,IF('Capital Structure'!$H$15='Capital Structure'!$G$17,DM100,IF('Capital Structure'!$H$15='Capital Structure'!$G$18,DM111,DM122)))</f>
        <v>0</v>
      </c>
      <c r="DN134" s="139">
        <f>IF('Capital Structure'!$H$15='Capital Structure'!$G$16,DN89,IF('Capital Structure'!$H$15='Capital Structure'!$G$17,DN100,IF('Capital Structure'!$H$15='Capital Structure'!$G$18,DN111,DN122)))</f>
        <v>0</v>
      </c>
      <c r="DO134" s="139">
        <f>IF('Capital Structure'!$H$15='Capital Structure'!$G$16,DO89,IF('Capital Structure'!$H$15='Capital Structure'!$G$17,DO100,IF('Capital Structure'!$H$15='Capital Structure'!$G$18,DO111,DO122)))</f>
        <v>0</v>
      </c>
      <c r="DP134" s="139">
        <f>IF('Capital Structure'!$H$15='Capital Structure'!$G$16,DP89,IF('Capital Structure'!$H$15='Capital Structure'!$G$17,DP100,IF('Capital Structure'!$H$15='Capital Structure'!$G$18,DP111,DP122)))</f>
        <v>0</v>
      </c>
      <c r="DQ134" s="139">
        <f>IF('Capital Structure'!$H$15='Capital Structure'!$G$16,DQ89,IF('Capital Structure'!$H$15='Capital Structure'!$G$17,DQ100,IF('Capital Structure'!$H$15='Capital Structure'!$G$18,DQ111,DQ122)))</f>
        <v>0</v>
      </c>
      <c r="DR134" s="139">
        <f>IF('Capital Structure'!$H$15='Capital Structure'!$G$16,DR89,IF('Capital Structure'!$H$15='Capital Structure'!$G$17,DR100,IF('Capital Structure'!$H$15='Capital Structure'!$G$18,DR111,DR122)))</f>
        <v>0</v>
      </c>
      <c r="DS134" s="139">
        <f>IF('Capital Structure'!$H$15='Capital Structure'!$G$16,DS89,IF('Capital Structure'!$H$15='Capital Structure'!$G$17,DS100,IF('Capital Structure'!$H$15='Capital Structure'!$G$18,DS111,DS122)))</f>
        <v>0</v>
      </c>
      <c r="DT134" s="139">
        <f>IF('Capital Structure'!$H$15='Capital Structure'!$G$16,DT89,IF('Capital Structure'!$H$15='Capital Structure'!$G$17,DT100,IF('Capital Structure'!$H$15='Capital Structure'!$G$18,DT111,DT122)))</f>
        <v>0</v>
      </c>
      <c r="DU134" s="139">
        <f>IF('Capital Structure'!$H$15='Capital Structure'!$G$16,DU89,IF('Capital Structure'!$H$15='Capital Structure'!$G$17,DU100,IF('Capital Structure'!$H$15='Capital Structure'!$G$18,DU111,DU122)))</f>
        <v>0</v>
      </c>
      <c r="DV134" s="139">
        <f>IF('Capital Structure'!$H$15='Capital Structure'!$G$16,DV89,IF('Capital Structure'!$H$15='Capital Structure'!$G$17,DV100,IF('Capital Structure'!$H$15='Capital Structure'!$G$18,DV111,DV122)))</f>
        <v>0</v>
      </c>
      <c r="DW134" s="139">
        <f>IF('Capital Structure'!$H$15='Capital Structure'!$G$16,DW89,IF('Capital Structure'!$H$15='Capital Structure'!$G$17,DW100,IF('Capital Structure'!$H$15='Capital Structure'!$G$18,DW111,DW122)))</f>
        <v>0</v>
      </c>
      <c r="DX134" s="139">
        <f>IF('Capital Structure'!$H$15='Capital Structure'!$G$16,DX89,IF('Capital Structure'!$H$15='Capital Structure'!$G$17,DX100,IF('Capital Structure'!$H$15='Capital Structure'!$G$18,DX111,DX122)))</f>
        <v>0</v>
      </c>
      <c r="DY134" s="139">
        <f>IF('Capital Structure'!$H$15='Capital Structure'!$G$16,DY89,IF('Capital Structure'!$H$15='Capital Structure'!$G$17,DY100,IF('Capital Structure'!$H$15='Capital Structure'!$G$18,DY111,DY122)))</f>
        <v>0</v>
      </c>
      <c r="DZ134" s="139">
        <f>IF('Capital Structure'!$H$15='Capital Structure'!$G$16,DZ89,IF('Capital Structure'!$H$15='Capital Structure'!$G$17,DZ100,IF('Capital Structure'!$H$15='Capital Structure'!$G$18,DZ111,DZ122)))</f>
        <v>0</v>
      </c>
      <c r="EA134" s="139">
        <f>IF('Capital Structure'!$H$15='Capital Structure'!$G$16,EA89,IF('Capital Structure'!$H$15='Capital Structure'!$G$17,EA100,IF('Capital Structure'!$H$15='Capital Structure'!$G$18,EA111,EA122)))</f>
        <v>0</v>
      </c>
      <c r="EB134" s="139">
        <f>IF('Capital Structure'!$H$15='Capital Structure'!$G$16,EB89,IF('Capital Structure'!$H$15='Capital Structure'!$G$17,EB100,IF('Capital Structure'!$H$15='Capital Structure'!$G$18,EB111,EB122)))</f>
        <v>0</v>
      </c>
      <c r="EC134" s="139">
        <f>IF('Capital Structure'!$H$15='Capital Structure'!$G$16,EC89,IF('Capital Structure'!$H$15='Capital Structure'!$G$17,EC100,IF('Capital Structure'!$H$15='Capital Structure'!$G$18,EC111,EC122)))</f>
        <v>0</v>
      </c>
      <c r="ED134" s="139">
        <f>IF('Capital Structure'!$H$15='Capital Structure'!$G$16,ED89,IF('Capital Structure'!$H$15='Capital Structure'!$G$17,ED100,IF('Capital Structure'!$H$15='Capital Structure'!$G$18,ED111,ED122)))</f>
        <v>0</v>
      </c>
      <c r="EE134" s="139">
        <f>IF('Capital Structure'!$H$15='Capital Structure'!$G$16,EE89,IF('Capital Structure'!$H$15='Capital Structure'!$G$17,EE100,IF('Capital Structure'!$H$15='Capital Structure'!$G$18,EE111,EE122)))</f>
        <v>0</v>
      </c>
      <c r="EF134" s="139">
        <f>IF('Capital Structure'!$H$15='Capital Structure'!$G$16,EF89,IF('Capital Structure'!$H$15='Capital Structure'!$G$17,EF100,IF('Capital Structure'!$H$15='Capital Structure'!$G$18,EF111,EF122)))</f>
        <v>0</v>
      </c>
      <c r="EG134" s="139">
        <f>IF('Capital Structure'!$H$15='Capital Structure'!$G$16,EG89,IF('Capital Structure'!$H$15='Capital Structure'!$G$17,EG100,IF('Capital Structure'!$H$15='Capital Structure'!$G$18,EG111,EG122)))</f>
        <v>0</v>
      </c>
      <c r="EH134" s="139">
        <f>IF('Capital Structure'!$H$15='Capital Structure'!$G$16,EH89,IF('Capital Structure'!$H$15='Capital Structure'!$G$17,EH100,IF('Capital Structure'!$H$15='Capital Structure'!$G$18,EH111,EH122)))</f>
        <v>0</v>
      </c>
      <c r="EI134" s="139">
        <f>IF('Capital Structure'!$H$15='Capital Structure'!$G$16,EI89,IF('Capital Structure'!$H$15='Capital Structure'!$G$17,EI100,IF('Capital Structure'!$H$15='Capital Structure'!$G$18,EI111,EI122)))</f>
        <v>0</v>
      </c>
      <c r="EJ134" s="139">
        <f>IF('Capital Structure'!$H$15='Capital Structure'!$G$16,EJ89,IF('Capital Structure'!$H$15='Capital Structure'!$G$17,EJ100,IF('Capital Structure'!$H$15='Capital Structure'!$G$18,EJ111,EJ122)))</f>
        <v>0</v>
      </c>
      <c r="EK134" s="139">
        <f>IF('Capital Structure'!$H$15='Capital Structure'!$G$16,EK89,IF('Capital Structure'!$H$15='Capital Structure'!$G$17,EK100,IF('Capital Structure'!$H$15='Capital Structure'!$G$18,EK111,EK122)))</f>
        <v>0</v>
      </c>
      <c r="EL134" s="139">
        <f>IF('Capital Structure'!$H$15='Capital Structure'!$G$16,EL89,IF('Capital Structure'!$H$15='Capital Structure'!$G$17,EL100,IF('Capital Structure'!$H$15='Capital Structure'!$G$18,EL111,EL122)))</f>
        <v>0</v>
      </c>
      <c r="EM134" s="139">
        <f>IF('Capital Structure'!$H$15='Capital Structure'!$G$16,EM89,IF('Capital Structure'!$H$15='Capital Structure'!$G$17,EM100,IF('Capital Structure'!$H$15='Capital Structure'!$G$18,EM111,EM122)))</f>
        <v>0</v>
      </c>
      <c r="EN134" s="139">
        <f>IF('Capital Structure'!$H$15='Capital Structure'!$G$16,EN89,IF('Capital Structure'!$H$15='Capital Structure'!$G$17,EN100,IF('Capital Structure'!$H$15='Capital Structure'!$G$18,EN111,EN122)))</f>
        <v>0</v>
      </c>
      <c r="EO134" s="139">
        <f>IF('Capital Structure'!$H$15='Capital Structure'!$G$16,EO89,IF('Capital Structure'!$H$15='Capital Structure'!$G$17,EO100,IF('Capital Structure'!$H$15='Capital Structure'!$G$18,EO111,EO122)))</f>
        <v>0</v>
      </c>
      <c r="EP134" s="139">
        <f>IF('Capital Structure'!$H$15='Capital Structure'!$G$16,EP89,IF('Capital Structure'!$H$15='Capital Structure'!$G$17,EP100,IF('Capital Structure'!$H$15='Capital Structure'!$G$18,EP111,EP122)))</f>
        <v>0</v>
      </c>
      <c r="EQ134" s="139">
        <f>IF('Capital Structure'!$H$15='Capital Structure'!$G$16,EQ89,IF('Capital Structure'!$H$15='Capital Structure'!$G$17,EQ100,IF('Capital Structure'!$H$15='Capital Structure'!$G$18,EQ111,EQ122)))</f>
        <v>0</v>
      </c>
      <c r="ER134" s="139">
        <f>IF('Capital Structure'!$H$15='Capital Structure'!$G$16,ER89,IF('Capital Structure'!$H$15='Capital Structure'!$G$17,ER100,IF('Capital Structure'!$H$15='Capital Structure'!$G$18,ER111,ER122)))</f>
        <v>0</v>
      </c>
      <c r="ES134" s="139">
        <f>IF('Capital Structure'!$H$15='Capital Structure'!$G$16,ES89,IF('Capital Structure'!$H$15='Capital Structure'!$G$17,ES100,IF('Capital Structure'!$H$15='Capital Structure'!$G$18,ES111,ES122)))</f>
        <v>0</v>
      </c>
      <c r="ET134" s="139">
        <f>IF('Capital Structure'!$H$15='Capital Structure'!$G$16,ET89,IF('Capital Structure'!$H$15='Capital Structure'!$G$17,ET100,IF('Capital Structure'!$H$15='Capital Structure'!$G$18,ET111,ET122)))</f>
        <v>0</v>
      </c>
      <c r="EU134" s="139">
        <f>IF('Capital Structure'!$H$15='Capital Structure'!$G$16,EU89,IF('Capital Structure'!$H$15='Capital Structure'!$G$17,EU100,IF('Capital Structure'!$H$15='Capital Structure'!$G$18,EU111,EU122)))</f>
        <v>0</v>
      </c>
      <c r="EV134" s="139">
        <f>IF('Capital Structure'!$H$15='Capital Structure'!$G$16,EV89,IF('Capital Structure'!$H$15='Capital Structure'!$G$17,EV100,IF('Capital Structure'!$H$15='Capital Structure'!$G$18,EV111,EV122)))</f>
        <v>0</v>
      </c>
      <c r="EW134" s="139">
        <f>IF('Capital Structure'!$H$15='Capital Structure'!$G$16,EW89,IF('Capital Structure'!$H$15='Capital Structure'!$G$17,EW100,IF('Capital Structure'!$H$15='Capital Structure'!$G$18,EW111,EW122)))</f>
        <v>0</v>
      </c>
      <c r="EX134" s="139">
        <f>IF('Capital Structure'!$H$15='Capital Structure'!$G$16,EX89,IF('Capital Structure'!$H$15='Capital Structure'!$G$17,EX100,IF('Capital Structure'!$H$15='Capital Structure'!$G$18,EX111,EX122)))</f>
        <v>0</v>
      </c>
      <c r="EY134" s="139">
        <f>IF('Capital Structure'!$H$15='Capital Structure'!$G$16,EY89,IF('Capital Structure'!$H$15='Capital Structure'!$G$17,EY100,IF('Capital Structure'!$H$15='Capital Structure'!$G$18,EY111,EY122)))</f>
        <v>0</v>
      </c>
      <c r="EZ134" s="139">
        <f>IF('Capital Structure'!$H$15='Capital Structure'!$G$16,EZ89,IF('Capital Structure'!$H$15='Capital Structure'!$G$17,EZ100,IF('Capital Structure'!$H$15='Capital Structure'!$G$18,EZ111,EZ122)))</f>
        <v>0</v>
      </c>
      <c r="FA134" s="139">
        <f>IF('Capital Structure'!$H$15='Capital Structure'!$G$16,FA89,IF('Capital Structure'!$H$15='Capital Structure'!$G$17,FA100,IF('Capital Structure'!$H$15='Capital Structure'!$G$18,FA111,FA122)))</f>
        <v>0</v>
      </c>
      <c r="FB134" s="139">
        <f>IF('Capital Structure'!$H$15='Capital Structure'!$G$16,FB89,IF('Capital Structure'!$H$15='Capital Structure'!$G$17,FB100,IF('Capital Structure'!$H$15='Capital Structure'!$G$18,FB111,FB122)))</f>
        <v>0</v>
      </c>
      <c r="FC134" s="139"/>
      <c r="FD134" s="139"/>
      <c r="FE134" s="139"/>
      <c r="FF134" s="139"/>
      <c r="FG134" s="139"/>
      <c r="FH134" s="139"/>
      <c r="FI134" s="139"/>
      <c r="FJ134" s="139"/>
      <c r="FK134" s="139"/>
      <c r="FL134" s="139"/>
      <c r="FM134" s="139"/>
      <c r="FN134" s="139"/>
      <c r="FO134" s="139"/>
      <c r="FP134" s="139"/>
      <c r="FQ134" s="139"/>
      <c r="FR134" s="139"/>
      <c r="FS134" s="139"/>
      <c r="FT134" s="139"/>
      <c r="FU134" s="139"/>
      <c r="FV134" s="139"/>
      <c r="FW134" s="139"/>
      <c r="FX134" s="139"/>
      <c r="FY134" s="139"/>
      <c r="FZ134" s="139"/>
      <c r="GA134" s="139"/>
      <c r="GB134" s="139"/>
      <c r="GC134" s="139"/>
      <c r="GD134" s="139"/>
      <c r="GE134" s="139"/>
      <c r="GF134" s="139"/>
      <c r="GG134" s="139"/>
      <c r="GH134" s="139"/>
      <c r="GI134" s="139"/>
      <c r="GJ134" s="139"/>
      <c r="GK134" s="139"/>
      <c r="GL134" s="139"/>
      <c r="GM134" s="139"/>
      <c r="GN134" s="139"/>
      <c r="GO134" s="139"/>
      <c r="GP134" s="139"/>
      <c r="GQ134" s="139"/>
      <c r="GR134" s="139"/>
      <c r="GS134" s="139"/>
      <c r="GT134" s="139"/>
      <c r="GU134" s="139"/>
      <c r="GV134" s="139"/>
      <c r="GW134" s="139"/>
      <c r="GX134" s="139"/>
    </row>
    <row r="135" spans="1:206">
      <c r="B135" s="148" t="s">
        <v>351</v>
      </c>
      <c r="D135" s="108"/>
      <c r="E135" s="139">
        <f>IF('Capital Structure'!$H$15='Capital Structure'!$G$16,E90,IF('Capital Structure'!$H$15='Capital Structure'!$G$17,E101,IF('Capital Structure'!$H$15='Capital Structure'!$G$18,E112,E123)))</f>
        <v>0</v>
      </c>
      <c r="F135" s="139">
        <f>IF('Capital Structure'!$H$15='Capital Structure'!$G$16,F90,IF('Capital Structure'!$H$15='Capital Structure'!$G$17,F101,IF('Capital Structure'!$H$15='Capital Structure'!$G$18,F112,F123)))</f>
        <v>0</v>
      </c>
      <c r="G135" s="139">
        <f>IF('Capital Structure'!$H$15='Capital Structure'!$G$16,G90,IF('Capital Structure'!$H$15='Capital Structure'!$G$17,G101,IF('Capital Structure'!$H$15='Capital Structure'!$G$18,G112,G123)))</f>
        <v>0</v>
      </c>
      <c r="H135" s="139">
        <f>IF('Capital Structure'!$H$15='Capital Structure'!$G$16,H90,IF('Capital Structure'!$H$15='Capital Structure'!$G$17,H101,IF('Capital Structure'!$H$15='Capital Structure'!$G$18,H112,H123)))</f>
        <v>0</v>
      </c>
      <c r="I135" s="139">
        <f>IF('Capital Structure'!$H$15='Capital Structure'!$G$16,I90,IF('Capital Structure'!$H$15='Capital Structure'!$G$17,I101,IF('Capital Structure'!$H$15='Capital Structure'!$G$18,I112,I123)))</f>
        <v>0</v>
      </c>
      <c r="J135" s="139">
        <f>IF('Capital Structure'!$H$15='Capital Structure'!$G$16,J90,IF('Capital Structure'!$H$15='Capital Structure'!$G$17,J101,IF('Capital Structure'!$H$15='Capital Structure'!$G$18,J112,J123)))</f>
        <v>0</v>
      </c>
      <c r="K135" s="139">
        <f>IF('Capital Structure'!$H$15='Capital Structure'!$G$16,K90,IF('Capital Structure'!$H$15='Capital Structure'!$G$17,K101,IF('Capital Structure'!$H$15='Capital Structure'!$G$18,K112,K123)))</f>
        <v>0</v>
      </c>
      <c r="L135" s="139">
        <f>IF('Capital Structure'!$H$15='Capital Structure'!$G$16,L90,IF('Capital Structure'!$H$15='Capital Structure'!$G$17,L101,IF('Capital Structure'!$H$15='Capital Structure'!$G$18,L112,L123)))</f>
        <v>0</v>
      </c>
      <c r="M135" s="139">
        <f>IF('Capital Structure'!$H$15='Capital Structure'!$G$16,M90,IF('Capital Structure'!$H$15='Capital Structure'!$G$17,M101,IF('Capital Structure'!$H$15='Capital Structure'!$G$18,M112,M123)))</f>
        <v>0</v>
      </c>
      <c r="N135" s="139">
        <f>IF('Capital Structure'!$H$15='Capital Structure'!$G$16,N90,IF('Capital Structure'!$H$15='Capital Structure'!$G$17,N101,IF('Capital Structure'!$H$15='Capital Structure'!$G$18,N112,N123)))</f>
        <v>0</v>
      </c>
      <c r="O135" s="139">
        <f>IF('Capital Structure'!$H$15='Capital Structure'!$G$16,O90,IF('Capital Structure'!$H$15='Capital Structure'!$G$17,O101,IF('Capital Structure'!$H$15='Capital Structure'!$G$18,O112,O123)))</f>
        <v>0</v>
      </c>
      <c r="P135" s="139">
        <f>IF('Capital Structure'!$H$15='Capital Structure'!$G$16,P90,IF('Capital Structure'!$H$15='Capital Structure'!$G$17,P101,IF('Capital Structure'!$H$15='Capital Structure'!$G$18,P112,P123)))</f>
        <v>0</v>
      </c>
      <c r="Q135" s="139">
        <f>IF('Capital Structure'!$H$15='Capital Structure'!$G$16,Q90,IF('Capital Structure'!$H$15='Capital Structure'!$G$17,Q101,IF('Capital Structure'!$H$15='Capital Structure'!$G$18,Q112,Q123)))</f>
        <v>0</v>
      </c>
      <c r="R135" s="139">
        <f>IF('Capital Structure'!$H$15='Capital Structure'!$G$16,R90,IF('Capital Structure'!$H$15='Capital Structure'!$G$17,R101,IF('Capital Structure'!$H$15='Capital Structure'!$G$18,R112,R123)))</f>
        <v>0</v>
      </c>
      <c r="S135" s="139">
        <f>IF('Capital Structure'!$H$15='Capital Structure'!$G$16,S90,IF('Capital Structure'!$H$15='Capital Structure'!$G$17,S101,IF('Capital Structure'!$H$15='Capital Structure'!$G$18,S112,S123)))</f>
        <v>0</v>
      </c>
      <c r="T135" s="139">
        <f>IF('Capital Structure'!$H$15='Capital Structure'!$G$16,T90,IF('Capital Structure'!$H$15='Capital Structure'!$G$17,T101,IF('Capital Structure'!$H$15='Capital Structure'!$G$18,T112,T123)))</f>
        <v>0</v>
      </c>
      <c r="U135" s="139">
        <f>IF('Capital Structure'!$H$15='Capital Structure'!$G$16,U90,IF('Capital Structure'!$H$15='Capital Structure'!$G$17,U101,IF('Capital Structure'!$H$15='Capital Structure'!$G$18,U112,U123)))</f>
        <v>0</v>
      </c>
      <c r="V135" s="139">
        <f>IF('Capital Structure'!$H$15='Capital Structure'!$G$16,V90,IF('Capital Structure'!$H$15='Capital Structure'!$G$17,V101,IF('Capital Structure'!$H$15='Capital Structure'!$G$18,V112,V123)))</f>
        <v>0</v>
      </c>
      <c r="W135" s="139">
        <f>IF('Capital Structure'!$H$15='Capital Structure'!$G$16,W90,IF('Capital Structure'!$H$15='Capital Structure'!$G$17,W101,IF('Capital Structure'!$H$15='Capital Structure'!$G$18,W112,W123)))</f>
        <v>0</v>
      </c>
      <c r="X135" s="139">
        <f>IF('Capital Structure'!$H$15='Capital Structure'!$G$16,X90,IF('Capital Structure'!$H$15='Capital Structure'!$G$17,X101,IF('Capital Structure'!$H$15='Capital Structure'!$G$18,X112,X123)))</f>
        <v>0</v>
      </c>
      <c r="Y135" s="139">
        <f>IF('Capital Structure'!$H$15='Capital Structure'!$G$16,Y90,IF('Capital Structure'!$H$15='Capital Structure'!$G$17,Y101,IF('Capital Structure'!$H$15='Capital Structure'!$G$18,Y112,Y123)))</f>
        <v>0</v>
      </c>
      <c r="Z135" s="139">
        <f>IF('Capital Structure'!$H$15='Capital Structure'!$G$16,Z90,IF('Capital Structure'!$H$15='Capital Structure'!$G$17,Z101,IF('Capital Structure'!$H$15='Capital Structure'!$G$18,Z112,Z123)))</f>
        <v>0</v>
      </c>
      <c r="AA135" s="139">
        <f>IF('Capital Structure'!$H$15='Capital Structure'!$G$16,AA90,IF('Capital Structure'!$H$15='Capital Structure'!$G$17,AA101,IF('Capital Structure'!$H$15='Capital Structure'!$G$18,AA112,AA123)))</f>
        <v>0</v>
      </c>
      <c r="AB135" s="139">
        <f>IF('Capital Structure'!$H$15='Capital Structure'!$G$16,AB90,IF('Capital Structure'!$H$15='Capital Structure'!$G$17,AB101,IF('Capital Structure'!$H$15='Capital Structure'!$G$18,AB112,AB123)))</f>
        <v>0</v>
      </c>
      <c r="AC135" s="139">
        <f>IF('Capital Structure'!$H$15='Capital Structure'!$G$16,AC90,IF('Capital Structure'!$H$15='Capital Structure'!$G$17,AC101,IF('Capital Structure'!$H$15='Capital Structure'!$G$18,AC112,AC123)))</f>
        <v>0</v>
      </c>
      <c r="AD135" s="139">
        <f>IF('Capital Structure'!$H$15='Capital Structure'!$G$16,AD90,IF('Capital Structure'!$H$15='Capital Structure'!$G$17,AD101,IF('Capital Structure'!$H$15='Capital Structure'!$G$18,AD112,AD123)))</f>
        <v>0</v>
      </c>
      <c r="AE135" s="139">
        <f>IF('Capital Structure'!$H$15='Capital Structure'!$G$16,AE90,IF('Capital Structure'!$H$15='Capital Structure'!$G$17,AE101,IF('Capital Structure'!$H$15='Capital Structure'!$G$18,AE112,AE123)))</f>
        <v>0</v>
      </c>
      <c r="AF135" s="139">
        <f>IF('Capital Structure'!$H$15='Capital Structure'!$G$16,AF90,IF('Capital Structure'!$H$15='Capital Structure'!$G$17,AF101,IF('Capital Structure'!$H$15='Capital Structure'!$G$18,AF112,AF123)))</f>
        <v>0</v>
      </c>
      <c r="AG135" s="139">
        <f>IF('Capital Structure'!$H$15='Capital Structure'!$G$16,AG90,IF('Capital Structure'!$H$15='Capital Structure'!$G$17,AG101,IF('Capital Structure'!$H$15='Capital Structure'!$G$18,AG112,AG123)))</f>
        <v>0</v>
      </c>
      <c r="AH135" s="139">
        <f>IF('Capital Structure'!$H$15='Capital Structure'!$G$16,AH90,IF('Capital Structure'!$H$15='Capital Structure'!$G$17,AH101,IF('Capital Structure'!$H$15='Capital Structure'!$G$18,AH112,AH123)))</f>
        <v>0</v>
      </c>
      <c r="AI135" s="139">
        <f>IF('Capital Structure'!$H$15='Capital Structure'!$G$16,AI90,IF('Capital Structure'!$H$15='Capital Structure'!$G$17,AI101,IF('Capital Structure'!$H$15='Capital Structure'!$G$18,AI112,AI123)))</f>
        <v>0</v>
      </c>
      <c r="AJ135" s="139">
        <f>IF('Capital Structure'!$H$15='Capital Structure'!$G$16,AJ90,IF('Capital Structure'!$H$15='Capital Structure'!$G$17,AJ101,IF('Capital Structure'!$H$15='Capital Structure'!$G$18,AJ112,AJ123)))</f>
        <v>0</v>
      </c>
      <c r="AK135" s="139">
        <f>IF('Capital Structure'!$H$15='Capital Structure'!$G$16,AK90,IF('Capital Structure'!$H$15='Capital Structure'!$G$17,AK101,IF('Capital Structure'!$H$15='Capital Structure'!$G$18,AK112,AK123)))</f>
        <v>0</v>
      </c>
      <c r="AL135" s="139">
        <f>IF('Capital Structure'!$H$15='Capital Structure'!$G$16,AL90,IF('Capital Structure'!$H$15='Capital Structure'!$G$17,AL101,IF('Capital Structure'!$H$15='Capital Structure'!$G$18,AL112,AL123)))</f>
        <v>0</v>
      </c>
      <c r="AM135" s="139">
        <f>IF('Capital Structure'!$H$15='Capital Structure'!$G$16,AM90,IF('Capital Structure'!$H$15='Capital Structure'!$G$17,AM101,IF('Capital Structure'!$H$15='Capital Structure'!$G$18,AM112,AM123)))</f>
        <v>0</v>
      </c>
      <c r="AN135" s="139">
        <f>IF('Capital Structure'!$H$15='Capital Structure'!$G$16,AN90,IF('Capital Structure'!$H$15='Capital Structure'!$G$17,AN101,IF('Capital Structure'!$H$15='Capital Structure'!$G$18,AN112,AN123)))</f>
        <v>0</v>
      </c>
      <c r="AO135" s="139">
        <f>IF('Capital Structure'!$H$15='Capital Structure'!$G$16,AO90,IF('Capital Structure'!$H$15='Capital Structure'!$G$17,AO101,IF('Capital Structure'!$H$15='Capital Structure'!$G$18,AO112,AO123)))</f>
        <v>0</v>
      </c>
      <c r="AP135" s="139">
        <f>IF('Capital Structure'!$H$15='Capital Structure'!$G$16,AP90,IF('Capital Structure'!$H$15='Capital Structure'!$G$17,AP101,IF('Capital Structure'!$H$15='Capital Structure'!$G$18,AP112,AP123)))</f>
        <v>0</v>
      </c>
      <c r="AQ135" s="139">
        <f>IF('Capital Structure'!$H$15='Capital Structure'!$G$16,AQ90,IF('Capital Structure'!$H$15='Capital Structure'!$G$17,AQ101,IF('Capital Structure'!$H$15='Capital Structure'!$G$18,AQ112,AQ123)))</f>
        <v>0</v>
      </c>
      <c r="AR135" s="139">
        <f>IF('Capital Structure'!$H$15='Capital Structure'!$G$16,AR90,IF('Capital Structure'!$H$15='Capital Structure'!$G$17,AR101,IF('Capital Structure'!$H$15='Capital Structure'!$G$18,AR112,AR123)))</f>
        <v>0</v>
      </c>
      <c r="AS135" s="139">
        <f>IF('Capital Structure'!$H$15='Capital Structure'!$G$16,AS90,IF('Capital Structure'!$H$15='Capital Structure'!$G$17,AS101,IF('Capital Structure'!$H$15='Capital Structure'!$G$18,AS112,AS123)))</f>
        <v>0</v>
      </c>
      <c r="AT135" s="139">
        <f>IF('Capital Structure'!$H$15='Capital Structure'!$G$16,AT90,IF('Capital Structure'!$H$15='Capital Structure'!$G$17,AT101,IF('Capital Structure'!$H$15='Capital Structure'!$G$18,AT112,AT123)))</f>
        <v>0</v>
      </c>
      <c r="AU135" s="139">
        <f>IF('Capital Structure'!$H$15='Capital Structure'!$G$16,AU90,IF('Capital Structure'!$H$15='Capital Structure'!$G$17,AU101,IF('Capital Structure'!$H$15='Capital Structure'!$G$18,AU112,AU123)))</f>
        <v>0</v>
      </c>
      <c r="AV135" s="139">
        <f>IF('Capital Structure'!$H$15='Capital Structure'!$G$16,AV90,IF('Capital Structure'!$H$15='Capital Structure'!$G$17,AV101,IF('Capital Structure'!$H$15='Capital Structure'!$G$18,AV112,AV123)))</f>
        <v>0</v>
      </c>
      <c r="AW135" s="139">
        <f>IF('Capital Structure'!$H$15='Capital Structure'!$G$16,AW90,IF('Capital Structure'!$H$15='Capital Structure'!$G$17,AW101,IF('Capital Structure'!$H$15='Capital Structure'!$G$18,AW112,AW123)))</f>
        <v>0</v>
      </c>
      <c r="AX135" s="139">
        <f>IF('Capital Structure'!$H$15='Capital Structure'!$G$16,AX90,IF('Capital Structure'!$H$15='Capital Structure'!$G$17,AX101,IF('Capital Structure'!$H$15='Capital Structure'!$G$18,AX112,AX123)))</f>
        <v>0</v>
      </c>
      <c r="AY135" s="139">
        <f>IF('Capital Structure'!$H$15='Capital Structure'!$G$16,AY90,IF('Capital Structure'!$H$15='Capital Structure'!$G$17,AY101,IF('Capital Structure'!$H$15='Capital Structure'!$G$18,AY112,AY123)))</f>
        <v>0</v>
      </c>
      <c r="AZ135" s="139">
        <f>IF('Capital Structure'!$H$15='Capital Structure'!$G$16,AZ90,IF('Capital Structure'!$H$15='Capital Structure'!$G$17,AZ101,IF('Capital Structure'!$H$15='Capital Structure'!$G$18,AZ112,AZ123)))</f>
        <v>0</v>
      </c>
      <c r="BA135" s="139">
        <f>IF('Capital Structure'!$H$15='Capital Structure'!$G$16,BA90,IF('Capital Structure'!$H$15='Capital Structure'!$G$17,BA101,IF('Capital Structure'!$H$15='Capital Structure'!$G$18,BA112,BA123)))</f>
        <v>0</v>
      </c>
      <c r="BB135" s="139">
        <f>IF('Capital Structure'!$H$15='Capital Structure'!$G$16,BB90,IF('Capital Structure'!$H$15='Capital Structure'!$G$17,BB101,IF('Capital Structure'!$H$15='Capital Structure'!$G$18,BB112,BB123)))</f>
        <v>14134.615384615385</v>
      </c>
      <c r="BC135" s="139">
        <f>IF('Capital Structure'!$H$15='Capital Structure'!$G$16,BC90,IF('Capital Structure'!$H$15='Capital Structure'!$G$17,BC101,IF('Capital Structure'!$H$15='Capital Structure'!$G$18,BC112,BC123)))</f>
        <v>28328.125</v>
      </c>
      <c r="BD135" s="139">
        <f>IF('Capital Structure'!$H$15='Capital Structure'!$G$16,BD90,IF('Capital Structure'!$H$15='Capital Structure'!$G$17,BD101,IF('Capital Structure'!$H$15='Capital Structure'!$G$18,BD112,BD123)))</f>
        <v>42580.774238782062</v>
      </c>
      <c r="BE135" s="139">
        <f>IF('Capital Structure'!$H$15='Capital Structure'!$G$16,BE90,IF('Capital Structure'!$H$15='Capital Structure'!$G$17,BE101,IF('Capital Structure'!$H$15='Capital Structure'!$G$18,BE112,BE123)))</f>
        <v>56892.809516059038</v>
      </c>
      <c r="BF135" s="139">
        <f>IF('Capital Structure'!$H$15='Capital Structure'!$G$16,BF90,IF('Capital Structure'!$H$15='Capital Structure'!$G$17,BF101,IF('Capital Structure'!$H$15='Capital Structure'!$G$18,BF112,BF123)))</f>
        <v>71264.478273658009</v>
      </c>
      <c r="BG135" s="139">
        <f>IF('Capital Structure'!$H$15='Capital Structure'!$G$16,BG90,IF('Capital Structure'!$H$15='Capital Structure'!$G$17,BG101,IF('Capital Structure'!$H$15='Capital Structure'!$G$18,BG112,BG123)))</f>
        <v>85696.028984413628</v>
      </c>
      <c r="BH135" s="139">
        <f>IF('Capital Structure'!$H$15='Capital Structure'!$G$16,BH90,IF('Capital Structure'!$H$15='Capital Structure'!$G$17,BH101,IF('Capital Structure'!$H$15='Capital Structure'!$G$18,BH112,BH123)))</f>
        <v>100187.71115646408</v>
      </c>
      <c r="BI135" s="139">
        <f>IF('Capital Structure'!$H$15='Capital Structure'!$G$16,BI90,IF('Capital Structure'!$H$15='Capital Structure'!$G$17,BI101,IF('Capital Structure'!$H$15='Capital Structure'!$G$18,BI112,BI123)))</f>
        <v>114739.77533756472</v>
      </c>
      <c r="BJ135" s="139">
        <f>IF('Capital Structure'!$H$15='Capital Structure'!$G$16,BJ90,IF('Capital Structure'!$H$15='Capital Structure'!$G$17,BJ101,IF('Capital Structure'!$H$15='Capital Structure'!$G$18,BJ112,BJ123)))</f>
        <v>129352.47311941996</v>
      </c>
      <c r="BK135" s="139">
        <f>IF('Capital Structure'!$H$15='Capital Structure'!$G$16,BK90,IF('Capital Structure'!$H$15='Capital Structure'!$G$17,BK101,IF('Capital Structure'!$H$15='Capital Structure'!$G$18,BK112,BK123)))</f>
        <v>144026.05714203292</v>
      </c>
      <c r="BL135" s="139">
        <f>IF('Capital Structure'!$H$15='Capital Structure'!$G$16,BL90,IF('Capital Structure'!$H$15='Capital Structure'!$G$17,BL101,IF('Capital Structure'!$H$15='Capital Structure'!$G$18,BL112,BL123)))</f>
        <v>158760.78109807349</v>
      </c>
      <c r="BM135" s="139">
        <f>IF('Capital Structure'!$H$15='Capital Structure'!$G$16,BM90,IF('Capital Structure'!$H$15='Capital Structure'!$G$17,BM101,IF('Capital Structure'!$H$15='Capital Structure'!$G$18,BM112,BM123)))</f>
        <v>173556.89973726418</v>
      </c>
      <c r="BN135" s="139">
        <f>IF('Capital Structure'!$H$15='Capital Structure'!$G$16,BN90,IF('Capital Structure'!$H$15='Capital Structure'!$G$17,BN101,IF('Capital Structure'!$H$15='Capital Structure'!$G$18,BN112,BN123)))</f>
        <v>188414.66887078484</v>
      </c>
      <c r="BO135" s="139">
        <f>IF('Capital Structure'!$H$15='Capital Structure'!$G$16,BO90,IF('Capital Structure'!$H$15='Capital Structure'!$G$17,BO101,IF('Capital Structure'!$H$15='Capital Structure'!$G$18,BO112,BO123)))</f>
        <v>203334.34537569518</v>
      </c>
      <c r="BP135" s="139">
        <f>IF('Capital Structure'!$H$15='Capital Structure'!$G$16,BP90,IF('Capital Structure'!$H$15='Capital Structure'!$G$17,BP101,IF('Capital Structure'!$H$15='Capital Structure'!$G$18,BP112,BP123)))</f>
        <v>218316.18719937597</v>
      </c>
      <c r="BQ135" s="139">
        <f>IF('Capital Structure'!$H$15='Capital Structure'!$G$16,BQ90,IF('Capital Structure'!$H$15='Capital Structure'!$G$17,BQ101,IF('Capital Structure'!$H$15='Capital Structure'!$G$18,BQ112,BQ123)))</f>
        <v>233360.45336398878</v>
      </c>
      <c r="BR135" s="139">
        <f>IF('Capital Structure'!$H$15='Capital Structure'!$G$16,BR90,IF('Capital Structure'!$H$15='Capital Structure'!$G$17,BR101,IF('Capital Structure'!$H$15='Capital Structure'!$G$18,BR112,BR123)))</f>
        <v>248467.40397095415</v>
      </c>
      <c r="BS135" s="139">
        <f>IF('Capital Structure'!$H$15='Capital Structure'!$G$16,BS90,IF('Capital Structure'!$H$15='Capital Structure'!$G$17,BS101,IF('Capital Structure'!$H$15='Capital Structure'!$G$18,BS112,BS123)))</f>
        <v>263637.30020544847</v>
      </c>
      <c r="BT135" s="139">
        <f>IF('Capital Structure'!$H$15='Capital Structure'!$G$16,BT90,IF('Capital Structure'!$H$15='Capital Structure'!$G$17,BT101,IF('Capital Structure'!$H$15='Capital Structure'!$G$18,BT112,BT123)))</f>
        <v>278870.40434091998</v>
      </c>
      <c r="BU135" s="139">
        <f>IF('Capital Structure'!$H$15='Capital Structure'!$G$16,BU90,IF('Capital Structure'!$H$15='Capital Structure'!$G$17,BU101,IF('Capital Structure'!$H$15='Capital Structure'!$G$18,BU112,BU123)))</f>
        <v>294166.97974362253</v>
      </c>
      <c r="BV135" s="139">
        <f>IF('Capital Structure'!$H$15='Capital Structure'!$G$16,BV90,IF('Capital Structure'!$H$15='Capital Structure'!$G$17,BV101,IF('Capital Structure'!$H$15='Capital Structure'!$G$18,BV112,BV123)))</f>
        <v>309527.2908771697</v>
      </c>
      <c r="BW135" s="139">
        <f>IF('Capital Structure'!$H$15='Capital Structure'!$G$16,BW90,IF('Capital Structure'!$H$15='Capital Structure'!$G$17,BW101,IF('Capital Structure'!$H$15='Capital Structure'!$G$18,BW112,BW123)))</f>
        <v>324951.60330710659</v>
      </c>
      <c r="BX135" s="139">
        <f>IF('Capital Structure'!$H$15='Capital Structure'!$G$16,BX90,IF('Capital Structure'!$H$15='Capital Structure'!$G$17,BX101,IF('Capital Structure'!$H$15='Capital Structure'!$G$18,BX112,BX123)))</f>
        <v>340440.18370550167</v>
      </c>
      <c r="BY135" s="139">
        <f>IF('Capital Structure'!$H$15='Capital Structure'!$G$16,BY90,IF('Capital Structure'!$H$15='Capital Structure'!$G$17,BY101,IF('Capital Structure'!$H$15='Capital Structure'!$G$18,BY112,BY123)))</f>
        <v>355993.29985555657</v>
      </c>
      <c r="BZ135" s="139">
        <f>IF('Capital Structure'!$H$15='Capital Structure'!$G$16,BZ90,IF('Capital Structure'!$H$15='Capital Structure'!$G$17,BZ101,IF('Capital Structure'!$H$15='Capital Structure'!$G$18,BZ112,BZ123)))</f>
        <v>371611.22065623687</v>
      </c>
      <c r="CA135" s="139">
        <f>IF('Capital Structure'!$H$15='Capital Structure'!$G$16,CA90,IF('Capital Structure'!$H$15='Capital Structure'!$G$17,CA101,IF('Capital Structure'!$H$15='Capital Structure'!$G$18,CA112,CA123)))</f>
        <v>387294.21612691967</v>
      </c>
      <c r="CB135" s="139">
        <f>IF('Capital Structure'!$H$15='Capital Structure'!$G$16,CB90,IF('Capital Structure'!$H$15='Capital Structure'!$G$17,CB101,IF('Capital Structure'!$H$15='Capital Structure'!$G$18,CB112,CB123)))</f>
        <v>0</v>
      </c>
      <c r="CC135" s="139">
        <f>IF('Capital Structure'!$H$15='Capital Structure'!$G$16,CC90,IF('Capital Structure'!$H$15='Capital Structure'!$G$17,CC101,IF('Capital Structure'!$H$15='Capital Structure'!$G$18,CC112,CC123)))</f>
        <v>0</v>
      </c>
      <c r="CD135" s="139">
        <f>IF('Capital Structure'!$H$15='Capital Structure'!$G$16,CD90,IF('Capital Structure'!$H$15='Capital Structure'!$G$17,CD101,IF('Capital Structure'!$H$15='Capital Structure'!$G$18,CD112,CD123)))</f>
        <v>0</v>
      </c>
      <c r="CE135" s="139">
        <f>IF('Capital Structure'!$H$15='Capital Structure'!$G$16,CE90,IF('Capital Structure'!$H$15='Capital Structure'!$G$17,CE101,IF('Capital Structure'!$H$15='Capital Structure'!$G$18,CE112,CE123)))</f>
        <v>0</v>
      </c>
      <c r="CF135" s="139">
        <f>IF('Capital Structure'!$H$15='Capital Structure'!$G$16,CF90,IF('Capital Structure'!$H$15='Capital Structure'!$G$17,CF101,IF('Capital Structure'!$H$15='Capital Structure'!$G$18,CF112,CF123)))</f>
        <v>0</v>
      </c>
      <c r="CG135" s="139">
        <f>IF('Capital Structure'!$H$15='Capital Structure'!$G$16,CG90,IF('Capital Structure'!$H$15='Capital Structure'!$G$17,CG101,IF('Capital Structure'!$H$15='Capital Structure'!$G$18,CG112,CG123)))</f>
        <v>0</v>
      </c>
      <c r="CH135" s="139">
        <f>IF('Capital Structure'!$H$15='Capital Structure'!$G$16,CH90,IF('Capital Structure'!$H$15='Capital Structure'!$G$17,CH101,IF('Capital Structure'!$H$15='Capital Structure'!$G$18,CH112,CH123)))</f>
        <v>0</v>
      </c>
      <c r="CI135" s="139">
        <f>IF('Capital Structure'!$H$15='Capital Structure'!$G$16,CI90,IF('Capital Structure'!$H$15='Capital Structure'!$G$17,CI101,IF('Capital Structure'!$H$15='Capital Structure'!$G$18,CI112,CI123)))</f>
        <v>0</v>
      </c>
      <c r="CJ135" s="139">
        <f>IF('Capital Structure'!$H$15='Capital Structure'!$G$16,CJ90,IF('Capital Structure'!$H$15='Capital Structure'!$G$17,CJ101,IF('Capital Structure'!$H$15='Capital Structure'!$G$18,CJ112,CJ123)))</f>
        <v>0</v>
      </c>
      <c r="CK135" s="139">
        <f>IF('Capital Structure'!$H$15='Capital Structure'!$G$16,CK90,IF('Capital Structure'!$H$15='Capital Structure'!$G$17,CK101,IF('Capital Structure'!$H$15='Capital Structure'!$G$18,CK112,CK123)))</f>
        <v>0</v>
      </c>
      <c r="CL135" s="139">
        <f>IF('Capital Structure'!$H$15='Capital Structure'!$G$16,CL90,IF('Capital Structure'!$H$15='Capital Structure'!$G$17,CL101,IF('Capital Structure'!$H$15='Capital Structure'!$G$18,CL112,CL123)))</f>
        <v>0</v>
      </c>
      <c r="CM135" s="139">
        <f>IF('Capital Structure'!$H$15='Capital Structure'!$G$16,CM90,IF('Capital Structure'!$H$15='Capital Structure'!$G$17,CM101,IF('Capital Structure'!$H$15='Capital Structure'!$G$18,CM112,CM123)))</f>
        <v>0</v>
      </c>
      <c r="CN135" s="139">
        <f>IF('Capital Structure'!$H$15='Capital Structure'!$G$16,CN90,IF('Capital Structure'!$H$15='Capital Structure'!$G$17,CN101,IF('Capital Structure'!$H$15='Capital Structure'!$G$18,CN112,CN123)))</f>
        <v>0</v>
      </c>
      <c r="CO135" s="139">
        <f>IF('Capital Structure'!$H$15='Capital Structure'!$G$16,CO90,IF('Capital Structure'!$H$15='Capital Structure'!$G$17,CO101,IF('Capital Structure'!$H$15='Capital Structure'!$G$18,CO112,CO123)))</f>
        <v>0</v>
      </c>
      <c r="CP135" s="139">
        <f>IF('Capital Structure'!$H$15='Capital Structure'!$G$16,CP90,IF('Capital Structure'!$H$15='Capital Structure'!$G$17,CP101,IF('Capital Structure'!$H$15='Capital Structure'!$G$18,CP112,CP123)))</f>
        <v>0</v>
      </c>
      <c r="CQ135" s="139">
        <f>IF('Capital Structure'!$H$15='Capital Structure'!$G$16,CQ90,IF('Capital Structure'!$H$15='Capital Structure'!$G$17,CQ101,IF('Capital Structure'!$H$15='Capital Structure'!$G$18,CQ112,CQ123)))</f>
        <v>0</v>
      </c>
      <c r="CR135" s="139">
        <f>IF('Capital Structure'!$H$15='Capital Structure'!$G$16,CR90,IF('Capital Structure'!$H$15='Capital Structure'!$G$17,CR101,IF('Capital Structure'!$H$15='Capital Structure'!$G$18,CR112,CR123)))</f>
        <v>0</v>
      </c>
      <c r="CS135" s="139">
        <f>IF('Capital Structure'!$H$15='Capital Structure'!$G$16,CS90,IF('Capital Structure'!$H$15='Capital Structure'!$G$17,CS101,IF('Capital Structure'!$H$15='Capital Structure'!$G$18,CS112,CS123)))</f>
        <v>0</v>
      </c>
      <c r="CT135" s="139">
        <f>IF('Capital Structure'!$H$15='Capital Structure'!$G$16,CT90,IF('Capital Structure'!$H$15='Capital Structure'!$G$17,CT101,IF('Capital Structure'!$H$15='Capital Structure'!$G$18,CT112,CT123)))</f>
        <v>0</v>
      </c>
      <c r="CU135" s="139">
        <f>IF('Capital Structure'!$H$15='Capital Structure'!$G$16,CU90,IF('Capital Structure'!$H$15='Capital Structure'!$G$17,CU101,IF('Capital Structure'!$H$15='Capital Structure'!$G$18,CU112,CU123)))</f>
        <v>0</v>
      </c>
      <c r="CV135" s="139">
        <f>IF('Capital Structure'!$H$15='Capital Structure'!$G$16,CV90,IF('Capital Structure'!$H$15='Capital Structure'!$G$17,CV101,IF('Capital Structure'!$H$15='Capital Structure'!$G$18,CV112,CV123)))</f>
        <v>0</v>
      </c>
      <c r="CW135" s="139">
        <f>IF('Capital Structure'!$H$15='Capital Structure'!$G$16,CW90,IF('Capital Structure'!$H$15='Capital Structure'!$G$17,CW101,IF('Capital Structure'!$H$15='Capital Structure'!$G$18,CW112,CW123)))</f>
        <v>0</v>
      </c>
      <c r="CX135" s="139">
        <f>IF('Capital Structure'!$H$15='Capital Structure'!$G$16,CX90,IF('Capital Structure'!$H$15='Capital Structure'!$G$17,CX101,IF('Capital Structure'!$H$15='Capital Structure'!$G$18,CX112,CX123)))</f>
        <v>0</v>
      </c>
      <c r="CY135" s="139">
        <f>IF('Capital Structure'!$H$15='Capital Structure'!$G$16,CY90,IF('Capital Structure'!$H$15='Capital Structure'!$G$17,CY101,IF('Capital Structure'!$H$15='Capital Structure'!$G$18,CY112,CY123)))</f>
        <v>0</v>
      </c>
      <c r="CZ135" s="139">
        <f>IF('Capital Structure'!$H$15='Capital Structure'!$G$16,CZ90,IF('Capital Structure'!$H$15='Capital Structure'!$G$17,CZ101,IF('Capital Structure'!$H$15='Capital Structure'!$G$18,CZ112,CZ123)))</f>
        <v>0</v>
      </c>
      <c r="DA135" s="139">
        <f>IF('Capital Structure'!$H$15='Capital Structure'!$G$16,DA90,IF('Capital Structure'!$H$15='Capital Structure'!$G$17,DA101,IF('Capital Structure'!$H$15='Capital Structure'!$G$18,DA112,DA123)))</f>
        <v>0</v>
      </c>
      <c r="DB135" s="139">
        <f>IF('Capital Structure'!$H$15='Capital Structure'!$G$16,DB90,IF('Capital Structure'!$H$15='Capital Structure'!$G$17,DB101,IF('Capital Structure'!$H$15='Capital Structure'!$G$18,DB112,DB123)))</f>
        <v>0</v>
      </c>
      <c r="DC135" s="139">
        <f>IF('Capital Structure'!$H$15='Capital Structure'!$G$16,DC90,IF('Capital Structure'!$H$15='Capital Structure'!$G$17,DC101,IF('Capital Structure'!$H$15='Capital Structure'!$G$18,DC112,DC123)))</f>
        <v>0</v>
      </c>
      <c r="DD135" s="139">
        <f>IF('Capital Structure'!$H$15='Capital Structure'!$G$16,DD90,IF('Capital Structure'!$H$15='Capital Structure'!$G$17,DD101,IF('Capital Structure'!$H$15='Capital Structure'!$G$18,DD112,DD123)))</f>
        <v>0</v>
      </c>
      <c r="DE135" s="139">
        <f>IF('Capital Structure'!$H$15='Capital Structure'!$G$16,DE90,IF('Capital Structure'!$H$15='Capital Structure'!$G$17,DE101,IF('Capital Structure'!$H$15='Capital Structure'!$G$18,DE112,DE123)))</f>
        <v>0</v>
      </c>
      <c r="DF135" s="139">
        <f>IF('Capital Structure'!$H$15='Capital Structure'!$G$16,DF90,IF('Capital Structure'!$H$15='Capital Structure'!$G$17,DF101,IF('Capital Structure'!$H$15='Capital Structure'!$G$18,DF112,DF123)))</f>
        <v>0</v>
      </c>
      <c r="DG135" s="139">
        <f>IF('Capital Structure'!$H$15='Capital Structure'!$G$16,DG90,IF('Capital Structure'!$H$15='Capital Structure'!$G$17,DG101,IF('Capital Structure'!$H$15='Capital Structure'!$G$18,DG112,DG123)))</f>
        <v>0</v>
      </c>
      <c r="DH135" s="139">
        <f>IF('Capital Structure'!$H$15='Capital Structure'!$G$16,DH90,IF('Capital Structure'!$H$15='Capital Structure'!$G$17,DH101,IF('Capital Structure'!$H$15='Capital Structure'!$G$18,DH112,DH123)))</f>
        <v>0</v>
      </c>
      <c r="DI135" s="139">
        <f>IF('Capital Structure'!$H$15='Capital Structure'!$G$16,DI90,IF('Capital Structure'!$H$15='Capital Structure'!$G$17,DI101,IF('Capital Structure'!$H$15='Capital Structure'!$G$18,DI112,DI123)))</f>
        <v>0</v>
      </c>
      <c r="DJ135" s="139">
        <f>IF('Capital Structure'!$H$15='Capital Structure'!$G$16,DJ90,IF('Capital Structure'!$H$15='Capital Structure'!$G$17,DJ101,IF('Capital Structure'!$H$15='Capital Structure'!$G$18,DJ112,DJ123)))</f>
        <v>0</v>
      </c>
      <c r="DK135" s="139">
        <f>IF('Capital Structure'!$H$15='Capital Structure'!$G$16,DK90,IF('Capital Structure'!$H$15='Capital Structure'!$G$17,DK101,IF('Capital Structure'!$H$15='Capital Structure'!$G$18,DK112,DK123)))</f>
        <v>0</v>
      </c>
      <c r="DL135" s="139">
        <f>IF('Capital Structure'!$H$15='Capital Structure'!$G$16,DL90,IF('Capital Structure'!$H$15='Capital Structure'!$G$17,DL101,IF('Capital Structure'!$H$15='Capital Structure'!$G$18,DL112,DL123)))</f>
        <v>0</v>
      </c>
      <c r="DM135" s="139">
        <f>IF('Capital Structure'!$H$15='Capital Structure'!$G$16,DM90,IF('Capital Structure'!$H$15='Capital Structure'!$G$17,DM101,IF('Capital Structure'!$H$15='Capital Structure'!$G$18,DM112,DM123)))</f>
        <v>0</v>
      </c>
      <c r="DN135" s="139">
        <f>IF('Capital Structure'!$H$15='Capital Structure'!$G$16,DN90,IF('Capital Structure'!$H$15='Capital Structure'!$G$17,DN101,IF('Capital Structure'!$H$15='Capital Structure'!$G$18,DN112,DN123)))</f>
        <v>0</v>
      </c>
      <c r="DO135" s="139">
        <f>IF('Capital Structure'!$H$15='Capital Structure'!$G$16,DO90,IF('Capital Structure'!$H$15='Capital Structure'!$G$17,DO101,IF('Capital Structure'!$H$15='Capital Structure'!$G$18,DO112,DO123)))</f>
        <v>0</v>
      </c>
      <c r="DP135" s="139">
        <f>IF('Capital Structure'!$H$15='Capital Structure'!$G$16,DP90,IF('Capital Structure'!$H$15='Capital Structure'!$G$17,DP101,IF('Capital Structure'!$H$15='Capital Structure'!$G$18,DP112,DP123)))</f>
        <v>0</v>
      </c>
      <c r="DQ135" s="139">
        <f>IF('Capital Structure'!$H$15='Capital Structure'!$G$16,DQ90,IF('Capital Structure'!$H$15='Capital Structure'!$G$17,DQ101,IF('Capital Structure'!$H$15='Capital Structure'!$G$18,DQ112,DQ123)))</f>
        <v>0</v>
      </c>
      <c r="DR135" s="139">
        <f>IF('Capital Structure'!$H$15='Capital Structure'!$G$16,DR90,IF('Capital Structure'!$H$15='Capital Structure'!$G$17,DR101,IF('Capital Structure'!$H$15='Capital Structure'!$G$18,DR112,DR123)))</f>
        <v>0</v>
      </c>
      <c r="DS135" s="139">
        <f>IF('Capital Structure'!$H$15='Capital Structure'!$G$16,DS90,IF('Capital Structure'!$H$15='Capital Structure'!$G$17,DS101,IF('Capital Structure'!$H$15='Capital Structure'!$G$18,DS112,DS123)))</f>
        <v>0</v>
      </c>
      <c r="DT135" s="139">
        <f>IF('Capital Structure'!$H$15='Capital Structure'!$G$16,DT90,IF('Capital Structure'!$H$15='Capital Structure'!$G$17,DT101,IF('Capital Structure'!$H$15='Capital Structure'!$G$18,DT112,DT123)))</f>
        <v>0</v>
      </c>
      <c r="DU135" s="139">
        <f>IF('Capital Structure'!$H$15='Capital Structure'!$G$16,DU90,IF('Capital Structure'!$H$15='Capital Structure'!$G$17,DU101,IF('Capital Structure'!$H$15='Capital Structure'!$G$18,DU112,DU123)))</f>
        <v>0</v>
      </c>
      <c r="DV135" s="139">
        <f>IF('Capital Structure'!$H$15='Capital Structure'!$G$16,DV90,IF('Capital Structure'!$H$15='Capital Structure'!$G$17,DV101,IF('Capital Structure'!$H$15='Capital Structure'!$G$18,DV112,DV123)))</f>
        <v>0</v>
      </c>
      <c r="DW135" s="139">
        <f>IF('Capital Structure'!$H$15='Capital Structure'!$G$16,DW90,IF('Capital Structure'!$H$15='Capital Structure'!$G$17,DW101,IF('Capital Structure'!$H$15='Capital Structure'!$G$18,DW112,DW123)))</f>
        <v>0</v>
      </c>
      <c r="DX135" s="139">
        <f>IF('Capital Structure'!$H$15='Capital Structure'!$G$16,DX90,IF('Capital Structure'!$H$15='Capital Structure'!$G$17,DX101,IF('Capital Structure'!$H$15='Capital Structure'!$G$18,DX112,DX123)))</f>
        <v>0</v>
      </c>
      <c r="DY135" s="139">
        <f>IF('Capital Structure'!$H$15='Capital Structure'!$G$16,DY90,IF('Capital Structure'!$H$15='Capital Structure'!$G$17,DY101,IF('Capital Structure'!$H$15='Capital Structure'!$G$18,DY112,DY123)))</f>
        <v>0</v>
      </c>
      <c r="DZ135" s="139">
        <f>IF('Capital Structure'!$H$15='Capital Structure'!$G$16,DZ90,IF('Capital Structure'!$H$15='Capital Structure'!$G$17,DZ101,IF('Capital Structure'!$H$15='Capital Structure'!$G$18,DZ112,DZ123)))</f>
        <v>0</v>
      </c>
      <c r="EA135" s="139">
        <f>IF('Capital Structure'!$H$15='Capital Structure'!$G$16,EA90,IF('Capital Structure'!$H$15='Capital Structure'!$G$17,EA101,IF('Capital Structure'!$H$15='Capital Structure'!$G$18,EA112,EA123)))</f>
        <v>0</v>
      </c>
      <c r="EB135" s="139">
        <f>IF('Capital Structure'!$H$15='Capital Structure'!$G$16,EB90,IF('Capital Structure'!$H$15='Capital Structure'!$G$17,EB101,IF('Capital Structure'!$H$15='Capital Structure'!$G$18,EB112,EB123)))</f>
        <v>0</v>
      </c>
      <c r="EC135" s="139">
        <f>IF('Capital Structure'!$H$15='Capital Structure'!$G$16,EC90,IF('Capital Structure'!$H$15='Capital Structure'!$G$17,EC101,IF('Capital Structure'!$H$15='Capital Structure'!$G$18,EC112,EC123)))</f>
        <v>0</v>
      </c>
      <c r="ED135" s="139">
        <f>IF('Capital Structure'!$H$15='Capital Structure'!$G$16,ED90,IF('Capital Structure'!$H$15='Capital Structure'!$G$17,ED101,IF('Capital Structure'!$H$15='Capital Structure'!$G$18,ED112,ED123)))</f>
        <v>0</v>
      </c>
      <c r="EE135" s="139">
        <f>IF('Capital Structure'!$H$15='Capital Structure'!$G$16,EE90,IF('Capital Structure'!$H$15='Capital Structure'!$G$17,EE101,IF('Capital Structure'!$H$15='Capital Structure'!$G$18,EE112,EE123)))</f>
        <v>0</v>
      </c>
      <c r="EF135" s="139">
        <f>IF('Capital Structure'!$H$15='Capital Structure'!$G$16,EF90,IF('Capital Structure'!$H$15='Capital Structure'!$G$17,EF101,IF('Capital Structure'!$H$15='Capital Structure'!$G$18,EF112,EF123)))</f>
        <v>0</v>
      </c>
      <c r="EG135" s="139">
        <f>IF('Capital Structure'!$H$15='Capital Structure'!$G$16,EG90,IF('Capital Structure'!$H$15='Capital Structure'!$G$17,EG101,IF('Capital Structure'!$H$15='Capital Structure'!$G$18,EG112,EG123)))</f>
        <v>0</v>
      </c>
      <c r="EH135" s="139">
        <f>IF('Capital Structure'!$H$15='Capital Structure'!$G$16,EH90,IF('Capital Structure'!$H$15='Capital Structure'!$G$17,EH101,IF('Capital Structure'!$H$15='Capital Structure'!$G$18,EH112,EH123)))</f>
        <v>0</v>
      </c>
      <c r="EI135" s="139">
        <f>IF('Capital Structure'!$H$15='Capital Structure'!$G$16,EI90,IF('Capital Structure'!$H$15='Capital Structure'!$G$17,EI101,IF('Capital Structure'!$H$15='Capital Structure'!$G$18,EI112,EI123)))</f>
        <v>0</v>
      </c>
      <c r="EJ135" s="139">
        <f>IF('Capital Structure'!$H$15='Capital Structure'!$G$16,EJ90,IF('Capital Structure'!$H$15='Capital Structure'!$G$17,EJ101,IF('Capital Structure'!$H$15='Capital Structure'!$G$18,EJ112,EJ123)))</f>
        <v>0</v>
      </c>
      <c r="EK135" s="139">
        <f>IF('Capital Structure'!$H$15='Capital Structure'!$G$16,EK90,IF('Capital Structure'!$H$15='Capital Structure'!$G$17,EK101,IF('Capital Structure'!$H$15='Capital Structure'!$G$18,EK112,EK123)))</f>
        <v>0</v>
      </c>
      <c r="EL135" s="139">
        <f>IF('Capital Structure'!$H$15='Capital Structure'!$G$16,EL90,IF('Capital Structure'!$H$15='Capital Structure'!$G$17,EL101,IF('Capital Structure'!$H$15='Capital Structure'!$G$18,EL112,EL123)))</f>
        <v>0</v>
      </c>
      <c r="EM135" s="139">
        <f>IF('Capital Structure'!$H$15='Capital Structure'!$G$16,EM90,IF('Capital Structure'!$H$15='Capital Structure'!$G$17,EM101,IF('Capital Structure'!$H$15='Capital Structure'!$G$18,EM112,EM123)))</f>
        <v>0</v>
      </c>
      <c r="EN135" s="139">
        <f>IF('Capital Structure'!$H$15='Capital Structure'!$G$16,EN90,IF('Capital Structure'!$H$15='Capital Structure'!$G$17,EN101,IF('Capital Structure'!$H$15='Capital Structure'!$G$18,EN112,EN123)))</f>
        <v>0</v>
      </c>
      <c r="EO135" s="139">
        <f>IF('Capital Structure'!$H$15='Capital Structure'!$G$16,EO90,IF('Capital Structure'!$H$15='Capital Structure'!$G$17,EO101,IF('Capital Structure'!$H$15='Capital Structure'!$G$18,EO112,EO123)))</f>
        <v>0</v>
      </c>
      <c r="EP135" s="139">
        <f>IF('Capital Structure'!$H$15='Capital Structure'!$G$16,EP90,IF('Capital Structure'!$H$15='Capital Structure'!$G$17,EP101,IF('Capital Structure'!$H$15='Capital Structure'!$G$18,EP112,EP123)))</f>
        <v>0</v>
      </c>
      <c r="EQ135" s="139">
        <f>IF('Capital Structure'!$H$15='Capital Structure'!$G$16,EQ90,IF('Capital Structure'!$H$15='Capital Structure'!$G$17,EQ101,IF('Capital Structure'!$H$15='Capital Structure'!$G$18,EQ112,EQ123)))</f>
        <v>0</v>
      </c>
      <c r="ER135" s="139">
        <f>IF('Capital Structure'!$H$15='Capital Structure'!$G$16,ER90,IF('Capital Structure'!$H$15='Capital Structure'!$G$17,ER101,IF('Capital Structure'!$H$15='Capital Structure'!$G$18,ER112,ER123)))</f>
        <v>0</v>
      </c>
      <c r="ES135" s="139">
        <f>IF('Capital Structure'!$H$15='Capital Structure'!$G$16,ES90,IF('Capital Structure'!$H$15='Capital Structure'!$G$17,ES101,IF('Capital Structure'!$H$15='Capital Structure'!$G$18,ES112,ES123)))</f>
        <v>0</v>
      </c>
      <c r="ET135" s="139">
        <f>IF('Capital Structure'!$H$15='Capital Structure'!$G$16,ET90,IF('Capital Structure'!$H$15='Capital Structure'!$G$17,ET101,IF('Capital Structure'!$H$15='Capital Structure'!$G$18,ET112,ET123)))</f>
        <v>0</v>
      </c>
      <c r="EU135" s="139">
        <f>IF('Capital Structure'!$H$15='Capital Structure'!$G$16,EU90,IF('Capital Structure'!$H$15='Capital Structure'!$G$17,EU101,IF('Capital Structure'!$H$15='Capital Structure'!$G$18,EU112,EU123)))</f>
        <v>0</v>
      </c>
      <c r="EV135" s="139">
        <f>IF('Capital Structure'!$H$15='Capital Structure'!$G$16,EV90,IF('Capital Structure'!$H$15='Capital Structure'!$G$17,EV101,IF('Capital Structure'!$H$15='Capital Structure'!$G$18,EV112,EV123)))</f>
        <v>0</v>
      </c>
      <c r="EW135" s="139">
        <f>IF('Capital Structure'!$H$15='Capital Structure'!$G$16,EW90,IF('Capital Structure'!$H$15='Capital Structure'!$G$17,EW101,IF('Capital Structure'!$H$15='Capital Structure'!$G$18,EW112,EW123)))</f>
        <v>0</v>
      </c>
      <c r="EX135" s="139">
        <f>IF('Capital Structure'!$H$15='Capital Structure'!$G$16,EX90,IF('Capital Structure'!$H$15='Capital Structure'!$G$17,EX101,IF('Capital Structure'!$H$15='Capital Structure'!$G$18,EX112,EX123)))</f>
        <v>0</v>
      </c>
      <c r="EY135" s="139">
        <f>IF('Capital Structure'!$H$15='Capital Structure'!$G$16,EY90,IF('Capital Structure'!$H$15='Capital Structure'!$G$17,EY101,IF('Capital Structure'!$H$15='Capital Structure'!$G$18,EY112,EY123)))</f>
        <v>0</v>
      </c>
      <c r="EZ135" s="139">
        <f>IF('Capital Structure'!$H$15='Capital Structure'!$G$16,EZ90,IF('Capital Structure'!$H$15='Capital Structure'!$G$17,EZ101,IF('Capital Structure'!$H$15='Capital Structure'!$G$18,EZ112,EZ123)))</f>
        <v>0</v>
      </c>
      <c r="FA135" s="139">
        <f>IF('Capital Structure'!$H$15='Capital Structure'!$G$16,FA90,IF('Capital Structure'!$H$15='Capital Structure'!$G$17,FA101,IF('Capital Structure'!$H$15='Capital Structure'!$G$18,FA112,FA123)))</f>
        <v>0</v>
      </c>
      <c r="FB135" s="139">
        <f>IF('Capital Structure'!$H$15='Capital Structure'!$G$16,FB90,IF('Capital Structure'!$H$15='Capital Structure'!$G$17,FB101,IF('Capital Structure'!$H$15='Capital Structure'!$G$18,FB112,FB123)))</f>
        <v>0</v>
      </c>
      <c r="FC135" s="139"/>
      <c r="FD135" s="139"/>
      <c r="FE135" s="139"/>
      <c r="FF135" s="139"/>
      <c r="FG135" s="139"/>
      <c r="FH135" s="139"/>
      <c r="FI135" s="139"/>
      <c r="FJ135" s="139"/>
      <c r="FK135" s="139"/>
      <c r="FL135" s="139"/>
      <c r="FM135" s="139"/>
      <c r="FN135" s="139"/>
      <c r="FO135" s="139"/>
      <c r="FP135" s="139"/>
      <c r="FQ135" s="139"/>
      <c r="FR135" s="139"/>
      <c r="FS135" s="139"/>
      <c r="FT135" s="139"/>
      <c r="FU135" s="139"/>
      <c r="FV135" s="139"/>
      <c r="FW135" s="139"/>
      <c r="FX135" s="139"/>
      <c r="FY135" s="139"/>
      <c r="FZ135" s="139"/>
      <c r="GA135" s="139"/>
      <c r="GB135" s="139"/>
      <c r="GC135" s="139"/>
      <c r="GD135" s="139"/>
      <c r="GE135" s="139"/>
      <c r="GF135" s="139"/>
      <c r="GG135" s="139"/>
      <c r="GH135" s="139"/>
      <c r="GI135" s="139"/>
      <c r="GJ135" s="139"/>
      <c r="GK135" s="139"/>
      <c r="GL135" s="139"/>
      <c r="GM135" s="139"/>
      <c r="GN135" s="139"/>
      <c r="GO135" s="139"/>
      <c r="GP135" s="139"/>
      <c r="GQ135" s="139"/>
      <c r="GR135" s="139"/>
      <c r="GS135" s="139"/>
      <c r="GT135" s="139"/>
      <c r="GU135" s="139"/>
      <c r="GV135" s="139"/>
      <c r="GW135" s="139"/>
      <c r="GX135" s="139"/>
    </row>
    <row r="136" spans="1:206">
      <c r="B136" s="148" t="s">
        <v>352</v>
      </c>
      <c r="D136" s="108"/>
      <c r="E136" s="139">
        <f>IF('Capital Structure'!$H$15='Capital Structure'!$G$16,E91,IF('Capital Structure'!$H$15='Capital Structure'!$G$17,E102,IF('Capital Structure'!$H$15='Capital Structure'!$G$18,E113,E124)))</f>
        <v>0</v>
      </c>
      <c r="F136" s="139">
        <f>IF('Capital Structure'!$H$15='Capital Structure'!$G$16,F91,IF('Capital Structure'!$H$15='Capital Structure'!$G$17,F102,IF('Capital Structure'!$H$15='Capital Structure'!$G$18,F113,F124)))</f>
        <v>0</v>
      </c>
      <c r="G136" s="139">
        <f>IF('Capital Structure'!$H$15='Capital Structure'!$G$16,G91,IF('Capital Structure'!$H$15='Capital Structure'!$G$17,G102,IF('Capital Structure'!$H$15='Capital Structure'!$G$18,G113,G124)))</f>
        <v>0</v>
      </c>
      <c r="H136" s="139">
        <f>IF('Capital Structure'!$H$15='Capital Structure'!$G$16,H91,IF('Capital Structure'!$H$15='Capital Structure'!$G$17,H102,IF('Capital Structure'!$H$15='Capital Structure'!$G$18,H113,H124)))</f>
        <v>0</v>
      </c>
      <c r="I136" s="139">
        <f>IF('Capital Structure'!$H$15='Capital Structure'!$G$16,I91,IF('Capital Structure'!$H$15='Capital Structure'!$G$17,I102,IF('Capital Structure'!$H$15='Capital Structure'!$G$18,I113,I124)))</f>
        <v>0</v>
      </c>
      <c r="J136" s="139">
        <f>IF('Capital Structure'!$H$15='Capital Structure'!$G$16,J91,IF('Capital Structure'!$H$15='Capital Structure'!$G$17,J102,IF('Capital Structure'!$H$15='Capital Structure'!$G$18,J113,J124)))</f>
        <v>0</v>
      </c>
      <c r="K136" s="139">
        <f>IF('Capital Structure'!$H$15='Capital Structure'!$G$16,K91,IF('Capital Structure'!$H$15='Capital Structure'!$G$17,K102,IF('Capital Structure'!$H$15='Capital Structure'!$G$18,K113,K124)))</f>
        <v>0</v>
      </c>
      <c r="L136" s="139">
        <f>IF('Capital Structure'!$H$15='Capital Structure'!$G$16,L91,IF('Capital Structure'!$H$15='Capital Structure'!$G$17,L102,IF('Capital Structure'!$H$15='Capital Structure'!$G$18,L113,L124)))</f>
        <v>0</v>
      </c>
      <c r="M136" s="139">
        <f>IF('Capital Structure'!$H$15='Capital Structure'!$G$16,M91,IF('Capital Structure'!$H$15='Capital Structure'!$G$17,M102,IF('Capital Structure'!$H$15='Capital Structure'!$G$18,M113,M124)))</f>
        <v>0</v>
      </c>
      <c r="N136" s="139">
        <f>IF('Capital Structure'!$H$15='Capital Structure'!$G$16,N91,IF('Capital Structure'!$H$15='Capital Structure'!$G$17,N102,IF('Capital Structure'!$H$15='Capital Structure'!$G$18,N113,N124)))</f>
        <v>0</v>
      </c>
      <c r="O136" s="139">
        <f>IF('Capital Structure'!$H$15='Capital Structure'!$G$16,O91,IF('Capital Structure'!$H$15='Capital Structure'!$G$17,O102,IF('Capital Structure'!$H$15='Capital Structure'!$G$18,O113,O124)))</f>
        <v>0</v>
      </c>
      <c r="P136" s="139">
        <f>IF('Capital Structure'!$H$15='Capital Structure'!$G$16,P91,IF('Capital Structure'!$H$15='Capital Structure'!$G$17,P102,IF('Capital Structure'!$H$15='Capital Structure'!$G$18,P113,P124)))</f>
        <v>0</v>
      </c>
      <c r="Q136" s="139">
        <f>IF('Capital Structure'!$H$15='Capital Structure'!$G$16,Q91,IF('Capital Structure'!$H$15='Capital Structure'!$G$17,Q102,IF('Capital Structure'!$H$15='Capital Structure'!$G$18,Q113,Q124)))</f>
        <v>0</v>
      </c>
      <c r="R136" s="139">
        <f>IF('Capital Structure'!$H$15='Capital Structure'!$G$16,R91,IF('Capital Structure'!$H$15='Capital Structure'!$G$17,R102,IF('Capital Structure'!$H$15='Capital Structure'!$G$18,R113,R124)))</f>
        <v>0</v>
      </c>
      <c r="S136" s="139">
        <f>IF('Capital Structure'!$H$15='Capital Structure'!$G$16,S91,IF('Capital Structure'!$H$15='Capital Structure'!$G$17,S102,IF('Capital Structure'!$H$15='Capital Structure'!$G$18,S113,S124)))</f>
        <v>0</v>
      </c>
      <c r="T136" s="139">
        <f>IF('Capital Structure'!$H$15='Capital Structure'!$G$16,T91,IF('Capital Structure'!$H$15='Capital Structure'!$G$17,T102,IF('Capital Structure'!$H$15='Capital Structure'!$G$18,T113,T124)))</f>
        <v>0</v>
      </c>
      <c r="U136" s="139">
        <f>IF('Capital Structure'!$H$15='Capital Structure'!$G$16,U91,IF('Capital Structure'!$H$15='Capital Structure'!$G$17,U102,IF('Capital Structure'!$H$15='Capital Structure'!$G$18,U113,U124)))</f>
        <v>0</v>
      </c>
      <c r="V136" s="139">
        <f>IF('Capital Structure'!$H$15='Capital Structure'!$G$16,V91,IF('Capital Structure'!$H$15='Capital Structure'!$G$17,V102,IF('Capital Structure'!$H$15='Capital Structure'!$G$18,V113,V124)))</f>
        <v>0</v>
      </c>
      <c r="W136" s="139">
        <f>IF('Capital Structure'!$H$15='Capital Structure'!$G$16,W91,IF('Capital Structure'!$H$15='Capital Structure'!$G$17,W102,IF('Capital Structure'!$H$15='Capital Structure'!$G$18,W113,W124)))</f>
        <v>0</v>
      </c>
      <c r="X136" s="139">
        <f>IF('Capital Structure'!$H$15='Capital Structure'!$G$16,X91,IF('Capital Structure'!$H$15='Capital Structure'!$G$17,X102,IF('Capital Structure'!$H$15='Capital Structure'!$G$18,X113,X124)))</f>
        <v>0</v>
      </c>
      <c r="Y136" s="139">
        <f>IF('Capital Structure'!$H$15='Capital Structure'!$G$16,Y91,IF('Capital Structure'!$H$15='Capital Structure'!$G$17,Y102,IF('Capital Structure'!$H$15='Capital Structure'!$G$18,Y113,Y124)))</f>
        <v>0</v>
      </c>
      <c r="Z136" s="139">
        <f>IF('Capital Structure'!$H$15='Capital Structure'!$G$16,Z91,IF('Capital Structure'!$H$15='Capital Structure'!$G$17,Z102,IF('Capital Structure'!$H$15='Capital Structure'!$G$18,Z113,Z124)))</f>
        <v>0</v>
      </c>
      <c r="AA136" s="139">
        <f>IF('Capital Structure'!$H$15='Capital Structure'!$G$16,AA91,IF('Capital Structure'!$H$15='Capital Structure'!$G$17,AA102,IF('Capital Structure'!$H$15='Capital Structure'!$G$18,AA113,AA124)))</f>
        <v>0</v>
      </c>
      <c r="AB136" s="139">
        <f>IF('Capital Structure'!$H$15='Capital Structure'!$G$16,AB91,IF('Capital Structure'!$H$15='Capital Structure'!$G$17,AB102,IF('Capital Structure'!$H$15='Capital Structure'!$G$18,AB113,AB124)))</f>
        <v>0</v>
      </c>
      <c r="AC136" s="139">
        <f>IF('Capital Structure'!$H$15='Capital Structure'!$G$16,AC91,IF('Capital Structure'!$H$15='Capital Structure'!$G$17,AC102,IF('Capital Structure'!$H$15='Capital Structure'!$G$18,AC113,AC124)))</f>
        <v>0</v>
      </c>
      <c r="AD136" s="139">
        <f>IF('Capital Structure'!$H$15='Capital Structure'!$G$16,AD91,IF('Capital Structure'!$H$15='Capital Structure'!$G$17,AD102,IF('Capital Structure'!$H$15='Capital Structure'!$G$18,AD113,AD124)))</f>
        <v>0</v>
      </c>
      <c r="AE136" s="139">
        <f>IF('Capital Structure'!$H$15='Capital Structure'!$G$16,AE91,IF('Capital Structure'!$H$15='Capital Structure'!$G$17,AE102,IF('Capital Structure'!$H$15='Capital Structure'!$G$18,AE113,AE124)))</f>
        <v>0</v>
      </c>
      <c r="AF136" s="139">
        <f>IF('Capital Structure'!$H$15='Capital Structure'!$G$16,AF91,IF('Capital Structure'!$H$15='Capital Structure'!$G$17,AF102,IF('Capital Structure'!$H$15='Capital Structure'!$G$18,AF113,AF124)))</f>
        <v>0</v>
      </c>
      <c r="AG136" s="139">
        <f>IF('Capital Structure'!$H$15='Capital Structure'!$G$16,AG91,IF('Capital Structure'!$H$15='Capital Structure'!$G$17,AG102,IF('Capital Structure'!$H$15='Capital Structure'!$G$18,AG113,AG124)))</f>
        <v>0</v>
      </c>
      <c r="AH136" s="139">
        <f>IF('Capital Structure'!$H$15='Capital Structure'!$G$16,AH91,IF('Capital Structure'!$H$15='Capital Structure'!$G$17,AH102,IF('Capital Structure'!$H$15='Capital Structure'!$G$18,AH113,AH124)))</f>
        <v>0</v>
      </c>
      <c r="AI136" s="139">
        <f>IF('Capital Structure'!$H$15='Capital Structure'!$G$16,AI91,IF('Capital Structure'!$H$15='Capital Structure'!$G$17,AI102,IF('Capital Structure'!$H$15='Capital Structure'!$G$18,AI113,AI124)))</f>
        <v>0</v>
      </c>
      <c r="AJ136" s="139">
        <f>IF('Capital Structure'!$H$15='Capital Structure'!$G$16,AJ91,IF('Capital Structure'!$H$15='Capital Structure'!$G$17,AJ102,IF('Capital Structure'!$H$15='Capital Structure'!$G$18,AJ113,AJ124)))</f>
        <v>0</v>
      </c>
      <c r="AK136" s="139">
        <f>IF('Capital Structure'!$H$15='Capital Structure'!$G$16,AK91,IF('Capital Structure'!$H$15='Capital Structure'!$G$17,AK102,IF('Capital Structure'!$H$15='Capital Structure'!$G$18,AK113,AK124)))</f>
        <v>0</v>
      </c>
      <c r="AL136" s="139">
        <f>IF('Capital Structure'!$H$15='Capital Structure'!$G$16,AL91,IF('Capital Structure'!$H$15='Capital Structure'!$G$17,AL102,IF('Capital Structure'!$H$15='Capital Structure'!$G$18,AL113,AL124)))</f>
        <v>0</v>
      </c>
      <c r="AM136" s="139">
        <f>IF('Capital Structure'!$H$15='Capital Structure'!$G$16,AM91,IF('Capital Structure'!$H$15='Capital Structure'!$G$17,AM102,IF('Capital Structure'!$H$15='Capital Structure'!$G$18,AM113,AM124)))</f>
        <v>0</v>
      </c>
      <c r="AN136" s="139">
        <f>IF('Capital Structure'!$H$15='Capital Structure'!$G$16,AN91,IF('Capital Structure'!$H$15='Capital Structure'!$G$17,AN102,IF('Capital Structure'!$H$15='Capital Structure'!$G$18,AN113,AN124)))</f>
        <v>0</v>
      </c>
      <c r="AO136" s="139">
        <f>IF('Capital Structure'!$H$15='Capital Structure'!$G$16,AO91,IF('Capital Structure'!$H$15='Capital Structure'!$G$17,AO102,IF('Capital Structure'!$H$15='Capital Structure'!$G$18,AO113,AO124)))</f>
        <v>0</v>
      </c>
      <c r="AP136" s="139">
        <f>IF('Capital Structure'!$H$15='Capital Structure'!$G$16,AP91,IF('Capital Structure'!$H$15='Capital Structure'!$G$17,AP102,IF('Capital Structure'!$H$15='Capital Structure'!$G$18,AP113,AP124)))</f>
        <v>0</v>
      </c>
      <c r="AQ136" s="139">
        <f>IF('Capital Structure'!$H$15='Capital Structure'!$G$16,AQ91,IF('Capital Structure'!$H$15='Capital Structure'!$G$17,AQ102,IF('Capital Structure'!$H$15='Capital Structure'!$G$18,AQ113,AQ124)))</f>
        <v>0</v>
      </c>
      <c r="AR136" s="139">
        <f>IF('Capital Structure'!$H$15='Capital Structure'!$G$16,AR91,IF('Capital Structure'!$H$15='Capital Structure'!$G$17,AR102,IF('Capital Structure'!$H$15='Capital Structure'!$G$18,AR113,AR124)))</f>
        <v>0</v>
      </c>
      <c r="AS136" s="139">
        <f>IF('Capital Structure'!$H$15='Capital Structure'!$G$16,AS91,IF('Capital Structure'!$H$15='Capital Structure'!$G$17,AS102,IF('Capital Structure'!$H$15='Capital Structure'!$G$18,AS113,AS124)))</f>
        <v>0</v>
      </c>
      <c r="AT136" s="139">
        <f>IF('Capital Structure'!$H$15='Capital Structure'!$G$16,AT91,IF('Capital Structure'!$H$15='Capital Structure'!$G$17,AT102,IF('Capital Structure'!$H$15='Capital Structure'!$G$18,AT113,AT124)))</f>
        <v>0</v>
      </c>
      <c r="AU136" s="139">
        <f>IF('Capital Structure'!$H$15='Capital Structure'!$G$16,AU91,IF('Capital Structure'!$H$15='Capital Structure'!$G$17,AU102,IF('Capital Structure'!$H$15='Capital Structure'!$G$18,AU113,AU124)))</f>
        <v>0</v>
      </c>
      <c r="AV136" s="139">
        <f>IF('Capital Structure'!$H$15='Capital Structure'!$G$16,AV91,IF('Capital Structure'!$H$15='Capital Structure'!$G$17,AV102,IF('Capital Structure'!$H$15='Capital Structure'!$G$18,AV113,AV124)))</f>
        <v>0</v>
      </c>
      <c r="AW136" s="139">
        <f>IF('Capital Structure'!$H$15='Capital Structure'!$G$16,AW91,IF('Capital Structure'!$H$15='Capital Structure'!$G$17,AW102,IF('Capital Structure'!$H$15='Capital Structure'!$G$18,AW113,AW124)))</f>
        <v>0</v>
      </c>
      <c r="AX136" s="139">
        <f>IF('Capital Structure'!$H$15='Capital Structure'!$G$16,AX91,IF('Capital Structure'!$H$15='Capital Structure'!$G$17,AX102,IF('Capital Structure'!$H$15='Capital Structure'!$G$18,AX113,AX124)))</f>
        <v>0</v>
      </c>
      <c r="AY136" s="139">
        <f>IF('Capital Structure'!$H$15='Capital Structure'!$G$16,AY91,IF('Capital Structure'!$H$15='Capital Structure'!$G$17,AY102,IF('Capital Structure'!$H$15='Capital Structure'!$G$18,AY113,AY124)))</f>
        <v>0</v>
      </c>
      <c r="AZ136" s="139">
        <f>IF('Capital Structure'!$H$15='Capital Structure'!$G$16,AZ91,IF('Capital Structure'!$H$15='Capital Structure'!$G$17,AZ102,IF('Capital Structure'!$H$15='Capital Structure'!$G$18,AZ113,AZ124)))</f>
        <v>0</v>
      </c>
      <c r="BA136" s="139">
        <f>IF('Capital Structure'!$H$15='Capital Structure'!$G$16,BA91,IF('Capital Structure'!$H$15='Capital Structure'!$G$17,BA102,IF('Capital Structure'!$H$15='Capital Structure'!$G$18,BA113,BA124)))</f>
        <v>0</v>
      </c>
      <c r="BB136" s="139">
        <f>IF('Capital Structure'!$H$15='Capital Structure'!$G$16,BB91,IF('Capital Structure'!$H$15='Capital Structure'!$G$17,BB102,IF('Capital Structure'!$H$15='Capital Structure'!$G$18,BB113,BB124)))</f>
        <v>0</v>
      </c>
      <c r="BC136" s="139">
        <f>IF('Capital Structure'!$H$15='Capital Structure'!$G$16,BC91,IF('Capital Structure'!$H$15='Capital Structure'!$G$17,BC102,IF('Capital Structure'!$H$15='Capital Structure'!$G$18,BC113,BC124)))</f>
        <v>0</v>
      </c>
      <c r="BD136" s="139">
        <f>IF('Capital Structure'!$H$15='Capital Structure'!$G$16,BD91,IF('Capital Structure'!$H$15='Capital Structure'!$G$17,BD102,IF('Capital Structure'!$H$15='Capital Structure'!$G$18,BD113,BD124)))</f>
        <v>0</v>
      </c>
      <c r="BE136" s="139">
        <f>IF('Capital Structure'!$H$15='Capital Structure'!$G$16,BE91,IF('Capital Structure'!$H$15='Capital Structure'!$G$17,BE102,IF('Capital Structure'!$H$15='Capital Structure'!$G$18,BE113,BE124)))</f>
        <v>0</v>
      </c>
      <c r="BF136" s="139">
        <f>IF('Capital Structure'!$H$15='Capital Structure'!$G$16,BF91,IF('Capital Structure'!$H$15='Capital Structure'!$G$17,BF102,IF('Capital Structure'!$H$15='Capital Structure'!$G$18,BF113,BF124)))</f>
        <v>0</v>
      </c>
      <c r="BG136" s="139">
        <f>IF('Capital Structure'!$H$15='Capital Structure'!$G$16,BG91,IF('Capital Structure'!$H$15='Capital Structure'!$G$17,BG102,IF('Capital Structure'!$H$15='Capital Structure'!$G$18,BG113,BG124)))</f>
        <v>0</v>
      </c>
      <c r="BH136" s="139">
        <f>IF('Capital Structure'!$H$15='Capital Structure'!$G$16,BH91,IF('Capital Structure'!$H$15='Capital Structure'!$G$17,BH102,IF('Capital Structure'!$H$15='Capital Structure'!$G$18,BH113,BH124)))</f>
        <v>0</v>
      </c>
      <c r="BI136" s="139">
        <f>IF('Capital Structure'!$H$15='Capital Structure'!$G$16,BI91,IF('Capital Structure'!$H$15='Capital Structure'!$G$17,BI102,IF('Capital Structure'!$H$15='Capital Structure'!$G$18,BI113,BI124)))</f>
        <v>0</v>
      </c>
      <c r="BJ136" s="139">
        <f>IF('Capital Structure'!$H$15='Capital Structure'!$G$16,BJ91,IF('Capital Structure'!$H$15='Capital Structure'!$G$17,BJ102,IF('Capital Structure'!$H$15='Capital Structure'!$G$18,BJ113,BJ124)))</f>
        <v>0</v>
      </c>
      <c r="BK136" s="139">
        <f>IF('Capital Structure'!$H$15='Capital Structure'!$G$16,BK91,IF('Capital Structure'!$H$15='Capital Structure'!$G$17,BK102,IF('Capital Structure'!$H$15='Capital Structure'!$G$18,BK113,BK124)))</f>
        <v>0</v>
      </c>
      <c r="BL136" s="139">
        <f>IF('Capital Structure'!$H$15='Capital Structure'!$G$16,BL91,IF('Capital Structure'!$H$15='Capital Structure'!$G$17,BL102,IF('Capital Structure'!$H$15='Capital Structure'!$G$18,BL113,BL124)))</f>
        <v>0</v>
      </c>
      <c r="BM136" s="139">
        <f>IF('Capital Structure'!$H$15='Capital Structure'!$G$16,BM91,IF('Capital Structure'!$H$15='Capital Structure'!$G$17,BM102,IF('Capital Structure'!$H$15='Capital Structure'!$G$18,BM113,BM124)))</f>
        <v>0</v>
      </c>
      <c r="BN136" s="139">
        <f>IF('Capital Structure'!$H$15='Capital Structure'!$G$16,BN91,IF('Capital Structure'!$H$15='Capital Structure'!$G$17,BN102,IF('Capital Structure'!$H$15='Capital Structure'!$G$18,BN113,BN124)))</f>
        <v>0</v>
      </c>
      <c r="BO136" s="139">
        <f>IF('Capital Structure'!$H$15='Capital Structure'!$G$16,BO91,IF('Capital Structure'!$H$15='Capital Structure'!$G$17,BO102,IF('Capital Structure'!$H$15='Capital Structure'!$G$18,BO113,BO124)))</f>
        <v>0</v>
      </c>
      <c r="BP136" s="139">
        <f>IF('Capital Structure'!$H$15='Capital Structure'!$G$16,BP91,IF('Capital Structure'!$H$15='Capital Structure'!$G$17,BP102,IF('Capital Structure'!$H$15='Capital Structure'!$G$18,BP113,BP124)))</f>
        <v>0</v>
      </c>
      <c r="BQ136" s="139">
        <f>IF('Capital Structure'!$H$15='Capital Structure'!$G$16,BQ91,IF('Capital Structure'!$H$15='Capital Structure'!$G$17,BQ102,IF('Capital Structure'!$H$15='Capital Structure'!$G$18,BQ113,BQ124)))</f>
        <v>0</v>
      </c>
      <c r="BR136" s="139">
        <f>IF('Capital Structure'!$H$15='Capital Structure'!$G$16,BR91,IF('Capital Structure'!$H$15='Capital Structure'!$G$17,BR102,IF('Capital Structure'!$H$15='Capital Structure'!$G$18,BR113,BR124)))</f>
        <v>0</v>
      </c>
      <c r="BS136" s="139">
        <f>IF('Capital Structure'!$H$15='Capital Structure'!$G$16,BS91,IF('Capital Structure'!$H$15='Capital Structure'!$G$17,BS102,IF('Capital Structure'!$H$15='Capital Structure'!$G$18,BS113,BS124)))</f>
        <v>0</v>
      </c>
      <c r="BT136" s="139">
        <f>IF('Capital Structure'!$H$15='Capital Structure'!$G$16,BT91,IF('Capital Structure'!$H$15='Capital Structure'!$G$17,BT102,IF('Capital Structure'!$H$15='Capital Structure'!$G$18,BT113,BT124)))</f>
        <v>0</v>
      </c>
      <c r="BU136" s="139">
        <f>IF('Capital Structure'!$H$15='Capital Structure'!$G$16,BU91,IF('Capital Structure'!$H$15='Capital Structure'!$G$17,BU102,IF('Capital Structure'!$H$15='Capital Structure'!$G$18,BU113,BU124)))</f>
        <v>0</v>
      </c>
      <c r="BV136" s="139">
        <f>IF('Capital Structure'!$H$15='Capital Structure'!$G$16,BV91,IF('Capital Structure'!$H$15='Capital Structure'!$G$17,BV102,IF('Capital Structure'!$H$15='Capital Structure'!$G$18,BV113,BV124)))</f>
        <v>0</v>
      </c>
      <c r="BW136" s="139">
        <f>IF('Capital Structure'!$H$15='Capital Structure'!$G$16,BW91,IF('Capital Structure'!$H$15='Capital Structure'!$G$17,BW102,IF('Capital Structure'!$H$15='Capital Structure'!$G$18,BW113,BW124)))</f>
        <v>0</v>
      </c>
      <c r="BX136" s="139">
        <f>IF('Capital Structure'!$H$15='Capital Structure'!$G$16,BX91,IF('Capital Structure'!$H$15='Capital Structure'!$G$17,BX102,IF('Capital Structure'!$H$15='Capital Structure'!$G$18,BX113,BX124)))</f>
        <v>0</v>
      </c>
      <c r="BY136" s="139">
        <f>IF('Capital Structure'!$H$15='Capital Structure'!$G$16,BY91,IF('Capital Structure'!$H$15='Capital Structure'!$G$17,BY102,IF('Capital Structure'!$H$15='Capital Structure'!$G$18,BY113,BY124)))</f>
        <v>0</v>
      </c>
      <c r="BZ136" s="139">
        <f>IF('Capital Structure'!$H$15='Capital Structure'!$G$16,BZ91,IF('Capital Structure'!$H$15='Capital Structure'!$G$17,BZ102,IF('Capital Structure'!$H$15='Capital Structure'!$G$18,BZ113,BZ124)))</f>
        <v>0</v>
      </c>
      <c r="CA136" s="139">
        <f>IF('Capital Structure'!$H$15='Capital Structure'!$G$16,CA91,IF('Capital Structure'!$H$15='Capital Structure'!$G$17,CA102,IF('Capital Structure'!$H$15='Capital Structure'!$G$18,CA113,CA124)))</f>
        <v>0</v>
      </c>
      <c r="CB136" s="139">
        <f>IF('Capital Structure'!$H$15='Capital Structure'!$G$16,CB91,IF('Capital Structure'!$H$15='Capital Structure'!$G$17,CB102,IF('Capital Structure'!$H$15='Capital Structure'!$G$18,CB113,CB124)))</f>
        <v>0</v>
      </c>
      <c r="CC136" s="139">
        <f>IF('Capital Structure'!$H$15='Capital Structure'!$G$16,CC91,IF('Capital Structure'!$H$15='Capital Structure'!$G$17,CC102,IF('Capital Structure'!$H$15='Capital Structure'!$G$18,CC113,CC124)))</f>
        <v>0</v>
      </c>
      <c r="CD136" s="139">
        <f>IF('Capital Structure'!$H$15='Capital Structure'!$G$16,CD91,IF('Capital Structure'!$H$15='Capital Structure'!$G$17,CD102,IF('Capital Structure'!$H$15='Capital Structure'!$G$18,CD113,CD124)))</f>
        <v>0</v>
      </c>
      <c r="CE136" s="139">
        <f>IF('Capital Structure'!$H$15='Capital Structure'!$G$16,CE91,IF('Capital Structure'!$H$15='Capital Structure'!$G$17,CE102,IF('Capital Structure'!$H$15='Capital Structure'!$G$18,CE113,CE124)))</f>
        <v>0</v>
      </c>
      <c r="CF136" s="139">
        <f>IF('Capital Structure'!$H$15='Capital Structure'!$G$16,CF91,IF('Capital Structure'!$H$15='Capital Structure'!$G$17,CF102,IF('Capital Structure'!$H$15='Capital Structure'!$G$18,CF113,CF124)))</f>
        <v>0</v>
      </c>
      <c r="CG136" s="139">
        <f>IF('Capital Structure'!$H$15='Capital Structure'!$G$16,CG91,IF('Capital Structure'!$H$15='Capital Structure'!$G$17,CG102,IF('Capital Structure'!$H$15='Capital Structure'!$G$18,CG113,CG124)))</f>
        <v>0</v>
      </c>
      <c r="CH136" s="139">
        <f>IF('Capital Structure'!$H$15='Capital Structure'!$G$16,CH91,IF('Capital Structure'!$H$15='Capital Structure'!$G$17,CH102,IF('Capital Structure'!$H$15='Capital Structure'!$G$18,CH113,CH124)))</f>
        <v>0</v>
      </c>
      <c r="CI136" s="139">
        <f>IF('Capital Structure'!$H$15='Capital Structure'!$G$16,CI91,IF('Capital Structure'!$H$15='Capital Structure'!$G$17,CI102,IF('Capital Structure'!$H$15='Capital Structure'!$G$18,CI113,CI124)))</f>
        <v>0</v>
      </c>
      <c r="CJ136" s="139">
        <f>IF('Capital Structure'!$H$15='Capital Structure'!$G$16,CJ91,IF('Capital Structure'!$H$15='Capital Structure'!$G$17,CJ102,IF('Capital Structure'!$H$15='Capital Structure'!$G$18,CJ113,CJ124)))</f>
        <v>0</v>
      </c>
      <c r="CK136" s="139">
        <f>IF('Capital Structure'!$H$15='Capital Structure'!$G$16,CK91,IF('Capital Structure'!$H$15='Capital Structure'!$G$17,CK102,IF('Capital Structure'!$H$15='Capital Structure'!$G$18,CK113,CK124)))</f>
        <v>0</v>
      </c>
      <c r="CL136" s="139">
        <f>IF('Capital Structure'!$H$15='Capital Structure'!$G$16,CL91,IF('Capital Structure'!$H$15='Capital Structure'!$G$17,CL102,IF('Capital Structure'!$H$15='Capital Structure'!$G$18,CL113,CL124)))</f>
        <v>0</v>
      </c>
      <c r="CM136" s="139">
        <f>IF('Capital Structure'!$H$15='Capital Structure'!$G$16,CM91,IF('Capital Structure'!$H$15='Capital Structure'!$G$17,CM102,IF('Capital Structure'!$H$15='Capital Structure'!$G$18,CM113,CM124)))</f>
        <v>0</v>
      </c>
      <c r="CN136" s="139">
        <f>IF('Capital Structure'!$H$15='Capital Structure'!$G$16,CN91,IF('Capital Structure'!$H$15='Capital Structure'!$G$17,CN102,IF('Capital Structure'!$H$15='Capital Structure'!$G$18,CN113,CN124)))</f>
        <v>0</v>
      </c>
      <c r="CO136" s="139">
        <f>IF('Capital Structure'!$H$15='Capital Structure'!$G$16,CO91,IF('Capital Structure'!$H$15='Capital Structure'!$G$17,CO102,IF('Capital Structure'!$H$15='Capital Structure'!$G$18,CO113,CO124)))</f>
        <v>0</v>
      </c>
      <c r="CP136" s="139">
        <f>IF('Capital Structure'!$H$15='Capital Structure'!$G$16,CP91,IF('Capital Structure'!$H$15='Capital Structure'!$G$17,CP102,IF('Capital Structure'!$H$15='Capital Structure'!$G$18,CP113,CP124)))</f>
        <v>0</v>
      </c>
      <c r="CQ136" s="139">
        <f>IF('Capital Structure'!$H$15='Capital Structure'!$G$16,CQ91,IF('Capital Structure'!$H$15='Capital Structure'!$G$17,CQ102,IF('Capital Structure'!$H$15='Capital Structure'!$G$18,CQ113,CQ124)))</f>
        <v>0</v>
      </c>
      <c r="CR136" s="139">
        <f>IF('Capital Structure'!$H$15='Capital Structure'!$G$16,CR91,IF('Capital Structure'!$H$15='Capital Structure'!$G$17,CR102,IF('Capital Structure'!$H$15='Capital Structure'!$G$18,CR113,CR124)))</f>
        <v>0</v>
      </c>
      <c r="CS136" s="139">
        <f>IF('Capital Structure'!$H$15='Capital Structure'!$G$16,CS91,IF('Capital Structure'!$H$15='Capital Structure'!$G$17,CS102,IF('Capital Structure'!$H$15='Capital Structure'!$G$18,CS113,CS124)))</f>
        <v>0</v>
      </c>
      <c r="CT136" s="139">
        <f>IF('Capital Structure'!$H$15='Capital Structure'!$G$16,CT91,IF('Capital Structure'!$H$15='Capital Structure'!$G$17,CT102,IF('Capital Structure'!$H$15='Capital Structure'!$G$18,CT113,CT124)))</f>
        <v>0</v>
      </c>
      <c r="CU136" s="139">
        <f>IF('Capital Structure'!$H$15='Capital Structure'!$G$16,CU91,IF('Capital Structure'!$H$15='Capital Structure'!$G$17,CU102,IF('Capital Structure'!$H$15='Capital Structure'!$G$18,CU113,CU124)))</f>
        <v>0</v>
      </c>
      <c r="CV136" s="139">
        <f>IF('Capital Structure'!$H$15='Capital Structure'!$G$16,CV91,IF('Capital Structure'!$H$15='Capital Structure'!$G$17,CV102,IF('Capital Structure'!$H$15='Capital Structure'!$G$18,CV113,CV124)))</f>
        <v>0</v>
      </c>
      <c r="CW136" s="139">
        <f>IF('Capital Structure'!$H$15='Capital Structure'!$G$16,CW91,IF('Capital Structure'!$H$15='Capital Structure'!$G$17,CW102,IF('Capital Structure'!$H$15='Capital Structure'!$G$18,CW113,CW124)))</f>
        <v>0</v>
      </c>
      <c r="CX136" s="139">
        <f>IF('Capital Structure'!$H$15='Capital Structure'!$G$16,CX91,IF('Capital Structure'!$H$15='Capital Structure'!$G$17,CX102,IF('Capital Structure'!$H$15='Capital Structure'!$G$18,CX113,CX124)))</f>
        <v>0</v>
      </c>
      <c r="CY136" s="139">
        <f>IF('Capital Structure'!$H$15='Capital Structure'!$G$16,CY91,IF('Capital Structure'!$H$15='Capital Structure'!$G$17,CY102,IF('Capital Structure'!$H$15='Capital Structure'!$G$18,CY113,CY124)))</f>
        <v>0</v>
      </c>
      <c r="CZ136" s="139">
        <f>IF('Capital Structure'!$H$15='Capital Structure'!$G$16,CZ91,IF('Capital Structure'!$H$15='Capital Structure'!$G$17,CZ102,IF('Capital Structure'!$H$15='Capital Structure'!$G$18,CZ113,CZ124)))</f>
        <v>0</v>
      </c>
      <c r="DA136" s="139">
        <f>IF('Capital Structure'!$H$15='Capital Structure'!$G$16,DA91,IF('Capital Structure'!$H$15='Capital Structure'!$G$17,DA102,IF('Capital Structure'!$H$15='Capital Structure'!$G$18,DA113,DA124)))</f>
        <v>0</v>
      </c>
      <c r="DB136" s="139">
        <f>IF('Capital Structure'!$H$15='Capital Structure'!$G$16,DB91,IF('Capital Structure'!$H$15='Capital Structure'!$G$17,DB102,IF('Capital Structure'!$H$15='Capital Structure'!$G$18,DB113,DB124)))</f>
        <v>0</v>
      </c>
      <c r="DC136" s="139">
        <f>IF('Capital Structure'!$H$15='Capital Structure'!$G$16,DC91,IF('Capital Structure'!$H$15='Capital Structure'!$G$17,DC102,IF('Capital Structure'!$H$15='Capital Structure'!$G$18,DC113,DC124)))</f>
        <v>0</v>
      </c>
      <c r="DD136" s="139">
        <f>IF('Capital Structure'!$H$15='Capital Structure'!$G$16,DD91,IF('Capital Structure'!$H$15='Capital Structure'!$G$17,DD102,IF('Capital Structure'!$H$15='Capital Structure'!$G$18,DD113,DD124)))</f>
        <v>0</v>
      </c>
      <c r="DE136" s="139">
        <f>IF('Capital Structure'!$H$15='Capital Structure'!$G$16,DE91,IF('Capital Structure'!$H$15='Capital Structure'!$G$17,DE102,IF('Capital Structure'!$H$15='Capital Structure'!$G$18,DE113,DE124)))</f>
        <v>0</v>
      </c>
      <c r="DF136" s="139">
        <f>IF('Capital Structure'!$H$15='Capital Structure'!$G$16,DF91,IF('Capital Structure'!$H$15='Capital Structure'!$G$17,DF102,IF('Capital Structure'!$H$15='Capital Structure'!$G$18,DF113,DF124)))</f>
        <v>0</v>
      </c>
      <c r="DG136" s="139">
        <f>IF('Capital Structure'!$H$15='Capital Structure'!$G$16,DG91,IF('Capital Structure'!$H$15='Capital Structure'!$G$17,DG102,IF('Capital Structure'!$H$15='Capital Structure'!$G$18,DG113,DG124)))</f>
        <v>0</v>
      </c>
      <c r="DH136" s="139">
        <f>IF('Capital Structure'!$H$15='Capital Structure'!$G$16,DH91,IF('Capital Structure'!$H$15='Capital Structure'!$G$17,DH102,IF('Capital Structure'!$H$15='Capital Structure'!$G$18,DH113,DH124)))</f>
        <v>0</v>
      </c>
      <c r="DI136" s="139">
        <f>IF('Capital Structure'!$H$15='Capital Structure'!$G$16,DI91,IF('Capital Structure'!$H$15='Capital Structure'!$G$17,DI102,IF('Capital Structure'!$H$15='Capital Structure'!$G$18,DI113,DI124)))</f>
        <v>0</v>
      </c>
      <c r="DJ136" s="139">
        <f>IF('Capital Structure'!$H$15='Capital Structure'!$G$16,DJ91,IF('Capital Structure'!$H$15='Capital Structure'!$G$17,DJ102,IF('Capital Structure'!$H$15='Capital Structure'!$G$18,DJ113,DJ124)))</f>
        <v>0</v>
      </c>
      <c r="DK136" s="139">
        <f>IF('Capital Structure'!$H$15='Capital Structure'!$G$16,DK91,IF('Capital Structure'!$H$15='Capital Structure'!$G$17,DK102,IF('Capital Structure'!$H$15='Capital Structure'!$G$18,DK113,DK124)))</f>
        <v>0</v>
      </c>
      <c r="DL136" s="139">
        <f>IF('Capital Structure'!$H$15='Capital Structure'!$G$16,DL91,IF('Capital Structure'!$H$15='Capital Structure'!$G$17,DL102,IF('Capital Structure'!$H$15='Capital Structure'!$G$18,DL113,DL124)))</f>
        <v>0</v>
      </c>
      <c r="DM136" s="139">
        <f>IF('Capital Structure'!$H$15='Capital Structure'!$G$16,DM91,IF('Capital Structure'!$H$15='Capital Structure'!$G$17,DM102,IF('Capital Structure'!$H$15='Capital Structure'!$G$18,DM113,DM124)))</f>
        <v>0</v>
      </c>
      <c r="DN136" s="139">
        <f>IF('Capital Structure'!$H$15='Capital Structure'!$G$16,DN91,IF('Capital Structure'!$H$15='Capital Structure'!$G$17,DN102,IF('Capital Structure'!$H$15='Capital Structure'!$G$18,DN113,DN124)))</f>
        <v>0</v>
      </c>
      <c r="DO136" s="139">
        <f>IF('Capital Structure'!$H$15='Capital Structure'!$G$16,DO91,IF('Capital Structure'!$H$15='Capital Structure'!$G$17,DO102,IF('Capital Structure'!$H$15='Capital Structure'!$G$18,DO113,DO124)))</f>
        <v>0</v>
      </c>
      <c r="DP136" s="139">
        <f>IF('Capital Structure'!$H$15='Capital Structure'!$G$16,DP91,IF('Capital Structure'!$H$15='Capital Structure'!$G$17,DP102,IF('Capital Structure'!$H$15='Capital Structure'!$G$18,DP113,DP124)))</f>
        <v>0</v>
      </c>
      <c r="DQ136" s="139">
        <f>IF('Capital Structure'!$H$15='Capital Structure'!$G$16,DQ91,IF('Capital Structure'!$H$15='Capital Structure'!$G$17,DQ102,IF('Capital Structure'!$H$15='Capital Structure'!$G$18,DQ113,DQ124)))</f>
        <v>0</v>
      </c>
      <c r="DR136" s="139">
        <f>IF('Capital Structure'!$H$15='Capital Structure'!$G$16,DR91,IF('Capital Structure'!$H$15='Capital Structure'!$G$17,DR102,IF('Capital Structure'!$H$15='Capital Structure'!$G$18,DR113,DR124)))</f>
        <v>0</v>
      </c>
      <c r="DS136" s="139">
        <f>IF('Capital Structure'!$H$15='Capital Structure'!$G$16,DS91,IF('Capital Structure'!$H$15='Capital Structure'!$G$17,DS102,IF('Capital Structure'!$H$15='Capital Structure'!$G$18,DS113,DS124)))</f>
        <v>0</v>
      </c>
      <c r="DT136" s="139">
        <f>IF('Capital Structure'!$H$15='Capital Structure'!$G$16,DT91,IF('Capital Structure'!$H$15='Capital Structure'!$G$17,DT102,IF('Capital Structure'!$H$15='Capital Structure'!$G$18,DT113,DT124)))</f>
        <v>0</v>
      </c>
      <c r="DU136" s="139">
        <f>IF('Capital Structure'!$H$15='Capital Structure'!$G$16,DU91,IF('Capital Structure'!$H$15='Capital Structure'!$G$17,DU102,IF('Capital Structure'!$H$15='Capital Structure'!$G$18,DU113,DU124)))</f>
        <v>0</v>
      </c>
      <c r="DV136" s="139">
        <f>IF('Capital Structure'!$H$15='Capital Structure'!$G$16,DV91,IF('Capital Structure'!$H$15='Capital Structure'!$G$17,DV102,IF('Capital Structure'!$H$15='Capital Structure'!$G$18,DV113,DV124)))</f>
        <v>0</v>
      </c>
      <c r="DW136" s="139">
        <f>IF('Capital Structure'!$H$15='Capital Structure'!$G$16,DW91,IF('Capital Structure'!$H$15='Capital Structure'!$G$17,DW102,IF('Capital Structure'!$H$15='Capital Structure'!$G$18,DW113,DW124)))</f>
        <v>0</v>
      </c>
      <c r="DX136" s="139">
        <f>IF('Capital Structure'!$H$15='Capital Structure'!$G$16,DX91,IF('Capital Structure'!$H$15='Capital Structure'!$G$17,DX102,IF('Capital Structure'!$H$15='Capital Structure'!$G$18,DX113,DX124)))</f>
        <v>0</v>
      </c>
      <c r="DY136" s="139">
        <f>IF('Capital Structure'!$H$15='Capital Structure'!$G$16,DY91,IF('Capital Structure'!$H$15='Capital Structure'!$G$17,DY102,IF('Capital Structure'!$H$15='Capital Structure'!$G$18,DY113,DY124)))</f>
        <v>0</v>
      </c>
      <c r="DZ136" s="139">
        <f>IF('Capital Structure'!$H$15='Capital Structure'!$G$16,DZ91,IF('Capital Structure'!$H$15='Capital Structure'!$G$17,DZ102,IF('Capital Structure'!$H$15='Capital Structure'!$G$18,DZ113,DZ124)))</f>
        <v>0</v>
      </c>
      <c r="EA136" s="139">
        <f>IF('Capital Structure'!$H$15='Capital Structure'!$G$16,EA91,IF('Capital Structure'!$H$15='Capital Structure'!$G$17,EA102,IF('Capital Structure'!$H$15='Capital Structure'!$G$18,EA113,EA124)))</f>
        <v>0</v>
      </c>
      <c r="EB136" s="139">
        <f>IF('Capital Structure'!$H$15='Capital Structure'!$G$16,EB91,IF('Capital Structure'!$H$15='Capital Structure'!$G$17,EB102,IF('Capital Structure'!$H$15='Capital Structure'!$G$18,EB113,EB124)))</f>
        <v>0</v>
      </c>
      <c r="EC136" s="139">
        <f>IF('Capital Structure'!$H$15='Capital Structure'!$G$16,EC91,IF('Capital Structure'!$H$15='Capital Structure'!$G$17,EC102,IF('Capital Structure'!$H$15='Capital Structure'!$G$18,EC113,EC124)))</f>
        <v>0</v>
      </c>
      <c r="ED136" s="139">
        <f>IF('Capital Structure'!$H$15='Capital Structure'!$G$16,ED91,IF('Capital Structure'!$H$15='Capital Structure'!$G$17,ED102,IF('Capital Structure'!$H$15='Capital Structure'!$G$18,ED113,ED124)))</f>
        <v>0</v>
      </c>
      <c r="EE136" s="139">
        <f>IF('Capital Structure'!$H$15='Capital Structure'!$G$16,EE91,IF('Capital Structure'!$H$15='Capital Structure'!$G$17,EE102,IF('Capital Structure'!$H$15='Capital Structure'!$G$18,EE113,EE124)))</f>
        <v>0</v>
      </c>
      <c r="EF136" s="139">
        <f>IF('Capital Structure'!$H$15='Capital Structure'!$G$16,EF91,IF('Capital Structure'!$H$15='Capital Structure'!$G$17,EF102,IF('Capital Structure'!$H$15='Capital Structure'!$G$18,EF113,EF124)))</f>
        <v>0</v>
      </c>
      <c r="EG136" s="139">
        <f>IF('Capital Structure'!$H$15='Capital Structure'!$G$16,EG91,IF('Capital Structure'!$H$15='Capital Structure'!$G$17,EG102,IF('Capital Structure'!$H$15='Capital Structure'!$G$18,EG113,EG124)))</f>
        <v>0</v>
      </c>
      <c r="EH136" s="139">
        <f>IF('Capital Structure'!$H$15='Capital Structure'!$G$16,EH91,IF('Capital Structure'!$H$15='Capital Structure'!$G$17,EH102,IF('Capital Structure'!$H$15='Capital Structure'!$G$18,EH113,EH124)))</f>
        <v>0</v>
      </c>
      <c r="EI136" s="139">
        <f>IF('Capital Structure'!$H$15='Capital Structure'!$G$16,EI91,IF('Capital Structure'!$H$15='Capital Structure'!$G$17,EI102,IF('Capital Structure'!$H$15='Capital Structure'!$G$18,EI113,EI124)))</f>
        <v>0</v>
      </c>
      <c r="EJ136" s="139">
        <f>IF('Capital Structure'!$H$15='Capital Structure'!$G$16,EJ91,IF('Capital Structure'!$H$15='Capital Structure'!$G$17,EJ102,IF('Capital Structure'!$H$15='Capital Structure'!$G$18,EJ113,EJ124)))</f>
        <v>0</v>
      </c>
      <c r="EK136" s="139">
        <f>IF('Capital Structure'!$H$15='Capital Structure'!$G$16,EK91,IF('Capital Structure'!$H$15='Capital Structure'!$G$17,EK102,IF('Capital Structure'!$H$15='Capital Structure'!$G$18,EK113,EK124)))</f>
        <v>0</v>
      </c>
      <c r="EL136" s="139">
        <f>IF('Capital Structure'!$H$15='Capital Structure'!$G$16,EL91,IF('Capital Structure'!$H$15='Capital Structure'!$G$17,EL102,IF('Capital Structure'!$H$15='Capital Structure'!$G$18,EL113,EL124)))</f>
        <v>0</v>
      </c>
      <c r="EM136" s="139">
        <f>IF('Capital Structure'!$H$15='Capital Structure'!$G$16,EM91,IF('Capital Structure'!$H$15='Capital Structure'!$G$17,EM102,IF('Capital Structure'!$H$15='Capital Structure'!$G$18,EM113,EM124)))</f>
        <v>0</v>
      </c>
      <c r="EN136" s="139">
        <f>IF('Capital Structure'!$H$15='Capital Structure'!$G$16,EN91,IF('Capital Structure'!$H$15='Capital Structure'!$G$17,EN102,IF('Capital Structure'!$H$15='Capital Structure'!$G$18,EN113,EN124)))</f>
        <v>0</v>
      </c>
      <c r="EO136" s="139">
        <f>IF('Capital Structure'!$H$15='Capital Structure'!$G$16,EO91,IF('Capital Structure'!$H$15='Capital Structure'!$G$17,EO102,IF('Capital Structure'!$H$15='Capital Structure'!$G$18,EO113,EO124)))</f>
        <v>0</v>
      </c>
      <c r="EP136" s="139">
        <f>IF('Capital Structure'!$H$15='Capital Structure'!$G$16,EP91,IF('Capital Structure'!$H$15='Capital Structure'!$G$17,EP102,IF('Capital Structure'!$H$15='Capital Structure'!$G$18,EP113,EP124)))</f>
        <v>0</v>
      </c>
      <c r="EQ136" s="139">
        <f>IF('Capital Structure'!$H$15='Capital Structure'!$G$16,EQ91,IF('Capital Structure'!$H$15='Capital Structure'!$G$17,EQ102,IF('Capital Structure'!$H$15='Capital Structure'!$G$18,EQ113,EQ124)))</f>
        <v>0</v>
      </c>
      <c r="ER136" s="139">
        <f>IF('Capital Structure'!$H$15='Capital Structure'!$G$16,ER91,IF('Capital Structure'!$H$15='Capital Structure'!$G$17,ER102,IF('Capital Structure'!$H$15='Capital Structure'!$G$18,ER113,ER124)))</f>
        <v>0</v>
      </c>
      <c r="ES136" s="139">
        <f>IF('Capital Structure'!$H$15='Capital Structure'!$G$16,ES91,IF('Capital Structure'!$H$15='Capital Structure'!$G$17,ES102,IF('Capital Structure'!$H$15='Capital Structure'!$G$18,ES113,ES124)))</f>
        <v>0</v>
      </c>
      <c r="ET136" s="139">
        <f>IF('Capital Structure'!$H$15='Capital Structure'!$G$16,ET91,IF('Capital Structure'!$H$15='Capital Structure'!$G$17,ET102,IF('Capital Structure'!$H$15='Capital Structure'!$G$18,ET113,ET124)))</f>
        <v>0</v>
      </c>
      <c r="EU136" s="139">
        <f>IF('Capital Structure'!$H$15='Capital Structure'!$G$16,EU91,IF('Capital Structure'!$H$15='Capital Structure'!$G$17,EU102,IF('Capital Structure'!$H$15='Capital Structure'!$G$18,EU113,EU124)))</f>
        <v>0</v>
      </c>
      <c r="EV136" s="139">
        <f>IF('Capital Structure'!$H$15='Capital Structure'!$G$16,EV91,IF('Capital Structure'!$H$15='Capital Structure'!$G$17,EV102,IF('Capital Structure'!$H$15='Capital Structure'!$G$18,EV113,EV124)))</f>
        <v>0</v>
      </c>
      <c r="EW136" s="139">
        <f>IF('Capital Structure'!$H$15='Capital Structure'!$G$16,EW91,IF('Capital Structure'!$H$15='Capital Structure'!$G$17,EW102,IF('Capital Structure'!$H$15='Capital Structure'!$G$18,EW113,EW124)))</f>
        <v>0</v>
      </c>
      <c r="EX136" s="139">
        <f>IF('Capital Structure'!$H$15='Capital Structure'!$G$16,EX91,IF('Capital Structure'!$H$15='Capital Structure'!$G$17,EX102,IF('Capital Structure'!$H$15='Capital Structure'!$G$18,EX113,EX124)))</f>
        <v>0</v>
      </c>
      <c r="EY136" s="139">
        <f>IF('Capital Structure'!$H$15='Capital Structure'!$G$16,EY91,IF('Capital Structure'!$H$15='Capital Structure'!$G$17,EY102,IF('Capital Structure'!$H$15='Capital Structure'!$G$18,EY113,EY124)))</f>
        <v>0</v>
      </c>
      <c r="EZ136" s="139">
        <f>IF('Capital Structure'!$H$15='Capital Structure'!$G$16,EZ91,IF('Capital Structure'!$H$15='Capital Structure'!$G$17,EZ102,IF('Capital Structure'!$H$15='Capital Structure'!$G$18,EZ113,EZ124)))</f>
        <v>0</v>
      </c>
      <c r="FA136" s="139">
        <f>IF('Capital Structure'!$H$15='Capital Structure'!$G$16,FA91,IF('Capital Structure'!$H$15='Capital Structure'!$G$17,FA102,IF('Capital Structure'!$H$15='Capital Structure'!$G$18,FA113,FA124)))</f>
        <v>0</v>
      </c>
      <c r="FB136" s="139">
        <f>IF('Capital Structure'!$H$15='Capital Structure'!$G$16,FB91,IF('Capital Structure'!$H$15='Capital Structure'!$G$17,FB102,IF('Capital Structure'!$H$15='Capital Structure'!$G$18,FB113,FB124)))</f>
        <v>0</v>
      </c>
      <c r="FC136" s="139"/>
      <c r="FD136" s="139"/>
      <c r="FE136" s="139"/>
      <c r="FF136" s="139"/>
      <c r="FG136" s="139"/>
      <c r="FH136" s="139"/>
      <c r="FI136" s="139"/>
      <c r="FJ136" s="139"/>
      <c r="FK136" s="139"/>
      <c r="FL136" s="139"/>
      <c r="FM136" s="139"/>
      <c r="FN136" s="139"/>
      <c r="FO136" s="139"/>
      <c r="FP136" s="139"/>
      <c r="FQ136" s="139"/>
      <c r="FR136" s="139"/>
      <c r="FS136" s="139"/>
      <c r="FT136" s="139"/>
      <c r="FU136" s="139"/>
      <c r="FV136" s="139"/>
      <c r="FW136" s="139"/>
      <c r="FX136" s="139"/>
      <c r="FY136" s="139"/>
      <c r="FZ136" s="139"/>
      <c r="GA136" s="139"/>
      <c r="GB136" s="139"/>
      <c r="GC136" s="139"/>
      <c r="GD136" s="139"/>
      <c r="GE136" s="139"/>
      <c r="GF136" s="139"/>
      <c r="GG136" s="139"/>
      <c r="GH136" s="139"/>
      <c r="GI136" s="139"/>
      <c r="GJ136" s="139"/>
      <c r="GK136" s="139"/>
      <c r="GL136" s="139"/>
      <c r="GM136" s="139"/>
      <c r="GN136" s="139"/>
      <c r="GO136" s="139"/>
      <c r="GP136" s="139"/>
      <c r="GQ136" s="139"/>
      <c r="GR136" s="139"/>
      <c r="GS136" s="139"/>
      <c r="GT136" s="139"/>
      <c r="GU136" s="139"/>
      <c r="GV136" s="139"/>
      <c r="GW136" s="139"/>
      <c r="GX136" s="139"/>
    </row>
    <row r="137" spans="1:206">
      <c r="B137" s="148" t="s">
        <v>353</v>
      </c>
      <c r="E137" s="139">
        <f>IF('Capital Structure'!$H$15='Capital Structure'!$G$16,E92,IF('Capital Structure'!$H$15='Capital Structure'!$G$17,E103,IF('Capital Structure'!$H$15='Capital Structure'!$G$18,E114,E125)))</f>
        <v>0</v>
      </c>
      <c r="F137" s="139">
        <f>IF('Capital Structure'!$H$15='Capital Structure'!$G$16,F92,IF('Capital Structure'!$H$15='Capital Structure'!$G$17,F103,IF('Capital Structure'!$H$15='Capital Structure'!$G$18,F114,F125)))</f>
        <v>0</v>
      </c>
      <c r="G137" s="139">
        <f>IF('Capital Structure'!$H$15='Capital Structure'!$G$16,G92,IF('Capital Structure'!$H$15='Capital Structure'!$G$17,G103,IF('Capital Structure'!$H$15='Capital Structure'!$G$18,G114,G125)))</f>
        <v>0</v>
      </c>
      <c r="H137" s="139">
        <f>IF('Capital Structure'!$H$15='Capital Structure'!$G$16,H92,IF('Capital Structure'!$H$15='Capital Structure'!$G$17,H103,IF('Capital Structure'!$H$15='Capital Structure'!$G$18,H114,H125)))</f>
        <v>0</v>
      </c>
      <c r="I137" s="139">
        <f>IF('Capital Structure'!$H$15='Capital Structure'!$G$16,I92,IF('Capital Structure'!$H$15='Capital Structure'!$G$17,I103,IF('Capital Structure'!$H$15='Capital Structure'!$G$18,I114,I125)))</f>
        <v>0</v>
      </c>
      <c r="J137" s="139">
        <f>IF('Capital Structure'!$H$15='Capital Structure'!$G$16,J92,IF('Capital Structure'!$H$15='Capital Structure'!$G$17,J103,IF('Capital Structure'!$H$15='Capital Structure'!$G$18,J114,J125)))</f>
        <v>0</v>
      </c>
      <c r="K137" s="139">
        <f>IF('Capital Structure'!$H$15='Capital Structure'!$G$16,K92,IF('Capital Structure'!$H$15='Capital Structure'!$G$17,K103,IF('Capital Structure'!$H$15='Capital Structure'!$G$18,K114,K125)))</f>
        <v>0</v>
      </c>
      <c r="L137" s="139">
        <f>IF('Capital Structure'!$H$15='Capital Structure'!$G$16,L92,IF('Capital Structure'!$H$15='Capital Structure'!$G$17,L103,IF('Capital Structure'!$H$15='Capital Structure'!$G$18,L114,L125)))</f>
        <v>0</v>
      </c>
      <c r="M137" s="139">
        <f>IF('Capital Structure'!$H$15='Capital Structure'!$G$16,M92,IF('Capital Structure'!$H$15='Capital Structure'!$G$17,M103,IF('Capital Structure'!$H$15='Capital Structure'!$G$18,M114,M125)))</f>
        <v>0</v>
      </c>
      <c r="N137" s="139">
        <f>IF('Capital Structure'!$H$15='Capital Structure'!$G$16,N92,IF('Capital Structure'!$H$15='Capital Structure'!$G$17,N103,IF('Capital Structure'!$H$15='Capital Structure'!$G$18,N114,N125)))</f>
        <v>0</v>
      </c>
      <c r="O137" s="139">
        <f>IF('Capital Structure'!$H$15='Capital Structure'!$G$16,O92,IF('Capital Structure'!$H$15='Capital Structure'!$G$17,O103,IF('Capital Structure'!$H$15='Capital Structure'!$G$18,O114,O125)))</f>
        <v>0</v>
      </c>
      <c r="P137" s="139">
        <f>IF('Capital Structure'!$H$15='Capital Structure'!$G$16,P92,IF('Capital Structure'!$H$15='Capital Structure'!$G$17,P103,IF('Capital Structure'!$H$15='Capital Structure'!$G$18,P114,P125)))</f>
        <v>0</v>
      </c>
      <c r="Q137" s="139">
        <f>IF('Capital Structure'!$H$15='Capital Structure'!$G$16,Q92,IF('Capital Structure'!$H$15='Capital Structure'!$G$17,Q103,IF('Capital Structure'!$H$15='Capital Structure'!$G$18,Q114,Q125)))</f>
        <v>0</v>
      </c>
      <c r="R137" s="139">
        <f>IF('Capital Structure'!$H$15='Capital Structure'!$G$16,R92,IF('Capital Structure'!$H$15='Capital Structure'!$G$17,R103,IF('Capital Structure'!$H$15='Capital Structure'!$G$18,R114,R125)))</f>
        <v>0</v>
      </c>
      <c r="S137" s="139">
        <f>IF('Capital Structure'!$H$15='Capital Structure'!$G$16,S92,IF('Capital Structure'!$H$15='Capital Structure'!$G$17,S103,IF('Capital Structure'!$H$15='Capital Structure'!$G$18,S114,S125)))</f>
        <v>0</v>
      </c>
      <c r="T137" s="139">
        <f>IF('Capital Structure'!$H$15='Capital Structure'!$G$16,T92,IF('Capital Structure'!$H$15='Capital Structure'!$G$17,T103,IF('Capital Structure'!$H$15='Capital Structure'!$G$18,T114,T125)))</f>
        <v>0</v>
      </c>
      <c r="U137" s="139">
        <f>IF('Capital Structure'!$H$15='Capital Structure'!$G$16,U92,IF('Capital Structure'!$H$15='Capital Structure'!$G$17,U103,IF('Capital Structure'!$H$15='Capital Structure'!$G$18,U114,U125)))</f>
        <v>0</v>
      </c>
      <c r="V137" s="139">
        <f>IF('Capital Structure'!$H$15='Capital Structure'!$G$16,V92,IF('Capital Structure'!$H$15='Capital Structure'!$G$17,V103,IF('Capital Structure'!$H$15='Capital Structure'!$G$18,V114,V125)))</f>
        <v>0</v>
      </c>
      <c r="W137" s="139">
        <f>IF('Capital Structure'!$H$15='Capital Structure'!$G$16,W92,IF('Capital Structure'!$H$15='Capital Structure'!$G$17,W103,IF('Capital Structure'!$H$15='Capital Structure'!$G$18,W114,W125)))</f>
        <v>0</v>
      </c>
      <c r="X137" s="139">
        <f>IF('Capital Structure'!$H$15='Capital Structure'!$G$16,X92,IF('Capital Structure'!$H$15='Capital Structure'!$G$17,X103,IF('Capital Structure'!$H$15='Capital Structure'!$G$18,X114,X125)))</f>
        <v>0</v>
      </c>
      <c r="Y137" s="139">
        <f>IF('Capital Structure'!$H$15='Capital Structure'!$G$16,Y92,IF('Capital Structure'!$H$15='Capital Structure'!$G$17,Y103,IF('Capital Structure'!$H$15='Capital Structure'!$G$18,Y114,Y125)))</f>
        <v>0</v>
      </c>
      <c r="Z137" s="139">
        <f>IF('Capital Structure'!$H$15='Capital Structure'!$G$16,Z92,IF('Capital Structure'!$H$15='Capital Structure'!$G$17,Z103,IF('Capital Structure'!$H$15='Capital Structure'!$G$18,Z114,Z125)))</f>
        <v>0</v>
      </c>
      <c r="AA137" s="139">
        <f>IF('Capital Structure'!$H$15='Capital Structure'!$G$16,AA92,IF('Capital Structure'!$H$15='Capital Structure'!$G$17,AA103,IF('Capital Structure'!$H$15='Capital Structure'!$G$18,AA114,AA125)))</f>
        <v>0</v>
      </c>
      <c r="AB137" s="139">
        <f>IF('Capital Structure'!$H$15='Capital Structure'!$G$16,AB92,IF('Capital Structure'!$H$15='Capital Structure'!$G$17,AB103,IF('Capital Structure'!$H$15='Capital Structure'!$G$18,AB114,AB125)))</f>
        <v>0</v>
      </c>
      <c r="AC137" s="139">
        <f>IF('Capital Structure'!$H$15='Capital Structure'!$G$16,AC92,IF('Capital Structure'!$H$15='Capital Structure'!$G$17,AC103,IF('Capital Structure'!$H$15='Capital Structure'!$G$18,AC114,AC125)))</f>
        <v>0</v>
      </c>
      <c r="AD137" s="139">
        <f>IF('Capital Structure'!$H$15='Capital Structure'!$G$16,AD92,IF('Capital Structure'!$H$15='Capital Structure'!$G$17,AD103,IF('Capital Structure'!$H$15='Capital Structure'!$G$18,AD114,AD125)))</f>
        <v>0</v>
      </c>
      <c r="AE137" s="139">
        <f>IF('Capital Structure'!$H$15='Capital Structure'!$G$16,AE92,IF('Capital Structure'!$H$15='Capital Structure'!$G$17,AE103,IF('Capital Structure'!$H$15='Capital Structure'!$G$18,AE114,AE125)))</f>
        <v>0</v>
      </c>
      <c r="AF137" s="139">
        <f>IF('Capital Structure'!$H$15='Capital Structure'!$G$16,AF92,IF('Capital Structure'!$H$15='Capital Structure'!$G$17,AF103,IF('Capital Structure'!$H$15='Capital Structure'!$G$18,AF114,AF125)))</f>
        <v>0</v>
      </c>
      <c r="AG137" s="139">
        <f>IF('Capital Structure'!$H$15='Capital Structure'!$G$16,AG92,IF('Capital Structure'!$H$15='Capital Structure'!$G$17,AG103,IF('Capital Structure'!$H$15='Capital Structure'!$G$18,AG114,AG125)))</f>
        <v>0</v>
      </c>
      <c r="AH137" s="139">
        <f>IF('Capital Structure'!$H$15='Capital Structure'!$G$16,AH92,IF('Capital Structure'!$H$15='Capital Structure'!$G$17,AH103,IF('Capital Structure'!$H$15='Capital Structure'!$G$18,AH114,AH125)))</f>
        <v>0</v>
      </c>
      <c r="AI137" s="139">
        <f>IF('Capital Structure'!$H$15='Capital Structure'!$G$16,AI92,IF('Capital Structure'!$H$15='Capital Structure'!$G$17,AI103,IF('Capital Structure'!$H$15='Capital Structure'!$G$18,AI114,AI125)))</f>
        <v>0</v>
      </c>
      <c r="AJ137" s="139">
        <f>IF('Capital Structure'!$H$15='Capital Structure'!$G$16,AJ92,IF('Capital Structure'!$H$15='Capital Structure'!$G$17,AJ103,IF('Capital Structure'!$H$15='Capital Structure'!$G$18,AJ114,AJ125)))</f>
        <v>0</v>
      </c>
      <c r="AK137" s="139">
        <f>IF('Capital Structure'!$H$15='Capital Structure'!$G$16,AK92,IF('Capital Structure'!$H$15='Capital Structure'!$G$17,AK103,IF('Capital Structure'!$H$15='Capital Structure'!$G$18,AK114,AK125)))</f>
        <v>0</v>
      </c>
      <c r="AL137" s="139">
        <f>IF('Capital Structure'!$H$15='Capital Structure'!$G$16,AL92,IF('Capital Structure'!$H$15='Capital Structure'!$G$17,AL103,IF('Capital Structure'!$H$15='Capital Structure'!$G$18,AL114,AL125)))</f>
        <v>0</v>
      </c>
      <c r="AM137" s="139">
        <f>IF('Capital Structure'!$H$15='Capital Structure'!$G$16,AM92,IF('Capital Structure'!$H$15='Capital Structure'!$G$17,AM103,IF('Capital Structure'!$H$15='Capital Structure'!$G$18,AM114,AM125)))</f>
        <v>0</v>
      </c>
      <c r="AN137" s="139">
        <f>IF('Capital Structure'!$H$15='Capital Structure'!$G$16,AN92,IF('Capital Structure'!$H$15='Capital Structure'!$G$17,AN103,IF('Capital Structure'!$H$15='Capital Structure'!$G$18,AN114,AN125)))</f>
        <v>0</v>
      </c>
      <c r="AO137" s="139">
        <f>IF('Capital Structure'!$H$15='Capital Structure'!$G$16,AO92,IF('Capital Structure'!$H$15='Capital Structure'!$G$17,AO103,IF('Capital Structure'!$H$15='Capital Structure'!$G$18,AO114,AO125)))</f>
        <v>0</v>
      </c>
      <c r="AP137" s="139">
        <f>IF('Capital Structure'!$H$15='Capital Structure'!$G$16,AP92,IF('Capital Structure'!$H$15='Capital Structure'!$G$17,AP103,IF('Capital Structure'!$H$15='Capital Structure'!$G$18,AP114,AP125)))</f>
        <v>0</v>
      </c>
      <c r="AQ137" s="139">
        <f>IF('Capital Structure'!$H$15='Capital Structure'!$G$16,AQ92,IF('Capital Structure'!$H$15='Capital Structure'!$G$17,AQ103,IF('Capital Structure'!$H$15='Capital Structure'!$G$18,AQ114,AQ125)))</f>
        <v>0</v>
      </c>
      <c r="AR137" s="139">
        <f>IF('Capital Structure'!$H$15='Capital Structure'!$G$16,AR92,IF('Capital Structure'!$H$15='Capital Structure'!$G$17,AR103,IF('Capital Structure'!$H$15='Capital Structure'!$G$18,AR114,AR125)))</f>
        <v>0</v>
      </c>
      <c r="AS137" s="139">
        <f>IF('Capital Structure'!$H$15='Capital Structure'!$G$16,AS92,IF('Capital Structure'!$H$15='Capital Structure'!$G$17,AS103,IF('Capital Structure'!$H$15='Capital Structure'!$G$18,AS114,AS125)))</f>
        <v>0</v>
      </c>
      <c r="AT137" s="139">
        <f>IF('Capital Structure'!$H$15='Capital Structure'!$G$16,AT92,IF('Capital Structure'!$H$15='Capital Structure'!$G$17,AT103,IF('Capital Structure'!$H$15='Capital Structure'!$G$18,AT114,AT125)))</f>
        <v>0</v>
      </c>
      <c r="AU137" s="139">
        <f>IF('Capital Structure'!$H$15='Capital Structure'!$G$16,AU92,IF('Capital Structure'!$H$15='Capital Structure'!$G$17,AU103,IF('Capital Structure'!$H$15='Capital Structure'!$G$18,AU114,AU125)))</f>
        <v>0</v>
      </c>
      <c r="AV137" s="139">
        <f>IF('Capital Structure'!$H$15='Capital Structure'!$G$16,AV92,IF('Capital Structure'!$H$15='Capital Structure'!$G$17,AV103,IF('Capital Structure'!$H$15='Capital Structure'!$G$18,AV114,AV125)))</f>
        <v>0</v>
      </c>
      <c r="AW137" s="139">
        <f>IF('Capital Structure'!$H$15='Capital Structure'!$G$16,AW92,IF('Capital Structure'!$H$15='Capital Structure'!$G$17,AW103,IF('Capital Structure'!$H$15='Capital Structure'!$G$18,AW114,AW125)))</f>
        <v>0</v>
      </c>
      <c r="AX137" s="139">
        <f>IF('Capital Structure'!$H$15='Capital Structure'!$G$16,AX92,IF('Capital Structure'!$H$15='Capital Structure'!$G$17,AX103,IF('Capital Structure'!$H$15='Capital Structure'!$G$18,AX114,AX125)))</f>
        <v>0</v>
      </c>
      <c r="AY137" s="139">
        <f>IF('Capital Structure'!$H$15='Capital Structure'!$G$16,AY92,IF('Capital Structure'!$H$15='Capital Structure'!$G$17,AY103,IF('Capital Structure'!$H$15='Capital Structure'!$G$18,AY114,AY125)))</f>
        <v>0</v>
      </c>
      <c r="AZ137" s="139">
        <f>IF('Capital Structure'!$H$15='Capital Structure'!$G$16,AZ92,IF('Capital Structure'!$H$15='Capital Structure'!$G$17,AZ103,IF('Capital Structure'!$H$15='Capital Structure'!$G$18,AZ114,AZ125)))</f>
        <v>0</v>
      </c>
      <c r="BA137" s="139">
        <f>IF('Capital Structure'!$H$15='Capital Structure'!$G$16,BA92,IF('Capital Structure'!$H$15='Capital Structure'!$G$17,BA103,IF('Capital Structure'!$H$15='Capital Structure'!$G$18,BA114,BA125)))</f>
        <v>0</v>
      </c>
      <c r="BB137" s="139">
        <f>IF('Capital Structure'!$H$15='Capital Structure'!$G$16,BB92,IF('Capital Structure'!$H$15='Capital Structure'!$G$17,BB103,IF('Capital Structure'!$H$15='Capital Structure'!$G$18,BB114,BB125)))</f>
        <v>3392307.6923076925</v>
      </c>
      <c r="BC137" s="139">
        <f>IF('Capital Structure'!$H$15='Capital Structure'!$G$16,BC92,IF('Capital Structure'!$H$15='Capital Structure'!$G$17,BC103,IF('Capital Structure'!$H$15='Capital Structure'!$G$18,BC114,BC125)))</f>
        <v>6798750</v>
      </c>
      <c r="BD137" s="139">
        <f>IF('Capital Structure'!$H$15='Capital Structure'!$G$16,BD92,IF('Capital Structure'!$H$15='Capital Structure'!$G$17,BD103,IF('Capital Structure'!$H$15='Capital Structure'!$G$18,BD114,BD125)))</f>
        <v>10219385.817307694</v>
      </c>
      <c r="BE137" s="139">
        <f>IF('Capital Structure'!$H$15='Capital Structure'!$G$16,BE92,IF('Capital Structure'!$H$15='Capital Structure'!$G$17,BE103,IF('Capital Structure'!$H$15='Capital Structure'!$G$18,BE114,BE125)))</f>
        <v>13654274.283854168</v>
      </c>
      <c r="BF137" s="139">
        <f>IF('Capital Structure'!$H$15='Capital Structure'!$G$16,BF92,IF('Capital Structure'!$H$15='Capital Structure'!$G$17,BF103,IF('Capital Structure'!$H$15='Capital Structure'!$G$18,BF114,BF125)))</f>
        <v>17103474.785677921</v>
      </c>
      <c r="BG137" s="139">
        <f>IF('Capital Structure'!$H$15='Capital Structure'!$G$16,BG92,IF('Capital Structure'!$H$15='Capital Structure'!$G$17,BG103,IF('Capital Structure'!$H$15='Capital Structure'!$G$18,BG114,BG125)))</f>
        <v>20567046.956259269</v>
      </c>
      <c r="BH137" s="139">
        <f>IF('Capital Structure'!$H$15='Capital Structure'!$G$16,BH92,IF('Capital Structure'!$H$15='Capital Structure'!$G$17,BH103,IF('Capital Structure'!$H$15='Capital Structure'!$G$18,BH114,BH125)))</f>
        <v>24045050.677551378</v>
      </c>
      <c r="BI137" s="139">
        <f>IF('Capital Structure'!$H$15='Capital Structure'!$G$16,BI92,IF('Capital Structure'!$H$15='Capital Structure'!$G$17,BI103,IF('Capital Structure'!$H$15='Capital Structure'!$G$18,BI114,BI125)))</f>
        <v>27537546.081015531</v>
      </c>
      <c r="BJ137" s="139">
        <f>IF('Capital Structure'!$H$15='Capital Structure'!$G$16,BJ92,IF('Capital Structure'!$H$15='Capital Structure'!$G$17,BJ103,IF('Capital Structure'!$H$15='Capital Structure'!$G$18,BJ114,BJ125)))</f>
        <v>31044593.548660789</v>
      </c>
      <c r="BK137" s="139">
        <f>IF('Capital Structure'!$H$15='Capital Structure'!$G$16,BK92,IF('Capital Structure'!$H$15='Capital Structure'!$G$17,BK103,IF('Capital Structure'!$H$15='Capital Structure'!$G$18,BK114,BK125)))</f>
        <v>34566253.714087903</v>
      </c>
      <c r="BL137" s="139">
        <f>IF('Capital Structure'!$H$15='Capital Structure'!$G$16,BL92,IF('Capital Structure'!$H$15='Capital Structure'!$G$17,BL103,IF('Capital Structure'!$H$15='Capital Structure'!$G$18,BL114,BL125)))</f>
        <v>38102587.463537633</v>
      </c>
      <c r="BM137" s="139">
        <f>IF('Capital Structure'!$H$15='Capital Structure'!$G$16,BM92,IF('Capital Structure'!$H$15='Capital Structure'!$G$17,BM103,IF('Capital Structure'!$H$15='Capital Structure'!$G$18,BM114,BM125)))</f>
        <v>41653655.936943404</v>
      </c>
      <c r="BN137" s="139">
        <f>IF('Capital Structure'!$H$15='Capital Structure'!$G$16,BN92,IF('Capital Structure'!$H$15='Capital Structure'!$G$17,BN103,IF('Capital Structure'!$H$15='Capital Structure'!$G$18,BN114,BN125)))</f>
        <v>45219520.528988361</v>
      </c>
      <c r="BO137" s="139">
        <f>IF('Capital Structure'!$H$15='Capital Structure'!$G$16,BO92,IF('Capital Structure'!$H$15='Capital Structure'!$G$17,BO103,IF('Capital Structure'!$H$15='Capital Structure'!$G$18,BO114,BO125)))</f>
        <v>48800242.890166841</v>
      </c>
      <c r="BP137" s="139">
        <f>IF('Capital Structure'!$H$15='Capital Structure'!$G$16,BP92,IF('Capital Structure'!$H$15='Capital Structure'!$G$17,BP103,IF('Capital Structure'!$H$15='Capital Structure'!$G$18,BP114,BP125)))</f>
        <v>52395884.927850232</v>
      </c>
      <c r="BQ137" s="139">
        <f>IF('Capital Structure'!$H$15='Capital Structure'!$G$16,BQ92,IF('Capital Structure'!$H$15='Capital Structure'!$G$17,BQ103,IF('Capital Structure'!$H$15='Capital Structure'!$G$18,BQ114,BQ125)))</f>
        <v>56006508.807357304</v>
      </c>
      <c r="BR137" s="139">
        <f>IF('Capital Structure'!$H$15='Capital Structure'!$G$16,BR92,IF('Capital Structure'!$H$15='Capital Structure'!$G$17,BR103,IF('Capital Structure'!$H$15='Capital Structure'!$G$18,BR114,BR125)))</f>
        <v>59632176.953028992</v>
      </c>
      <c r="BS137" s="139">
        <f>IF('Capital Structure'!$H$15='Capital Structure'!$G$16,BS92,IF('Capital Structure'!$H$15='Capital Structure'!$G$17,BS103,IF('Capital Structure'!$H$15='Capital Structure'!$G$18,BS114,BS125)))</f>
        <v>63272952.049307637</v>
      </c>
      <c r="BT137" s="139">
        <f>IF('Capital Structure'!$H$15='Capital Structure'!$G$16,BT92,IF('Capital Structure'!$H$15='Capital Structure'!$G$17,BT103,IF('Capital Structure'!$H$15='Capital Structure'!$G$18,BT114,BT125)))</f>
        <v>66928897.041820787</v>
      </c>
      <c r="BU137" s="139">
        <f>IF('Capital Structure'!$H$15='Capital Structure'!$G$16,BU92,IF('Capital Structure'!$H$15='Capital Structure'!$G$17,BU103,IF('Capital Structure'!$H$15='Capital Structure'!$G$18,BU114,BU125)))</f>
        <v>70600075.138469398</v>
      </c>
      <c r="BV137" s="139">
        <f>IF('Capital Structure'!$H$15='Capital Structure'!$G$16,BV92,IF('Capital Structure'!$H$15='Capital Structure'!$G$17,BV103,IF('Capital Structure'!$H$15='Capital Structure'!$G$18,BV114,BV125)))</f>
        <v>74286549.810520723</v>
      </c>
      <c r="BW137" s="139">
        <f>IF('Capital Structure'!$H$15='Capital Structure'!$G$16,BW92,IF('Capital Structure'!$H$15='Capital Structure'!$G$17,BW103,IF('Capital Structure'!$H$15='Capital Structure'!$G$18,BW114,BW125)))</f>
        <v>77988384.793705583</v>
      </c>
      <c r="BX137" s="139">
        <f>IF('Capital Structure'!$H$15='Capital Structure'!$G$16,BX92,IF('Capital Structure'!$H$15='Capital Structure'!$G$17,BX103,IF('Capital Structure'!$H$15='Capital Structure'!$G$18,BX114,BX125)))</f>
        <v>81705644.089320391</v>
      </c>
      <c r="BY137" s="139">
        <f>IF('Capital Structure'!$H$15='Capital Structure'!$G$16,BY92,IF('Capital Structure'!$H$15='Capital Structure'!$G$17,BY103,IF('Capital Structure'!$H$15='Capital Structure'!$G$18,BY114,BY125)))</f>
        <v>85438391.965333581</v>
      </c>
      <c r="BZ137" s="139">
        <f>IF('Capital Structure'!$H$15='Capital Structure'!$G$16,BZ92,IF('Capital Structure'!$H$15='Capital Structure'!$G$17,BZ103,IF('Capital Structure'!$H$15='Capital Structure'!$G$18,BZ114,BZ125)))</f>
        <v>89186692.957496837</v>
      </c>
      <c r="CA137" s="139">
        <f>IF('Capital Structure'!$H$15='Capital Structure'!$G$16,CA92,IF('Capital Structure'!$H$15='Capital Structure'!$G$17,CA103,IF('Capital Structure'!$H$15='Capital Structure'!$G$18,CA114,CA125)))</f>
        <v>92950611.870460704</v>
      </c>
      <c r="CB137" s="139">
        <f>IF('Capital Structure'!$H$15='Capital Structure'!$G$16,CB92,IF('Capital Structure'!$H$15='Capital Structure'!$G$17,CB103,IF('Capital Structure'!$H$15='Capital Structure'!$G$18,CB114,CB125)))</f>
        <v>93337906.086587623</v>
      </c>
      <c r="CC137" s="139">
        <f>IF('Capital Structure'!$H$15='Capital Structure'!$G$16,CC92,IF('Capital Structure'!$H$15='Capital Structure'!$G$17,CC103,IF('Capital Structure'!$H$15='Capital Structure'!$G$18,CC114,CC125)))</f>
        <v>0</v>
      </c>
      <c r="CD137" s="139">
        <f>IF('Capital Structure'!$H$15='Capital Structure'!$G$16,CD92,IF('Capital Structure'!$H$15='Capital Structure'!$G$17,CD103,IF('Capital Structure'!$H$15='Capital Structure'!$G$18,CD114,CD125)))</f>
        <v>0</v>
      </c>
      <c r="CE137" s="139">
        <f>IF('Capital Structure'!$H$15='Capital Structure'!$G$16,CE92,IF('Capital Structure'!$H$15='Capital Structure'!$G$17,CE103,IF('Capital Structure'!$H$15='Capital Structure'!$G$18,CE114,CE125)))</f>
        <v>0</v>
      </c>
      <c r="CF137" s="139">
        <f>IF('Capital Structure'!$H$15='Capital Structure'!$G$16,CF92,IF('Capital Structure'!$H$15='Capital Structure'!$G$17,CF103,IF('Capital Structure'!$H$15='Capital Structure'!$G$18,CF114,CF125)))</f>
        <v>0</v>
      </c>
      <c r="CG137" s="139">
        <f>IF('Capital Structure'!$H$15='Capital Structure'!$G$16,CG92,IF('Capital Structure'!$H$15='Capital Structure'!$G$17,CG103,IF('Capital Structure'!$H$15='Capital Structure'!$G$18,CG114,CG125)))</f>
        <v>0</v>
      </c>
      <c r="CH137" s="139">
        <f>IF('Capital Structure'!$H$15='Capital Structure'!$G$16,CH92,IF('Capital Structure'!$H$15='Capital Structure'!$G$17,CH103,IF('Capital Structure'!$H$15='Capital Structure'!$G$18,CH114,CH125)))</f>
        <v>0</v>
      </c>
      <c r="CI137" s="139">
        <f>IF('Capital Structure'!$H$15='Capital Structure'!$G$16,CI92,IF('Capital Structure'!$H$15='Capital Structure'!$G$17,CI103,IF('Capital Structure'!$H$15='Capital Structure'!$G$18,CI114,CI125)))</f>
        <v>0</v>
      </c>
      <c r="CJ137" s="139">
        <f>IF('Capital Structure'!$H$15='Capital Structure'!$G$16,CJ92,IF('Capital Structure'!$H$15='Capital Structure'!$G$17,CJ103,IF('Capital Structure'!$H$15='Capital Structure'!$G$18,CJ114,CJ125)))</f>
        <v>0</v>
      </c>
      <c r="CK137" s="139">
        <f>IF('Capital Structure'!$H$15='Capital Structure'!$G$16,CK92,IF('Capital Structure'!$H$15='Capital Structure'!$G$17,CK103,IF('Capital Structure'!$H$15='Capital Structure'!$G$18,CK114,CK125)))</f>
        <v>0</v>
      </c>
      <c r="CL137" s="139">
        <f>IF('Capital Structure'!$H$15='Capital Structure'!$G$16,CL92,IF('Capital Structure'!$H$15='Capital Structure'!$G$17,CL103,IF('Capital Structure'!$H$15='Capital Structure'!$G$18,CL114,CL125)))</f>
        <v>0</v>
      </c>
      <c r="CM137" s="139">
        <f>IF('Capital Structure'!$H$15='Capital Structure'!$G$16,CM92,IF('Capital Structure'!$H$15='Capital Structure'!$G$17,CM103,IF('Capital Structure'!$H$15='Capital Structure'!$G$18,CM114,CM125)))</f>
        <v>0</v>
      </c>
      <c r="CN137" s="139">
        <f>IF('Capital Structure'!$H$15='Capital Structure'!$G$16,CN92,IF('Capital Structure'!$H$15='Capital Structure'!$G$17,CN103,IF('Capital Structure'!$H$15='Capital Structure'!$G$18,CN114,CN125)))</f>
        <v>0</v>
      </c>
      <c r="CO137" s="139">
        <f>IF('Capital Structure'!$H$15='Capital Structure'!$G$16,CO92,IF('Capital Structure'!$H$15='Capital Structure'!$G$17,CO103,IF('Capital Structure'!$H$15='Capital Structure'!$G$18,CO114,CO125)))</f>
        <v>0</v>
      </c>
      <c r="CP137" s="139">
        <f>IF('Capital Structure'!$H$15='Capital Structure'!$G$16,CP92,IF('Capital Structure'!$H$15='Capital Structure'!$G$17,CP103,IF('Capital Structure'!$H$15='Capital Structure'!$G$18,CP114,CP125)))</f>
        <v>0</v>
      </c>
      <c r="CQ137" s="139">
        <f>IF('Capital Structure'!$H$15='Capital Structure'!$G$16,CQ92,IF('Capital Structure'!$H$15='Capital Structure'!$G$17,CQ103,IF('Capital Structure'!$H$15='Capital Structure'!$G$18,CQ114,CQ125)))</f>
        <v>0</v>
      </c>
      <c r="CR137" s="139">
        <f>IF('Capital Structure'!$H$15='Capital Structure'!$G$16,CR92,IF('Capital Structure'!$H$15='Capital Structure'!$G$17,CR103,IF('Capital Structure'!$H$15='Capital Structure'!$G$18,CR114,CR125)))</f>
        <v>0</v>
      </c>
      <c r="CS137" s="139">
        <f>IF('Capital Structure'!$H$15='Capital Structure'!$G$16,CS92,IF('Capital Structure'!$H$15='Capital Structure'!$G$17,CS103,IF('Capital Structure'!$H$15='Capital Structure'!$G$18,CS114,CS125)))</f>
        <v>0</v>
      </c>
      <c r="CT137" s="139">
        <f>IF('Capital Structure'!$H$15='Capital Structure'!$G$16,CT92,IF('Capital Structure'!$H$15='Capital Structure'!$G$17,CT103,IF('Capital Structure'!$H$15='Capital Structure'!$G$18,CT114,CT125)))</f>
        <v>0</v>
      </c>
      <c r="CU137" s="139">
        <f>IF('Capital Structure'!$H$15='Capital Structure'!$G$16,CU92,IF('Capital Structure'!$H$15='Capital Structure'!$G$17,CU103,IF('Capital Structure'!$H$15='Capital Structure'!$G$18,CU114,CU125)))</f>
        <v>0</v>
      </c>
      <c r="CV137" s="139">
        <f>IF('Capital Structure'!$H$15='Capital Structure'!$G$16,CV92,IF('Capital Structure'!$H$15='Capital Structure'!$G$17,CV103,IF('Capital Structure'!$H$15='Capital Structure'!$G$18,CV114,CV125)))</f>
        <v>0</v>
      </c>
      <c r="CW137" s="139">
        <f>IF('Capital Structure'!$H$15='Capital Structure'!$G$16,CW92,IF('Capital Structure'!$H$15='Capital Structure'!$G$17,CW103,IF('Capital Structure'!$H$15='Capital Structure'!$G$18,CW114,CW125)))</f>
        <v>0</v>
      </c>
      <c r="CX137" s="139">
        <f>IF('Capital Structure'!$H$15='Capital Structure'!$G$16,CX92,IF('Capital Structure'!$H$15='Capital Structure'!$G$17,CX103,IF('Capital Structure'!$H$15='Capital Structure'!$G$18,CX114,CX125)))</f>
        <v>0</v>
      </c>
      <c r="CY137" s="139">
        <f>IF('Capital Structure'!$H$15='Capital Structure'!$G$16,CY92,IF('Capital Structure'!$H$15='Capital Structure'!$G$17,CY103,IF('Capital Structure'!$H$15='Capital Structure'!$G$18,CY114,CY125)))</f>
        <v>0</v>
      </c>
      <c r="CZ137" s="139">
        <f>IF('Capital Structure'!$H$15='Capital Structure'!$G$16,CZ92,IF('Capital Structure'!$H$15='Capital Structure'!$G$17,CZ103,IF('Capital Structure'!$H$15='Capital Structure'!$G$18,CZ114,CZ125)))</f>
        <v>0</v>
      </c>
      <c r="DA137" s="139">
        <f>IF('Capital Structure'!$H$15='Capital Structure'!$G$16,DA92,IF('Capital Structure'!$H$15='Capital Structure'!$G$17,DA103,IF('Capital Structure'!$H$15='Capital Structure'!$G$18,DA114,DA125)))</f>
        <v>0</v>
      </c>
      <c r="DB137" s="139">
        <f>IF('Capital Structure'!$H$15='Capital Structure'!$G$16,DB92,IF('Capital Structure'!$H$15='Capital Structure'!$G$17,DB103,IF('Capital Structure'!$H$15='Capital Structure'!$G$18,DB114,DB125)))</f>
        <v>0</v>
      </c>
      <c r="DC137" s="139">
        <f>IF('Capital Structure'!$H$15='Capital Structure'!$G$16,DC92,IF('Capital Structure'!$H$15='Capital Structure'!$G$17,DC103,IF('Capital Structure'!$H$15='Capital Structure'!$G$18,DC114,DC125)))</f>
        <v>0</v>
      </c>
      <c r="DD137" s="139">
        <f>IF('Capital Structure'!$H$15='Capital Structure'!$G$16,DD92,IF('Capital Structure'!$H$15='Capital Structure'!$G$17,DD103,IF('Capital Structure'!$H$15='Capital Structure'!$G$18,DD114,DD125)))</f>
        <v>0</v>
      </c>
      <c r="DE137" s="139">
        <f>IF('Capital Structure'!$H$15='Capital Structure'!$G$16,DE92,IF('Capital Structure'!$H$15='Capital Structure'!$G$17,DE103,IF('Capital Structure'!$H$15='Capital Structure'!$G$18,DE114,DE125)))</f>
        <v>0</v>
      </c>
      <c r="DF137" s="139">
        <f>IF('Capital Structure'!$H$15='Capital Structure'!$G$16,DF92,IF('Capital Structure'!$H$15='Capital Structure'!$G$17,DF103,IF('Capital Structure'!$H$15='Capital Structure'!$G$18,DF114,DF125)))</f>
        <v>0</v>
      </c>
      <c r="DG137" s="139">
        <f>IF('Capital Structure'!$H$15='Capital Structure'!$G$16,DG92,IF('Capital Structure'!$H$15='Capital Structure'!$G$17,DG103,IF('Capital Structure'!$H$15='Capital Structure'!$G$18,DG114,DG125)))</f>
        <v>0</v>
      </c>
      <c r="DH137" s="139">
        <f>IF('Capital Structure'!$H$15='Capital Structure'!$G$16,DH92,IF('Capital Structure'!$H$15='Capital Structure'!$G$17,DH103,IF('Capital Structure'!$H$15='Capital Structure'!$G$18,DH114,DH125)))</f>
        <v>0</v>
      </c>
      <c r="DI137" s="139">
        <f>IF('Capital Structure'!$H$15='Capital Structure'!$G$16,DI92,IF('Capital Structure'!$H$15='Capital Structure'!$G$17,DI103,IF('Capital Structure'!$H$15='Capital Structure'!$G$18,DI114,DI125)))</f>
        <v>0</v>
      </c>
      <c r="DJ137" s="139">
        <f>IF('Capital Structure'!$H$15='Capital Structure'!$G$16,DJ92,IF('Capital Structure'!$H$15='Capital Structure'!$G$17,DJ103,IF('Capital Structure'!$H$15='Capital Structure'!$G$18,DJ114,DJ125)))</f>
        <v>0</v>
      </c>
      <c r="DK137" s="139">
        <f>IF('Capital Structure'!$H$15='Capital Structure'!$G$16,DK92,IF('Capital Structure'!$H$15='Capital Structure'!$G$17,DK103,IF('Capital Structure'!$H$15='Capital Structure'!$G$18,DK114,DK125)))</f>
        <v>0</v>
      </c>
      <c r="DL137" s="139">
        <f>IF('Capital Structure'!$H$15='Capital Structure'!$G$16,DL92,IF('Capital Structure'!$H$15='Capital Structure'!$G$17,DL103,IF('Capital Structure'!$H$15='Capital Structure'!$G$18,DL114,DL125)))</f>
        <v>0</v>
      </c>
      <c r="DM137" s="139">
        <f>IF('Capital Structure'!$H$15='Capital Structure'!$G$16,DM92,IF('Capital Structure'!$H$15='Capital Structure'!$G$17,DM103,IF('Capital Structure'!$H$15='Capital Structure'!$G$18,DM114,DM125)))</f>
        <v>0</v>
      </c>
      <c r="DN137" s="139">
        <f>IF('Capital Structure'!$H$15='Capital Structure'!$G$16,DN92,IF('Capital Structure'!$H$15='Capital Structure'!$G$17,DN103,IF('Capital Structure'!$H$15='Capital Structure'!$G$18,DN114,DN125)))</f>
        <v>0</v>
      </c>
      <c r="DO137" s="139">
        <f>IF('Capital Structure'!$H$15='Capital Structure'!$G$16,DO92,IF('Capital Structure'!$H$15='Capital Structure'!$G$17,DO103,IF('Capital Structure'!$H$15='Capital Structure'!$G$18,DO114,DO125)))</f>
        <v>0</v>
      </c>
      <c r="DP137" s="139">
        <f>IF('Capital Structure'!$H$15='Capital Structure'!$G$16,DP92,IF('Capital Structure'!$H$15='Capital Structure'!$G$17,DP103,IF('Capital Structure'!$H$15='Capital Structure'!$G$18,DP114,DP125)))</f>
        <v>0</v>
      </c>
      <c r="DQ137" s="139">
        <f>IF('Capital Structure'!$H$15='Capital Structure'!$G$16,DQ92,IF('Capital Structure'!$H$15='Capital Structure'!$G$17,DQ103,IF('Capital Structure'!$H$15='Capital Structure'!$G$18,DQ114,DQ125)))</f>
        <v>0</v>
      </c>
      <c r="DR137" s="139">
        <f>IF('Capital Structure'!$H$15='Capital Structure'!$G$16,DR92,IF('Capital Structure'!$H$15='Capital Structure'!$G$17,DR103,IF('Capital Structure'!$H$15='Capital Structure'!$G$18,DR114,DR125)))</f>
        <v>0</v>
      </c>
      <c r="DS137" s="139">
        <f>IF('Capital Structure'!$H$15='Capital Structure'!$G$16,DS92,IF('Capital Structure'!$H$15='Capital Structure'!$G$17,DS103,IF('Capital Structure'!$H$15='Capital Structure'!$G$18,DS114,DS125)))</f>
        <v>0</v>
      </c>
      <c r="DT137" s="139">
        <f>IF('Capital Structure'!$H$15='Capital Structure'!$G$16,DT92,IF('Capital Structure'!$H$15='Capital Structure'!$G$17,DT103,IF('Capital Structure'!$H$15='Capital Structure'!$G$18,DT114,DT125)))</f>
        <v>0</v>
      </c>
      <c r="DU137" s="139">
        <f>IF('Capital Structure'!$H$15='Capital Structure'!$G$16,DU92,IF('Capital Structure'!$H$15='Capital Structure'!$G$17,DU103,IF('Capital Structure'!$H$15='Capital Structure'!$G$18,DU114,DU125)))</f>
        <v>0</v>
      </c>
      <c r="DV137" s="139">
        <f>IF('Capital Structure'!$H$15='Capital Structure'!$G$16,DV92,IF('Capital Structure'!$H$15='Capital Structure'!$G$17,DV103,IF('Capital Structure'!$H$15='Capital Structure'!$G$18,DV114,DV125)))</f>
        <v>0</v>
      </c>
      <c r="DW137" s="139">
        <f>IF('Capital Structure'!$H$15='Capital Structure'!$G$16,DW92,IF('Capital Structure'!$H$15='Capital Structure'!$G$17,DW103,IF('Capital Structure'!$H$15='Capital Structure'!$G$18,DW114,DW125)))</f>
        <v>0</v>
      </c>
      <c r="DX137" s="139">
        <f>IF('Capital Structure'!$H$15='Capital Structure'!$G$16,DX92,IF('Capital Structure'!$H$15='Capital Structure'!$G$17,DX103,IF('Capital Structure'!$H$15='Capital Structure'!$G$18,DX114,DX125)))</f>
        <v>0</v>
      </c>
      <c r="DY137" s="139">
        <f>IF('Capital Structure'!$H$15='Capital Structure'!$G$16,DY92,IF('Capital Structure'!$H$15='Capital Structure'!$G$17,DY103,IF('Capital Structure'!$H$15='Capital Structure'!$G$18,DY114,DY125)))</f>
        <v>0</v>
      </c>
      <c r="DZ137" s="139">
        <f>IF('Capital Structure'!$H$15='Capital Structure'!$G$16,DZ92,IF('Capital Structure'!$H$15='Capital Structure'!$G$17,DZ103,IF('Capital Structure'!$H$15='Capital Structure'!$G$18,DZ114,DZ125)))</f>
        <v>0</v>
      </c>
      <c r="EA137" s="139">
        <f>IF('Capital Structure'!$H$15='Capital Structure'!$G$16,EA92,IF('Capital Structure'!$H$15='Capital Structure'!$G$17,EA103,IF('Capital Structure'!$H$15='Capital Structure'!$G$18,EA114,EA125)))</f>
        <v>0</v>
      </c>
      <c r="EB137" s="139">
        <f>IF('Capital Structure'!$H$15='Capital Structure'!$G$16,EB92,IF('Capital Structure'!$H$15='Capital Structure'!$G$17,EB103,IF('Capital Structure'!$H$15='Capital Structure'!$G$18,EB114,EB125)))</f>
        <v>0</v>
      </c>
      <c r="EC137" s="139">
        <f>IF('Capital Structure'!$H$15='Capital Structure'!$G$16,EC92,IF('Capital Structure'!$H$15='Capital Structure'!$G$17,EC103,IF('Capital Structure'!$H$15='Capital Structure'!$G$18,EC114,EC125)))</f>
        <v>0</v>
      </c>
      <c r="ED137" s="139">
        <f>IF('Capital Structure'!$H$15='Capital Structure'!$G$16,ED92,IF('Capital Structure'!$H$15='Capital Structure'!$G$17,ED103,IF('Capital Structure'!$H$15='Capital Structure'!$G$18,ED114,ED125)))</f>
        <v>0</v>
      </c>
      <c r="EE137" s="139">
        <f>IF('Capital Structure'!$H$15='Capital Structure'!$G$16,EE92,IF('Capital Structure'!$H$15='Capital Structure'!$G$17,EE103,IF('Capital Structure'!$H$15='Capital Structure'!$G$18,EE114,EE125)))</f>
        <v>0</v>
      </c>
      <c r="EF137" s="139">
        <f>IF('Capital Structure'!$H$15='Capital Structure'!$G$16,EF92,IF('Capital Structure'!$H$15='Capital Structure'!$G$17,EF103,IF('Capital Structure'!$H$15='Capital Structure'!$G$18,EF114,EF125)))</f>
        <v>0</v>
      </c>
      <c r="EG137" s="139">
        <f>IF('Capital Structure'!$H$15='Capital Structure'!$G$16,EG92,IF('Capital Structure'!$H$15='Capital Structure'!$G$17,EG103,IF('Capital Structure'!$H$15='Capital Structure'!$G$18,EG114,EG125)))</f>
        <v>0</v>
      </c>
      <c r="EH137" s="139">
        <f>IF('Capital Structure'!$H$15='Capital Structure'!$G$16,EH92,IF('Capital Structure'!$H$15='Capital Structure'!$G$17,EH103,IF('Capital Structure'!$H$15='Capital Structure'!$G$18,EH114,EH125)))</f>
        <v>0</v>
      </c>
      <c r="EI137" s="139">
        <f>IF('Capital Structure'!$H$15='Capital Structure'!$G$16,EI92,IF('Capital Structure'!$H$15='Capital Structure'!$G$17,EI103,IF('Capital Structure'!$H$15='Capital Structure'!$G$18,EI114,EI125)))</f>
        <v>0</v>
      </c>
      <c r="EJ137" s="139">
        <f>IF('Capital Structure'!$H$15='Capital Structure'!$G$16,EJ92,IF('Capital Structure'!$H$15='Capital Structure'!$G$17,EJ103,IF('Capital Structure'!$H$15='Capital Structure'!$G$18,EJ114,EJ125)))</f>
        <v>0</v>
      </c>
      <c r="EK137" s="139">
        <f>IF('Capital Structure'!$H$15='Capital Structure'!$G$16,EK92,IF('Capital Structure'!$H$15='Capital Structure'!$G$17,EK103,IF('Capital Structure'!$H$15='Capital Structure'!$G$18,EK114,EK125)))</f>
        <v>0</v>
      </c>
      <c r="EL137" s="139">
        <f>IF('Capital Structure'!$H$15='Capital Structure'!$G$16,EL92,IF('Capital Structure'!$H$15='Capital Structure'!$G$17,EL103,IF('Capital Structure'!$H$15='Capital Structure'!$G$18,EL114,EL125)))</f>
        <v>0</v>
      </c>
      <c r="EM137" s="139">
        <f>IF('Capital Structure'!$H$15='Capital Structure'!$G$16,EM92,IF('Capital Structure'!$H$15='Capital Structure'!$G$17,EM103,IF('Capital Structure'!$H$15='Capital Structure'!$G$18,EM114,EM125)))</f>
        <v>0</v>
      </c>
      <c r="EN137" s="139">
        <f>IF('Capital Structure'!$H$15='Capital Structure'!$G$16,EN92,IF('Capital Structure'!$H$15='Capital Structure'!$G$17,EN103,IF('Capital Structure'!$H$15='Capital Structure'!$G$18,EN114,EN125)))</f>
        <v>0</v>
      </c>
      <c r="EO137" s="139">
        <f>IF('Capital Structure'!$H$15='Capital Structure'!$G$16,EO92,IF('Capital Structure'!$H$15='Capital Structure'!$G$17,EO103,IF('Capital Structure'!$H$15='Capital Structure'!$G$18,EO114,EO125)))</f>
        <v>0</v>
      </c>
      <c r="EP137" s="139">
        <f>IF('Capital Structure'!$H$15='Capital Structure'!$G$16,EP92,IF('Capital Structure'!$H$15='Capital Structure'!$G$17,EP103,IF('Capital Structure'!$H$15='Capital Structure'!$G$18,EP114,EP125)))</f>
        <v>0</v>
      </c>
      <c r="EQ137" s="139">
        <f>IF('Capital Structure'!$H$15='Capital Structure'!$G$16,EQ92,IF('Capital Structure'!$H$15='Capital Structure'!$G$17,EQ103,IF('Capital Structure'!$H$15='Capital Structure'!$G$18,EQ114,EQ125)))</f>
        <v>0</v>
      </c>
      <c r="ER137" s="139">
        <f>IF('Capital Structure'!$H$15='Capital Structure'!$G$16,ER92,IF('Capital Structure'!$H$15='Capital Structure'!$G$17,ER103,IF('Capital Structure'!$H$15='Capital Structure'!$G$18,ER114,ER125)))</f>
        <v>0</v>
      </c>
      <c r="ES137" s="139">
        <f>IF('Capital Structure'!$H$15='Capital Structure'!$G$16,ES92,IF('Capital Structure'!$H$15='Capital Structure'!$G$17,ES103,IF('Capital Structure'!$H$15='Capital Structure'!$G$18,ES114,ES125)))</f>
        <v>0</v>
      </c>
      <c r="ET137" s="139">
        <f>IF('Capital Structure'!$H$15='Capital Structure'!$G$16,ET92,IF('Capital Structure'!$H$15='Capital Structure'!$G$17,ET103,IF('Capital Structure'!$H$15='Capital Structure'!$G$18,ET114,ET125)))</f>
        <v>0</v>
      </c>
      <c r="EU137" s="139">
        <f>IF('Capital Structure'!$H$15='Capital Structure'!$G$16,EU92,IF('Capital Structure'!$H$15='Capital Structure'!$G$17,EU103,IF('Capital Structure'!$H$15='Capital Structure'!$G$18,EU114,EU125)))</f>
        <v>0</v>
      </c>
      <c r="EV137" s="139">
        <f>IF('Capital Structure'!$H$15='Capital Structure'!$G$16,EV92,IF('Capital Structure'!$H$15='Capital Structure'!$G$17,EV103,IF('Capital Structure'!$H$15='Capital Structure'!$G$18,EV114,EV125)))</f>
        <v>0</v>
      </c>
      <c r="EW137" s="139">
        <f>IF('Capital Structure'!$H$15='Capital Structure'!$G$16,EW92,IF('Capital Structure'!$H$15='Capital Structure'!$G$17,EW103,IF('Capital Structure'!$H$15='Capital Structure'!$G$18,EW114,EW125)))</f>
        <v>0</v>
      </c>
      <c r="EX137" s="139">
        <f>IF('Capital Structure'!$H$15='Capital Structure'!$G$16,EX92,IF('Capital Structure'!$H$15='Capital Structure'!$G$17,EX103,IF('Capital Structure'!$H$15='Capital Structure'!$G$18,EX114,EX125)))</f>
        <v>0</v>
      </c>
      <c r="EY137" s="139">
        <f>IF('Capital Structure'!$H$15='Capital Structure'!$G$16,EY92,IF('Capital Structure'!$H$15='Capital Structure'!$G$17,EY103,IF('Capital Structure'!$H$15='Capital Structure'!$G$18,EY114,EY125)))</f>
        <v>0</v>
      </c>
      <c r="EZ137" s="139">
        <f>IF('Capital Structure'!$H$15='Capital Structure'!$G$16,EZ92,IF('Capital Structure'!$H$15='Capital Structure'!$G$17,EZ103,IF('Capital Structure'!$H$15='Capital Structure'!$G$18,EZ114,EZ125)))</f>
        <v>0</v>
      </c>
      <c r="FA137" s="139">
        <f>IF('Capital Structure'!$H$15='Capital Structure'!$G$16,FA92,IF('Capital Structure'!$H$15='Capital Structure'!$G$17,FA103,IF('Capital Structure'!$H$15='Capital Structure'!$G$18,FA114,FA125)))</f>
        <v>0</v>
      </c>
      <c r="FB137" s="139">
        <f>IF('Capital Structure'!$H$15='Capital Structure'!$G$16,FB92,IF('Capital Structure'!$H$15='Capital Structure'!$G$17,FB103,IF('Capital Structure'!$H$15='Capital Structure'!$G$18,FB114,FB125)))</f>
        <v>0</v>
      </c>
      <c r="FC137" s="139"/>
      <c r="FD137" s="139"/>
      <c r="FE137" s="139"/>
      <c r="FF137" s="139"/>
      <c r="FG137" s="139"/>
      <c r="FH137" s="139"/>
      <c r="FI137" s="139"/>
      <c r="FJ137" s="139"/>
      <c r="FK137" s="139"/>
      <c r="FL137" s="139"/>
      <c r="FM137" s="139"/>
      <c r="FN137" s="139"/>
      <c r="FO137" s="139"/>
      <c r="FP137" s="139"/>
      <c r="FQ137" s="139"/>
      <c r="FR137" s="139"/>
      <c r="FS137" s="139"/>
      <c r="FT137" s="139"/>
      <c r="FU137" s="139"/>
      <c r="FV137" s="139"/>
      <c r="FW137" s="139"/>
      <c r="FX137" s="139"/>
      <c r="FY137" s="139"/>
      <c r="FZ137" s="139"/>
      <c r="GA137" s="139"/>
      <c r="GB137" s="139"/>
      <c r="GC137" s="139"/>
      <c r="GD137" s="139"/>
      <c r="GE137" s="139"/>
      <c r="GF137" s="139"/>
      <c r="GG137" s="139"/>
      <c r="GH137" s="139"/>
      <c r="GI137" s="139"/>
      <c r="GJ137" s="139"/>
      <c r="GK137" s="139"/>
      <c r="GL137" s="139"/>
      <c r="GM137" s="139"/>
      <c r="GN137" s="139"/>
      <c r="GO137" s="139"/>
      <c r="GP137" s="139"/>
      <c r="GQ137" s="139"/>
      <c r="GR137" s="139"/>
      <c r="GS137" s="139"/>
      <c r="GT137" s="139"/>
      <c r="GU137" s="139"/>
      <c r="GV137" s="139"/>
      <c r="GW137" s="139"/>
      <c r="GX137" s="139"/>
    </row>
    <row r="138" spans="1:206">
      <c r="B138" s="148" t="s">
        <v>359</v>
      </c>
      <c r="D138" s="108"/>
      <c r="E138" s="139">
        <f>IF('Capital Structure'!$H$15='Capital Structure'!$G$16,E94,IF('Capital Structure'!$H$15='Capital Structure'!$G$17,E105,IF('Capital Structure'!$H$15='Capital Structure'!$G$18,E116,E127)))</f>
        <v>0</v>
      </c>
      <c r="F138" s="139">
        <f>IF('Capital Structure'!$H$15='Capital Structure'!$G$16,F94,IF('Capital Structure'!$H$15='Capital Structure'!$G$17,F105,IF('Capital Structure'!$H$15='Capital Structure'!$G$18,F116,F127)))</f>
        <v>0</v>
      </c>
      <c r="G138" s="139">
        <f>IF('Capital Structure'!$H$15='Capital Structure'!$G$16,G94,IF('Capital Structure'!$H$15='Capital Structure'!$G$17,G105,IF('Capital Structure'!$H$15='Capital Structure'!$G$18,G116,G127)))</f>
        <v>0</v>
      </c>
      <c r="H138" s="139">
        <f>IF('Capital Structure'!$H$15='Capital Structure'!$G$16,H94,IF('Capital Structure'!$H$15='Capital Structure'!$G$17,H105,IF('Capital Structure'!$H$15='Capital Structure'!$G$18,H116,H127)))</f>
        <v>0</v>
      </c>
      <c r="I138" s="139">
        <f>IF('Capital Structure'!$H$15='Capital Structure'!$G$16,I94,IF('Capital Structure'!$H$15='Capital Structure'!$G$17,I105,IF('Capital Structure'!$H$15='Capital Structure'!$G$18,I116,I127)))</f>
        <v>0</v>
      </c>
      <c r="J138" s="139">
        <f>IF('Capital Structure'!$H$15='Capital Structure'!$G$16,J94,IF('Capital Structure'!$H$15='Capital Structure'!$G$17,J105,IF('Capital Structure'!$H$15='Capital Structure'!$G$18,J116,J127)))</f>
        <v>0</v>
      </c>
      <c r="K138" s="139">
        <f>IF('Capital Structure'!$H$15='Capital Structure'!$G$16,K94,IF('Capital Structure'!$H$15='Capital Structure'!$G$17,K105,IF('Capital Structure'!$H$15='Capital Structure'!$G$18,K116,K127)))</f>
        <v>0</v>
      </c>
      <c r="L138" s="139">
        <f>IF('Capital Structure'!$H$15='Capital Structure'!$G$16,L94,IF('Capital Structure'!$H$15='Capital Structure'!$G$17,L105,IF('Capital Structure'!$H$15='Capital Structure'!$G$18,L116,L127)))</f>
        <v>0</v>
      </c>
      <c r="M138" s="139">
        <f>IF('Capital Structure'!$H$15='Capital Structure'!$G$16,M94,IF('Capital Structure'!$H$15='Capital Structure'!$G$17,M105,IF('Capital Structure'!$H$15='Capital Structure'!$G$18,M116,M127)))</f>
        <v>0</v>
      </c>
      <c r="N138" s="139">
        <f>IF('Capital Structure'!$H$15='Capital Structure'!$G$16,N94,IF('Capital Structure'!$H$15='Capital Structure'!$G$17,N105,IF('Capital Structure'!$H$15='Capital Structure'!$G$18,N116,N127)))</f>
        <v>0</v>
      </c>
      <c r="O138" s="139">
        <f>IF('Capital Structure'!$H$15='Capital Structure'!$G$16,O94,IF('Capital Structure'!$H$15='Capital Structure'!$G$17,O105,IF('Capital Structure'!$H$15='Capital Structure'!$G$18,O116,O127)))</f>
        <v>0</v>
      </c>
      <c r="P138" s="139">
        <f>IF('Capital Structure'!$H$15='Capital Structure'!$G$16,P94,IF('Capital Structure'!$H$15='Capital Structure'!$G$17,P105,IF('Capital Structure'!$H$15='Capital Structure'!$G$18,P116,P127)))</f>
        <v>0</v>
      </c>
      <c r="Q138" s="139">
        <f>IF('Capital Structure'!$H$15='Capital Structure'!$G$16,Q94,IF('Capital Structure'!$H$15='Capital Structure'!$G$17,Q105,IF('Capital Structure'!$H$15='Capital Structure'!$G$18,Q116,Q127)))</f>
        <v>0</v>
      </c>
      <c r="R138" s="139">
        <f>IF('Capital Structure'!$H$15='Capital Structure'!$G$16,R94,IF('Capital Structure'!$H$15='Capital Structure'!$G$17,R105,IF('Capital Structure'!$H$15='Capital Structure'!$G$18,R116,R127)))</f>
        <v>0</v>
      </c>
      <c r="S138" s="139">
        <f>IF('Capital Structure'!$H$15='Capital Structure'!$G$16,S94,IF('Capital Structure'!$H$15='Capital Structure'!$G$17,S105,IF('Capital Structure'!$H$15='Capital Structure'!$G$18,S116,S127)))</f>
        <v>0</v>
      </c>
      <c r="T138" s="139">
        <f>IF('Capital Structure'!$H$15='Capital Structure'!$G$16,T94,IF('Capital Structure'!$H$15='Capital Structure'!$G$17,T105,IF('Capital Structure'!$H$15='Capital Structure'!$G$18,T116,T127)))</f>
        <v>0</v>
      </c>
      <c r="U138" s="139">
        <f>IF('Capital Structure'!$H$15='Capital Structure'!$G$16,U94,IF('Capital Structure'!$H$15='Capital Structure'!$G$17,U105,IF('Capital Structure'!$H$15='Capital Structure'!$G$18,U116,U127)))</f>
        <v>0</v>
      </c>
      <c r="V138" s="139">
        <f>IF('Capital Structure'!$H$15='Capital Structure'!$G$16,V94,IF('Capital Structure'!$H$15='Capital Structure'!$G$17,V105,IF('Capital Structure'!$H$15='Capital Structure'!$G$18,V116,V127)))</f>
        <v>0</v>
      </c>
      <c r="W138" s="139">
        <f>IF('Capital Structure'!$H$15='Capital Structure'!$G$16,W94,IF('Capital Structure'!$H$15='Capital Structure'!$G$17,W105,IF('Capital Structure'!$H$15='Capital Structure'!$G$18,W116,W127)))</f>
        <v>0</v>
      </c>
      <c r="X138" s="139">
        <f>IF('Capital Structure'!$H$15='Capital Structure'!$G$16,X94,IF('Capital Structure'!$H$15='Capital Structure'!$G$17,X105,IF('Capital Structure'!$H$15='Capital Structure'!$G$18,X116,X127)))</f>
        <v>0</v>
      </c>
      <c r="Y138" s="139">
        <f>IF('Capital Structure'!$H$15='Capital Structure'!$G$16,Y94,IF('Capital Structure'!$H$15='Capital Structure'!$G$17,Y105,IF('Capital Structure'!$H$15='Capital Structure'!$G$18,Y116,Y127)))</f>
        <v>0</v>
      </c>
      <c r="Z138" s="139">
        <f>IF('Capital Structure'!$H$15='Capital Structure'!$G$16,Z94,IF('Capital Structure'!$H$15='Capital Structure'!$G$17,Z105,IF('Capital Structure'!$H$15='Capital Structure'!$G$18,Z116,Z127)))</f>
        <v>0</v>
      </c>
      <c r="AA138" s="139">
        <f>IF('Capital Structure'!$H$15='Capital Structure'!$G$16,AA94,IF('Capital Structure'!$H$15='Capital Structure'!$G$17,AA105,IF('Capital Structure'!$H$15='Capital Structure'!$G$18,AA116,AA127)))</f>
        <v>0</v>
      </c>
      <c r="AB138" s="139">
        <f>IF('Capital Structure'!$H$15='Capital Structure'!$G$16,AB94,IF('Capital Structure'!$H$15='Capital Structure'!$G$17,AB105,IF('Capital Structure'!$H$15='Capital Structure'!$G$18,AB116,AB127)))</f>
        <v>0</v>
      </c>
      <c r="AC138" s="139">
        <f>IF('Capital Structure'!$H$15='Capital Structure'!$G$16,AC94,IF('Capital Structure'!$H$15='Capital Structure'!$G$17,AC105,IF('Capital Structure'!$H$15='Capital Structure'!$G$18,AC116,AC127)))</f>
        <v>0</v>
      </c>
      <c r="AD138" s="139">
        <f>IF('Capital Structure'!$H$15='Capital Structure'!$G$16,AD94,IF('Capital Structure'!$H$15='Capital Structure'!$G$17,AD105,IF('Capital Structure'!$H$15='Capital Structure'!$G$18,AD116,AD127)))</f>
        <v>0</v>
      </c>
      <c r="AE138" s="139">
        <f>IF('Capital Structure'!$H$15='Capital Structure'!$G$16,AE94,IF('Capital Structure'!$H$15='Capital Structure'!$G$17,AE105,IF('Capital Structure'!$H$15='Capital Structure'!$G$18,AE116,AE127)))</f>
        <v>0</v>
      </c>
      <c r="AF138" s="139">
        <f>IF('Capital Structure'!$H$15='Capital Structure'!$G$16,AF94,IF('Capital Structure'!$H$15='Capital Structure'!$G$17,AF105,IF('Capital Structure'!$H$15='Capital Structure'!$G$18,AF116,AF127)))</f>
        <v>0</v>
      </c>
      <c r="AG138" s="139">
        <f>IF('Capital Structure'!$H$15='Capital Structure'!$G$16,AG94,IF('Capital Structure'!$H$15='Capital Structure'!$G$17,AG105,IF('Capital Structure'!$H$15='Capital Structure'!$G$18,AG116,AG127)))</f>
        <v>0</v>
      </c>
      <c r="AH138" s="139">
        <f>IF('Capital Structure'!$H$15='Capital Structure'!$G$16,AH94,IF('Capital Structure'!$H$15='Capital Structure'!$G$17,AH105,IF('Capital Structure'!$H$15='Capital Structure'!$G$18,AH116,AH127)))</f>
        <v>0</v>
      </c>
      <c r="AI138" s="139">
        <f>IF('Capital Structure'!$H$15='Capital Structure'!$G$16,AI94,IF('Capital Structure'!$H$15='Capital Structure'!$G$17,AI105,IF('Capital Structure'!$H$15='Capital Structure'!$G$18,AI116,AI127)))</f>
        <v>0</v>
      </c>
      <c r="AJ138" s="139">
        <f>IF('Capital Structure'!$H$15='Capital Structure'!$G$16,AJ94,IF('Capital Structure'!$H$15='Capital Structure'!$G$17,AJ105,IF('Capital Structure'!$H$15='Capital Structure'!$G$18,AJ116,AJ127)))</f>
        <v>0</v>
      </c>
      <c r="AK138" s="139">
        <f>IF('Capital Structure'!$H$15='Capital Structure'!$G$16,AK94,IF('Capital Structure'!$H$15='Capital Structure'!$G$17,AK105,IF('Capital Structure'!$H$15='Capital Structure'!$G$18,AK116,AK127)))</f>
        <v>0</v>
      </c>
      <c r="AL138" s="139">
        <f>IF('Capital Structure'!$H$15='Capital Structure'!$G$16,AL94,IF('Capital Structure'!$H$15='Capital Structure'!$G$17,AL105,IF('Capital Structure'!$H$15='Capital Structure'!$G$18,AL116,AL127)))</f>
        <v>0</v>
      </c>
      <c r="AM138" s="139">
        <f>IF('Capital Structure'!$H$15='Capital Structure'!$G$16,AM94,IF('Capital Structure'!$H$15='Capital Structure'!$G$17,AM105,IF('Capital Structure'!$H$15='Capital Structure'!$G$18,AM116,AM127)))</f>
        <v>0</v>
      </c>
      <c r="AN138" s="139">
        <f>IF('Capital Structure'!$H$15='Capital Structure'!$G$16,AN94,IF('Capital Structure'!$H$15='Capital Structure'!$G$17,AN105,IF('Capital Structure'!$H$15='Capital Structure'!$G$18,AN116,AN127)))</f>
        <v>0</v>
      </c>
      <c r="AO138" s="139">
        <f>IF('Capital Structure'!$H$15='Capital Structure'!$G$16,AO94,IF('Capital Structure'!$H$15='Capital Structure'!$G$17,AO105,IF('Capital Structure'!$H$15='Capital Structure'!$G$18,AO116,AO127)))</f>
        <v>0</v>
      </c>
      <c r="AP138" s="139">
        <f>IF('Capital Structure'!$H$15='Capital Structure'!$G$16,AP94,IF('Capital Structure'!$H$15='Capital Structure'!$G$17,AP105,IF('Capital Structure'!$H$15='Capital Structure'!$G$18,AP116,AP127)))</f>
        <v>0</v>
      </c>
      <c r="AQ138" s="139">
        <f>IF('Capital Structure'!$H$15='Capital Structure'!$G$16,AQ94,IF('Capital Structure'!$H$15='Capital Structure'!$G$17,AQ105,IF('Capital Structure'!$H$15='Capital Structure'!$G$18,AQ116,AQ127)))</f>
        <v>0</v>
      </c>
      <c r="AR138" s="139">
        <f>IF('Capital Structure'!$H$15='Capital Structure'!$G$16,AR94,IF('Capital Structure'!$H$15='Capital Structure'!$G$17,AR105,IF('Capital Structure'!$H$15='Capital Structure'!$G$18,AR116,AR127)))</f>
        <v>0</v>
      </c>
      <c r="AS138" s="139">
        <f>IF('Capital Structure'!$H$15='Capital Structure'!$G$16,AS94,IF('Capital Structure'!$H$15='Capital Structure'!$G$17,AS105,IF('Capital Structure'!$H$15='Capital Structure'!$G$18,AS116,AS127)))</f>
        <v>0</v>
      </c>
      <c r="AT138" s="139">
        <f>IF('Capital Structure'!$H$15='Capital Structure'!$G$16,AT94,IF('Capital Structure'!$H$15='Capital Structure'!$G$17,AT105,IF('Capital Structure'!$H$15='Capital Structure'!$G$18,AT116,AT127)))</f>
        <v>0</v>
      </c>
      <c r="AU138" s="139">
        <f>IF('Capital Structure'!$H$15='Capital Structure'!$G$16,AU94,IF('Capital Structure'!$H$15='Capital Structure'!$G$17,AU105,IF('Capital Structure'!$H$15='Capital Structure'!$G$18,AU116,AU127)))</f>
        <v>0</v>
      </c>
      <c r="AV138" s="139">
        <f>IF('Capital Structure'!$H$15='Capital Structure'!$G$16,AV94,IF('Capital Structure'!$H$15='Capital Structure'!$G$17,AV105,IF('Capital Structure'!$H$15='Capital Structure'!$G$18,AV116,AV127)))</f>
        <v>0</v>
      </c>
      <c r="AW138" s="139">
        <f>IF('Capital Structure'!$H$15='Capital Structure'!$G$16,AW94,IF('Capital Structure'!$H$15='Capital Structure'!$G$17,AW105,IF('Capital Structure'!$H$15='Capital Structure'!$G$18,AW116,AW127)))</f>
        <v>0</v>
      </c>
      <c r="AX138" s="139">
        <f>IF('Capital Structure'!$H$15='Capital Structure'!$G$16,AX94,IF('Capital Structure'!$H$15='Capital Structure'!$G$17,AX105,IF('Capital Structure'!$H$15='Capital Structure'!$G$18,AX116,AX127)))</f>
        <v>0</v>
      </c>
      <c r="AY138" s="139">
        <f>IF('Capital Structure'!$H$15='Capital Structure'!$G$16,AY94,IF('Capital Structure'!$H$15='Capital Structure'!$G$17,AY105,IF('Capital Structure'!$H$15='Capital Structure'!$G$18,AY116,AY127)))</f>
        <v>0</v>
      </c>
      <c r="AZ138" s="139">
        <f>IF('Capital Structure'!$H$15='Capital Structure'!$G$16,AZ94,IF('Capital Structure'!$H$15='Capital Structure'!$G$17,AZ105,IF('Capital Structure'!$H$15='Capital Structure'!$G$18,AZ116,AZ127)))</f>
        <v>0</v>
      </c>
      <c r="BA138" s="139">
        <f>IF('Capital Structure'!$H$15='Capital Structure'!$G$16,BA94,IF('Capital Structure'!$H$15='Capital Structure'!$G$17,BA105,IF('Capital Structure'!$H$15='Capital Structure'!$G$18,BA116,BA127)))</f>
        <v>0</v>
      </c>
      <c r="BB138" s="139">
        <f>IF('Capital Structure'!$H$15='Capital Structure'!$G$16,BB94,IF('Capital Structure'!$H$15='Capital Structure'!$G$17,BB105,IF('Capital Structure'!$H$15='Capital Structure'!$G$18,BB116,BB127)))</f>
        <v>0</v>
      </c>
      <c r="BC138" s="139">
        <f>IF('Capital Structure'!$H$15='Capital Structure'!$G$16,BC94,IF('Capital Structure'!$H$15='Capital Structure'!$G$17,BC105,IF('Capital Structure'!$H$15='Capital Structure'!$G$18,BC116,BC127)))</f>
        <v>0</v>
      </c>
      <c r="BD138" s="139">
        <f>IF('Capital Structure'!$H$15='Capital Structure'!$G$16,BD94,IF('Capital Structure'!$H$15='Capital Structure'!$G$17,BD105,IF('Capital Structure'!$H$15='Capital Structure'!$G$18,BD116,BD127)))</f>
        <v>0</v>
      </c>
      <c r="BE138" s="139">
        <f>IF('Capital Structure'!$H$15='Capital Structure'!$G$16,BE94,IF('Capital Structure'!$H$15='Capital Structure'!$G$17,BE105,IF('Capital Structure'!$H$15='Capital Structure'!$G$18,BE116,BE127)))</f>
        <v>0</v>
      </c>
      <c r="BF138" s="139">
        <f>IF('Capital Structure'!$H$15='Capital Structure'!$G$16,BF94,IF('Capital Structure'!$H$15='Capital Structure'!$G$17,BF105,IF('Capital Structure'!$H$15='Capital Structure'!$G$18,BF116,BF127)))</f>
        <v>0</v>
      </c>
      <c r="BG138" s="139">
        <f>IF('Capital Structure'!$H$15='Capital Structure'!$G$16,BG94,IF('Capital Structure'!$H$15='Capital Structure'!$G$17,BG105,IF('Capital Structure'!$H$15='Capital Structure'!$G$18,BG116,BG127)))</f>
        <v>0</v>
      </c>
      <c r="BH138" s="139">
        <f>IF('Capital Structure'!$H$15='Capital Structure'!$G$16,BH94,IF('Capital Structure'!$H$15='Capital Structure'!$G$17,BH105,IF('Capital Structure'!$H$15='Capital Structure'!$G$18,BH116,BH127)))</f>
        <v>0</v>
      </c>
      <c r="BI138" s="139">
        <f>IF('Capital Structure'!$H$15='Capital Structure'!$G$16,BI94,IF('Capital Structure'!$H$15='Capital Structure'!$G$17,BI105,IF('Capital Structure'!$H$15='Capital Structure'!$G$18,BI116,BI127)))</f>
        <v>0</v>
      </c>
      <c r="BJ138" s="139">
        <f>IF('Capital Structure'!$H$15='Capital Structure'!$G$16,BJ94,IF('Capital Structure'!$H$15='Capital Structure'!$G$17,BJ105,IF('Capital Structure'!$H$15='Capital Structure'!$G$18,BJ116,BJ127)))</f>
        <v>0</v>
      </c>
      <c r="BK138" s="139">
        <f>IF('Capital Structure'!$H$15='Capital Structure'!$G$16,BK94,IF('Capital Structure'!$H$15='Capital Structure'!$G$17,BK105,IF('Capital Structure'!$H$15='Capital Structure'!$G$18,BK116,BK127)))</f>
        <v>0</v>
      </c>
      <c r="BL138" s="139">
        <f>IF('Capital Structure'!$H$15='Capital Structure'!$G$16,BL94,IF('Capital Structure'!$H$15='Capital Structure'!$G$17,BL105,IF('Capital Structure'!$H$15='Capital Structure'!$G$18,BL116,BL127)))</f>
        <v>0</v>
      </c>
      <c r="BM138" s="139">
        <f>IF('Capital Structure'!$H$15='Capital Structure'!$G$16,BM94,IF('Capital Structure'!$H$15='Capital Structure'!$G$17,BM105,IF('Capital Structure'!$H$15='Capital Structure'!$G$18,BM116,BM127)))</f>
        <v>0</v>
      </c>
      <c r="BN138" s="139">
        <f>IF('Capital Structure'!$H$15='Capital Structure'!$G$16,BN94,IF('Capital Structure'!$H$15='Capital Structure'!$G$17,BN105,IF('Capital Structure'!$H$15='Capital Structure'!$G$18,BN116,BN127)))</f>
        <v>0</v>
      </c>
      <c r="BO138" s="139">
        <f>IF('Capital Structure'!$H$15='Capital Structure'!$G$16,BO94,IF('Capital Structure'!$H$15='Capital Structure'!$G$17,BO105,IF('Capital Structure'!$H$15='Capital Structure'!$G$18,BO116,BO127)))</f>
        <v>0</v>
      </c>
      <c r="BP138" s="139">
        <f>IF('Capital Structure'!$H$15='Capital Structure'!$G$16,BP94,IF('Capital Structure'!$H$15='Capital Structure'!$G$17,BP105,IF('Capital Structure'!$H$15='Capital Structure'!$G$18,BP116,BP127)))</f>
        <v>0</v>
      </c>
      <c r="BQ138" s="139">
        <f>IF('Capital Structure'!$H$15='Capital Structure'!$G$16,BQ94,IF('Capital Structure'!$H$15='Capital Structure'!$G$17,BQ105,IF('Capital Structure'!$H$15='Capital Structure'!$G$18,BQ116,BQ127)))</f>
        <v>0</v>
      </c>
      <c r="BR138" s="139">
        <f>IF('Capital Structure'!$H$15='Capital Structure'!$G$16,BR94,IF('Capital Structure'!$H$15='Capital Structure'!$G$17,BR105,IF('Capital Structure'!$H$15='Capital Structure'!$G$18,BR116,BR127)))</f>
        <v>0</v>
      </c>
      <c r="BS138" s="139">
        <f>IF('Capital Structure'!$H$15='Capital Structure'!$G$16,BS94,IF('Capital Structure'!$H$15='Capital Structure'!$G$17,BS105,IF('Capital Structure'!$H$15='Capital Structure'!$G$18,BS116,BS127)))</f>
        <v>0</v>
      </c>
      <c r="BT138" s="139">
        <f>IF('Capital Structure'!$H$15='Capital Structure'!$G$16,BT94,IF('Capital Structure'!$H$15='Capital Structure'!$G$17,BT105,IF('Capital Structure'!$H$15='Capital Structure'!$G$18,BT116,BT127)))</f>
        <v>0</v>
      </c>
      <c r="BU138" s="139">
        <f>IF('Capital Structure'!$H$15='Capital Structure'!$G$16,BU94,IF('Capital Structure'!$H$15='Capital Structure'!$G$17,BU105,IF('Capital Structure'!$H$15='Capital Structure'!$G$18,BU116,BU127)))</f>
        <v>0</v>
      </c>
      <c r="BV138" s="139">
        <f>IF('Capital Structure'!$H$15='Capital Structure'!$G$16,BV94,IF('Capital Structure'!$H$15='Capital Structure'!$G$17,BV105,IF('Capital Structure'!$H$15='Capital Structure'!$G$18,BV116,BV127)))</f>
        <v>0</v>
      </c>
      <c r="BW138" s="139">
        <f>IF('Capital Structure'!$H$15='Capital Structure'!$G$16,BW94,IF('Capital Structure'!$H$15='Capital Structure'!$G$17,BW105,IF('Capital Structure'!$H$15='Capital Structure'!$G$18,BW116,BW127)))</f>
        <v>0</v>
      </c>
      <c r="BX138" s="139">
        <f>IF('Capital Structure'!$H$15='Capital Structure'!$G$16,BX94,IF('Capital Structure'!$H$15='Capital Structure'!$G$17,BX105,IF('Capital Structure'!$H$15='Capital Structure'!$G$18,BX116,BX127)))</f>
        <v>0</v>
      </c>
      <c r="BY138" s="139">
        <f>IF('Capital Structure'!$H$15='Capital Structure'!$G$16,BY94,IF('Capital Structure'!$H$15='Capital Structure'!$G$17,BY105,IF('Capital Structure'!$H$15='Capital Structure'!$G$18,BY116,BY127)))</f>
        <v>0</v>
      </c>
      <c r="BZ138" s="139">
        <f>IF('Capital Structure'!$H$15='Capital Structure'!$G$16,BZ94,IF('Capital Structure'!$H$15='Capital Structure'!$G$17,BZ105,IF('Capital Structure'!$H$15='Capital Structure'!$G$18,BZ116,BZ127)))</f>
        <v>0</v>
      </c>
      <c r="CA138" s="139">
        <f>IF('Capital Structure'!$H$15='Capital Structure'!$G$16,CA94,IF('Capital Structure'!$H$15='Capital Structure'!$G$17,CA105,IF('Capital Structure'!$H$15='Capital Structure'!$G$18,CA116,CA127)))</f>
        <v>0</v>
      </c>
      <c r="CB138" s="139">
        <f>IF('Capital Structure'!$H$15='Capital Structure'!$G$16,CB94,IF('Capital Structure'!$H$15='Capital Structure'!$G$17,CB105,IF('Capital Structure'!$H$15='Capital Structure'!$G$18,CB116,CB127)))</f>
        <v>93337906.086587623</v>
      </c>
      <c r="CC138" s="139">
        <f>IF('Capital Structure'!$H$15='Capital Structure'!$G$16,CC94,IF('Capital Structure'!$H$15='Capital Structure'!$G$17,CC105,IF('Capital Structure'!$H$15='Capital Structure'!$G$18,CC116,CC127)))</f>
        <v>0</v>
      </c>
      <c r="CD138" s="139">
        <f>IF('Capital Structure'!$H$15='Capital Structure'!$G$16,CD94,IF('Capital Structure'!$H$15='Capital Structure'!$G$17,CD105,IF('Capital Structure'!$H$15='Capital Structure'!$G$18,CD116,CD127)))</f>
        <v>0</v>
      </c>
      <c r="CE138" s="139">
        <f>IF('Capital Structure'!$H$15='Capital Structure'!$G$16,CE94,IF('Capital Structure'!$H$15='Capital Structure'!$G$17,CE105,IF('Capital Structure'!$H$15='Capital Structure'!$G$18,CE116,CE127)))</f>
        <v>0</v>
      </c>
      <c r="CF138" s="139">
        <f>IF('Capital Structure'!$H$15='Capital Structure'!$G$16,CF94,IF('Capital Structure'!$H$15='Capital Structure'!$G$17,CF105,IF('Capital Structure'!$H$15='Capital Structure'!$G$18,CF116,CF127)))</f>
        <v>0</v>
      </c>
      <c r="CG138" s="139">
        <f>IF('Capital Structure'!$H$15='Capital Structure'!$G$16,CG94,IF('Capital Structure'!$H$15='Capital Structure'!$G$17,CG105,IF('Capital Structure'!$H$15='Capital Structure'!$G$18,CG116,CG127)))</f>
        <v>0</v>
      </c>
      <c r="CH138" s="139">
        <f>IF('Capital Structure'!$H$15='Capital Structure'!$G$16,CH94,IF('Capital Structure'!$H$15='Capital Structure'!$G$17,CH105,IF('Capital Structure'!$H$15='Capital Structure'!$G$18,CH116,CH127)))</f>
        <v>0</v>
      </c>
      <c r="CI138" s="139">
        <f>IF('Capital Structure'!$H$15='Capital Structure'!$G$16,CI94,IF('Capital Structure'!$H$15='Capital Structure'!$G$17,CI105,IF('Capital Structure'!$H$15='Capital Structure'!$G$18,CI116,CI127)))</f>
        <v>0</v>
      </c>
      <c r="CJ138" s="139">
        <f>IF('Capital Structure'!$H$15='Capital Structure'!$G$16,CJ94,IF('Capital Structure'!$H$15='Capital Structure'!$G$17,CJ105,IF('Capital Structure'!$H$15='Capital Structure'!$G$18,CJ116,CJ127)))</f>
        <v>0</v>
      </c>
      <c r="CK138" s="139">
        <f>IF('Capital Structure'!$H$15='Capital Structure'!$G$16,CK94,IF('Capital Structure'!$H$15='Capital Structure'!$G$17,CK105,IF('Capital Structure'!$H$15='Capital Structure'!$G$18,CK116,CK127)))</f>
        <v>0</v>
      </c>
      <c r="CL138" s="139">
        <f>IF('Capital Structure'!$H$15='Capital Structure'!$G$16,CL94,IF('Capital Structure'!$H$15='Capital Structure'!$G$17,CL105,IF('Capital Structure'!$H$15='Capital Structure'!$G$18,CL116,CL127)))</f>
        <v>0</v>
      </c>
      <c r="CM138" s="139">
        <f>IF('Capital Structure'!$H$15='Capital Structure'!$G$16,CM94,IF('Capital Structure'!$H$15='Capital Structure'!$G$17,CM105,IF('Capital Structure'!$H$15='Capital Structure'!$G$18,CM116,CM127)))</f>
        <v>0</v>
      </c>
      <c r="CN138" s="139">
        <f>IF('Capital Structure'!$H$15='Capital Structure'!$G$16,CN94,IF('Capital Structure'!$H$15='Capital Structure'!$G$17,CN105,IF('Capital Structure'!$H$15='Capital Structure'!$G$18,CN116,CN127)))</f>
        <v>0</v>
      </c>
      <c r="CO138" s="139">
        <f>IF('Capital Structure'!$H$15='Capital Structure'!$G$16,CO94,IF('Capital Structure'!$H$15='Capital Structure'!$G$17,CO105,IF('Capital Structure'!$H$15='Capital Structure'!$G$18,CO116,CO127)))</f>
        <v>0</v>
      </c>
      <c r="CP138" s="139">
        <f>IF('Capital Structure'!$H$15='Capital Structure'!$G$16,CP94,IF('Capital Structure'!$H$15='Capital Structure'!$G$17,CP105,IF('Capital Structure'!$H$15='Capital Structure'!$G$18,CP116,CP127)))</f>
        <v>0</v>
      </c>
      <c r="CQ138" s="139">
        <f>IF('Capital Structure'!$H$15='Capital Structure'!$G$16,CQ94,IF('Capital Structure'!$H$15='Capital Structure'!$G$17,CQ105,IF('Capital Structure'!$H$15='Capital Structure'!$G$18,CQ116,CQ127)))</f>
        <v>0</v>
      </c>
      <c r="CR138" s="139">
        <f>IF('Capital Structure'!$H$15='Capital Structure'!$G$16,CR94,IF('Capital Structure'!$H$15='Capital Structure'!$G$17,CR105,IF('Capital Structure'!$H$15='Capital Structure'!$G$18,CR116,CR127)))</f>
        <v>0</v>
      </c>
      <c r="CS138" s="139">
        <f>IF('Capital Structure'!$H$15='Capital Structure'!$G$16,CS94,IF('Capital Structure'!$H$15='Capital Structure'!$G$17,CS105,IF('Capital Structure'!$H$15='Capital Structure'!$G$18,CS116,CS127)))</f>
        <v>0</v>
      </c>
      <c r="CT138" s="139">
        <f>IF('Capital Structure'!$H$15='Capital Structure'!$G$16,CT94,IF('Capital Structure'!$H$15='Capital Structure'!$G$17,CT105,IF('Capital Structure'!$H$15='Capital Structure'!$G$18,CT116,CT127)))</f>
        <v>0</v>
      </c>
      <c r="CU138" s="139">
        <f>IF('Capital Structure'!$H$15='Capital Structure'!$G$16,CU94,IF('Capital Structure'!$H$15='Capital Structure'!$G$17,CU105,IF('Capital Structure'!$H$15='Capital Structure'!$G$18,CU116,CU127)))</f>
        <v>0</v>
      </c>
      <c r="CV138" s="139">
        <f>IF('Capital Structure'!$H$15='Capital Structure'!$G$16,CV94,IF('Capital Structure'!$H$15='Capital Structure'!$G$17,CV105,IF('Capital Structure'!$H$15='Capital Structure'!$G$18,CV116,CV127)))</f>
        <v>0</v>
      </c>
      <c r="CW138" s="139">
        <f>IF('Capital Structure'!$H$15='Capital Structure'!$G$16,CW94,IF('Capital Structure'!$H$15='Capital Structure'!$G$17,CW105,IF('Capital Structure'!$H$15='Capital Structure'!$G$18,CW116,CW127)))</f>
        <v>0</v>
      </c>
      <c r="CX138" s="139">
        <f>IF('Capital Structure'!$H$15='Capital Structure'!$G$16,CX94,IF('Capital Structure'!$H$15='Capital Structure'!$G$17,CX105,IF('Capital Structure'!$H$15='Capital Structure'!$G$18,CX116,CX127)))</f>
        <v>0</v>
      </c>
      <c r="CY138" s="139">
        <f>IF('Capital Structure'!$H$15='Capital Structure'!$G$16,CY94,IF('Capital Structure'!$H$15='Capital Structure'!$G$17,CY105,IF('Capital Structure'!$H$15='Capital Structure'!$G$18,CY116,CY127)))</f>
        <v>0</v>
      </c>
      <c r="CZ138" s="139">
        <f>IF('Capital Structure'!$H$15='Capital Structure'!$G$16,CZ94,IF('Capital Structure'!$H$15='Capital Structure'!$G$17,CZ105,IF('Capital Structure'!$H$15='Capital Structure'!$G$18,CZ116,CZ127)))</f>
        <v>0</v>
      </c>
      <c r="DA138" s="139">
        <f>IF('Capital Structure'!$H$15='Capital Structure'!$G$16,DA94,IF('Capital Structure'!$H$15='Capital Structure'!$G$17,DA105,IF('Capital Structure'!$H$15='Capital Structure'!$G$18,DA116,DA127)))</f>
        <v>0</v>
      </c>
      <c r="DB138" s="139">
        <f>IF('Capital Structure'!$H$15='Capital Structure'!$G$16,DB94,IF('Capital Structure'!$H$15='Capital Structure'!$G$17,DB105,IF('Capital Structure'!$H$15='Capital Structure'!$G$18,DB116,DB127)))</f>
        <v>0</v>
      </c>
      <c r="DC138" s="139">
        <f>IF('Capital Structure'!$H$15='Capital Structure'!$G$16,DC94,IF('Capital Structure'!$H$15='Capital Structure'!$G$17,DC105,IF('Capital Structure'!$H$15='Capital Structure'!$G$18,DC116,DC127)))</f>
        <v>0</v>
      </c>
      <c r="DD138" s="139">
        <f>IF('Capital Structure'!$H$15='Capital Structure'!$G$16,DD94,IF('Capital Structure'!$H$15='Capital Structure'!$G$17,DD105,IF('Capital Structure'!$H$15='Capital Structure'!$G$18,DD116,DD127)))</f>
        <v>0</v>
      </c>
      <c r="DE138" s="139">
        <f>IF('Capital Structure'!$H$15='Capital Structure'!$G$16,DE94,IF('Capital Structure'!$H$15='Capital Structure'!$G$17,DE105,IF('Capital Structure'!$H$15='Capital Structure'!$G$18,DE116,DE127)))</f>
        <v>0</v>
      </c>
      <c r="DF138" s="139">
        <f>IF('Capital Structure'!$H$15='Capital Structure'!$G$16,DF94,IF('Capital Structure'!$H$15='Capital Structure'!$G$17,DF105,IF('Capital Structure'!$H$15='Capital Structure'!$G$18,DF116,DF127)))</f>
        <v>0</v>
      </c>
      <c r="DG138" s="139">
        <f>IF('Capital Structure'!$H$15='Capital Structure'!$G$16,DG94,IF('Capital Structure'!$H$15='Capital Structure'!$G$17,DG105,IF('Capital Structure'!$H$15='Capital Structure'!$G$18,DG116,DG127)))</f>
        <v>0</v>
      </c>
      <c r="DH138" s="139">
        <f>IF('Capital Structure'!$H$15='Capital Structure'!$G$16,DH94,IF('Capital Structure'!$H$15='Capital Structure'!$G$17,DH105,IF('Capital Structure'!$H$15='Capital Structure'!$G$18,DH116,DH127)))</f>
        <v>0</v>
      </c>
      <c r="DI138" s="139">
        <f>IF('Capital Structure'!$H$15='Capital Structure'!$G$16,DI94,IF('Capital Structure'!$H$15='Capital Structure'!$G$17,DI105,IF('Capital Structure'!$H$15='Capital Structure'!$G$18,DI116,DI127)))</f>
        <v>0</v>
      </c>
      <c r="DJ138" s="139">
        <f>IF('Capital Structure'!$H$15='Capital Structure'!$G$16,DJ94,IF('Capital Structure'!$H$15='Capital Structure'!$G$17,DJ105,IF('Capital Structure'!$H$15='Capital Structure'!$G$18,DJ116,DJ127)))</f>
        <v>0</v>
      </c>
      <c r="DK138" s="139">
        <f>IF('Capital Structure'!$H$15='Capital Structure'!$G$16,DK94,IF('Capital Structure'!$H$15='Capital Structure'!$G$17,DK105,IF('Capital Structure'!$H$15='Capital Structure'!$G$18,DK116,DK127)))</f>
        <v>0</v>
      </c>
      <c r="DL138" s="139">
        <f>IF('Capital Structure'!$H$15='Capital Structure'!$G$16,DL94,IF('Capital Structure'!$H$15='Capital Structure'!$G$17,DL105,IF('Capital Structure'!$H$15='Capital Structure'!$G$18,DL116,DL127)))</f>
        <v>0</v>
      </c>
      <c r="DM138" s="139">
        <f>IF('Capital Structure'!$H$15='Capital Structure'!$G$16,DM94,IF('Capital Structure'!$H$15='Capital Structure'!$G$17,DM105,IF('Capital Structure'!$H$15='Capital Structure'!$G$18,DM116,DM127)))</f>
        <v>0</v>
      </c>
      <c r="DN138" s="139">
        <f>IF('Capital Structure'!$H$15='Capital Structure'!$G$16,DN94,IF('Capital Structure'!$H$15='Capital Structure'!$G$17,DN105,IF('Capital Structure'!$H$15='Capital Structure'!$G$18,DN116,DN127)))</f>
        <v>0</v>
      </c>
      <c r="DO138" s="139">
        <f>IF('Capital Structure'!$H$15='Capital Structure'!$G$16,DO94,IF('Capital Structure'!$H$15='Capital Structure'!$G$17,DO105,IF('Capital Structure'!$H$15='Capital Structure'!$G$18,DO116,DO127)))</f>
        <v>0</v>
      </c>
      <c r="DP138" s="139">
        <f>IF('Capital Structure'!$H$15='Capital Structure'!$G$16,DP94,IF('Capital Structure'!$H$15='Capital Structure'!$G$17,DP105,IF('Capital Structure'!$H$15='Capital Structure'!$G$18,DP116,DP127)))</f>
        <v>0</v>
      </c>
      <c r="DQ138" s="139">
        <f>IF('Capital Structure'!$H$15='Capital Structure'!$G$16,DQ94,IF('Capital Structure'!$H$15='Capital Structure'!$G$17,DQ105,IF('Capital Structure'!$H$15='Capital Structure'!$G$18,DQ116,DQ127)))</f>
        <v>0</v>
      </c>
      <c r="DR138" s="139">
        <f>IF('Capital Structure'!$H$15='Capital Structure'!$G$16,DR94,IF('Capital Structure'!$H$15='Capital Structure'!$G$17,DR105,IF('Capital Structure'!$H$15='Capital Structure'!$G$18,DR116,DR127)))</f>
        <v>0</v>
      </c>
      <c r="DS138" s="139">
        <f>IF('Capital Structure'!$H$15='Capital Structure'!$G$16,DS94,IF('Capital Structure'!$H$15='Capital Structure'!$G$17,DS105,IF('Capital Structure'!$H$15='Capital Structure'!$G$18,DS116,DS127)))</f>
        <v>0</v>
      </c>
      <c r="DT138" s="139">
        <f>IF('Capital Structure'!$H$15='Capital Structure'!$G$16,DT94,IF('Capital Structure'!$H$15='Capital Structure'!$G$17,DT105,IF('Capital Structure'!$H$15='Capital Structure'!$G$18,DT116,DT127)))</f>
        <v>0</v>
      </c>
      <c r="DU138" s="139">
        <f>IF('Capital Structure'!$H$15='Capital Structure'!$G$16,DU94,IF('Capital Structure'!$H$15='Capital Structure'!$G$17,DU105,IF('Capital Structure'!$H$15='Capital Structure'!$G$18,DU116,DU127)))</f>
        <v>0</v>
      </c>
      <c r="DV138" s="139">
        <f>IF('Capital Structure'!$H$15='Capital Structure'!$G$16,DV94,IF('Capital Structure'!$H$15='Capital Structure'!$G$17,DV105,IF('Capital Structure'!$H$15='Capital Structure'!$G$18,DV116,DV127)))</f>
        <v>0</v>
      </c>
      <c r="DW138" s="139">
        <f>IF('Capital Structure'!$H$15='Capital Structure'!$G$16,DW94,IF('Capital Structure'!$H$15='Capital Structure'!$G$17,DW105,IF('Capital Structure'!$H$15='Capital Structure'!$G$18,DW116,DW127)))</f>
        <v>0</v>
      </c>
      <c r="DX138" s="139">
        <f>IF('Capital Structure'!$H$15='Capital Structure'!$G$16,DX94,IF('Capital Structure'!$H$15='Capital Structure'!$G$17,DX105,IF('Capital Structure'!$H$15='Capital Structure'!$G$18,DX116,DX127)))</f>
        <v>0</v>
      </c>
      <c r="DY138" s="139">
        <f>IF('Capital Structure'!$H$15='Capital Structure'!$G$16,DY94,IF('Capital Structure'!$H$15='Capital Structure'!$G$17,DY105,IF('Capital Structure'!$H$15='Capital Structure'!$G$18,DY116,DY127)))</f>
        <v>0</v>
      </c>
      <c r="DZ138" s="139">
        <f>IF('Capital Structure'!$H$15='Capital Structure'!$G$16,DZ94,IF('Capital Structure'!$H$15='Capital Structure'!$G$17,DZ105,IF('Capital Structure'!$H$15='Capital Structure'!$G$18,DZ116,DZ127)))</f>
        <v>0</v>
      </c>
      <c r="EA138" s="139">
        <f>IF('Capital Structure'!$H$15='Capital Structure'!$G$16,EA94,IF('Capital Structure'!$H$15='Capital Structure'!$G$17,EA105,IF('Capital Structure'!$H$15='Capital Structure'!$G$18,EA116,EA127)))</f>
        <v>0</v>
      </c>
      <c r="EB138" s="139">
        <f>IF('Capital Structure'!$H$15='Capital Structure'!$G$16,EB94,IF('Capital Structure'!$H$15='Capital Structure'!$G$17,EB105,IF('Capital Structure'!$H$15='Capital Structure'!$G$18,EB116,EB127)))</f>
        <v>0</v>
      </c>
      <c r="EC138" s="139">
        <f>IF('Capital Structure'!$H$15='Capital Structure'!$G$16,EC94,IF('Capital Structure'!$H$15='Capital Structure'!$G$17,EC105,IF('Capital Structure'!$H$15='Capital Structure'!$G$18,EC116,EC127)))</f>
        <v>0</v>
      </c>
      <c r="ED138" s="139">
        <f>IF('Capital Structure'!$H$15='Capital Structure'!$G$16,ED94,IF('Capital Structure'!$H$15='Capital Structure'!$G$17,ED105,IF('Capital Structure'!$H$15='Capital Structure'!$G$18,ED116,ED127)))</f>
        <v>0</v>
      </c>
      <c r="EE138" s="139">
        <f>IF('Capital Structure'!$H$15='Capital Structure'!$G$16,EE94,IF('Capital Structure'!$H$15='Capital Structure'!$G$17,EE105,IF('Capital Structure'!$H$15='Capital Structure'!$G$18,EE116,EE127)))</f>
        <v>0</v>
      </c>
      <c r="EF138" s="139">
        <f>IF('Capital Structure'!$H$15='Capital Structure'!$G$16,EF94,IF('Capital Structure'!$H$15='Capital Structure'!$G$17,EF105,IF('Capital Structure'!$H$15='Capital Structure'!$G$18,EF116,EF127)))</f>
        <v>0</v>
      </c>
      <c r="EG138" s="139">
        <f>IF('Capital Structure'!$H$15='Capital Structure'!$G$16,EG94,IF('Capital Structure'!$H$15='Capital Structure'!$G$17,EG105,IF('Capital Structure'!$H$15='Capital Structure'!$G$18,EG116,EG127)))</f>
        <v>0</v>
      </c>
      <c r="EH138" s="139">
        <f>IF('Capital Structure'!$H$15='Capital Structure'!$G$16,EH94,IF('Capital Structure'!$H$15='Capital Structure'!$G$17,EH105,IF('Capital Structure'!$H$15='Capital Structure'!$G$18,EH116,EH127)))</f>
        <v>0</v>
      </c>
      <c r="EI138" s="139">
        <f>IF('Capital Structure'!$H$15='Capital Structure'!$G$16,EI94,IF('Capital Structure'!$H$15='Capital Structure'!$G$17,EI105,IF('Capital Structure'!$H$15='Capital Structure'!$G$18,EI116,EI127)))</f>
        <v>0</v>
      </c>
      <c r="EJ138" s="139">
        <f>IF('Capital Structure'!$H$15='Capital Structure'!$G$16,EJ94,IF('Capital Structure'!$H$15='Capital Structure'!$G$17,EJ105,IF('Capital Structure'!$H$15='Capital Structure'!$G$18,EJ116,EJ127)))</f>
        <v>0</v>
      </c>
      <c r="EK138" s="139">
        <f>IF('Capital Structure'!$H$15='Capital Structure'!$G$16,EK94,IF('Capital Structure'!$H$15='Capital Structure'!$G$17,EK105,IF('Capital Structure'!$H$15='Capital Structure'!$G$18,EK116,EK127)))</f>
        <v>0</v>
      </c>
      <c r="EL138" s="139">
        <f>IF('Capital Structure'!$H$15='Capital Structure'!$G$16,EL94,IF('Capital Structure'!$H$15='Capital Structure'!$G$17,EL105,IF('Capital Structure'!$H$15='Capital Structure'!$G$18,EL116,EL127)))</f>
        <v>0</v>
      </c>
      <c r="EM138" s="139">
        <f>IF('Capital Structure'!$H$15='Capital Structure'!$G$16,EM94,IF('Capital Structure'!$H$15='Capital Structure'!$G$17,EM105,IF('Capital Structure'!$H$15='Capital Structure'!$G$18,EM116,EM127)))</f>
        <v>0</v>
      </c>
      <c r="EN138" s="139">
        <f>IF('Capital Structure'!$H$15='Capital Structure'!$G$16,EN94,IF('Capital Structure'!$H$15='Capital Structure'!$G$17,EN105,IF('Capital Structure'!$H$15='Capital Structure'!$G$18,EN116,EN127)))</f>
        <v>0</v>
      </c>
      <c r="EO138" s="139">
        <f>IF('Capital Structure'!$H$15='Capital Structure'!$G$16,EO94,IF('Capital Structure'!$H$15='Capital Structure'!$G$17,EO105,IF('Capital Structure'!$H$15='Capital Structure'!$G$18,EO116,EO127)))</f>
        <v>0</v>
      </c>
      <c r="EP138" s="139">
        <f>IF('Capital Structure'!$H$15='Capital Structure'!$G$16,EP94,IF('Capital Structure'!$H$15='Capital Structure'!$G$17,EP105,IF('Capital Structure'!$H$15='Capital Structure'!$G$18,EP116,EP127)))</f>
        <v>0</v>
      </c>
      <c r="EQ138" s="139">
        <f>IF('Capital Structure'!$H$15='Capital Structure'!$G$16,EQ94,IF('Capital Structure'!$H$15='Capital Structure'!$G$17,EQ105,IF('Capital Structure'!$H$15='Capital Structure'!$G$18,EQ116,EQ127)))</f>
        <v>0</v>
      </c>
      <c r="ER138" s="139">
        <f>IF('Capital Structure'!$H$15='Capital Structure'!$G$16,ER94,IF('Capital Structure'!$H$15='Capital Structure'!$G$17,ER105,IF('Capital Structure'!$H$15='Capital Structure'!$G$18,ER116,ER127)))</f>
        <v>0</v>
      </c>
      <c r="ES138" s="139">
        <f>IF('Capital Structure'!$H$15='Capital Structure'!$G$16,ES94,IF('Capital Structure'!$H$15='Capital Structure'!$G$17,ES105,IF('Capital Structure'!$H$15='Capital Structure'!$G$18,ES116,ES127)))</f>
        <v>0</v>
      </c>
      <c r="ET138" s="139">
        <f>IF('Capital Structure'!$H$15='Capital Structure'!$G$16,ET94,IF('Capital Structure'!$H$15='Capital Structure'!$G$17,ET105,IF('Capital Structure'!$H$15='Capital Structure'!$G$18,ET116,ET127)))</f>
        <v>0</v>
      </c>
      <c r="EU138" s="139">
        <f>IF('Capital Structure'!$H$15='Capital Structure'!$G$16,EU94,IF('Capital Structure'!$H$15='Capital Structure'!$G$17,EU105,IF('Capital Structure'!$H$15='Capital Structure'!$G$18,EU116,EU127)))</f>
        <v>0</v>
      </c>
      <c r="EV138" s="139">
        <f>IF('Capital Structure'!$H$15='Capital Structure'!$G$16,EV94,IF('Capital Structure'!$H$15='Capital Structure'!$G$17,EV105,IF('Capital Structure'!$H$15='Capital Structure'!$G$18,EV116,EV127)))</f>
        <v>0</v>
      </c>
      <c r="EW138" s="139">
        <f>IF('Capital Structure'!$H$15='Capital Structure'!$G$16,EW94,IF('Capital Structure'!$H$15='Capital Structure'!$G$17,EW105,IF('Capital Structure'!$H$15='Capital Structure'!$G$18,EW116,EW127)))</f>
        <v>0</v>
      </c>
      <c r="EX138" s="139">
        <f>IF('Capital Structure'!$H$15='Capital Structure'!$G$16,EX94,IF('Capital Structure'!$H$15='Capital Structure'!$G$17,EX105,IF('Capital Structure'!$H$15='Capital Structure'!$G$18,EX116,EX127)))</f>
        <v>0</v>
      </c>
      <c r="EY138" s="139">
        <f>IF('Capital Structure'!$H$15='Capital Structure'!$G$16,EY94,IF('Capital Structure'!$H$15='Capital Structure'!$G$17,EY105,IF('Capital Structure'!$H$15='Capital Structure'!$G$18,EY116,EY127)))</f>
        <v>0</v>
      </c>
      <c r="EZ138" s="139">
        <f>IF('Capital Structure'!$H$15='Capital Structure'!$G$16,EZ94,IF('Capital Structure'!$H$15='Capital Structure'!$G$17,EZ105,IF('Capital Structure'!$H$15='Capital Structure'!$G$18,EZ116,EZ127)))</f>
        <v>0</v>
      </c>
      <c r="FA138" s="139">
        <f>IF('Capital Structure'!$H$15='Capital Structure'!$G$16,FA94,IF('Capital Structure'!$H$15='Capital Structure'!$G$17,FA105,IF('Capital Structure'!$H$15='Capital Structure'!$G$18,FA116,FA127)))</f>
        <v>0</v>
      </c>
      <c r="FB138" s="139">
        <f>IF('Capital Structure'!$H$15='Capital Structure'!$G$16,FB94,IF('Capital Structure'!$H$15='Capital Structure'!$G$17,FB105,IF('Capital Structure'!$H$15='Capital Structure'!$G$18,FB116,FB127)))</f>
        <v>0</v>
      </c>
      <c r="FC138" s="139"/>
      <c r="FD138" s="139"/>
      <c r="FE138" s="139"/>
      <c r="FF138" s="139"/>
      <c r="FG138" s="139"/>
      <c r="FH138" s="139"/>
      <c r="FI138" s="139"/>
      <c r="FJ138" s="139"/>
      <c r="FK138" s="139"/>
      <c r="FL138" s="139"/>
      <c r="FM138" s="139"/>
      <c r="FN138" s="139"/>
      <c r="FO138" s="139"/>
      <c r="FP138" s="139"/>
      <c r="FQ138" s="139"/>
      <c r="FR138" s="139"/>
      <c r="FS138" s="139"/>
      <c r="FT138" s="139"/>
      <c r="FU138" s="139"/>
      <c r="FV138" s="139"/>
      <c r="FW138" s="139"/>
      <c r="FX138" s="139"/>
      <c r="FY138" s="139"/>
      <c r="FZ138" s="139"/>
      <c r="GA138" s="139"/>
      <c r="GB138" s="139"/>
      <c r="GC138" s="139"/>
      <c r="GD138" s="139"/>
      <c r="GE138" s="139"/>
      <c r="GF138" s="139"/>
      <c r="GG138" s="139"/>
      <c r="GH138" s="139"/>
      <c r="GI138" s="139"/>
      <c r="GJ138" s="139"/>
      <c r="GK138" s="139"/>
      <c r="GL138" s="139"/>
      <c r="GM138" s="139"/>
      <c r="GN138" s="139"/>
      <c r="GO138" s="139"/>
      <c r="GP138" s="139"/>
      <c r="GQ138" s="139"/>
      <c r="GR138" s="139"/>
      <c r="GS138" s="139"/>
      <c r="GT138" s="139"/>
      <c r="GU138" s="139"/>
      <c r="GV138" s="139"/>
      <c r="GW138" s="139"/>
      <c r="GX138" s="139"/>
    </row>
    <row r="139" spans="1:206">
      <c r="B139" s="14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  <c r="AA139" s="139"/>
      <c r="AB139" s="139"/>
      <c r="AC139" s="139"/>
      <c r="AD139" s="139"/>
      <c r="AE139" s="139"/>
      <c r="AF139" s="139"/>
      <c r="AG139" s="139"/>
      <c r="AH139" s="139"/>
      <c r="AI139" s="139"/>
      <c r="AJ139" s="139"/>
      <c r="AK139" s="139"/>
      <c r="AL139" s="139"/>
      <c r="AM139" s="139"/>
      <c r="AN139" s="139"/>
      <c r="AO139" s="139"/>
      <c r="AP139" s="139"/>
      <c r="AQ139" s="139"/>
      <c r="AR139" s="139"/>
      <c r="AS139" s="139"/>
      <c r="AT139" s="139"/>
      <c r="AU139" s="139"/>
      <c r="AV139" s="139"/>
      <c r="AW139" s="139"/>
      <c r="AX139" s="139"/>
      <c r="AY139" s="139"/>
      <c r="AZ139" s="139"/>
      <c r="BA139" s="139"/>
      <c r="BB139" s="139"/>
      <c r="BC139" s="139"/>
      <c r="BD139" s="139"/>
      <c r="BE139" s="139"/>
      <c r="BF139" s="139"/>
      <c r="BG139" s="139"/>
      <c r="BH139" s="139"/>
      <c r="BI139" s="139"/>
      <c r="BJ139" s="139"/>
      <c r="BK139" s="139"/>
      <c r="BL139" s="139"/>
      <c r="BM139" s="139"/>
      <c r="BN139" s="139"/>
      <c r="BO139" s="139"/>
      <c r="BP139" s="139"/>
      <c r="BQ139" s="139"/>
      <c r="BR139" s="139"/>
      <c r="BS139" s="139"/>
      <c r="BT139" s="139"/>
      <c r="BU139" s="139"/>
      <c r="BV139" s="139"/>
      <c r="BW139" s="139"/>
      <c r="BX139" s="139"/>
      <c r="BY139" s="139"/>
      <c r="BZ139" s="139"/>
      <c r="CA139" s="139"/>
      <c r="CB139" s="139"/>
      <c r="CC139" s="139"/>
      <c r="CD139" s="139"/>
      <c r="CE139" s="139"/>
      <c r="CF139" s="139"/>
      <c r="CG139" s="139"/>
      <c r="CH139" s="139"/>
      <c r="CI139" s="139"/>
      <c r="CJ139" s="139"/>
      <c r="CK139" s="139"/>
      <c r="CL139" s="139"/>
      <c r="CM139" s="139"/>
      <c r="CN139" s="139"/>
      <c r="CO139" s="139"/>
      <c r="CP139" s="139"/>
      <c r="CQ139" s="139"/>
      <c r="CR139" s="139"/>
      <c r="CS139" s="139"/>
      <c r="CT139" s="139"/>
      <c r="CU139" s="139"/>
      <c r="CV139" s="139"/>
      <c r="CW139" s="139"/>
      <c r="CX139" s="139"/>
      <c r="CY139" s="139"/>
      <c r="CZ139" s="139"/>
      <c r="DA139" s="139"/>
      <c r="DB139" s="139"/>
      <c r="DC139" s="139"/>
      <c r="DD139" s="139"/>
      <c r="DE139" s="139"/>
      <c r="DF139" s="139"/>
      <c r="DG139" s="139"/>
      <c r="DH139" s="139"/>
      <c r="DI139" s="139"/>
      <c r="DJ139" s="139"/>
      <c r="DK139" s="139"/>
      <c r="DL139" s="139"/>
      <c r="DM139" s="139"/>
      <c r="DN139" s="139"/>
      <c r="DO139" s="139"/>
      <c r="DP139" s="139"/>
      <c r="DQ139" s="139"/>
      <c r="DR139" s="139"/>
      <c r="DS139" s="139"/>
      <c r="DT139" s="139"/>
      <c r="DU139" s="139"/>
      <c r="DV139" s="139"/>
      <c r="DW139" s="139"/>
      <c r="DX139" s="139"/>
      <c r="DY139" s="139"/>
      <c r="DZ139" s="139"/>
      <c r="EA139" s="139"/>
      <c r="EB139" s="139"/>
      <c r="EC139" s="139"/>
      <c r="ED139" s="139"/>
      <c r="EE139" s="139"/>
      <c r="EF139" s="139"/>
      <c r="EG139" s="139"/>
      <c r="EH139" s="139"/>
      <c r="EI139" s="139"/>
      <c r="EJ139" s="139"/>
      <c r="EK139" s="139"/>
      <c r="EL139" s="139"/>
      <c r="EM139" s="139"/>
      <c r="EN139" s="139"/>
      <c r="EO139" s="139"/>
      <c r="EP139" s="139"/>
      <c r="EQ139" s="139"/>
      <c r="ER139" s="139"/>
      <c r="ES139" s="139"/>
      <c r="ET139" s="139"/>
      <c r="EU139" s="139"/>
      <c r="EV139" s="139"/>
      <c r="EW139" s="139"/>
      <c r="EX139" s="139"/>
      <c r="EY139" s="139"/>
      <c r="EZ139" s="139"/>
      <c r="FA139" s="139"/>
      <c r="FB139" s="139"/>
      <c r="FC139" s="139"/>
      <c r="FD139" s="139"/>
      <c r="FE139" s="139"/>
      <c r="FF139" s="139"/>
      <c r="FG139" s="139"/>
      <c r="FH139" s="139"/>
      <c r="FI139" s="139"/>
      <c r="FJ139" s="139"/>
      <c r="FK139" s="139"/>
      <c r="FL139" s="139"/>
      <c r="FM139" s="139"/>
      <c r="FN139" s="139"/>
      <c r="FO139" s="139"/>
      <c r="FP139" s="139"/>
      <c r="FQ139" s="139"/>
      <c r="FR139" s="139"/>
      <c r="FS139" s="139"/>
      <c r="FT139" s="139"/>
      <c r="FU139" s="139"/>
      <c r="FV139" s="139"/>
      <c r="FW139" s="139"/>
      <c r="FX139" s="139"/>
      <c r="FY139" s="139"/>
      <c r="FZ139" s="139"/>
      <c r="GA139" s="139"/>
      <c r="GB139" s="139"/>
      <c r="GC139" s="139"/>
      <c r="GD139" s="139"/>
      <c r="GE139" s="139"/>
      <c r="GF139" s="139"/>
      <c r="GG139" s="139"/>
      <c r="GH139" s="139"/>
      <c r="GI139" s="139"/>
      <c r="GJ139" s="139"/>
      <c r="GK139" s="139"/>
      <c r="GL139" s="139"/>
      <c r="GM139" s="139"/>
      <c r="GN139" s="139"/>
      <c r="GO139" s="139"/>
      <c r="GP139" s="139"/>
      <c r="GQ139" s="139"/>
      <c r="GR139" s="139"/>
      <c r="GS139" s="139"/>
      <c r="GT139" s="139"/>
      <c r="GU139" s="139"/>
      <c r="GV139" s="139"/>
      <c r="GW139" s="139"/>
      <c r="GX139" s="139"/>
    </row>
    <row r="140" spans="1:206">
      <c r="A140" s="105" t="s">
        <v>296</v>
      </c>
      <c r="B140" s="150" t="s">
        <v>336</v>
      </c>
      <c r="D140" s="108"/>
      <c r="E140" s="151">
        <f>IF('Capital Structure'!$H$15='Capital Structure'!$G$16,E89,IF('Capital Structure'!$H$15='Capital Structure'!$G$17,E100,IF('Capital Structure'!$H$15='Capital Structure'!$G$18,E111,E122)))</f>
        <v>0</v>
      </c>
      <c r="F140" s="151">
        <f>IF('Capital Structure'!$H$15='Capital Structure'!$G$16,F89,IF('Capital Structure'!$H$15='Capital Structure'!$G$17,F100,IF('Capital Structure'!$H$15='Capital Structure'!$G$18,F111,F122)))</f>
        <v>0</v>
      </c>
      <c r="G140" s="151">
        <f>IF('Capital Structure'!$H$15='Capital Structure'!$G$16,G89,IF('Capital Structure'!$H$15='Capital Structure'!$G$17,G100,IF('Capital Structure'!$H$15='Capital Structure'!$G$18,G111,G122)))</f>
        <v>0</v>
      </c>
      <c r="H140" s="151">
        <f>IF('Capital Structure'!$H$15='Capital Structure'!$G$16,H89,IF('Capital Structure'!$H$15='Capital Structure'!$G$17,H100,IF('Capital Structure'!$H$15='Capital Structure'!$G$18,H111,H122)))</f>
        <v>0</v>
      </c>
      <c r="I140" s="151">
        <f>IF('Capital Structure'!$H$15='Capital Structure'!$G$16,I89,IF('Capital Structure'!$H$15='Capital Structure'!$G$17,I100,IF('Capital Structure'!$H$15='Capital Structure'!$G$18,I111,I122)))</f>
        <v>0</v>
      </c>
      <c r="J140" s="151">
        <f>IF('Capital Structure'!$H$15='Capital Structure'!$G$16,J89,IF('Capital Structure'!$H$15='Capital Structure'!$G$17,J100,IF('Capital Structure'!$H$15='Capital Structure'!$G$18,J111,J122)))</f>
        <v>0</v>
      </c>
      <c r="K140" s="151">
        <f>IF('Capital Structure'!$H$15='Capital Structure'!$G$16,K89,IF('Capital Structure'!$H$15='Capital Structure'!$G$17,K100,IF('Capital Structure'!$H$15='Capital Structure'!$G$18,K111,K122)))</f>
        <v>0</v>
      </c>
      <c r="L140" s="151">
        <f>IF('Capital Structure'!$H$15='Capital Structure'!$G$16,L89,IF('Capital Structure'!$H$15='Capital Structure'!$G$17,L100,IF('Capital Structure'!$H$15='Capital Structure'!$G$18,L111,L122)))</f>
        <v>0</v>
      </c>
      <c r="M140" s="151">
        <f>IF('Capital Structure'!$H$15='Capital Structure'!$G$16,M89,IF('Capital Structure'!$H$15='Capital Structure'!$G$17,M100,IF('Capital Structure'!$H$15='Capital Structure'!$G$18,M111,M122)))</f>
        <v>0</v>
      </c>
      <c r="N140" s="151">
        <f>IF('Capital Structure'!$H$15='Capital Structure'!$G$16,N89,IF('Capital Structure'!$H$15='Capital Structure'!$G$17,N100,IF('Capital Structure'!$H$15='Capital Structure'!$G$18,N111,N122)))</f>
        <v>0</v>
      </c>
      <c r="O140" s="151">
        <f>IF('Capital Structure'!$H$15='Capital Structure'!$G$16,O89,IF('Capital Structure'!$H$15='Capital Structure'!$G$17,O100,IF('Capital Structure'!$H$15='Capital Structure'!$G$18,O111,O122)))</f>
        <v>0</v>
      </c>
      <c r="P140" s="151">
        <f>IF('Capital Structure'!$H$15='Capital Structure'!$G$16,P89,IF('Capital Structure'!$H$15='Capital Structure'!$G$17,P100,IF('Capital Structure'!$H$15='Capital Structure'!$G$18,P111,P122)))</f>
        <v>0</v>
      </c>
      <c r="Q140" s="151">
        <f>IF('Capital Structure'!$H$15='Capital Structure'!$G$16,Q89,IF('Capital Structure'!$H$15='Capital Structure'!$G$17,Q100,IF('Capital Structure'!$H$15='Capital Structure'!$G$18,Q111,Q122)))</f>
        <v>0</v>
      </c>
      <c r="R140" s="151">
        <f>IF('Capital Structure'!$H$15='Capital Structure'!$G$16,R89,IF('Capital Structure'!$H$15='Capital Structure'!$G$17,R100,IF('Capital Structure'!$H$15='Capital Structure'!$G$18,R111,R122)))</f>
        <v>0</v>
      </c>
      <c r="S140" s="151">
        <f>IF('Capital Structure'!$H$15='Capital Structure'!$G$16,S89,IF('Capital Structure'!$H$15='Capital Structure'!$G$17,S100,IF('Capital Structure'!$H$15='Capital Structure'!$G$18,S111,S122)))</f>
        <v>0</v>
      </c>
      <c r="T140" s="151">
        <f>IF('Capital Structure'!$H$15='Capital Structure'!$G$16,T89,IF('Capital Structure'!$H$15='Capital Structure'!$G$17,T100,IF('Capital Structure'!$H$15='Capital Structure'!$G$18,T111,T122)))</f>
        <v>0</v>
      </c>
      <c r="U140" s="151">
        <f>IF('Capital Structure'!$H$15='Capital Structure'!$G$16,U89,IF('Capital Structure'!$H$15='Capital Structure'!$G$17,U100,IF('Capital Structure'!$H$15='Capital Structure'!$G$18,U111,U122)))</f>
        <v>0</v>
      </c>
      <c r="V140" s="151">
        <f>IF('Capital Structure'!$H$15='Capital Structure'!$G$16,V89,IF('Capital Structure'!$H$15='Capital Structure'!$G$17,V100,IF('Capital Structure'!$H$15='Capital Structure'!$G$18,V111,V122)))</f>
        <v>0</v>
      </c>
      <c r="W140" s="151">
        <f>IF('Capital Structure'!$H$15='Capital Structure'!$G$16,W89,IF('Capital Structure'!$H$15='Capital Structure'!$G$17,W100,IF('Capital Structure'!$H$15='Capital Structure'!$G$18,W111,W122)))</f>
        <v>0</v>
      </c>
      <c r="X140" s="151">
        <f>IF('Capital Structure'!$H$15='Capital Structure'!$G$16,X89,IF('Capital Structure'!$H$15='Capital Structure'!$G$17,X100,IF('Capital Structure'!$H$15='Capital Structure'!$G$18,X111,X122)))</f>
        <v>0</v>
      </c>
      <c r="Y140" s="151">
        <f>IF('Capital Structure'!$H$15='Capital Structure'!$G$16,Y89,IF('Capital Structure'!$H$15='Capital Structure'!$G$17,Y100,IF('Capital Structure'!$H$15='Capital Structure'!$G$18,Y111,Y122)))</f>
        <v>0</v>
      </c>
      <c r="Z140" s="151">
        <f>IF('Capital Structure'!$H$15='Capital Structure'!$G$16,Z89,IF('Capital Structure'!$H$15='Capital Structure'!$G$17,Z100,IF('Capital Structure'!$H$15='Capital Structure'!$G$18,Z111,Z122)))</f>
        <v>0</v>
      </c>
      <c r="AA140" s="151">
        <f>IF('Capital Structure'!$H$15='Capital Structure'!$G$16,AA89,IF('Capital Structure'!$H$15='Capital Structure'!$G$17,AA100,IF('Capital Structure'!$H$15='Capital Structure'!$G$18,AA111,AA122)))</f>
        <v>0</v>
      </c>
      <c r="AB140" s="151">
        <f>IF('Capital Structure'!$H$15='Capital Structure'!$G$16,AB89,IF('Capital Structure'!$H$15='Capital Structure'!$G$17,AB100,IF('Capital Structure'!$H$15='Capital Structure'!$G$18,AB111,AB122)))</f>
        <v>0</v>
      </c>
      <c r="AC140" s="151">
        <f>IF('Capital Structure'!$H$15='Capital Structure'!$G$16,AC89,IF('Capital Structure'!$H$15='Capital Structure'!$G$17,AC100,IF('Capital Structure'!$H$15='Capital Structure'!$G$18,AC111,AC122)))</f>
        <v>0</v>
      </c>
      <c r="AD140" s="151">
        <f>IF('Capital Structure'!$H$15='Capital Structure'!$G$16,AD89,IF('Capital Structure'!$H$15='Capital Structure'!$G$17,AD100,IF('Capital Structure'!$H$15='Capital Structure'!$G$18,AD111,AD122)))</f>
        <v>0</v>
      </c>
      <c r="AE140" s="151">
        <f>IF('Capital Structure'!$H$15='Capital Structure'!$G$16,AE89,IF('Capital Structure'!$H$15='Capital Structure'!$G$17,AE100,IF('Capital Structure'!$H$15='Capital Structure'!$G$18,AE111,AE122)))</f>
        <v>0</v>
      </c>
      <c r="AF140" s="151">
        <f>IF('Capital Structure'!$H$15='Capital Structure'!$G$16,AF89,IF('Capital Structure'!$H$15='Capital Structure'!$G$17,AF100,IF('Capital Structure'!$H$15='Capital Structure'!$G$18,AF111,AF122)))</f>
        <v>0</v>
      </c>
      <c r="AG140" s="151">
        <f>IF('Capital Structure'!$H$15='Capital Structure'!$G$16,AG89,IF('Capital Structure'!$H$15='Capital Structure'!$G$17,AG100,IF('Capital Structure'!$H$15='Capital Structure'!$G$18,AG111,AG122)))</f>
        <v>0</v>
      </c>
      <c r="AH140" s="151">
        <f>IF('Capital Structure'!$H$15='Capital Structure'!$G$16,AH89,IF('Capital Structure'!$H$15='Capital Structure'!$G$17,AH100,IF('Capital Structure'!$H$15='Capital Structure'!$G$18,AH111,AH122)))</f>
        <v>0</v>
      </c>
      <c r="AI140" s="151">
        <f>IF('Capital Structure'!$H$15='Capital Structure'!$G$16,AI89,IF('Capital Structure'!$H$15='Capital Structure'!$G$17,AI100,IF('Capital Structure'!$H$15='Capital Structure'!$G$18,AI111,AI122)))</f>
        <v>0</v>
      </c>
      <c r="AJ140" s="151">
        <f>IF('Capital Structure'!$H$15='Capital Structure'!$G$16,AJ89,IF('Capital Structure'!$H$15='Capital Structure'!$G$17,AJ100,IF('Capital Structure'!$H$15='Capital Structure'!$G$18,AJ111,AJ122)))</f>
        <v>0</v>
      </c>
      <c r="AK140" s="151">
        <f>IF('Capital Structure'!$H$15='Capital Structure'!$G$16,AK89,IF('Capital Structure'!$H$15='Capital Structure'!$G$17,AK100,IF('Capital Structure'!$H$15='Capital Structure'!$G$18,AK111,AK122)))</f>
        <v>0</v>
      </c>
      <c r="AL140" s="151">
        <f>IF('Capital Structure'!$H$15='Capital Structure'!$G$16,AL89,IF('Capital Structure'!$H$15='Capital Structure'!$G$17,AL100,IF('Capital Structure'!$H$15='Capital Structure'!$G$18,AL111,AL122)))</f>
        <v>0</v>
      </c>
      <c r="AM140" s="151">
        <f>IF('Capital Structure'!$H$15='Capital Structure'!$G$16,AM89,IF('Capital Structure'!$H$15='Capital Structure'!$G$17,AM100,IF('Capital Structure'!$H$15='Capital Structure'!$G$18,AM111,AM122)))</f>
        <v>0</v>
      </c>
      <c r="AN140" s="151">
        <f>IF('Capital Structure'!$H$15='Capital Structure'!$G$16,AN89,IF('Capital Structure'!$H$15='Capital Structure'!$G$17,AN100,IF('Capital Structure'!$H$15='Capital Structure'!$G$18,AN111,AN122)))</f>
        <v>0</v>
      </c>
      <c r="AO140" s="151">
        <f>IF('Capital Structure'!$H$15='Capital Structure'!$G$16,AO89,IF('Capital Structure'!$H$15='Capital Structure'!$G$17,AO100,IF('Capital Structure'!$H$15='Capital Structure'!$G$18,AO111,AO122)))</f>
        <v>0</v>
      </c>
      <c r="AP140" s="151">
        <f>IF('Capital Structure'!$H$15='Capital Structure'!$G$16,AP89,IF('Capital Structure'!$H$15='Capital Structure'!$G$17,AP100,IF('Capital Structure'!$H$15='Capital Structure'!$G$18,AP111,AP122)))</f>
        <v>0</v>
      </c>
      <c r="AQ140" s="151">
        <f>IF('Capital Structure'!$H$15='Capital Structure'!$G$16,AQ89,IF('Capital Structure'!$H$15='Capital Structure'!$G$17,AQ100,IF('Capital Structure'!$H$15='Capital Structure'!$G$18,AQ111,AQ122)))</f>
        <v>0</v>
      </c>
      <c r="AR140" s="151">
        <f>IF('Capital Structure'!$H$15='Capital Structure'!$G$16,AR89,IF('Capital Structure'!$H$15='Capital Structure'!$G$17,AR100,IF('Capital Structure'!$H$15='Capital Structure'!$G$18,AR111,AR122)))</f>
        <v>0</v>
      </c>
      <c r="AS140" s="151">
        <f>IF('Capital Structure'!$H$15='Capital Structure'!$G$16,AS89,IF('Capital Structure'!$H$15='Capital Structure'!$G$17,AS100,IF('Capital Structure'!$H$15='Capital Structure'!$G$18,AS111,AS122)))</f>
        <v>0</v>
      </c>
      <c r="AT140" s="151">
        <f>IF('Capital Structure'!$H$15='Capital Structure'!$G$16,AT89,IF('Capital Structure'!$H$15='Capital Structure'!$G$17,AT100,IF('Capital Structure'!$H$15='Capital Structure'!$G$18,AT111,AT122)))</f>
        <v>0</v>
      </c>
      <c r="AU140" s="151">
        <f>IF('Capital Structure'!$H$15='Capital Structure'!$G$16,AU89,IF('Capital Structure'!$H$15='Capital Structure'!$G$17,AU100,IF('Capital Structure'!$H$15='Capital Structure'!$G$18,AU111,AU122)))</f>
        <v>0</v>
      </c>
      <c r="AV140" s="151">
        <f>IF('Capital Structure'!$H$15='Capital Structure'!$G$16,AV89,IF('Capital Structure'!$H$15='Capital Structure'!$G$17,AV100,IF('Capital Structure'!$H$15='Capital Structure'!$G$18,AV111,AV122)))</f>
        <v>0</v>
      </c>
      <c r="AW140" s="151">
        <f>IF('Capital Structure'!$H$15='Capital Structure'!$G$16,AW89,IF('Capital Structure'!$H$15='Capital Structure'!$G$17,AW100,IF('Capital Structure'!$H$15='Capital Structure'!$G$18,AW111,AW122)))</f>
        <v>0</v>
      </c>
      <c r="AX140" s="151">
        <f>IF('Capital Structure'!$H$15='Capital Structure'!$G$16,AX89,IF('Capital Structure'!$H$15='Capital Structure'!$G$17,AX100,IF('Capital Structure'!$H$15='Capital Structure'!$G$18,AX111,AX122)))</f>
        <v>0</v>
      </c>
      <c r="AY140" s="151">
        <f>IF('Capital Structure'!$H$15='Capital Structure'!$G$16,AY89,IF('Capital Structure'!$H$15='Capital Structure'!$G$17,AY100,IF('Capital Structure'!$H$15='Capital Structure'!$G$18,AY111,AY122)))</f>
        <v>0</v>
      </c>
      <c r="AZ140" s="151">
        <f>IF('Capital Structure'!$H$15='Capital Structure'!$G$16,AZ89,IF('Capital Structure'!$H$15='Capital Structure'!$G$17,AZ100,IF('Capital Structure'!$H$15='Capital Structure'!$G$18,AZ111,AZ122)))</f>
        <v>0</v>
      </c>
      <c r="BA140" s="151">
        <f>IF('Capital Structure'!$H$15='Capital Structure'!$G$16,BA89,IF('Capital Structure'!$H$15='Capital Structure'!$G$17,BA100,IF('Capital Structure'!$H$15='Capital Structure'!$G$18,BA111,BA122)))</f>
        <v>0</v>
      </c>
      <c r="BB140" s="151">
        <f>IF('Capital Structure'!$H$15='Capital Structure'!$G$16,BB89,IF('Capital Structure'!$H$15='Capital Structure'!$G$17,BB100,IF('Capital Structure'!$H$15='Capital Structure'!$G$18,BB111,BB122)))</f>
        <v>3392307.6923076925</v>
      </c>
      <c r="BC140" s="151">
        <f>IF('Capital Structure'!$H$15='Capital Structure'!$G$16,BC89,IF('Capital Structure'!$H$15='Capital Structure'!$G$17,BC100,IF('Capital Structure'!$H$15='Capital Structure'!$G$18,BC111,BC122)))</f>
        <v>3392307.6923076925</v>
      </c>
      <c r="BD140" s="151">
        <f>IF('Capital Structure'!$H$15='Capital Structure'!$G$16,BD89,IF('Capital Structure'!$H$15='Capital Structure'!$G$17,BD100,IF('Capital Structure'!$H$15='Capital Structure'!$G$18,BD111,BD122)))</f>
        <v>3392307.6923076925</v>
      </c>
      <c r="BE140" s="151">
        <f>IF('Capital Structure'!$H$15='Capital Structure'!$G$16,BE89,IF('Capital Structure'!$H$15='Capital Structure'!$G$17,BE100,IF('Capital Structure'!$H$15='Capital Structure'!$G$18,BE111,BE122)))</f>
        <v>3392307.6923076925</v>
      </c>
      <c r="BF140" s="151">
        <f>IF('Capital Structure'!$H$15='Capital Structure'!$G$16,BF89,IF('Capital Structure'!$H$15='Capital Structure'!$G$17,BF100,IF('Capital Structure'!$H$15='Capital Structure'!$G$18,BF111,BF122)))</f>
        <v>3392307.6923076925</v>
      </c>
      <c r="BG140" s="151">
        <f>IF('Capital Structure'!$H$15='Capital Structure'!$G$16,BG89,IF('Capital Structure'!$H$15='Capital Structure'!$G$17,BG100,IF('Capital Structure'!$H$15='Capital Structure'!$G$18,BG111,BG122)))</f>
        <v>3392307.6923076925</v>
      </c>
      <c r="BH140" s="151">
        <f>IF('Capital Structure'!$H$15='Capital Structure'!$G$16,BH89,IF('Capital Structure'!$H$15='Capital Structure'!$G$17,BH100,IF('Capital Structure'!$H$15='Capital Structure'!$G$18,BH111,BH122)))</f>
        <v>3392307.6923076925</v>
      </c>
      <c r="BI140" s="151">
        <f>IF('Capital Structure'!$H$15='Capital Structure'!$G$16,BI89,IF('Capital Structure'!$H$15='Capital Structure'!$G$17,BI100,IF('Capital Structure'!$H$15='Capital Structure'!$G$18,BI111,BI122)))</f>
        <v>3392307.6923076925</v>
      </c>
      <c r="BJ140" s="151">
        <f>IF('Capital Structure'!$H$15='Capital Structure'!$G$16,BJ89,IF('Capital Structure'!$H$15='Capital Structure'!$G$17,BJ100,IF('Capital Structure'!$H$15='Capital Structure'!$G$18,BJ111,BJ122)))</f>
        <v>3392307.6923076925</v>
      </c>
      <c r="BK140" s="151">
        <f>IF('Capital Structure'!$H$15='Capital Structure'!$G$16,BK89,IF('Capital Structure'!$H$15='Capital Structure'!$G$17,BK100,IF('Capital Structure'!$H$15='Capital Structure'!$G$18,BK111,BK122)))</f>
        <v>3392307.6923076925</v>
      </c>
      <c r="BL140" s="151">
        <f>IF('Capital Structure'!$H$15='Capital Structure'!$G$16,BL89,IF('Capital Structure'!$H$15='Capital Structure'!$G$17,BL100,IF('Capital Structure'!$H$15='Capital Structure'!$G$18,BL111,BL122)))</f>
        <v>3392307.6923076925</v>
      </c>
      <c r="BM140" s="151">
        <f>IF('Capital Structure'!$H$15='Capital Structure'!$G$16,BM89,IF('Capital Structure'!$H$15='Capital Structure'!$G$17,BM100,IF('Capital Structure'!$H$15='Capital Structure'!$G$18,BM111,BM122)))</f>
        <v>3392307.6923076925</v>
      </c>
      <c r="BN140" s="151">
        <f>IF('Capital Structure'!$H$15='Capital Structure'!$G$16,BN89,IF('Capital Structure'!$H$15='Capital Structure'!$G$17,BN100,IF('Capital Structure'!$H$15='Capital Structure'!$G$18,BN111,BN122)))</f>
        <v>3392307.6923076925</v>
      </c>
      <c r="BO140" s="151">
        <f>IF('Capital Structure'!$H$15='Capital Structure'!$G$16,BO89,IF('Capital Structure'!$H$15='Capital Structure'!$G$17,BO100,IF('Capital Structure'!$H$15='Capital Structure'!$G$18,BO111,BO122)))</f>
        <v>3392307.6923076925</v>
      </c>
      <c r="BP140" s="151">
        <f>IF('Capital Structure'!$H$15='Capital Structure'!$G$16,BP89,IF('Capital Structure'!$H$15='Capital Structure'!$G$17,BP100,IF('Capital Structure'!$H$15='Capital Structure'!$G$18,BP111,BP122)))</f>
        <v>3392307.6923076925</v>
      </c>
      <c r="BQ140" s="151">
        <f>IF('Capital Structure'!$H$15='Capital Structure'!$G$16,BQ89,IF('Capital Structure'!$H$15='Capital Structure'!$G$17,BQ100,IF('Capital Structure'!$H$15='Capital Structure'!$G$18,BQ111,BQ122)))</f>
        <v>3392307.6923076925</v>
      </c>
      <c r="BR140" s="151">
        <f>IF('Capital Structure'!$H$15='Capital Structure'!$G$16,BR89,IF('Capital Structure'!$H$15='Capital Structure'!$G$17,BR100,IF('Capital Structure'!$H$15='Capital Structure'!$G$18,BR111,BR122)))</f>
        <v>3392307.6923076925</v>
      </c>
      <c r="BS140" s="151">
        <f>IF('Capital Structure'!$H$15='Capital Structure'!$G$16,BS89,IF('Capital Structure'!$H$15='Capital Structure'!$G$17,BS100,IF('Capital Structure'!$H$15='Capital Structure'!$G$18,BS111,BS122)))</f>
        <v>3392307.6923076925</v>
      </c>
      <c r="BT140" s="151">
        <f>IF('Capital Structure'!$H$15='Capital Structure'!$G$16,BT89,IF('Capital Structure'!$H$15='Capital Structure'!$G$17,BT100,IF('Capital Structure'!$H$15='Capital Structure'!$G$18,BT111,BT122)))</f>
        <v>3392307.6923076925</v>
      </c>
      <c r="BU140" s="151">
        <f>IF('Capital Structure'!$H$15='Capital Structure'!$G$16,BU89,IF('Capital Structure'!$H$15='Capital Structure'!$G$17,BU100,IF('Capital Structure'!$H$15='Capital Structure'!$G$18,BU111,BU122)))</f>
        <v>3392307.6923076925</v>
      </c>
      <c r="BV140" s="151">
        <f>IF('Capital Structure'!$H$15='Capital Structure'!$G$16,BV89,IF('Capital Structure'!$H$15='Capital Structure'!$G$17,BV100,IF('Capital Structure'!$H$15='Capital Structure'!$G$18,BV111,BV122)))</f>
        <v>3392307.6923076925</v>
      </c>
      <c r="BW140" s="151">
        <f>IF('Capital Structure'!$H$15='Capital Structure'!$G$16,BW89,IF('Capital Structure'!$H$15='Capital Structure'!$G$17,BW100,IF('Capital Structure'!$H$15='Capital Structure'!$G$18,BW111,BW122)))</f>
        <v>3392307.6923076925</v>
      </c>
      <c r="BX140" s="151">
        <f>IF('Capital Structure'!$H$15='Capital Structure'!$G$16,BX89,IF('Capital Structure'!$H$15='Capital Structure'!$G$17,BX100,IF('Capital Structure'!$H$15='Capital Structure'!$G$18,BX111,BX122)))</f>
        <v>3392307.6923076925</v>
      </c>
      <c r="BY140" s="151">
        <f>IF('Capital Structure'!$H$15='Capital Structure'!$G$16,BY89,IF('Capital Structure'!$H$15='Capital Structure'!$G$17,BY100,IF('Capital Structure'!$H$15='Capital Structure'!$G$18,BY111,BY122)))</f>
        <v>3392307.6923076925</v>
      </c>
      <c r="BZ140" s="151">
        <f>IF('Capital Structure'!$H$15='Capital Structure'!$G$16,BZ89,IF('Capital Structure'!$H$15='Capital Structure'!$G$17,BZ100,IF('Capital Structure'!$H$15='Capital Structure'!$G$18,BZ111,BZ122)))</f>
        <v>3392307.6923076925</v>
      </c>
      <c r="CA140" s="151">
        <f>IF('Capital Structure'!$H$15='Capital Structure'!$G$16,CA89,IF('Capital Structure'!$H$15='Capital Structure'!$G$17,CA100,IF('Capital Structure'!$H$15='Capital Structure'!$G$18,CA111,CA122)))</f>
        <v>3392307.6923076361</v>
      </c>
      <c r="CB140" s="151">
        <f>IF('Capital Structure'!$H$15='Capital Structure'!$G$16,CB89,IF('Capital Structure'!$H$15='Capital Structure'!$G$17,CB100,IF('Capital Structure'!$H$15='Capital Structure'!$G$18,CB111,CB122)))</f>
        <v>0</v>
      </c>
      <c r="CC140" s="151">
        <f>IF('Capital Structure'!$H$15='Capital Structure'!$G$16,CC89,IF('Capital Structure'!$H$15='Capital Structure'!$G$17,CC100,IF('Capital Structure'!$H$15='Capital Structure'!$G$18,CC111,CC122)))</f>
        <v>0</v>
      </c>
      <c r="CD140" s="151">
        <f>IF('Capital Structure'!$H$15='Capital Structure'!$G$16,CD89,IF('Capital Structure'!$H$15='Capital Structure'!$G$17,CD100,IF('Capital Structure'!$H$15='Capital Structure'!$G$18,CD111,CD122)))</f>
        <v>0</v>
      </c>
      <c r="CE140" s="151">
        <f>IF('Capital Structure'!$H$15='Capital Structure'!$G$16,CE89,IF('Capital Structure'!$H$15='Capital Structure'!$G$17,CE100,IF('Capital Structure'!$H$15='Capital Structure'!$G$18,CE111,CE122)))</f>
        <v>0</v>
      </c>
      <c r="CF140" s="151">
        <f>IF('Capital Structure'!$H$15='Capital Structure'!$G$16,CF89,IF('Capital Structure'!$H$15='Capital Structure'!$G$17,CF100,IF('Capital Structure'!$H$15='Capital Structure'!$G$18,CF111,CF122)))</f>
        <v>0</v>
      </c>
      <c r="CG140" s="151">
        <f>IF('Capital Structure'!$H$15='Capital Structure'!$G$16,CG89,IF('Capital Structure'!$H$15='Capital Structure'!$G$17,CG100,IF('Capital Structure'!$H$15='Capital Structure'!$G$18,CG111,CG122)))</f>
        <v>0</v>
      </c>
      <c r="CH140" s="151">
        <f>IF('Capital Structure'!$H$15='Capital Structure'!$G$16,CH89,IF('Capital Structure'!$H$15='Capital Structure'!$G$17,CH100,IF('Capital Structure'!$H$15='Capital Structure'!$G$18,CH111,CH122)))</f>
        <v>0</v>
      </c>
      <c r="CI140" s="151">
        <f>IF('Capital Structure'!$H$15='Capital Structure'!$G$16,CI89,IF('Capital Structure'!$H$15='Capital Structure'!$G$17,CI100,IF('Capital Structure'!$H$15='Capital Structure'!$G$18,CI111,CI122)))</f>
        <v>0</v>
      </c>
      <c r="CJ140" s="151">
        <f>IF('Capital Structure'!$H$15='Capital Structure'!$G$16,CJ89,IF('Capital Structure'!$H$15='Capital Structure'!$G$17,CJ100,IF('Capital Structure'!$H$15='Capital Structure'!$G$18,CJ111,CJ122)))</f>
        <v>0</v>
      </c>
      <c r="CK140" s="151">
        <f>IF('Capital Structure'!$H$15='Capital Structure'!$G$16,CK89,IF('Capital Structure'!$H$15='Capital Structure'!$G$17,CK100,IF('Capital Structure'!$H$15='Capital Structure'!$G$18,CK111,CK122)))</f>
        <v>0</v>
      </c>
      <c r="CL140" s="151">
        <f>IF('Capital Structure'!$H$15='Capital Structure'!$G$16,CL89,IF('Capital Structure'!$H$15='Capital Structure'!$G$17,CL100,IF('Capital Structure'!$H$15='Capital Structure'!$G$18,CL111,CL122)))</f>
        <v>0</v>
      </c>
      <c r="CM140" s="151">
        <f>IF('Capital Structure'!$H$15='Capital Structure'!$G$16,CM89,IF('Capital Structure'!$H$15='Capital Structure'!$G$17,CM100,IF('Capital Structure'!$H$15='Capital Structure'!$G$18,CM111,CM122)))</f>
        <v>0</v>
      </c>
      <c r="CN140" s="151">
        <f>IF('Capital Structure'!$H$15='Capital Structure'!$G$16,CN89,IF('Capital Structure'!$H$15='Capital Structure'!$G$17,CN100,IF('Capital Structure'!$H$15='Capital Structure'!$G$18,CN111,CN122)))</f>
        <v>0</v>
      </c>
      <c r="CO140" s="151">
        <f>IF('Capital Structure'!$H$15='Capital Structure'!$G$16,CO89,IF('Capital Structure'!$H$15='Capital Structure'!$G$17,CO100,IF('Capital Structure'!$H$15='Capital Structure'!$G$18,CO111,CO122)))</f>
        <v>0</v>
      </c>
      <c r="CP140" s="151">
        <f>IF('Capital Structure'!$H$15='Capital Structure'!$G$16,CP89,IF('Capital Structure'!$H$15='Capital Structure'!$G$17,CP100,IF('Capital Structure'!$H$15='Capital Structure'!$G$18,CP111,CP122)))</f>
        <v>0</v>
      </c>
      <c r="CQ140" s="151">
        <f>IF('Capital Structure'!$H$15='Capital Structure'!$G$16,CQ89,IF('Capital Structure'!$H$15='Capital Structure'!$G$17,CQ100,IF('Capital Structure'!$H$15='Capital Structure'!$G$18,CQ111,CQ122)))</f>
        <v>0</v>
      </c>
      <c r="CR140" s="151">
        <f>IF('Capital Structure'!$H$15='Capital Structure'!$G$16,CR89,IF('Capital Structure'!$H$15='Capital Structure'!$G$17,CR100,IF('Capital Structure'!$H$15='Capital Structure'!$G$18,CR111,CR122)))</f>
        <v>0</v>
      </c>
      <c r="CS140" s="151">
        <f>IF('Capital Structure'!$H$15='Capital Structure'!$G$16,CS89,IF('Capital Structure'!$H$15='Capital Structure'!$G$17,CS100,IF('Capital Structure'!$H$15='Capital Structure'!$G$18,CS111,CS122)))</f>
        <v>0</v>
      </c>
      <c r="CT140" s="151">
        <f>IF('Capital Structure'!$H$15='Capital Structure'!$G$16,CT89,IF('Capital Structure'!$H$15='Capital Structure'!$G$17,CT100,IF('Capital Structure'!$H$15='Capital Structure'!$G$18,CT111,CT122)))</f>
        <v>0</v>
      </c>
      <c r="CU140" s="151">
        <f>IF('Capital Structure'!$H$15='Capital Structure'!$G$16,CU89,IF('Capital Structure'!$H$15='Capital Structure'!$G$17,CU100,IF('Capital Structure'!$H$15='Capital Structure'!$G$18,CU111,CU122)))</f>
        <v>0</v>
      </c>
      <c r="CV140" s="151">
        <f>IF('Capital Structure'!$H$15='Capital Structure'!$G$16,CV89,IF('Capital Structure'!$H$15='Capital Structure'!$G$17,CV100,IF('Capital Structure'!$H$15='Capital Structure'!$G$18,CV111,CV122)))</f>
        <v>0</v>
      </c>
      <c r="CW140" s="151">
        <f>IF('Capital Structure'!$H$15='Capital Structure'!$G$16,CW89,IF('Capital Structure'!$H$15='Capital Structure'!$G$17,CW100,IF('Capital Structure'!$H$15='Capital Structure'!$G$18,CW111,CW122)))</f>
        <v>0</v>
      </c>
      <c r="CX140" s="151">
        <f>IF('Capital Structure'!$H$15='Capital Structure'!$G$16,CX89,IF('Capital Structure'!$H$15='Capital Structure'!$G$17,CX100,IF('Capital Structure'!$H$15='Capital Structure'!$G$18,CX111,CX122)))</f>
        <v>0</v>
      </c>
      <c r="CY140" s="151">
        <f>IF('Capital Structure'!$H$15='Capital Structure'!$G$16,CY89,IF('Capital Structure'!$H$15='Capital Structure'!$G$17,CY100,IF('Capital Structure'!$H$15='Capital Structure'!$G$18,CY111,CY122)))</f>
        <v>0</v>
      </c>
      <c r="CZ140" s="151">
        <f>IF('Capital Structure'!$H$15='Capital Structure'!$G$16,CZ89,IF('Capital Structure'!$H$15='Capital Structure'!$G$17,CZ100,IF('Capital Structure'!$H$15='Capital Structure'!$G$18,CZ111,CZ122)))</f>
        <v>0</v>
      </c>
      <c r="DA140" s="151">
        <f>IF('Capital Structure'!$H$15='Capital Structure'!$G$16,DA89,IF('Capital Structure'!$H$15='Capital Structure'!$G$17,DA100,IF('Capital Structure'!$H$15='Capital Structure'!$G$18,DA111,DA122)))</f>
        <v>0</v>
      </c>
      <c r="DB140" s="151">
        <f>IF('Capital Structure'!$H$15='Capital Structure'!$G$16,DB89,IF('Capital Structure'!$H$15='Capital Structure'!$G$17,DB100,IF('Capital Structure'!$H$15='Capital Structure'!$G$18,DB111,DB122)))</f>
        <v>0</v>
      </c>
      <c r="DC140" s="151">
        <f>IF('Capital Structure'!$H$15='Capital Structure'!$G$16,DC89,IF('Capital Structure'!$H$15='Capital Structure'!$G$17,DC100,IF('Capital Structure'!$H$15='Capital Structure'!$G$18,DC111,DC122)))</f>
        <v>0</v>
      </c>
      <c r="DD140" s="151">
        <f>IF('Capital Structure'!$H$15='Capital Structure'!$G$16,DD89,IF('Capital Structure'!$H$15='Capital Structure'!$G$17,DD100,IF('Capital Structure'!$H$15='Capital Structure'!$G$18,DD111,DD122)))</f>
        <v>0</v>
      </c>
      <c r="DE140" s="151">
        <f>IF('Capital Structure'!$H$15='Capital Structure'!$G$16,DE89,IF('Capital Structure'!$H$15='Capital Structure'!$G$17,DE100,IF('Capital Structure'!$H$15='Capital Structure'!$G$18,DE111,DE122)))</f>
        <v>0</v>
      </c>
      <c r="DF140" s="151">
        <f>IF('Capital Structure'!$H$15='Capital Structure'!$G$16,DF89,IF('Capital Structure'!$H$15='Capital Structure'!$G$17,DF100,IF('Capital Structure'!$H$15='Capital Structure'!$G$18,DF111,DF122)))</f>
        <v>0</v>
      </c>
      <c r="DG140" s="151">
        <f>IF('Capital Structure'!$H$15='Capital Structure'!$G$16,DG89,IF('Capital Structure'!$H$15='Capital Structure'!$G$17,DG100,IF('Capital Structure'!$H$15='Capital Structure'!$G$18,DG111,DG122)))</f>
        <v>0</v>
      </c>
      <c r="DH140" s="151">
        <f>IF('Capital Structure'!$H$15='Capital Structure'!$G$16,DH89,IF('Capital Structure'!$H$15='Capital Structure'!$G$17,DH100,IF('Capital Structure'!$H$15='Capital Structure'!$G$18,DH111,DH122)))</f>
        <v>0</v>
      </c>
      <c r="DI140" s="151">
        <f>IF('Capital Structure'!$H$15='Capital Structure'!$G$16,DI89,IF('Capital Structure'!$H$15='Capital Structure'!$G$17,DI100,IF('Capital Structure'!$H$15='Capital Structure'!$G$18,DI111,DI122)))</f>
        <v>0</v>
      </c>
      <c r="DJ140" s="151">
        <f>IF('Capital Structure'!$H$15='Capital Structure'!$G$16,DJ89,IF('Capital Structure'!$H$15='Capital Structure'!$G$17,DJ100,IF('Capital Structure'!$H$15='Capital Structure'!$G$18,DJ111,DJ122)))</f>
        <v>0</v>
      </c>
      <c r="DK140" s="151">
        <f>IF('Capital Structure'!$H$15='Capital Structure'!$G$16,DK89,IF('Capital Structure'!$H$15='Capital Structure'!$G$17,DK100,IF('Capital Structure'!$H$15='Capital Structure'!$G$18,DK111,DK122)))</f>
        <v>0</v>
      </c>
      <c r="DL140" s="151">
        <f>IF('Capital Structure'!$H$15='Capital Structure'!$G$16,DL89,IF('Capital Structure'!$H$15='Capital Structure'!$G$17,DL100,IF('Capital Structure'!$H$15='Capital Structure'!$G$18,DL111,DL122)))</f>
        <v>0</v>
      </c>
      <c r="DM140" s="151">
        <f>IF('Capital Structure'!$H$15='Capital Structure'!$G$16,DM89,IF('Capital Structure'!$H$15='Capital Structure'!$G$17,DM100,IF('Capital Structure'!$H$15='Capital Structure'!$G$18,DM111,DM122)))</f>
        <v>0</v>
      </c>
      <c r="DN140" s="151">
        <f>IF('Capital Structure'!$H$15='Capital Structure'!$G$16,DN89,IF('Capital Structure'!$H$15='Capital Structure'!$G$17,DN100,IF('Capital Structure'!$H$15='Capital Structure'!$G$18,DN111,DN122)))</f>
        <v>0</v>
      </c>
      <c r="DO140" s="151">
        <f>IF('Capital Structure'!$H$15='Capital Structure'!$G$16,DO89,IF('Capital Structure'!$H$15='Capital Structure'!$G$17,DO100,IF('Capital Structure'!$H$15='Capital Structure'!$G$18,DO111,DO122)))</f>
        <v>0</v>
      </c>
      <c r="DP140" s="151">
        <f>IF('Capital Structure'!$H$15='Capital Structure'!$G$16,DP89,IF('Capital Structure'!$H$15='Capital Structure'!$G$17,DP100,IF('Capital Structure'!$H$15='Capital Structure'!$G$18,DP111,DP122)))</f>
        <v>0</v>
      </c>
      <c r="DQ140" s="151">
        <f>IF('Capital Structure'!$H$15='Capital Structure'!$G$16,DQ89,IF('Capital Structure'!$H$15='Capital Structure'!$G$17,DQ100,IF('Capital Structure'!$H$15='Capital Structure'!$G$18,DQ111,DQ122)))</f>
        <v>0</v>
      </c>
      <c r="DR140" s="151">
        <f>IF('Capital Structure'!$H$15='Capital Structure'!$G$16,DR89,IF('Capital Structure'!$H$15='Capital Structure'!$G$17,DR100,IF('Capital Structure'!$H$15='Capital Structure'!$G$18,DR111,DR122)))</f>
        <v>0</v>
      </c>
      <c r="DS140" s="151">
        <f>IF('Capital Structure'!$H$15='Capital Structure'!$G$16,DS89,IF('Capital Structure'!$H$15='Capital Structure'!$G$17,DS100,IF('Capital Structure'!$H$15='Capital Structure'!$G$18,DS111,DS122)))</f>
        <v>0</v>
      </c>
      <c r="DT140" s="151">
        <f>IF('Capital Structure'!$H$15='Capital Structure'!$G$16,DT89,IF('Capital Structure'!$H$15='Capital Structure'!$G$17,DT100,IF('Capital Structure'!$H$15='Capital Structure'!$G$18,DT111,DT122)))</f>
        <v>0</v>
      </c>
      <c r="DU140" s="151">
        <f>IF('Capital Structure'!$H$15='Capital Structure'!$G$16,DU89,IF('Capital Structure'!$H$15='Capital Structure'!$G$17,DU100,IF('Capital Structure'!$H$15='Capital Structure'!$G$18,DU111,DU122)))</f>
        <v>0</v>
      </c>
      <c r="DV140" s="151">
        <f>IF('Capital Structure'!$H$15='Capital Structure'!$G$16,DV89,IF('Capital Structure'!$H$15='Capital Structure'!$G$17,DV100,IF('Capital Structure'!$H$15='Capital Structure'!$G$18,DV111,DV122)))</f>
        <v>0</v>
      </c>
      <c r="DW140" s="151">
        <f>IF('Capital Structure'!$H$15='Capital Structure'!$G$16,DW89,IF('Capital Structure'!$H$15='Capital Structure'!$G$17,DW100,IF('Capital Structure'!$H$15='Capital Structure'!$G$18,DW111,DW122)))</f>
        <v>0</v>
      </c>
      <c r="DX140" s="151">
        <f>IF('Capital Structure'!$H$15='Capital Structure'!$G$16,DX89,IF('Capital Structure'!$H$15='Capital Structure'!$G$17,DX100,IF('Capital Structure'!$H$15='Capital Structure'!$G$18,DX111,DX122)))</f>
        <v>0</v>
      </c>
      <c r="DY140" s="151">
        <f>IF('Capital Structure'!$H$15='Capital Structure'!$G$16,DY89,IF('Capital Structure'!$H$15='Capital Structure'!$G$17,DY100,IF('Capital Structure'!$H$15='Capital Structure'!$G$18,DY111,DY122)))</f>
        <v>0</v>
      </c>
      <c r="DZ140" s="151">
        <f>IF('Capital Structure'!$H$15='Capital Structure'!$G$16,DZ89,IF('Capital Structure'!$H$15='Capital Structure'!$G$17,DZ100,IF('Capital Structure'!$H$15='Capital Structure'!$G$18,DZ111,DZ122)))</f>
        <v>0</v>
      </c>
      <c r="EA140" s="151">
        <f>IF('Capital Structure'!$H$15='Capital Structure'!$G$16,EA89,IF('Capital Structure'!$H$15='Capital Structure'!$G$17,EA100,IF('Capital Structure'!$H$15='Capital Structure'!$G$18,EA111,EA122)))</f>
        <v>0</v>
      </c>
      <c r="EB140" s="151">
        <f>IF('Capital Structure'!$H$15='Capital Structure'!$G$16,EB89,IF('Capital Structure'!$H$15='Capital Structure'!$G$17,EB100,IF('Capital Structure'!$H$15='Capital Structure'!$G$18,EB111,EB122)))</f>
        <v>0</v>
      </c>
      <c r="EC140" s="151">
        <f>IF('Capital Structure'!$H$15='Capital Structure'!$G$16,EC89,IF('Capital Structure'!$H$15='Capital Structure'!$G$17,EC100,IF('Capital Structure'!$H$15='Capital Structure'!$G$18,EC111,EC122)))</f>
        <v>0</v>
      </c>
      <c r="ED140" s="151">
        <f>IF('Capital Structure'!$H$15='Capital Structure'!$G$16,ED89,IF('Capital Structure'!$H$15='Capital Structure'!$G$17,ED100,IF('Capital Structure'!$H$15='Capital Structure'!$G$18,ED111,ED122)))</f>
        <v>0</v>
      </c>
      <c r="EE140" s="151">
        <f>IF('Capital Structure'!$H$15='Capital Structure'!$G$16,EE89,IF('Capital Structure'!$H$15='Capital Structure'!$G$17,EE100,IF('Capital Structure'!$H$15='Capital Structure'!$G$18,EE111,EE122)))</f>
        <v>0</v>
      </c>
      <c r="EF140" s="151">
        <f>IF('Capital Structure'!$H$15='Capital Structure'!$G$16,EF89,IF('Capital Structure'!$H$15='Capital Structure'!$G$17,EF100,IF('Capital Structure'!$H$15='Capital Structure'!$G$18,EF111,EF122)))</f>
        <v>0</v>
      </c>
      <c r="EG140" s="151">
        <f>IF('Capital Structure'!$H$15='Capital Structure'!$G$16,EG89,IF('Capital Structure'!$H$15='Capital Structure'!$G$17,EG100,IF('Capital Structure'!$H$15='Capital Structure'!$G$18,EG111,EG122)))</f>
        <v>0</v>
      </c>
      <c r="EH140" s="151">
        <f>IF('Capital Structure'!$H$15='Capital Structure'!$G$16,EH89,IF('Capital Structure'!$H$15='Capital Structure'!$G$17,EH100,IF('Capital Structure'!$H$15='Capital Structure'!$G$18,EH111,EH122)))</f>
        <v>0</v>
      </c>
      <c r="EI140" s="151">
        <f>IF('Capital Structure'!$H$15='Capital Structure'!$G$16,EI89,IF('Capital Structure'!$H$15='Capital Structure'!$G$17,EI100,IF('Capital Structure'!$H$15='Capital Structure'!$G$18,EI111,EI122)))</f>
        <v>0</v>
      </c>
      <c r="EJ140" s="151">
        <f>IF('Capital Structure'!$H$15='Capital Structure'!$G$16,EJ89,IF('Capital Structure'!$H$15='Capital Structure'!$G$17,EJ100,IF('Capital Structure'!$H$15='Capital Structure'!$G$18,EJ111,EJ122)))</f>
        <v>0</v>
      </c>
      <c r="EK140" s="151">
        <f>IF('Capital Structure'!$H$15='Capital Structure'!$G$16,EK89,IF('Capital Structure'!$H$15='Capital Structure'!$G$17,EK100,IF('Capital Structure'!$H$15='Capital Structure'!$G$18,EK111,EK122)))</f>
        <v>0</v>
      </c>
      <c r="EL140" s="151">
        <f>IF('Capital Structure'!$H$15='Capital Structure'!$G$16,EL89,IF('Capital Structure'!$H$15='Capital Structure'!$G$17,EL100,IF('Capital Structure'!$H$15='Capital Structure'!$G$18,EL111,EL122)))</f>
        <v>0</v>
      </c>
      <c r="EM140" s="151">
        <f>IF('Capital Structure'!$H$15='Capital Structure'!$G$16,EM89,IF('Capital Structure'!$H$15='Capital Structure'!$G$17,EM100,IF('Capital Structure'!$H$15='Capital Structure'!$G$18,EM111,EM122)))</f>
        <v>0</v>
      </c>
      <c r="EN140" s="151">
        <f>IF('Capital Structure'!$H$15='Capital Structure'!$G$16,EN89,IF('Capital Structure'!$H$15='Capital Structure'!$G$17,EN100,IF('Capital Structure'!$H$15='Capital Structure'!$G$18,EN111,EN122)))</f>
        <v>0</v>
      </c>
      <c r="EO140" s="151">
        <f>IF('Capital Structure'!$H$15='Capital Structure'!$G$16,EO89,IF('Capital Structure'!$H$15='Capital Structure'!$G$17,EO100,IF('Capital Structure'!$H$15='Capital Structure'!$G$18,EO111,EO122)))</f>
        <v>0</v>
      </c>
      <c r="EP140" s="151">
        <f>IF('Capital Structure'!$H$15='Capital Structure'!$G$16,EP89,IF('Capital Structure'!$H$15='Capital Structure'!$G$17,EP100,IF('Capital Structure'!$H$15='Capital Structure'!$G$18,EP111,EP122)))</f>
        <v>0</v>
      </c>
      <c r="EQ140" s="151">
        <f>IF('Capital Structure'!$H$15='Capital Structure'!$G$16,EQ89,IF('Capital Structure'!$H$15='Capital Structure'!$G$17,EQ100,IF('Capital Structure'!$H$15='Capital Structure'!$G$18,EQ111,EQ122)))</f>
        <v>0</v>
      </c>
      <c r="ER140" s="151">
        <f>IF('Capital Structure'!$H$15='Capital Structure'!$G$16,ER89,IF('Capital Structure'!$H$15='Capital Structure'!$G$17,ER100,IF('Capital Structure'!$H$15='Capital Structure'!$G$18,ER111,ER122)))</f>
        <v>0</v>
      </c>
      <c r="ES140" s="151">
        <f>IF('Capital Structure'!$H$15='Capital Structure'!$G$16,ES89,IF('Capital Structure'!$H$15='Capital Structure'!$G$17,ES100,IF('Capital Structure'!$H$15='Capital Structure'!$G$18,ES111,ES122)))</f>
        <v>0</v>
      </c>
      <c r="ET140" s="151">
        <f>IF('Capital Structure'!$H$15='Capital Structure'!$G$16,ET89,IF('Capital Structure'!$H$15='Capital Structure'!$G$17,ET100,IF('Capital Structure'!$H$15='Capital Structure'!$G$18,ET111,ET122)))</f>
        <v>0</v>
      </c>
      <c r="EU140" s="151">
        <f>IF('Capital Structure'!$H$15='Capital Structure'!$G$16,EU89,IF('Capital Structure'!$H$15='Capital Structure'!$G$17,EU100,IF('Capital Structure'!$H$15='Capital Structure'!$G$18,EU111,EU122)))</f>
        <v>0</v>
      </c>
      <c r="EV140" s="151">
        <f>IF('Capital Structure'!$H$15='Capital Structure'!$G$16,EV89,IF('Capital Structure'!$H$15='Capital Structure'!$G$17,EV100,IF('Capital Structure'!$H$15='Capital Structure'!$G$18,EV111,EV122)))</f>
        <v>0</v>
      </c>
      <c r="EW140" s="151">
        <f>IF('Capital Structure'!$H$15='Capital Structure'!$G$16,EW89,IF('Capital Structure'!$H$15='Capital Structure'!$G$17,EW100,IF('Capital Structure'!$H$15='Capital Structure'!$G$18,EW111,EW122)))</f>
        <v>0</v>
      </c>
      <c r="EX140" s="151">
        <f>IF('Capital Structure'!$H$15='Capital Structure'!$G$16,EX89,IF('Capital Structure'!$H$15='Capital Structure'!$G$17,EX100,IF('Capital Structure'!$H$15='Capital Structure'!$G$18,EX111,EX122)))</f>
        <v>0</v>
      </c>
      <c r="EY140" s="151">
        <f>IF('Capital Structure'!$H$15='Capital Structure'!$G$16,EY89,IF('Capital Structure'!$H$15='Capital Structure'!$G$17,EY100,IF('Capital Structure'!$H$15='Capital Structure'!$G$18,EY111,EY122)))</f>
        <v>0</v>
      </c>
      <c r="EZ140" s="151">
        <f>IF('Capital Structure'!$H$15='Capital Structure'!$G$16,EZ89,IF('Capital Structure'!$H$15='Capital Structure'!$G$17,EZ100,IF('Capital Structure'!$H$15='Capital Structure'!$G$18,EZ111,EZ122)))</f>
        <v>0</v>
      </c>
      <c r="FA140" s="151">
        <f>IF('Capital Structure'!$H$15='Capital Structure'!$G$16,FA89,IF('Capital Structure'!$H$15='Capital Structure'!$G$17,FA100,IF('Capital Structure'!$H$15='Capital Structure'!$G$18,FA111,FA122)))</f>
        <v>0</v>
      </c>
      <c r="FB140" s="151">
        <f>IF('Capital Structure'!$H$15='Capital Structure'!$G$16,FB89,IF('Capital Structure'!$H$15='Capital Structure'!$G$17,FB100,IF('Capital Structure'!$H$15='Capital Structure'!$G$18,FB111,FB122)))</f>
        <v>0</v>
      </c>
      <c r="FC140" s="136"/>
      <c r="FD140" s="136"/>
      <c r="FE140" s="136"/>
      <c r="FF140" s="136"/>
      <c r="FG140" s="136"/>
      <c r="FH140" s="136"/>
      <c r="FI140" s="136"/>
      <c r="FJ140" s="136"/>
      <c r="FK140" s="136"/>
      <c r="FL140" s="136"/>
      <c r="FM140" s="136"/>
      <c r="FN140" s="136"/>
      <c r="FO140" s="136"/>
      <c r="FP140" s="136"/>
      <c r="FQ140" s="136"/>
      <c r="FR140" s="136"/>
      <c r="FS140" s="136"/>
      <c r="FT140" s="136"/>
      <c r="FU140" s="136"/>
      <c r="FV140" s="136"/>
      <c r="FW140" s="136"/>
      <c r="FX140" s="136"/>
      <c r="FY140" s="136"/>
      <c r="FZ140" s="136"/>
      <c r="GA140" s="136"/>
      <c r="GB140" s="136"/>
      <c r="GC140" s="136"/>
      <c r="GD140" s="136"/>
      <c r="GE140" s="136"/>
      <c r="GF140" s="136"/>
      <c r="GG140" s="136"/>
      <c r="GH140" s="136"/>
      <c r="GI140" s="136"/>
      <c r="GJ140" s="136"/>
      <c r="GK140" s="136"/>
      <c r="GL140" s="136"/>
      <c r="GM140" s="136"/>
      <c r="GN140" s="136"/>
      <c r="GO140" s="136"/>
      <c r="GP140" s="136"/>
      <c r="GQ140" s="136"/>
      <c r="GR140" s="136"/>
      <c r="GS140" s="136"/>
      <c r="GT140" s="136"/>
      <c r="GU140" s="136"/>
      <c r="GV140" s="136"/>
      <c r="GW140" s="136"/>
      <c r="GX140" s="136"/>
    </row>
    <row r="141" spans="1:206">
      <c r="B141" s="148" t="s">
        <v>354</v>
      </c>
      <c r="D141" s="108"/>
      <c r="E141" s="151">
        <f>IF('Capital Structure'!$H$15='Capital Structure'!$G$16,E96,IF('Capital Structure'!$H$15='Capital Structure'!$G$17,E107,IF('Capital Structure'!$H$15='Capital Structure'!$G$18,E118,E129)))</f>
        <v>0</v>
      </c>
      <c r="F141" s="151">
        <f>IF('Capital Structure'!$H$15='Capital Structure'!$G$16,F96,IF('Capital Structure'!$H$15='Capital Structure'!$G$17,F107,IF('Capital Structure'!$H$15='Capital Structure'!$G$18,F118,F129)))</f>
        <v>0</v>
      </c>
      <c r="G141" s="151">
        <f>IF('Capital Structure'!$H$15='Capital Structure'!$G$16,G96,IF('Capital Structure'!$H$15='Capital Structure'!$G$17,G107,IF('Capital Structure'!$H$15='Capital Structure'!$G$18,G118,G129)))</f>
        <v>0</v>
      </c>
      <c r="H141" s="151">
        <f>IF('Capital Structure'!$H$15='Capital Structure'!$G$16,H96,IF('Capital Structure'!$H$15='Capital Structure'!$G$17,H107,IF('Capital Structure'!$H$15='Capital Structure'!$G$18,H118,H129)))</f>
        <v>0</v>
      </c>
      <c r="I141" s="151">
        <f>IF('Capital Structure'!$H$15='Capital Structure'!$G$16,I96,IF('Capital Structure'!$H$15='Capital Structure'!$G$17,I107,IF('Capital Structure'!$H$15='Capital Structure'!$G$18,I118,I129)))</f>
        <v>0</v>
      </c>
      <c r="J141" s="151">
        <f>IF('Capital Structure'!$H$15='Capital Structure'!$G$16,J96,IF('Capital Structure'!$H$15='Capital Structure'!$G$17,J107,IF('Capital Structure'!$H$15='Capital Structure'!$G$18,J118,J129)))</f>
        <v>0</v>
      </c>
      <c r="K141" s="151">
        <f>IF('Capital Structure'!$H$15='Capital Structure'!$G$16,K96,IF('Capital Structure'!$H$15='Capital Structure'!$G$17,K107,IF('Capital Structure'!$H$15='Capital Structure'!$G$18,K118,K129)))</f>
        <v>0</v>
      </c>
      <c r="L141" s="151">
        <f>IF('Capital Structure'!$H$15='Capital Structure'!$G$16,L96,IF('Capital Structure'!$H$15='Capital Structure'!$G$17,L107,IF('Capital Structure'!$H$15='Capital Structure'!$G$18,L118,L129)))</f>
        <v>0</v>
      </c>
      <c r="M141" s="151">
        <f>IF('Capital Structure'!$H$15='Capital Structure'!$G$16,M96,IF('Capital Structure'!$H$15='Capital Structure'!$G$17,M107,IF('Capital Structure'!$H$15='Capital Structure'!$G$18,M118,M129)))</f>
        <v>0</v>
      </c>
      <c r="N141" s="151">
        <f>IF('Capital Structure'!$H$15='Capital Structure'!$G$16,N96,IF('Capital Structure'!$H$15='Capital Structure'!$G$17,N107,IF('Capital Structure'!$H$15='Capital Structure'!$G$18,N118,N129)))</f>
        <v>0</v>
      </c>
      <c r="O141" s="151">
        <f>IF('Capital Structure'!$H$15='Capital Structure'!$G$16,O96,IF('Capital Structure'!$H$15='Capital Structure'!$G$17,O107,IF('Capital Structure'!$H$15='Capital Structure'!$G$18,O118,O129)))</f>
        <v>0</v>
      </c>
      <c r="P141" s="151">
        <f>IF('Capital Structure'!$H$15='Capital Structure'!$G$16,P96,IF('Capital Structure'!$H$15='Capital Structure'!$G$17,P107,IF('Capital Structure'!$H$15='Capital Structure'!$G$18,P118,P129)))</f>
        <v>0</v>
      </c>
      <c r="Q141" s="151">
        <f>IF('Capital Structure'!$H$15='Capital Structure'!$G$16,Q96,IF('Capital Structure'!$H$15='Capital Structure'!$G$17,Q107,IF('Capital Structure'!$H$15='Capital Structure'!$G$18,Q118,Q129)))</f>
        <v>0</v>
      </c>
      <c r="R141" s="151">
        <f>IF('Capital Structure'!$H$15='Capital Structure'!$G$16,R96,IF('Capital Structure'!$H$15='Capital Structure'!$G$17,R107,IF('Capital Structure'!$H$15='Capital Structure'!$G$18,R118,R129)))</f>
        <v>0</v>
      </c>
      <c r="S141" s="151">
        <f>IF('Capital Structure'!$H$15='Capital Structure'!$G$16,S96,IF('Capital Structure'!$H$15='Capital Structure'!$G$17,S107,IF('Capital Structure'!$H$15='Capital Structure'!$G$18,S118,S129)))</f>
        <v>0</v>
      </c>
      <c r="T141" s="151">
        <f>IF('Capital Structure'!$H$15='Capital Structure'!$G$16,T96,IF('Capital Structure'!$H$15='Capital Structure'!$G$17,T107,IF('Capital Structure'!$H$15='Capital Structure'!$G$18,T118,T129)))</f>
        <v>0</v>
      </c>
      <c r="U141" s="151">
        <f>IF('Capital Structure'!$H$15='Capital Structure'!$G$16,U96,IF('Capital Structure'!$H$15='Capital Structure'!$G$17,U107,IF('Capital Structure'!$H$15='Capital Structure'!$G$18,U118,U129)))</f>
        <v>0</v>
      </c>
      <c r="V141" s="151">
        <f>IF('Capital Structure'!$H$15='Capital Structure'!$G$16,V96,IF('Capital Structure'!$H$15='Capital Structure'!$G$17,V107,IF('Capital Structure'!$H$15='Capital Structure'!$G$18,V118,V129)))</f>
        <v>0</v>
      </c>
      <c r="W141" s="151">
        <f>IF('Capital Structure'!$H$15='Capital Structure'!$G$16,W96,IF('Capital Structure'!$H$15='Capital Structure'!$G$17,W107,IF('Capital Structure'!$H$15='Capital Structure'!$G$18,W118,W129)))</f>
        <v>0</v>
      </c>
      <c r="X141" s="151">
        <f>IF('Capital Structure'!$H$15='Capital Structure'!$G$16,X96,IF('Capital Structure'!$H$15='Capital Structure'!$G$17,X107,IF('Capital Structure'!$H$15='Capital Structure'!$G$18,X118,X129)))</f>
        <v>0</v>
      </c>
      <c r="Y141" s="151">
        <f>IF('Capital Structure'!$H$15='Capital Structure'!$G$16,Y96,IF('Capital Structure'!$H$15='Capital Structure'!$G$17,Y107,IF('Capital Structure'!$H$15='Capital Structure'!$G$18,Y118,Y129)))</f>
        <v>0</v>
      </c>
      <c r="Z141" s="151">
        <f>IF('Capital Structure'!$H$15='Capital Structure'!$G$16,Z96,IF('Capital Structure'!$H$15='Capital Structure'!$G$17,Z107,IF('Capital Structure'!$H$15='Capital Structure'!$G$18,Z118,Z129)))</f>
        <v>0</v>
      </c>
      <c r="AA141" s="151">
        <f>IF('Capital Structure'!$H$15='Capital Structure'!$G$16,AA96,IF('Capital Structure'!$H$15='Capital Structure'!$G$17,AA107,IF('Capital Structure'!$H$15='Capital Structure'!$G$18,AA118,AA129)))</f>
        <v>0</v>
      </c>
      <c r="AB141" s="151">
        <f>IF('Capital Structure'!$H$15='Capital Structure'!$G$16,AB96,IF('Capital Structure'!$H$15='Capital Structure'!$G$17,AB107,IF('Capital Structure'!$H$15='Capital Structure'!$G$18,AB118,AB129)))</f>
        <v>0</v>
      </c>
      <c r="AC141" s="151">
        <f>IF('Capital Structure'!$H$15='Capital Structure'!$G$16,AC96,IF('Capital Structure'!$H$15='Capital Structure'!$G$17,AC107,IF('Capital Structure'!$H$15='Capital Structure'!$G$18,AC118,AC129)))</f>
        <v>0</v>
      </c>
      <c r="AD141" s="151">
        <f>IF('Capital Structure'!$H$15='Capital Structure'!$G$16,AD96,IF('Capital Structure'!$H$15='Capital Structure'!$G$17,AD107,IF('Capital Structure'!$H$15='Capital Structure'!$G$18,AD118,AD129)))</f>
        <v>0</v>
      </c>
      <c r="AE141" s="151">
        <f>IF('Capital Structure'!$H$15='Capital Structure'!$G$16,AE96,IF('Capital Structure'!$H$15='Capital Structure'!$G$17,AE107,IF('Capital Structure'!$H$15='Capital Structure'!$G$18,AE118,AE129)))</f>
        <v>0</v>
      </c>
      <c r="AF141" s="151">
        <f>IF('Capital Structure'!$H$15='Capital Structure'!$G$16,AF96,IF('Capital Structure'!$H$15='Capital Structure'!$G$17,AF107,IF('Capital Structure'!$H$15='Capital Structure'!$G$18,AF118,AF129)))</f>
        <v>0</v>
      </c>
      <c r="AG141" s="151">
        <f>IF('Capital Structure'!$H$15='Capital Structure'!$G$16,AG96,IF('Capital Structure'!$H$15='Capital Structure'!$G$17,AG107,IF('Capital Structure'!$H$15='Capital Structure'!$G$18,AG118,AG129)))</f>
        <v>0</v>
      </c>
      <c r="AH141" s="151">
        <f>IF('Capital Structure'!$H$15='Capital Structure'!$G$16,AH96,IF('Capital Structure'!$H$15='Capital Structure'!$G$17,AH107,IF('Capital Structure'!$H$15='Capital Structure'!$G$18,AH118,AH129)))</f>
        <v>0</v>
      </c>
      <c r="AI141" s="151">
        <f>IF('Capital Structure'!$H$15='Capital Structure'!$G$16,AI96,IF('Capital Structure'!$H$15='Capital Structure'!$G$17,AI107,IF('Capital Structure'!$H$15='Capital Structure'!$G$18,AI118,AI129)))</f>
        <v>0</v>
      </c>
      <c r="AJ141" s="151">
        <f>IF('Capital Structure'!$H$15='Capital Structure'!$G$16,AJ96,IF('Capital Structure'!$H$15='Capital Structure'!$G$17,AJ107,IF('Capital Structure'!$H$15='Capital Structure'!$G$18,AJ118,AJ129)))</f>
        <v>0</v>
      </c>
      <c r="AK141" s="151">
        <f>IF('Capital Structure'!$H$15='Capital Structure'!$G$16,AK96,IF('Capital Structure'!$H$15='Capital Structure'!$G$17,AK107,IF('Capital Structure'!$H$15='Capital Structure'!$G$18,AK118,AK129)))</f>
        <v>0</v>
      </c>
      <c r="AL141" s="151">
        <f>IF('Capital Structure'!$H$15='Capital Structure'!$G$16,AL96,IF('Capital Structure'!$H$15='Capital Structure'!$G$17,AL107,IF('Capital Structure'!$H$15='Capital Structure'!$G$18,AL118,AL129)))</f>
        <v>0</v>
      </c>
      <c r="AM141" s="151">
        <f>IF('Capital Structure'!$H$15='Capital Structure'!$G$16,AM96,IF('Capital Structure'!$H$15='Capital Structure'!$G$17,AM107,IF('Capital Structure'!$H$15='Capital Structure'!$G$18,AM118,AM129)))</f>
        <v>0</v>
      </c>
      <c r="AN141" s="151">
        <f>IF('Capital Structure'!$H$15='Capital Structure'!$G$16,AN96,IF('Capital Structure'!$H$15='Capital Structure'!$G$17,AN107,IF('Capital Structure'!$H$15='Capital Structure'!$G$18,AN118,AN129)))</f>
        <v>0</v>
      </c>
      <c r="AO141" s="151">
        <f>IF('Capital Structure'!$H$15='Capital Structure'!$G$16,AO96,IF('Capital Structure'!$H$15='Capital Structure'!$G$17,AO107,IF('Capital Structure'!$H$15='Capital Structure'!$G$18,AO118,AO129)))</f>
        <v>0</v>
      </c>
      <c r="AP141" s="151">
        <f>IF('Capital Structure'!$H$15='Capital Structure'!$G$16,AP96,IF('Capital Structure'!$H$15='Capital Structure'!$G$17,AP107,IF('Capital Structure'!$H$15='Capital Structure'!$G$18,AP118,AP129)))</f>
        <v>0</v>
      </c>
      <c r="AQ141" s="151">
        <f>IF('Capital Structure'!$H$15='Capital Structure'!$G$16,AQ96,IF('Capital Structure'!$H$15='Capital Structure'!$G$17,AQ107,IF('Capital Structure'!$H$15='Capital Structure'!$G$18,AQ118,AQ129)))</f>
        <v>0</v>
      </c>
      <c r="AR141" s="151">
        <f>IF('Capital Structure'!$H$15='Capital Structure'!$G$16,AR96,IF('Capital Structure'!$H$15='Capital Structure'!$G$17,AR107,IF('Capital Structure'!$H$15='Capital Structure'!$G$18,AR118,AR129)))</f>
        <v>0</v>
      </c>
      <c r="AS141" s="151">
        <f>IF('Capital Structure'!$H$15='Capital Structure'!$G$16,AS96,IF('Capital Structure'!$H$15='Capital Structure'!$G$17,AS107,IF('Capital Structure'!$H$15='Capital Structure'!$G$18,AS118,AS129)))</f>
        <v>0</v>
      </c>
      <c r="AT141" s="151">
        <f>IF('Capital Structure'!$H$15='Capital Structure'!$G$16,AT96,IF('Capital Structure'!$H$15='Capital Structure'!$G$17,AT107,IF('Capital Structure'!$H$15='Capital Structure'!$G$18,AT118,AT129)))</f>
        <v>0</v>
      </c>
      <c r="AU141" s="151">
        <f>IF('Capital Structure'!$H$15='Capital Structure'!$G$16,AU96,IF('Capital Structure'!$H$15='Capital Structure'!$G$17,AU107,IF('Capital Structure'!$H$15='Capital Structure'!$G$18,AU118,AU129)))</f>
        <v>0</v>
      </c>
      <c r="AV141" s="151">
        <f>IF('Capital Structure'!$H$15='Capital Structure'!$G$16,AV96,IF('Capital Structure'!$H$15='Capital Structure'!$G$17,AV107,IF('Capital Structure'!$H$15='Capital Structure'!$G$18,AV118,AV129)))</f>
        <v>0</v>
      </c>
      <c r="AW141" s="151">
        <f>IF('Capital Structure'!$H$15='Capital Structure'!$G$16,AW96,IF('Capital Structure'!$H$15='Capital Structure'!$G$17,AW107,IF('Capital Structure'!$H$15='Capital Structure'!$G$18,AW118,AW129)))</f>
        <v>0</v>
      </c>
      <c r="AX141" s="151">
        <f>IF('Capital Structure'!$H$15='Capital Structure'!$G$16,AX96,IF('Capital Structure'!$H$15='Capital Structure'!$G$17,AX107,IF('Capital Structure'!$H$15='Capital Structure'!$G$18,AX118,AX129)))</f>
        <v>0</v>
      </c>
      <c r="AY141" s="151">
        <f>IF('Capital Structure'!$H$15='Capital Structure'!$G$16,AY96,IF('Capital Structure'!$H$15='Capital Structure'!$G$17,AY107,IF('Capital Structure'!$H$15='Capital Structure'!$G$18,AY118,AY129)))</f>
        <v>0</v>
      </c>
      <c r="AZ141" s="151">
        <f>IF('Capital Structure'!$H$15='Capital Structure'!$G$16,AZ96,IF('Capital Structure'!$H$15='Capital Structure'!$G$17,AZ107,IF('Capital Structure'!$H$15='Capital Structure'!$G$18,AZ118,AZ129)))</f>
        <v>0</v>
      </c>
      <c r="BA141" s="151">
        <f>IF('Capital Structure'!$H$15='Capital Structure'!$G$16,BA96,IF('Capital Structure'!$H$15='Capital Structure'!$G$17,BA107,IF('Capital Structure'!$H$15='Capital Structure'!$G$18,BA118,BA129)))</f>
        <v>0</v>
      </c>
      <c r="BB141" s="151">
        <f>IF('Capital Structure'!$H$15='Capital Structure'!$G$16,BB96,IF('Capital Structure'!$H$15='Capital Structure'!$G$17,BB107,IF('Capital Structure'!$H$15='Capital Structure'!$G$18,BB118,BB129)))</f>
        <v>14134.615384615385</v>
      </c>
      <c r="BC141" s="151">
        <f>IF('Capital Structure'!$H$15='Capital Structure'!$G$16,BC96,IF('Capital Structure'!$H$15='Capital Structure'!$G$17,BC107,IF('Capital Structure'!$H$15='Capital Structure'!$G$18,BC118,BC129)))</f>
        <v>28269.23076923077</v>
      </c>
      <c r="BD141" s="151">
        <f>IF('Capital Structure'!$H$15='Capital Structure'!$G$16,BD96,IF('Capital Structure'!$H$15='Capital Structure'!$G$17,BD107,IF('Capital Structure'!$H$15='Capital Structure'!$G$18,BD118,BD129)))</f>
        <v>42403.846153846163</v>
      </c>
      <c r="BE141" s="151">
        <f>IF('Capital Structure'!$H$15='Capital Structure'!$G$16,BE96,IF('Capital Structure'!$H$15='Capital Structure'!$G$17,BE107,IF('Capital Structure'!$H$15='Capital Structure'!$G$18,BE118,BE129)))</f>
        <v>56538.461538461539</v>
      </c>
      <c r="BF141" s="151">
        <f>IF('Capital Structure'!$H$15='Capital Structure'!$G$16,BF96,IF('Capital Structure'!$H$15='Capital Structure'!$G$17,BF107,IF('Capital Structure'!$H$15='Capital Structure'!$G$18,BF118,BF129)))</f>
        <v>70673.076923076937</v>
      </c>
      <c r="BG141" s="151">
        <f>IF('Capital Structure'!$H$15='Capital Structure'!$G$16,BG96,IF('Capital Structure'!$H$15='Capital Structure'!$G$17,BG107,IF('Capital Structure'!$H$15='Capital Structure'!$G$18,BG118,BG129)))</f>
        <v>84807.692307692327</v>
      </c>
      <c r="BH141" s="151">
        <f>IF('Capital Structure'!$H$15='Capital Structure'!$G$16,BH96,IF('Capital Structure'!$H$15='Capital Structure'!$G$17,BH107,IF('Capital Structure'!$H$15='Capital Structure'!$G$18,BH118,BH129)))</f>
        <v>98942.307692307702</v>
      </c>
      <c r="BI141" s="151">
        <f>IF('Capital Structure'!$H$15='Capital Structure'!$G$16,BI96,IF('Capital Structure'!$H$15='Capital Structure'!$G$17,BI107,IF('Capital Structure'!$H$15='Capital Structure'!$G$18,BI118,BI129)))</f>
        <v>113076.92307692308</v>
      </c>
      <c r="BJ141" s="151">
        <f>IF('Capital Structure'!$H$15='Capital Structure'!$G$16,BJ96,IF('Capital Structure'!$H$15='Capital Structure'!$G$17,BJ107,IF('Capital Structure'!$H$15='Capital Structure'!$G$18,BJ118,BJ129)))</f>
        <v>127211.53846153848</v>
      </c>
      <c r="BK141" s="151">
        <f>IF('Capital Structure'!$H$15='Capital Structure'!$G$16,BK96,IF('Capital Structure'!$H$15='Capital Structure'!$G$17,BK107,IF('Capital Structure'!$H$15='Capital Structure'!$G$18,BK118,BK129)))</f>
        <v>141346.15384615387</v>
      </c>
      <c r="BL141" s="151">
        <f>IF('Capital Structure'!$H$15='Capital Structure'!$G$16,BL96,IF('Capital Structure'!$H$15='Capital Structure'!$G$17,BL107,IF('Capital Structure'!$H$15='Capital Structure'!$G$18,BL118,BL129)))</f>
        <v>155480.76923076928</v>
      </c>
      <c r="BM141" s="151">
        <f>IF('Capital Structure'!$H$15='Capital Structure'!$G$16,BM96,IF('Capital Structure'!$H$15='Capital Structure'!$G$17,BM107,IF('Capital Structure'!$H$15='Capital Structure'!$G$18,BM118,BM129)))</f>
        <v>169615.38461538465</v>
      </c>
      <c r="BN141" s="151">
        <f>IF('Capital Structure'!$H$15='Capital Structure'!$G$16,BN96,IF('Capital Structure'!$H$15='Capital Structure'!$G$17,BN107,IF('Capital Structure'!$H$15='Capital Structure'!$G$18,BN118,BN129)))</f>
        <v>183750.00000000009</v>
      </c>
      <c r="BO141" s="151">
        <f>IF('Capital Structure'!$H$15='Capital Structure'!$G$16,BO96,IF('Capital Structure'!$H$15='Capital Structure'!$G$17,BO107,IF('Capital Structure'!$H$15='Capital Structure'!$G$18,BO118,BO129)))</f>
        <v>197884.61538461546</v>
      </c>
      <c r="BP141" s="151">
        <f>IF('Capital Structure'!$H$15='Capital Structure'!$G$16,BP96,IF('Capital Structure'!$H$15='Capital Structure'!$G$17,BP107,IF('Capital Structure'!$H$15='Capital Structure'!$G$18,BP118,BP129)))</f>
        <v>212019.23076923087</v>
      </c>
      <c r="BQ141" s="151">
        <f>IF('Capital Structure'!$H$15='Capital Structure'!$G$16,BQ96,IF('Capital Structure'!$H$15='Capital Structure'!$G$17,BQ107,IF('Capital Structure'!$H$15='Capital Structure'!$G$18,BQ118,BQ129)))</f>
        <v>226153.84615384627</v>
      </c>
      <c r="BR141" s="151">
        <f>IF('Capital Structure'!$H$15='Capital Structure'!$G$16,BR96,IF('Capital Structure'!$H$15='Capital Structure'!$G$17,BR107,IF('Capital Structure'!$H$15='Capital Structure'!$G$18,BR118,BR129)))</f>
        <v>240288.46153846165</v>
      </c>
      <c r="BS141" s="151">
        <f>IF('Capital Structure'!$H$15='Capital Structure'!$G$16,BS96,IF('Capital Structure'!$H$15='Capital Structure'!$G$17,BS107,IF('Capital Structure'!$H$15='Capital Structure'!$G$18,BS118,BS129)))</f>
        <v>254423.07692307708</v>
      </c>
      <c r="BT141" s="151">
        <f>IF('Capital Structure'!$H$15='Capital Structure'!$G$16,BT96,IF('Capital Structure'!$H$15='Capital Structure'!$G$17,BT107,IF('Capital Structure'!$H$15='Capital Structure'!$G$18,BT118,BT129)))</f>
        <v>268557.69230769249</v>
      </c>
      <c r="BU141" s="151">
        <f>IF('Capital Structure'!$H$15='Capital Structure'!$G$16,BU96,IF('Capital Structure'!$H$15='Capital Structure'!$G$17,BU107,IF('Capital Structure'!$H$15='Capital Structure'!$G$18,BU118,BU129)))</f>
        <v>282692.30769230786</v>
      </c>
      <c r="BV141" s="151">
        <f>IF('Capital Structure'!$H$15='Capital Structure'!$G$16,BV96,IF('Capital Structure'!$H$15='Capital Structure'!$G$17,BV107,IF('Capital Structure'!$H$15='Capital Structure'!$G$18,BV118,BV129)))</f>
        <v>296826.9230769233</v>
      </c>
      <c r="BW141" s="151">
        <f>IF('Capital Structure'!$H$15='Capital Structure'!$G$16,BW96,IF('Capital Structure'!$H$15='Capital Structure'!$G$17,BW107,IF('Capital Structure'!$H$15='Capital Structure'!$G$18,BW118,BW129)))</f>
        <v>310961.53846153867</v>
      </c>
      <c r="BX141" s="151">
        <f>IF('Capital Structure'!$H$15='Capital Structure'!$G$16,BX96,IF('Capital Structure'!$H$15='Capital Structure'!$G$17,BX107,IF('Capital Structure'!$H$15='Capital Structure'!$G$18,BX118,BX129)))</f>
        <v>325096.15384615405</v>
      </c>
      <c r="BY141" s="151">
        <f>IF('Capital Structure'!$H$15='Capital Structure'!$G$16,BY96,IF('Capital Structure'!$H$15='Capital Structure'!$G$17,BY107,IF('Capital Structure'!$H$15='Capital Structure'!$G$18,BY118,BY129)))</f>
        <v>339230.76923076948</v>
      </c>
      <c r="BZ141" s="151">
        <f>IF('Capital Structure'!$H$15='Capital Structure'!$G$16,BZ96,IF('Capital Structure'!$H$15='Capital Structure'!$G$17,BZ107,IF('Capital Structure'!$H$15='Capital Structure'!$G$18,BZ118,BZ129)))</f>
        <v>353365.38461538492</v>
      </c>
      <c r="CA141" s="151">
        <f>IF('Capital Structure'!$H$15='Capital Structure'!$G$16,CA96,IF('Capital Structure'!$H$15='Capital Structure'!$G$17,CA107,IF('Capital Structure'!$H$15='Capital Structure'!$G$18,CA118,CA129)))</f>
        <v>367500</v>
      </c>
      <c r="CB141" s="151">
        <f>IF('Capital Structure'!$H$15='Capital Structure'!$G$16,CB96,IF('Capital Structure'!$H$15='Capital Structure'!$G$17,CB107,IF('Capital Structure'!$H$15='Capital Structure'!$G$18,CB118,CB129)))</f>
        <v>0</v>
      </c>
      <c r="CC141" s="151">
        <f>IF('Capital Structure'!$H$15='Capital Structure'!$G$16,CC96,IF('Capital Structure'!$H$15='Capital Structure'!$G$17,CC107,IF('Capital Structure'!$H$15='Capital Structure'!$G$18,CC118,CC129)))</f>
        <v>0</v>
      </c>
      <c r="CD141" s="151">
        <f>IF('Capital Structure'!$H$15='Capital Structure'!$G$16,CD96,IF('Capital Structure'!$H$15='Capital Structure'!$G$17,CD107,IF('Capital Structure'!$H$15='Capital Structure'!$G$18,CD118,CD129)))</f>
        <v>0</v>
      </c>
      <c r="CE141" s="151">
        <f>IF('Capital Structure'!$H$15='Capital Structure'!$G$16,CE96,IF('Capital Structure'!$H$15='Capital Structure'!$G$17,CE107,IF('Capital Structure'!$H$15='Capital Structure'!$G$18,CE118,CE129)))</f>
        <v>0</v>
      </c>
      <c r="CF141" s="151">
        <f>IF('Capital Structure'!$H$15='Capital Structure'!$G$16,CF96,IF('Capital Structure'!$H$15='Capital Structure'!$G$17,CF107,IF('Capital Structure'!$H$15='Capital Structure'!$G$18,CF118,CF129)))</f>
        <v>0</v>
      </c>
      <c r="CG141" s="151">
        <f>IF('Capital Structure'!$H$15='Capital Structure'!$G$16,CG96,IF('Capital Structure'!$H$15='Capital Structure'!$G$17,CG107,IF('Capital Structure'!$H$15='Capital Structure'!$G$18,CG118,CG129)))</f>
        <v>0</v>
      </c>
      <c r="CH141" s="151">
        <f>IF('Capital Structure'!$H$15='Capital Structure'!$G$16,CH96,IF('Capital Structure'!$H$15='Capital Structure'!$G$17,CH107,IF('Capital Structure'!$H$15='Capital Structure'!$G$18,CH118,CH129)))</f>
        <v>0</v>
      </c>
      <c r="CI141" s="151">
        <f>IF('Capital Structure'!$H$15='Capital Structure'!$G$16,CI96,IF('Capital Structure'!$H$15='Capital Structure'!$G$17,CI107,IF('Capital Structure'!$H$15='Capital Structure'!$G$18,CI118,CI129)))</f>
        <v>0</v>
      </c>
      <c r="CJ141" s="151">
        <f>IF('Capital Structure'!$H$15='Capital Structure'!$G$16,CJ96,IF('Capital Structure'!$H$15='Capital Structure'!$G$17,CJ107,IF('Capital Structure'!$H$15='Capital Structure'!$G$18,CJ118,CJ129)))</f>
        <v>0</v>
      </c>
      <c r="CK141" s="151">
        <f>IF('Capital Structure'!$H$15='Capital Structure'!$G$16,CK96,IF('Capital Structure'!$H$15='Capital Structure'!$G$17,CK107,IF('Capital Structure'!$H$15='Capital Structure'!$G$18,CK118,CK129)))</f>
        <v>0</v>
      </c>
      <c r="CL141" s="151">
        <f>IF('Capital Structure'!$H$15='Capital Structure'!$G$16,CL96,IF('Capital Structure'!$H$15='Capital Structure'!$G$17,CL107,IF('Capital Structure'!$H$15='Capital Structure'!$G$18,CL118,CL129)))</f>
        <v>0</v>
      </c>
      <c r="CM141" s="151">
        <f>IF('Capital Structure'!$H$15='Capital Structure'!$G$16,CM96,IF('Capital Structure'!$H$15='Capital Structure'!$G$17,CM107,IF('Capital Structure'!$H$15='Capital Structure'!$G$18,CM118,CM129)))</f>
        <v>0</v>
      </c>
      <c r="CN141" s="151">
        <f>IF('Capital Structure'!$H$15='Capital Structure'!$G$16,CN96,IF('Capital Structure'!$H$15='Capital Structure'!$G$17,CN107,IF('Capital Structure'!$H$15='Capital Structure'!$G$18,CN118,CN129)))</f>
        <v>0</v>
      </c>
      <c r="CO141" s="151">
        <f>IF('Capital Structure'!$H$15='Capital Structure'!$G$16,CO96,IF('Capital Structure'!$H$15='Capital Structure'!$G$17,CO107,IF('Capital Structure'!$H$15='Capital Structure'!$G$18,CO118,CO129)))</f>
        <v>0</v>
      </c>
      <c r="CP141" s="151">
        <f>IF('Capital Structure'!$H$15='Capital Structure'!$G$16,CP96,IF('Capital Structure'!$H$15='Capital Structure'!$G$17,CP107,IF('Capital Structure'!$H$15='Capital Structure'!$G$18,CP118,CP129)))</f>
        <v>0</v>
      </c>
      <c r="CQ141" s="151">
        <f>IF('Capital Structure'!$H$15='Capital Structure'!$G$16,CQ96,IF('Capital Structure'!$H$15='Capital Structure'!$G$17,CQ107,IF('Capital Structure'!$H$15='Capital Structure'!$G$18,CQ118,CQ129)))</f>
        <v>0</v>
      </c>
      <c r="CR141" s="151">
        <f>IF('Capital Structure'!$H$15='Capital Structure'!$G$16,CR96,IF('Capital Structure'!$H$15='Capital Structure'!$G$17,CR107,IF('Capital Structure'!$H$15='Capital Structure'!$G$18,CR118,CR129)))</f>
        <v>0</v>
      </c>
      <c r="CS141" s="151">
        <f>IF('Capital Structure'!$H$15='Capital Structure'!$G$16,CS96,IF('Capital Structure'!$H$15='Capital Structure'!$G$17,CS107,IF('Capital Structure'!$H$15='Capital Structure'!$G$18,CS118,CS129)))</f>
        <v>0</v>
      </c>
      <c r="CT141" s="151">
        <f>IF('Capital Structure'!$H$15='Capital Structure'!$G$16,CT96,IF('Capital Structure'!$H$15='Capital Structure'!$G$17,CT107,IF('Capital Structure'!$H$15='Capital Structure'!$G$18,CT118,CT129)))</f>
        <v>0</v>
      </c>
      <c r="CU141" s="151">
        <f>IF('Capital Structure'!$H$15='Capital Structure'!$G$16,CU96,IF('Capital Structure'!$H$15='Capital Structure'!$G$17,CU107,IF('Capital Structure'!$H$15='Capital Structure'!$G$18,CU118,CU129)))</f>
        <v>0</v>
      </c>
      <c r="CV141" s="151">
        <f>IF('Capital Structure'!$H$15='Capital Structure'!$G$16,CV96,IF('Capital Structure'!$H$15='Capital Structure'!$G$17,CV107,IF('Capital Structure'!$H$15='Capital Structure'!$G$18,CV118,CV129)))</f>
        <v>0</v>
      </c>
      <c r="CW141" s="151">
        <f>IF('Capital Structure'!$H$15='Capital Structure'!$G$16,CW96,IF('Capital Structure'!$H$15='Capital Structure'!$G$17,CW107,IF('Capital Structure'!$H$15='Capital Structure'!$G$18,CW118,CW129)))</f>
        <v>0</v>
      </c>
      <c r="CX141" s="151">
        <f>IF('Capital Structure'!$H$15='Capital Structure'!$G$16,CX96,IF('Capital Structure'!$H$15='Capital Structure'!$G$17,CX107,IF('Capital Structure'!$H$15='Capital Structure'!$G$18,CX118,CX129)))</f>
        <v>0</v>
      </c>
      <c r="CY141" s="151">
        <f>IF('Capital Structure'!$H$15='Capital Structure'!$G$16,CY96,IF('Capital Structure'!$H$15='Capital Structure'!$G$17,CY107,IF('Capital Structure'!$H$15='Capital Structure'!$G$18,CY118,CY129)))</f>
        <v>0</v>
      </c>
      <c r="CZ141" s="151">
        <f>IF('Capital Structure'!$H$15='Capital Structure'!$G$16,CZ96,IF('Capital Structure'!$H$15='Capital Structure'!$G$17,CZ107,IF('Capital Structure'!$H$15='Capital Structure'!$G$18,CZ118,CZ129)))</f>
        <v>0</v>
      </c>
      <c r="DA141" s="151">
        <f>IF('Capital Structure'!$H$15='Capital Structure'!$G$16,DA96,IF('Capital Structure'!$H$15='Capital Structure'!$G$17,DA107,IF('Capital Structure'!$H$15='Capital Structure'!$G$18,DA118,DA129)))</f>
        <v>0</v>
      </c>
      <c r="DB141" s="151">
        <f>IF('Capital Structure'!$H$15='Capital Structure'!$G$16,DB96,IF('Capital Structure'!$H$15='Capital Structure'!$G$17,DB107,IF('Capital Structure'!$H$15='Capital Structure'!$G$18,DB118,DB129)))</f>
        <v>0</v>
      </c>
      <c r="DC141" s="151">
        <f>IF('Capital Structure'!$H$15='Capital Structure'!$G$16,DC96,IF('Capital Structure'!$H$15='Capital Structure'!$G$17,DC107,IF('Capital Structure'!$H$15='Capital Structure'!$G$18,DC118,DC129)))</f>
        <v>0</v>
      </c>
      <c r="DD141" s="151">
        <f>IF('Capital Structure'!$H$15='Capital Structure'!$G$16,DD96,IF('Capital Structure'!$H$15='Capital Structure'!$G$17,DD107,IF('Capital Structure'!$H$15='Capital Structure'!$G$18,DD118,DD129)))</f>
        <v>0</v>
      </c>
      <c r="DE141" s="151">
        <f>IF('Capital Structure'!$H$15='Capital Structure'!$G$16,DE96,IF('Capital Structure'!$H$15='Capital Structure'!$G$17,DE107,IF('Capital Structure'!$H$15='Capital Structure'!$G$18,DE118,DE129)))</f>
        <v>0</v>
      </c>
      <c r="DF141" s="151">
        <f>IF('Capital Structure'!$H$15='Capital Structure'!$G$16,DF96,IF('Capital Structure'!$H$15='Capital Structure'!$G$17,DF107,IF('Capital Structure'!$H$15='Capital Structure'!$G$18,DF118,DF129)))</f>
        <v>0</v>
      </c>
      <c r="DG141" s="151">
        <f>IF('Capital Structure'!$H$15='Capital Structure'!$G$16,DG96,IF('Capital Structure'!$H$15='Capital Structure'!$G$17,DG107,IF('Capital Structure'!$H$15='Capital Structure'!$G$18,DG118,DG129)))</f>
        <v>0</v>
      </c>
      <c r="DH141" s="151">
        <f>IF('Capital Structure'!$H$15='Capital Structure'!$G$16,DH96,IF('Capital Structure'!$H$15='Capital Structure'!$G$17,DH107,IF('Capital Structure'!$H$15='Capital Structure'!$G$18,DH118,DH129)))</f>
        <v>0</v>
      </c>
      <c r="DI141" s="151">
        <f>IF('Capital Structure'!$H$15='Capital Structure'!$G$16,DI96,IF('Capital Structure'!$H$15='Capital Structure'!$G$17,DI107,IF('Capital Structure'!$H$15='Capital Structure'!$G$18,DI118,DI129)))</f>
        <v>0</v>
      </c>
      <c r="DJ141" s="151">
        <f>IF('Capital Structure'!$H$15='Capital Structure'!$G$16,DJ96,IF('Capital Structure'!$H$15='Capital Structure'!$G$17,DJ107,IF('Capital Structure'!$H$15='Capital Structure'!$G$18,DJ118,DJ129)))</f>
        <v>0</v>
      </c>
      <c r="DK141" s="151">
        <f>IF('Capital Structure'!$H$15='Capital Structure'!$G$16,DK96,IF('Capital Structure'!$H$15='Capital Structure'!$G$17,DK107,IF('Capital Structure'!$H$15='Capital Structure'!$G$18,DK118,DK129)))</f>
        <v>0</v>
      </c>
      <c r="DL141" s="151">
        <f>IF('Capital Structure'!$H$15='Capital Structure'!$G$16,DL96,IF('Capital Structure'!$H$15='Capital Structure'!$G$17,DL107,IF('Capital Structure'!$H$15='Capital Structure'!$G$18,DL118,DL129)))</f>
        <v>0</v>
      </c>
      <c r="DM141" s="151">
        <f>IF('Capital Structure'!$H$15='Capital Structure'!$G$16,DM96,IF('Capital Structure'!$H$15='Capital Structure'!$G$17,DM107,IF('Capital Structure'!$H$15='Capital Structure'!$G$18,DM118,DM129)))</f>
        <v>0</v>
      </c>
      <c r="DN141" s="151">
        <f>IF('Capital Structure'!$H$15='Capital Structure'!$G$16,DN96,IF('Capital Structure'!$H$15='Capital Structure'!$G$17,DN107,IF('Capital Structure'!$H$15='Capital Structure'!$G$18,DN118,DN129)))</f>
        <v>0</v>
      </c>
      <c r="DO141" s="151">
        <f>IF('Capital Structure'!$H$15='Capital Structure'!$G$16,DO96,IF('Capital Structure'!$H$15='Capital Structure'!$G$17,DO107,IF('Capital Structure'!$H$15='Capital Structure'!$G$18,DO118,DO129)))</f>
        <v>0</v>
      </c>
      <c r="DP141" s="151">
        <f>IF('Capital Structure'!$H$15='Capital Structure'!$G$16,DP96,IF('Capital Structure'!$H$15='Capital Structure'!$G$17,DP107,IF('Capital Structure'!$H$15='Capital Structure'!$G$18,DP118,DP129)))</f>
        <v>0</v>
      </c>
      <c r="DQ141" s="151">
        <f>IF('Capital Structure'!$H$15='Capital Structure'!$G$16,DQ96,IF('Capital Structure'!$H$15='Capital Structure'!$G$17,DQ107,IF('Capital Structure'!$H$15='Capital Structure'!$G$18,DQ118,DQ129)))</f>
        <v>0</v>
      </c>
      <c r="DR141" s="151">
        <f>IF('Capital Structure'!$H$15='Capital Structure'!$G$16,DR96,IF('Capital Structure'!$H$15='Capital Structure'!$G$17,DR107,IF('Capital Structure'!$H$15='Capital Structure'!$G$18,DR118,DR129)))</f>
        <v>0</v>
      </c>
      <c r="DS141" s="151">
        <f>IF('Capital Structure'!$H$15='Capital Structure'!$G$16,DS96,IF('Capital Structure'!$H$15='Capital Structure'!$G$17,DS107,IF('Capital Structure'!$H$15='Capital Structure'!$G$18,DS118,DS129)))</f>
        <v>0</v>
      </c>
      <c r="DT141" s="151">
        <f>IF('Capital Structure'!$H$15='Capital Structure'!$G$16,DT96,IF('Capital Structure'!$H$15='Capital Structure'!$G$17,DT107,IF('Capital Structure'!$H$15='Capital Structure'!$G$18,DT118,DT129)))</f>
        <v>0</v>
      </c>
      <c r="DU141" s="151">
        <f>IF('Capital Structure'!$H$15='Capital Structure'!$G$16,DU96,IF('Capital Structure'!$H$15='Capital Structure'!$G$17,DU107,IF('Capital Structure'!$H$15='Capital Structure'!$G$18,DU118,DU129)))</f>
        <v>0</v>
      </c>
      <c r="DV141" s="151">
        <f>IF('Capital Structure'!$H$15='Capital Structure'!$G$16,DV96,IF('Capital Structure'!$H$15='Capital Structure'!$G$17,DV107,IF('Capital Structure'!$H$15='Capital Structure'!$G$18,DV118,DV129)))</f>
        <v>0</v>
      </c>
      <c r="DW141" s="151">
        <f>IF('Capital Structure'!$H$15='Capital Structure'!$G$16,DW96,IF('Capital Structure'!$H$15='Capital Structure'!$G$17,DW107,IF('Capital Structure'!$H$15='Capital Structure'!$G$18,DW118,DW129)))</f>
        <v>0</v>
      </c>
      <c r="DX141" s="151">
        <f>IF('Capital Structure'!$H$15='Capital Structure'!$G$16,DX96,IF('Capital Structure'!$H$15='Capital Structure'!$G$17,DX107,IF('Capital Structure'!$H$15='Capital Structure'!$G$18,DX118,DX129)))</f>
        <v>0</v>
      </c>
      <c r="DY141" s="151">
        <f>IF('Capital Structure'!$H$15='Capital Structure'!$G$16,DY96,IF('Capital Structure'!$H$15='Capital Structure'!$G$17,DY107,IF('Capital Structure'!$H$15='Capital Structure'!$G$18,DY118,DY129)))</f>
        <v>0</v>
      </c>
      <c r="DZ141" s="151">
        <f>IF('Capital Structure'!$H$15='Capital Structure'!$G$16,DZ96,IF('Capital Structure'!$H$15='Capital Structure'!$G$17,DZ107,IF('Capital Structure'!$H$15='Capital Structure'!$G$18,DZ118,DZ129)))</f>
        <v>0</v>
      </c>
      <c r="EA141" s="151">
        <f>IF('Capital Structure'!$H$15='Capital Structure'!$G$16,EA96,IF('Capital Structure'!$H$15='Capital Structure'!$G$17,EA107,IF('Capital Structure'!$H$15='Capital Structure'!$G$18,EA118,EA129)))</f>
        <v>0</v>
      </c>
      <c r="EB141" s="151">
        <f>IF('Capital Structure'!$H$15='Capital Structure'!$G$16,EB96,IF('Capital Structure'!$H$15='Capital Structure'!$G$17,EB107,IF('Capital Structure'!$H$15='Capital Structure'!$G$18,EB118,EB129)))</f>
        <v>0</v>
      </c>
      <c r="EC141" s="151">
        <f>IF('Capital Structure'!$H$15='Capital Structure'!$G$16,EC96,IF('Capital Structure'!$H$15='Capital Structure'!$G$17,EC107,IF('Capital Structure'!$H$15='Capital Structure'!$G$18,EC118,EC129)))</f>
        <v>0</v>
      </c>
      <c r="ED141" s="151">
        <f>IF('Capital Structure'!$H$15='Capital Structure'!$G$16,ED96,IF('Capital Structure'!$H$15='Capital Structure'!$G$17,ED107,IF('Capital Structure'!$H$15='Capital Structure'!$G$18,ED118,ED129)))</f>
        <v>0</v>
      </c>
      <c r="EE141" s="151">
        <f>IF('Capital Structure'!$H$15='Capital Structure'!$G$16,EE96,IF('Capital Structure'!$H$15='Capital Structure'!$G$17,EE107,IF('Capital Structure'!$H$15='Capital Structure'!$G$18,EE118,EE129)))</f>
        <v>0</v>
      </c>
      <c r="EF141" s="151">
        <f>IF('Capital Structure'!$H$15='Capital Structure'!$G$16,EF96,IF('Capital Structure'!$H$15='Capital Structure'!$G$17,EF107,IF('Capital Structure'!$H$15='Capital Structure'!$G$18,EF118,EF129)))</f>
        <v>0</v>
      </c>
      <c r="EG141" s="151">
        <f>IF('Capital Structure'!$H$15='Capital Structure'!$G$16,EG96,IF('Capital Structure'!$H$15='Capital Structure'!$G$17,EG107,IF('Capital Structure'!$H$15='Capital Structure'!$G$18,EG118,EG129)))</f>
        <v>0</v>
      </c>
      <c r="EH141" s="151">
        <f>IF('Capital Structure'!$H$15='Capital Structure'!$G$16,EH96,IF('Capital Structure'!$H$15='Capital Structure'!$G$17,EH107,IF('Capital Structure'!$H$15='Capital Structure'!$G$18,EH118,EH129)))</f>
        <v>0</v>
      </c>
      <c r="EI141" s="151">
        <f>IF('Capital Structure'!$H$15='Capital Structure'!$G$16,EI96,IF('Capital Structure'!$H$15='Capital Structure'!$G$17,EI107,IF('Capital Structure'!$H$15='Capital Structure'!$G$18,EI118,EI129)))</f>
        <v>0</v>
      </c>
      <c r="EJ141" s="151">
        <f>IF('Capital Structure'!$H$15='Capital Structure'!$G$16,EJ96,IF('Capital Structure'!$H$15='Capital Structure'!$G$17,EJ107,IF('Capital Structure'!$H$15='Capital Structure'!$G$18,EJ118,EJ129)))</f>
        <v>0</v>
      </c>
      <c r="EK141" s="151">
        <f>IF('Capital Structure'!$H$15='Capital Structure'!$G$16,EK96,IF('Capital Structure'!$H$15='Capital Structure'!$G$17,EK107,IF('Capital Structure'!$H$15='Capital Structure'!$G$18,EK118,EK129)))</f>
        <v>0</v>
      </c>
      <c r="EL141" s="151">
        <f>IF('Capital Structure'!$H$15='Capital Structure'!$G$16,EL96,IF('Capital Structure'!$H$15='Capital Structure'!$G$17,EL107,IF('Capital Structure'!$H$15='Capital Structure'!$G$18,EL118,EL129)))</f>
        <v>0</v>
      </c>
      <c r="EM141" s="151">
        <f>IF('Capital Structure'!$H$15='Capital Structure'!$G$16,EM96,IF('Capital Structure'!$H$15='Capital Structure'!$G$17,EM107,IF('Capital Structure'!$H$15='Capital Structure'!$G$18,EM118,EM129)))</f>
        <v>0</v>
      </c>
      <c r="EN141" s="151">
        <f>IF('Capital Structure'!$H$15='Capital Structure'!$G$16,EN96,IF('Capital Structure'!$H$15='Capital Structure'!$G$17,EN107,IF('Capital Structure'!$H$15='Capital Structure'!$G$18,EN118,EN129)))</f>
        <v>0</v>
      </c>
      <c r="EO141" s="151">
        <f>IF('Capital Structure'!$H$15='Capital Structure'!$G$16,EO96,IF('Capital Structure'!$H$15='Capital Structure'!$G$17,EO107,IF('Capital Structure'!$H$15='Capital Structure'!$G$18,EO118,EO129)))</f>
        <v>0</v>
      </c>
      <c r="EP141" s="151">
        <f>IF('Capital Structure'!$H$15='Capital Structure'!$G$16,EP96,IF('Capital Structure'!$H$15='Capital Structure'!$G$17,EP107,IF('Capital Structure'!$H$15='Capital Structure'!$G$18,EP118,EP129)))</f>
        <v>0</v>
      </c>
      <c r="EQ141" s="151">
        <f>IF('Capital Structure'!$H$15='Capital Structure'!$G$16,EQ96,IF('Capital Structure'!$H$15='Capital Structure'!$G$17,EQ107,IF('Capital Structure'!$H$15='Capital Structure'!$G$18,EQ118,EQ129)))</f>
        <v>0</v>
      </c>
      <c r="ER141" s="151">
        <f>IF('Capital Structure'!$H$15='Capital Structure'!$G$16,ER96,IF('Capital Structure'!$H$15='Capital Structure'!$G$17,ER107,IF('Capital Structure'!$H$15='Capital Structure'!$G$18,ER118,ER129)))</f>
        <v>0</v>
      </c>
      <c r="ES141" s="151">
        <f>IF('Capital Structure'!$H$15='Capital Structure'!$G$16,ES96,IF('Capital Structure'!$H$15='Capital Structure'!$G$17,ES107,IF('Capital Structure'!$H$15='Capital Structure'!$G$18,ES118,ES129)))</f>
        <v>0</v>
      </c>
      <c r="ET141" s="151">
        <f>IF('Capital Structure'!$H$15='Capital Structure'!$G$16,ET96,IF('Capital Structure'!$H$15='Capital Structure'!$G$17,ET107,IF('Capital Structure'!$H$15='Capital Structure'!$G$18,ET118,ET129)))</f>
        <v>0</v>
      </c>
      <c r="EU141" s="151">
        <f>IF('Capital Structure'!$H$15='Capital Structure'!$G$16,EU96,IF('Capital Structure'!$H$15='Capital Structure'!$G$17,EU107,IF('Capital Structure'!$H$15='Capital Structure'!$G$18,EU118,EU129)))</f>
        <v>0</v>
      </c>
      <c r="EV141" s="151">
        <f>IF('Capital Structure'!$H$15='Capital Structure'!$G$16,EV96,IF('Capital Structure'!$H$15='Capital Structure'!$G$17,EV107,IF('Capital Structure'!$H$15='Capital Structure'!$G$18,EV118,EV129)))</f>
        <v>0</v>
      </c>
      <c r="EW141" s="151">
        <f>IF('Capital Structure'!$H$15='Capital Structure'!$G$16,EW96,IF('Capital Structure'!$H$15='Capital Structure'!$G$17,EW107,IF('Capital Structure'!$H$15='Capital Structure'!$G$18,EW118,EW129)))</f>
        <v>0</v>
      </c>
      <c r="EX141" s="151">
        <f>IF('Capital Structure'!$H$15='Capital Structure'!$G$16,EX96,IF('Capital Structure'!$H$15='Capital Structure'!$G$17,EX107,IF('Capital Structure'!$H$15='Capital Structure'!$G$18,EX118,EX129)))</f>
        <v>0</v>
      </c>
      <c r="EY141" s="151">
        <f>IF('Capital Structure'!$H$15='Capital Structure'!$G$16,EY96,IF('Capital Structure'!$H$15='Capital Structure'!$G$17,EY107,IF('Capital Structure'!$H$15='Capital Structure'!$G$18,EY118,EY129)))</f>
        <v>0</v>
      </c>
      <c r="EZ141" s="151">
        <f>IF('Capital Structure'!$H$15='Capital Structure'!$G$16,EZ96,IF('Capital Structure'!$H$15='Capital Structure'!$G$17,EZ107,IF('Capital Structure'!$H$15='Capital Structure'!$G$18,EZ118,EZ129)))</f>
        <v>0</v>
      </c>
      <c r="FA141" s="151">
        <f>IF('Capital Structure'!$H$15='Capital Structure'!$G$16,FA96,IF('Capital Structure'!$H$15='Capital Structure'!$G$17,FA107,IF('Capital Structure'!$H$15='Capital Structure'!$G$18,FA118,FA129)))</f>
        <v>0</v>
      </c>
      <c r="FB141" s="151">
        <f>IF('Capital Structure'!$H$15='Capital Structure'!$G$16,FB96,IF('Capital Structure'!$H$15='Capital Structure'!$G$17,FB107,IF('Capital Structure'!$H$15='Capital Structure'!$G$18,FB118,FB129)))</f>
        <v>0</v>
      </c>
      <c r="FC141" s="136"/>
      <c r="FD141" s="136"/>
      <c r="FE141" s="136"/>
      <c r="FF141" s="136"/>
      <c r="FG141" s="136"/>
      <c r="FH141" s="136"/>
      <c r="FI141" s="136"/>
      <c r="FJ141" s="136"/>
      <c r="FK141" s="136"/>
      <c r="FL141" s="136"/>
      <c r="FM141" s="136"/>
      <c r="FN141" s="136"/>
      <c r="FO141" s="136"/>
      <c r="FP141" s="136"/>
      <c r="FQ141" s="136"/>
      <c r="FR141" s="136"/>
      <c r="FS141" s="136"/>
      <c r="FT141" s="136"/>
      <c r="FU141" s="136"/>
      <c r="FV141" s="136"/>
      <c r="FW141" s="136"/>
      <c r="FX141" s="136"/>
      <c r="FY141" s="136"/>
      <c r="FZ141" s="136"/>
      <c r="GA141" s="136"/>
      <c r="GB141" s="136"/>
      <c r="GC141" s="136"/>
      <c r="GD141" s="136"/>
      <c r="GE141" s="136"/>
      <c r="GF141" s="136"/>
      <c r="GG141" s="136"/>
      <c r="GH141" s="136"/>
      <c r="GI141" s="136"/>
      <c r="GJ141" s="136"/>
      <c r="GK141" s="136"/>
      <c r="GL141" s="136"/>
      <c r="GM141" s="136"/>
      <c r="GN141" s="136"/>
      <c r="GO141" s="136"/>
      <c r="GP141" s="136"/>
      <c r="GQ141" s="136"/>
      <c r="GR141" s="136"/>
      <c r="GS141" s="136"/>
      <c r="GT141" s="136"/>
      <c r="GU141" s="136"/>
      <c r="GV141" s="136"/>
      <c r="GW141" s="136"/>
      <c r="GX141" s="136"/>
    </row>
    <row r="142" spans="1:206">
      <c r="B142" s="148" t="s">
        <v>352</v>
      </c>
      <c r="D142" s="108"/>
      <c r="E142" s="151">
        <f>IF('Capital Structure'!$H$15='Capital Structure'!$G$16,E97,IF('Capital Structure'!$H$15='Capital Structure'!$G$17,E108,IF('Capital Structure'!$H$15='Capital Structure'!$G$18,E119,E130)))</f>
        <v>0</v>
      </c>
      <c r="F142" s="151">
        <f>IF('Capital Structure'!$H$15='Capital Structure'!$G$16,F97,IF('Capital Structure'!$H$15='Capital Structure'!$G$17,F108,IF('Capital Structure'!$H$15='Capital Structure'!$G$18,F119,F130)))</f>
        <v>0</v>
      </c>
      <c r="G142" s="151">
        <f>IF('Capital Structure'!$H$15='Capital Structure'!$G$16,G97,IF('Capital Structure'!$H$15='Capital Structure'!$G$17,G108,IF('Capital Structure'!$H$15='Capital Structure'!$G$18,G119,G130)))</f>
        <v>0</v>
      </c>
      <c r="H142" s="151">
        <f>IF('Capital Structure'!$H$15='Capital Structure'!$G$16,H97,IF('Capital Structure'!$H$15='Capital Structure'!$G$17,H108,IF('Capital Structure'!$H$15='Capital Structure'!$G$18,H119,H130)))</f>
        <v>0</v>
      </c>
      <c r="I142" s="151">
        <f>IF('Capital Structure'!$H$15='Capital Structure'!$G$16,I97,IF('Capital Structure'!$H$15='Capital Structure'!$G$17,I108,IF('Capital Structure'!$H$15='Capital Structure'!$G$18,I119,I130)))</f>
        <v>0</v>
      </c>
      <c r="J142" s="151">
        <f>IF('Capital Structure'!$H$15='Capital Structure'!$G$16,J97,IF('Capital Structure'!$H$15='Capital Structure'!$G$17,J108,IF('Capital Structure'!$H$15='Capital Structure'!$G$18,J119,J130)))</f>
        <v>0</v>
      </c>
      <c r="K142" s="151">
        <f>IF('Capital Structure'!$H$15='Capital Structure'!$G$16,K97,IF('Capital Structure'!$H$15='Capital Structure'!$G$17,K108,IF('Capital Structure'!$H$15='Capital Structure'!$G$18,K119,K130)))</f>
        <v>0</v>
      </c>
      <c r="L142" s="151">
        <f>IF('Capital Structure'!$H$15='Capital Structure'!$G$16,L97,IF('Capital Structure'!$H$15='Capital Structure'!$G$17,L108,IF('Capital Structure'!$H$15='Capital Structure'!$G$18,L119,L130)))</f>
        <v>0</v>
      </c>
      <c r="M142" s="151">
        <f>IF('Capital Structure'!$H$15='Capital Structure'!$G$16,M97,IF('Capital Structure'!$H$15='Capital Structure'!$G$17,M108,IF('Capital Structure'!$H$15='Capital Structure'!$G$18,M119,M130)))</f>
        <v>0</v>
      </c>
      <c r="N142" s="151">
        <f>IF('Capital Structure'!$H$15='Capital Structure'!$G$16,N97,IF('Capital Structure'!$H$15='Capital Structure'!$G$17,N108,IF('Capital Structure'!$H$15='Capital Structure'!$G$18,N119,N130)))</f>
        <v>0</v>
      </c>
      <c r="O142" s="151">
        <f>IF('Capital Structure'!$H$15='Capital Structure'!$G$16,O97,IF('Capital Structure'!$H$15='Capital Structure'!$G$17,O108,IF('Capital Structure'!$H$15='Capital Structure'!$G$18,O119,O130)))</f>
        <v>0</v>
      </c>
      <c r="P142" s="151">
        <f>IF('Capital Structure'!$H$15='Capital Structure'!$G$16,P97,IF('Capital Structure'!$H$15='Capital Structure'!$G$17,P108,IF('Capital Structure'!$H$15='Capital Structure'!$G$18,P119,P130)))</f>
        <v>0</v>
      </c>
      <c r="Q142" s="151">
        <f>IF('Capital Structure'!$H$15='Capital Structure'!$G$16,Q97,IF('Capital Structure'!$H$15='Capital Structure'!$G$17,Q108,IF('Capital Structure'!$H$15='Capital Structure'!$G$18,Q119,Q130)))</f>
        <v>0</v>
      </c>
      <c r="R142" s="151">
        <f>IF('Capital Structure'!$H$15='Capital Structure'!$G$16,R97,IF('Capital Structure'!$H$15='Capital Structure'!$G$17,R108,IF('Capital Structure'!$H$15='Capital Structure'!$G$18,R119,R130)))</f>
        <v>0</v>
      </c>
      <c r="S142" s="151">
        <f>IF('Capital Structure'!$H$15='Capital Structure'!$G$16,S97,IF('Capital Structure'!$H$15='Capital Structure'!$G$17,S108,IF('Capital Structure'!$H$15='Capital Structure'!$G$18,S119,S130)))</f>
        <v>0</v>
      </c>
      <c r="T142" s="151">
        <f>IF('Capital Structure'!$H$15='Capital Structure'!$G$16,T97,IF('Capital Structure'!$H$15='Capital Structure'!$G$17,T108,IF('Capital Structure'!$H$15='Capital Structure'!$G$18,T119,T130)))</f>
        <v>0</v>
      </c>
      <c r="U142" s="151">
        <f>IF('Capital Structure'!$H$15='Capital Structure'!$G$16,U97,IF('Capital Structure'!$H$15='Capital Structure'!$G$17,U108,IF('Capital Structure'!$H$15='Capital Structure'!$G$18,U119,U130)))</f>
        <v>0</v>
      </c>
      <c r="V142" s="151">
        <f>IF('Capital Structure'!$H$15='Capital Structure'!$G$16,V97,IF('Capital Structure'!$H$15='Capital Structure'!$G$17,V108,IF('Capital Structure'!$H$15='Capital Structure'!$G$18,V119,V130)))</f>
        <v>0</v>
      </c>
      <c r="W142" s="151">
        <f>IF('Capital Structure'!$H$15='Capital Structure'!$G$16,W97,IF('Capital Structure'!$H$15='Capital Structure'!$G$17,W108,IF('Capital Structure'!$H$15='Capital Structure'!$G$18,W119,W130)))</f>
        <v>0</v>
      </c>
      <c r="X142" s="151">
        <f>IF('Capital Structure'!$H$15='Capital Structure'!$G$16,X97,IF('Capital Structure'!$H$15='Capital Structure'!$G$17,X108,IF('Capital Structure'!$H$15='Capital Structure'!$G$18,X119,X130)))</f>
        <v>0</v>
      </c>
      <c r="Y142" s="151">
        <f>IF('Capital Structure'!$H$15='Capital Structure'!$G$16,Y97,IF('Capital Structure'!$H$15='Capital Structure'!$G$17,Y108,IF('Capital Structure'!$H$15='Capital Structure'!$G$18,Y119,Y130)))</f>
        <v>0</v>
      </c>
      <c r="Z142" s="151">
        <f>IF('Capital Structure'!$H$15='Capital Structure'!$G$16,Z97,IF('Capital Structure'!$H$15='Capital Structure'!$G$17,Z108,IF('Capital Structure'!$H$15='Capital Structure'!$G$18,Z119,Z130)))</f>
        <v>0</v>
      </c>
      <c r="AA142" s="151">
        <f>IF('Capital Structure'!$H$15='Capital Structure'!$G$16,AA97,IF('Capital Structure'!$H$15='Capital Structure'!$G$17,AA108,IF('Capital Structure'!$H$15='Capital Structure'!$G$18,AA119,AA130)))</f>
        <v>0</v>
      </c>
      <c r="AB142" s="151">
        <f>IF('Capital Structure'!$H$15='Capital Structure'!$G$16,AB97,IF('Capital Structure'!$H$15='Capital Structure'!$G$17,AB108,IF('Capital Structure'!$H$15='Capital Structure'!$G$18,AB119,AB130)))</f>
        <v>0</v>
      </c>
      <c r="AC142" s="151">
        <f>IF('Capital Structure'!$H$15='Capital Structure'!$G$16,AC97,IF('Capital Structure'!$H$15='Capital Structure'!$G$17,AC108,IF('Capital Structure'!$H$15='Capital Structure'!$G$18,AC119,AC130)))</f>
        <v>0</v>
      </c>
      <c r="AD142" s="151">
        <f>IF('Capital Structure'!$H$15='Capital Structure'!$G$16,AD97,IF('Capital Structure'!$H$15='Capital Structure'!$G$17,AD108,IF('Capital Structure'!$H$15='Capital Structure'!$G$18,AD119,AD130)))</f>
        <v>0</v>
      </c>
      <c r="AE142" s="151">
        <f>IF('Capital Structure'!$H$15='Capital Structure'!$G$16,AE97,IF('Capital Structure'!$H$15='Capital Structure'!$G$17,AE108,IF('Capital Structure'!$H$15='Capital Structure'!$G$18,AE119,AE130)))</f>
        <v>0</v>
      </c>
      <c r="AF142" s="151">
        <f>IF('Capital Structure'!$H$15='Capital Structure'!$G$16,AF97,IF('Capital Structure'!$H$15='Capital Structure'!$G$17,AF108,IF('Capital Structure'!$H$15='Capital Structure'!$G$18,AF119,AF130)))</f>
        <v>0</v>
      </c>
      <c r="AG142" s="151">
        <f>IF('Capital Structure'!$H$15='Capital Structure'!$G$16,AG97,IF('Capital Structure'!$H$15='Capital Structure'!$G$17,AG108,IF('Capital Structure'!$H$15='Capital Structure'!$G$18,AG119,AG130)))</f>
        <v>0</v>
      </c>
      <c r="AH142" s="151">
        <f>IF('Capital Structure'!$H$15='Capital Structure'!$G$16,AH97,IF('Capital Structure'!$H$15='Capital Structure'!$G$17,AH108,IF('Capital Structure'!$H$15='Capital Structure'!$G$18,AH119,AH130)))</f>
        <v>0</v>
      </c>
      <c r="AI142" s="151">
        <f>IF('Capital Structure'!$H$15='Capital Structure'!$G$16,AI97,IF('Capital Structure'!$H$15='Capital Structure'!$G$17,AI108,IF('Capital Structure'!$H$15='Capital Structure'!$G$18,AI119,AI130)))</f>
        <v>0</v>
      </c>
      <c r="AJ142" s="151">
        <f>IF('Capital Structure'!$H$15='Capital Structure'!$G$16,AJ97,IF('Capital Structure'!$H$15='Capital Structure'!$G$17,AJ108,IF('Capital Structure'!$H$15='Capital Structure'!$G$18,AJ119,AJ130)))</f>
        <v>0</v>
      </c>
      <c r="AK142" s="151">
        <f>IF('Capital Structure'!$H$15='Capital Structure'!$G$16,AK97,IF('Capital Structure'!$H$15='Capital Structure'!$G$17,AK108,IF('Capital Structure'!$H$15='Capital Structure'!$G$18,AK119,AK130)))</f>
        <v>0</v>
      </c>
      <c r="AL142" s="151">
        <f>IF('Capital Structure'!$H$15='Capital Structure'!$G$16,AL97,IF('Capital Structure'!$H$15='Capital Structure'!$G$17,AL108,IF('Capital Structure'!$H$15='Capital Structure'!$G$18,AL119,AL130)))</f>
        <v>0</v>
      </c>
      <c r="AM142" s="151">
        <f>IF('Capital Structure'!$H$15='Capital Structure'!$G$16,AM97,IF('Capital Structure'!$H$15='Capital Structure'!$G$17,AM108,IF('Capital Structure'!$H$15='Capital Structure'!$G$18,AM119,AM130)))</f>
        <v>0</v>
      </c>
      <c r="AN142" s="151">
        <f>IF('Capital Structure'!$H$15='Capital Structure'!$G$16,AN97,IF('Capital Structure'!$H$15='Capital Structure'!$G$17,AN108,IF('Capital Structure'!$H$15='Capital Structure'!$G$18,AN119,AN130)))</f>
        <v>0</v>
      </c>
      <c r="AO142" s="151">
        <f>IF('Capital Structure'!$H$15='Capital Structure'!$G$16,AO97,IF('Capital Structure'!$H$15='Capital Structure'!$G$17,AO108,IF('Capital Structure'!$H$15='Capital Structure'!$G$18,AO119,AO130)))</f>
        <v>0</v>
      </c>
      <c r="AP142" s="151">
        <f>IF('Capital Structure'!$H$15='Capital Structure'!$G$16,AP97,IF('Capital Structure'!$H$15='Capital Structure'!$G$17,AP108,IF('Capital Structure'!$H$15='Capital Structure'!$G$18,AP119,AP130)))</f>
        <v>0</v>
      </c>
      <c r="AQ142" s="151">
        <f>IF('Capital Structure'!$H$15='Capital Structure'!$G$16,AQ97,IF('Capital Structure'!$H$15='Capital Structure'!$G$17,AQ108,IF('Capital Structure'!$H$15='Capital Structure'!$G$18,AQ119,AQ130)))</f>
        <v>0</v>
      </c>
      <c r="AR142" s="151">
        <f>IF('Capital Structure'!$H$15='Capital Structure'!$G$16,AR97,IF('Capital Structure'!$H$15='Capital Structure'!$G$17,AR108,IF('Capital Structure'!$H$15='Capital Structure'!$G$18,AR119,AR130)))</f>
        <v>0</v>
      </c>
      <c r="AS142" s="151">
        <f>IF('Capital Structure'!$H$15='Capital Structure'!$G$16,AS97,IF('Capital Structure'!$H$15='Capital Structure'!$G$17,AS108,IF('Capital Structure'!$H$15='Capital Structure'!$G$18,AS119,AS130)))</f>
        <v>0</v>
      </c>
      <c r="AT142" s="151">
        <f>IF('Capital Structure'!$H$15='Capital Structure'!$G$16,AT97,IF('Capital Structure'!$H$15='Capital Structure'!$G$17,AT108,IF('Capital Structure'!$H$15='Capital Structure'!$G$18,AT119,AT130)))</f>
        <v>0</v>
      </c>
      <c r="AU142" s="151">
        <f>IF('Capital Structure'!$H$15='Capital Structure'!$G$16,AU97,IF('Capital Structure'!$H$15='Capital Structure'!$G$17,AU108,IF('Capital Structure'!$H$15='Capital Structure'!$G$18,AU119,AU130)))</f>
        <v>0</v>
      </c>
      <c r="AV142" s="151">
        <f>IF('Capital Structure'!$H$15='Capital Structure'!$G$16,AV97,IF('Capital Structure'!$H$15='Capital Structure'!$G$17,AV108,IF('Capital Structure'!$H$15='Capital Structure'!$G$18,AV119,AV130)))</f>
        <v>0</v>
      </c>
      <c r="AW142" s="151">
        <f>IF('Capital Structure'!$H$15='Capital Structure'!$G$16,AW97,IF('Capital Structure'!$H$15='Capital Structure'!$G$17,AW108,IF('Capital Structure'!$H$15='Capital Structure'!$G$18,AW119,AW130)))</f>
        <v>0</v>
      </c>
      <c r="AX142" s="151">
        <f>IF('Capital Structure'!$H$15='Capital Structure'!$G$16,AX97,IF('Capital Structure'!$H$15='Capital Structure'!$G$17,AX108,IF('Capital Structure'!$H$15='Capital Structure'!$G$18,AX119,AX130)))</f>
        <v>0</v>
      </c>
      <c r="AY142" s="151">
        <f>IF('Capital Structure'!$H$15='Capital Structure'!$G$16,AY97,IF('Capital Structure'!$H$15='Capital Structure'!$G$17,AY108,IF('Capital Structure'!$H$15='Capital Structure'!$G$18,AY119,AY130)))</f>
        <v>0</v>
      </c>
      <c r="AZ142" s="151">
        <f>IF('Capital Structure'!$H$15='Capital Structure'!$G$16,AZ97,IF('Capital Structure'!$H$15='Capital Structure'!$G$17,AZ108,IF('Capital Structure'!$H$15='Capital Structure'!$G$18,AZ119,AZ130)))</f>
        <v>0</v>
      </c>
      <c r="BA142" s="151">
        <f>IF('Capital Structure'!$H$15='Capital Structure'!$G$16,BA97,IF('Capital Structure'!$H$15='Capital Structure'!$G$17,BA108,IF('Capital Structure'!$H$15='Capital Structure'!$G$18,BA119,BA130)))</f>
        <v>0</v>
      </c>
      <c r="BB142" s="151">
        <f>IF('Capital Structure'!$H$15='Capital Structure'!$G$16,BB97,IF('Capital Structure'!$H$15='Capital Structure'!$G$17,BB108,IF('Capital Structure'!$H$15='Capital Structure'!$G$18,BB119,BB130)))</f>
        <v>0</v>
      </c>
      <c r="BC142" s="151">
        <f>IF('Capital Structure'!$H$15='Capital Structure'!$G$16,BC97,IF('Capital Structure'!$H$15='Capital Structure'!$G$17,BC108,IF('Capital Structure'!$H$15='Capital Structure'!$G$18,BC119,BC130)))</f>
        <v>0</v>
      </c>
      <c r="BD142" s="151">
        <f>IF('Capital Structure'!$H$15='Capital Structure'!$G$16,BD97,IF('Capital Structure'!$H$15='Capital Structure'!$G$17,BD108,IF('Capital Structure'!$H$15='Capital Structure'!$G$18,BD119,BD130)))</f>
        <v>0</v>
      </c>
      <c r="BE142" s="151">
        <f>IF('Capital Structure'!$H$15='Capital Structure'!$G$16,BE97,IF('Capital Structure'!$H$15='Capital Structure'!$G$17,BE108,IF('Capital Structure'!$H$15='Capital Structure'!$G$18,BE119,BE130)))</f>
        <v>0</v>
      </c>
      <c r="BF142" s="151">
        <f>IF('Capital Structure'!$H$15='Capital Structure'!$G$16,BF97,IF('Capital Structure'!$H$15='Capital Structure'!$G$17,BF108,IF('Capital Structure'!$H$15='Capital Structure'!$G$18,BF119,BF130)))</f>
        <v>0</v>
      </c>
      <c r="BG142" s="151">
        <f>IF('Capital Structure'!$H$15='Capital Structure'!$G$16,BG97,IF('Capital Structure'!$H$15='Capital Structure'!$G$17,BG108,IF('Capital Structure'!$H$15='Capital Structure'!$G$18,BG119,BG130)))</f>
        <v>0</v>
      </c>
      <c r="BH142" s="151">
        <f>IF('Capital Structure'!$H$15='Capital Structure'!$G$16,BH97,IF('Capital Structure'!$H$15='Capital Structure'!$G$17,BH108,IF('Capital Structure'!$H$15='Capital Structure'!$G$18,BH119,BH130)))</f>
        <v>0</v>
      </c>
      <c r="BI142" s="151">
        <f>IF('Capital Structure'!$H$15='Capital Structure'!$G$16,BI97,IF('Capital Structure'!$H$15='Capital Structure'!$G$17,BI108,IF('Capital Structure'!$H$15='Capital Structure'!$G$18,BI119,BI130)))</f>
        <v>0</v>
      </c>
      <c r="BJ142" s="151">
        <f>IF('Capital Structure'!$H$15='Capital Structure'!$G$16,BJ97,IF('Capital Structure'!$H$15='Capital Structure'!$G$17,BJ108,IF('Capital Structure'!$H$15='Capital Structure'!$G$18,BJ119,BJ130)))</f>
        <v>0</v>
      </c>
      <c r="BK142" s="151">
        <f>IF('Capital Structure'!$H$15='Capital Structure'!$G$16,BK97,IF('Capital Structure'!$H$15='Capital Structure'!$G$17,BK108,IF('Capital Structure'!$H$15='Capital Structure'!$G$18,BK119,BK130)))</f>
        <v>0</v>
      </c>
      <c r="BL142" s="151">
        <f>IF('Capital Structure'!$H$15='Capital Structure'!$G$16,BL97,IF('Capital Structure'!$H$15='Capital Structure'!$G$17,BL108,IF('Capital Structure'!$H$15='Capital Structure'!$G$18,BL119,BL130)))</f>
        <v>0</v>
      </c>
      <c r="BM142" s="151">
        <f>IF('Capital Structure'!$H$15='Capital Structure'!$G$16,BM97,IF('Capital Structure'!$H$15='Capital Structure'!$G$17,BM108,IF('Capital Structure'!$H$15='Capital Structure'!$G$18,BM119,BM130)))</f>
        <v>0</v>
      </c>
      <c r="BN142" s="151">
        <f>IF('Capital Structure'!$H$15='Capital Structure'!$G$16,BN97,IF('Capital Structure'!$H$15='Capital Structure'!$G$17,BN108,IF('Capital Structure'!$H$15='Capital Structure'!$G$18,BN119,BN130)))</f>
        <v>0</v>
      </c>
      <c r="BO142" s="151">
        <f>IF('Capital Structure'!$H$15='Capital Structure'!$G$16,BO97,IF('Capital Structure'!$H$15='Capital Structure'!$G$17,BO108,IF('Capital Structure'!$H$15='Capital Structure'!$G$18,BO119,BO130)))</f>
        <v>0</v>
      </c>
      <c r="BP142" s="151">
        <f>IF('Capital Structure'!$H$15='Capital Structure'!$G$16,BP97,IF('Capital Structure'!$H$15='Capital Structure'!$G$17,BP108,IF('Capital Structure'!$H$15='Capital Structure'!$G$18,BP119,BP130)))</f>
        <v>0</v>
      </c>
      <c r="BQ142" s="151">
        <f>IF('Capital Structure'!$H$15='Capital Structure'!$G$16,BQ97,IF('Capital Structure'!$H$15='Capital Structure'!$G$17,BQ108,IF('Capital Structure'!$H$15='Capital Structure'!$G$18,BQ119,BQ130)))</f>
        <v>0</v>
      </c>
      <c r="BR142" s="151">
        <f>IF('Capital Structure'!$H$15='Capital Structure'!$G$16,BR97,IF('Capital Structure'!$H$15='Capital Structure'!$G$17,BR108,IF('Capital Structure'!$H$15='Capital Structure'!$G$18,BR119,BR130)))</f>
        <v>0</v>
      </c>
      <c r="BS142" s="151">
        <f>IF('Capital Structure'!$H$15='Capital Structure'!$G$16,BS97,IF('Capital Structure'!$H$15='Capital Structure'!$G$17,BS108,IF('Capital Structure'!$H$15='Capital Structure'!$G$18,BS119,BS130)))</f>
        <v>0</v>
      </c>
      <c r="BT142" s="151">
        <f>IF('Capital Structure'!$H$15='Capital Structure'!$G$16,BT97,IF('Capital Structure'!$H$15='Capital Structure'!$G$17,BT108,IF('Capital Structure'!$H$15='Capital Structure'!$G$18,BT119,BT130)))</f>
        <v>0</v>
      </c>
      <c r="BU142" s="151">
        <f>IF('Capital Structure'!$H$15='Capital Structure'!$G$16,BU97,IF('Capital Structure'!$H$15='Capital Structure'!$G$17,BU108,IF('Capital Structure'!$H$15='Capital Structure'!$G$18,BU119,BU130)))</f>
        <v>0</v>
      </c>
      <c r="BV142" s="151">
        <f>IF('Capital Structure'!$H$15='Capital Structure'!$G$16,BV97,IF('Capital Structure'!$H$15='Capital Structure'!$G$17,BV108,IF('Capital Structure'!$H$15='Capital Structure'!$G$18,BV119,BV130)))</f>
        <v>0</v>
      </c>
      <c r="BW142" s="151">
        <f>IF('Capital Structure'!$H$15='Capital Structure'!$G$16,BW97,IF('Capital Structure'!$H$15='Capital Structure'!$G$17,BW108,IF('Capital Structure'!$H$15='Capital Structure'!$G$18,BW119,BW130)))</f>
        <v>0</v>
      </c>
      <c r="BX142" s="151">
        <f>IF('Capital Structure'!$H$15='Capital Structure'!$G$16,BX97,IF('Capital Structure'!$H$15='Capital Structure'!$G$17,BX108,IF('Capital Structure'!$H$15='Capital Structure'!$G$18,BX119,BX130)))</f>
        <v>0</v>
      </c>
      <c r="BY142" s="151">
        <f>IF('Capital Structure'!$H$15='Capital Structure'!$G$16,BY97,IF('Capital Structure'!$H$15='Capital Structure'!$G$17,BY108,IF('Capital Structure'!$H$15='Capital Structure'!$G$18,BY119,BY130)))</f>
        <v>0</v>
      </c>
      <c r="BZ142" s="151">
        <f>IF('Capital Structure'!$H$15='Capital Structure'!$G$16,BZ97,IF('Capital Structure'!$H$15='Capital Structure'!$G$17,BZ108,IF('Capital Structure'!$H$15='Capital Structure'!$G$18,BZ119,BZ130)))</f>
        <v>0</v>
      </c>
      <c r="CA142" s="151">
        <f>IF('Capital Structure'!$H$15='Capital Structure'!$G$16,CA97,IF('Capital Structure'!$H$15='Capital Structure'!$G$17,CA108,IF('Capital Structure'!$H$15='Capital Structure'!$G$18,CA119,CA130)))</f>
        <v>0</v>
      </c>
      <c r="CB142" s="151">
        <f>IF('Capital Structure'!$H$15='Capital Structure'!$G$16,CB97,IF('Capital Structure'!$H$15='Capital Structure'!$G$17,CB108,IF('Capital Structure'!$H$15='Capital Structure'!$G$18,CB119,CB130)))</f>
        <v>0</v>
      </c>
      <c r="CC142" s="151">
        <f>IF('Capital Structure'!$H$15='Capital Structure'!$G$16,CC97,IF('Capital Structure'!$H$15='Capital Structure'!$G$17,CC108,IF('Capital Structure'!$H$15='Capital Structure'!$G$18,CC119,CC130)))</f>
        <v>0</v>
      </c>
      <c r="CD142" s="151">
        <f>IF('Capital Structure'!$H$15='Capital Structure'!$G$16,CD97,IF('Capital Structure'!$H$15='Capital Structure'!$G$17,CD108,IF('Capital Structure'!$H$15='Capital Structure'!$G$18,CD119,CD130)))</f>
        <v>0</v>
      </c>
      <c r="CE142" s="151">
        <f>IF('Capital Structure'!$H$15='Capital Structure'!$G$16,CE97,IF('Capital Structure'!$H$15='Capital Structure'!$G$17,CE108,IF('Capital Structure'!$H$15='Capital Structure'!$G$18,CE119,CE130)))</f>
        <v>0</v>
      </c>
      <c r="CF142" s="151">
        <f>IF('Capital Structure'!$H$15='Capital Structure'!$G$16,CF97,IF('Capital Structure'!$H$15='Capital Structure'!$G$17,CF108,IF('Capital Structure'!$H$15='Capital Structure'!$G$18,CF119,CF130)))</f>
        <v>0</v>
      </c>
      <c r="CG142" s="151">
        <f>IF('Capital Structure'!$H$15='Capital Structure'!$G$16,CG97,IF('Capital Structure'!$H$15='Capital Structure'!$G$17,CG108,IF('Capital Structure'!$H$15='Capital Structure'!$G$18,CG119,CG130)))</f>
        <v>0</v>
      </c>
      <c r="CH142" s="151">
        <f>IF('Capital Structure'!$H$15='Capital Structure'!$G$16,CH97,IF('Capital Structure'!$H$15='Capital Structure'!$G$17,CH108,IF('Capital Structure'!$H$15='Capital Structure'!$G$18,CH119,CH130)))</f>
        <v>0</v>
      </c>
      <c r="CI142" s="151">
        <f>IF('Capital Structure'!$H$15='Capital Structure'!$G$16,CI97,IF('Capital Structure'!$H$15='Capital Structure'!$G$17,CI108,IF('Capital Structure'!$H$15='Capital Structure'!$G$18,CI119,CI130)))</f>
        <v>0</v>
      </c>
      <c r="CJ142" s="151">
        <f>IF('Capital Structure'!$H$15='Capital Structure'!$G$16,CJ97,IF('Capital Structure'!$H$15='Capital Structure'!$G$17,CJ108,IF('Capital Structure'!$H$15='Capital Structure'!$G$18,CJ119,CJ130)))</f>
        <v>0</v>
      </c>
      <c r="CK142" s="151">
        <f>IF('Capital Structure'!$H$15='Capital Structure'!$G$16,CK97,IF('Capital Structure'!$H$15='Capital Structure'!$G$17,CK108,IF('Capital Structure'!$H$15='Capital Structure'!$G$18,CK119,CK130)))</f>
        <v>0</v>
      </c>
      <c r="CL142" s="151">
        <f>IF('Capital Structure'!$H$15='Capital Structure'!$G$16,CL97,IF('Capital Structure'!$H$15='Capital Structure'!$G$17,CL108,IF('Capital Structure'!$H$15='Capital Structure'!$G$18,CL119,CL130)))</f>
        <v>0</v>
      </c>
      <c r="CM142" s="151">
        <f>IF('Capital Structure'!$H$15='Capital Structure'!$G$16,CM97,IF('Capital Structure'!$H$15='Capital Structure'!$G$17,CM108,IF('Capital Structure'!$H$15='Capital Structure'!$G$18,CM119,CM130)))</f>
        <v>0</v>
      </c>
      <c r="CN142" s="151">
        <f>IF('Capital Structure'!$H$15='Capital Structure'!$G$16,CN97,IF('Capital Structure'!$H$15='Capital Structure'!$G$17,CN108,IF('Capital Structure'!$H$15='Capital Structure'!$G$18,CN119,CN130)))</f>
        <v>0</v>
      </c>
      <c r="CO142" s="151">
        <f>IF('Capital Structure'!$H$15='Capital Structure'!$G$16,CO97,IF('Capital Structure'!$H$15='Capital Structure'!$G$17,CO108,IF('Capital Structure'!$H$15='Capital Structure'!$G$18,CO119,CO130)))</f>
        <v>0</v>
      </c>
      <c r="CP142" s="151">
        <f>IF('Capital Structure'!$H$15='Capital Structure'!$G$16,CP97,IF('Capital Structure'!$H$15='Capital Structure'!$G$17,CP108,IF('Capital Structure'!$H$15='Capital Structure'!$G$18,CP119,CP130)))</f>
        <v>0</v>
      </c>
      <c r="CQ142" s="151">
        <f>IF('Capital Structure'!$H$15='Capital Structure'!$G$16,CQ97,IF('Capital Structure'!$H$15='Capital Structure'!$G$17,CQ108,IF('Capital Structure'!$H$15='Capital Structure'!$G$18,CQ119,CQ130)))</f>
        <v>0</v>
      </c>
      <c r="CR142" s="151">
        <f>IF('Capital Structure'!$H$15='Capital Structure'!$G$16,CR97,IF('Capital Structure'!$H$15='Capital Structure'!$G$17,CR108,IF('Capital Structure'!$H$15='Capital Structure'!$G$18,CR119,CR130)))</f>
        <v>0</v>
      </c>
      <c r="CS142" s="151">
        <f>IF('Capital Structure'!$H$15='Capital Structure'!$G$16,CS97,IF('Capital Structure'!$H$15='Capital Structure'!$G$17,CS108,IF('Capital Structure'!$H$15='Capital Structure'!$G$18,CS119,CS130)))</f>
        <v>0</v>
      </c>
      <c r="CT142" s="151">
        <f>IF('Capital Structure'!$H$15='Capital Structure'!$G$16,CT97,IF('Capital Structure'!$H$15='Capital Structure'!$G$17,CT108,IF('Capital Structure'!$H$15='Capital Structure'!$G$18,CT119,CT130)))</f>
        <v>0</v>
      </c>
      <c r="CU142" s="151">
        <f>IF('Capital Structure'!$H$15='Capital Structure'!$G$16,CU97,IF('Capital Structure'!$H$15='Capital Structure'!$G$17,CU108,IF('Capital Structure'!$H$15='Capital Structure'!$G$18,CU119,CU130)))</f>
        <v>0</v>
      </c>
      <c r="CV142" s="151">
        <f>IF('Capital Structure'!$H$15='Capital Structure'!$G$16,CV97,IF('Capital Structure'!$H$15='Capital Structure'!$G$17,CV108,IF('Capital Structure'!$H$15='Capital Structure'!$G$18,CV119,CV130)))</f>
        <v>0</v>
      </c>
      <c r="CW142" s="151">
        <f>IF('Capital Structure'!$H$15='Capital Structure'!$G$16,CW97,IF('Capital Structure'!$H$15='Capital Structure'!$G$17,CW108,IF('Capital Structure'!$H$15='Capital Structure'!$G$18,CW119,CW130)))</f>
        <v>0</v>
      </c>
      <c r="CX142" s="151">
        <f>IF('Capital Structure'!$H$15='Capital Structure'!$G$16,CX97,IF('Capital Structure'!$H$15='Capital Structure'!$G$17,CX108,IF('Capital Structure'!$H$15='Capital Structure'!$G$18,CX119,CX130)))</f>
        <v>0</v>
      </c>
      <c r="CY142" s="151">
        <f>IF('Capital Structure'!$H$15='Capital Structure'!$G$16,CY97,IF('Capital Structure'!$H$15='Capital Structure'!$G$17,CY108,IF('Capital Structure'!$H$15='Capital Structure'!$G$18,CY119,CY130)))</f>
        <v>0</v>
      </c>
      <c r="CZ142" s="151">
        <f>IF('Capital Structure'!$H$15='Capital Structure'!$G$16,CZ97,IF('Capital Structure'!$H$15='Capital Structure'!$G$17,CZ108,IF('Capital Structure'!$H$15='Capital Structure'!$G$18,CZ119,CZ130)))</f>
        <v>0</v>
      </c>
      <c r="DA142" s="151">
        <f>IF('Capital Structure'!$H$15='Capital Structure'!$G$16,DA97,IF('Capital Structure'!$H$15='Capital Structure'!$G$17,DA108,IF('Capital Structure'!$H$15='Capital Structure'!$G$18,DA119,DA130)))</f>
        <v>0</v>
      </c>
      <c r="DB142" s="151">
        <f>IF('Capital Structure'!$H$15='Capital Structure'!$G$16,DB97,IF('Capital Structure'!$H$15='Capital Structure'!$G$17,DB108,IF('Capital Structure'!$H$15='Capital Structure'!$G$18,DB119,DB130)))</f>
        <v>0</v>
      </c>
      <c r="DC142" s="151">
        <f>IF('Capital Structure'!$H$15='Capital Structure'!$G$16,DC97,IF('Capital Structure'!$H$15='Capital Structure'!$G$17,DC108,IF('Capital Structure'!$H$15='Capital Structure'!$G$18,DC119,DC130)))</f>
        <v>0</v>
      </c>
      <c r="DD142" s="151">
        <f>IF('Capital Structure'!$H$15='Capital Structure'!$G$16,DD97,IF('Capital Structure'!$H$15='Capital Structure'!$G$17,DD108,IF('Capital Structure'!$H$15='Capital Structure'!$G$18,DD119,DD130)))</f>
        <v>0</v>
      </c>
      <c r="DE142" s="151">
        <f>IF('Capital Structure'!$H$15='Capital Structure'!$G$16,DE97,IF('Capital Structure'!$H$15='Capital Structure'!$G$17,DE108,IF('Capital Structure'!$H$15='Capital Structure'!$G$18,DE119,DE130)))</f>
        <v>0</v>
      </c>
      <c r="DF142" s="151">
        <f>IF('Capital Structure'!$H$15='Capital Structure'!$G$16,DF97,IF('Capital Structure'!$H$15='Capital Structure'!$G$17,DF108,IF('Capital Structure'!$H$15='Capital Structure'!$G$18,DF119,DF130)))</f>
        <v>0</v>
      </c>
      <c r="DG142" s="151">
        <f>IF('Capital Structure'!$H$15='Capital Structure'!$G$16,DG97,IF('Capital Structure'!$H$15='Capital Structure'!$G$17,DG108,IF('Capital Structure'!$H$15='Capital Structure'!$G$18,DG119,DG130)))</f>
        <v>0</v>
      </c>
      <c r="DH142" s="151">
        <f>IF('Capital Structure'!$H$15='Capital Structure'!$G$16,DH97,IF('Capital Structure'!$H$15='Capital Structure'!$G$17,DH108,IF('Capital Structure'!$H$15='Capital Structure'!$G$18,DH119,DH130)))</f>
        <v>0</v>
      </c>
      <c r="DI142" s="151">
        <f>IF('Capital Structure'!$H$15='Capital Structure'!$G$16,DI97,IF('Capital Structure'!$H$15='Capital Structure'!$G$17,DI108,IF('Capital Structure'!$H$15='Capital Structure'!$G$18,DI119,DI130)))</f>
        <v>0</v>
      </c>
      <c r="DJ142" s="151">
        <f>IF('Capital Structure'!$H$15='Capital Structure'!$G$16,DJ97,IF('Capital Structure'!$H$15='Capital Structure'!$G$17,DJ108,IF('Capital Structure'!$H$15='Capital Structure'!$G$18,DJ119,DJ130)))</f>
        <v>0</v>
      </c>
      <c r="DK142" s="151">
        <f>IF('Capital Structure'!$H$15='Capital Structure'!$G$16,DK97,IF('Capital Structure'!$H$15='Capital Structure'!$G$17,DK108,IF('Capital Structure'!$H$15='Capital Structure'!$G$18,DK119,DK130)))</f>
        <v>0</v>
      </c>
      <c r="DL142" s="151">
        <f>IF('Capital Structure'!$H$15='Capital Structure'!$G$16,DL97,IF('Capital Structure'!$H$15='Capital Structure'!$G$17,DL108,IF('Capital Structure'!$H$15='Capital Structure'!$G$18,DL119,DL130)))</f>
        <v>0</v>
      </c>
      <c r="DM142" s="151">
        <f>IF('Capital Structure'!$H$15='Capital Structure'!$G$16,DM97,IF('Capital Structure'!$H$15='Capital Structure'!$G$17,DM108,IF('Capital Structure'!$H$15='Capital Structure'!$G$18,DM119,DM130)))</f>
        <v>0</v>
      </c>
      <c r="DN142" s="151">
        <f>IF('Capital Structure'!$H$15='Capital Structure'!$G$16,DN97,IF('Capital Structure'!$H$15='Capital Structure'!$G$17,DN108,IF('Capital Structure'!$H$15='Capital Structure'!$G$18,DN119,DN130)))</f>
        <v>0</v>
      </c>
      <c r="DO142" s="151">
        <f>IF('Capital Structure'!$H$15='Capital Structure'!$G$16,DO97,IF('Capital Structure'!$H$15='Capital Structure'!$G$17,DO108,IF('Capital Structure'!$H$15='Capital Structure'!$G$18,DO119,DO130)))</f>
        <v>0</v>
      </c>
      <c r="DP142" s="151">
        <f>IF('Capital Structure'!$H$15='Capital Structure'!$G$16,DP97,IF('Capital Structure'!$H$15='Capital Structure'!$G$17,DP108,IF('Capital Structure'!$H$15='Capital Structure'!$G$18,DP119,DP130)))</f>
        <v>0</v>
      </c>
      <c r="DQ142" s="151">
        <f>IF('Capital Structure'!$H$15='Capital Structure'!$G$16,DQ97,IF('Capital Structure'!$H$15='Capital Structure'!$G$17,DQ108,IF('Capital Structure'!$H$15='Capital Structure'!$G$18,DQ119,DQ130)))</f>
        <v>0</v>
      </c>
      <c r="DR142" s="151">
        <f>IF('Capital Structure'!$H$15='Capital Structure'!$G$16,DR97,IF('Capital Structure'!$H$15='Capital Structure'!$G$17,DR108,IF('Capital Structure'!$H$15='Capital Structure'!$G$18,DR119,DR130)))</f>
        <v>0</v>
      </c>
      <c r="DS142" s="151">
        <f>IF('Capital Structure'!$H$15='Capital Structure'!$G$16,DS97,IF('Capital Structure'!$H$15='Capital Structure'!$G$17,DS108,IF('Capital Structure'!$H$15='Capital Structure'!$G$18,DS119,DS130)))</f>
        <v>0</v>
      </c>
      <c r="DT142" s="151">
        <f>IF('Capital Structure'!$H$15='Capital Structure'!$G$16,DT97,IF('Capital Structure'!$H$15='Capital Structure'!$G$17,DT108,IF('Capital Structure'!$H$15='Capital Structure'!$G$18,DT119,DT130)))</f>
        <v>0</v>
      </c>
      <c r="DU142" s="151">
        <f>IF('Capital Structure'!$H$15='Capital Structure'!$G$16,DU97,IF('Capital Structure'!$H$15='Capital Structure'!$G$17,DU108,IF('Capital Structure'!$H$15='Capital Structure'!$G$18,DU119,DU130)))</f>
        <v>0</v>
      </c>
      <c r="DV142" s="151">
        <f>IF('Capital Structure'!$H$15='Capital Structure'!$G$16,DV97,IF('Capital Structure'!$H$15='Capital Structure'!$G$17,DV108,IF('Capital Structure'!$H$15='Capital Structure'!$G$18,DV119,DV130)))</f>
        <v>0</v>
      </c>
      <c r="DW142" s="151">
        <f>IF('Capital Structure'!$H$15='Capital Structure'!$G$16,DW97,IF('Capital Structure'!$H$15='Capital Structure'!$G$17,DW108,IF('Capital Structure'!$H$15='Capital Structure'!$G$18,DW119,DW130)))</f>
        <v>0</v>
      </c>
      <c r="DX142" s="151">
        <f>IF('Capital Structure'!$H$15='Capital Structure'!$G$16,DX97,IF('Capital Structure'!$H$15='Capital Structure'!$G$17,DX108,IF('Capital Structure'!$H$15='Capital Structure'!$G$18,DX119,DX130)))</f>
        <v>0</v>
      </c>
      <c r="DY142" s="151">
        <f>IF('Capital Structure'!$H$15='Capital Structure'!$G$16,DY97,IF('Capital Structure'!$H$15='Capital Structure'!$G$17,DY108,IF('Capital Structure'!$H$15='Capital Structure'!$G$18,DY119,DY130)))</f>
        <v>0</v>
      </c>
      <c r="DZ142" s="151">
        <f>IF('Capital Structure'!$H$15='Capital Structure'!$G$16,DZ97,IF('Capital Structure'!$H$15='Capital Structure'!$G$17,DZ108,IF('Capital Structure'!$H$15='Capital Structure'!$G$18,DZ119,DZ130)))</f>
        <v>0</v>
      </c>
      <c r="EA142" s="151">
        <f>IF('Capital Structure'!$H$15='Capital Structure'!$G$16,EA97,IF('Capital Structure'!$H$15='Capital Structure'!$G$17,EA108,IF('Capital Structure'!$H$15='Capital Structure'!$G$18,EA119,EA130)))</f>
        <v>0</v>
      </c>
      <c r="EB142" s="151">
        <f>IF('Capital Structure'!$H$15='Capital Structure'!$G$16,EB97,IF('Capital Structure'!$H$15='Capital Structure'!$G$17,EB108,IF('Capital Structure'!$H$15='Capital Structure'!$G$18,EB119,EB130)))</f>
        <v>0</v>
      </c>
      <c r="EC142" s="151">
        <f>IF('Capital Structure'!$H$15='Capital Structure'!$G$16,EC97,IF('Capital Structure'!$H$15='Capital Structure'!$G$17,EC108,IF('Capital Structure'!$H$15='Capital Structure'!$G$18,EC119,EC130)))</f>
        <v>0</v>
      </c>
      <c r="ED142" s="151">
        <f>IF('Capital Structure'!$H$15='Capital Structure'!$G$16,ED97,IF('Capital Structure'!$H$15='Capital Structure'!$G$17,ED108,IF('Capital Structure'!$H$15='Capital Structure'!$G$18,ED119,ED130)))</f>
        <v>0</v>
      </c>
      <c r="EE142" s="151">
        <f>IF('Capital Structure'!$H$15='Capital Structure'!$G$16,EE97,IF('Capital Structure'!$H$15='Capital Structure'!$G$17,EE108,IF('Capital Structure'!$H$15='Capital Structure'!$G$18,EE119,EE130)))</f>
        <v>0</v>
      </c>
      <c r="EF142" s="151">
        <f>IF('Capital Structure'!$H$15='Capital Structure'!$G$16,EF97,IF('Capital Structure'!$H$15='Capital Structure'!$G$17,EF108,IF('Capital Structure'!$H$15='Capital Structure'!$G$18,EF119,EF130)))</f>
        <v>0</v>
      </c>
      <c r="EG142" s="151">
        <f>IF('Capital Structure'!$H$15='Capital Structure'!$G$16,EG97,IF('Capital Structure'!$H$15='Capital Structure'!$G$17,EG108,IF('Capital Structure'!$H$15='Capital Structure'!$G$18,EG119,EG130)))</f>
        <v>0</v>
      </c>
      <c r="EH142" s="151">
        <f>IF('Capital Structure'!$H$15='Capital Structure'!$G$16,EH97,IF('Capital Structure'!$H$15='Capital Structure'!$G$17,EH108,IF('Capital Structure'!$H$15='Capital Structure'!$G$18,EH119,EH130)))</f>
        <v>0</v>
      </c>
      <c r="EI142" s="151">
        <f>IF('Capital Structure'!$H$15='Capital Structure'!$G$16,EI97,IF('Capital Structure'!$H$15='Capital Structure'!$G$17,EI108,IF('Capital Structure'!$H$15='Capital Structure'!$G$18,EI119,EI130)))</f>
        <v>0</v>
      </c>
      <c r="EJ142" s="151">
        <f>IF('Capital Structure'!$H$15='Capital Structure'!$G$16,EJ97,IF('Capital Structure'!$H$15='Capital Structure'!$G$17,EJ108,IF('Capital Structure'!$H$15='Capital Structure'!$G$18,EJ119,EJ130)))</f>
        <v>0</v>
      </c>
      <c r="EK142" s="151">
        <f>IF('Capital Structure'!$H$15='Capital Structure'!$G$16,EK97,IF('Capital Structure'!$H$15='Capital Structure'!$G$17,EK108,IF('Capital Structure'!$H$15='Capital Structure'!$G$18,EK119,EK130)))</f>
        <v>0</v>
      </c>
      <c r="EL142" s="151">
        <f>IF('Capital Structure'!$H$15='Capital Structure'!$G$16,EL97,IF('Capital Structure'!$H$15='Capital Structure'!$G$17,EL108,IF('Capital Structure'!$H$15='Capital Structure'!$G$18,EL119,EL130)))</f>
        <v>0</v>
      </c>
      <c r="EM142" s="151">
        <f>IF('Capital Structure'!$H$15='Capital Structure'!$G$16,EM97,IF('Capital Structure'!$H$15='Capital Structure'!$G$17,EM108,IF('Capital Structure'!$H$15='Capital Structure'!$G$18,EM119,EM130)))</f>
        <v>0</v>
      </c>
      <c r="EN142" s="151">
        <f>IF('Capital Structure'!$H$15='Capital Structure'!$G$16,EN97,IF('Capital Structure'!$H$15='Capital Structure'!$G$17,EN108,IF('Capital Structure'!$H$15='Capital Structure'!$G$18,EN119,EN130)))</f>
        <v>0</v>
      </c>
      <c r="EO142" s="151">
        <f>IF('Capital Structure'!$H$15='Capital Structure'!$G$16,EO97,IF('Capital Structure'!$H$15='Capital Structure'!$G$17,EO108,IF('Capital Structure'!$H$15='Capital Structure'!$G$18,EO119,EO130)))</f>
        <v>0</v>
      </c>
      <c r="EP142" s="151">
        <f>IF('Capital Structure'!$H$15='Capital Structure'!$G$16,EP97,IF('Capital Structure'!$H$15='Capital Structure'!$G$17,EP108,IF('Capital Structure'!$H$15='Capital Structure'!$G$18,EP119,EP130)))</f>
        <v>0</v>
      </c>
      <c r="EQ142" s="151">
        <f>IF('Capital Structure'!$H$15='Capital Structure'!$G$16,EQ97,IF('Capital Structure'!$H$15='Capital Structure'!$G$17,EQ108,IF('Capital Structure'!$H$15='Capital Structure'!$G$18,EQ119,EQ130)))</f>
        <v>0</v>
      </c>
      <c r="ER142" s="151">
        <f>IF('Capital Structure'!$H$15='Capital Structure'!$G$16,ER97,IF('Capital Structure'!$H$15='Capital Structure'!$G$17,ER108,IF('Capital Structure'!$H$15='Capital Structure'!$G$18,ER119,ER130)))</f>
        <v>0</v>
      </c>
      <c r="ES142" s="151">
        <f>IF('Capital Structure'!$H$15='Capital Structure'!$G$16,ES97,IF('Capital Structure'!$H$15='Capital Structure'!$G$17,ES108,IF('Capital Structure'!$H$15='Capital Structure'!$G$18,ES119,ES130)))</f>
        <v>0</v>
      </c>
      <c r="ET142" s="151">
        <f>IF('Capital Structure'!$H$15='Capital Structure'!$G$16,ET97,IF('Capital Structure'!$H$15='Capital Structure'!$G$17,ET108,IF('Capital Structure'!$H$15='Capital Structure'!$G$18,ET119,ET130)))</f>
        <v>0</v>
      </c>
      <c r="EU142" s="151">
        <f>IF('Capital Structure'!$H$15='Capital Structure'!$G$16,EU97,IF('Capital Structure'!$H$15='Capital Structure'!$G$17,EU108,IF('Capital Structure'!$H$15='Capital Structure'!$G$18,EU119,EU130)))</f>
        <v>0</v>
      </c>
      <c r="EV142" s="151">
        <f>IF('Capital Structure'!$H$15='Capital Structure'!$G$16,EV97,IF('Capital Structure'!$H$15='Capital Structure'!$G$17,EV108,IF('Capital Structure'!$H$15='Capital Structure'!$G$18,EV119,EV130)))</f>
        <v>0</v>
      </c>
      <c r="EW142" s="151">
        <f>IF('Capital Structure'!$H$15='Capital Structure'!$G$16,EW97,IF('Capital Structure'!$H$15='Capital Structure'!$G$17,EW108,IF('Capital Structure'!$H$15='Capital Structure'!$G$18,EW119,EW130)))</f>
        <v>0</v>
      </c>
      <c r="EX142" s="151">
        <f>IF('Capital Structure'!$H$15='Capital Structure'!$G$16,EX97,IF('Capital Structure'!$H$15='Capital Structure'!$G$17,EX108,IF('Capital Structure'!$H$15='Capital Structure'!$G$18,EX119,EX130)))</f>
        <v>0</v>
      </c>
      <c r="EY142" s="151">
        <f>IF('Capital Structure'!$H$15='Capital Structure'!$G$16,EY97,IF('Capital Structure'!$H$15='Capital Structure'!$G$17,EY108,IF('Capital Structure'!$H$15='Capital Structure'!$G$18,EY119,EY130)))</f>
        <v>0</v>
      </c>
      <c r="EZ142" s="151">
        <f>IF('Capital Structure'!$H$15='Capital Structure'!$G$16,EZ97,IF('Capital Structure'!$H$15='Capital Structure'!$G$17,EZ108,IF('Capital Structure'!$H$15='Capital Structure'!$G$18,EZ119,EZ130)))</f>
        <v>0</v>
      </c>
      <c r="FA142" s="151">
        <f>IF('Capital Structure'!$H$15='Capital Structure'!$G$16,FA97,IF('Capital Structure'!$H$15='Capital Structure'!$G$17,FA108,IF('Capital Structure'!$H$15='Capital Structure'!$G$18,FA119,FA130)))</f>
        <v>0</v>
      </c>
      <c r="FB142" s="151">
        <f>IF('Capital Structure'!$H$15='Capital Structure'!$G$16,FB97,IF('Capital Structure'!$H$15='Capital Structure'!$G$17,FB108,IF('Capital Structure'!$H$15='Capital Structure'!$G$18,FB119,FB130)))</f>
        <v>0</v>
      </c>
      <c r="FC142" s="109"/>
      <c r="FD142" s="109"/>
      <c r="FE142" s="109"/>
      <c r="FF142" s="109"/>
      <c r="FG142" s="109"/>
      <c r="FH142" s="109"/>
      <c r="FI142" s="109"/>
      <c r="FJ142" s="109"/>
      <c r="FK142" s="109"/>
      <c r="FL142" s="109"/>
      <c r="FM142" s="109"/>
      <c r="FN142" s="109"/>
      <c r="FO142" s="109"/>
      <c r="FP142" s="109"/>
      <c r="FQ142" s="109"/>
      <c r="FR142" s="109"/>
      <c r="FS142" s="109"/>
      <c r="FT142" s="109"/>
      <c r="FU142" s="109"/>
      <c r="FV142" s="109"/>
      <c r="FW142" s="109"/>
      <c r="FX142" s="109"/>
      <c r="FY142" s="109"/>
      <c r="FZ142" s="109"/>
      <c r="GA142" s="109"/>
      <c r="GB142" s="109"/>
      <c r="GC142" s="109"/>
      <c r="GD142" s="109"/>
      <c r="GE142" s="109"/>
      <c r="GF142" s="109"/>
      <c r="GG142" s="109"/>
      <c r="GH142" s="109"/>
      <c r="GI142" s="109"/>
      <c r="GJ142" s="109"/>
      <c r="GK142" s="109"/>
      <c r="GL142" s="109"/>
      <c r="GM142" s="109"/>
      <c r="GN142" s="109"/>
      <c r="GO142" s="109"/>
      <c r="GP142" s="109"/>
      <c r="GQ142" s="109"/>
      <c r="GR142" s="109"/>
      <c r="GS142" s="109"/>
      <c r="GT142" s="109"/>
      <c r="GU142" s="109"/>
      <c r="GV142" s="109"/>
      <c r="GW142" s="109"/>
      <c r="GX142" s="109"/>
    </row>
    <row r="143" spans="1:206">
      <c r="B143" s="148" t="s">
        <v>353</v>
      </c>
      <c r="E143" s="151">
        <f>SUM($E$140:E140)-SUM($E$144:E144)-SUM($E$142:E142)</f>
        <v>0</v>
      </c>
      <c r="F143" s="151">
        <f>SUM($E$140:F140)-SUM($E$144:F144)-SUM($E$142:F142)</f>
        <v>0</v>
      </c>
      <c r="G143" s="151">
        <f>SUM($E$140:G140)-SUM($E$144:G144)-SUM($E$142:G142)</f>
        <v>0</v>
      </c>
      <c r="H143" s="151">
        <f>SUM($E$140:H140)-SUM($E$144:H144)-SUM($E$142:H142)</f>
        <v>0</v>
      </c>
      <c r="I143" s="151">
        <f>SUM($E$140:I140)-SUM($E$144:I144)-SUM($E$142:I142)</f>
        <v>0</v>
      </c>
      <c r="J143" s="151">
        <f>SUM($E$140:J140)-SUM($E$144:J144)-SUM($E$142:J142)</f>
        <v>0</v>
      </c>
      <c r="K143" s="151">
        <f>SUM($E$140:K140)-SUM($E$144:K144)-SUM($E$142:K142)</f>
        <v>0</v>
      </c>
      <c r="L143" s="151">
        <f>SUM($E$140:L140)-SUM($E$144:L144)-SUM($E$142:L142)</f>
        <v>0</v>
      </c>
      <c r="M143" s="151">
        <f>SUM($E$140:M140)-SUM($E$144:M144)-SUM($E$142:M142)</f>
        <v>0</v>
      </c>
      <c r="N143" s="151">
        <f>SUM($E$140:N140)-SUM($E$144:N144)-SUM($E$142:N142)</f>
        <v>0</v>
      </c>
      <c r="O143" s="151">
        <f>SUM($E$140:O140)-SUM($E$144:O144)-SUM($E$142:O142)</f>
        <v>0</v>
      </c>
      <c r="P143" s="151">
        <f>SUM($E$140:P140)-SUM($E$144:P144)-SUM($E$142:P142)</f>
        <v>0</v>
      </c>
      <c r="Q143" s="151">
        <f>SUM($E$140:Q140)-SUM($E$144:Q144)-SUM($E$142:Q142)</f>
        <v>0</v>
      </c>
      <c r="R143" s="151">
        <f>SUM($E$140:R140)-SUM($E$144:R144)-SUM($E$142:R142)</f>
        <v>0</v>
      </c>
      <c r="S143" s="151">
        <f>SUM($E$140:S140)-SUM($E$144:S144)-SUM($E$142:S142)</f>
        <v>0</v>
      </c>
      <c r="T143" s="151">
        <f>SUM($E$140:T140)-SUM($E$144:T144)-SUM($E$142:T142)</f>
        <v>0</v>
      </c>
      <c r="U143" s="151">
        <f>SUM($E$140:U140)-SUM($E$144:U144)-SUM($E$142:U142)</f>
        <v>0</v>
      </c>
      <c r="V143" s="151">
        <f>SUM($E$140:V140)-SUM($E$144:V144)-SUM($E$142:V142)</f>
        <v>0</v>
      </c>
      <c r="W143" s="151">
        <f>SUM($E$140:W140)-SUM($E$144:W144)-SUM($E$142:W142)</f>
        <v>0</v>
      </c>
      <c r="X143" s="151">
        <f>SUM($E$140:X140)-SUM($E$144:X144)-SUM($E$142:X142)</f>
        <v>0</v>
      </c>
      <c r="Y143" s="151">
        <f>SUM($E$140:Y140)-SUM($E$144:Y144)-SUM($E$142:Y142)</f>
        <v>0</v>
      </c>
      <c r="Z143" s="151">
        <f>SUM($E$140:Z140)-SUM($E$144:Z144)-SUM($E$142:Z142)</f>
        <v>0</v>
      </c>
      <c r="AA143" s="151">
        <f>SUM($E$140:AA140)-SUM($E$144:AA144)-SUM($E$142:AA142)</f>
        <v>0</v>
      </c>
      <c r="AB143" s="151">
        <f>SUM($E$140:AB140)-SUM($E$144:AB144)-SUM($E$142:AB142)</f>
        <v>0</v>
      </c>
      <c r="AC143" s="151">
        <f>SUM($E$140:AC140)-SUM($E$144:AC144)-SUM($E$142:AC142)</f>
        <v>0</v>
      </c>
      <c r="AD143" s="151">
        <f>SUM($E$140:AD140)-SUM($E$144:AD144)-SUM($E$142:AD142)</f>
        <v>0</v>
      </c>
      <c r="AE143" s="151">
        <f>SUM($E$140:AE140)-SUM($E$144:AE144)-SUM($E$142:AE142)</f>
        <v>0</v>
      </c>
      <c r="AF143" s="151">
        <f>SUM($E$140:AF140)-SUM($E$144:AF144)-SUM($E$142:AF142)</f>
        <v>0</v>
      </c>
      <c r="AG143" s="151">
        <f>SUM($E$140:AG140)-SUM($E$144:AG144)-SUM($E$142:AG142)</f>
        <v>0</v>
      </c>
      <c r="AH143" s="151">
        <f>SUM($E$140:AH140)-SUM($E$144:AH144)-SUM($E$142:AH142)</f>
        <v>0</v>
      </c>
      <c r="AI143" s="151">
        <f>SUM($E$140:AI140)-SUM($E$144:AI144)-SUM($E$142:AI142)</f>
        <v>0</v>
      </c>
      <c r="AJ143" s="151">
        <f>SUM($E$140:AJ140)-SUM($E$144:AJ144)-SUM($E$142:AJ142)</f>
        <v>0</v>
      </c>
      <c r="AK143" s="151">
        <f>SUM($E$140:AK140)-SUM($E$144:AK144)-SUM($E$142:AK142)</f>
        <v>0</v>
      </c>
      <c r="AL143" s="151">
        <f>SUM($E$140:AL140)-SUM($E$144:AL144)-SUM($E$142:AL142)</f>
        <v>0</v>
      </c>
      <c r="AM143" s="151">
        <f>SUM($E$140:AM140)-SUM($E$144:AM144)-SUM($E$142:AM142)</f>
        <v>0</v>
      </c>
      <c r="AN143" s="151">
        <f>SUM($E$140:AN140)-SUM($E$144:AN144)-SUM($E$142:AN142)</f>
        <v>0</v>
      </c>
      <c r="AO143" s="151">
        <f>SUM($E$140:AO140)-SUM($E$144:AO144)-SUM($E$142:AO142)</f>
        <v>0</v>
      </c>
      <c r="AP143" s="151">
        <f>SUM($E$140:AP140)-SUM($E$144:AP144)-SUM($E$142:AP142)</f>
        <v>0</v>
      </c>
      <c r="AQ143" s="151">
        <f>SUM($E$140:AQ140)-SUM($E$144:AQ144)-SUM($E$142:AQ142)</f>
        <v>0</v>
      </c>
      <c r="AR143" s="151">
        <f>SUM($E$140:AR140)-SUM($E$144:AR144)-SUM($E$142:AR142)</f>
        <v>0</v>
      </c>
      <c r="AS143" s="151">
        <f>SUM($E$140:AS140)-SUM($E$144:AS144)-SUM($E$142:AS142)</f>
        <v>0</v>
      </c>
      <c r="AT143" s="151">
        <f>SUM($E$140:AT140)-SUM($E$144:AT144)-SUM($E$142:AT142)</f>
        <v>0</v>
      </c>
      <c r="AU143" s="151">
        <f>SUM($E$140:AU140)-SUM($E$144:AU144)-SUM($E$142:AU142)</f>
        <v>0</v>
      </c>
      <c r="AV143" s="151">
        <f>SUM($E$140:AV140)-SUM($E$144:AV144)-SUM($E$142:AV142)</f>
        <v>0</v>
      </c>
      <c r="AW143" s="151">
        <f>SUM($E$140:AW140)-SUM($E$144:AW144)-SUM($E$142:AW142)</f>
        <v>0</v>
      </c>
      <c r="AX143" s="151">
        <f>SUM($E$140:AX140)-SUM($E$144:AX144)-SUM($E$142:AX142)</f>
        <v>0</v>
      </c>
      <c r="AY143" s="151">
        <f>SUM($E$140:AY140)-SUM($E$144:AY144)-SUM($E$142:AY142)</f>
        <v>0</v>
      </c>
      <c r="AZ143" s="151">
        <f>SUM($E$140:AZ140)-SUM($E$144:AZ144)-SUM($E$142:AZ142)</f>
        <v>0</v>
      </c>
      <c r="BA143" s="151">
        <f>SUM($E$140:BA140)-SUM($E$144:BA144)-SUM($E$142:BA142)</f>
        <v>0</v>
      </c>
      <c r="BB143" s="151">
        <f>SUM($E$140:BB140)-SUM($E$144:BB144)-SUM($E$142:BB142)</f>
        <v>3392307.6923076925</v>
      </c>
      <c r="BC143" s="151">
        <f>SUM($E$140:BC140)-SUM($E$144:BC144)-SUM($E$142:BC142)</f>
        <v>6784615.384615385</v>
      </c>
      <c r="BD143" s="151">
        <f>SUM($E$140:BD140)-SUM($E$144:BD144)-SUM($E$142:BD142)</f>
        <v>10176923.076923078</v>
      </c>
      <c r="BE143" s="151">
        <f>SUM($E$140:BE140)-SUM($E$144:BE144)-SUM($E$142:BE142)</f>
        <v>13569230.76923077</v>
      </c>
      <c r="BF143" s="151">
        <f>SUM($E$140:BF140)-SUM($E$144:BF144)-SUM($E$142:BF142)</f>
        <v>16961538.461538464</v>
      </c>
      <c r="BG143" s="151">
        <f>SUM($E$140:BG140)-SUM($E$144:BG144)-SUM($E$142:BG142)</f>
        <v>20353846.153846156</v>
      </c>
      <c r="BH143" s="151">
        <f>SUM($E$140:BH140)-SUM($E$144:BH144)-SUM($E$142:BH142)</f>
        <v>23746153.846153848</v>
      </c>
      <c r="BI143" s="151">
        <f>SUM($E$140:BI140)-SUM($E$144:BI144)-SUM($E$142:BI142)</f>
        <v>27138461.53846154</v>
      </c>
      <c r="BJ143" s="151">
        <f>SUM($E$140:BJ140)-SUM($E$144:BJ144)-SUM($E$142:BJ142)</f>
        <v>30530769.230769232</v>
      </c>
      <c r="BK143" s="151">
        <f>SUM($E$140:BK140)-SUM($E$144:BK144)-SUM($E$142:BK142)</f>
        <v>33923076.923076928</v>
      </c>
      <c r="BL143" s="151">
        <f>SUM($E$140:BL140)-SUM($E$144:BL144)-SUM($E$142:BL142)</f>
        <v>37315384.615384623</v>
      </c>
      <c r="BM143" s="151">
        <f>SUM($E$140:BM140)-SUM($E$144:BM144)-SUM($E$142:BM142)</f>
        <v>40707692.307692319</v>
      </c>
      <c r="BN143" s="151">
        <f>SUM($E$140:BN140)-SUM($E$144:BN144)-SUM($E$142:BN142)</f>
        <v>44100000.000000015</v>
      </c>
      <c r="BO143" s="151">
        <f>SUM($E$140:BO140)-SUM($E$144:BO144)-SUM($E$142:BO142)</f>
        <v>47492307.692307711</v>
      </c>
      <c r="BP143" s="151">
        <f>SUM($E$140:BP140)-SUM($E$144:BP144)-SUM($E$142:BP142)</f>
        <v>50884615.384615406</v>
      </c>
      <c r="BQ143" s="151">
        <f>SUM($E$140:BQ140)-SUM($E$144:BQ144)-SUM($E$142:BQ142)</f>
        <v>54276923.076923102</v>
      </c>
      <c r="BR143" s="151">
        <f>SUM($E$140:BR140)-SUM($E$144:BR144)-SUM($E$142:BR142)</f>
        <v>57669230.769230798</v>
      </c>
      <c r="BS143" s="151">
        <f>SUM($E$140:BS140)-SUM($E$144:BS144)-SUM($E$142:BS142)</f>
        <v>61061538.461538494</v>
      </c>
      <c r="BT143" s="151">
        <f>SUM($E$140:BT140)-SUM($E$144:BT144)-SUM($E$142:BT142)</f>
        <v>64453846.153846189</v>
      </c>
      <c r="BU143" s="151">
        <f>SUM($E$140:BU140)-SUM($E$144:BU144)-SUM($E$142:BU142)</f>
        <v>67846153.846153885</v>
      </c>
      <c r="BV143" s="151">
        <f>SUM($E$140:BV140)-SUM($E$144:BV144)-SUM($E$142:BV142)</f>
        <v>71238461.538461581</v>
      </c>
      <c r="BW143" s="151">
        <f>SUM($E$140:BW140)-SUM($E$144:BW144)-SUM($E$142:BW142)</f>
        <v>74630769.230769277</v>
      </c>
      <c r="BX143" s="151">
        <f>SUM($E$140:BX140)-SUM($E$144:BX144)-SUM($E$142:BX142)</f>
        <v>78023076.923076972</v>
      </c>
      <c r="BY143" s="151">
        <f>SUM($E$140:BY140)-SUM($E$144:BY144)-SUM($E$142:BY142)</f>
        <v>81415384.615384668</v>
      </c>
      <c r="BZ143" s="151">
        <f>SUM($E$140:BZ140)-SUM($E$144:BZ144)-SUM($E$142:BZ142)</f>
        <v>84807692.307692364</v>
      </c>
      <c r="CA143" s="151">
        <f>SUM($E$140:CA140)-SUM($E$144:CA144)-SUM($E$142:CA142)</f>
        <v>88200000</v>
      </c>
      <c r="CB143" s="151">
        <f>SUM($E$140:CB140)-SUM($E$144:CB144)-SUM($E$142:CB142)</f>
        <v>0</v>
      </c>
      <c r="CC143" s="151">
        <f>SUM($E$140:CC140)-SUM($E$144:CC144)-SUM($E$142:CC142)</f>
        <v>0</v>
      </c>
      <c r="CD143" s="151">
        <f>SUM($E$140:CD140)-SUM($E$144:CD144)-SUM($E$142:CD142)</f>
        <v>0</v>
      </c>
      <c r="CE143" s="151">
        <f>SUM($E$140:CE140)-SUM($E$144:CE144)-SUM($E$142:CE142)</f>
        <v>0</v>
      </c>
      <c r="CF143" s="151">
        <f>SUM($E$140:CF140)-SUM($E$144:CF144)-SUM($E$142:CF142)</f>
        <v>0</v>
      </c>
      <c r="CG143" s="151">
        <f>SUM($E$140:CG140)-SUM($E$144:CG144)-SUM($E$142:CG142)</f>
        <v>0</v>
      </c>
      <c r="CH143" s="151">
        <f>SUM($E$140:CH140)-SUM($E$144:CH144)-SUM($E$142:CH142)</f>
        <v>0</v>
      </c>
      <c r="CI143" s="151">
        <f>SUM($E$140:CI140)-SUM($E$144:CI144)-SUM($E$142:CI142)</f>
        <v>0</v>
      </c>
      <c r="CJ143" s="151">
        <f>SUM($E$140:CJ140)-SUM($E$144:CJ144)-SUM($E$142:CJ142)</f>
        <v>0</v>
      </c>
      <c r="CK143" s="151">
        <f>SUM($E$140:CK140)-SUM($E$144:CK144)-SUM($E$142:CK142)</f>
        <v>0</v>
      </c>
      <c r="CL143" s="151">
        <f>SUM($E$140:CL140)-SUM($E$144:CL144)-SUM($E$142:CL142)</f>
        <v>0</v>
      </c>
      <c r="CM143" s="151">
        <f>SUM($E$140:CM140)-SUM($E$144:CM144)-SUM($E$142:CM142)</f>
        <v>0</v>
      </c>
      <c r="CN143" s="151">
        <f>SUM($E$140:CN140)-SUM($E$144:CN144)-SUM($E$142:CN142)</f>
        <v>0</v>
      </c>
      <c r="CO143" s="151">
        <f>SUM($E$140:CO140)-SUM($E$144:CO144)-SUM($E$142:CO142)</f>
        <v>0</v>
      </c>
      <c r="CP143" s="151">
        <f>SUM($E$140:CP140)-SUM($E$144:CP144)-SUM($E$142:CP142)</f>
        <v>0</v>
      </c>
      <c r="CQ143" s="151">
        <f>SUM($E$140:CQ140)-SUM($E$144:CQ144)-SUM($E$142:CQ142)</f>
        <v>0</v>
      </c>
      <c r="CR143" s="151">
        <f>SUM($E$140:CR140)-SUM($E$144:CR144)-SUM($E$142:CR142)</f>
        <v>0</v>
      </c>
      <c r="CS143" s="151">
        <f>SUM($E$140:CS140)-SUM($E$144:CS144)-SUM($E$142:CS142)</f>
        <v>0</v>
      </c>
      <c r="CT143" s="151">
        <f>SUM($E$140:CT140)-SUM($E$144:CT144)-SUM($E$142:CT142)</f>
        <v>0</v>
      </c>
      <c r="CU143" s="151">
        <f>SUM($E$140:CU140)-SUM($E$144:CU144)-SUM($E$142:CU142)</f>
        <v>0</v>
      </c>
      <c r="CV143" s="151">
        <f>SUM($E$140:CV140)-SUM($E$144:CV144)-SUM($E$142:CV142)</f>
        <v>0</v>
      </c>
      <c r="CW143" s="151">
        <f>SUM($E$140:CW140)-SUM($E$144:CW144)-SUM($E$142:CW142)</f>
        <v>0</v>
      </c>
      <c r="CX143" s="151">
        <f>SUM($E$140:CX140)-SUM($E$144:CX144)-SUM($E$142:CX142)</f>
        <v>0</v>
      </c>
      <c r="CY143" s="151">
        <f>SUM($E$140:CY140)-SUM($E$144:CY144)-SUM($E$142:CY142)</f>
        <v>0</v>
      </c>
      <c r="CZ143" s="151">
        <f>SUM($E$140:CZ140)-SUM($E$144:CZ144)-SUM($E$142:CZ142)</f>
        <v>0</v>
      </c>
      <c r="DA143" s="151">
        <f>SUM($E$140:DA140)-SUM($E$144:DA144)-SUM($E$142:DA142)</f>
        <v>0</v>
      </c>
      <c r="DB143" s="151">
        <f>SUM($E$140:DB140)-SUM($E$144:DB144)-SUM($E$142:DB142)</f>
        <v>0</v>
      </c>
      <c r="DC143" s="151">
        <f>SUM($E$140:DC140)-SUM($E$144:DC144)-SUM($E$142:DC142)</f>
        <v>0</v>
      </c>
      <c r="DD143" s="151">
        <f>SUM($E$140:DD140)-SUM($E$144:DD144)-SUM($E$142:DD142)</f>
        <v>0</v>
      </c>
      <c r="DE143" s="151">
        <f>SUM($E$140:DE140)-SUM($E$144:DE144)-SUM($E$142:DE142)</f>
        <v>0</v>
      </c>
      <c r="DF143" s="151">
        <f>SUM($E$140:DF140)-SUM($E$144:DF144)-SUM($E$142:DF142)</f>
        <v>0</v>
      </c>
      <c r="DG143" s="151">
        <f>SUM($E$140:DG140)-SUM($E$144:DG144)-SUM($E$142:DG142)</f>
        <v>0</v>
      </c>
      <c r="DH143" s="151">
        <f>SUM($E$140:DH140)-SUM($E$144:DH144)-SUM($E$142:DH142)</f>
        <v>0</v>
      </c>
      <c r="DI143" s="151">
        <f>SUM($E$140:DI140)-SUM($E$144:DI144)-SUM($E$142:DI142)</f>
        <v>0</v>
      </c>
      <c r="DJ143" s="151">
        <f>SUM($E$140:DJ140)-SUM($E$144:DJ144)-SUM($E$142:DJ142)</f>
        <v>0</v>
      </c>
      <c r="DK143" s="151">
        <f>SUM($E$140:DK140)-SUM($E$144:DK144)-SUM($E$142:DK142)</f>
        <v>0</v>
      </c>
      <c r="DL143" s="151">
        <f>SUM($E$140:DL140)-SUM($E$144:DL144)-SUM($E$142:DL142)</f>
        <v>0</v>
      </c>
      <c r="DM143" s="151">
        <f>SUM($E$140:DM140)-SUM($E$144:DM144)-SUM($E$142:DM142)</f>
        <v>0</v>
      </c>
      <c r="DN143" s="151">
        <f>SUM($E$140:DN140)-SUM($E$144:DN144)-SUM($E$142:DN142)</f>
        <v>0</v>
      </c>
      <c r="DO143" s="151">
        <f>SUM($E$140:DO140)-SUM($E$144:DO144)-SUM($E$142:DO142)</f>
        <v>0</v>
      </c>
      <c r="DP143" s="151">
        <f>SUM($E$140:DP140)-SUM($E$144:DP144)-SUM($E$142:DP142)</f>
        <v>0</v>
      </c>
      <c r="DQ143" s="151">
        <f>SUM($E$140:DQ140)-SUM($E$144:DQ144)-SUM($E$142:DQ142)</f>
        <v>0</v>
      </c>
      <c r="DR143" s="151">
        <f>SUM($E$140:DR140)-SUM($E$144:DR144)-SUM($E$142:DR142)</f>
        <v>0</v>
      </c>
      <c r="DS143" s="151">
        <f>SUM($E$140:DS140)-SUM($E$144:DS144)-SUM($E$142:DS142)</f>
        <v>0</v>
      </c>
      <c r="DT143" s="151">
        <f>SUM($E$140:DT140)-SUM($E$144:DT144)-SUM($E$142:DT142)</f>
        <v>0</v>
      </c>
      <c r="DU143" s="151">
        <f>SUM($E$140:DU140)-SUM($E$144:DU144)-SUM($E$142:DU142)</f>
        <v>0</v>
      </c>
      <c r="DV143" s="151">
        <f>SUM($E$140:DV140)-SUM($E$144:DV144)-SUM($E$142:DV142)</f>
        <v>0</v>
      </c>
      <c r="DW143" s="151">
        <f>SUM($E$140:DW140)-SUM($E$144:DW144)-SUM($E$142:DW142)</f>
        <v>0</v>
      </c>
      <c r="DX143" s="151">
        <f>SUM($E$140:DX140)-SUM($E$144:DX144)-SUM($E$142:DX142)</f>
        <v>0</v>
      </c>
      <c r="DY143" s="151">
        <f>SUM($E$140:DY140)-SUM($E$144:DY144)-SUM($E$142:DY142)</f>
        <v>0</v>
      </c>
      <c r="DZ143" s="151">
        <f>SUM($E$140:DZ140)-SUM($E$144:DZ144)-SUM($E$142:DZ142)</f>
        <v>0</v>
      </c>
      <c r="EA143" s="151">
        <f>SUM($E$140:EA140)-SUM($E$144:EA144)-SUM($E$142:EA142)</f>
        <v>0</v>
      </c>
      <c r="EB143" s="151">
        <f>SUM($E$140:EB140)-SUM($E$144:EB144)-SUM($E$142:EB142)</f>
        <v>0</v>
      </c>
      <c r="EC143" s="151">
        <f>SUM($E$140:EC140)-SUM($E$144:EC144)-SUM($E$142:EC142)</f>
        <v>0</v>
      </c>
      <c r="ED143" s="151">
        <f>SUM($E$140:ED140)-SUM($E$144:ED144)-SUM($E$142:ED142)</f>
        <v>0</v>
      </c>
      <c r="EE143" s="151">
        <f>SUM($E$140:EE140)-SUM($E$144:EE144)-SUM($E$142:EE142)</f>
        <v>0</v>
      </c>
      <c r="EF143" s="151">
        <f>SUM($E$140:EF140)-SUM($E$144:EF144)-SUM($E$142:EF142)</f>
        <v>0</v>
      </c>
      <c r="EG143" s="151">
        <f>SUM($E$140:EG140)-SUM($E$144:EG144)-SUM($E$142:EG142)</f>
        <v>0</v>
      </c>
      <c r="EH143" s="151">
        <f>SUM($E$140:EH140)-SUM($E$144:EH144)-SUM($E$142:EH142)</f>
        <v>0</v>
      </c>
      <c r="EI143" s="151">
        <f>SUM($E$140:EI140)-SUM($E$144:EI144)-SUM($E$142:EI142)</f>
        <v>0</v>
      </c>
      <c r="EJ143" s="151">
        <f>SUM($E$140:EJ140)-SUM($E$144:EJ144)-SUM($E$142:EJ142)</f>
        <v>0</v>
      </c>
      <c r="EK143" s="151">
        <f>SUM($E$140:EK140)-SUM($E$144:EK144)-SUM($E$142:EK142)</f>
        <v>0</v>
      </c>
      <c r="EL143" s="151">
        <f>SUM($E$140:EL140)-SUM($E$144:EL144)-SUM($E$142:EL142)</f>
        <v>0</v>
      </c>
      <c r="EM143" s="151">
        <f>SUM($E$140:EM140)-SUM($E$144:EM144)-SUM($E$142:EM142)</f>
        <v>0</v>
      </c>
      <c r="EN143" s="151">
        <f>SUM($E$140:EN140)-SUM($E$144:EN144)-SUM($E$142:EN142)</f>
        <v>0</v>
      </c>
      <c r="EO143" s="151">
        <f>SUM($E$140:EO140)-SUM($E$144:EO144)-SUM($E$142:EO142)</f>
        <v>0</v>
      </c>
      <c r="EP143" s="151">
        <f>SUM($E$140:EP140)-SUM($E$144:EP144)-SUM($E$142:EP142)</f>
        <v>0</v>
      </c>
      <c r="EQ143" s="151">
        <f>SUM($E$140:EQ140)-SUM($E$144:EQ144)-SUM($E$142:EQ142)</f>
        <v>0</v>
      </c>
      <c r="ER143" s="151">
        <f>SUM($E$140:ER140)-SUM($E$144:ER144)-SUM($E$142:ER142)</f>
        <v>0</v>
      </c>
      <c r="ES143" s="151">
        <f>SUM($E$140:ES140)-SUM($E$144:ES144)-SUM($E$142:ES142)</f>
        <v>0</v>
      </c>
      <c r="ET143" s="151">
        <f>SUM($E$140:ET140)-SUM($E$144:ET144)-SUM($E$142:ET142)</f>
        <v>0</v>
      </c>
      <c r="EU143" s="151">
        <f>SUM($E$140:EU140)-SUM($E$144:EU144)-SUM($E$142:EU142)</f>
        <v>0</v>
      </c>
      <c r="EV143" s="151">
        <f>SUM($E$140:EV140)-SUM($E$144:EV144)-SUM($E$142:EV142)</f>
        <v>0</v>
      </c>
      <c r="EW143" s="151">
        <f>SUM($E$140:EW140)-SUM($E$144:EW144)-SUM($E$142:EW142)</f>
        <v>0</v>
      </c>
      <c r="EX143" s="151">
        <f>SUM($E$140:EX140)-SUM($E$144:EX144)-SUM($E$142:EX142)</f>
        <v>0</v>
      </c>
      <c r="EY143" s="151">
        <f>SUM($E$140:EY140)-SUM($E$144:EY144)-SUM($E$142:EY142)</f>
        <v>0</v>
      </c>
      <c r="EZ143" s="151">
        <f>SUM($E$140:EZ140)-SUM($E$144:EZ144)-SUM($E$142:EZ142)</f>
        <v>0</v>
      </c>
      <c r="FA143" s="151">
        <f>SUM($E$140:FA140)-SUM($E$144:FA144)-SUM($E$142:FA142)</f>
        <v>0</v>
      </c>
      <c r="FB143" s="151">
        <f>SUM($E$140:FB140)-SUM($E$144:FB144)-SUM($E$142:FB142)</f>
        <v>0</v>
      </c>
      <c r="FC143" s="136"/>
      <c r="FD143" s="136"/>
      <c r="FE143" s="136"/>
      <c r="FF143" s="136"/>
      <c r="FG143" s="136"/>
      <c r="FH143" s="136"/>
      <c r="FI143" s="136"/>
      <c r="FJ143" s="136"/>
      <c r="FK143" s="136"/>
      <c r="FL143" s="136"/>
      <c r="FM143" s="136"/>
      <c r="FN143" s="136"/>
      <c r="FO143" s="136"/>
      <c r="FP143" s="136"/>
      <c r="FQ143" s="136"/>
      <c r="FR143" s="136"/>
      <c r="FS143" s="136"/>
      <c r="FT143" s="136"/>
      <c r="FU143" s="136"/>
      <c r="FV143" s="136"/>
      <c r="FW143" s="136"/>
      <c r="FX143" s="136"/>
      <c r="FY143" s="136"/>
      <c r="FZ143" s="136"/>
      <c r="GA143" s="136"/>
      <c r="GB143" s="136"/>
      <c r="GC143" s="136"/>
      <c r="GD143" s="136"/>
      <c r="GE143" s="136"/>
      <c r="GF143" s="136"/>
      <c r="GG143" s="136"/>
      <c r="GH143" s="136"/>
      <c r="GI143" s="136"/>
      <c r="GJ143" s="136"/>
      <c r="GK143" s="136"/>
      <c r="GL143" s="136"/>
      <c r="GM143" s="136"/>
      <c r="GN143" s="136"/>
      <c r="GO143" s="136"/>
      <c r="GP143" s="136"/>
      <c r="GQ143" s="136"/>
      <c r="GR143" s="136"/>
      <c r="GS143" s="136"/>
      <c r="GT143" s="136"/>
      <c r="GU143" s="136"/>
      <c r="GV143" s="136"/>
      <c r="GW143" s="136"/>
      <c r="GX143" s="136"/>
    </row>
    <row r="144" spans="1:206">
      <c r="B144" s="148" t="s">
        <v>359</v>
      </c>
      <c r="D144" s="108"/>
      <c r="E144" s="151">
        <f>IF('Capital Structure'!$H$15='Capital Structure'!$G$16,E98,IF('Capital Structure'!$H$15='Capital Structure'!$G$17,E109,IF('Capital Structure'!$H$15='Capital Structure'!$G$18,E120,E131)))</f>
        <v>0</v>
      </c>
      <c r="F144" s="151">
        <f>IF('Capital Structure'!$H$15='Capital Structure'!$G$16,F98,IF('Capital Structure'!$H$15='Capital Structure'!$G$17,F109,IF('Capital Structure'!$H$15='Capital Structure'!$G$18,F120,F131)))</f>
        <v>0</v>
      </c>
      <c r="G144" s="151">
        <f>IF('Capital Structure'!$H$15='Capital Structure'!$G$16,G98,IF('Capital Structure'!$H$15='Capital Structure'!$G$17,G109,IF('Capital Structure'!$H$15='Capital Structure'!$G$18,G120,G131)))</f>
        <v>0</v>
      </c>
      <c r="H144" s="151">
        <f>IF('Capital Structure'!$H$15='Capital Structure'!$G$16,H98,IF('Capital Structure'!$H$15='Capital Structure'!$G$17,H109,IF('Capital Structure'!$H$15='Capital Structure'!$G$18,H120,H131)))</f>
        <v>0</v>
      </c>
      <c r="I144" s="151">
        <f>IF('Capital Structure'!$H$15='Capital Structure'!$G$16,I98,IF('Capital Structure'!$H$15='Capital Structure'!$G$17,I109,IF('Capital Structure'!$H$15='Capital Structure'!$G$18,I120,I131)))</f>
        <v>0</v>
      </c>
      <c r="J144" s="151">
        <f>IF('Capital Structure'!$H$15='Capital Structure'!$G$16,J98,IF('Capital Structure'!$H$15='Capital Structure'!$G$17,J109,IF('Capital Structure'!$H$15='Capital Structure'!$G$18,J120,J131)))</f>
        <v>0</v>
      </c>
      <c r="K144" s="151">
        <f>IF('Capital Structure'!$H$15='Capital Structure'!$G$16,K98,IF('Capital Structure'!$H$15='Capital Structure'!$G$17,K109,IF('Capital Structure'!$H$15='Capital Structure'!$G$18,K120,K131)))</f>
        <v>0</v>
      </c>
      <c r="L144" s="151">
        <f>IF('Capital Structure'!$H$15='Capital Structure'!$G$16,L98,IF('Capital Structure'!$H$15='Capital Structure'!$G$17,L109,IF('Capital Structure'!$H$15='Capital Structure'!$G$18,L120,L131)))</f>
        <v>0</v>
      </c>
      <c r="M144" s="151">
        <f>IF('Capital Structure'!$H$15='Capital Structure'!$G$16,M98,IF('Capital Structure'!$H$15='Capital Structure'!$G$17,M109,IF('Capital Structure'!$H$15='Capital Structure'!$G$18,M120,M131)))</f>
        <v>0</v>
      </c>
      <c r="N144" s="151">
        <f>IF('Capital Structure'!$H$15='Capital Structure'!$G$16,N98,IF('Capital Structure'!$H$15='Capital Structure'!$G$17,N109,IF('Capital Structure'!$H$15='Capital Structure'!$G$18,N120,N131)))</f>
        <v>0</v>
      </c>
      <c r="O144" s="151">
        <f>IF('Capital Structure'!$H$15='Capital Structure'!$G$16,O98,IF('Capital Structure'!$H$15='Capital Structure'!$G$17,O109,IF('Capital Structure'!$H$15='Capital Structure'!$G$18,O120,O131)))</f>
        <v>0</v>
      </c>
      <c r="P144" s="151">
        <f>IF('Capital Structure'!$H$15='Capital Structure'!$G$16,P98,IF('Capital Structure'!$H$15='Capital Structure'!$G$17,P109,IF('Capital Structure'!$H$15='Capital Structure'!$G$18,P120,P131)))</f>
        <v>0</v>
      </c>
      <c r="Q144" s="151">
        <f>IF('Capital Structure'!$H$15='Capital Structure'!$G$16,Q98,IF('Capital Structure'!$H$15='Capital Structure'!$G$17,Q109,IF('Capital Structure'!$H$15='Capital Structure'!$G$18,Q120,Q131)))</f>
        <v>0</v>
      </c>
      <c r="R144" s="151">
        <f>IF('Capital Structure'!$H$15='Capital Structure'!$G$16,R98,IF('Capital Structure'!$H$15='Capital Structure'!$G$17,R109,IF('Capital Structure'!$H$15='Capital Structure'!$G$18,R120,R131)))</f>
        <v>0</v>
      </c>
      <c r="S144" s="151">
        <f>IF('Capital Structure'!$H$15='Capital Structure'!$G$16,S98,IF('Capital Structure'!$H$15='Capital Structure'!$G$17,S109,IF('Capital Structure'!$H$15='Capital Structure'!$G$18,S120,S131)))</f>
        <v>0</v>
      </c>
      <c r="T144" s="151">
        <f>IF('Capital Structure'!$H$15='Capital Structure'!$G$16,T98,IF('Capital Structure'!$H$15='Capital Structure'!$G$17,T109,IF('Capital Structure'!$H$15='Capital Structure'!$G$18,T120,T131)))</f>
        <v>0</v>
      </c>
      <c r="U144" s="151">
        <f>IF('Capital Structure'!$H$15='Capital Structure'!$G$16,U98,IF('Capital Structure'!$H$15='Capital Structure'!$G$17,U109,IF('Capital Structure'!$H$15='Capital Structure'!$G$18,U120,U131)))</f>
        <v>0</v>
      </c>
      <c r="V144" s="151">
        <f>IF('Capital Structure'!$H$15='Capital Structure'!$G$16,V98,IF('Capital Structure'!$H$15='Capital Structure'!$G$17,V109,IF('Capital Structure'!$H$15='Capital Structure'!$G$18,V120,V131)))</f>
        <v>0</v>
      </c>
      <c r="W144" s="151">
        <f>IF('Capital Structure'!$H$15='Capital Structure'!$G$16,W98,IF('Capital Structure'!$H$15='Capital Structure'!$G$17,W109,IF('Capital Structure'!$H$15='Capital Structure'!$G$18,W120,W131)))</f>
        <v>0</v>
      </c>
      <c r="X144" s="151">
        <f>IF('Capital Structure'!$H$15='Capital Structure'!$G$16,X98,IF('Capital Structure'!$H$15='Capital Structure'!$G$17,X109,IF('Capital Structure'!$H$15='Capital Structure'!$G$18,X120,X131)))</f>
        <v>0</v>
      </c>
      <c r="Y144" s="151">
        <f>IF('Capital Structure'!$H$15='Capital Structure'!$G$16,Y98,IF('Capital Structure'!$H$15='Capital Structure'!$G$17,Y109,IF('Capital Structure'!$H$15='Capital Structure'!$G$18,Y120,Y131)))</f>
        <v>0</v>
      </c>
      <c r="Z144" s="151">
        <f>IF('Capital Structure'!$H$15='Capital Structure'!$G$16,Z98,IF('Capital Structure'!$H$15='Capital Structure'!$G$17,Z109,IF('Capital Structure'!$H$15='Capital Structure'!$G$18,Z120,Z131)))</f>
        <v>0</v>
      </c>
      <c r="AA144" s="151">
        <f>IF('Capital Structure'!$H$15='Capital Structure'!$G$16,AA98,IF('Capital Structure'!$H$15='Capital Structure'!$G$17,AA109,IF('Capital Structure'!$H$15='Capital Structure'!$G$18,AA120,AA131)))</f>
        <v>0</v>
      </c>
      <c r="AB144" s="151">
        <f>IF('Capital Structure'!$H$15='Capital Structure'!$G$16,AB98,IF('Capital Structure'!$H$15='Capital Structure'!$G$17,AB109,IF('Capital Structure'!$H$15='Capital Structure'!$G$18,AB120,AB131)))</f>
        <v>0</v>
      </c>
      <c r="AC144" s="151">
        <f>IF('Capital Structure'!$H$15='Capital Structure'!$G$16,AC98,IF('Capital Structure'!$H$15='Capital Structure'!$G$17,AC109,IF('Capital Structure'!$H$15='Capital Structure'!$G$18,AC120,AC131)))</f>
        <v>0</v>
      </c>
      <c r="AD144" s="151">
        <f>IF('Capital Structure'!$H$15='Capital Structure'!$G$16,AD98,IF('Capital Structure'!$H$15='Capital Structure'!$G$17,AD109,IF('Capital Structure'!$H$15='Capital Structure'!$G$18,AD120,AD131)))</f>
        <v>0</v>
      </c>
      <c r="AE144" s="151">
        <f>IF('Capital Structure'!$H$15='Capital Structure'!$G$16,AE98,IF('Capital Structure'!$H$15='Capital Structure'!$G$17,AE109,IF('Capital Structure'!$H$15='Capital Structure'!$G$18,AE120,AE131)))</f>
        <v>0</v>
      </c>
      <c r="AF144" s="151">
        <f>IF('Capital Structure'!$H$15='Capital Structure'!$G$16,AF98,IF('Capital Structure'!$H$15='Capital Structure'!$G$17,AF109,IF('Capital Structure'!$H$15='Capital Structure'!$G$18,AF120,AF131)))</f>
        <v>0</v>
      </c>
      <c r="AG144" s="151">
        <f>IF('Capital Structure'!$H$15='Capital Structure'!$G$16,AG98,IF('Capital Structure'!$H$15='Capital Structure'!$G$17,AG109,IF('Capital Structure'!$H$15='Capital Structure'!$G$18,AG120,AG131)))</f>
        <v>0</v>
      </c>
      <c r="AH144" s="151">
        <f>IF('Capital Structure'!$H$15='Capital Structure'!$G$16,AH98,IF('Capital Structure'!$H$15='Capital Structure'!$G$17,AH109,IF('Capital Structure'!$H$15='Capital Structure'!$G$18,AH120,AH131)))</f>
        <v>0</v>
      </c>
      <c r="AI144" s="151">
        <f>IF('Capital Structure'!$H$15='Capital Structure'!$G$16,AI98,IF('Capital Structure'!$H$15='Capital Structure'!$G$17,AI109,IF('Capital Structure'!$H$15='Capital Structure'!$G$18,AI120,AI131)))</f>
        <v>0</v>
      </c>
      <c r="AJ144" s="151">
        <f>IF('Capital Structure'!$H$15='Capital Structure'!$G$16,AJ98,IF('Capital Structure'!$H$15='Capital Structure'!$G$17,AJ109,IF('Capital Structure'!$H$15='Capital Structure'!$G$18,AJ120,AJ131)))</f>
        <v>0</v>
      </c>
      <c r="AK144" s="151">
        <f>IF('Capital Structure'!$H$15='Capital Structure'!$G$16,AK98,IF('Capital Structure'!$H$15='Capital Structure'!$G$17,AK109,IF('Capital Structure'!$H$15='Capital Structure'!$G$18,AK120,AK131)))</f>
        <v>0</v>
      </c>
      <c r="AL144" s="151">
        <f>IF('Capital Structure'!$H$15='Capital Structure'!$G$16,AL98,IF('Capital Structure'!$H$15='Capital Structure'!$G$17,AL109,IF('Capital Structure'!$H$15='Capital Structure'!$G$18,AL120,AL131)))</f>
        <v>0</v>
      </c>
      <c r="AM144" s="151">
        <f>IF('Capital Structure'!$H$15='Capital Structure'!$G$16,AM98,IF('Capital Structure'!$H$15='Capital Structure'!$G$17,AM109,IF('Capital Structure'!$H$15='Capital Structure'!$G$18,AM120,AM131)))</f>
        <v>0</v>
      </c>
      <c r="AN144" s="151">
        <f>IF('Capital Structure'!$H$15='Capital Structure'!$G$16,AN98,IF('Capital Structure'!$H$15='Capital Structure'!$G$17,AN109,IF('Capital Structure'!$H$15='Capital Structure'!$G$18,AN120,AN131)))</f>
        <v>0</v>
      </c>
      <c r="AO144" s="151">
        <f>IF('Capital Structure'!$H$15='Capital Structure'!$G$16,AO98,IF('Capital Structure'!$H$15='Capital Structure'!$G$17,AO109,IF('Capital Structure'!$H$15='Capital Structure'!$G$18,AO120,AO131)))</f>
        <v>0</v>
      </c>
      <c r="AP144" s="151">
        <f>IF('Capital Structure'!$H$15='Capital Structure'!$G$16,AP98,IF('Capital Structure'!$H$15='Capital Structure'!$G$17,AP109,IF('Capital Structure'!$H$15='Capital Structure'!$G$18,AP120,AP131)))</f>
        <v>0</v>
      </c>
      <c r="AQ144" s="151">
        <f>IF('Capital Structure'!$H$15='Capital Structure'!$G$16,AQ98,IF('Capital Structure'!$H$15='Capital Structure'!$G$17,AQ109,IF('Capital Structure'!$H$15='Capital Structure'!$G$18,AQ120,AQ131)))</f>
        <v>0</v>
      </c>
      <c r="AR144" s="151">
        <f>IF('Capital Structure'!$H$15='Capital Structure'!$G$16,AR98,IF('Capital Structure'!$H$15='Capital Structure'!$G$17,AR109,IF('Capital Structure'!$H$15='Capital Structure'!$G$18,AR120,AR131)))</f>
        <v>0</v>
      </c>
      <c r="AS144" s="151">
        <f>IF('Capital Structure'!$H$15='Capital Structure'!$G$16,AS98,IF('Capital Structure'!$H$15='Capital Structure'!$G$17,AS109,IF('Capital Structure'!$H$15='Capital Structure'!$G$18,AS120,AS131)))</f>
        <v>0</v>
      </c>
      <c r="AT144" s="151">
        <f>IF('Capital Structure'!$H$15='Capital Structure'!$G$16,AT98,IF('Capital Structure'!$H$15='Capital Structure'!$G$17,AT109,IF('Capital Structure'!$H$15='Capital Structure'!$G$18,AT120,AT131)))</f>
        <v>0</v>
      </c>
      <c r="AU144" s="151">
        <f>IF('Capital Structure'!$H$15='Capital Structure'!$G$16,AU98,IF('Capital Structure'!$H$15='Capital Structure'!$G$17,AU109,IF('Capital Structure'!$H$15='Capital Structure'!$G$18,AU120,AU131)))</f>
        <v>0</v>
      </c>
      <c r="AV144" s="151">
        <f>IF('Capital Structure'!$H$15='Capital Structure'!$G$16,AV98,IF('Capital Structure'!$H$15='Capital Structure'!$G$17,AV109,IF('Capital Structure'!$H$15='Capital Structure'!$G$18,AV120,AV131)))</f>
        <v>0</v>
      </c>
      <c r="AW144" s="151">
        <f>IF('Capital Structure'!$H$15='Capital Structure'!$G$16,AW98,IF('Capital Structure'!$H$15='Capital Structure'!$G$17,AW109,IF('Capital Structure'!$H$15='Capital Structure'!$G$18,AW120,AW131)))</f>
        <v>0</v>
      </c>
      <c r="AX144" s="151">
        <f>IF('Capital Structure'!$H$15='Capital Structure'!$G$16,AX98,IF('Capital Structure'!$H$15='Capital Structure'!$G$17,AX109,IF('Capital Structure'!$H$15='Capital Structure'!$G$18,AX120,AX131)))</f>
        <v>0</v>
      </c>
      <c r="AY144" s="151">
        <f>IF('Capital Structure'!$H$15='Capital Structure'!$G$16,AY98,IF('Capital Structure'!$H$15='Capital Structure'!$G$17,AY109,IF('Capital Structure'!$H$15='Capital Structure'!$G$18,AY120,AY131)))</f>
        <v>0</v>
      </c>
      <c r="AZ144" s="151">
        <f>IF('Capital Structure'!$H$15='Capital Structure'!$G$16,AZ98,IF('Capital Structure'!$H$15='Capital Structure'!$G$17,AZ109,IF('Capital Structure'!$H$15='Capital Structure'!$G$18,AZ120,AZ131)))</f>
        <v>0</v>
      </c>
      <c r="BA144" s="151">
        <f>IF('Capital Structure'!$H$15='Capital Structure'!$G$16,BA98,IF('Capital Structure'!$H$15='Capital Structure'!$G$17,BA109,IF('Capital Structure'!$H$15='Capital Structure'!$G$18,BA120,BA131)))</f>
        <v>0</v>
      </c>
      <c r="BB144" s="151">
        <f>IF('Capital Structure'!$H$15='Capital Structure'!$G$16,BB98,IF('Capital Structure'!$H$15='Capital Structure'!$G$17,BB109,IF('Capital Structure'!$H$15='Capital Structure'!$G$18,BB120,BB131)))</f>
        <v>0</v>
      </c>
      <c r="BC144" s="151">
        <f>IF('Capital Structure'!$H$15='Capital Structure'!$G$16,BC98,IF('Capital Structure'!$H$15='Capital Structure'!$G$17,BC109,IF('Capital Structure'!$H$15='Capital Structure'!$G$18,BC120,BC131)))</f>
        <v>0</v>
      </c>
      <c r="BD144" s="151">
        <f>IF('Capital Structure'!$H$15='Capital Structure'!$G$16,BD98,IF('Capital Structure'!$H$15='Capital Structure'!$G$17,BD109,IF('Capital Structure'!$H$15='Capital Structure'!$G$18,BD120,BD131)))</f>
        <v>0</v>
      </c>
      <c r="BE144" s="151">
        <f>IF('Capital Structure'!$H$15='Capital Structure'!$G$16,BE98,IF('Capital Structure'!$H$15='Capital Structure'!$G$17,BE109,IF('Capital Structure'!$H$15='Capital Structure'!$G$18,BE120,BE131)))</f>
        <v>0</v>
      </c>
      <c r="BF144" s="151">
        <f>IF('Capital Structure'!$H$15='Capital Structure'!$G$16,BF98,IF('Capital Structure'!$H$15='Capital Structure'!$G$17,BF109,IF('Capital Structure'!$H$15='Capital Structure'!$G$18,BF120,BF131)))</f>
        <v>0</v>
      </c>
      <c r="BG144" s="151">
        <f>IF('Capital Structure'!$H$15='Capital Structure'!$G$16,BG98,IF('Capital Structure'!$H$15='Capital Structure'!$G$17,BG109,IF('Capital Structure'!$H$15='Capital Structure'!$G$18,BG120,BG131)))</f>
        <v>0</v>
      </c>
      <c r="BH144" s="151">
        <f>IF('Capital Structure'!$H$15='Capital Structure'!$G$16,BH98,IF('Capital Structure'!$H$15='Capital Structure'!$G$17,BH109,IF('Capital Structure'!$H$15='Capital Structure'!$G$18,BH120,BH131)))</f>
        <v>0</v>
      </c>
      <c r="BI144" s="151">
        <f>IF('Capital Structure'!$H$15='Capital Structure'!$G$16,BI98,IF('Capital Structure'!$H$15='Capital Structure'!$G$17,BI109,IF('Capital Structure'!$H$15='Capital Structure'!$G$18,BI120,BI131)))</f>
        <v>0</v>
      </c>
      <c r="BJ144" s="151">
        <f>IF('Capital Structure'!$H$15='Capital Structure'!$G$16,BJ98,IF('Capital Structure'!$H$15='Capital Structure'!$G$17,BJ109,IF('Capital Structure'!$H$15='Capital Structure'!$G$18,BJ120,BJ131)))</f>
        <v>0</v>
      </c>
      <c r="BK144" s="151">
        <f>IF('Capital Structure'!$H$15='Capital Structure'!$G$16,BK98,IF('Capital Structure'!$H$15='Capital Structure'!$G$17,BK109,IF('Capital Structure'!$H$15='Capital Structure'!$G$18,BK120,BK131)))</f>
        <v>0</v>
      </c>
      <c r="BL144" s="151">
        <f>IF('Capital Structure'!$H$15='Capital Structure'!$G$16,BL98,IF('Capital Structure'!$H$15='Capital Structure'!$G$17,BL109,IF('Capital Structure'!$H$15='Capital Structure'!$G$18,BL120,BL131)))</f>
        <v>0</v>
      </c>
      <c r="BM144" s="151">
        <f>IF('Capital Structure'!$H$15='Capital Structure'!$G$16,BM98,IF('Capital Structure'!$H$15='Capital Structure'!$G$17,BM109,IF('Capital Structure'!$H$15='Capital Structure'!$G$18,BM120,BM131)))</f>
        <v>0</v>
      </c>
      <c r="BN144" s="151">
        <f>IF('Capital Structure'!$H$15='Capital Structure'!$G$16,BN98,IF('Capital Structure'!$H$15='Capital Structure'!$G$17,BN109,IF('Capital Structure'!$H$15='Capital Structure'!$G$18,BN120,BN131)))</f>
        <v>0</v>
      </c>
      <c r="BO144" s="151">
        <f>IF('Capital Structure'!$H$15='Capital Structure'!$G$16,BO98,IF('Capital Structure'!$H$15='Capital Structure'!$G$17,BO109,IF('Capital Structure'!$H$15='Capital Structure'!$G$18,BO120,BO131)))</f>
        <v>0</v>
      </c>
      <c r="BP144" s="151">
        <f>IF('Capital Structure'!$H$15='Capital Structure'!$G$16,BP98,IF('Capital Structure'!$H$15='Capital Structure'!$G$17,BP109,IF('Capital Structure'!$H$15='Capital Structure'!$G$18,BP120,BP131)))</f>
        <v>0</v>
      </c>
      <c r="BQ144" s="151">
        <f>IF('Capital Structure'!$H$15='Capital Structure'!$G$16,BQ98,IF('Capital Structure'!$H$15='Capital Structure'!$G$17,BQ109,IF('Capital Structure'!$H$15='Capital Structure'!$G$18,BQ120,BQ131)))</f>
        <v>0</v>
      </c>
      <c r="BR144" s="151">
        <f>IF('Capital Structure'!$H$15='Capital Structure'!$G$16,BR98,IF('Capital Structure'!$H$15='Capital Structure'!$G$17,BR109,IF('Capital Structure'!$H$15='Capital Structure'!$G$18,BR120,BR131)))</f>
        <v>0</v>
      </c>
      <c r="BS144" s="151">
        <f>IF('Capital Structure'!$H$15='Capital Structure'!$G$16,BS98,IF('Capital Structure'!$H$15='Capital Structure'!$G$17,BS109,IF('Capital Structure'!$H$15='Capital Structure'!$G$18,BS120,BS131)))</f>
        <v>0</v>
      </c>
      <c r="BT144" s="151">
        <f>IF('Capital Structure'!$H$15='Capital Structure'!$G$16,BT98,IF('Capital Structure'!$H$15='Capital Structure'!$G$17,BT109,IF('Capital Structure'!$H$15='Capital Structure'!$G$18,BT120,BT131)))</f>
        <v>0</v>
      </c>
      <c r="BU144" s="151">
        <f>IF('Capital Structure'!$H$15='Capital Structure'!$G$16,BU98,IF('Capital Structure'!$H$15='Capital Structure'!$G$17,BU109,IF('Capital Structure'!$H$15='Capital Structure'!$G$18,BU120,BU131)))</f>
        <v>0</v>
      </c>
      <c r="BV144" s="151">
        <f>IF('Capital Structure'!$H$15='Capital Structure'!$G$16,BV98,IF('Capital Structure'!$H$15='Capital Structure'!$G$17,BV109,IF('Capital Structure'!$H$15='Capital Structure'!$G$18,BV120,BV131)))</f>
        <v>0</v>
      </c>
      <c r="BW144" s="151">
        <f>IF('Capital Structure'!$H$15='Capital Structure'!$G$16,BW98,IF('Capital Structure'!$H$15='Capital Structure'!$G$17,BW109,IF('Capital Structure'!$H$15='Capital Structure'!$G$18,BW120,BW131)))</f>
        <v>0</v>
      </c>
      <c r="BX144" s="151">
        <f>IF('Capital Structure'!$H$15='Capital Structure'!$G$16,BX98,IF('Capital Structure'!$H$15='Capital Structure'!$G$17,BX109,IF('Capital Structure'!$H$15='Capital Structure'!$G$18,BX120,BX131)))</f>
        <v>0</v>
      </c>
      <c r="BY144" s="151">
        <f>IF('Capital Structure'!$H$15='Capital Structure'!$G$16,BY98,IF('Capital Structure'!$H$15='Capital Structure'!$G$17,BY109,IF('Capital Structure'!$H$15='Capital Structure'!$G$18,BY120,BY131)))</f>
        <v>0</v>
      </c>
      <c r="BZ144" s="151">
        <f>IF('Capital Structure'!$H$15='Capital Structure'!$G$16,BZ98,IF('Capital Structure'!$H$15='Capital Structure'!$G$17,BZ109,IF('Capital Structure'!$H$15='Capital Structure'!$G$18,BZ120,BZ131)))</f>
        <v>0</v>
      </c>
      <c r="CA144" s="151">
        <f>IF('Capital Structure'!$H$15='Capital Structure'!$G$16,CA98,IF('Capital Structure'!$H$15='Capital Structure'!$G$17,CA109,IF('Capital Structure'!$H$15='Capital Structure'!$G$18,CA120,CA131)))</f>
        <v>0</v>
      </c>
      <c r="CB144" s="151">
        <f>IF('Capital Structure'!$H$15='Capital Structure'!$G$16,CB98,IF('Capital Structure'!$H$15='Capital Structure'!$G$17,CB109,IF('Capital Structure'!$H$15='Capital Structure'!$G$18,CB120,CB131)))</f>
        <v>88200000</v>
      </c>
      <c r="CC144" s="151">
        <f>IF('Capital Structure'!$H$15='Capital Structure'!$G$16,CC98,IF('Capital Structure'!$H$15='Capital Structure'!$G$17,CC109,IF('Capital Structure'!$H$15='Capital Structure'!$G$18,CC120,CC131)))</f>
        <v>0</v>
      </c>
      <c r="CD144" s="151">
        <f>IF('Capital Structure'!$H$15='Capital Structure'!$G$16,CD98,IF('Capital Structure'!$H$15='Capital Structure'!$G$17,CD109,IF('Capital Structure'!$H$15='Capital Structure'!$G$18,CD120,CD131)))</f>
        <v>0</v>
      </c>
      <c r="CE144" s="151">
        <f>IF('Capital Structure'!$H$15='Capital Structure'!$G$16,CE98,IF('Capital Structure'!$H$15='Capital Structure'!$G$17,CE109,IF('Capital Structure'!$H$15='Capital Structure'!$G$18,CE120,CE131)))</f>
        <v>0</v>
      </c>
      <c r="CF144" s="151">
        <f>IF('Capital Structure'!$H$15='Capital Structure'!$G$16,CF98,IF('Capital Structure'!$H$15='Capital Structure'!$G$17,CF109,IF('Capital Structure'!$H$15='Capital Structure'!$G$18,CF120,CF131)))</f>
        <v>0</v>
      </c>
      <c r="CG144" s="151">
        <f>IF('Capital Structure'!$H$15='Capital Structure'!$G$16,CG98,IF('Capital Structure'!$H$15='Capital Structure'!$G$17,CG109,IF('Capital Structure'!$H$15='Capital Structure'!$G$18,CG120,CG131)))</f>
        <v>0</v>
      </c>
      <c r="CH144" s="151">
        <f>IF('Capital Structure'!$H$15='Capital Structure'!$G$16,CH98,IF('Capital Structure'!$H$15='Capital Structure'!$G$17,CH109,IF('Capital Structure'!$H$15='Capital Structure'!$G$18,CH120,CH131)))</f>
        <v>0</v>
      </c>
      <c r="CI144" s="151">
        <f>IF('Capital Structure'!$H$15='Capital Structure'!$G$16,CI98,IF('Capital Structure'!$H$15='Capital Structure'!$G$17,CI109,IF('Capital Structure'!$H$15='Capital Structure'!$G$18,CI120,CI131)))</f>
        <v>0</v>
      </c>
      <c r="CJ144" s="151">
        <f>IF('Capital Structure'!$H$15='Capital Structure'!$G$16,CJ98,IF('Capital Structure'!$H$15='Capital Structure'!$G$17,CJ109,IF('Capital Structure'!$H$15='Capital Structure'!$G$18,CJ120,CJ131)))</f>
        <v>0</v>
      </c>
      <c r="CK144" s="151">
        <f>IF('Capital Structure'!$H$15='Capital Structure'!$G$16,CK98,IF('Capital Structure'!$H$15='Capital Structure'!$G$17,CK109,IF('Capital Structure'!$H$15='Capital Structure'!$G$18,CK120,CK131)))</f>
        <v>0</v>
      </c>
      <c r="CL144" s="151">
        <f>IF('Capital Structure'!$H$15='Capital Structure'!$G$16,CL98,IF('Capital Structure'!$H$15='Capital Structure'!$G$17,CL109,IF('Capital Structure'!$H$15='Capital Structure'!$G$18,CL120,CL131)))</f>
        <v>0</v>
      </c>
      <c r="CM144" s="151">
        <f>IF('Capital Structure'!$H$15='Capital Structure'!$G$16,CM98,IF('Capital Structure'!$H$15='Capital Structure'!$G$17,CM109,IF('Capital Structure'!$H$15='Capital Structure'!$G$18,CM120,CM131)))</f>
        <v>0</v>
      </c>
      <c r="CN144" s="151">
        <f>IF('Capital Structure'!$H$15='Capital Structure'!$G$16,CN98,IF('Capital Structure'!$H$15='Capital Structure'!$G$17,CN109,IF('Capital Structure'!$H$15='Capital Structure'!$G$18,CN120,CN131)))</f>
        <v>0</v>
      </c>
      <c r="CO144" s="151">
        <f>IF('Capital Structure'!$H$15='Capital Structure'!$G$16,CO98,IF('Capital Structure'!$H$15='Capital Structure'!$G$17,CO109,IF('Capital Structure'!$H$15='Capital Structure'!$G$18,CO120,CO131)))</f>
        <v>0</v>
      </c>
      <c r="CP144" s="151">
        <f>IF('Capital Structure'!$H$15='Capital Structure'!$G$16,CP98,IF('Capital Structure'!$H$15='Capital Structure'!$G$17,CP109,IF('Capital Structure'!$H$15='Capital Structure'!$G$18,CP120,CP131)))</f>
        <v>0</v>
      </c>
      <c r="CQ144" s="151">
        <f>IF('Capital Structure'!$H$15='Capital Structure'!$G$16,CQ98,IF('Capital Structure'!$H$15='Capital Structure'!$G$17,CQ109,IF('Capital Structure'!$H$15='Capital Structure'!$G$18,CQ120,CQ131)))</f>
        <v>0</v>
      </c>
      <c r="CR144" s="151">
        <f>IF('Capital Structure'!$H$15='Capital Structure'!$G$16,CR98,IF('Capital Structure'!$H$15='Capital Structure'!$G$17,CR109,IF('Capital Structure'!$H$15='Capital Structure'!$G$18,CR120,CR131)))</f>
        <v>0</v>
      </c>
      <c r="CS144" s="151">
        <f>IF('Capital Structure'!$H$15='Capital Structure'!$G$16,CS98,IF('Capital Structure'!$H$15='Capital Structure'!$G$17,CS109,IF('Capital Structure'!$H$15='Capital Structure'!$G$18,CS120,CS131)))</f>
        <v>0</v>
      </c>
      <c r="CT144" s="151">
        <f>IF('Capital Structure'!$H$15='Capital Structure'!$G$16,CT98,IF('Capital Structure'!$H$15='Capital Structure'!$G$17,CT109,IF('Capital Structure'!$H$15='Capital Structure'!$G$18,CT120,CT131)))</f>
        <v>0</v>
      </c>
      <c r="CU144" s="151">
        <f>IF('Capital Structure'!$H$15='Capital Structure'!$G$16,CU98,IF('Capital Structure'!$H$15='Capital Structure'!$G$17,CU109,IF('Capital Structure'!$H$15='Capital Structure'!$G$18,CU120,CU131)))</f>
        <v>0</v>
      </c>
      <c r="CV144" s="151">
        <f>IF('Capital Structure'!$H$15='Capital Structure'!$G$16,CV98,IF('Capital Structure'!$H$15='Capital Structure'!$G$17,CV109,IF('Capital Structure'!$H$15='Capital Structure'!$G$18,CV120,CV131)))</f>
        <v>0</v>
      </c>
      <c r="CW144" s="151">
        <f>IF('Capital Structure'!$H$15='Capital Structure'!$G$16,CW98,IF('Capital Structure'!$H$15='Capital Structure'!$G$17,CW109,IF('Capital Structure'!$H$15='Capital Structure'!$G$18,CW120,CW131)))</f>
        <v>0</v>
      </c>
      <c r="CX144" s="151">
        <f>IF('Capital Structure'!$H$15='Capital Structure'!$G$16,CX98,IF('Capital Structure'!$H$15='Capital Structure'!$G$17,CX109,IF('Capital Structure'!$H$15='Capital Structure'!$G$18,CX120,CX131)))</f>
        <v>0</v>
      </c>
      <c r="CY144" s="151">
        <f>IF('Capital Structure'!$H$15='Capital Structure'!$G$16,CY98,IF('Capital Structure'!$H$15='Capital Structure'!$G$17,CY109,IF('Capital Structure'!$H$15='Capital Structure'!$G$18,CY120,CY131)))</f>
        <v>0</v>
      </c>
      <c r="CZ144" s="151">
        <f>IF('Capital Structure'!$H$15='Capital Structure'!$G$16,CZ98,IF('Capital Structure'!$H$15='Capital Structure'!$G$17,CZ109,IF('Capital Structure'!$H$15='Capital Structure'!$G$18,CZ120,CZ131)))</f>
        <v>0</v>
      </c>
      <c r="DA144" s="151">
        <f>IF('Capital Structure'!$H$15='Capital Structure'!$G$16,DA98,IF('Capital Structure'!$H$15='Capital Structure'!$G$17,DA109,IF('Capital Structure'!$H$15='Capital Structure'!$G$18,DA120,DA131)))</f>
        <v>0</v>
      </c>
      <c r="DB144" s="151">
        <f>IF('Capital Structure'!$H$15='Capital Structure'!$G$16,DB98,IF('Capital Structure'!$H$15='Capital Structure'!$G$17,DB109,IF('Capital Structure'!$H$15='Capital Structure'!$G$18,DB120,DB131)))</f>
        <v>0</v>
      </c>
      <c r="DC144" s="151">
        <f>IF('Capital Structure'!$H$15='Capital Structure'!$G$16,DC98,IF('Capital Structure'!$H$15='Capital Structure'!$G$17,DC109,IF('Capital Structure'!$H$15='Capital Structure'!$G$18,DC120,DC131)))</f>
        <v>0</v>
      </c>
      <c r="DD144" s="151">
        <f>IF('Capital Structure'!$H$15='Capital Structure'!$G$16,DD98,IF('Capital Structure'!$H$15='Capital Structure'!$G$17,DD109,IF('Capital Structure'!$H$15='Capital Structure'!$G$18,DD120,DD131)))</f>
        <v>0</v>
      </c>
      <c r="DE144" s="151">
        <f>IF('Capital Structure'!$H$15='Capital Structure'!$G$16,DE98,IF('Capital Structure'!$H$15='Capital Structure'!$G$17,DE109,IF('Capital Structure'!$H$15='Capital Structure'!$G$18,DE120,DE131)))</f>
        <v>0</v>
      </c>
      <c r="DF144" s="151">
        <f>IF('Capital Structure'!$H$15='Capital Structure'!$G$16,DF98,IF('Capital Structure'!$H$15='Capital Structure'!$G$17,DF109,IF('Capital Structure'!$H$15='Capital Structure'!$G$18,DF120,DF131)))</f>
        <v>0</v>
      </c>
      <c r="DG144" s="151">
        <f>IF('Capital Structure'!$H$15='Capital Structure'!$G$16,DG98,IF('Capital Structure'!$H$15='Capital Structure'!$G$17,DG109,IF('Capital Structure'!$H$15='Capital Structure'!$G$18,DG120,DG131)))</f>
        <v>0</v>
      </c>
      <c r="DH144" s="151">
        <f>IF('Capital Structure'!$H$15='Capital Structure'!$G$16,DH98,IF('Capital Structure'!$H$15='Capital Structure'!$G$17,DH109,IF('Capital Structure'!$H$15='Capital Structure'!$G$18,DH120,DH131)))</f>
        <v>0</v>
      </c>
      <c r="DI144" s="151">
        <f>IF('Capital Structure'!$H$15='Capital Structure'!$G$16,DI98,IF('Capital Structure'!$H$15='Capital Structure'!$G$17,DI109,IF('Capital Structure'!$H$15='Capital Structure'!$G$18,DI120,DI131)))</f>
        <v>0</v>
      </c>
      <c r="DJ144" s="151">
        <f>IF('Capital Structure'!$H$15='Capital Structure'!$G$16,DJ98,IF('Capital Structure'!$H$15='Capital Structure'!$G$17,DJ109,IF('Capital Structure'!$H$15='Capital Structure'!$G$18,DJ120,DJ131)))</f>
        <v>0</v>
      </c>
      <c r="DK144" s="151">
        <f>IF('Capital Structure'!$H$15='Capital Structure'!$G$16,DK98,IF('Capital Structure'!$H$15='Capital Structure'!$G$17,DK109,IF('Capital Structure'!$H$15='Capital Structure'!$G$18,DK120,DK131)))</f>
        <v>0</v>
      </c>
      <c r="DL144" s="151">
        <f>IF('Capital Structure'!$H$15='Capital Structure'!$G$16,DL98,IF('Capital Structure'!$H$15='Capital Structure'!$G$17,DL109,IF('Capital Structure'!$H$15='Capital Structure'!$G$18,DL120,DL131)))</f>
        <v>0</v>
      </c>
      <c r="DM144" s="151">
        <f>IF('Capital Structure'!$H$15='Capital Structure'!$G$16,DM98,IF('Capital Structure'!$H$15='Capital Structure'!$G$17,DM109,IF('Capital Structure'!$H$15='Capital Structure'!$G$18,DM120,DM131)))</f>
        <v>0</v>
      </c>
      <c r="DN144" s="151">
        <f>IF('Capital Structure'!$H$15='Capital Structure'!$G$16,DN98,IF('Capital Structure'!$H$15='Capital Structure'!$G$17,DN109,IF('Capital Structure'!$H$15='Capital Structure'!$G$18,DN120,DN131)))</f>
        <v>0</v>
      </c>
      <c r="DO144" s="151">
        <f>IF('Capital Structure'!$H$15='Capital Structure'!$G$16,DO98,IF('Capital Structure'!$H$15='Capital Structure'!$G$17,DO109,IF('Capital Structure'!$H$15='Capital Structure'!$G$18,DO120,DO131)))</f>
        <v>0</v>
      </c>
      <c r="DP144" s="151">
        <f>IF('Capital Structure'!$H$15='Capital Structure'!$G$16,DP98,IF('Capital Structure'!$H$15='Capital Structure'!$G$17,DP109,IF('Capital Structure'!$H$15='Capital Structure'!$G$18,DP120,DP131)))</f>
        <v>0</v>
      </c>
      <c r="DQ144" s="151">
        <f>IF('Capital Structure'!$H$15='Capital Structure'!$G$16,DQ98,IF('Capital Structure'!$H$15='Capital Structure'!$G$17,DQ109,IF('Capital Structure'!$H$15='Capital Structure'!$G$18,DQ120,DQ131)))</f>
        <v>0</v>
      </c>
      <c r="DR144" s="151">
        <f>IF('Capital Structure'!$H$15='Capital Structure'!$G$16,DR98,IF('Capital Structure'!$H$15='Capital Structure'!$G$17,DR109,IF('Capital Structure'!$H$15='Capital Structure'!$G$18,DR120,DR131)))</f>
        <v>0</v>
      </c>
      <c r="DS144" s="151">
        <f>IF('Capital Structure'!$H$15='Capital Structure'!$G$16,DS98,IF('Capital Structure'!$H$15='Capital Structure'!$G$17,DS109,IF('Capital Structure'!$H$15='Capital Structure'!$G$18,DS120,DS131)))</f>
        <v>0</v>
      </c>
      <c r="DT144" s="151">
        <f>IF('Capital Structure'!$H$15='Capital Structure'!$G$16,DT98,IF('Capital Structure'!$H$15='Capital Structure'!$G$17,DT109,IF('Capital Structure'!$H$15='Capital Structure'!$G$18,DT120,DT131)))</f>
        <v>0</v>
      </c>
      <c r="DU144" s="151">
        <f>IF('Capital Structure'!$H$15='Capital Structure'!$G$16,DU98,IF('Capital Structure'!$H$15='Capital Structure'!$G$17,DU109,IF('Capital Structure'!$H$15='Capital Structure'!$G$18,DU120,DU131)))</f>
        <v>0</v>
      </c>
      <c r="DV144" s="151">
        <f>IF('Capital Structure'!$H$15='Capital Structure'!$G$16,DV98,IF('Capital Structure'!$H$15='Capital Structure'!$G$17,DV109,IF('Capital Structure'!$H$15='Capital Structure'!$G$18,DV120,DV131)))</f>
        <v>0</v>
      </c>
      <c r="DW144" s="151">
        <f>IF('Capital Structure'!$H$15='Capital Structure'!$G$16,DW98,IF('Capital Structure'!$H$15='Capital Structure'!$G$17,DW109,IF('Capital Structure'!$H$15='Capital Structure'!$G$18,DW120,DW131)))</f>
        <v>0</v>
      </c>
      <c r="DX144" s="151">
        <f>IF('Capital Structure'!$H$15='Capital Structure'!$G$16,DX98,IF('Capital Structure'!$H$15='Capital Structure'!$G$17,DX109,IF('Capital Structure'!$H$15='Capital Structure'!$G$18,DX120,DX131)))</f>
        <v>0</v>
      </c>
      <c r="DY144" s="151">
        <f>IF('Capital Structure'!$H$15='Capital Structure'!$G$16,DY98,IF('Capital Structure'!$H$15='Capital Structure'!$G$17,DY109,IF('Capital Structure'!$H$15='Capital Structure'!$G$18,DY120,DY131)))</f>
        <v>0</v>
      </c>
      <c r="DZ144" s="151">
        <f>IF('Capital Structure'!$H$15='Capital Structure'!$G$16,DZ98,IF('Capital Structure'!$H$15='Capital Structure'!$G$17,DZ109,IF('Capital Structure'!$H$15='Capital Structure'!$G$18,DZ120,DZ131)))</f>
        <v>0</v>
      </c>
      <c r="EA144" s="151">
        <f>IF('Capital Structure'!$H$15='Capital Structure'!$G$16,EA98,IF('Capital Structure'!$H$15='Capital Structure'!$G$17,EA109,IF('Capital Structure'!$H$15='Capital Structure'!$G$18,EA120,EA131)))</f>
        <v>0</v>
      </c>
      <c r="EB144" s="151">
        <f>IF('Capital Structure'!$H$15='Capital Structure'!$G$16,EB98,IF('Capital Structure'!$H$15='Capital Structure'!$G$17,EB109,IF('Capital Structure'!$H$15='Capital Structure'!$G$18,EB120,EB131)))</f>
        <v>0</v>
      </c>
      <c r="EC144" s="151">
        <f>IF('Capital Structure'!$H$15='Capital Structure'!$G$16,EC98,IF('Capital Structure'!$H$15='Capital Structure'!$G$17,EC109,IF('Capital Structure'!$H$15='Capital Structure'!$G$18,EC120,EC131)))</f>
        <v>0</v>
      </c>
      <c r="ED144" s="151">
        <f>IF('Capital Structure'!$H$15='Capital Structure'!$G$16,ED98,IF('Capital Structure'!$H$15='Capital Structure'!$G$17,ED109,IF('Capital Structure'!$H$15='Capital Structure'!$G$18,ED120,ED131)))</f>
        <v>0</v>
      </c>
      <c r="EE144" s="151">
        <f>IF('Capital Structure'!$H$15='Capital Structure'!$G$16,EE98,IF('Capital Structure'!$H$15='Capital Structure'!$G$17,EE109,IF('Capital Structure'!$H$15='Capital Structure'!$G$18,EE120,EE131)))</f>
        <v>0</v>
      </c>
      <c r="EF144" s="151">
        <f>IF('Capital Structure'!$H$15='Capital Structure'!$G$16,EF98,IF('Capital Structure'!$H$15='Capital Structure'!$G$17,EF109,IF('Capital Structure'!$H$15='Capital Structure'!$G$18,EF120,EF131)))</f>
        <v>0</v>
      </c>
      <c r="EG144" s="151">
        <f>IF('Capital Structure'!$H$15='Capital Structure'!$G$16,EG98,IF('Capital Structure'!$H$15='Capital Structure'!$G$17,EG109,IF('Capital Structure'!$H$15='Capital Structure'!$G$18,EG120,EG131)))</f>
        <v>0</v>
      </c>
      <c r="EH144" s="151">
        <f>IF('Capital Structure'!$H$15='Capital Structure'!$G$16,EH98,IF('Capital Structure'!$H$15='Capital Structure'!$G$17,EH109,IF('Capital Structure'!$H$15='Capital Structure'!$G$18,EH120,EH131)))</f>
        <v>0</v>
      </c>
      <c r="EI144" s="151">
        <f>IF('Capital Structure'!$H$15='Capital Structure'!$G$16,EI98,IF('Capital Structure'!$H$15='Capital Structure'!$G$17,EI109,IF('Capital Structure'!$H$15='Capital Structure'!$G$18,EI120,EI131)))</f>
        <v>0</v>
      </c>
      <c r="EJ144" s="151">
        <f>IF('Capital Structure'!$H$15='Capital Structure'!$G$16,EJ98,IF('Capital Structure'!$H$15='Capital Structure'!$G$17,EJ109,IF('Capital Structure'!$H$15='Capital Structure'!$G$18,EJ120,EJ131)))</f>
        <v>0</v>
      </c>
      <c r="EK144" s="151">
        <f>IF('Capital Structure'!$H$15='Capital Structure'!$G$16,EK98,IF('Capital Structure'!$H$15='Capital Structure'!$G$17,EK109,IF('Capital Structure'!$H$15='Capital Structure'!$G$18,EK120,EK131)))</f>
        <v>0</v>
      </c>
      <c r="EL144" s="151">
        <f>IF('Capital Structure'!$H$15='Capital Structure'!$G$16,EL98,IF('Capital Structure'!$H$15='Capital Structure'!$G$17,EL109,IF('Capital Structure'!$H$15='Capital Structure'!$G$18,EL120,EL131)))</f>
        <v>0</v>
      </c>
      <c r="EM144" s="151">
        <f>IF('Capital Structure'!$H$15='Capital Structure'!$G$16,EM98,IF('Capital Structure'!$H$15='Capital Structure'!$G$17,EM109,IF('Capital Structure'!$H$15='Capital Structure'!$G$18,EM120,EM131)))</f>
        <v>0</v>
      </c>
      <c r="EN144" s="151">
        <f>IF('Capital Structure'!$H$15='Capital Structure'!$G$16,EN98,IF('Capital Structure'!$H$15='Capital Structure'!$G$17,EN109,IF('Capital Structure'!$H$15='Capital Structure'!$G$18,EN120,EN131)))</f>
        <v>0</v>
      </c>
      <c r="EO144" s="151">
        <f>IF('Capital Structure'!$H$15='Capital Structure'!$G$16,EO98,IF('Capital Structure'!$H$15='Capital Structure'!$G$17,EO109,IF('Capital Structure'!$H$15='Capital Structure'!$G$18,EO120,EO131)))</f>
        <v>0</v>
      </c>
      <c r="EP144" s="151">
        <f>IF('Capital Structure'!$H$15='Capital Structure'!$G$16,EP98,IF('Capital Structure'!$H$15='Capital Structure'!$G$17,EP109,IF('Capital Structure'!$H$15='Capital Structure'!$G$18,EP120,EP131)))</f>
        <v>0</v>
      </c>
      <c r="EQ144" s="151">
        <f>IF('Capital Structure'!$H$15='Capital Structure'!$G$16,EQ98,IF('Capital Structure'!$H$15='Capital Structure'!$G$17,EQ109,IF('Capital Structure'!$H$15='Capital Structure'!$G$18,EQ120,EQ131)))</f>
        <v>0</v>
      </c>
      <c r="ER144" s="151">
        <f>IF('Capital Structure'!$H$15='Capital Structure'!$G$16,ER98,IF('Capital Structure'!$H$15='Capital Structure'!$G$17,ER109,IF('Capital Structure'!$H$15='Capital Structure'!$G$18,ER120,ER131)))</f>
        <v>0</v>
      </c>
      <c r="ES144" s="151">
        <f>IF('Capital Structure'!$H$15='Capital Structure'!$G$16,ES98,IF('Capital Structure'!$H$15='Capital Structure'!$G$17,ES109,IF('Capital Structure'!$H$15='Capital Structure'!$G$18,ES120,ES131)))</f>
        <v>0</v>
      </c>
      <c r="ET144" s="151">
        <f>IF('Capital Structure'!$H$15='Capital Structure'!$G$16,ET98,IF('Capital Structure'!$H$15='Capital Structure'!$G$17,ET109,IF('Capital Structure'!$H$15='Capital Structure'!$G$18,ET120,ET131)))</f>
        <v>0</v>
      </c>
      <c r="EU144" s="151">
        <f>IF('Capital Structure'!$H$15='Capital Structure'!$G$16,EU98,IF('Capital Structure'!$H$15='Capital Structure'!$G$17,EU109,IF('Capital Structure'!$H$15='Capital Structure'!$G$18,EU120,EU131)))</f>
        <v>0</v>
      </c>
      <c r="EV144" s="151">
        <f>IF('Capital Structure'!$H$15='Capital Structure'!$G$16,EV98,IF('Capital Structure'!$H$15='Capital Structure'!$G$17,EV109,IF('Capital Structure'!$H$15='Capital Structure'!$G$18,EV120,EV131)))</f>
        <v>0</v>
      </c>
      <c r="EW144" s="151">
        <f>IF('Capital Structure'!$H$15='Capital Structure'!$G$16,EW98,IF('Capital Structure'!$H$15='Capital Structure'!$G$17,EW109,IF('Capital Structure'!$H$15='Capital Structure'!$G$18,EW120,EW131)))</f>
        <v>0</v>
      </c>
      <c r="EX144" s="151">
        <f>IF('Capital Structure'!$H$15='Capital Structure'!$G$16,EX98,IF('Capital Structure'!$H$15='Capital Structure'!$G$17,EX109,IF('Capital Structure'!$H$15='Capital Structure'!$G$18,EX120,EX131)))</f>
        <v>0</v>
      </c>
      <c r="EY144" s="151">
        <f>IF('Capital Structure'!$H$15='Capital Structure'!$G$16,EY98,IF('Capital Structure'!$H$15='Capital Structure'!$G$17,EY109,IF('Capital Structure'!$H$15='Capital Structure'!$G$18,EY120,EY131)))</f>
        <v>0</v>
      </c>
      <c r="EZ144" s="151">
        <f>IF('Capital Structure'!$H$15='Capital Structure'!$G$16,EZ98,IF('Capital Structure'!$H$15='Capital Structure'!$G$17,EZ109,IF('Capital Structure'!$H$15='Capital Structure'!$G$18,EZ120,EZ131)))</f>
        <v>0</v>
      </c>
      <c r="FA144" s="151">
        <f>IF('Capital Structure'!$H$15='Capital Structure'!$G$16,FA98,IF('Capital Structure'!$H$15='Capital Structure'!$G$17,FA109,IF('Capital Structure'!$H$15='Capital Structure'!$G$18,FA120,FA131)))</f>
        <v>0</v>
      </c>
      <c r="FB144" s="151">
        <f>IF('Capital Structure'!$H$15='Capital Structure'!$G$16,FB98,IF('Capital Structure'!$H$15='Capital Structure'!$G$17,FB109,IF('Capital Structure'!$H$15='Capital Structure'!$G$18,FB120,FB131)))</f>
        <v>0</v>
      </c>
      <c r="FC144" s="136"/>
      <c r="FD144" s="136"/>
      <c r="FE144" s="136"/>
      <c r="FF144" s="136"/>
      <c r="FG144" s="136"/>
      <c r="FH144" s="136"/>
      <c r="FI144" s="136"/>
      <c r="FJ144" s="136"/>
      <c r="FK144" s="136"/>
      <c r="FL144" s="136"/>
      <c r="FM144" s="136"/>
      <c r="FN144" s="136"/>
      <c r="FO144" s="136"/>
      <c r="FP144" s="136"/>
      <c r="FQ144" s="136"/>
      <c r="FR144" s="136"/>
      <c r="FS144" s="136"/>
      <c r="FT144" s="136"/>
      <c r="FU144" s="136"/>
      <c r="FV144" s="136"/>
      <c r="FW144" s="136"/>
      <c r="FX144" s="136"/>
      <c r="FY144" s="136"/>
      <c r="FZ144" s="136"/>
      <c r="GA144" s="136"/>
      <c r="GB144" s="136"/>
      <c r="GC144" s="136"/>
      <c r="GD144" s="136"/>
      <c r="GE144" s="136"/>
      <c r="GF144" s="136"/>
      <c r="GG144" s="136"/>
      <c r="GH144" s="136"/>
      <c r="GI144" s="136"/>
      <c r="GJ144" s="136"/>
      <c r="GK144" s="136"/>
      <c r="GL144" s="136"/>
      <c r="GM144" s="136"/>
      <c r="GN144" s="136"/>
      <c r="GO144" s="136"/>
      <c r="GP144" s="136"/>
      <c r="GQ144" s="136"/>
      <c r="GR144" s="136"/>
      <c r="GS144" s="136"/>
      <c r="GT144" s="136"/>
      <c r="GU144" s="136"/>
      <c r="GV144" s="136"/>
      <c r="GW144" s="136"/>
      <c r="GX144" s="136"/>
    </row>
    <row r="145" spans="2:206">
      <c r="B145" s="150"/>
      <c r="E145" s="136"/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36"/>
      <c r="AA145" s="136"/>
      <c r="AB145" s="136"/>
      <c r="AC145" s="136"/>
      <c r="AD145" s="136"/>
      <c r="AE145" s="136"/>
      <c r="AF145" s="136"/>
      <c r="AG145" s="136"/>
      <c r="AH145" s="136"/>
      <c r="AI145" s="136"/>
      <c r="AJ145" s="136"/>
      <c r="AK145" s="136"/>
      <c r="AL145" s="136"/>
      <c r="AM145" s="136"/>
      <c r="AN145" s="136"/>
      <c r="AO145" s="136"/>
      <c r="AP145" s="136"/>
      <c r="AQ145" s="136"/>
      <c r="AR145" s="136"/>
      <c r="AS145" s="136"/>
      <c r="AT145" s="136"/>
      <c r="AU145" s="136"/>
      <c r="AV145" s="136"/>
      <c r="AW145" s="136"/>
      <c r="AX145" s="136"/>
      <c r="AY145" s="136"/>
      <c r="AZ145" s="136"/>
      <c r="BA145" s="136"/>
      <c r="BB145" s="136"/>
      <c r="BC145" s="136"/>
      <c r="BD145" s="136"/>
      <c r="BE145" s="136"/>
      <c r="BF145" s="136"/>
      <c r="BG145" s="136"/>
      <c r="BH145" s="136"/>
      <c r="BI145" s="136"/>
      <c r="BJ145" s="136"/>
      <c r="BK145" s="136"/>
      <c r="BL145" s="136"/>
      <c r="BM145" s="136"/>
      <c r="BN145" s="136"/>
      <c r="BO145" s="136"/>
      <c r="BP145" s="136"/>
      <c r="BQ145" s="136"/>
      <c r="BR145" s="136"/>
      <c r="BS145" s="136"/>
      <c r="BT145" s="136"/>
      <c r="BU145" s="136"/>
      <c r="BV145" s="136"/>
      <c r="BW145" s="136"/>
      <c r="BX145" s="136"/>
      <c r="BY145" s="136"/>
      <c r="BZ145" s="136"/>
      <c r="CA145" s="136"/>
      <c r="CB145" s="136"/>
      <c r="CC145" s="136"/>
      <c r="CD145" s="136"/>
      <c r="CE145" s="136"/>
      <c r="CF145" s="136"/>
      <c r="CG145" s="136"/>
      <c r="CH145" s="136"/>
      <c r="CI145" s="136"/>
      <c r="CJ145" s="136"/>
      <c r="CK145" s="136"/>
      <c r="CL145" s="136"/>
      <c r="CM145" s="136"/>
      <c r="CN145" s="136"/>
      <c r="CO145" s="136"/>
      <c r="CP145" s="136"/>
      <c r="CQ145" s="136"/>
      <c r="CR145" s="136"/>
      <c r="CS145" s="136"/>
      <c r="CT145" s="136"/>
      <c r="CU145" s="136"/>
      <c r="CV145" s="136"/>
      <c r="CW145" s="136"/>
      <c r="CX145" s="136"/>
      <c r="CY145" s="136"/>
      <c r="CZ145" s="136"/>
      <c r="DA145" s="136"/>
      <c r="DB145" s="136"/>
      <c r="DC145" s="136"/>
      <c r="DD145" s="136"/>
      <c r="DE145" s="136"/>
      <c r="DF145" s="136"/>
      <c r="DG145" s="136"/>
      <c r="DH145" s="136"/>
      <c r="DI145" s="136"/>
      <c r="DJ145" s="136"/>
      <c r="DK145" s="136"/>
      <c r="DL145" s="136"/>
      <c r="DM145" s="136"/>
      <c r="DN145" s="136"/>
      <c r="DO145" s="136"/>
      <c r="DP145" s="136"/>
      <c r="DQ145" s="136"/>
      <c r="DR145" s="136"/>
      <c r="DS145" s="136"/>
      <c r="DT145" s="136"/>
      <c r="DU145" s="136"/>
      <c r="DV145" s="136"/>
      <c r="DW145" s="136"/>
      <c r="DX145" s="136"/>
      <c r="DY145" s="136"/>
      <c r="DZ145" s="136"/>
      <c r="EA145" s="136"/>
      <c r="EB145" s="136"/>
      <c r="EC145" s="136"/>
      <c r="ED145" s="136"/>
      <c r="EE145" s="136"/>
      <c r="EF145" s="136"/>
      <c r="EG145" s="136"/>
      <c r="EH145" s="136"/>
      <c r="EI145" s="136"/>
      <c r="EJ145" s="136"/>
      <c r="EK145" s="136"/>
      <c r="EL145" s="136"/>
      <c r="EM145" s="136"/>
      <c r="EN145" s="136"/>
      <c r="EO145" s="136"/>
      <c r="EP145" s="136"/>
      <c r="EQ145" s="136"/>
      <c r="ER145" s="136"/>
      <c r="ES145" s="136"/>
      <c r="ET145" s="136"/>
      <c r="EU145" s="136"/>
      <c r="EV145" s="136"/>
      <c r="EW145" s="136"/>
      <c r="EX145" s="136"/>
      <c r="EY145" s="136"/>
      <c r="EZ145" s="136"/>
      <c r="FA145" s="136"/>
      <c r="FB145" s="136"/>
      <c r="FC145" s="136"/>
      <c r="FD145" s="136"/>
      <c r="FE145" s="136"/>
      <c r="FF145" s="136"/>
      <c r="FG145" s="136"/>
      <c r="FH145" s="136"/>
      <c r="FI145" s="136"/>
      <c r="FJ145" s="136"/>
      <c r="FK145" s="136"/>
      <c r="FL145" s="136"/>
      <c r="FM145" s="136"/>
      <c r="FN145" s="136"/>
      <c r="FO145" s="136"/>
      <c r="FP145" s="136"/>
      <c r="FQ145" s="136"/>
      <c r="FR145" s="136"/>
      <c r="FS145" s="136"/>
      <c r="FT145" s="136"/>
      <c r="FU145" s="136"/>
      <c r="FV145" s="136"/>
      <c r="FW145" s="136"/>
      <c r="FX145" s="136"/>
      <c r="FY145" s="136"/>
      <c r="FZ145" s="136"/>
      <c r="GA145" s="136"/>
      <c r="GB145" s="136"/>
      <c r="GC145" s="136"/>
      <c r="GD145" s="136"/>
      <c r="GE145" s="136"/>
      <c r="GF145" s="136"/>
      <c r="GG145" s="136"/>
      <c r="GH145" s="136"/>
      <c r="GI145" s="136"/>
      <c r="GJ145" s="136"/>
      <c r="GK145" s="136"/>
      <c r="GL145" s="136"/>
      <c r="GM145" s="136"/>
      <c r="GN145" s="136"/>
      <c r="GO145" s="136"/>
      <c r="GP145" s="136"/>
      <c r="GQ145" s="136"/>
      <c r="GR145" s="136"/>
      <c r="GS145" s="136"/>
      <c r="GT145" s="136"/>
      <c r="GU145" s="136"/>
      <c r="GV145" s="136"/>
      <c r="GW145" s="136"/>
      <c r="GX145" s="136"/>
    </row>
    <row r="146" spans="2:206">
      <c r="B146" s="140" t="s">
        <v>360</v>
      </c>
      <c r="D146" s="108"/>
      <c r="E146" s="136">
        <f>IF('Capital Structure'!$H$23='Capital Structure'!$E$17,E134,E140)</f>
        <v>0</v>
      </c>
      <c r="F146" s="136">
        <f>IF('Capital Structure'!$H$23='Capital Structure'!$E$17,F134,F140)</f>
        <v>0</v>
      </c>
      <c r="G146" s="136">
        <f>IF('Capital Structure'!$H$23='Capital Structure'!$E$17,G134,G140)</f>
        <v>0</v>
      </c>
      <c r="H146" s="136">
        <f>IF('Capital Structure'!$H$23='Capital Structure'!$E$17,H134,H140)</f>
        <v>0</v>
      </c>
      <c r="I146" s="136">
        <f>IF('Capital Structure'!$H$23='Capital Structure'!$E$17,I134,I140)</f>
        <v>0</v>
      </c>
      <c r="J146" s="136">
        <f>IF('Capital Structure'!$H$23='Capital Structure'!$E$17,J134,J140)</f>
        <v>0</v>
      </c>
      <c r="K146" s="136">
        <f>IF('Capital Structure'!$H$23='Capital Structure'!$E$17,K134,K140)</f>
        <v>0</v>
      </c>
      <c r="L146" s="136">
        <f>IF('Capital Structure'!$H$23='Capital Structure'!$E$17,L134,L140)</f>
        <v>0</v>
      </c>
      <c r="M146" s="136">
        <f>IF('Capital Structure'!$H$23='Capital Structure'!$E$17,M134,M140)</f>
        <v>0</v>
      </c>
      <c r="N146" s="136">
        <f>IF('Capital Structure'!$H$23='Capital Structure'!$E$17,N134,N140)</f>
        <v>0</v>
      </c>
      <c r="O146" s="136">
        <f>IF('Capital Structure'!$H$23='Capital Structure'!$E$17,O134,O140)</f>
        <v>0</v>
      </c>
      <c r="P146" s="136">
        <f>IF('Capital Structure'!$H$23='Capital Structure'!$E$17,P134,P140)</f>
        <v>0</v>
      </c>
      <c r="Q146" s="136">
        <f>IF('Capital Structure'!$H$23='Capital Structure'!$E$17,Q134,Q140)</f>
        <v>0</v>
      </c>
      <c r="R146" s="136">
        <f>IF('Capital Structure'!$H$23='Capital Structure'!$E$17,R134,R140)</f>
        <v>0</v>
      </c>
      <c r="S146" s="136">
        <f>IF('Capital Structure'!$H$23='Capital Structure'!$E$17,S134,S140)</f>
        <v>0</v>
      </c>
      <c r="T146" s="136">
        <f>IF('Capital Structure'!$H$23='Capital Structure'!$E$17,T134,T140)</f>
        <v>0</v>
      </c>
      <c r="U146" s="136">
        <f>IF('Capital Structure'!$H$23='Capital Structure'!$E$17,U134,U140)</f>
        <v>0</v>
      </c>
      <c r="V146" s="136">
        <f>IF('Capital Structure'!$H$23='Capital Structure'!$E$17,V134,V140)</f>
        <v>0</v>
      </c>
      <c r="W146" s="136">
        <f>IF('Capital Structure'!$H$23='Capital Structure'!$E$17,W134,W140)</f>
        <v>0</v>
      </c>
      <c r="X146" s="136">
        <f>IF('Capital Structure'!$H$23='Capital Structure'!$E$17,X134,X140)</f>
        <v>0</v>
      </c>
      <c r="Y146" s="136">
        <f>IF('Capital Structure'!$H$23='Capital Structure'!$E$17,Y134,Y140)</f>
        <v>0</v>
      </c>
      <c r="Z146" s="136">
        <f>IF('Capital Structure'!$H$23='Capital Structure'!$E$17,Z134,Z140)</f>
        <v>0</v>
      </c>
      <c r="AA146" s="136">
        <f>IF('Capital Structure'!$H$23='Capital Structure'!$E$17,AA134,AA140)</f>
        <v>0</v>
      </c>
      <c r="AB146" s="136">
        <f>IF('Capital Structure'!$H$23='Capital Structure'!$E$17,AB134,AB140)</f>
        <v>0</v>
      </c>
      <c r="AC146" s="136">
        <f>IF('Capital Structure'!$H$23='Capital Structure'!$E$17,AC134,AC140)</f>
        <v>0</v>
      </c>
      <c r="AD146" s="136">
        <f>IF('Capital Structure'!$H$23='Capital Structure'!$E$17,AD134,AD140)</f>
        <v>0</v>
      </c>
      <c r="AE146" s="136">
        <f>IF('Capital Structure'!$H$23='Capital Structure'!$E$17,AE134,AE140)</f>
        <v>0</v>
      </c>
      <c r="AF146" s="136">
        <f>IF('Capital Structure'!$H$23='Capital Structure'!$E$17,AF134,AF140)</f>
        <v>0</v>
      </c>
      <c r="AG146" s="136">
        <f>IF('Capital Structure'!$H$23='Capital Structure'!$E$17,AG134,AG140)</f>
        <v>0</v>
      </c>
      <c r="AH146" s="136">
        <f>IF('Capital Structure'!$H$23='Capital Structure'!$E$17,AH134,AH140)</f>
        <v>0</v>
      </c>
      <c r="AI146" s="136">
        <f>IF('Capital Structure'!$H$23='Capital Structure'!$E$17,AI134,AI140)</f>
        <v>0</v>
      </c>
      <c r="AJ146" s="136">
        <f>IF('Capital Structure'!$H$23='Capital Structure'!$E$17,AJ134,AJ140)</f>
        <v>0</v>
      </c>
      <c r="AK146" s="136">
        <f>IF('Capital Structure'!$H$23='Capital Structure'!$E$17,AK134,AK140)</f>
        <v>0</v>
      </c>
      <c r="AL146" s="136">
        <f>IF('Capital Structure'!$H$23='Capital Structure'!$E$17,AL134,AL140)</f>
        <v>0</v>
      </c>
      <c r="AM146" s="136">
        <f>IF('Capital Structure'!$H$23='Capital Structure'!$E$17,AM134,AM140)</f>
        <v>0</v>
      </c>
      <c r="AN146" s="136">
        <f>IF('Capital Structure'!$H$23='Capital Structure'!$E$17,AN134,AN140)</f>
        <v>0</v>
      </c>
      <c r="AO146" s="136">
        <f>IF('Capital Structure'!$H$23='Capital Structure'!$E$17,AO134,AO140)</f>
        <v>0</v>
      </c>
      <c r="AP146" s="136">
        <f>IF('Capital Structure'!$H$23='Capital Structure'!$E$17,AP134,AP140)</f>
        <v>0</v>
      </c>
      <c r="AQ146" s="136">
        <f>IF('Capital Structure'!$H$23='Capital Structure'!$E$17,AQ134,AQ140)</f>
        <v>0</v>
      </c>
      <c r="AR146" s="136">
        <f>IF('Capital Structure'!$H$23='Capital Structure'!$E$17,AR134,AR140)</f>
        <v>0</v>
      </c>
      <c r="AS146" s="136">
        <f>IF('Capital Structure'!$H$23='Capital Structure'!$E$17,AS134,AS140)</f>
        <v>0</v>
      </c>
      <c r="AT146" s="136">
        <f>IF('Capital Structure'!$H$23='Capital Structure'!$E$17,AT134,AT140)</f>
        <v>0</v>
      </c>
      <c r="AU146" s="136">
        <f>IF('Capital Structure'!$H$23='Capital Structure'!$E$17,AU134,AU140)</f>
        <v>0</v>
      </c>
      <c r="AV146" s="136">
        <f>IF('Capital Structure'!$H$23='Capital Structure'!$E$17,AV134,AV140)</f>
        <v>0</v>
      </c>
      <c r="AW146" s="136">
        <f>IF('Capital Structure'!$H$23='Capital Structure'!$E$17,AW134,AW140)</f>
        <v>0</v>
      </c>
      <c r="AX146" s="136">
        <f>IF('Capital Structure'!$H$23='Capital Structure'!$E$17,AX134,AX140)</f>
        <v>0</v>
      </c>
      <c r="AY146" s="136">
        <f>IF('Capital Structure'!$H$23='Capital Structure'!$E$17,AY134,AY140)</f>
        <v>0</v>
      </c>
      <c r="AZ146" s="136">
        <f>IF('Capital Structure'!$H$23='Capital Structure'!$E$17,AZ134,AZ140)</f>
        <v>0</v>
      </c>
      <c r="BA146" s="136">
        <f>IF('Capital Structure'!$H$23='Capital Structure'!$E$17,BA134,BA140)</f>
        <v>0</v>
      </c>
      <c r="BB146" s="136">
        <f>IF('Capital Structure'!$H$23='Capital Structure'!$E$17,BB134,BB140)</f>
        <v>3392307.6923076925</v>
      </c>
      <c r="BC146" s="136">
        <f>IF('Capital Structure'!$H$23='Capital Structure'!$E$17,BC134,BC140)</f>
        <v>3392307.6923076925</v>
      </c>
      <c r="BD146" s="136">
        <f>IF('Capital Structure'!$H$23='Capital Structure'!$E$17,BD134,BD140)</f>
        <v>3392307.6923076925</v>
      </c>
      <c r="BE146" s="136">
        <f>IF('Capital Structure'!$H$23='Capital Structure'!$E$17,BE134,BE140)</f>
        <v>3392307.6923076925</v>
      </c>
      <c r="BF146" s="136">
        <f>IF('Capital Structure'!$H$23='Capital Structure'!$E$17,BF134,BF140)</f>
        <v>3392307.6923076925</v>
      </c>
      <c r="BG146" s="136">
        <f>IF('Capital Structure'!$H$23='Capital Structure'!$E$17,BG134,BG140)</f>
        <v>3392307.6923076925</v>
      </c>
      <c r="BH146" s="136">
        <f>IF('Capital Structure'!$H$23='Capital Structure'!$E$17,BH134,BH140)</f>
        <v>3392307.6923076925</v>
      </c>
      <c r="BI146" s="136">
        <f>IF('Capital Structure'!$H$23='Capital Structure'!$E$17,BI134,BI140)</f>
        <v>3392307.6923076925</v>
      </c>
      <c r="BJ146" s="136">
        <f>IF('Capital Structure'!$H$23='Capital Structure'!$E$17,BJ134,BJ140)</f>
        <v>3392307.6923076925</v>
      </c>
      <c r="BK146" s="136">
        <f>IF('Capital Structure'!$H$23='Capital Structure'!$E$17,BK134,BK140)</f>
        <v>3392307.6923076925</v>
      </c>
      <c r="BL146" s="136">
        <f>IF('Capital Structure'!$H$23='Capital Structure'!$E$17,BL134,BL140)</f>
        <v>3392307.6923076925</v>
      </c>
      <c r="BM146" s="136">
        <f>IF('Capital Structure'!$H$23='Capital Structure'!$E$17,BM134,BM140)</f>
        <v>3392307.6923076925</v>
      </c>
      <c r="BN146" s="136">
        <f>IF('Capital Structure'!$H$23='Capital Structure'!$E$17,BN134,BN140)</f>
        <v>3392307.6923076925</v>
      </c>
      <c r="BO146" s="136">
        <f>IF('Capital Structure'!$H$23='Capital Structure'!$E$17,BO134,BO140)</f>
        <v>3392307.6923076925</v>
      </c>
      <c r="BP146" s="136">
        <f>IF('Capital Structure'!$H$23='Capital Structure'!$E$17,BP134,BP140)</f>
        <v>3392307.6923076925</v>
      </c>
      <c r="BQ146" s="136">
        <f>IF('Capital Structure'!$H$23='Capital Structure'!$E$17,BQ134,BQ140)</f>
        <v>3392307.6923076925</v>
      </c>
      <c r="BR146" s="136">
        <f>IF('Capital Structure'!$H$23='Capital Structure'!$E$17,BR134,BR140)</f>
        <v>3392307.6923076925</v>
      </c>
      <c r="BS146" s="136">
        <f>IF('Capital Structure'!$H$23='Capital Structure'!$E$17,BS134,BS140)</f>
        <v>3392307.6923076925</v>
      </c>
      <c r="BT146" s="136">
        <f>IF('Capital Structure'!$H$23='Capital Structure'!$E$17,BT134,BT140)</f>
        <v>3392307.6923076925</v>
      </c>
      <c r="BU146" s="136">
        <f>IF('Capital Structure'!$H$23='Capital Structure'!$E$17,BU134,BU140)</f>
        <v>3392307.6923076925</v>
      </c>
      <c r="BV146" s="136">
        <f>IF('Capital Structure'!$H$23='Capital Structure'!$E$17,BV134,BV140)</f>
        <v>3392307.6923076925</v>
      </c>
      <c r="BW146" s="136">
        <f>IF('Capital Structure'!$H$23='Capital Structure'!$E$17,BW134,BW140)</f>
        <v>3392307.6923076925</v>
      </c>
      <c r="BX146" s="136">
        <f>IF('Capital Structure'!$H$23='Capital Structure'!$E$17,BX134,BX140)</f>
        <v>3392307.6923076925</v>
      </c>
      <c r="BY146" s="136">
        <f>IF('Capital Structure'!$H$23='Capital Structure'!$E$17,BY134,BY140)</f>
        <v>3392307.6923076925</v>
      </c>
      <c r="BZ146" s="136">
        <f>IF('Capital Structure'!$H$23='Capital Structure'!$E$17,BZ134,BZ140)</f>
        <v>3392307.6923076925</v>
      </c>
      <c r="CA146" s="136">
        <f>IF('Capital Structure'!$H$23='Capital Structure'!$E$17,CA134,CA140)</f>
        <v>3392307.6923076361</v>
      </c>
      <c r="CB146" s="136">
        <f>IF('Capital Structure'!$H$23='Capital Structure'!$E$17,CB134,CB140)</f>
        <v>0</v>
      </c>
      <c r="CC146" s="136">
        <f>IF('Capital Structure'!$H$23='Capital Structure'!$E$17,CC134,CC140)</f>
        <v>0</v>
      </c>
      <c r="CD146" s="136">
        <f>IF('Capital Structure'!$H$23='Capital Structure'!$E$17,CD134,CD140)</f>
        <v>0</v>
      </c>
      <c r="CE146" s="136">
        <f>IF('Capital Structure'!$H$23='Capital Structure'!$E$17,CE134,CE140)</f>
        <v>0</v>
      </c>
      <c r="CF146" s="136">
        <f>IF('Capital Structure'!$H$23='Capital Structure'!$E$17,CF134,CF140)</f>
        <v>0</v>
      </c>
      <c r="CG146" s="136">
        <f>IF('Capital Structure'!$H$23='Capital Structure'!$E$17,CG134,CG140)</f>
        <v>0</v>
      </c>
      <c r="CH146" s="136">
        <f>IF('Capital Structure'!$H$23='Capital Structure'!$E$17,CH134,CH140)</f>
        <v>0</v>
      </c>
      <c r="CI146" s="136">
        <f>IF('Capital Structure'!$H$23='Capital Structure'!$E$17,CI134,CI140)</f>
        <v>0</v>
      </c>
      <c r="CJ146" s="136">
        <f>IF('Capital Structure'!$H$23='Capital Structure'!$E$17,CJ134,CJ140)</f>
        <v>0</v>
      </c>
      <c r="CK146" s="136">
        <f>IF('Capital Structure'!$H$23='Capital Structure'!$E$17,CK134,CK140)</f>
        <v>0</v>
      </c>
      <c r="CL146" s="136">
        <f>IF('Capital Structure'!$H$23='Capital Structure'!$E$17,CL134,CL140)</f>
        <v>0</v>
      </c>
      <c r="CM146" s="136">
        <f>IF('Capital Structure'!$H$23='Capital Structure'!$E$17,CM134,CM140)</f>
        <v>0</v>
      </c>
      <c r="CN146" s="136">
        <f>IF('Capital Structure'!$H$23='Capital Structure'!$E$17,CN134,CN140)</f>
        <v>0</v>
      </c>
      <c r="CO146" s="136">
        <f>IF('Capital Structure'!$H$23='Capital Structure'!$E$17,CO134,CO140)</f>
        <v>0</v>
      </c>
      <c r="CP146" s="136">
        <f>IF('Capital Structure'!$H$23='Capital Structure'!$E$17,CP134,CP140)</f>
        <v>0</v>
      </c>
      <c r="CQ146" s="136">
        <f>IF('Capital Structure'!$H$23='Capital Structure'!$E$17,CQ134,CQ140)</f>
        <v>0</v>
      </c>
      <c r="CR146" s="136">
        <f>IF('Capital Structure'!$H$23='Capital Structure'!$E$17,CR134,CR140)</f>
        <v>0</v>
      </c>
      <c r="CS146" s="136">
        <f>IF('Capital Structure'!$H$23='Capital Structure'!$E$17,CS134,CS140)</f>
        <v>0</v>
      </c>
      <c r="CT146" s="136">
        <f>IF('Capital Structure'!$H$23='Capital Structure'!$E$17,CT134,CT140)</f>
        <v>0</v>
      </c>
      <c r="CU146" s="136">
        <f>IF('Capital Structure'!$H$23='Capital Structure'!$E$17,CU134,CU140)</f>
        <v>0</v>
      </c>
      <c r="CV146" s="136">
        <f>IF('Capital Structure'!$H$23='Capital Structure'!$E$17,CV134,CV140)</f>
        <v>0</v>
      </c>
      <c r="CW146" s="136">
        <f>IF('Capital Structure'!$H$23='Capital Structure'!$E$17,CW134,CW140)</f>
        <v>0</v>
      </c>
      <c r="CX146" s="136">
        <f>IF('Capital Structure'!$H$23='Capital Structure'!$E$17,CX134,CX140)</f>
        <v>0</v>
      </c>
      <c r="CY146" s="136">
        <f>IF('Capital Structure'!$H$23='Capital Structure'!$E$17,CY134,CY140)</f>
        <v>0</v>
      </c>
      <c r="CZ146" s="136">
        <f>IF('Capital Structure'!$H$23='Capital Structure'!$E$17,CZ134,CZ140)</f>
        <v>0</v>
      </c>
      <c r="DA146" s="136">
        <f>IF('Capital Structure'!$H$23='Capital Structure'!$E$17,DA134,DA140)</f>
        <v>0</v>
      </c>
      <c r="DB146" s="136">
        <f>IF('Capital Structure'!$H$23='Capital Structure'!$E$17,DB134,DB140)</f>
        <v>0</v>
      </c>
      <c r="DC146" s="136">
        <f>IF('Capital Structure'!$H$23='Capital Structure'!$E$17,DC134,DC140)</f>
        <v>0</v>
      </c>
      <c r="DD146" s="136">
        <f>IF('Capital Structure'!$H$23='Capital Structure'!$E$17,DD134,DD140)</f>
        <v>0</v>
      </c>
      <c r="DE146" s="136">
        <f>IF('Capital Structure'!$H$23='Capital Structure'!$E$17,DE134,DE140)</f>
        <v>0</v>
      </c>
      <c r="DF146" s="136">
        <f>IF('Capital Structure'!$H$23='Capital Structure'!$E$17,DF134,DF140)</f>
        <v>0</v>
      </c>
      <c r="DG146" s="136">
        <f>IF('Capital Structure'!$H$23='Capital Structure'!$E$17,DG134,DG140)</f>
        <v>0</v>
      </c>
      <c r="DH146" s="136">
        <f>IF('Capital Structure'!$H$23='Capital Structure'!$E$17,DH134,DH140)</f>
        <v>0</v>
      </c>
      <c r="DI146" s="136">
        <f>IF('Capital Structure'!$H$23='Capital Structure'!$E$17,DI134,DI140)</f>
        <v>0</v>
      </c>
      <c r="DJ146" s="136">
        <f>IF('Capital Structure'!$H$23='Capital Structure'!$E$17,DJ134,DJ140)</f>
        <v>0</v>
      </c>
      <c r="DK146" s="136">
        <f>IF('Capital Structure'!$H$23='Capital Structure'!$E$17,DK134,DK140)</f>
        <v>0</v>
      </c>
      <c r="DL146" s="136">
        <f>IF('Capital Structure'!$H$23='Capital Structure'!$E$17,DL134,DL140)</f>
        <v>0</v>
      </c>
      <c r="DM146" s="136">
        <f>IF('Capital Structure'!$H$23='Capital Structure'!$E$17,DM134,DM140)</f>
        <v>0</v>
      </c>
      <c r="DN146" s="136">
        <f>IF('Capital Structure'!$H$23='Capital Structure'!$E$17,DN134,DN140)</f>
        <v>0</v>
      </c>
      <c r="DO146" s="136">
        <f>IF('Capital Structure'!$H$23='Capital Structure'!$E$17,DO134,DO140)</f>
        <v>0</v>
      </c>
      <c r="DP146" s="136">
        <f>IF('Capital Structure'!$H$23='Capital Structure'!$E$17,DP134,DP140)</f>
        <v>0</v>
      </c>
      <c r="DQ146" s="136">
        <f>IF('Capital Structure'!$H$23='Capital Structure'!$E$17,DQ134,DQ140)</f>
        <v>0</v>
      </c>
      <c r="DR146" s="136">
        <f>IF('Capital Structure'!$H$23='Capital Structure'!$E$17,DR134,DR140)</f>
        <v>0</v>
      </c>
      <c r="DS146" s="136">
        <f>IF('Capital Structure'!$H$23='Capital Structure'!$E$17,DS134,DS140)</f>
        <v>0</v>
      </c>
      <c r="DT146" s="136">
        <f>IF('Capital Structure'!$H$23='Capital Structure'!$E$17,DT134,DT140)</f>
        <v>0</v>
      </c>
      <c r="DU146" s="136">
        <f>IF('Capital Structure'!$H$23='Capital Structure'!$E$17,DU134,DU140)</f>
        <v>0</v>
      </c>
      <c r="DV146" s="136">
        <f>IF('Capital Structure'!$H$23='Capital Structure'!$E$17,DV134,DV140)</f>
        <v>0</v>
      </c>
      <c r="DW146" s="136">
        <f>IF('Capital Structure'!$H$23='Capital Structure'!$E$17,DW134,DW140)</f>
        <v>0</v>
      </c>
      <c r="DX146" s="136">
        <f>IF('Capital Structure'!$H$23='Capital Structure'!$E$17,DX134,DX140)</f>
        <v>0</v>
      </c>
      <c r="DY146" s="136">
        <f>IF('Capital Structure'!$H$23='Capital Structure'!$E$17,DY134,DY140)</f>
        <v>0</v>
      </c>
      <c r="DZ146" s="136">
        <f>IF('Capital Structure'!$H$23='Capital Structure'!$E$17,DZ134,DZ140)</f>
        <v>0</v>
      </c>
      <c r="EA146" s="136">
        <f>IF('Capital Structure'!$H$23='Capital Structure'!$E$17,EA134,EA140)</f>
        <v>0</v>
      </c>
      <c r="EB146" s="136">
        <f>IF('Capital Structure'!$H$23='Capital Structure'!$E$17,EB134,EB140)</f>
        <v>0</v>
      </c>
      <c r="EC146" s="136">
        <f>IF('Capital Structure'!$H$23='Capital Structure'!$E$17,EC134,EC140)</f>
        <v>0</v>
      </c>
      <c r="ED146" s="136">
        <f>IF('Capital Structure'!$H$23='Capital Structure'!$E$17,ED134,ED140)</f>
        <v>0</v>
      </c>
      <c r="EE146" s="136">
        <f>IF('Capital Structure'!$H$23='Capital Structure'!$E$17,EE134,EE140)</f>
        <v>0</v>
      </c>
      <c r="EF146" s="136">
        <f>IF('Capital Structure'!$H$23='Capital Structure'!$E$17,EF134,EF140)</f>
        <v>0</v>
      </c>
      <c r="EG146" s="136">
        <f>IF('Capital Structure'!$H$23='Capital Structure'!$E$17,EG134,EG140)</f>
        <v>0</v>
      </c>
      <c r="EH146" s="136">
        <f>IF('Capital Structure'!$H$23='Capital Structure'!$E$17,EH134,EH140)</f>
        <v>0</v>
      </c>
      <c r="EI146" s="136">
        <f>IF('Capital Structure'!$H$23='Capital Structure'!$E$17,EI134,EI140)</f>
        <v>0</v>
      </c>
      <c r="EJ146" s="136">
        <f>IF('Capital Structure'!$H$23='Capital Structure'!$E$17,EJ134,EJ140)</f>
        <v>0</v>
      </c>
      <c r="EK146" s="136">
        <f>IF('Capital Structure'!$H$23='Capital Structure'!$E$17,EK134,EK140)</f>
        <v>0</v>
      </c>
      <c r="EL146" s="136">
        <f>IF('Capital Structure'!$H$23='Capital Structure'!$E$17,EL134,EL140)</f>
        <v>0</v>
      </c>
      <c r="EM146" s="136">
        <f>IF('Capital Structure'!$H$23='Capital Structure'!$E$17,EM134,EM140)</f>
        <v>0</v>
      </c>
      <c r="EN146" s="136">
        <f>IF('Capital Structure'!$H$23='Capital Structure'!$E$17,EN134,EN140)</f>
        <v>0</v>
      </c>
      <c r="EO146" s="136">
        <f>IF('Capital Structure'!$H$23='Capital Structure'!$E$17,EO134,EO140)</f>
        <v>0</v>
      </c>
      <c r="EP146" s="136">
        <f>IF('Capital Structure'!$H$23='Capital Structure'!$E$17,EP134,EP140)</f>
        <v>0</v>
      </c>
      <c r="EQ146" s="136">
        <f>IF('Capital Structure'!$H$23='Capital Structure'!$E$17,EQ134,EQ140)</f>
        <v>0</v>
      </c>
      <c r="ER146" s="136">
        <f>IF('Capital Structure'!$H$23='Capital Structure'!$E$17,ER134,ER140)</f>
        <v>0</v>
      </c>
      <c r="ES146" s="136">
        <f>IF('Capital Structure'!$H$23='Capital Structure'!$E$17,ES134,ES140)</f>
        <v>0</v>
      </c>
      <c r="ET146" s="136">
        <f>IF('Capital Structure'!$H$23='Capital Structure'!$E$17,ET134,ET140)</f>
        <v>0</v>
      </c>
      <c r="EU146" s="136">
        <f>IF('Capital Structure'!$H$23='Capital Structure'!$E$17,EU134,EU140)</f>
        <v>0</v>
      </c>
      <c r="EV146" s="136">
        <f>IF('Capital Structure'!$H$23='Capital Structure'!$E$17,EV134,EV140)</f>
        <v>0</v>
      </c>
      <c r="EW146" s="136">
        <f>IF('Capital Structure'!$H$23='Capital Structure'!$E$17,EW134,EW140)</f>
        <v>0</v>
      </c>
      <c r="EX146" s="136">
        <f>IF('Capital Structure'!$H$23='Capital Structure'!$E$17,EX134,EX140)</f>
        <v>0</v>
      </c>
      <c r="EY146" s="136">
        <f>IF('Capital Structure'!$H$23='Capital Structure'!$E$17,EY134,EY140)</f>
        <v>0</v>
      </c>
      <c r="EZ146" s="136">
        <f>IF('Capital Structure'!$H$23='Capital Structure'!$E$17,EZ134,EZ140)</f>
        <v>0</v>
      </c>
      <c r="FA146" s="136">
        <f>IF('Capital Structure'!$H$23='Capital Structure'!$E$17,FA134,FA140)</f>
        <v>0</v>
      </c>
      <c r="FB146" s="136">
        <f>IF('Capital Structure'!$H$23='Capital Structure'!$E$17,FB134,FB140)</f>
        <v>0</v>
      </c>
      <c r="FC146" s="136"/>
      <c r="FD146" s="136"/>
      <c r="FE146" s="136"/>
      <c r="FF146" s="136"/>
      <c r="FG146" s="136"/>
      <c r="FH146" s="136"/>
      <c r="FI146" s="136"/>
      <c r="FJ146" s="136"/>
      <c r="FK146" s="136"/>
      <c r="FL146" s="136"/>
      <c r="FM146" s="136"/>
      <c r="FN146" s="136"/>
      <c r="FO146" s="136"/>
      <c r="FP146" s="136"/>
      <c r="FQ146" s="136"/>
      <c r="FR146" s="136"/>
      <c r="FS146" s="136"/>
      <c r="FT146" s="136"/>
      <c r="FU146" s="136"/>
      <c r="FV146" s="136"/>
      <c r="FW146" s="136"/>
      <c r="FX146" s="136"/>
      <c r="FY146" s="136"/>
      <c r="FZ146" s="136"/>
      <c r="GA146" s="136"/>
      <c r="GB146" s="136"/>
      <c r="GC146" s="136"/>
      <c r="GD146" s="136"/>
      <c r="GE146" s="136"/>
      <c r="GF146" s="136"/>
      <c r="GG146" s="136"/>
      <c r="GH146" s="136"/>
      <c r="GI146" s="136"/>
      <c r="GJ146" s="136"/>
      <c r="GK146" s="136"/>
      <c r="GL146" s="136"/>
      <c r="GM146" s="136"/>
      <c r="GN146" s="136"/>
      <c r="GO146" s="136"/>
      <c r="GP146" s="136"/>
      <c r="GQ146" s="136"/>
      <c r="GR146" s="136"/>
      <c r="GS146" s="136"/>
      <c r="GT146" s="136"/>
      <c r="GU146" s="136"/>
      <c r="GV146" s="136"/>
      <c r="GW146" s="136"/>
      <c r="GX146" s="136"/>
    </row>
    <row r="147" spans="2:206">
      <c r="B147" s="140" t="s">
        <v>351</v>
      </c>
      <c r="D147" s="139"/>
      <c r="E147" s="136">
        <f>IF('Capital Structure'!$H$23='Capital Structure'!$E$17,0,E141)</f>
        <v>0</v>
      </c>
      <c r="F147" s="136">
        <f>IF('Capital Structure'!$H$23='Capital Structure'!$E$17,0,F141)</f>
        <v>0</v>
      </c>
      <c r="G147" s="136">
        <f>IF('Capital Structure'!$H$23='Capital Structure'!$E$17,0,G141)</f>
        <v>0</v>
      </c>
      <c r="H147" s="136">
        <f>IF('Capital Structure'!$H$23='Capital Structure'!$E$17,0,H141)</f>
        <v>0</v>
      </c>
      <c r="I147" s="136">
        <f>IF('Capital Structure'!$H$23='Capital Structure'!$E$17,0,I141)</f>
        <v>0</v>
      </c>
      <c r="J147" s="136">
        <f>IF('Capital Structure'!$H$23='Capital Structure'!$E$17,0,J141)</f>
        <v>0</v>
      </c>
      <c r="K147" s="136">
        <f>IF('Capital Structure'!$H$23='Capital Structure'!$E$17,0,K141)</f>
        <v>0</v>
      </c>
      <c r="L147" s="136">
        <f>IF('Capital Structure'!$H$23='Capital Structure'!$E$17,0,L141)</f>
        <v>0</v>
      </c>
      <c r="M147" s="136">
        <f>IF('Capital Structure'!$H$23='Capital Structure'!$E$17,0,M141)</f>
        <v>0</v>
      </c>
      <c r="N147" s="136">
        <f>IF('Capital Structure'!$H$23='Capital Structure'!$E$17,0,N141)</f>
        <v>0</v>
      </c>
      <c r="O147" s="136">
        <f>IF('Capital Structure'!$H$23='Capital Structure'!$E$17,0,O141)</f>
        <v>0</v>
      </c>
      <c r="P147" s="136">
        <f>IF('Capital Structure'!$H$23='Capital Structure'!$E$17,0,P141)</f>
        <v>0</v>
      </c>
      <c r="Q147" s="136">
        <f>IF('Capital Structure'!$H$23='Capital Structure'!$E$17,0,Q141)</f>
        <v>0</v>
      </c>
      <c r="R147" s="136">
        <f>IF('Capital Structure'!$H$23='Capital Structure'!$E$17,0,R141)</f>
        <v>0</v>
      </c>
      <c r="S147" s="136">
        <f>IF('Capital Structure'!$H$23='Capital Structure'!$E$17,0,S141)</f>
        <v>0</v>
      </c>
      <c r="T147" s="136">
        <f>IF('Capital Structure'!$H$23='Capital Structure'!$E$17,0,T141)</f>
        <v>0</v>
      </c>
      <c r="U147" s="136">
        <f>IF('Capital Structure'!$H$23='Capital Structure'!$E$17,0,U141)</f>
        <v>0</v>
      </c>
      <c r="V147" s="136">
        <f>IF('Capital Structure'!$H$23='Capital Structure'!$E$17,0,V141)</f>
        <v>0</v>
      </c>
      <c r="W147" s="136">
        <f>IF('Capital Structure'!$H$23='Capital Structure'!$E$17,0,W141)</f>
        <v>0</v>
      </c>
      <c r="X147" s="136">
        <f>IF('Capital Structure'!$H$23='Capital Structure'!$E$17,0,X141)</f>
        <v>0</v>
      </c>
      <c r="Y147" s="136">
        <f>IF('Capital Structure'!$H$23='Capital Structure'!$E$17,0,Y141)</f>
        <v>0</v>
      </c>
      <c r="Z147" s="136">
        <f>IF('Capital Structure'!$H$23='Capital Structure'!$E$17,0,Z141)</f>
        <v>0</v>
      </c>
      <c r="AA147" s="136">
        <f>IF('Capital Structure'!$H$23='Capital Structure'!$E$17,0,AA141)</f>
        <v>0</v>
      </c>
      <c r="AB147" s="136">
        <f>IF('Capital Structure'!$H$23='Capital Structure'!$E$17,0,AB141)</f>
        <v>0</v>
      </c>
      <c r="AC147" s="136">
        <f>IF('Capital Structure'!$H$23='Capital Structure'!$E$17,0,AC141)</f>
        <v>0</v>
      </c>
      <c r="AD147" s="136">
        <f>IF('Capital Structure'!$H$23='Capital Structure'!$E$17,0,AD141)</f>
        <v>0</v>
      </c>
      <c r="AE147" s="136">
        <f>IF('Capital Structure'!$H$23='Capital Structure'!$E$17,0,AE141)</f>
        <v>0</v>
      </c>
      <c r="AF147" s="136">
        <f>IF('Capital Structure'!$H$23='Capital Structure'!$E$17,0,AF141)</f>
        <v>0</v>
      </c>
      <c r="AG147" s="136">
        <f>IF('Capital Structure'!$H$23='Capital Structure'!$E$17,0,AG141)</f>
        <v>0</v>
      </c>
      <c r="AH147" s="136">
        <f>IF('Capital Structure'!$H$23='Capital Structure'!$E$17,0,AH141)</f>
        <v>0</v>
      </c>
      <c r="AI147" s="136">
        <f>IF('Capital Structure'!$H$23='Capital Structure'!$E$17,0,AI141)</f>
        <v>0</v>
      </c>
      <c r="AJ147" s="136">
        <f>IF('Capital Structure'!$H$23='Capital Structure'!$E$17,0,AJ141)</f>
        <v>0</v>
      </c>
      <c r="AK147" s="136">
        <f>IF('Capital Structure'!$H$23='Capital Structure'!$E$17,0,AK141)</f>
        <v>0</v>
      </c>
      <c r="AL147" s="136">
        <f>IF('Capital Structure'!$H$23='Capital Structure'!$E$17,0,AL141)</f>
        <v>0</v>
      </c>
      <c r="AM147" s="136">
        <f>IF('Capital Structure'!$H$23='Capital Structure'!$E$17,0,AM141)</f>
        <v>0</v>
      </c>
      <c r="AN147" s="136">
        <f>IF('Capital Structure'!$H$23='Capital Structure'!$E$17,0,AN141)</f>
        <v>0</v>
      </c>
      <c r="AO147" s="136">
        <f>IF('Capital Structure'!$H$23='Capital Structure'!$E$17,0,AO141)</f>
        <v>0</v>
      </c>
      <c r="AP147" s="136">
        <f>IF('Capital Structure'!$H$23='Capital Structure'!$E$17,0,AP141)</f>
        <v>0</v>
      </c>
      <c r="AQ147" s="136">
        <f>IF('Capital Structure'!$H$23='Capital Structure'!$E$17,0,AQ141)</f>
        <v>0</v>
      </c>
      <c r="AR147" s="136">
        <f>IF('Capital Structure'!$H$23='Capital Structure'!$E$17,0,AR141)</f>
        <v>0</v>
      </c>
      <c r="AS147" s="136">
        <f>IF('Capital Structure'!$H$23='Capital Structure'!$E$17,0,AS141)</f>
        <v>0</v>
      </c>
      <c r="AT147" s="136">
        <f>IF('Capital Structure'!$H$23='Capital Structure'!$E$17,0,AT141)</f>
        <v>0</v>
      </c>
      <c r="AU147" s="136">
        <f>IF('Capital Structure'!$H$23='Capital Structure'!$E$17,0,AU141)</f>
        <v>0</v>
      </c>
      <c r="AV147" s="136">
        <f>IF('Capital Structure'!$H$23='Capital Structure'!$E$17,0,AV141)</f>
        <v>0</v>
      </c>
      <c r="AW147" s="136">
        <f>IF('Capital Structure'!$H$23='Capital Structure'!$E$17,0,AW141)</f>
        <v>0</v>
      </c>
      <c r="AX147" s="136">
        <f>IF('Capital Structure'!$H$23='Capital Structure'!$E$17,0,AX141)</f>
        <v>0</v>
      </c>
      <c r="AY147" s="136">
        <f>IF('Capital Structure'!$H$23='Capital Structure'!$E$17,0,AY141)</f>
        <v>0</v>
      </c>
      <c r="AZ147" s="136">
        <f>IF('Capital Structure'!$H$23='Capital Structure'!$E$17,0,AZ141)</f>
        <v>0</v>
      </c>
      <c r="BA147" s="136">
        <f>IF('Capital Structure'!$H$23='Capital Structure'!$E$17,0,BA141)</f>
        <v>0</v>
      </c>
      <c r="BB147" s="136">
        <f>IF('Capital Structure'!$H$23='Capital Structure'!$E$17,0,BB141)</f>
        <v>0</v>
      </c>
      <c r="BC147" s="136">
        <f>IF('Capital Structure'!$H$23='Capital Structure'!$E$17,0,BC141)</f>
        <v>0</v>
      </c>
      <c r="BD147" s="136">
        <f>IF('Capital Structure'!$H$23='Capital Structure'!$E$17,0,BD141)</f>
        <v>0</v>
      </c>
      <c r="BE147" s="136">
        <f>IF('Capital Structure'!$H$23='Capital Structure'!$E$17,0,BE141)</f>
        <v>0</v>
      </c>
      <c r="BF147" s="136">
        <f>IF('Capital Structure'!$H$23='Capital Structure'!$E$17,0,BF141)</f>
        <v>0</v>
      </c>
      <c r="BG147" s="136">
        <f>IF('Capital Structure'!$H$23='Capital Structure'!$E$17,0,BG141)</f>
        <v>0</v>
      </c>
      <c r="BH147" s="136">
        <f>IF('Capital Structure'!$H$23='Capital Structure'!$E$17,0,BH141)</f>
        <v>0</v>
      </c>
      <c r="BI147" s="136">
        <f>IF('Capital Structure'!$H$23='Capital Structure'!$E$17,0,BI141)</f>
        <v>0</v>
      </c>
      <c r="BJ147" s="136">
        <f>IF('Capital Structure'!$H$23='Capital Structure'!$E$17,0,BJ141)</f>
        <v>0</v>
      </c>
      <c r="BK147" s="136">
        <f>IF('Capital Structure'!$H$23='Capital Structure'!$E$17,0,BK141)</f>
        <v>0</v>
      </c>
      <c r="BL147" s="136">
        <f>IF('Capital Structure'!$H$23='Capital Structure'!$E$17,0,BL141)</f>
        <v>0</v>
      </c>
      <c r="BM147" s="136">
        <f>IF('Capital Structure'!$H$23='Capital Structure'!$E$17,0,BM141)</f>
        <v>0</v>
      </c>
      <c r="BN147" s="136">
        <f>IF('Capital Structure'!$H$23='Capital Structure'!$E$17,0,BN141)</f>
        <v>0</v>
      </c>
      <c r="BO147" s="136">
        <f>IF('Capital Structure'!$H$23='Capital Structure'!$E$17,0,BO141)</f>
        <v>0</v>
      </c>
      <c r="BP147" s="136">
        <f>IF('Capital Structure'!$H$23='Capital Structure'!$E$17,0,BP141)</f>
        <v>0</v>
      </c>
      <c r="BQ147" s="136">
        <f>IF('Capital Structure'!$H$23='Capital Structure'!$E$17,0,BQ141)</f>
        <v>0</v>
      </c>
      <c r="BR147" s="136">
        <f>IF('Capital Structure'!$H$23='Capital Structure'!$E$17,0,BR141)</f>
        <v>0</v>
      </c>
      <c r="BS147" s="136">
        <f>IF('Capital Structure'!$H$23='Capital Structure'!$E$17,0,BS141)</f>
        <v>0</v>
      </c>
      <c r="BT147" s="136">
        <f>IF('Capital Structure'!$H$23='Capital Structure'!$E$17,0,BT141)</f>
        <v>0</v>
      </c>
      <c r="BU147" s="136">
        <f>IF('Capital Structure'!$H$23='Capital Structure'!$E$17,0,BU141)</f>
        <v>0</v>
      </c>
      <c r="BV147" s="136">
        <f>IF('Capital Structure'!$H$23='Capital Structure'!$E$17,0,BV141)</f>
        <v>0</v>
      </c>
      <c r="BW147" s="136">
        <f>IF('Capital Structure'!$H$23='Capital Structure'!$E$17,0,BW141)</f>
        <v>0</v>
      </c>
      <c r="BX147" s="136">
        <f>IF('Capital Structure'!$H$23='Capital Structure'!$E$17,0,BX141)</f>
        <v>0</v>
      </c>
      <c r="BY147" s="136">
        <f>IF('Capital Structure'!$H$23='Capital Structure'!$E$17,0,BY141)</f>
        <v>0</v>
      </c>
      <c r="BZ147" s="136">
        <f>IF('Capital Structure'!$H$23='Capital Structure'!$E$17,0,BZ141)</f>
        <v>0</v>
      </c>
      <c r="CA147" s="136">
        <f>IF('Capital Structure'!$H$23='Capital Structure'!$E$17,0,CA141)</f>
        <v>0</v>
      </c>
      <c r="CB147" s="136">
        <f>IF('Capital Structure'!$H$23='Capital Structure'!$E$17,0,CB141)</f>
        <v>0</v>
      </c>
      <c r="CC147" s="136">
        <f>IF('Capital Structure'!$H$23='Capital Structure'!$E$17,0,CC141)</f>
        <v>0</v>
      </c>
      <c r="CD147" s="136">
        <f>IF('Capital Structure'!$H$23='Capital Structure'!$E$17,0,CD141)</f>
        <v>0</v>
      </c>
      <c r="CE147" s="136">
        <f>IF('Capital Structure'!$H$23='Capital Structure'!$E$17,0,CE141)</f>
        <v>0</v>
      </c>
      <c r="CF147" s="136">
        <f>IF('Capital Structure'!$H$23='Capital Structure'!$E$17,0,CF141)</f>
        <v>0</v>
      </c>
      <c r="CG147" s="136">
        <f>IF('Capital Structure'!$H$23='Capital Structure'!$E$17,0,CG141)</f>
        <v>0</v>
      </c>
      <c r="CH147" s="136">
        <f>IF('Capital Structure'!$H$23='Capital Structure'!$E$17,0,CH141)</f>
        <v>0</v>
      </c>
      <c r="CI147" s="136">
        <f>IF('Capital Structure'!$H$23='Capital Structure'!$E$17,0,CI141)</f>
        <v>0</v>
      </c>
      <c r="CJ147" s="136">
        <f>IF('Capital Structure'!$H$23='Capital Structure'!$E$17,0,CJ141)</f>
        <v>0</v>
      </c>
      <c r="CK147" s="136">
        <f>IF('Capital Structure'!$H$23='Capital Structure'!$E$17,0,CK141)</f>
        <v>0</v>
      </c>
      <c r="CL147" s="136">
        <f>IF('Capital Structure'!$H$23='Capital Structure'!$E$17,0,CL141)</f>
        <v>0</v>
      </c>
      <c r="CM147" s="136">
        <f>IF('Capital Structure'!$H$23='Capital Structure'!$E$17,0,CM141)</f>
        <v>0</v>
      </c>
      <c r="CN147" s="136">
        <f>IF('Capital Structure'!$H$23='Capital Structure'!$E$17,0,CN141)</f>
        <v>0</v>
      </c>
      <c r="CO147" s="136">
        <f>IF('Capital Structure'!$H$23='Capital Structure'!$E$17,0,CO141)</f>
        <v>0</v>
      </c>
      <c r="CP147" s="136">
        <f>IF('Capital Structure'!$H$23='Capital Structure'!$E$17,0,CP141)</f>
        <v>0</v>
      </c>
      <c r="CQ147" s="136">
        <f>IF('Capital Structure'!$H$23='Capital Structure'!$E$17,0,CQ141)</f>
        <v>0</v>
      </c>
      <c r="CR147" s="136">
        <f>IF('Capital Structure'!$H$23='Capital Structure'!$E$17,0,CR141)</f>
        <v>0</v>
      </c>
      <c r="CS147" s="136">
        <f>IF('Capital Structure'!$H$23='Capital Structure'!$E$17,0,CS141)</f>
        <v>0</v>
      </c>
      <c r="CT147" s="136">
        <f>IF('Capital Structure'!$H$23='Capital Structure'!$E$17,0,CT141)</f>
        <v>0</v>
      </c>
      <c r="CU147" s="136">
        <f>IF('Capital Structure'!$H$23='Capital Structure'!$E$17,0,CU141)</f>
        <v>0</v>
      </c>
      <c r="CV147" s="136">
        <f>IF('Capital Structure'!$H$23='Capital Structure'!$E$17,0,CV141)</f>
        <v>0</v>
      </c>
      <c r="CW147" s="136">
        <f>IF('Capital Structure'!$H$23='Capital Structure'!$E$17,0,CW141)</f>
        <v>0</v>
      </c>
      <c r="CX147" s="136">
        <f>IF('Capital Structure'!$H$23='Capital Structure'!$E$17,0,CX141)</f>
        <v>0</v>
      </c>
      <c r="CY147" s="136">
        <f>IF('Capital Structure'!$H$23='Capital Structure'!$E$17,0,CY141)</f>
        <v>0</v>
      </c>
      <c r="CZ147" s="136">
        <f>IF('Capital Structure'!$H$23='Capital Structure'!$E$17,0,CZ141)</f>
        <v>0</v>
      </c>
      <c r="DA147" s="136">
        <f>IF('Capital Structure'!$H$23='Capital Structure'!$E$17,0,DA141)</f>
        <v>0</v>
      </c>
      <c r="DB147" s="136">
        <f>IF('Capital Structure'!$H$23='Capital Structure'!$E$17,0,DB141)</f>
        <v>0</v>
      </c>
      <c r="DC147" s="136">
        <f>IF('Capital Structure'!$H$23='Capital Structure'!$E$17,0,DC141)</f>
        <v>0</v>
      </c>
      <c r="DD147" s="136">
        <f>IF('Capital Structure'!$H$23='Capital Structure'!$E$17,0,DD141)</f>
        <v>0</v>
      </c>
      <c r="DE147" s="136">
        <f>IF('Capital Structure'!$H$23='Capital Structure'!$E$17,0,DE141)</f>
        <v>0</v>
      </c>
      <c r="DF147" s="136">
        <f>IF('Capital Structure'!$H$23='Capital Structure'!$E$17,0,DF141)</f>
        <v>0</v>
      </c>
      <c r="DG147" s="136">
        <f>IF('Capital Structure'!$H$23='Capital Structure'!$E$17,0,DG141)</f>
        <v>0</v>
      </c>
      <c r="DH147" s="136">
        <f>IF('Capital Structure'!$H$23='Capital Structure'!$E$17,0,DH141)</f>
        <v>0</v>
      </c>
      <c r="DI147" s="136">
        <f>IF('Capital Structure'!$H$23='Capital Structure'!$E$17,0,DI141)</f>
        <v>0</v>
      </c>
      <c r="DJ147" s="136">
        <f>IF('Capital Structure'!$H$23='Capital Structure'!$E$17,0,DJ141)</f>
        <v>0</v>
      </c>
      <c r="DK147" s="136">
        <f>IF('Capital Structure'!$H$23='Capital Structure'!$E$17,0,DK141)</f>
        <v>0</v>
      </c>
      <c r="DL147" s="136">
        <f>IF('Capital Structure'!$H$23='Capital Structure'!$E$17,0,DL141)</f>
        <v>0</v>
      </c>
      <c r="DM147" s="136">
        <f>IF('Capital Structure'!$H$23='Capital Structure'!$E$17,0,DM141)</f>
        <v>0</v>
      </c>
      <c r="DN147" s="136">
        <f>IF('Capital Structure'!$H$23='Capital Structure'!$E$17,0,DN141)</f>
        <v>0</v>
      </c>
      <c r="DO147" s="136">
        <f>IF('Capital Structure'!$H$23='Capital Structure'!$E$17,0,DO141)</f>
        <v>0</v>
      </c>
      <c r="DP147" s="136">
        <f>IF('Capital Structure'!$H$23='Capital Structure'!$E$17,0,DP141)</f>
        <v>0</v>
      </c>
      <c r="DQ147" s="136">
        <f>IF('Capital Structure'!$H$23='Capital Structure'!$E$17,0,DQ141)</f>
        <v>0</v>
      </c>
      <c r="DR147" s="136">
        <f>IF('Capital Structure'!$H$23='Capital Structure'!$E$17,0,DR141)</f>
        <v>0</v>
      </c>
      <c r="DS147" s="136">
        <f>IF('Capital Structure'!$H$23='Capital Structure'!$E$17,0,DS141)</f>
        <v>0</v>
      </c>
      <c r="DT147" s="136">
        <f>IF('Capital Structure'!$H$23='Capital Structure'!$E$17,0,DT141)</f>
        <v>0</v>
      </c>
      <c r="DU147" s="136">
        <f>IF('Capital Structure'!$H$23='Capital Structure'!$E$17,0,DU141)</f>
        <v>0</v>
      </c>
      <c r="DV147" s="136">
        <f>IF('Capital Structure'!$H$23='Capital Structure'!$E$17,0,DV141)</f>
        <v>0</v>
      </c>
      <c r="DW147" s="136">
        <f>IF('Capital Structure'!$H$23='Capital Structure'!$E$17,0,DW141)</f>
        <v>0</v>
      </c>
      <c r="DX147" s="136">
        <f>IF('Capital Structure'!$H$23='Capital Structure'!$E$17,0,DX141)</f>
        <v>0</v>
      </c>
      <c r="DY147" s="136">
        <f>IF('Capital Structure'!$H$23='Capital Structure'!$E$17,0,DY141)</f>
        <v>0</v>
      </c>
      <c r="DZ147" s="136">
        <f>IF('Capital Structure'!$H$23='Capital Structure'!$E$17,0,DZ141)</f>
        <v>0</v>
      </c>
      <c r="EA147" s="136">
        <f>IF('Capital Structure'!$H$23='Capital Structure'!$E$17,0,EA141)</f>
        <v>0</v>
      </c>
      <c r="EB147" s="136">
        <f>IF('Capital Structure'!$H$23='Capital Structure'!$E$17,0,EB141)</f>
        <v>0</v>
      </c>
      <c r="EC147" s="136">
        <f>IF('Capital Structure'!$H$23='Capital Structure'!$E$17,0,EC141)</f>
        <v>0</v>
      </c>
      <c r="ED147" s="136">
        <f>IF('Capital Structure'!$H$23='Capital Structure'!$E$17,0,ED141)</f>
        <v>0</v>
      </c>
      <c r="EE147" s="136">
        <f>IF('Capital Structure'!$H$23='Capital Structure'!$E$17,0,EE141)</f>
        <v>0</v>
      </c>
      <c r="EF147" s="136">
        <f>IF('Capital Structure'!$H$23='Capital Structure'!$E$17,0,EF141)</f>
        <v>0</v>
      </c>
      <c r="EG147" s="136">
        <f>IF('Capital Structure'!$H$23='Capital Structure'!$E$17,0,EG141)</f>
        <v>0</v>
      </c>
      <c r="EH147" s="136">
        <f>IF('Capital Structure'!$H$23='Capital Structure'!$E$17,0,EH141)</f>
        <v>0</v>
      </c>
      <c r="EI147" s="136">
        <f>IF('Capital Structure'!$H$23='Capital Structure'!$E$17,0,EI141)</f>
        <v>0</v>
      </c>
      <c r="EJ147" s="136">
        <f>IF('Capital Structure'!$H$23='Capital Structure'!$E$17,0,EJ141)</f>
        <v>0</v>
      </c>
      <c r="EK147" s="136">
        <f>IF('Capital Structure'!$H$23='Capital Structure'!$E$17,0,EK141)</f>
        <v>0</v>
      </c>
      <c r="EL147" s="136">
        <f>IF('Capital Structure'!$H$23='Capital Structure'!$E$17,0,EL141)</f>
        <v>0</v>
      </c>
      <c r="EM147" s="136">
        <f>IF('Capital Structure'!$H$23='Capital Structure'!$E$17,0,EM141)</f>
        <v>0</v>
      </c>
      <c r="EN147" s="136">
        <f>IF('Capital Structure'!$H$23='Capital Structure'!$E$17,0,EN141)</f>
        <v>0</v>
      </c>
      <c r="EO147" s="136">
        <f>IF('Capital Structure'!$H$23='Capital Structure'!$E$17,0,EO141)</f>
        <v>0</v>
      </c>
      <c r="EP147" s="136">
        <f>IF('Capital Structure'!$H$23='Capital Structure'!$E$17,0,EP141)</f>
        <v>0</v>
      </c>
      <c r="EQ147" s="136">
        <f>IF('Capital Structure'!$H$23='Capital Structure'!$E$17,0,EQ141)</f>
        <v>0</v>
      </c>
      <c r="ER147" s="136">
        <f>IF('Capital Structure'!$H$23='Capital Structure'!$E$17,0,ER141)</f>
        <v>0</v>
      </c>
      <c r="ES147" s="136">
        <f>IF('Capital Structure'!$H$23='Capital Structure'!$E$17,0,ES141)</f>
        <v>0</v>
      </c>
      <c r="ET147" s="136">
        <f>IF('Capital Structure'!$H$23='Capital Structure'!$E$17,0,ET141)</f>
        <v>0</v>
      </c>
      <c r="EU147" s="136">
        <f>IF('Capital Structure'!$H$23='Capital Structure'!$E$17,0,EU141)</f>
        <v>0</v>
      </c>
      <c r="EV147" s="136">
        <f>IF('Capital Structure'!$H$23='Capital Structure'!$E$17,0,EV141)</f>
        <v>0</v>
      </c>
      <c r="EW147" s="136">
        <f>IF('Capital Structure'!$H$23='Capital Structure'!$E$17,0,EW141)</f>
        <v>0</v>
      </c>
      <c r="EX147" s="136">
        <f>IF('Capital Structure'!$H$23='Capital Structure'!$E$17,0,EX141)</f>
        <v>0</v>
      </c>
      <c r="EY147" s="136">
        <f>IF('Capital Structure'!$H$23='Capital Structure'!$E$17,0,EY141)</f>
        <v>0</v>
      </c>
      <c r="EZ147" s="136">
        <f>IF('Capital Structure'!$H$23='Capital Structure'!$E$17,0,EZ141)</f>
        <v>0</v>
      </c>
      <c r="FA147" s="136">
        <f>IF('Capital Structure'!$H$23='Capital Structure'!$E$17,0,FA141)</f>
        <v>0</v>
      </c>
      <c r="FB147" s="136">
        <f>IF('Capital Structure'!$H$23='Capital Structure'!$E$17,0,FB141)</f>
        <v>0</v>
      </c>
      <c r="FC147" s="136"/>
      <c r="FD147" s="136"/>
      <c r="FE147" s="136"/>
      <c r="FF147" s="136"/>
      <c r="FG147" s="136"/>
      <c r="FH147" s="136"/>
      <c r="FI147" s="136"/>
      <c r="FJ147" s="136"/>
      <c r="FK147" s="136"/>
      <c r="FL147" s="136"/>
      <c r="FM147" s="136"/>
      <c r="FN147" s="136"/>
      <c r="FO147" s="136"/>
      <c r="FP147" s="136"/>
      <c r="FQ147" s="136"/>
      <c r="FR147" s="136"/>
      <c r="FS147" s="136"/>
      <c r="FT147" s="136"/>
      <c r="FU147" s="136"/>
      <c r="FV147" s="136"/>
      <c r="FW147" s="136"/>
      <c r="FX147" s="136"/>
      <c r="FY147" s="136"/>
      <c r="FZ147" s="136"/>
      <c r="GA147" s="136"/>
      <c r="GB147" s="136"/>
      <c r="GC147" s="136"/>
      <c r="GD147" s="136"/>
      <c r="GE147" s="136"/>
      <c r="GF147" s="136"/>
      <c r="GG147" s="136"/>
      <c r="GH147" s="136"/>
      <c r="GI147" s="136"/>
      <c r="GJ147" s="136"/>
      <c r="GK147" s="136"/>
      <c r="GL147" s="136"/>
      <c r="GM147" s="136"/>
      <c r="GN147" s="136"/>
      <c r="GO147" s="136"/>
      <c r="GP147" s="136"/>
      <c r="GQ147" s="136"/>
      <c r="GR147" s="136"/>
      <c r="GS147" s="136"/>
      <c r="GT147" s="136"/>
      <c r="GU147" s="136"/>
      <c r="GV147" s="136"/>
      <c r="GW147" s="136"/>
      <c r="GX147" s="136"/>
    </row>
    <row r="148" spans="2:206">
      <c r="B148" s="140" t="s">
        <v>353</v>
      </c>
      <c r="E148" s="136">
        <f>IF('Capital Structure'!$H$23='Capital Structure'!$E$17,E137,E143)</f>
        <v>0</v>
      </c>
      <c r="F148" s="136">
        <f>IF('Capital Structure'!$H$23='Capital Structure'!$E$17,F137,F143)</f>
        <v>0</v>
      </c>
      <c r="G148" s="136">
        <f>IF('Capital Structure'!$H$23='Capital Structure'!$E$17,G137,G143)</f>
        <v>0</v>
      </c>
      <c r="H148" s="136">
        <f>IF('Capital Structure'!$H$23='Capital Structure'!$E$17,H137,H143)</f>
        <v>0</v>
      </c>
      <c r="I148" s="136">
        <f>IF('Capital Structure'!$H$23='Capital Structure'!$E$17,I137,I143)</f>
        <v>0</v>
      </c>
      <c r="J148" s="136">
        <f>IF('Capital Structure'!$H$23='Capital Structure'!$E$17,J137,J143)</f>
        <v>0</v>
      </c>
      <c r="K148" s="136">
        <f>IF('Capital Structure'!$H$23='Capital Structure'!$E$17,K137,K143)</f>
        <v>0</v>
      </c>
      <c r="L148" s="136">
        <f>IF('Capital Structure'!$H$23='Capital Structure'!$E$17,L137,L143)</f>
        <v>0</v>
      </c>
      <c r="M148" s="136">
        <f>IF('Capital Structure'!$H$23='Capital Structure'!$E$17,M137,M143)</f>
        <v>0</v>
      </c>
      <c r="N148" s="136">
        <f>IF('Capital Structure'!$H$23='Capital Structure'!$E$17,N137,N143)</f>
        <v>0</v>
      </c>
      <c r="O148" s="136">
        <f>IF('Capital Structure'!$H$23='Capital Structure'!$E$17,O137,O143)</f>
        <v>0</v>
      </c>
      <c r="P148" s="136">
        <f>IF('Capital Structure'!$H$23='Capital Structure'!$E$17,P137,P143)</f>
        <v>0</v>
      </c>
      <c r="Q148" s="136">
        <f>IF('Capital Structure'!$H$23='Capital Structure'!$E$17,Q137,Q143)</f>
        <v>0</v>
      </c>
      <c r="R148" s="136">
        <f>IF('Capital Structure'!$H$23='Capital Structure'!$E$17,R137,R143)</f>
        <v>0</v>
      </c>
      <c r="S148" s="136">
        <f>IF('Capital Structure'!$H$23='Capital Structure'!$E$17,S137,S143)</f>
        <v>0</v>
      </c>
      <c r="T148" s="136">
        <f>IF('Capital Structure'!$H$23='Capital Structure'!$E$17,T137,T143)</f>
        <v>0</v>
      </c>
      <c r="U148" s="136">
        <f>IF('Capital Structure'!$H$23='Capital Structure'!$E$17,U137,U143)</f>
        <v>0</v>
      </c>
      <c r="V148" s="136">
        <f>IF('Capital Structure'!$H$23='Capital Structure'!$E$17,V137,V143)</f>
        <v>0</v>
      </c>
      <c r="W148" s="136">
        <f>IF('Capital Structure'!$H$23='Capital Structure'!$E$17,W137,W143)</f>
        <v>0</v>
      </c>
      <c r="X148" s="136">
        <f>IF('Capital Structure'!$H$23='Capital Structure'!$E$17,X137,X143)</f>
        <v>0</v>
      </c>
      <c r="Y148" s="136">
        <f>IF('Capital Structure'!$H$23='Capital Structure'!$E$17,Y137,Y143)</f>
        <v>0</v>
      </c>
      <c r="Z148" s="136">
        <f>IF('Capital Structure'!$H$23='Capital Structure'!$E$17,Z137,Z143)</f>
        <v>0</v>
      </c>
      <c r="AA148" s="136">
        <f>IF('Capital Structure'!$H$23='Capital Structure'!$E$17,AA137,AA143)</f>
        <v>0</v>
      </c>
      <c r="AB148" s="136">
        <f>IF('Capital Structure'!$H$23='Capital Structure'!$E$17,AB137,AB143)</f>
        <v>0</v>
      </c>
      <c r="AC148" s="136">
        <f>IF('Capital Structure'!$H$23='Capital Structure'!$E$17,AC137,AC143)</f>
        <v>0</v>
      </c>
      <c r="AD148" s="136">
        <f>IF('Capital Structure'!$H$23='Capital Structure'!$E$17,AD137,AD143)</f>
        <v>0</v>
      </c>
      <c r="AE148" s="136">
        <f>IF('Capital Structure'!$H$23='Capital Structure'!$E$17,AE137,AE143)</f>
        <v>0</v>
      </c>
      <c r="AF148" s="136">
        <f>IF('Capital Structure'!$H$23='Capital Structure'!$E$17,AF137,AF143)</f>
        <v>0</v>
      </c>
      <c r="AG148" s="136">
        <f>IF('Capital Structure'!$H$23='Capital Structure'!$E$17,AG137,AG143)</f>
        <v>0</v>
      </c>
      <c r="AH148" s="136">
        <f>IF('Capital Structure'!$H$23='Capital Structure'!$E$17,AH137,AH143)</f>
        <v>0</v>
      </c>
      <c r="AI148" s="136">
        <f>IF('Capital Structure'!$H$23='Capital Structure'!$E$17,AI137,AI143)</f>
        <v>0</v>
      </c>
      <c r="AJ148" s="136">
        <f>IF('Capital Structure'!$H$23='Capital Structure'!$E$17,AJ137,AJ143)</f>
        <v>0</v>
      </c>
      <c r="AK148" s="136">
        <f>IF('Capital Structure'!$H$23='Capital Structure'!$E$17,AK137,AK143)</f>
        <v>0</v>
      </c>
      <c r="AL148" s="136">
        <f>IF('Capital Structure'!$H$23='Capital Structure'!$E$17,AL137,AL143)</f>
        <v>0</v>
      </c>
      <c r="AM148" s="136">
        <f>IF('Capital Structure'!$H$23='Capital Structure'!$E$17,AM137,AM143)</f>
        <v>0</v>
      </c>
      <c r="AN148" s="136">
        <f>IF('Capital Structure'!$H$23='Capital Structure'!$E$17,AN137,AN143)</f>
        <v>0</v>
      </c>
      <c r="AO148" s="136">
        <f>IF('Capital Structure'!$H$23='Capital Structure'!$E$17,AO137,AO143)</f>
        <v>0</v>
      </c>
      <c r="AP148" s="136">
        <f>IF('Capital Structure'!$H$23='Capital Structure'!$E$17,AP137,AP143)</f>
        <v>0</v>
      </c>
      <c r="AQ148" s="136">
        <f>IF('Capital Structure'!$H$23='Capital Structure'!$E$17,AQ137,AQ143)</f>
        <v>0</v>
      </c>
      <c r="AR148" s="136">
        <f>IF('Capital Structure'!$H$23='Capital Structure'!$E$17,AR137,AR143)</f>
        <v>0</v>
      </c>
      <c r="AS148" s="136">
        <f>IF('Capital Structure'!$H$23='Capital Structure'!$E$17,AS137,AS143)</f>
        <v>0</v>
      </c>
      <c r="AT148" s="136">
        <f>IF('Capital Structure'!$H$23='Capital Structure'!$E$17,AT137,AT143)</f>
        <v>0</v>
      </c>
      <c r="AU148" s="136">
        <f>IF('Capital Structure'!$H$23='Capital Structure'!$E$17,AU137,AU143)</f>
        <v>0</v>
      </c>
      <c r="AV148" s="136">
        <f>IF('Capital Structure'!$H$23='Capital Structure'!$E$17,AV137,AV143)</f>
        <v>0</v>
      </c>
      <c r="AW148" s="136">
        <f>IF('Capital Structure'!$H$23='Capital Structure'!$E$17,AW137,AW143)</f>
        <v>0</v>
      </c>
      <c r="AX148" s="136">
        <f>IF('Capital Structure'!$H$23='Capital Structure'!$E$17,AX137,AX143)</f>
        <v>0</v>
      </c>
      <c r="AY148" s="136">
        <f>IF('Capital Structure'!$H$23='Capital Structure'!$E$17,AY137,AY143)</f>
        <v>0</v>
      </c>
      <c r="AZ148" s="136">
        <f>IF('Capital Structure'!$H$23='Capital Structure'!$E$17,AZ137,AZ143)</f>
        <v>0</v>
      </c>
      <c r="BA148" s="136">
        <f>IF('Capital Structure'!$H$23='Capital Structure'!$E$17,BA137,BA143)</f>
        <v>0</v>
      </c>
      <c r="BB148" s="136">
        <f>IF('Capital Structure'!$H$23='Capital Structure'!$E$17,BB137,BB143)</f>
        <v>3392307.6923076925</v>
      </c>
      <c r="BC148" s="136">
        <f>IF('Capital Structure'!$H$23='Capital Structure'!$E$17,BC137,BC143)</f>
        <v>6798750</v>
      </c>
      <c r="BD148" s="136">
        <f>IF('Capital Structure'!$H$23='Capital Structure'!$E$17,BD137,BD143)</f>
        <v>10219385.817307694</v>
      </c>
      <c r="BE148" s="136">
        <f>IF('Capital Structure'!$H$23='Capital Structure'!$E$17,BE137,BE143)</f>
        <v>13654274.283854168</v>
      </c>
      <c r="BF148" s="136">
        <f>IF('Capital Structure'!$H$23='Capital Structure'!$E$17,BF137,BF143)</f>
        <v>17103474.785677921</v>
      </c>
      <c r="BG148" s="136">
        <f>IF('Capital Structure'!$H$23='Capital Structure'!$E$17,BG137,BG143)</f>
        <v>20567046.956259269</v>
      </c>
      <c r="BH148" s="136">
        <f>IF('Capital Structure'!$H$23='Capital Structure'!$E$17,BH137,BH143)</f>
        <v>24045050.677551378</v>
      </c>
      <c r="BI148" s="136">
        <f>IF('Capital Structure'!$H$23='Capital Structure'!$E$17,BI137,BI143)</f>
        <v>27537546.081015531</v>
      </c>
      <c r="BJ148" s="136">
        <f>IF('Capital Structure'!$H$23='Capital Structure'!$E$17,BJ137,BJ143)</f>
        <v>31044593.548660789</v>
      </c>
      <c r="BK148" s="136">
        <f>IF('Capital Structure'!$H$23='Capital Structure'!$E$17,BK137,BK143)</f>
        <v>34566253.714087903</v>
      </c>
      <c r="BL148" s="136">
        <f>IF('Capital Structure'!$H$23='Capital Structure'!$E$17,BL137,BL143)</f>
        <v>38102587.463537633</v>
      </c>
      <c r="BM148" s="136">
        <f>IF('Capital Structure'!$H$23='Capital Structure'!$E$17,BM137,BM143)</f>
        <v>41653655.936943404</v>
      </c>
      <c r="BN148" s="136">
        <f>IF('Capital Structure'!$H$23='Capital Structure'!$E$17,BN137,BN143)</f>
        <v>45219520.528988361</v>
      </c>
      <c r="BO148" s="136">
        <f>IF('Capital Structure'!$H$23='Capital Structure'!$E$17,BO137,BO143)</f>
        <v>48800242.890166841</v>
      </c>
      <c r="BP148" s="136">
        <f>IF('Capital Structure'!$H$23='Capital Structure'!$E$17,BP137,BP143)</f>
        <v>52395884.927850232</v>
      </c>
      <c r="BQ148" s="136">
        <f>IF('Capital Structure'!$H$23='Capital Structure'!$E$17,BQ137,BQ143)</f>
        <v>56006508.807357304</v>
      </c>
      <c r="BR148" s="136">
        <f>IF('Capital Structure'!$H$23='Capital Structure'!$E$17,BR137,BR143)</f>
        <v>59632176.953028992</v>
      </c>
      <c r="BS148" s="136">
        <f>IF('Capital Structure'!$H$23='Capital Structure'!$E$17,BS137,BS143)</f>
        <v>63272952.049307637</v>
      </c>
      <c r="BT148" s="136">
        <f>IF('Capital Structure'!$H$23='Capital Structure'!$E$17,BT137,BT143)</f>
        <v>66928897.041820787</v>
      </c>
      <c r="BU148" s="136">
        <f>IF('Capital Structure'!$H$23='Capital Structure'!$E$17,BU137,BU143)</f>
        <v>70600075.138469398</v>
      </c>
      <c r="BV148" s="136">
        <f>IF('Capital Structure'!$H$23='Capital Structure'!$E$17,BV137,BV143)</f>
        <v>74286549.810520723</v>
      </c>
      <c r="BW148" s="136">
        <f>IF('Capital Structure'!$H$23='Capital Structure'!$E$17,BW137,BW143)</f>
        <v>77988384.793705583</v>
      </c>
      <c r="BX148" s="136">
        <f>IF('Capital Structure'!$H$23='Capital Structure'!$E$17,BX137,BX143)</f>
        <v>81705644.089320391</v>
      </c>
      <c r="BY148" s="136">
        <f>IF('Capital Structure'!$H$23='Capital Structure'!$E$17,BY137,BY143)</f>
        <v>85438391.965333581</v>
      </c>
      <c r="BZ148" s="136">
        <f>IF('Capital Structure'!$H$23='Capital Structure'!$E$17,BZ137,BZ143)</f>
        <v>89186692.957496837</v>
      </c>
      <c r="CA148" s="136">
        <f>IF('Capital Structure'!$H$23='Capital Structure'!$E$17,CA137,CA143)</f>
        <v>92950611.870460704</v>
      </c>
      <c r="CB148" s="136">
        <f>IF('Capital Structure'!$H$23='Capital Structure'!$E$17,CB137,CB143)</f>
        <v>93337906.086587623</v>
      </c>
      <c r="CC148" s="136">
        <f>IF('Capital Structure'!$H$23='Capital Structure'!$E$17,CC137,CC143)</f>
        <v>0</v>
      </c>
      <c r="CD148" s="136">
        <f>IF('Capital Structure'!$H$23='Capital Structure'!$E$17,CD137,CD143)</f>
        <v>0</v>
      </c>
      <c r="CE148" s="136">
        <f>IF('Capital Structure'!$H$23='Capital Structure'!$E$17,CE137,CE143)</f>
        <v>0</v>
      </c>
      <c r="CF148" s="136">
        <f>IF('Capital Structure'!$H$23='Capital Structure'!$E$17,CF137,CF143)</f>
        <v>0</v>
      </c>
      <c r="CG148" s="136">
        <f>IF('Capital Structure'!$H$23='Capital Structure'!$E$17,CG137,CG143)</f>
        <v>0</v>
      </c>
      <c r="CH148" s="136">
        <f>IF('Capital Structure'!$H$23='Capital Structure'!$E$17,CH137,CH143)</f>
        <v>0</v>
      </c>
      <c r="CI148" s="136">
        <f>IF('Capital Structure'!$H$23='Capital Structure'!$E$17,CI137,CI143)</f>
        <v>0</v>
      </c>
      <c r="CJ148" s="136">
        <f>IF('Capital Structure'!$H$23='Capital Structure'!$E$17,CJ137,CJ143)</f>
        <v>0</v>
      </c>
      <c r="CK148" s="136">
        <f>IF('Capital Structure'!$H$23='Capital Structure'!$E$17,CK137,CK143)</f>
        <v>0</v>
      </c>
      <c r="CL148" s="136">
        <f>IF('Capital Structure'!$H$23='Capital Structure'!$E$17,CL137,CL143)</f>
        <v>0</v>
      </c>
      <c r="CM148" s="136">
        <f>IF('Capital Structure'!$H$23='Capital Structure'!$E$17,CM137,CM143)</f>
        <v>0</v>
      </c>
      <c r="CN148" s="136">
        <f>IF('Capital Structure'!$H$23='Capital Structure'!$E$17,CN137,CN143)</f>
        <v>0</v>
      </c>
      <c r="CO148" s="136">
        <f>IF('Capital Structure'!$H$23='Capital Structure'!$E$17,CO137,CO143)</f>
        <v>0</v>
      </c>
      <c r="CP148" s="136">
        <f>IF('Capital Structure'!$H$23='Capital Structure'!$E$17,CP137,CP143)</f>
        <v>0</v>
      </c>
      <c r="CQ148" s="136">
        <f>IF('Capital Structure'!$H$23='Capital Structure'!$E$17,CQ137,CQ143)</f>
        <v>0</v>
      </c>
      <c r="CR148" s="136">
        <f>IF('Capital Structure'!$H$23='Capital Structure'!$E$17,CR137,CR143)</f>
        <v>0</v>
      </c>
      <c r="CS148" s="136">
        <f>IF('Capital Structure'!$H$23='Capital Structure'!$E$17,CS137,CS143)</f>
        <v>0</v>
      </c>
      <c r="CT148" s="136">
        <f>IF('Capital Structure'!$H$23='Capital Structure'!$E$17,CT137,CT143)</f>
        <v>0</v>
      </c>
      <c r="CU148" s="136">
        <f>IF('Capital Structure'!$H$23='Capital Structure'!$E$17,CU137,CU143)</f>
        <v>0</v>
      </c>
      <c r="CV148" s="136">
        <f>IF('Capital Structure'!$H$23='Capital Structure'!$E$17,CV137,CV143)</f>
        <v>0</v>
      </c>
      <c r="CW148" s="136">
        <f>IF('Capital Structure'!$H$23='Capital Structure'!$E$17,CW137,CW143)</f>
        <v>0</v>
      </c>
      <c r="CX148" s="136">
        <f>IF('Capital Structure'!$H$23='Capital Structure'!$E$17,CX137,CX143)</f>
        <v>0</v>
      </c>
      <c r="CY148" s="136">
        <f>IF('Capital Structure'!$H$23='Capital Structure'!$E$17,CY137,CY143)</f>
        <v>0</v>
      </c>
      <c r="CZ148" s="136">
        <f>IF('Capital Structure'!$H$23='Capital Structure'!$E$17,CZ137,CZ143)</f>
        <v>0</v>
      </c>
      <c r="DA148" s="136">
        <f>IF('Capital Structure'!$H$23='Capital Structure'!$E$17,DA137,DA143)</f>
        <v>0</v>
      </c>
      <c r="DB148" s="136">
        <f>IF('Capital Structure'!$H$23='Capital Structure'!$E$17,DB137,DB143)</f>
        <v>0</v>
      </c>
      <c r="DC148" s="136">
        <f>IF('Capital Structure'!$H$23='Capital Structure'!$E$17,DC137,DC143)</f>
        <v>0</v>
      </c>
      <c r="DD148" s="136">
        <f>IF('Capital Structure'!$H$23='Capital Structure'!$E$17,DD137,DD143)</f>
        <v>0</v>
      </c>
      <c r="DE148" s="136">
        <f>IF('Capital Structure'!$H$23='Capital Structure'!$E$17,DE137,DE143)</f>
        <v>0</v>
      </c>
      <c r="DF148" s="136">
        <f>IF('Capital Structure'!$H$23='Capital Structure'!$E$17,DF137,DF143)</f>
        <v>0</v>
      </c>
      <c r="DG148" s="136">
        <f>IF('Capital Structure'!$H$23='Capital Structure'!$E$17,DG137,DG143)</f>
        <v>0</v>
      </c>
      <c r="DH148" s="136">
        <f>IF('Capital Structure'!$H$23='Capital Structure'!$E$17,DH137,DH143)</f>
        <v>0</v>
      </c>
      <c r="DI148" s="136">
        <f>IF('Capital Structure'!$H$23='Capital Structure'!$E$17,DI137,DI143)</f>
        <v>0</v>
      </c>
      <c r="DJ148" s="136">
        <f>IF('Capital Structure'!$H$23='Capital Structure'!$E$17,DJ137,DJ143)</f>
        <v>0</v>
      </c>
      <c r="DK148" s="136">
        <f>IF('Capital Structure'!$H$23='Capital Structure'!$E$17,DK137,DK143)</f>
        <v>0</v>
      </c>
      <c r="DL148" s="136">
        <f>IF('Capital Structure'!$H$23='Capital Structure'!$E$17,DL137,DL143)</f>
        <v>0</v>
      </c>
      <c r="DM148" s="136">
        <f>IF('Capital Structure'!$H$23='Capital Structure'!$E$17,DM137,DM143)</f>
        <v>0</v>
      </c>
      <c r="DN148" s="136">
        <f>IF('Capital Structure'!$H$23='Capital Structure'!$E$17,DN137,DN143)</f>
        <v>0</v>
      </c>
      <c r="DO148" s="136">
        <f>IF('Capital Structure'!$H$23='Capital Structure'!$E$17,DO137,DO143)</f>
        <v>0</v>
      </c>
      <c r="DP148" s="136">
        <f>IF('Capital Structure'!$H$23='Capital Structure'!$E$17,DP137,DP143)</f>
        <v>0</v>
      </c>
      <c r="DQ148" s="136">
        <f>IF('Capital Structure'!$H$23='Capital Structure'!$E$17,DQ137,DQ143)</f>
        <v>0</v>
      </c>
      <c r="DR148" s="136">
        <f>IF('Capital Structure'!$H$23='Capital Structure'!$E$17,DR137,DR143)</f>
        <v>0</v>
      </c>
      <c r="DS148" s="136">
        <f>IF('Capital Structure'!$H$23='Capital Structure'!$E$17,DS137,DS143)</f>
        <v>0</v>
      </c>
      <c r="DT148" s="136">
        <f>IF('Capital Structure'!$H$23='Capital Structure'!$E$17,DT137,DT143)</f>
        <v>0</v>
      </c>
      <c r="DU148" s="136">
        <f>IF('Capital Structure'!$H$23='Capital Structure'!$E$17,DU137,DU143)</f>
        <v>0</v>
      </c>
      <c r="DV148" s="136">
        <f>IF('Capital Structure'!$H$23='Capital Structure'!$E$17,DV137,DV143)</f>
        <v>0</v>
      </c>
      <c r="DW148" s="136">
        <f>IF('Capital Structure'!$H$23='Capital Structure'!$E$17,DW137,DW143)</f>
        <v>0</v>
      </c>
      <c r="DX148" s="136">
        <f>IF('Capital Structure'!$H$23='Capital Structure'!$E$17,DX137,DX143)</f>
        <v>0</v>
      </c>
      <c r="DY148" s="136">
        <f>IF('Capital Structure'!$H$23='Capital Structure'!$E$17,DY137,DY143)</f>
        <v>0</v>
      </c>
      <c r="DZ148" s="136">
        <f>IF('Capital Structure'!$H$23='Capital Structure'!$E$17,DZ137,DZ143)</f>
        <v>0</v>
      </c>
      <c r="EA148" s="136">
        <f>IF('Capital Structure'!$H$23='Capital Structure'!$E$17,EA137,EA143)</f>
        <v>0</v>
      </c>
      <c r="EB148" s="136">
        <f>IF('Capital Structure'!$H$23='Capital Structure'!$E$17,EB137,EB143)</f>
        <v>0</v>
      </c>
      <c r="EC148" s="136">
        <f>IF('Capital Structure'!$H$23='Capital Structure'!$E$17,EC137,EC143)</f>
        <v>0</v>
      </c>
      <c r="ED148" s="136">
        <f>IF('Capital Structure'!$H$23='Capital Structure'!$E$17,ED137,ED143)</f>
        <v>0</v>
      </c>
      <c r="EE148" s="136">
        <f>IF('Capital Structure'!$H$23='Capital Structure'!$E$17,EE137,EE143)</f>
        <v>0</v>
      </c>
      <c r="EF148" s="136">
        <f>IF('Capital Structure'!$H$23='Capital Structure'!$E$17,EF137,EF143)</f>
        <v>0</v>
      </c>
      <c r="EG148" s="136">
        <f>IF('Capital Structure'!$H$23='Capital Structure'!$E$17,EG137,EG143)</f>
        <v>0</v>
      </c>
      <c r="EH148" s="136">
        <f>IF('Capital Structure'!$H$23='Capital Structure'!$E$17,EH137,EH143)</f>
        <v>0</v>
      </c>
      <c r="EI148" s="136">
        <f>IF('Capital Structure'!$H$23='Capital Structure'!$E$17,EI137,EI143)</f>
        <v>0</v>
      </c>
      <c r="EJ148" s="136">
        <f>IF('Capital Structure'!$H$23='Capital Structure'!$E$17,EJ137,EJ143)</f>
        <v>0</v>
      </c>
      <c r="EK148" s="136">
        <f>IF('Capital Structure'!$H$23='Capital Structure'!$E$17,EK137,EK143)</f>
        <v>0</v>
      </c>
      <c r="EL148" s="136">
        <f>IF('Capital Structure'!$H$23='Capital Structure'!$E$17,EL137,EL143)</f>
        <v>0</v>
      </c>
      <c r="EM148" s="136">
        <f>IF('Capital Structure'!$H$23='Capital Structure'!$E$17,EM137,EM143)</f>
        <v>0</v>
      </c>
      <c r="EN148" s="136">
        <f>IF('Capital Structure'!$H$23='Capital Structure'!$E$17,EN137,EN143)</f>
        <v>0</v>
      </c>
      <c r="EO148" s="136">
        <f>IF('Capital Structure'!$H$23='Capital Structure'!$E$17,EO137,EO143)</f>
        <v>0</v>
      </c>
      <c r="EP148" s="136">
        <f>IF('Capital Structure'!$H$23='Capital Structure'!$E$17,EP137,EP143)</f>
        <v>0</v>
      </c>
      <c r="EQ148" s="136">
        <f>IF('Capital Structure'!$H$23='Capital Structure'!$E$17,EQ137,EQ143)</f>
        <v>0</v>
      </c>
      <c r="ER148" s="136">
        <f>IF('Capital Structure'!$H$23='Capital Structure'!$E$17,ER137,ER143)</f>
        <v>0</v>
      </c>
      <c r="ES148" s="136">
        <f>IF('Capital Structure'!$H$23='Capital Structure'!$E$17,ES137,ES143)</f>
        <v>0</v>
      </c>
      <c r="ET148" s="136">
        <f>IF('Capital Structure'!$H$23='Capital Structure'!$E$17,ET137,ET143)</f>
        <v>0</v>
      </c>
      <c r="EU148" s="136">
        <f>IF('Capital Structure'!$H$23='Capital Structure'!$E$17,EU137,EU143)</f>
        <v>0</v>
      </c>
      <c r="EV148" s="136">
        <f>IF('Capital Structure'!$H$23='Capital Structure'!$E$17,EV137,EV143)</f>
        <v>0</v>
      </c>
      <c r="EW148" s="136">
        <f>IF('Capital Structure'!$H$23='Capital Structure'!$E$17,EW137,EW143)</f>
        <v>0</v>
      </c>
      <c r="EX148" s="136">
        <f>IF('Capital Structure'!$H$23='Capital Structure'!$E$17,EX137,EX143)</f>
        <v>0</v>
      </c>
      <c r="EY148" s="136">
        <f>IF('Capital Structure'!$H$23='Capital Structure'!$E$17,EY137,EY143)</f>
        <v>0</v>
      </c>
      <c r="EZ148" s="136">
        <f>IF('Capital Structure'!$H$23='Capital Structure'!$E$17,EZ137,EZ143)</f>
        <v>0</v>
      </c>
      <c r="FA148" s="136">
        <f>IF('Capital Structure'!$H$23='Capital Structure'!$E$17,FA137,FA143)</f>
        <v>0</v>
      </c>
      <c r="FB148" s="136">
        <f>IF('Capital Structure'!$H$23='Capital Structure'!$E$17,FB137,FB143)</f>
        <v>0</v>
      </c>
      <c r="FC148" s="136"/>
      <c r="FD148" s="136"/>
      <c r="FE148" s="136"/>
      <c r="FF148" s="136"/>
      <c r="FG148" s="136"/>
      <c r="FH148" s="136"/>
      <c r="FI148" s="136"/>
      <c r="FJ148" s="136"/>
      <c r="FK148" s="136"/>
      <c r="FL148" s="136"/>
      <c r="FM148" s="136"/>
      <c r="FN148" s="136"/>
      <c r="FO148" s="136"/>
      <c r="FP148" s="136"/>
      <c r="FQ148" s="136"/>
      <c r="FR148" s="136"/>
      <c r="FS148" s="136"/>
      <c r="FT148" s="136"/>
      <c r="FU148" s="136"/>
      <c r="FV148" s="136"/>
      <c r="FW148" s="136"/>
      <c r="FX148" s="136"/>
      <c r="FY148" s="136"/>
      <c r="FZ148" s="136"/>
      <c r="GA148" s="136"/>
      <c r="GB148" s="136"/>
      <c r="GC148" s="136"/>
      <c r="GD148" s="136"/>
      <c r="GE148" s="136"/>
      <c r="GF148" s="136"/>
      <c r="GG148" s="136"/>
      <c r="GH148" s="136"/>
      <c r="GI148" s="136"/>
      <c r="GJ148" s="136"/>
      <c r="GK148" s="136"/>
      <c r="GL148" s="136"/>
      <c r="GM148" s="136"/>
      <c r="GN148" s="136"/>
      <c r="GO148" s="136"/>
      <c r="GP148" s="136"/>
      <c r="GQ148" s="136"/>
      <c r="GR148" s="136"/>
      <c r="GS148" s="136"/>
      <c r="GT148" s="136"/>
      <c r="GU148" s="136"/>
      <c r="GV148" s="136"/>
      <c r="GW148" s="136"/>
      <c r="GX148" s="136"/>
    </row>
    <row r="149" spans="2:206">
      <c r="B149" s="140" t="s">
        <v>327</v>
      </c>
      <c r="D149" s="108"/>
      <c r="E149" s="136">
        <f>IF('Capital Structure'!$H$23='Capital Structure'!$E$17,E136+E138,E142+E144)</f>
        <v>0</v>
      </c>
      <c r="F149" s="136">
        <f>IF('Capital Structure'!$H$23='Capital Structure'!$E$17,F136+F138,F142+F144)</f>
        <v>0</v>
      </c>
      <c r="G149" s="136">
        <f>IF('Capital Structure'!$H$23='Capital Structure'!$E$17,G136+G138,G142+G144)</f>
        <v>0</v>
      </c>
      <c r="H149" s="136">
        <f>IF('Capital Structure'!$H$23='Capital Structure'!$E$17,H136+H138,H142+H144)</f>
        <v>0</v>
      </c>
      <c r="I149" s="136">
        <f>IF('Capital Structure'!$H$23='Capital Structure'!$E$17,I136+I138,I142+I144)</f>
        <v>0</v>
      </c>
      <c r="J149" s="136">
        <f>IF('Capital Structure'!$H$23='Capital Structure'!$E$17,J136+J138,J142+J144)</f>
        <v>0</v>
      </c>
      <c r="K149" s="136">
        <f>IF('Capital Structure'!$H$23='Capital Structure'!$E$17,K136+K138,K142+K144)</f>
        <v>0</v>
      </c>
      <c r="L149" s="136">
        <f>IF('Capital Structure'!$H$23='Capital Structure'!$E$17,L136+L138,L142+L144)</f>
        <v>0</v>
      </c>
      <c r="M149" s="136">
        <f>IF('Capital Structure'!$H$23='Capital Structure'!$E$17,M136+M138,M142+M144)</f>
        <v>0</v>
      </c>
      <c r="N149" s="136">
        <f>IF('Capital Structure'!$H$23='Capital Structure'!$E$17,N136+N138,N142+N144)</f>
        <v>0</v>
      </c>
      <c r="O149" s="136">
        <f>IF('Capital Structure'!$H$23='Capital Structure'!$E$17,O136+O138,O142+O144)</f>
        <v>0</v>
      </c>
      <c r="P149" s="136">
        <f>IF('Capital Structure'!$H$23='Capital Structure'!$E$17,P136+P138,P142+P144)</f>
        <v>0</v>
      </c>
      <c r="Q149" s="136">
        <f>IF('Capital Structure'!$H$23='Capital Structure'!$E$17,Q136+Q138,Q142+Q144)</f>
        <v>0</v>
      </c>
      <c r="R149" s="136">
        <f>IF('Capital Structure'!$H$23='Capital Structure'!$E$17,R136+R138,R142+R144)</f>
        <v>0</v>
      </c>
      <c r="S149" s="136">
        <f>IF('Capital Structure'!$H$23='Capital Structure'!$E$17,S136+S138,S142+S144)</f>
        <v>0</v>
      </c>
      <c r="T149" s="136">
        <f>IF('Capital Structure'!$H$23='Capital Structure'!$E$17,T136+T138,T142+T144)</f>
        <v>0</v>
      </c>
      <c r="U149" s="136">
        <f>IF('Capital Structure'!$H$23='Capital Structure'!$E$17,U136+U138,U142+U144)</f>
        <v>0</v>
      </c>
      <c r="V149" s="136">
        <f>IF('Capital Structure'!$H$23='Capital Structure'!$E$17,V136+V138,V142+V144)</f>
        <v>0</v>
      </c>
      <c r="W149" s="136">
        <f>IF('Capital Structure'!$H$23='Capital Structure'!$E$17,W136+W138,W142+W144)</f>
        <v>0</v>
      </c>
      <c r="X149" s="136">
        <f>IF('Capital Structure'!$H$23='Capital Structure'!$E$17,X136+X138,X142+X144)</f>
        <v>0</v>
      </c>
      <c r="Y149" s="136">
        <f>IF('Capital Structure'!$H$23='Capital Structure'!$E$17,Y136+Y138,Y142+Y144)</f>
        <v>0</v>
      </c>
      <c r="Z149" s="136">
        <f>IF('Capital Structure'!$H$23='Capital Structure'!$E$17,Z136+Z138,Z142+Z144)</f>
        <v>0</v>
      </c>
      <c r="AA149" s="136">
        <f>IF('Capital Structure'!$H$23='Capital Structure'!$E$17,AA136+AA138,AA142+AA144)</f>
        <v>0</v>
      </c>
      <c r="AB149" s="136">
        <f>IF('Capital Structure'!$H$23='Capital Structure'!$E$17,AB136+AB138,AB142+AB144)</f>
        <v>0</v>
      </c>
      <c r="AC149" s="136">
        <f>IF('Capital Structure'!$H$23='Capital Structure'!$E$17,AC136+AC138,AC142+AC144)</f>
        <v>0</v>
      </c>
      <c r="AD149" s="136">
        <f>IF('Capital Structure'!$H$23='Capital Structure'!$E$17,AD136+AD138,AD142+AD144)</f>
        <v>0</v>
      </c>
      <c r="AE149" s="136">
        <f>IF('Capital Structure'!$H$23='Capital Structure'!$E$17,AE136+AE138,AE142+AE144)</f>
        <v>0</v>
      </c>
      <c r="AF149" s="136">
        <f>IF('Capital Structure'!$H$23='Capital Structure'!$E$17,AF136+AF138,AF142+AF144)</f>
        <v>0</v>
      </c>
      <c r="AG149" s="136">
        <f>IF('Capital Structure'!$H$23='Capital Structure'!$E$17,AG136+AG138,AG142+AG144)</f>
        <v>0</v>
      </c>
      <c r="AH149" s="136">
        <f>IF('Capital Structure'!$H$23='Capital Structure'!$E$17,AH136+AH138,AH142+AH144)</f>
        <v>0</v>
      </c>
      <c r="AI149" s="136">
        <f>IF('Capital Structure'!$H$23='Capital Structure'!$E$17,AI136+AI138,AI142+AI144)</f>
        <v>0</v>
      </c>
      <c r="AJ149" s="136">
        <f>IF('Capital Structure'!$H$23='Capital Structure'!$E$17,AJ136+AJ138,AJ142+AJ144)</f>
        <v>0</v>
      </c>
      <c r="AK149" s="136">
        <f>IF('Capital Structure'!$H$23='Capital Structure'!$E$17,AK136+AK138,AK142+AK144)</f>
        <v>0</v>
      </c>
      <c r="AL149" s="136">
        <f>IF('Capital Structure'!$H$23='Capital Structure'!$E$17,AL136+AL138,AL142+AL144)</f>
        <v>0</v>
      </c>
      <c r="AM149" s="136">
        <f>IF('Capital Structure'!$H$23='Capital Structure'!$E$17,AM136+AM138,AM142+AM144)</f>
        <v>0</v>
      </c>
      <c r="AN149" s="136">
        <f>IF('Capital Structure'!$H$23='Capital Structure'!$E$17,AN136+AN138,AN142+AN144)</f>
        <v>0</v>
      </c>
      <c r="AO149" s="136">
        <f>IF('Capital Structure'!$H$23='Capital Structure'!$E$17,AO136+AO138,AO142+AO144)</f>
        <v>0</v>
      </c>
      <c r="AP149" s="136">
        <f>IF('Capital Structure'!$H$23='Capital Structure'!$E$17,AP136+AP138,AP142+AP144)</f>
        <v>0</v>
      </c>
      <c r="AQ149" s="136">
        <f>IF('Capital Structure'!$H$23='Capital Structure'!$E$17,AQ136+AQ138,AQ142+AQ144)</f>
        <v>0</v>
      </c>
      <c r="AR149" s="136">
        <f>IF('Capital Structure'!$H$23='Capital Structure'!$E$17,AR136+AR138,AR142+AR144)</f>
        <v>0</v>
      </c>
      <c r="AS149" s="136">
        <f>IF('Capital Structure'!$H$23='Capital Structure'!$E$17,AS136+AS138,AS142+AS144)</f>
        <v>0</v>
      </c>
      <c r="AT149" s="136">
        <f>IF('Capital Structure'!$H$23='Capital Structure'!$E$17,AT136+AT138,AT142+AT144)</f>
        <v>0</v>
      </c>
      <c r="AU149" s="136">
        <f>IF('Capital Structure'!$H$23='Capital Structure'!$E$17,AU136+AU138,AU142+AU144)</f>
        <v>0</v>
      </c>
      <c r="AV149" s="136">
        <f>IF('Capital Structure'!$H$23='Capital Structure'!$E$17,AV136+AV138,AV142+AV144)</f>
        <v>0</v>
      </c>
      <c r="AW149" s="136">
        <f>IF('Capital Structure'!$H$23='Capital Structure'!$E$17,AW136+AW138,AW142+AW144)</f>
        <v>0</v>
      </c>
      <c r="AX149" s="136">
        <f>IF('Capital Structure'!$H$23='Capital Structure'!$E$17,AX136+AX138,AX142+AX144)</f>
        <v>0</v>
      </c>
      <c r="AY149" s="136">
        <f>IF('Capital Structure'!$H$23='Capital Structure'!$E$17,AY136+AY138,AY142+AY144)</f>
        <v>0</v>
      </c>
      <c r="AZ149" s="136">
        <f>IF('Capital Structure'!$H$23='Capital Structure'!$E$17,AZ136+AZ138,AZ142+AZ144)</f>
        <v>0</v>
      </c>
      <c r="BA149" s="136">
        <f>IF('Capital Structure'!$H$23='Capital Structure'!$E$17,BA136+BA138,BA142+BA144)</f>
        <v>0</v>
      </c>
      <c r="BB149" s="136">
        <f>IF('Capital Structure'!$H$23='Capital Structure'!$E$17,BB136+BB138,BB142+BB144)</f>
        <v>0</v>
      </c>
      <c r="BC149" s="136">
        <f>IF('Capital Structure'!$H$23='Capital Structure'!$E$17,BC136+BC138,BC142+BC144)</f>
        <v>0</v>
      </c>
      <c r="BD149" s="136">
        <f>IF('Capital Structure'!$H$23='Capital Structure'!$E$17,BD136+BD138,BD142+BD144)</f>
        <v>0</v>
      </c>
      <c r="BE149" s="136">
        <f>IF('Capital Structure'!$H$23='Capital Structure'!$E$17,BE136+BE138,BE142+BE144)</f>
        <v>0</v>
      </c>
      <c r="BF149" s="136">
        <f>IF('Capital Structure'!$H$23='Capital Structure'!$E$17,BF136+BF138,BF142+BF144)</f>
        <v>0</v>
      </c>
      <c r="BG149" s="136">
        <f>IF('Capital Structure'!$H$23='Capital Structure'!$E$17,BG136+BG138,BG142+BG144)</f>
        <v>0</v>
      </c>
      <c r="BH149" s="136">
        <f>IF('Capital Structure'!$H$23='Capital Structure'!$E$17,BH136+BH138,BH142+BH144)</f>
        <v>0</v>
      </c>
      <c r="BI149" s="136">
        <f>IF('Capital Structure'!$H$23='Capital Structure'!$E$17,BI136+BI138,BI142+BI144)</f>
        <v>0</v>
      </c>
      <c r="BJ149" s="136">
        <f>IF('Capital Structure'!$H$23='Capital Structure'!$E$17,BJ136+BJ138,BJ142+BJ144)</f>
        <v>0</v>
      </c>
      <c r="BK149" s="136">
        <f>IF('Capital Structure'!$H$23='Capital Structure'!$E$17,BK136+BK138,BK142+BK144)</f>
        <v>0</v>
      </c>
      <c r="BL149" s="136">
        <f>IF('Capital Structure'!$H$23='Capital Structure'!$E$17,BL136+BL138,BL142+BL144)</f>
        <v>0</v>
      </c>
      <c r="BM149" s="136">
        <f>IF('Capital Structure'!$H$23='Capital Structure'!$E$17,BM136+BM138,BM142+BM144)</f>
        <v>0</v>
      </c>
      <c r="BN149" s="136">
        <f>IF('Capital Structure'!$H$23='Capital Structure'!$E$17,BN136+BN138,BN142+BN144)</f>
        <v>0</v>
      </c>
      <c r="BO149" s="136">
        <f>IF('Capital Structure'!$H$23='Capital Structure'!$E$17,BO136+BO138,BO142+BO144)</f>
        <v>0</v>
      </c>
      <c r="BP149" s="136">
        <f>IF('Capital Structure'!$H$23='Capital Structure'!$E$17,BP136+BP138,BP142+BP144)</f>
        <v>0</v>
      </c>
      <c r="BQ149" s="136">
        <f>IF('Capital Structure'!$H$23='Capital Structure'!$E$17,BQ136+BQ138,BQ142+BQ144)</f>
        <v>0</v>
      </c>
      <c r="BR149" s="136">
        <f>IF('Capital Structure'!$H$23='Capital Structure'!$E$17,BR136+BR138,BR142+BR144)</f>
        <v>0</v>
      </c>
      <c r="BS149" s="136">
        <f>IF('Capital Structure'!$H$23='Capital Structure'!$E$17,BS136+BS138,BS142+BS144)</f>
        <v>0</v>
      </c>
      <c r="BT149" s="136">
        <f>IF('Capital Structure'!$H$23='Capital Structure'!$E$17,BT136+BT138,BT142+BT144)</f>
        <v>0</v>
      </c>
      <c r="BU149" s="136">
        <f>IF('Capital Structure'!$H$23='Capital Structure'!$E$17,BU136+BU138,BU142+BU144)</f>
        <v>0</v>
      </c>
      <c r="BV149" s="136">
        <f>IF('Capital Structure'!$H$23='Capital Structure'!$E$17,BV136+BV138,BV142+BV144)</f>
        <v>0</v>
      </c>
      <c r="BW149" s="136">
        <f>IF('Capital Structure'!$H$23='Capital Structure'!$E$17,BW136+BW138,BW142+BW144)</f>
        <v>0</v>
      </c>
      <c r="BX149" s="136">
        <f>IF('Capital Structure'!$H$23='Capital Structure'!$E$17,BX136+BX138,BX142+BX144)</f>
        <v>0</v>
      </c>
      <c r="BY149" s="136">
        <f>IF('Capital Structure'!$H$23='Capital Structure'!$E$17,BY136+BY138,BY142+BY144)</f>
        <v>0</v>
      </c>
      <c r="BZ149" s="136">
        <f>IF('Capital Structure'!$H$23='Capital Structure'!$E$17,BZ136+BZ138,BZ142+BZ144)</f>
        <v>0</v>
      </c>
      <c r="CA149" s="136">
        <f>IF('Capital Structure'!$H$23='Capital Structure'!$E$17,CA136+CA138,CA142+CA144)</f>
        <v>0</v>
      </c>
      <c r="CB149" s="136">
        <f>IF('Capital Structure'!$H$23='Capital Structure'!$E$17,CB136+CB138,CB142+CB144)</f>
        <v>93337906.086587623</v>
      </c>
      <c r="CC149" s="136">
        <f>IF('Capital Structure'!$H$23='Capital Structure'!$E$17,CC136+CC138,CC142+CC144)</f>
        <v>0</v>
      </c>
      <c r="CD149" s="136">
        <f>IF('Capital Structure'!$H$23='Capital Structure'!$E$17,CD136+CD138,CD142+CD144)</f>
        <v>0</v>
      </c>
      <c r="CE149" s="136">
        <f>IF('Capital Structure'!$H$23='Capital Structure'!$E$17,CE136+CE138,CE142+CE144)</f>
        <v>0</v>
      </c>
      <c r="CF149" s="136">
        <f>IF('Capital Structure'!$H$23='Capital Structure'!$E$17,CF136+CF138,CF142+CF144)</f>
        <v>0</v>
      </c>
      <c r="CG149" s="136">
        <f>IF('Capital Structure'!$H$23='Capital Structure'!$E$17,CG136+CG138,CG142+CG144)</f>
        <v>0</v>
      </c>
      <c r="CH149" s="136">
        <f>IF('Capital Structure'!$H$23='Capital Structure'!$E$17,CH136+CH138,CH142+CH144)</f>
        <v>0</v>
      </c>
      <c r="CI149" s="136">
        <f>IF('Capital Structure'!$H$23='Capital Structure'!$E$17,CI136+CI138,CI142+CI144)</f>
        <v>0</v>
      </c>
      <c r="CJ149" s="136">
        <f>IF('Capital Structure'!$H$23='Capital Structure'!$E$17,CJ136+CJ138,CJ142+CJ144)</f>
        <v>0</v>
      </c>
      <c r="CK149" s="136">
        <f>IF('Capital Structure'!$H$23='Capital Structure'!$E$17,CK136+CK138,CK142+CK144)</f>
        <v>0</v>
      </c>
      <c r="CL149" s="136">
        <f>IF('Capital Structure'!$H$23='Capital Structure'!$E$17,CL136+CL138,CL142+CL144)</f>
        <v>0</v>
      </c>
      <c r="CM149" s="136">
        <f>IF('Capital Structure'!$H$23='Capital Structure'!$E$17,CM136+CM138,CM142+CM144)</f>
        <v>0</v>
      </c>
      <c r="CN149" s="136">
        <f>IF('Capital Structure'!$H$23='Capital Structure'!$E$17,CN136+CN138,CN142+CN144)</f>
        <v>0</v>
      </c>
      <c r="CO149" s="136">
        <f>IF('Capital Structure'!$H$23='Capital Structure'!$E$17,CO136+CO138,CO142+CO144)</f>
        <v>0</v>
      </c>
      <c r="CP149" s="136">
        <f>IF('Capital Structure'!$H$23='Capital Structure'!$E$17,CP136+CP138,CP142+CP144)</f>
        <v>0</v>
      </c>
      <c r="CQ149" s="136">
        <f>IF('Capital Structure'!$H$23='Capital Structure'!$E$17,CQ136+CQ138,CQ142+CQ144)</f>
        <v>0</v>
      </c>
      <c r="CR149" s="136">
        <f>IF('Capital Structure'!$H$23='Capital Structure'!$E$17,CR136+CR138,CR142+CR144)</f>
        <v>0</v>
      </c>
      <c r="CS149" s="136">
        <f>IF('Capital Structure'!$H$23='Capital Structure'!$E$17,CS136+CS138,CS142+CS144)</f>
        <v>0</v>
      </c>
      <c r="CT149" s="136">
        <f>IF('Capital Structure'!$H$23='Capital Structure'!$E$17,CT136+CT138,CT142+CT144)</f>
        <v>0</v>
      </c>
      <c r="CU149" s="136">
        <f>IF('Capital Structure'!$H$23='Capital Structure'!$E$17,CU136+CU138,CU142+CU144)</f>
        <v>0</v>
      </c>
      <c r="CV149" s="136">
        <f>IF('Capital Structure'!$H$23='Capital Structure'!$E$17,CV136+CV138,CV142+CV144)</f>
        <v>0</v>
      </c>
      <c r="CW149" s="136">
        <f>IF('Capital Structure'!$H$23='Capital Structure'!$E$17,CW136+CW138,CW142+CW144)</f>
        <v>0</v>
      </c>
      <c r="CX149" s="136">
        <f>IF('Capital Structure'!$H$23='Capital Structure'!$E$17,CX136+CX138,CX142+CX144)</f>
        <v>0</v>
      </c>
      <c r="CY149" s="136">
        <f>IF('Capital Structure'!$H$23='Capital Structure'!$E$17,CY136+CY138,CY142+CY144)</f>
        <v>0</v>
      </c>
      <c r="CZ149" s="136">
        <f>IF('Capital Structure'!$H$23='Capital Structure'!$E$17,CZ136+CZ138,CZ142+CZ144)</f>
        <v>0</v>
      </c>
      <c r="DA149" s="136">
        <f>IF('Capital Structure'!$H$23='Capital Structure'!$E$17,DA136+DA138,DA142+DA144)</f>
        <v>0</v>
      </c>
      <c r="DB149" s="136">
        <f>IF('Capital Structure'!$H$23='Capital Structure'!$E$17,DB136+DB138,DB142+DB144)</f>
        <v>0</v>
      </c>
      <c r="DC149" s="136">
        <f>IF('Capital Structure'!$H$23='Capital Structure'!$E$17,DC136+DC138,DC142+DC144)</f>
        <v>0</v>
      </c>
      <c r="DD149" s="136">
        <f>IF('Capital Structure'!$H$23='Capital Structure'!$E$17,DD136+DD138,DD142+DD144)</f>
        <v>0</v>
      </c>
      <c r="DE149" s="136">
        <f>IF('Capital Structure'!$H$23='Capital Structure'!$E$17,DE136+DE138,DE142+DE144)</f>
        <v>0</v>
      </c>
      <c r="DF149" s="136">
        <f>IF('Capital Structure'!$H$23='Capital Structure'!$E$17,DF136+DF138,DF142+DF144)</f>
        <v>0</v>
      </c>
      <c r="DG149" s="136">
        <f>IF('Capital Structure'!$H$23='Capital Structure'!$E$17,DG136+DG138,DG142+DG144)</f>
        <v>0</v>
      </c>
      <c r="DH149" s="136">
        <f>IF('Capital Structure'!$H$23='Capital Structure'!$E$17,DH136+DH138,DH142+DH144)</f>
        <v>0</v>
      </c>
      <c r="DI149" s="136">
        <f>IF('Capital Structure'!$H$23='Capital Structure'!$E$17,DI136+DI138,DI142+DI144)</f>
        <v>0</v>
      </c>
      <c r="DJ149" s="136">
        <f>IF('Capital Structure'!$H$23='Capital Structure'!$E$17,DJ136+DJ138,DJ142+DJ144)</f>
        <v>0</v>
      </c>
      <c r="DK149" s="136">
        <f>IF('Capital Structure'!$H$23='Capital Structure'!$E$17,DK136+DK138,DK142+DK144)</f>
        <v>0</v>
      </c>
      <c r="DL149" s="136">
        <f>IF('Capital Structure'!$H$23='Capital Structure'!$E$17,DL136+DL138,DL142+DL144)</f>
        <v>0</v>
      </c>
      <c r="DM149" s="136">
        <f>IF('Capital Structure'!$H$23='Capital Structure'!$E$17,DM136+DM138,DM142+DM144)</f>
        <v>0</v>
      </c>
      <c r="DN149" s="136">
        <f>IF('Capital Structure'!$H$23='Capital Structure'!$E$17,DN136+DN138,DN142+DN144)</f>
        <v>0</v>
      </c>
      <c r="DO149" s="136">
        <f>IF('Capital Structure'!$H$23='Capital Structure'!$E$17,DO136+DO138,DO142+DO144)</f>
        <v>0</v>
      </c>
      <c r="DP149" s="136">
        <f>IF('Capital Structure'!$H$23='Capital Structure'!$E$17,DP136+DP138,DP142+DP144)</f>
        <v>0</v>
      </c>
      <c r="DQ149" s="136">
        <f>IF('Capital Structure'!$H$23='Capital Structure'!$E$17,DQ136+DQ138,DQ142+DQ144)</f>
        <v>0</v>
      </c>
      <c r="DR149" s="136">
        <f>IF('Capital Structure'!$H$23='Capital Structure'!$E$17,DR136+DR138,DR142+DR144)</f>
        <v>0</v>
      </c>
      <c r="DS149" s="136">
        <f>IF('Capital Structure'!$H$23='Capital Structure'!$E$17,DS136+DS138,DS142+DS144)</f>
        <v>0</v>
      </c>
      <c r="DT149" s="136">
        <f>IF('Capital Structure'!$H$23='Capital Structure'!$E$17,DT136+DT138,DT142+DT144)</f>
        <v>0</v>
      </c>
      <c r="DU149" s="136">
        <f>IF('Capital Structure'!$H$23='Capital Structure'!$E$17,DU136+DU138,DU142+DU144)</f>
        <v>0</v>
      </c>
      <c r="DV149" s="136">
        <f>IF('Capital Structure'!$H$23='Capital Structure'!$E$17,DV136+DV138,DV142+DV144)</f>
        <v>0</v>
      </c>
      <c r="DW149" s="136">
        <f>IF('Capital Structure'!$H$23='Capital Structure'!$E$17,DW136+DW138,DW142+DW144)</f>
        <v>0</v>
      </c>
      <c r="DX149" s="136">
        <f>IF('Capital Structure'!$H$23='Capital Structure'!$E$17,DX136+DX138,DX142+DX144)</f>
        <v>0</v>
      </c>
      <c r="DY149" s="136">
        <f>IF('Capital Structure'!$H$23='Capital Structure'!$E$17,DY136+DY138,DY142+DY144)</f>
        <v>0</v>
      </c>
      <c r="DZ149" s="136">
        <f>IF('Capital Structure'!$H$23='Capital Structure'!$E$17,DZ136+DZ138,DZ142+DZ144)</f>
        <v>0</v>
      </c>
      <c r="EA149" s="136">
        <f>IF('Capital Structure'!$H$23='Capital Structure'!$E$17,EA136+EA138,EA142+EA144)</f>
        <v>0</v>
      </c>
      <c r="EB149" s="136">
        <f>IF('Capital Structure'!$H$23='Capital Structure'!$E$17,EB136+EB138,EB142+EB144)</f>
        <v>0</v>
      </c>
      <c r="EC149" s="136">
        <f>IF('Capital Structure'!$H$23='Capital Structure'!$E$17,EC136+EC138,EC142+EC144)</f>
        <v>0</v>
      </c>
      <c r="ED149" s="136">
        <f>IF('Capital Structure'!$H$23='Capital Structure'!$E$17,ED136+ED138,ED142+ED144)</f>
        <v>0</v>
      </c>
      <c r="EE149" s="136">
        <f>IF('Capital Structure'!$H$23='Capital Structure'!$E$17,EE136+EE138,EE142+EE144)</f>
        <v>0</v>
      </c>
      <c r="EF149" s="136">
        <f>IF('Capital Structure'!$H$23='Capital Structure'!$E$17,EF136+EF138,EF142+EF144)</f>
        <v>0</v>
      </c>
      <c r="EG149" s="136">
        <f>IF('Capital Structure'!$H$23='Capital Structure'!$E$17,EG136+EG138,EG142+EG144)</f>
        <v>0</v>
      </c>
      <c r="EH149" s="136">
        <f>IF('Capital Structure'!$H$23='Capital Structure'!$E$17,EH136+EH138,EH142+EH144)</f>
        <v>0</v>
      </c>
      <c r="EI149" s="136">
        <f>IF('Capital Structure'!$H$23='Capital Structure'!$E$17,EI136+EI138,EI142+EI144)</f>
        <v>0</v>
      </c>
      <c r="EJ149" s="136">
        <f>IF('Capital Structure'!$H$23='Capital Structure'!$E$17,EJ136+EJ138,EJ142+EJ144)</f>
        <v>0</v>
      </c>
      <c r="EK149" s="136">
        <f>IF('Capital Structure'!$H$23='Capital Structure'!$E$17,EK136+EK138,EK142+EK144)</f>
        <v>0</v>
      </c>
      <c r="EL149" s="136">
        <f>IF('Capital Structure'!$H$23='Capital Structure'!$E$17,EL136+EL138,EL142+EL144)</f>
        <v>0</v>
      </c>
      <c r="EM149" s="136">
        <f>IF('Capital Structure'!$H$23='Capital Structure'!$E$17,EM136+EM138,EM142+EM144)</f>
        <v>0</v>
      </c>
      <c r="EN149" s="136">
        <f>IF('Capital Structure'!$H$23='Capital Structure'!$E$17,EN136+EN138,EN142+EN144)</f>
        <v>0</v>
      </c>
      <c r="EO149" s="136">
        <f>IF('Capital Structure'!$H$23='Capital Structure'!$E$17,EO136+EO138,EO142+EO144)</f>
        <v>0</v>
      </c>
      <c r="EP149" s="136">
        <f>IF('Capital Structure'!$H$23='Capital Structure'!$E$17,EP136+EP138,EP142+EP144)</f>
        <v>0</v>
      </c>
      <c r="EQ149" s="136">
        <f>IF('Capital Structure'!$H$23='Capital Structure'!$E$17,EQ136+EQ138,EQ142+EQ144)</f>
        <v>0</v>
      </c>
      <c r="ER149" s="136">
        <f>IF('Capital Structure'!$H$23='Capital Structure'!$E$17,ER136+ER138,ER142+ER144)</f>
        <v>0</v>
      </c>
      <c r="ES149" s="136">
        <f>IF('Capital Structure'!$H$23='Capital Structure'!$E$17,ES136+ES138,ES142+ES144)</f>
        <v>0</v>
      </c>
      <c r="ET149" s="136">
        <f>IF('Capital Structure'!$H$23='Capital Structure'!$E$17,ET136+ET138,ET142+ET144)</f>
        <v>0</v>
      </c>
      <c r="EU149" s="136">
        <f>IF('Capital Structure'!$H$23='Capital Structure'!$E$17,EU136+EU138,EU142+EU144)</f>
        <v>0</v>
      </c>
      <c r="EV149" s="136">
        <f>IF('Capital Structure'!$H$23='Capital Structure'!$E$17,EV136+EV138,EV142+EV144)</f>
        <v>0</v>
      </c>
      <c r="EW149" s="136">
        <f>IF('Capital Structure'!$H$23='Capital Structure'!$E$17,EW136+EW138,EW142+EW144)</f>
        <v>0</v>
      </c>
      <c r="EX149" s="136">
        <f>IF('Capital Structure'!$H$23='Capital Structure'!$E$17,EX136+EX138,EX142+EX144)</f>
        <v>0</v>
      </c>
      <c r="EY149" s="136">
        <f>IF('Capital Structure'!$H$23='Capital Structure'!$E$17,EY136+EY138,EY142+EY144)</f>
        <v>0</v>
      </c>
      <c r="EZ149" s="136">
        <f>IF('Capital Structure'!$H$23='Capital Structure'!$E$17,EZ136+EZ138,EZ142+EZ144)</f>
        <v>0</v>
      </c>
      <c r="FA149" s="136">
        <f>IF('Capital Structure'!$H$23='Capital Structure'!$E$17,FA136+FA138,FA142+FA144)</f>
        <v>0</v>
      </c>
      <c r="FB149" s="136">
        <f>IF('Capital Structure'!$H$23='Capital Structure'!$E$17,FB136+FB138,FB142+FB144)</f>
        <v>0</v>
      </c>
      <c r="FC149" s="136"/>
      <c r="FD149" s="136"/>
      <c r="FE149" s="136"/>
      <c r="FF149" s="136"/>
      <c r="FG149" s="136"/>
      <c r="FH149" s="136"/>
      <c r="FI149" s="136"/>
      <c r="FJ149" s="136"/>
      <c r="FK149" s="136"/>
      <c r="FL149" s="136"/>
      <c r="FM149" s="136"/>
      <c r="FN149" s="136"/>
      <c r="FO149" s="136"/>
      <c r="FP149" s="136"/>
      <c r="FQ149" s="136"/>
      <c r="FR149" s="136"/>
      <c r="FS149" s="136"/>
      <c r="FT149" s="136"/>
      <c r="FU149" s="136"/>
      <c r="FV149" s="136"/>
      <c r="FW149" s="136"/>
      <c r="FX149" s="136"/>
      <c r="FY149" s="136"/>
      <c r="FZ149" s="136"/>
      <c r="GA149" s="136"/>
      <c r="GB149" s="136"/>
      <c r="GC149" s="136"/>
      <c r="GD149" s="136"/>
      <c r="GE149" s="136"/>
      <c r="GF149" s="136"/>
      <c r="GG149" s="136"/>
      <c r="GH149" s="136"/>
      <c r="GI149" s="136"/>
      <c r="GJ149" s="136"/>
      <c r="GK149" s="136"/>
      <c r="GL149" s="136"/>
      <c r="GM149" s="136"/>
      <c r="GN149" s="136"/>
      <c r="GO149" s="136"/>
      <c r="GP149" s="136"/>
      <c r="GQ149" s="136"/>
      <c r="GR149" s="136"/>
      <c r="GS149" s="136"/>
      <c r="GT149" s="136"/>
      <c r="GU149" s="136"/>
      <c r="GV149" s="136"/>
      <c r="GW149" s="136"/>
      <c r="GX149" s="136"/>
    </row>
    <row r="150" spans="2:206">
      <c r="B150" s="140" t="s">
        <v>334</v>
      </c>
      <c r="D150" s="108"/>
      <c r="E150" s="136">
        <f>IF('Capital Structure'!$H$23='Capital Structure'!$E$17,E135,E141)</f>
        <v>0</v>
      </c>
      <c r="F150" s="136">
        <f>IF('Capital Structure'!$H$23='Capital Structure'!$E$17,F135,F141)</f>
        <v>0</v>
      </c>
      <c r="G150" s="136">
        <f>IF('Capital Structure'!$H$23='Capital Structure'!$E$17,G135,G141)</f>
        <v>0</v>
      </c>
      <c r="H150" s="136">
        <f>IF('Capital Structure'!$H$23='Capital Structure'!$E$17,H135,H141)</f>
        <v>0</v>
      </c>
      <c r="I150" s="136">
        <f>IF('Capital Structure'!$H$23='Capital Structure'!$E$17,I135,I141)</f>
        <v>0</v>
      </c>
      <c r="J150" s="136">
        <f>IF('Capital Structure'!$H$23='Capital Structure'!$E$17,J135,J141)</f>
        <v>0</v>
      </c>
      <c r="K150" s="136">
        <f>IF('Capital Structure'!$H$23='Capital Structure'!$E$17,K135,K141)</f>
        <v>0</v>
      </c>
      <c r="L150" s="136">
        <f>IF('Capital Structure'!$H$23='Capital Structure'!$E$17,L135,L141)</f>
        <v>0</v>
      </c>
      <c r="M150" s="136">
        <f>IF('Capital Structure'!$H$23='Capital Structure'!$E$17,M135,M141)</f>
        <v>0</v>
      </c>
      <c r="N150" s="136">
        <f>IF('Capital Structure'!$H$23='Capital Structure'!$E$17,N135,N141)</f>
        <v>0</v>
      </c>
      <c r="O150" s="136">
        <f>IF('Capital Structure'!$H$23='Capital Structure'!$E$17,O135,O141)</f>
        <v>0</v>
      </c>
      <c r="P150" s="136">
        <f>IF('Capital Structure'!$H$23='Capital Structure'!$E$17,P135,P141)</f>
        <v>0</v>
      </c>
      <c r="Q150" s="136">
        <f>IF('Capital Structure'!$H$23='Capital Structure'!$E$17,Q135,Q141)</f>
        <v>0</v>
      </c>
      <c r="R150" s="136">
        <f>IF('Capital Structure'!$H$23='Capital Structure'!$E$17,R135,R141)</f>
        <v>0</v>
      </c>
      <c r="S150" s="136">
        <f>IF('Capital Structure'!$H$23='Capital Structure'!$E$17,S135,S141)</f>
        <v>0</v>
      </c>
      <c r="T150" s="136">
        <f>IF('Capital Structure'!$H$23='Capital Structure'!$E$17,T135,T141)</f>
        <v>0</v>
      </c>
      <c r="U150" s="136">
        <f>IF('Capital Structure'!$H$23='Capital Structure'!$E$17,U135,U141)</f>
        <v>0</v>
      </c>
      <c r="V150" s="136">
        <f>IF('Capital Structure'!$H$23='Capital Structure'!$E$17,V135,V141)</f>
        <v>0</v>
      </c>
      <c r="W150" s="136">
        <f>IF('Capital Structure'!$H$23='Capital Structure'!$E$17,W135,W141)</f>
        <v>0</v>
      </c>
      <c r="X150" s="136">
        <f>IF('Capital Structure'!$H$23='Capital Structure'!$E$17,X135,X141)</f>
        <v>0</v>
      </c>
      <c r="Y150" s="136">
        <f>IF('Capital Structure'!$H$23='Capital Structure'!$E$17,Y135,Y141)</f>
        <v>0</v>
      </c>
      <c r="Z150" s="136">
        <f>IF('Capital Structure'!$H$23='Capital Structure'!$E$17,Z135,Z141)</f>
        <v>0</v>
      </c>
      <c r="AA150" s="136">
        <f>IF('Capital Structure'!$H$23='Capital Structure'!$E$17,AA135,AA141)</f>
        <v>0</v>
      </c>
      <c r="AB150" s="136">
        <f>IF('Capital Structure'!$H$23='Capital Structure'!$E$17,AB135,AB141)</f>
        <v>0</v>
      </c>
      <c r="AC150" s="136">
        <f>IF('Capital Structure'!$H$23='Capital Structure'!$E$17,AC135,AC141)</f>
        <v>0</v>
      </c>
      <c r="AD150" s="136">
        <f>IF('Capital Structure'!$H$23='Capital Structure'!$E$17,AD135,AD141)</f>
        <v>0</v>
      </c>
      <c r="AE150" s="136">
        <f>IF('Capital Structure'!$H$23='Capital Structure'!$E$17,AE135,AE141)</f>
        <v>0</v>
      </c>
      <c r="AF150" s="136">
        <f>IF('Capital Structure'!$H$23='Capital Structure'!$E$17,AF135,AF141)</f>
        <v>0</v>
      </c>
      <c r="AG150" s="136">
        <f>IF('Capital Structure'!$H$23='Capital Structure'!$E$17,AG135,AG141)</f>
        <v>0</v>
      </c>
      <c r="AH150" s="136">
        <f>IF('Capital Structure'!$H$23='Capital Structure'!$E$17,AH135,AH141)</f>
        <v>0</v>
      </c>
      <c r="AI150" s="136">
        <f>IF('Capital Structure'!$H$23='Capital Structure'!$E$17,AI135,AI141)</f>
        <v>0</v>
      </c>
      <c r="AJ150" s="136">
        <f>IF('Capital Structure'!$H$23='Capital Structure'!$E$17,AJ135,AJ141)</f>
        <v>0</v>
      </c>
      <c r="AK150" s="136">
        <f>IF('Capital Structure'!$H$23='Capital Structure'!$E$17,AK135,AK141)</f>
        <v>0</v>
      </c>
      <c r="AL150" s="136">
        <f>IF('Capital Structure'!$H$23='Capital Structure'!$E$17,AL135,AL141)</f>
        <v>0</v>
      </c>
      <c r="AM150" s="136">
        <f>IF('Capital Structure'!$H$23='Capital Structure'!$E$17,AM135,AM141)</f>
        <v>0</v>
      </c>
      <c r="AN150" s="136">
        <f>IF('Capital Structure'!$H$23='Capital Structure'!$E$17,AN135,AN141)</f>
        <v>0</v>
      </c>
      <c r="AO150" s="136">
        <f>IF('Capital Structure'!$H$23='Capital Structure'!$E$17,AO135,AO141)</f>
        <v>0</v>
      </c>
      <c r="AP150" s="136">
        <f>IF('Capital Structure'!$H$23='Capital Structure'!$E$17,AP135,AP141)</f>
        <v>0</v>
      </c>
      <c r="AQ150" s="136">
        <f>IF('Capital Structure'!$H$23='Capital Structure'!$E$17,AQ135,AQ141)</f>
        <v>0</v>
      </c>
      <c r="AR150" s="136">
        <f>IF('Capital Structure'!$H$23='Capital Structure'!$E$17,AR135,AR141)</f>
        <v>0</v>
      </c>
      <c r="AS150" s="136">
        <f>IF('Capital Structure'!$H$23='Capital Structure'!$E$17,AS135,AS141)</f>
        <v>0</v>
      </c>
      <c r="AT150" s="136">
        <f>IF('Capital Structure'!$H$23='Capital Structure'!$E$17,AT135,AT141)</f>
        <v>0</v>
      </c>
      <c r="AU150" s="136">
        <f>IF('Capital Structure'!$H$23='Capital Structure'!$E$17,AU135,AU141)</f>
        <v>0</v>
      </c>
      <c r="AV150" s="136">
        <f>IF('Capital Structure'!$H$23='Capital Structure'!$E$17,AV135,AV141)</f>
        <v>0</v>
      </c>
      <c r="AW150" s="136">
        <f>IF('Capital Structure'!$H$23='Capital Structure'!$E$17,AW135,AW141)</f>
        <v>0</v>
      </c>
      <c r="AX150" s="136">
        <f>IF('Capital Structure'!$H$23='Capital Structure'!$E$17,AX135,AX141)</f>
        <v>0</v>
      </c>
      <c r="AY150" s="136">
        <f>IF('Capital Structure'!$H$23='Capital Structure'!$E$17,AY135,AY141)</f>
        <v>0</v>
      </c>
      <c r="AZ150" s="136">
        <f>IF('Capital Structure'!$H$23='Capital Structure'!$E$17,AZ135,AZ141)</f>
        <v>0</v>
      </c>
      <c r="BA150" s="136">
        <f>IF('Capital Structure'!$H$23='Capital Structure'!$E$17,BA135,BA141)</f>
        <v>0</v>
      </c>
      <c r="BB150" s="136">
        <f>IF('Capital Structure'!$H$23='Capital Structure'!$E$17,BB135,BB141)</f>
        <v>14134.615384615385</v>
      </c>
      <c r="BC150" s="136">
        <f>IF('Capital Structure'!$H$23='Capital Structure'!$E$17,BC135,BC141)</f>
        <v>28328.125</v>
      </c>
      <c r="BD150" s="136">
        <f>IF('Capital Structure'!$H$23='Capital Structure'!$E$17,BD135,BD141)</f>
        <v>42580.774238782062</v>
      </c>
      <c r="BE150" s="136">
        <f>IF('Capital Structure'!$H$23='Capital Structure'!$E$17,BE135,BE141)</f>
        <v>56892.809516059038</v>
      </c>
      <c r="BF150" s="136">
        <f>IF('Capital Structure'!$H$23='Capital Structure'!$E$17,BF135,BF141)</f>
        <v>71264.478273658009</v>
      </c>
      <c r="BG150" s="136">
        <f>IF('Capital Structure'!$H$23='Capital Structure'!$E$17,BG135,BG141)</f>
        <v>85696.028984413628</v>
      </c>
      <c r="BH150" s="136">
        <f>IF('Capital Structure'!$H$23='Capital Structure'!$E$17,BH135,BH141)</f>
        <v>100187.71115646408</v>
      </c>
      <c r="BI150" s="136">
        <f>IF('Capital Structure'!$H$23='Capital Structure'!$E$17,BI135,BI141)</f>
        <v>114739.77533756472</v>
      </c>
      <c r="BJ150" s="136">
        <f>IF('Capital Structure'!$H$23='Capital Structure'!$E$17,BJ135,BJ141)</f>
        <v>129352.47311941996</v>
      </c>
      <c r="BK150" s="136">
        <f>IF('Capital Structure'!$H$23='Capital Structure'!$E$17,BK135,BK141)</f>
        <v>144026.05714203292</v>
      </c>
      <c r="BL150" s="136">
        <f>IF('Capital Structure'!$H$23='Capital Structure'!$E$17,BL135,BL141)</f>
        <v>158760.78109807349</v>
      </c>
      <c r="BM150" s="136">
        <f>IF('Capital Structure'!$H$23='Capital Structure'!$E$17,BM135,BM141)</f>
        <v>173556.89973726418</v>
      </c>
      <c r="BN150" s="136">
        <f>IF('Capital Structure'!$H$23='Capital Structure'!$E$17,BN135,BN141)</f>
        <v>188414.66887078484</v>
      </c>
      <c r="BO150" s="136">
        <f>IF('Capital Structure'!$H$23='Capital Structure'!$E$17,BO135,BO141)</f>
        <v>203334.34537569518</v>
      </c>
      <c r="BP150" s="136">
        <f>IF('Capital Structure'!$H$23='Capital Structure'!$E$17,BP135,BP141)</f>
        <v>218316.18719937597</v>
      </c>
      <c r="BQ150" s="136">
        <f>IF('Capital Structure'!$H$23='Capital Structure'!$E$17,BQ135,BQ141)</f>
        <v>233360.45336398878</v>
      </c>
      <c r="BR150" s="136">
        <f>IF('Capital Structure'!$H$23='Capital Structure'!$E$17,BR135,BR141)</f>
        <v>248467.40397095415</v>
      </c>
      <c r="BS150" s="136">
        <f>IF('Capital Structure'!$H$23='Capital Structure'!$E$17,BS135,BS141)</f>
        <v>263637.30020544847</v>
      </c>
      <c r="BT150" s="136">
        <f>IF('Capital Structure'!$H$23='Capital Structure'!$E$17,BT135,BT141)</f>
        <v>278870.40434091998</v>
      </c>
      <c r="BU150" s="136">
        <f>IF('Capital Structure'!$H$23='Capital Structure'!$E$17,BU135,BU141)</f>
        <v>294166.97974362253</v>
      </c>
      <c r="BV150" s="136">
        <f>IF('Capital Structure'!$H$23='Capital Structure'!$E$17,BV135,BV141)</f>
        <v>309527.2908771697</v>
      </c>
      <c r="BW150" s="136">
        <f>IF('Capital Structure'!$H$23='Capital Structure'!$E$17,BW135,BW141)</f>
        <v>324951.60330710659</v>
      </c>
      <c r="BX150" s="136">
        <f>IF('Capital Structure'!$H$23='Capital Structure'!$E$17,BX135,BX141)</f>
        <v>340440.18370550167</v>
      </c>
      <c r="BY150" s="136">
        <f>IF('Capital Structure'!$H$23='Capital Structure'!$E$17,BY135,BY141)</f>
        <v>355993.29985555657</v>
      </c>
      <c r="BZ150" s="136">
        <f>IF('Capital Structure'!$H$23='Capital Structure'!$E$17,BZ135,BZ141)</f>
        <v>371611.22065623687</v>
      </c>
      <c r="CA150" s="136">
        <f>IF('Capital Structure'!$H$23='Capital Structure'!$E$17,CA135,CA141)</f>
        <v>387294.21612691967</v>
      </c>
      <c r="CB150" s="136">
        <f>IF('Capital Structure'!$H$23='Capital Structure'!$E$17,CB135,CB141)</f>
        <v>0</v>
      </c>
      <c r="CC150" s="136">
        <f>IF('Capital Structure'!$H$23='Capital Structure'!$E$17,CC135,CC141)</f>
        <v>0</v>
      </c>
      <c r="CD150" s="136">
        <f>IF('Capital Structure'!$H$23='Capital Structure'!$E$17,CD135,CD141)</f>
        <v>0</v>
      </c>
      <c r="CE150" s="136">
        <f>IF('Capital Structure'!$H$23='Capital Structure'!$E$17,CE135,CE141)</f>
        <v>0</v>
      </c>
      <c r="CF150" s="136">
        <f>IF('Capital Structure'!$H$23='Capital Structure'!$E$17,CF135,CF141)</f>
        <v>0</v>
      </c>
      <c r="CG150" s="136">
        <f>IF('Capital Structure'!$H$23='Capital Structure'!$E$17,CG135,CG141)</f>
        <v>0</v>
      </c>
      <c r="CH150" s="136">
        <f>IF('Capital Structure'!$H$23='Capital Structure'!$E$17,CH135,CH141)</f>
        <v>0</v>
      </c>
      <c r="CI150" s="136">
        <f>IF('Capital Structure'!$H$23='Capital Structure'!$E$17,CI135,CI141)</f>
        <v>0</v>
      </c>
      <c r="CJ150" s="136">
        <f>IF('Capital Structure'!$H$23='Capital Structure'!$E$17,CJ135,CJ141)</f>
        <v>0</v>
      </c>
      <c r="CK150" s="136">
        <f>IF('Capital Structure'!$H$23='Capital Structure'!$E$17,CK135,CK141)</f>
        <v>0</v>
      </c>
      <c r="CL150" s="136">
        <f>IF('Capital Structure'!$H$23='Capital Structure'!$E$17,CL135,CL141)</f>
        <v>0</v>
      </c>
      <c r="CM150" s="136">
        <f>IF('Capital Structure'!$H$23='Capital Structure'!$E$17,CM135,CM141)</f>
        <v>0</v>
      </c>
      <c r="CN150" s="136">
        <f>IF('Capital Structure'!$H$23='Capital Structure'!$E$17,CN135,CN141)</f>
        <v>0</v>
      </c>
      <c r="CO150" s="136">
        <f>IF('Capital Structure'!$H$23='Capital Structure'!$E$17,CO135,CO141)</f>
        <v>0</v>
      </c>
      <c r="CP150" s="136">
        <f>IF('Capital Structure'!$H$23='Capital Structure'!$E$17,CP135,CP141)</f>
        <v>0</v>
      </c>
      <c r="CQ150" s="136">
        <f>IF('Capital Structure'!$H$23='Capital Structure'!$E$17,CQ135,CQ141)</f>
        <v>0</v>
      </c>
      <c r="CR150" s="136">
        <f>IF('Capital Structure'!$H$23='Capital Structure'!$E$17,CR135,CR141)</f>
        <v>0</v>
      </c>
      <c r="CS150" s="136">
        <f>IF('Capital Structure'!$H$23='Capital Structure'!$E$17,CS135,CS141)</f>
        <v>0</v>
      </c>
      <c r="CT150" s="136">
        <f>IF('Capital Structure'!$H$23='Capital Structure'!$E$17,CT135,CT141)</f>
        <v>0</v>
      </c>
      <c r="CU150" s="136">
        <f>IF('Capital Structure'!$H$23='Capital Structure'!$E$17,CU135,CU141)</f>
        <v>0</v>
      </c>
      <c r="CV150" s="136">
        <f>IF('Capital Structure'!$H$23='Capital Structure'!$E$17,CV135,CV141)</f>
        <v>0</v>
      </c>
      <c r="CW150" s="136">
        <f>IF('Capital Structure'!$H$23='Capital Structure'!$E$17,CW135,CW141)</f>
        <v>0</v>
      </c>
      <c r="CX150" s="136">
        <f>IF('Capital Structure'!$H$23='Capital Structure'!$E$17,CX135,CX141)</f>
        <v>0</v>
      </c>
      <c r="CY150" s="136">
        <f>IF('Capital Structure'!$H$23='Capital Structure'!$E$17,CY135,CY141)</f>
        <v>0</v>
      </c>
      <c r="CZ150" s="136">
        <f>IF('Capital Structure'!$H$23='Capital Structure'!$E$17,CZ135,CZ141)</f>
        <v>0</v>
      </c>
      <c r="DA150" s="136">
        <f>IF('Capital Structure'!$H$23='Capital Structure'!$E$17,DA135,DA141)</f>
        <v>0</v>
      </c>
      <c r="DB150" s="136">
        <f>IF('Capital Structure'!$H$23='Capital Structure'!$E$17,DB135,DB141)</f>
        <v>0</v>
      </c>
      <c r="DC150" s="136">
        <f>IF('Capital Structure'!$H$23='Capital Structure'!$E$17,DC135,DC141)</f>
        <v>0</v>
      </c>
      <c r="DD150" s="136">
        <f>IF('Capital Structure'!$H$23='Capital Structure'!$E$17,DD135,DD141)</f>
        <v>0</v>
      </c>
      <c r="DE150" s="136">
        <f>IF('Capital Structure'!$H$23='Capital Structure'!$E$17,DE135,DE141)</f>
        <v>0</v>
      </c>
      <c r="DF150" s="136">
        <f>IF('Capital Structure'!$H$23='Capital Structure'!$E$17,DF135,DF141)</f>
        <v>0</v>
      </c>
      <c r="DG150" s="136">
        <f>IF('Capital Structure'!$H$23='Capital Structure'!$E$17,DG135,DG141)</f>
        <v>0</v>
      </c>
      <c r="DH150" s="136">
        <f>IF('Capital Structure'!$H$23='Capital Structure'!$E$17,DH135,DH141)</f>
        <v>0</v>
      </c>
      <c r="DI150" s="136">
        <f>IF('Capital Structure'!$H$23='Capital Structure'!$E$17,DI135,DI141)</f>
        <v>0</v>
      </c>
      <c r="DJ150" s="136">
        <f>IF('Capital Structure'!$H$23='Capital Structure'!$E$17,DJ135,DJ141)</f>
        <v>0</v>
      </c>
      <c r="DK150" s="136">
        <f>IF('Capital Structure'!$H$23='Capital Structure'!$E$17,DK135,DK141)</f>
        <v>0</v>
      </c>
      <c r="DL150" s="136">
        <f>IF('Capital Structure'!$H$23='Capital Structure'!$E$17,DL135,DL141)</f>
        <v>0</v>
      </c>
      <c r="DM150" s="136">
        <f>IF('Capital Structure'!$H$23='Capital Structure'!$E$17,DM135,DM141)</f>
        <v>0</v>
      </c>
      <c r="DN150" s="136">
        <f>IF('Capital Structure'!$H$23='Capital Structure'!$E$17,DN135,DN141)</f>
        <v>0</v>
      </c>
      <c r="DO150" s="136">
        <f>IF('Capital Structure'!$H$23='Capital Structure'!$E$17,DO135,DO141)</f>
        <v>0</v>
      </c>
      <c r="DP150" s="136">
        <f>IF('Capital Structure'!$H$23='Capital Structure'!$E$17,DP135,DP141)</f>
        <v>0</v>
      </c>
      <c r="DQ150" s="136">
        <f>IF('Capital Structure'!$H$23='Capital Structure'!$E$17,DQ135,DQ141)</f>
        <v>0</v>
      </c>
      <c r="DR150" s="136">
        <f>IF('Capital Structure'!$H$23='Capital Structure'!$E$17,DR135,DR141)</f>
        <v>0</v>
      </c>
      <c r="DS150" s="136">
        <f>IF('Capital Structure'!$H$23='Capital Structure'!$E$17,DS135,DS141)</f>
        <v>0</v>
      </c>
      <c r="DT150" s="136">
        <f>IF('Capital Structure'!$H$23='Capital Structure'!$E$17,DT135,DT141)</f>
        <v>0</v>
      </c>
      <c r="DU150" s="136">
        <f>IF('Capital Structure'!$H$23='Capital Structure'!$E$17,DU135,DU141)</f>
        <v>0</v>
      </c>
      <c r="DV150" s="136">
        <f>IF('Capital Structure'!$H$23='Capital Structure'!$E$17,DV135,DV141)</f>
        <v>0</v>
      </c>
      <c r="DW150" s="136">
        <f>IF('Capital Structure'!$H$23='Capital Structure'!$E$17,DW135,DW141)</f>
        <v>0</v>
      </c>
      <c r="DX150" s="136">
        <f>IF('Capital Structure'!$H$23='Capital Structure'!$E$17,DX135,DX141)</f>
        <v>0</v>
      </c>
      <c r="DY150" s="136">
        <f>IF('Capital Structure'!$H$23='Capital Structure'!$E$17,DY135,DY141)</f>
        <v>0</v>
      </c>
      <c r="DZ150" s="136">
        <f>IF('Capital Structure'!$H$23='Capital Structure'!$E$17,DZ135,DZ141)</f>
        <v>0</v>
      </c>
      <c r="EA150" s="136">
        <f>IF('Capital Structure'!$H$23='Capital Structure'!$E$17,EA135,EA141)</f>
        <v>0</v>
      </c>
      <c r="EB150" s="136">
        <f>IF('Capital Structure'!$H$23='Capital Structure'!$E$17,EB135,EB141)</f>
        <v>0</v>
      </c>
      <c r="EC150" s="136">
        <f>IF('Capital Structure'!$H$23='Capital Structure'!$E$17,EC135,EC141)</f>
        <v>0</v>
      </c>
      <c r="ED150" s="136">
        <f>IF('Capital Structure'!$H$23='Capital Structure'!$E$17,ED135,ED141)</f>
        <v>0</v>
      </c>
      <c r="EE150" s="136">
        <f>IF('Capital Structure'!$H$23='Capital Structure'!$E$17,EE135,EE141)</f>
        <v>0</v>
      </c>
      <c r="EF150" s="136">
        <f>IF('Capital Structure'!$H$23='Capital Structure'!$E$17,EF135,EF141)</f>
        <v>0</v>
      </c>
      <c r="EG150" s="136">
        <f>IF('Capital Structure'!$H$23='Capital Structure'!$E$17,EG135,EG141)</f>
        <v>0</v>
      </c>
      <c r="EH150" s="136">
        <f>IF('Capital Structure'!$H$23='Capital Structure'!$E$17,EH135,EH141)</f>
        <v>0</v>
      </c>
      <c r="EI150" s="136">
        <f>IF('Capital Structure'!$H$23='Capital Structure'!$E$17,EI135,EI141)</f>
        <v>0</v>
      </c>
      <c r="EJ150" s="136">
        <f>IF('Capital Structure'!$H$23='Capital Structure'!$E$17,EJ135,EJ141)</f>
        <v>0</v>
      </c>
      <c r="EK150" s="136">
        <f>IF('Capital Structure'!$H$23='Capital Structure'!$E$17,EK135,EK141)</f>
        <v>0</v>
      </c>
      <c r="EL150" s="136">
        <f>IF('Capital Structure'!$H$23='Capital Structure'!$E$17,EL135,EL141)</f>
        <v>0</v>
      </c>
      <c r="EM150" s="136">
        <f>IF('Capital Structure'!$H$23='Capital Structure'!$E$17,EM135,EM141)</f>
        <v>0</v>
      </c>
      <c r="EN150" s="136">
        <f>IF('Capital Structure'!$H$23='Capital Structure'!$E$17,EN135,EN141)</f>
        <v>0</v>
      </c>
      <c r="EO150" s="136">
        <f>IF('Capital Structure'!$H$23='Capital Structure'!$E$17,EO135,EO141)</f>
        <v>0</v>
      </c>
      <c r="EP150" s="136">
        <f>IF('Capital Structure'!$H$23='Capital Structure'!$E$17,EP135,EP141)</f>
        <v>0</v>
      </c>
      <c r="EQ150" s="136">
        <f>IF('Capital Structure'!$H$23='Capital Structure'!$E$17,EQ135,EQ141)</f>
        <v>0</v>
      </c>
      <c r="ER150" s="136">
        <f>IF('Capital Structure'!$H$23='Capital Structure'!$E$17,ER135,ER141)</f>
        <v>0</v>
      </c>
      <c r="ES150" s="136">
        <f>IF('Capital Structure'!$H$23='Capital Structure'!$E$17,ES135,ES141)</f>
        <v>0</v>
      </c>
      <c r="ET150" s="136">
        <f>IF('Capital Structure'!$H$23='Capital Structure'!$E$17,ET135,ET141)</f>
        <v>0</v>
      </c>
      <c r="EU150" s="136">
        <f>IF('Capital Structure'!$H$23='Capital Structure'!$E$17,EU135,EU141)</f>
        <v>0</v>
      </c>
      <c r="EV150" s="136">
        <f>IF('Capital Structure'!$H$23='Capital Structure'!$E$17,EV135,EV141)</f>
        <v>0</v>
      </c>
      <c r="EW150" s="136">
        <f>IF('Capital Structure'!$H$23='Capital Structure'!$E$17,EW135,EW141)</f>
        <v>0</v>
      </c>
      <c r="EX150" s="136">
        <f>IF('Capital Structure'!$H$23='Capital Structure'!$E$17,EX135,EX141)</f>
        <v>0</v>
      </c>
      <c r="EY150" s="136">
        <f>IF('Capital Structure'!$H$23='Capital Structure'!$E$17,EY135,EY141)</f>
        <v>0</v>
      </c>
      <c r="EZ150" s="136">
        <f>IF('Capital Structure'!$H$23='Capital Structure'!$E$17,EZ135,EZ141)</f>
        <v>0</v>
      </c>
      <c r="FA150" s="136">
        <f>IF('Capital Structure'!$H$23='Capital Structure'!$E$17,FA135,FA141)</f>
        <v>0</v>
      </c>
      <c r="FB150" s="136">
        <f>IF('Capital Structure'!$H$23='Capital Structure'!$E$17,FB135,FB141)</f>
        <v>0</v>
      </c>
      <c r="FC150" s="136"/>
      <c r="FD150" s="136"/>
      <c r="FE150" s="136"/>
      <c r="FF150" s="136"/>
      <c r="FG150" s="136"/>
      <c r="FH150" s="136"/>
      <c r="FI150" s="136"/>
      <c r="FJ150" s="136"/>
      <c r="FK150" s="136"/>
      <c r="FL150" s="136"/>
      <c r="FM150" s="136"/>
      <c r="FN150" s="136"/>
      <c r="FO150" s="136"/>
      <c r="FP150" s="136"/>
      <c r="FQ150" s="136"/>
      <c r="FR150" s="136"/>
      <c r="FS150" s="136"/>
      <c r="FT150" s="136"/>
      <c r="FU150" s="136"/>
      <c r="FV150" s="136"/>
      <c r="FW150" s="136"/>
      <c r="FX150" s="136"/>
      <c r="FY150" s="136"/>
      <c r="FZ150" s="136"/>
      <c r="GA150" s="136"/>
      <c r="GB150" s="136"/>
      <c r="GC150" s="136"/>
      <c r="GD150" s="136"/>
      <c r="GE150" s="136"/>
      <c r="GF150" s="136"/>
      <c r="GG150" s="136"/>
      <c r="GH150" s="136"/>
      <c r="GI150" s="136"/>
      <c r="GJ150" s="136"/>
      <c r="GK150" s="136"/>
      <c r="GL150" s="136"/>
      <c r="GM150" s="136"/>
      <c r="GN150" s="136"/>
      <c r="GO150" s="136"/>
      <c r="GP150" s="136"/>
      <c r="GQ150" s="136"/>
      <c r="GR150" s="136"/>
      <c r="GS150" s="136"/>
      <c r="GT150" s="136"/>
      <c r="GU150" s="136"/>
      <c r="GV150" s="136"/>
      <c r="GW150" s="136"/>
      <c r="GX150" s="136"/>
    </row>
    <row r="151" spans="2:206">
      <c r="B151" s="140"/>
      <c r="D151" s="108"/>
      <c r="E151" s="136"/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36"/>
      <c r="AA151" s="136"/>
      <c r="AB151" s="136"/>
      <c r="AC151" s="136"/>
      <c r="AD151" s="136"/>
      <c r="AE151" s="136"/>
      <c r="AF151" s="136"/>
      <c r="AG151" s="136"/>
      <c r="AH151" s="136"/>
      <c r="AI151" s="136"/>
      <c r="AJ151" s="136"/>
      <c r="AK151" s="136"/>
      <c r="AL151" s="136"/>
      <c r="AM151" s="136"/>
      <c r="AN151" s="136"/>
      <c r="AO151" s="136"/>
      <c r="AP151" s="136"/>
      <c r="AQ151" s="136"/>
      <c r="AR151" s="136"/>
      <c r="AS151" s="136"/>
      <c r="AT151" s="136"/>
      <c r="AU151" s="136"/>
      <c r="AV151" s="136"/>
      <c r="AW151" s="136"/>
      <c r="AX151" s="136"/>
      <c r="AY151" s="136"/>
      <c r="AZ151" s="136"/>
      <c r="BA151" s="136"/>
      <c r="BB151" s="136"/>
      <c r="BC151" s="136"/>
      <c r="BD151" s="136"/>
      <c r="BE151" s="136"/>
      <c r="BF151" s="136"/>
      <c r="BG151" s="136"/>
      <c r="BH151" s="136"/>
      <c r="BI151" s="136"/>
      <c r="BJ151" s="136"/>
      <c r="BK151" s="136"/>
      <c r="BL151" s="136"/>
      <c r="BM151" s="136"/>
      <c r="BN151" s="136"/>
      <c r="BO151" s="136"/>
      <c r="BP151" s="136"/>
      <c r="BQ151" s="136"/>
      <c r="BR151" s="136"/>
      <c r="BS151" s="136"/>
      <c r="BT151" s="136"/>
      <c r="BU151" s="136"/>
      <c r="BV151" s="136"/>
      <c r="BW151" s="136"/>
      <c r="BX151" s="136"/>
      <c r="BY151" s="136"/>
      <c r="BZ151" s="136"/>
      <c r="CA151" s="136"/>
      <c r="CB151" s="136"/>
      <c r="CC151" s="136"/>
      <c r="CD151" s="136"/>
      <c r="CE151" s="136"/>
      <c r="CF151" s="136"/>
      <c r="CG151" s="136"/>
      <c r="CH151" s="136"/>
      <c r="CI151" s="136"/>
      <c r="CJ151" s="136"/>
      <c r="CK151" s="136"/>
      <c r="CL151" s="136"/>
      <c r="CM151" s="136"/>
      <c r="CN151" s="136"/>
      <c r="CO151" s="136"/>
      <c r="CP151" s="136"/>
      <c r="CQ151" s="136"/>
      <c r="CR151" s="136"/>
      <c r="CS151" s="136"/>
      <c r="CT151" s="136"/>
      <c r="CU151" s="136"/>
      <c r="CV151" s="136"/>
      <c r="CW151" s="136"/>
      <c r="CX151" s="136"/>
      <c r="CY151" s="136"/>
      <c r="CZ151" s="136"/>
      <c r="DA151" s="136"/>
      <c r="DB151" s="136"/>
      <c r="DC151" s="136"/>
      <c r="DD151" s="136"/>
      <c r="DE151" s="136"/>
      <c r="DF151" s="136"/>
      <c r="DG151" s="136"/>
      <c r="DH151" s="136"/>
      <c r="DI151" s="136"/>
      <c r="DJ151" s="136"/>
      <c r="DK151" s="136"/>
      <c r="DL151" s="136"/>
      <c r="DM151" s="136"/>
      <c r="DN151" s="136"/>
      <c r="DO151" s="136"/>
      <c r="DP151" s="136"/>
      <c r="DQ151" s="136"/>
      <c r="DR151" s="136"/>
      <c r="DS151" s="136"/>
      <c r="DT151" s="136"/>
      <c r="DU151" s="136"/>
      <c r="DV151" s="136"/>
      <c r="DW151" s="136"/>
      <c r="DX151" s="136"/>
      <c r="DY151" s="136"/>
      <c r="DZ151" s="136"/>
      <c r="EA151" s="136"/>
      <c r="EB151" s="136"/>
      <c r="EC151" s="136"/>
      <c r="ED151" s="136"/>
      <c r="EE151" s="136"/>
      <c r="EF151" s="136"/>
      <c r="EG151" s="136"/>
      <c r="EH151" s="136"/>
      <c r="EI151" s="136"/>
      <c r="EJ151" s="136"/>
      <c r="EK151" s="136"/>
      <c r="EL151" s="136"/>
      <c r="EM151" s="136"/>
      <c r="EN151" s="136"/>
      <c r="EO151" s="136"/>
      <c r="EP151" s="136"/>
      <c r="EQ151" s="136"/>
      <c r="ER151" s="136"/>
      <c r="ES151" s="136"/>
      <c r="ET151" s="136"/>
      <c r="EU151" s="136"/>
      <c r="EV151" s="136"/>
      <c r="EW151" s="136"/>
      <c r="EX151" s="136"/>
      <c r="EY151" s="136"/>
      <c r="EZ151" s="136"/>
      <c r="FA151" s="136"/>
      <c r="FB151" s="136"/>
      <c r="FC151" s="136"/>
      <c r="FD151" s="136"/>
      <c r="FE151" s="136"/>
      <c r="FF151" s="136"/>
      <c r="FG151" s="136"/>
      <c r="FH151" s="136"/>
      <c r="FI151" s="136"/>
      <c r="FJ151" s="136"/>
      <c r="FK151" s="136"/>
      <c r="FL151" s="136"/>
      <c r="FM151" s="136"/>
      <c r="FN151" s="136"/>
      <c r="FO151" s="136"/>
      <c r="FP151" s="136"/>
      <c r="FQ151" s="136"/>
      <c r="FR151" s="136"/>
      <c r="FS151" s="136"/>
      <c r="FT151" s="136"/>
      <c r="FU151" s="136"/>
      <c r="FV151" s="136"/>
      <c r="FW151" s="136"/>
      <c r="FX151" s="136"/>
      <c r="FY151" s="136"/>
      <c r="FZ151" s="136"/>
      <c r="GA151" s="136"/>
      <c r="GB151" s="136"/>
      <c r="GC151" s="136"/>
      <c r="GD151" s="136"/>
      <c r="GE151" s="136"/>
      <c r="GF151" s="136"/>
      <c r="GG151" s="136"/>
      <c r="GH151" s="136"/>
      <c r="GI151" s="136"/>
      <c r="GJ151" s="136"/>
      <c r="GK151" s="136"/>
      <c r="GL151" s="136"/>
      <c r="GM151" s="136"/>
      <c r="GN151" s="136"/>
      <c r="GO151" s="136"/>
      <c r="GP151" s="136"/>
      <c r="GQ151" s="136"/>
      <c r="GR151" s="136"/>
      <c r="GS151" s="136"/>
      <c r="GT151" s="136"/>
      <c r="GU151" s="136"/>
      <c r="GV151" s="136"/>
      <c r="GW151" s="136"/>
      <c r="GX151" s="136"/>
    </row>
    <row r="152" spans="2:206" s="110" customFormat="1">
      <c r="B152" s="111" t="s">
        <v>294</v>
      </c>
    </row>
    <row r="157" spans="2:206">
      <c r="E157" s="107">
        <f>E51</f>
        <v>42248</v>
      </c>
      <c r="F157" s="107">
        <f t="shared" ref="F157:BQ157" si="47">F51</f>
        <v>42278</v>
      </c>
      <c r="G157" s="107">
        <f t="shared" si="47"/>
        <v>42309</v>
      </c>
      <c r="H157" s="107">
        <f t="shared" si="47"/>
        <v>42339</v>
      </c>
      <c r="I157" s="107">
        <f t="shared" si="47"/>
        <v>42370</v>
      </c>
      <c r="J157" s="107">
        <f t="shared" si="47"/>
        <v>42401</v>
      </c>
      <c r="K157" s="107">
        <f t="shared" si="47"/>
        <v>42430</v>
      </c>
      <c r="L157" s="107">
        <f t="shared" si="47"/>
        <v>42461</v>
      </c>
      <c r="M157" s="107">
        <f t="shared" si="47"/>
        <v>42491</v>
      </c>
      <c r="N157" s="107">
        <f t="shared" si="47"/>
        <v>42522</v>
      </c>
      <c r="O157" s="107">
        <f t="shared" si="47"/>
        <v>42552</v>
      </c>
      <c r="P157" s="107">
        <f t="shared" si="47"/>
        <v>42583</v>
      </c>
      <c r="Q157" s="107">
        <f t="shared" si="47"/>
        <v>42614</v>
      </c>
      <c r="R157" s="107">
        <f t="shared" si="47"/>
        <v>42644</v>
      </c>
      <c r="S157" s="107">
        <f t="shared" si="47"/>
        <v>42675</v>
      </c>
      <c r="T157" s="107">
        <f t="shared" si="47"/>
        <v>42705</v>
      </c>
      <c r="U157" s="107">
        <f t="shared" si="47"/>
        <v>42736</v>
      </c>
      <c r="V157" s="107">
        <f t="shared" si="47"/>
        <v>42767</v>
      </c>
      <c r="W157" s="107">
        <f t="shared" si="47"/>
        <v>42795</v>
      </c>
      <c r="X157" s="107">
        <f t="shared" si="47"/>
        <v>42826</v>
      </c>
      <c r="Y157" s="107">
        <f t="shared" si="47"/>
        <v>42856</v>
      </c>
      <c r="Z157" s="107">
        <f t="shared" si="47"/>
        <v>42887</v>
      </c>
      <c r="AA157" s="107">
        <f t="shared" si="47"/>
        <v>42917</v>
      </c>
      <c r="AB157" s="107">
        <f t="shared" si="47"/>
        <v>42948</v>
      </c>
      <c r="AC157" s="107">
        <f t="shared" si="47"/>
        <v>42979</v>
      </c>
      <c r="AD157" s="107">
        <f t="shared" si="47"/>
        <v>43009</v>
      </c>
      <c r="AE157" s="107">
        <f t="shared" si="47"/>
        <v>43040</v>
      </c>
      <c r="AF157" s="107">
        <f t="shared" si="47"/>
        <v>43070</v>
      </c>
      <c r="AG157" s="107">
        <f t="shared" si="47"/>
        <v>43101</v>
      </c>
      <c r="AH157" s="107">
        <f t="shared" si="47"/>
        <v>43132</v>
      </c>
      <c r="AI157" s="107">
        <f t="shared" si="47"/>
        <v>43160</v>
      </c>
      <c r="AJ157" s="107">
        <f t="shared" si="47"/>
        <v>43191</v>
      </c>
      <c r="AK157" s="107">
        <f t="shared" si="47"/>
        <v>43221</v>
      </c>
      <c r="AL157" s="107">
        <f t="shared" si="47"/>
        <v>43252</v>
      </c>
      <c r="AM157" s="107">
        <f t="shared" si="47"/>
        <v>43282</v>
      </c>
      <c r="AN157" s="107">
        <f t="shared" si="47"/>
        <v>43313</v>
      </c>
      <c r="AO157" s="107">
        <f t="shared" si="47"/>
        <v>43344</v>
      </c>
      <c r="AP157" s="107">
        <f t="shared" si="47"/>
        <v>43374</v>
      </c>
      <c r="AQ157" s="107">
        <f t="shared" si="47"/>
        <v>43405</v>
      </c>
      <c r="AR157" s="107">
        <f t="shared" si="47"/>
        <v>43435</v>
      </c>
      <c r="AS157" s="107">
        <f t="shared" si="47"/>
        <v>43466</v>
      </c>
      <c r="AT157" s="107">
        <f t="shared" si="47"/>
        <v>43497</v>
      </c>
      <c r="AU157" s="107">
        <f t="shared" si="47"/>
        <v>43525</v>
      </c>
      <c r="AV157" s="107">
        <f t="shared" si="47"/>
        <v>43556</v>
      </c>
      <c r="AW157" s="107">
        <f t="shared" si="47"/>
        <v>43586</v>
      </c>
      <c r="AX157" s="107">
        <f t="shared" si="47"/>
        <v>43617</v>
      </c>
      <c r="AY157" s="107">
        <f t="shared" si="47"/>
        <v>43647</v>
      </c>
      <c r="AZ157" s="107">
        <f t="shared" si="47"/>
        <v>43678</v>
      </c>
      <c r="BA157" s="107">
        <f t="shared" si="47"/>
        <v>43709</v>
      </c>
      <c r="BB157" s="107">
        <f t="shared" si="47"/>
        <v>43739</v>
      </c>
      <c r="BC157" s="107">
        <f t="shared" si="47"/>
        <v>43770</v>
      </c>
      <c r="BD157" s="107">
        <f t="shared" si="47"/>
        <v>43800</v>
      </c>
      <c r="BE157" s="107">
        <f t="shared" si="47"/>
        <v>43831</v>
      </c>
      <c r="BF157" s="107">
        <f t="shared" si="47"/>
        <v>43862</v>
      </c>
      <c r="BG157" s="107">
        <f t="shared" si="47"/>
        <v>43891</v>
      </c>
      <c r="BH157" s="107">
        <f t="shared" si="47"/>
        <v>43922</v>
      </c>
      <c r="BI157" s="107">
        <f t="shared" si="47"/>
        <v>43952</v>
      </c>
      <c r="BJ157" s="107">
        <f t="shared" si="47"/>
        <v>43983</v>
      </c>
      <c r="BK157" s="107">
        <f t="shared" si="47"/>
        <v>44013</v>
      </c>
      <c r="BL157" s="107">
        <f t="shared" si="47"/>
        <v>44044</v>
      </c>
      <c r="BM157" s="107">
        <f t="shared" si="47"/>
        <v>44075</v>
      </c>
      <c r="BN157" s="107">
        <f t="shared" si="47"/>
        <v>44105</v>
      </c>
      <c r="BO157" s="107">
        <f t="shared" si="47"/>
        <v>44136</v>
      </c>
      <c r="BP157" s="107">
        <f t="shared" si="47"/>
        <v>44166</v>
      </c>
      <c r="BQ157" s="107">
        <f t="shared" si="47"/>
        <v>44197</v>
      </c>
      <c r="BR157" s="107">
        <f t="shared" ref="BR157:CN157" si="48">BR51</f>
        <v>44228</v>
      </c>
      <c r="BS157" s="107">
        <f t="shared" si="48"/>
        <v>44256</v>
      </c>
      <c r="BT157" s="107">
        <f t="shared" si="48"/>
        <v>44287</v>
      </c>
      <c r="BU157" s="107">
        <f t="shared" si="48"/>
        <v>44317</v>
      </c>
      <c r="BV157" s="107">
        <f t="shared" si="48"/>
        <v>44348</v>
      </c>
      <c r="BW157" s="107">
        <f t="shared" si="48"/>
        <v>44378</v>
      </c>
      <c r="BX157" s="107">
        <f t="shared" si="48"/>
        <v>44409</v>
      </c>
      <c r="BY157" s="107">
        <f t="shared" si="48"/>
        <v>44440</v>
      </c>
      <c r="BZ157" s="107">
        <f t="shared" si="48"/>
        <v>44470</v>
      </c>
      <c r="CA157" s="107">
        <f t="shared" si="48"/>
        <v>44501</v>
      </c>
      <c r="CB157" s="107">
        <f t="shared" si="48"/>
        <v>44531</v>
      </c>
      <c r="CC157" s="107">
        <f t="shared" si="48"/>
        <v>44562</v>
      </c>
      <c r="CD157" s="107">
        <f t="shared" si="48"/>
        <v>44593</v>
      </c>
      <c r="CE157" s="107">
        <f t="shared" si="48"/>
        <v>44621</v>
      </c>
      <c r="CF157" s="107">
        <f t="shared" si="48"/>
        <v>44652</v>
      </c>
      <c r="CG157" s="107">
        <f t="shared" si="48"/>
        <v>44682</v>
      </c>
      <c r="CH157" s="107">
        <f t="shared" si="48"/>
        <v>44713</v>
      </c>
      <c r="CI157" s="107">
        <f t="shared" si="48"/>
        <v>44743</v>
      </c>
      <c r="CJ157" s="107">
        <f t="shared" si="48"/>
        <v>44774</v>
      </c>
      <c r="CK157" s="107">
        <f t="shared" si="48"/>
        <v>44805</v>
      </c>
      <c r="CL157" s="107">
        <f t="shared" si="48"/>
        <v>44835</v>
      </c>
      <c r="CM157" s="107">
        <f t="shared" si="48"/>
        <v>44866</v>
      </c>
      <c r="CN157" s="107">
        <f t="shared" si="48"/>
        <v>44896</v>
      </c>
      <c r="CO157" s="107">
        <f>CO51</f>
        <v>44927</v>
      </c>
      <c r="CP157" s="107">
        <f t="shared" ref="CP157:EK157" si="49">CP51</f>
        <v>44958</v>
      </c>
      <c r="CQ157" s="107">
        <f t="shared" si="49"/>
        <v>44986</v>
      </c>
      <c r="CR157" s="107">
        <f t="shared" si="49"/>
        <v>45017</v>
      </c>
      <c r="CS157" s="107">
        <f t="shared" si="49"/>
        <v>45047</v>
      </c>
      <c r="CT157" s="107">
        <f t="shared" si="49"/>
        <v>45078</v>
      </c>
      <c r="CU157" s="107">
        <f t="shared" si="49"/>
        <v>45108</v>
      </c>
      <c r="CV157" s="107">
        <f t="shared" si="49"/>
        <v>45139</v>
      </c>
      <c r="CW157" s="107">
        <f t="shared" si="49"/>
        <v>45170</v>
      </c>
      <c r="CX157" s="107">
        <f t="shared" si="49"/>
        <v>45200</v>
      </c>
      <c r="CY157" s="107">
        <f t="shared" si="49"/>
        <v>45231</v>
      </c>
      <c r="CZ157" s="107">
        <f t="shared" si="49"/>
        <v>45261</v>
      </c>
      <c r="DA157" s="107">
        <f t="shared" si="49"/>
        <v>45292</v>
      </c>
      <c r="DB157" s="107">
        <f t="shared" si="49"/>
        <v>45323</v>
      </c>
      <c r="DC157" s="107">
        <f t="shared" si="49"/>
        <v>45352</v>
      </c>
      <c r="DD157" s="107">
        <f t="shared" si="49"/>
        <v>45383</v>
      </c>
      <c r="DE157" s="107">
        <f t="shared" si="49"/>
        <v>45413</v>
      </c>
      <c r="DF157" s="107">
        <f t="shared" si="49"/>
        <v>45444</v>
      </c>
      <c r="DG157" s="107">
        <f t="shared" si="49"/>
        <v>45474</v>
      </c>
      <c r="DH157" s="107">
        <f t="shared" si="49"/>
        <v>45505</v>
      </c>
      <c r="DI157" s="107">
        <f t="shared" si="49"/>
        <v>45536</v>
      </c>
      <c r="DJ157" s="107">
        <f t="shared" si="49"/>
        <v>45566</v>
      </c>
      <c r="DK157" s="107">
        <f t="shared" si="49"/>
        <v>45597</v>
      </c>
      <c r="DL157" s="107">
        <f t="shared" si="49"/>
        <v>45627</v>
      </c>
      <c r="DM157" s="107">
        <f t="shared" si="49"/>
        <v>45658</v>
      </c>
      <c r="DN157" s="107">
        <f t="shared" si="49"/>
        <v>45689</v>
      </c>
      <c r="DO157" s="107">
        <f t="shared" si="49"/>
        <v>45717</v>
      </c>
      <c r="DP157" s="107">
        <f t="shared" si="49"/>
        <v>45748</v>
      </c>
      <c r="DQ157" s="107">
        <f t="shared" si="49"/>
        <v>45778</v>
      </c>
      <c r="DR157" s="107">
        <f t="shared" si="49"/>
        <v>45809</v>
      </c>
      <c r="DS157" s="107">
        <f t="shared" si="49"/>
        <v>45839</v>
      </c>
      <c r="DT157" s="107">
        <f t="shared" si="49"/>
        <v>45870</v>
      </c>
      <c r="DU157" s="107">
        <f t="shared" si="49"/>
        <v>45901</v>
      </c>
      <c r="DV157" s="107">
        <f t="shared" si="49"/>
        <v>45931</v>
      </c>
      <c r="DW157" s="107">
        <f t="shared" si="49"/>
        <v>45962</v>
      </c>
      <c r="DX157" s="107">
        <f t="shared" si="49"/>
        <v>45992</v>
      </c>
      <c r="DY157" s="107">
        <f t="shared" si="49"/>
        <v>46023</v>
      </c>
      <c r="DZ157" s="107">
        <f t="shared" si="49"/>
        <v>0</v>
      </c>
      <c r="EA157" s="107">
        <f t="shared" si="49"/>
        <v>0</v>
      </c>
      <c r="EB157" s="107">
        <f t="shared" si="49"/>
        <v>0</v>
      </c>
      <c r="EC157" s="107">
        <f t="shared" si="49"/>
        <v>0</v>
      </c>
      <c r="ED157" s="107">
        <f t="shared" si="49"/>
        <v>0</v>
      </c>
      <c r="EE157" s="107">
        <f t="shared" si="49"/>
        <v>0</v>
      </c>
      <c r="EF157" s="107">
        <f t="shared" si="49"/>
        <v>0</v>
      </c>
      <c r="EG157" s="107">
        <f t="shared" si="49"/>
        <v>0</v>
      </c>
      <c r="EH157" s="107">
        <f t="shared" si="49"/>
        <v>0</v>
      </c>
      <c r="EI157" s="107">
        <f t="shared" si="49"/>
        <v>0</v>
      </c>
      <c r="EJ157" s="107">
        <f t="shared" si="49"/>
        <v>0</v>
      </c>
      <c r="EK157" s="107">
        <f t="shared" si="49"/>
        <v>0</v>
      </c>
    </row>
    <row r="158" spans="2:206">
      <c r="B158" s="106" t="s">
        <v>361</v>
      </c>
      <c r="E158" s="152">
        <f ca="1">'现金流表-晤桥'!D21</f>
        <v>-208655.33333333334</v>
      </c>
      <c r="F158" s="152">
        <f ca="1">'现金流表-晤桥'!E21</f>
        <v>-208655.33333333334</v>
      </c>
      <c r="G158" s="152">
        <f ca="1">'现金流表-晤桥'!F21</f>
        <v>-208655.33333333334</v>
      </c>
      <c r="H158" s="152">
        <f ca="1">'现金流表-晤桥'!G21</f>
        <v>-130409.58333333333</v>
      </c>
      <c r="I158" s="152">
        <f ca="1">'现金流表-晤桥'!H21</f>
        <v>2179526.693708363</v>
      </c>
      <c r="J158" s="152">
        <f ca="1">'现金流表-晤桥'!I21</f>
        <v>2179526.693708363</v>
      </c>
      <c r="K158" s="152">
        <f ca="1">'现金流表-晤桥'!J21</f>
        <v>11552754.245708363</v>
      </c>
      <c r="L158" s="152">
        <f ca="1">'现金流表-晤桥'!K21</f>
        <v>11552754.245708363</v>
      </c>
      <c r="M158" s="152">
        <f ca="1">'现金流表-晤桥'!L21</f>
        <v>36159098.719890177</v>
      </c>
      <c r="N158" s="152">
        <f ca="1">'现金流表-晤桥'!M21</f>
        <v>36159098.719890177</v>
      </c>
      <c r="O158" s="152">
        <f ca="1">'现金流表-晤桥'!N21</f>
        <v>56510225.992617451</v>
      </c>
      <c r="P158" s="152">
        <f ca="1">'现金流表-晤桥'!O21</f>
        <v>56510225.992617451</v>
      </c>
      <c r="Q158" s="152">
        <f ca="1">'现金流表-晤桥'!P21</f>
        <v>56510225.992617451</v>
      </c>
      <c r="R158" s="152">
        <f ca="1">'现金流表-晤桥'!Q21</f>
        <v>56510225.992617451</v>
      </c>
      <c r="S158" s="152">
        <f ca="1">'现金流表-晤桥'!R21</f>
        <v>56510250.541237801</v>
      </c>
      <c r="T158" s="152">
        <f ca="1">'现金流表-晤桥'!S21</f>
        <v>59702065.11758998</v>
      </c>
      <c r="U158" s="152">
        <f ca="1">'现金流表-晤桥'!T21</f>
        <v>66630135.821589991</v>
      </c>
      <c r="V158" s="152">
        <f ca="1">'现金流表-晤桥'!U21</f>
        <v>75380920.80631727</v>
      </c>
      <c r="W158" s="152">
        <f ca="1">'现金流表-晤桥'!V21</f>
        <v>71367440.681226358</v>
      </c>
      <c r="X158" s="152">
        <f ca="1">'现金流表-晤桥'!W21</f>
        <v>119129795.63540818</v>
      </c>
      <c r="Y158" s="152">
        <f ca="1">'现金流表-晤桥'!X21</f>
        <v>118482327.52631725</v>
      </c>
      <c r="Z158" s="152">
        <f ca="1">'现金流表-晤桥'!Y21</f>
        <v>143532304.72631726</v>
      </c>
      <c r="AA158" s="152">
        <f ca="1">'现金流表-晤桥'!Z21</f>
        <v>143532304.72631726</v>
      </c>
      <c r="AB158" s="152">
        <f ca="1">'现金流表-晤桥'!AA21</f>
        <v>140682304.72631726</v>
      </c>
      <c r="AC158" s="152">
        <f ca="1">'现金流表-晤桥'!AB21</f>
        <v>140682304.72631726</v>
      </c>
      <c r="AD158" s="152">
        <f ca="1">'现金流表-晤桥'!AC21</f>
        <v>138307308.52631724</v>
      </c>
      <c r="AE158" s="152">
        <f ca="1">'现金流表-晤桥'!AD21</f>
        <v>138307446.57679865</v>
      </c>
      <c r="AF158" s="152">
        <f ca="1">'现金流表-晤桥'!AE21</f>
        <v>143155773.87838182</v>
      </c>
      <c r="AG158" s="152">
        <f ca="1">'现金流表-晤桥'!AF21</f>
        <v>154986223.93801823</v>
      </c>
      <c r="AH158" s="152">
        <f ca="1">'现金流表-晤桥'!AG21</f>
        <v>156219754.75547275</v>
      </c>
      <c r="AI158" s="152">
        <f ca="1">'现金流表-晤桥'!AH21</f>
        <v>155513932.06165463</v>
      </c>
      <c r="AJ158" s="152">
        <f ca="1">'现金流表-晤桥'!AI21</f>
        <v>159018140.31401819</v>
      </c>
      <c r="AK158" s="152">
        <f ca="1">'现金流表-晤桥'!AJ21</f>
        <v>156812685.76856363</v>
      </c>
      <c r="AL158" s="152">
        <f ca="1">'现金流表-晤桥'!AK21</f>
        <v>156812685.76856363</v>
      </c>
      <c r="AM158" s="152">
        <f ca="1">'现金流表-晤桥'!AL21</f>
        <v>150916117.17539394</v>
      </c>
      <c r="AN158" s="152">
        <f ca="1">'现金流表-晤桥'!AM21</f>
        <v>150916117.17539394</v>
      </c>
      <c r="AO158" s="152">
        <f ca="1">'现金流表-晤桥'!AN21</f>
        <v>128084808.65175757</v>
      </c>
      <c r="AP158" s="152">
        <f ca="1">'现金流表-晤桥'!AO21</f>
        <v>128084808.65175757</v>
      </c>
      <c r="AQ158" s="152">
        <f ca="1">'现金流表-晤桥'!AP21</f>
        <v>69481906.837939411</v>
      </c>
      <c r="AR158" s="152">
        <f ca="1">'现金流表-晤桥'!AQ21</f>
        <v>70098672.24666667</v>
      </c>
      <c r="AS158" s="152">
        <f ca="1">'现金流表-晤桥'!AR21</f>
        <v>29222763.155757576</v>
      </c>
      <c r="AT158" s="152">
        <f ca="1">'现金流表-晤桥'!AS21</f>
        <v>29222763.155757576</v>
      </c>
      <c r="AU158" s="152">
        <f ca="1">'现金流表-晤桥'!AT21</f>
        <v>29222763.155757576</v>
      </c>
      <c r="AV158" s="152">
        <f ca="1">'现金流表-晤桥'!AU21</f>
        <v>29222763.155757576</v>
      </c>
      <c r="AW158" s="152">
        <f ca="1">'现金流表-晤桥'!AV21</f>
        <v>29222763.155757576</v>
      </c>
      <c r="AX158" s="152">
        <f ca="1">'现金流表-晤桥'!AW21</f>
        <v>29222763.155757576</v>
      </c>
      <c r="AY158" s="152">
        <f ca="1">'现金流表-晤桥'!AX21</f>
        <v>21146927.075757578</v>
      </c>
      <c r="AZ158" s="152">
        <f ca="1">'现金流表-晤桥'!AY21</f>
        <v>21146927.075757578</v>
      </c>
      <c r="BA158" s="152">
        <f ca="1">'现金流表-晤桥'!AZ21</f>
        <v>-52163.833333333336</v>
      </c>
      <c r="BB158" s="152" t="e">
        <f ca="1">'现金流表-晤桥'!BA21</f>
        <v>#DIV/0!</v>
      </c>
      <c r="BC158" s="152">
        <f ca="1">'现金流表-晤桥'!BB21</f>
        <v>-65684937.015882306</v>
      </c>
      <c r="BD158" s="152">
        <f ca="1">'现金流表-晤桥'!BC21</f>
        <v>-26081.916666666668</v>
      </c>
      <c r="BE158" s="152">
        <f ca="1">'现金流表-晤桥'!BD21</f>
        <v>0</v>
      </c>
      <c r="BF158" s="152">
        <f ca="1">'现金流表-晤桥'!BE21</f>
        <v>0</v>
      </c>
      <c r="BG158" s="152" t="e">
        <f ca="1">'现金流表-晤桥'!BF21</f>
        <v>#DIV/0!</v>
      </c>
      <c r="BH158" s="152">
        <f ca="1">'现金流表-晤桥'!BG21</f>
        <v>0</v>
      </c>
      <c r="BI158" s="152">
        <f ca="1">'现金流表-晤桥'!BH21</f>
        <v>0</v>
      </c>
      <c r="BJ158" s="152">
        <f ca="1">'现金流表-晤桥'!BI21</f>
        <v>0</v>
      </c>
      <c r="BK158" s="152">
        <f ca="1">'现金流表-晤桥'!BJ21</f>
        <v>0</v>
      </c>
      <c r="BL158" s="152">
        <f ca="1">'现金流表-晤桥'!BK21</f>
        <v>0</v>
      </c>
      <c r="BM158" s="152">
        <f ca="1">'现金流表-晤桥'!BL21</f>
        <v>0</v>
      </c>
      <c r="BN158" s="152">
        <f ca="1">'现金流表-晤桥'!BM21</f>
        <v>0</v>
      </c>
      <c r="BO158" s="152">
        <f ca="1">'现金流表-晤桥'!BN21</f>
        <v>0</v>
      </c>
      <c r="BP158" s="152">
        <f ca="1">'现金流表-晤桥'!BO21</f>
        <v>0</v>
      </c>
      <c r="BQ158" s="152">
        <f ca="1">'现金流表-晤桥'!BP21</f>
        <v>0</v>
      </c>
      <c r="BR158" s="152">
        <f ca="1">'现金流表-晤桥'!BQ21</f>
        <v>0</v>
      </c>
      <c r="BS158" s="152">
        <f ca="1">'现金流表-晤桥'!BR21</f>
        <v>0</v>
      </c>
      <c r="BT158" s="152">
        <f ca="1">'现金流表-晤桥'!BS21</f>
        <v>0</v>
      </c>
      <c r="BU158" s="152">
        <f ca="1">'现金流表-晤桥'!BT21</f>
        <v>0</v>
      </c>
      <c r="BV158" s="152">
        <f>'现金流表-晤桥'!BU21</f>
        <v>0</v>
      </c>
      <c r="BW158" s="152">
        <f>'现金流表-晤桥'!BV21</f>
        <v>0</v>
      </c>
      <c r="BX158" s="152">
        <f>'现金流表-晤桥'!BW21</f>
        <v>0</v>
      </c>
      <c r="BY158" s="152">
        <f>'现金流表-晤桥'!BX21</f>
        <v>0</v>
      </c>
      <c r="BZ158" s="152">
        <f>'现金流表-晤桥'!BY21</f>
        <v>0</v>
      </c>
      <c r="CA158" s="152">
        <f>'现金流表-晤桥'!BZ21</f>
        <v>0</v>
      </c>
      <c r="CB158" s="152">
        <f>'现金流表-晤桥'!CA21</f>
        <v>0</v>
      </c>
      <c r="CC158" s="152">
        <f>'现金流表-晤桥'!CB21</f>
        <v>0</v>
      </c>
      <c r="CD158" s="152">
        <f>'现金流表-晤桥'!CC21</f>
        <v>0</v>
      </c>
      <c r="CE158" s="152">
        <f>'现金流表-晤桥'!CD21</f>
        <v>0</v>
      </c>
      <c r="CF158" s="152">
        <f>'现金流表-晤桥'!CE21</f>
        <v>0</v>
      </c>
      <c r="CG158" s="152">
        <f>'现金流表-晤桥'!CF21</f>
        <v>0</v>
      </c>
      <c r="CH158" s="152">
        <f>'现金流表-晤桥'!CG21</f>
        <v>0</v>
      </c>
      <c r="CI158" s="152">
        <f>'现金流表-晤桥'!CH21</f>
        <v>0</v>
      </c>
      <c r="CJ158" s="152">
        <f>'现金流表-晤桥'!CI21</f>
        <v>0</v>
      </c>
      <c r="CK158" s="152">
        <f>'现金流表-晤桥'!CJ21</f>
        <v>0</v>
      </c>
      <c r="CL158" s="152">
        <f>'现金流表-晤桥'!CK21</f>
        <v>0</v>
      </c>
      <c r="CM158" s="152">
        <f>'现金流表-晤桥'!CL21</f>
        <v>0</v>
      </c>
      <c r="CN158" s="152">
        <f>'现金流表-晤桥'!CM21</f>
        <v>0</v>
      </c>
      <c r="CO158" s="152">
        <f>'现金流表-晤桥'!CN21</f>
        <v>0</v>
      </c>
      <c r="CP158" s="152">
        <f>'现金流表-晤桥'!CO21</f>
        <v>0</v>
      </c>
      <c r="CQ158" s="152">
        <f>'现金流表-晤桥'!CP21</f>
        <v>0</v>
      </c>
      <c r="CR158" s="152">
        <f>'现金流表-晤桥'!CQ21</f>
        <v>0</v>
      </c>
      <c r="CS158" s="152">
        <f>'现金流表-晤桥'!CR21</f>
        <v>0</v>
      </c>
      <c r="CT158" s="152">
        <f>'现金流表-晤桥'!CS21</f>
        <v>0</v>
      </c>
      <c r="CU158" s="152">
        <f>'现金流表-晤桥'!CT21</f>
        <v>0</v>
      </c>
      <c r="CV158" s="152">
        <f>'现金流表-晤桥'!CU21</f>
        <v>0</v>
      </c>
      <c r="CW158" s="152">
        <f>'现金流表-晤桥'!CV21</f>
        <v>0</v>
      </c>
      <c r="CX158" s="152">
        <f>'现金流表-晤桥'!CW21</f>
        <v>0</v>
      </c>
      <c r="CY158" s="152">
        <f>'现金流表-晤桥'!CX21</f>
        <v>0</v>
      </c>
      <c r="CZ158" s="152">
        <f>'现金流表-晤桥'!CY21</f>
        <v>0</v>
      </c>
      <c r="DA158" s="152">
        <f>'现金流表-晤桥'!CZ21</f>
        <v>0</v>
      </c>
      <c r="DB158" s="152">
        <f>'现金流表-晤桥'!DA21</f>
        <v>0</v>
      </c>
      <c r="DC158" s="152">
        <f>'现金流表-晤桥'!DB21</f>
        <v>0</v>
      </c>
      <c r="DD158" s="152">
        <f>'现金流表-晤桥'!DC21</f>
        <v>0</v>
      </c>
      <c r="DE158" s="152">
        <f>'现金流表-晤桥'!DD21</f>
        <v>0</v>
      </c>
      <c r="DF158" s="152">
        <f>'现金流表-晤桥'!DE21</f>
        <v>0</v>
      </c>
      <c r="DG158" s="152">
        <f>'现金流表-晤桥'!DF21</f>
        <v>0</v>
      </c>
      <c r="DH158" s="152">
        <f>'现金流表-晤桥'!DG21</f>
        <v>0</v>
      </c>
      <c r="DI158" s="152">
        <f>'现金流表-晤桥'!DH21</f>
        <v>0</v>
      </c>
      <c r="DJ158" s="152">
        <f>'现金流表-晤桥'!DI21</f>
        <v>0</v>
      </c>
      <c r="DK158" s="152">
        <f>'现金流表-晤桥'!DJ21</f>
        <v>0</v>
      </c>
      <c r="DL158" s="152">
        <f>'现金流表-晤桥'!DK21</f>
        <v>0</v>
      </c>
      <c r="DM158" s="152">
        <f>'现金流表-晤桥'!DL21</f>
        <v>0</v>
      </c>
      <c r="DN158" s="152">
        <f>'现金流表-晤桥'!DM21</f>
        <v>0</v>
      </c>
      <c r="DO158" s="152">
        <f>'现金流表-晤桥'!DN21</f>
        <v>0</v>
      </c>
      <c r="DP158" s="152">
        <f>'现金流表-晤桥'!DO21</f>
        <v>0</v>
      </c>
      <c r="DQ158" s="152">
        <f>'现金流表-晤桥'!DP21</f>
        <v>0</v>
      </c>
      <c r="DR158" s="152">
        <f>'现金流表-晤桥'!DQ21</f>
        <v>0</v>
      </c>
      <c r="DS158" s="152">
        <f>'现金流表-晤桥'!DR21</f>
        <v>0</v>
      </c>
      <c r="DT158" s="152">
        <f>'现金流表-晤桥'!DS21</f>
        <v>0</v>
      </c>
      <c r="DU158" s="152">
        <f>'现金流表-晤桥'!DT21</f>
        <v>0</v>
      </c>
      <c r="DV158" s="152">
        <f>'现金流表-晤桥'!DU21</f>
        <v>0</v>
      </c>
      <c r="DW158" s="152">
        <f>'现金流表-晤桥'!DV21</f>
        <v>0</v>
      </c>
      <c r="DX158" s="152">
        <f>'现金流表-晤桥'!DW21</f>
        <v>0</v>
      </c>
      <c r="DY158" s="152">
        <f>'现金流表-晤桥'!DX21</f>
        <v>0</v>
      </c>
      <c r="DZ158" s="152">
        <f>'现金流表-晤桥'!DY21</f>
        <v>0</v>
      </c>
      <c r="EA158" s="152">
        <f>'现金流表-晤桥'!DZ21</f>
        <v>0</v>
      </c>
      <c r="EB158" s="152">
        <f>'现金流表-晤桥'!EA21</f>
        <v>0</v>
      </c>
      <c r="EC158" s="152">
        <f>'现金流表-晤桥'!EB21</f>
        <v>0</v>
      </c>
      <c r="ED158" s="152">
        <f>'现金流表-晤桥'!EC21</f>
        <v>0</v>
      </c>
      <c r="EE158" s="152">
        <f>'现金流表-晤桥'!ED21</f>
        <v>0</v>
      </c>
      <c r="EF158" s="152">
        <f>'现金流表-晤桥'!EE21</f>
        <v>0</v>
      </c>
      <c r="EG158" s="152">
        <f>'现金流表-晤桥'!EF21</f>
        <v>0</v>
      </c>
      <c r="EH158" s="152">
        <f>'现金流表-晤桥'!EG21</f>
        <v>0</v>
      </c>
      <c r="EI158" s="152">
        <f>'现金流表-晤桥'!EH21</f>
        <v>0</v>
      </c>
      <c r="EJ158" s="152">
        <f>'现金流表-晤桥'!EI21</f>
        <v>0</v>
      </c>
      <c r="EK158" s="152">
        <f>'现金流表-晤桥'!EJ21</f>
        <v>0</v>
      </c>
    </row>
    <row r="159" spans="2:206">
      <c r="B159" s="106" t="s">
        <v>362</v>
      </c>
      <c r="E159" s="152">
        <f>-'现金流表-晤桥'!D27</f>
        <v>27124063.855830543</v>
      </c>
      <c r="F159" s="152">
        <f>-'现金流表-晤桥'!E27</f>
        <v>42761283.055830538</v>
      </c>
      <c r="G159" s="152">
        <f>-'现金流表-晤桥'!F27</f>
        <v>37548876.65583054</v>
      </c>
      <c r="H159" s="152">
        <f>-'现金流表-晤桥'!G27</f>
        <v>27124063.855830543</v>
      </c>
      <c r="I159" s="152">
        <f>-'现金流表-晤桥'!H27</f>
        <v>32336470.255830541</v>
      </c>
      <c r="J159" s="152">
        <f>-'现金流表-晤桥'!I27</f>
        <v>32336470.255830541</v>
      </c>
      <c r="K159" s="152">
        <f>-'现金流表-晤桥'!J27</f>
        <v>32336470.255830541</v>
      </c>
      <c r="L159" s="152">
        <f>-'现金流表-晤桥'!K27</f>
        <v>32336470.255830541</v>
      </c>
      <c r="M159" s="152">
        <f>-'现金流表-晤桥'!L27</f>
        <v>32336470.255830541</v>
      </c>
      <c r="N159" s="152">
        <f>-'现金流表-晤桥'!M27</f>
        <v>32336470.255830541</v>
      </c>
      <c r="O159" s="152">
        <f>-'现金流表-晤桥'!N27</f>
        <v>32336470.255830541</v>
      </c>
      <c r="P159" s="152">
        <f>-'现金流表-晤桥'!O27</f>
        <v>32336470.255830541</v>
      </c>
      <c r="Q159" s="152">
        <f>-'现金流表-晤桥'!P27</f>
        <v>32336470.255830541</v>
      </c>
      <c r="R159" s="152">
        <f>-'现金流表-晤桥'!Q27</f>
        <v>32336470.255830541</v>
      </c>
      <c r="S159" s="152">
        <f>-'现金流表-晤桥'!R27</f>
        <v>32336470.255830541</v>
      </c>
      <c r="T159" s="152">
        <f>-'现金流表-晤桥'!S27</f>
        <v>32336470.255830541</v>
      </c>
      <c r="U159" s="152">
        <f>-'现金流表-晤桥'!T27</f>
        <v>32336470.255830541</v>
      </c>
      <c r="V159" s="152">
        <f>-'现金流表-晤桥'!U27</f>
        <v>32336470.255830541</v>
      </c>
      <c r="W159" s="152">
        <f>-'现金流表-晤桥'!V27</f>
        <v>32336470.255830541</v>
      </c>
      <c r="X159" s="152">
        <f>-'现金流表-晤桥'!W27</f>
        <v>27124063.855830543</v>
      </c>
      <c r="Y159" s="152">
        <f>-'现金流表-晤桥'!X27</f>
        <v>0</v>
      </c>
      <c r="Z159" s="152">
        <f>-'现金流表-晤桥'!Y27</f>
        <v>0</v>
      </c>
      <c r="AA159" s="152">
        <f>-'现金流表-晤桥'!Z27</f>
        <v>0</v>
      </c>
      <c r="AB159" s="152">
        <f>-'现金流表-晤桥'!AA27</f>
        <v>0</v>
      </c>
      <c r="AC159" s="152">
        <f>-'现金流表-晤桥'!AB27</f>
        <v>0</v>
      </c>
      <c r="AD159" s="152">
        <f>-'现金流表-晤桥'!AC27</f>
        <v>0</v>
      </c>
      <c r="AE159" s="152">
        <f>-'现金流表-晤桥'!AD27</f>
        <v>0</v>
      </c>
      <c r="AF159" s="152">
        <f>-'现金流表-晤桥'!AE27</f>
        <v>0</v>
      </c>
      <c r="AG159" s="152">
        <f>-'现金流表-晤桥'!AF27</f>
        <v>0</v>
      </c>
      <c r="AH159" s="152">
        <f>-'现金流表-晤桥'!AG27</f>
        <v>0</v>
      </c>
      <c r="AI159" s="152">
        <f>-'现金流表-晤桥'!AH27</f>
        <v>0</v>
      </c>
      <c r="AJ159" s="152">
        <f>-'现金流表-晤桥'!AI27</f>
        <v>0</v>
      </c>
      <c r="AK159" s="152">
        <f>-'现金流表-晤桥'!AJ27</f>
        <v>0</v>
      </c>
      <c r="AL159" s="152">
        <f>-'现金流表-晤桥'!AK27</f>
        <v>0</v>
      </c>
      <c r="AM159" s="152">
        <f>-'现金流表-晤桥'!AL27</f>
        <v>0</v>
      </c>
      <c r="AN159" s="152">
        <f>-'现金流表-晤桥'!AM27</f>
        <v>0</v>
      </c>
      <c r="AO159" s="152">
        <f>-'现金流表-晤桥'!AN27</f>
        <v>0</v>
      </c>
      <c r="AP159" s="152">
        <f>-'现金流表-晤桥'!AO27</f>
        <v>0</v>
      </c>
      <c r="AQ159" s="152">
        <f>-'现金流表-晤桥'!AP27</f>
        <v>0</v>
      </c>
      <c r="AR159" s="152">
        <f>-'现金流表-晤桥'!AQ27</f>
        <v>0</v>
      </c>
      <c r="AS159" s="152">
        <f>-'现金流表-晤桥'!AR27</f>
        <v>0</v>
      </c>
      <c r="AT159" s="152">
        <f>-'现金流表-晤桥'!AS27</f>
        <v>0</v>
      </c>
      <c r="AU159" s="152">
        <f>-'现金流表-晤桥'!AT27</f>
        <v>0</v>
      </c>
      <c r="AV159" s="152">
        <f>-'现金流表-晤桥'!AU27</f>
        <v>0</v>
      </c>
      <c r="AW159" s="152">
        <f>-'现金流表-晤桥'!AV27</f>
        <v>0</v>
      </c>
      <c r="AX159" s="152">
        <f>-'现金流表-晤桥'!AW27</f>
        <v>0</v>
      </c>
      <c r="AY159" s="152">
        <f>-'现金流表-晤桥'!AX27</f>
        <v>0</v>
      </c>
      <c r="AZ159" s="152">
        <f>-'现金流表-晤桥'!AY27</f>
        <v>0</v>
      </c>
      <c r="BA159" s="152">
        <f>-'现金流表-晤桥'!AZ27</f>
        <v>0</v>
      </c>
      <c r="BB159" s="152">
        <f>-'现金流表-晤桥'!BA27</f>
        <v>0</v>
      </c>
      <c r="BC159" s="152">
        <f>-'现金流表-晤桥'!BB27</f>
        <v>0</v>
      </c>
      <c r="BD159" s="152">
        <f>-'现金流表-晤桥'!BC27</f>
        <v>0</v>
      </c>
      <c r="BE159" s="152">
        <f>-'现金流表-晤桥'!BD27</f>
        <v>0</v>
      </c>
      <c r="BF159" s="152">
        <f>-'现金流表-晤桥'!BE27</f>
        <v>0</v>
      </c>
      <c r="BG159" s="152">
        <f>-'现金流表-晤桥'!BF27</f>
        <v>0</v>
      </c>
      <c r="BH159" s="152">
        <f>-'现金流表-晤桥'!BG27</f>
        <v>0</v>
      </c>
      <c r="BI159" s="152">
        <f>-'现金流表-晤桥'!BH27</f>
        <v>0</v>
      </c>
      <c r="BJ159" s="152">
        <f>-'现金流表-晤桥'!BI27</f>
        <v>0</v>
      </c>
      <c r="BK159" s="152">
        <f>-'现金流表-晤桥'!BJ27</f>
        <v>0</v>
      </c>
      <c r="BL159" s="152">
        <f>-'现金流表-晤桥'!BK27</f>
        <v>0</v>
      </c>
      <c r="BM159" s="152">
        <f>-'现金流表-晤桥'!BL27</f>
        <v>0</v>
      </c>
      <c r="BN159" s="152">
        <f>-'现金流表-晤桥'!BM27</f>
        <v>0</v>
      </c>
      <c r="BO159" s="152">
        <f>-'现金流表-晤桥'!BN27</f>
        <v>0</v>
      </c>
      <c r="BP159" s="152">
        <f>-'现金流表-晤桥'!BO27</f>
        <v>0</v>
      </c>
      <c r="BQ159" s="152">
        <f>-'现金流表-晤桥'!BP27</f>
        <v>0</v>
      </c>
      <c r="BR159" s="152">
        <f>-'现金流表-晤桥'!BQ27</f>
        <v>0</v>
      </c>
      <c r="BS159" s="152">
        <f>-'现金流表-晤桥'!BR27</f>
        <v>0</v>
      </c>
      <c r="BT159" s="152">
        <f>-'现金流表-晤桥'!BS27</f>
        <v>0</v>
      </c>
      <c r="BU159" s="152">
        <f>-'现金流表-晤桥'!BT27</f>
        <v>0</v>
      </c>
      <c r="BV159" s="152">
        <f>-'现金流表-晤桥'!BU27</f>
        <v>0</v>
      </c>
      <c r="BW159" s="152">
        <f>-'现金流表-晤桥'!BV27</f>
        <v>0</v>
      </c>
      <c r="BX159" s="152">
        <f>-'现金流表-晤桥'!BW27</f>
        <v>0</v>
      </c>
      <c r="BY159" s="152">
        <f>-'现金流表-晤桥'!BX27</f>
        <v>0</v>
      </c>
      <c r="BZ159" s="152">
        <f>-'现金流表-晤桥'!BY27</f>
        <v>0</v>
      </c>
      <c r="CA159" s="152">
        <f>-'现金流表-晤桥'!BZ27</f>
        <v>0</v>
      </c>
      <c r="CB159" s="152">
        <f>-'现金流表-晤桥'!CA27</f>
        <v>0</v>
      </c>
      <c r="CC159" s="152">
        <f>-'现金流表-晤桥'!CB27</f>
        <v>0</v>
      </c>
      <c r="CD159" s="152">
        <f>-'现金流表-晤桥'!CC27</f>
        <v>0</v>
      </c>
      <c r="CE159" s="152">
        <f>-'现金流表-晤桥'!CD27</f>
        <v>0</v>
      </c>
      <c r="CF159" s="152">
        <f>-'现金流表-晤桥'!CE27</f>
        <v>0</v>
      </c>
      <c r="CG159" s="152">
        <f>-'现金流表-晤桥'!CF27</f>
        <v>0</v>
      </c>
      <c r="CH159" s="152">
        <f>-'现金流表-晤桥'!CG27</f>
        <v>0</v>
      </c>
      <c r="CI159" s="152">
        <f>-'现金流表-晤桥'!CH27</f>
        <v>0</v>
      </c>
      <c r="CJ159" s="152">
        <f>-'现金流表-晤桥'!CI27</f>
        <v>0</v>
      </c>
      <c r="CK159" s="152">
        <f>-'现金流表-晤桥'!CJ27</f>
        <v>0</v>
      </c>
      <c r="CL159" s="152">
        <f>-'现金流表-晤桥'!CK27</f>
        <v>0</v>
      </c>
      <c r="CM159" s="152">
        <f>-'现金流表-晤桥'!CL27</f>
        <v>0</v>
      </c>
      <c r="CN159" s="152">
        <f>-'现金流表-晤桥'!CM27</f>
        <v>0</v>
      </c>
      <c r="CO159" s="152">
        <f>-'现金流表-晤桥'!CN27</f>
        <v>0</v>
      </c>
      <c r="CP159" s="152">
        <f>-'现金流表-晤桥'!CO27</f>
        <v>0</v>
      </c>
      <c r="CQ159" s="152">
        <f>-'现金流表-晤桥'!CP27</f>
        <v>0</v>
      </c>
      <c r="CR159" s="152">
        <f>-'现金流表-晤桥'!CQ27</f>
        <v>0</v>
      </c>
      <c r="CS159" s="152">
        <f>-'现金流表-晤桥'!CR27</f>
        <v>0</v>
      </c>
      <c r="CT159" s="152">
        <f>-'现金流表-晤桥'!CS27</f>
        <v>0</v>
      </c>
      <c r="CU159" s="152">
        <f>-'现金流表-晤桥'!CT27</f>
        <v>0</v>
      </c>
      <c r="CV159" s="152">
        <f>-'现金流表-晤桥'!CU27</f>
        <v>0</v>
      </c>
      <c r="CW159" s="152">
        <f>-'现金流表-晤桥'!CV27</f>
        <v>0</v>
      </c>
      <c r="CX159" s="152">
        <f>-'现金流表-晤桥'!CW27</f>
        <v>0</v>
      </c>
      <c r="CY159" s="152">
        <f>-'现金流表-晤桥'!CX27</f>
        <v>0</v>
      </c>
      <c r="CZ159" s="152">
        <f>-'现金流表-晤桥'!CY27</f>
        <v>0</v>
      </c>
      <c r="DA159" s="152">
        <f>-'现金流表-晤桥'!CZ27</f>
        <v>0</v>
      </c>
      <c r="DB159" s="152">
        <f>-'现金流表-晤桥'!DA27</f>
        <v>0</v>
      </c>
      <c r="DC159" s="152">
        <f>-'现金流表-晤桥'!DB27</f>
        <v>0</v>
      </c>
      <c r="DD159" s="152">
        <f>-'现金流表-晤桥'!DC27</f>
        <v>0</v>
      </c>
      <c r="DE159" s="152">
        <f>-'现金流表-晤桥'!DD27</f>
        <v>0</v>
      </c>
      <c r="DF159" s="152">
        <f>-'现金流表-晤桥'!DE27</f>
        <v>0</v>
      </c>
      <c r="DG159" s="152">
        <f>-'现金流表-晤桥'!DF27</f>
        <v>0</v>
      </c>
      <c r="DH159" s="152">
        <f>-'现金流表-晤桥'!DG27</f>
        <v>0</v>
      </c>
      <c r="DI159" s="152">
        <f>-'现金流表-晤桥'!DH27</f>
        <v>0</v>
      </c>
      <c r="DJ159" s="152">
        <f>-'现金流表-晤桥'!DI27</f>
        <v>0</v>
      </c>
      <c r="DK159" s="152">
        <f>-'现金流表-晤桥'!DJ27</f>
        <v>0</v>
      </c>
      <c r="DL159" s="152">
        <f>-'现金流表-晤桥'!DK27</f>
        <v>0</v>
      </c>
      <c r="DM159" s="152">
        <f>-'现金流表-晤桥'!DL27</f>
        <v>0</v>
      </c>
      <c r="DN159" s="152">
        <f>-'现金流表-晤桥'!DM27</f>
        <v>0</v>
      </c>
      <c r="DO159" s="152">
        <f>-'现金流表-晤桥'!DN27</f>
        <v>0</v>
      </c>
      <c r="DP159" s="152">
        <f>-'现金流表-晤桥'!DO27</f>
        <v>0</v>
      </c>
      <c r="DQ159" s="152">
        <f>-'现金流表-晤桥'!DP27</f>
        <v>0</v>
      </c>
      <c r="DR159" s="152">
        <f>-'现金流表-晤桥'!DQ27</f>
        <v>0</v>
      </c>
      <c r="DS159" s="152">
        <f>-'现金流表-晤桥'!DR27</f>
        <v>0</v>
      </c>
      <c r="DT159" s="152">
        <f>-'现金流表-晤桥'!DS27</f>
        <v>0</v>
      </c>
      <c r="DU159" s="152">
        <f>-'现金流表-晤桥'!DT27</f>
        <v>0</v>
      </c>
      <c r="DV159" s="152">
        <f>-'现金流表-晤桥'!DU27</f>
        <v>0</v>
      </c>
      <c r="DW159" s="152">
        <f>-'现金流表-晤桥'!DV27</f>
        <v>0</v>
      </c>
      <c r="DX159" s="152">
        <f>-'现金流表-晤桥'!DW27</f>
        <v>0</v>
      </c>
      <c r="DY159" s="152">
        <f>-'现金流表-晤桥'!DX27</f>
        <v>0</v>
      </c>
      <c r="DZ159" s="152">
        <f>-'现金流表-晤桥'!DY27</f>
        <v>0</v>
      </c>
      <c r="EA159" s="152">
        <f>-'现金流表-晤桥'!DZ27</f>
        <v>0</v>
      </c>
      <c r="EB159" s="152">
        <f>-'现金流表-晤桥'!EA27</f>
        <v>0</v>
      </c>
      <c r="EC159" s="152">
        <f>-'现金流表-晤桥'!EB27</f>
        <v>0</v>
      </c>
      <c r="ED159" s="152">
        <f>-'现金流表-晤桥'!EC27</f>
        <v>0</v>
      </c>
      <c r="EE159" s="152">
        <f>-'现金流表-晤桥'!ED27</f>
        <v>0</v>
      </c>
      <c r="EF159" s="152">
        <f>-'现金流表-晤桥'!EE27</f>
        <v>0</v>
      </c>
      <c r="EG159" s="152">
        <f>-'现金流表-晤桥'!EF27</f>
        <v>0</v>
      </c>
      <c r="EH159" s="152">
        <f>-'现金流表-晤桥'!EG27</f>
        <v>0</v>
      </c>
      <c r="EI159" s="152">
        <f>-'现金流表-晤桥'!EH27</f>
        <v>0</v>
      </c>
      <c r="EJ159" s="152">
        <f>-'现金流表-晤桥'!EI27</f>
        <v>0</v>
      </c>
      <c r="EK159" s="152">
        <f>-'现金流表-晤桥'!EJ27</f>
        <v>0</v>
      </c>
    </row>
    <row r="160" spans="2:206" s="122" customFormat="1">
      <c r="B160" s="123" t="s">
        <v>363</v>
      </c>
      <c r="E160" s="124">
        <f t="shared" ref="E160:BP160" ca="1" si="50">E158-E159</f>
        <v>-27332719.189163875</v>
      </c>
      <c r="F160" s="124">
        <f t="shared" ca="1" si="50"/>
        <v>-42969938.389163874</v>
      </c>
      <c r="G160" s="124">
        <f t="shared" ca="1" si="50"/>
        <v>-37757531.989163876</v>
      </c>
      <c r="H160" s="124">
        <f t="shared" ca="1" si="50"/>
        <v>-27254473.439163875</v>
      </c>
      <c r="I160" s="124">
        <f t="shared" ca="1" si="50"/>
        <v>-30156943.562122177</v>
      </c>
      <c r="J160" s="124">
        <f t="shared" ca="1" si="50"/>
        <v>-30156943.562122177</v>
      </c>
      <c r="K160" s="124">
        <f t="shared" ca="1" si="50"/>
        <v>-20783716.01012218</v>
      </c>
      <c r="L160" s="124">
        <f t="shared" ca="1" si="50"/>
        <v>-20783716.01012218</v>
      </c>
      <c r="M160" s="124">
        <f t="shared" ca="1" si="50"/>
        <v>3822628.464059636</v>
      </c>
      <c r="N160" s="124">
        <f t="shared" ca="1" si="50"/>
        <v>3822628.464059636</v>
      </c>
      <c r="O160" s="124">
        <f t="shared" ca="1" si="50"/>
        <v>24173755.736786909</v>
      </c>
      <c r="P160" s="124">
        <f t="shared" ca="1" si="50"/>
        <v>24173755.736786909</v>
      </c>
      <c r="Q160" s="124">
        <f t="shared" ca="1" si="50"/>
        <v>24173755.736786909</v>
      </c>
      <c r="R160" s="124">
        <f t="shared" ca="1" si="50"/>
        <v>24173755.736786909</v>
      </c>
      <c r="S160" s="124">
        <f t="shared" ca="1" si="50"/>
        <v>24173780.28540726</v>
      </c>
      <c r="T160" s="124">
        <f t="shared" ca="1" si="50"/>
        <v>27365594.861759439</v>
      </c>
      <c r="U160" s="124">
        <f t="shared" ca="1" si="50"/>
        <v>34293665.56575945</v>
      </c>
      <c r="V160" s="124">
        <f t="shared" ca="1" si="50"/>
        <v>43044450.550486729</v>
      </c>
      <c r="W160" s="124">
        <f t="shared" ca="1" si="50"/>
        <v>39030970.425395817</v>
      </c>
      <c r="X160" s="124">
        <f t="shared" ca="1" si="50"/>
        <v>92005731.779577643</v>
      </c>
      <c r="Y160" s="124">
        <f t="shared" ca="1" si="50"/>
        <v>118482327.52631725</v>
      </c>
      <c r="Z160" s="124">
        <f t="shared" ca="1" si="50"/>
        <v>143532304.72631726</v>
      </c>
      <c r="AA160" s="124">
        <f t="shared" ca="1" si="50"/>
        <v>143532304.72631726</v>
      </c>
      <c r="AB160" s="124">
        <f t="shared" ca="1" si="50"/>
        <v>140682304.72631726</v>
      </c>
      <c r="AC160" s="124">
        <f t="shared" ca="1" si="50"/>
        <v>140682304.72631726</v>
      </c>
      <c r="AD160" s="124">
        <f t="shared" ca="1" si="50"/>
        <v>138307308.52631724</v>
      </c>
      <c r="AE160" s="124">
        <f t="shared" ca="1" si="50"/>
        <v>138307446.57679865</v>
      </c>
      <c r="AF160" s="124">
        <f t="shared" ca="1" si="50"/>
        <v>143155773.87838182</v>
      </c>
      <c r="AG160" s="124">
        <f t="shared" ca="1" si="50"/>
        <v>154986223.93801823</v>
      </c>
      <c r="AH160" s="124">
        <f t="shared" ca="1" si="50"/>
        <v>156219754.75547275</v>
      </c>
      <c r="AI160" s="124">
        <f t="shared" ca="1" si="50"/>
        <v>155513932.06165463</v>
      </c>
      <c r="AJ160" s="124">
        <f t="shared" ca="1" si="50"/>
        <v>159018140.31401819</v>
      </c>
      <c r="AK160" s="124">
        <f t="shared" ca="1" si="50"/>
        <v>156812685.76856363</v>
      </c>
      <c r="AL160" s="124">
        <f t="shared" ca="1" si="50"/>
        <v>156812685.76856363</v>
      </c>
      <c r="AM160" s="124">
        <f t="shared" ca="1" si="50"/>
        <v>150916117.17539394</v>
      </c>
      <c r="AN160" s="124">
        <f t="shared" ca="1" si="50"/>
        <v>150916117.17539394</v>
      </c>
      <c r="AO160" s="124">
        <f t="shared" ca="1" si="50"/>
        <v>128084808.65175757</v>
      </c>
      <c r="AP160" s="124">
        <f t="shared" ca="1" si="50"/>
        <v>128084808.65175757</v>
      </c>
      <c r="AQ160" s="124">
        <f t="shared" ca="1" si="50"/>
        <v>69481906.837939411</v>
      </c>
      <c r="AR160" s="124">
        <f t="shared" ca="1" si="50"/>
        <v>70098672.24666667</v>
      </c>
      <c r="AS160" s="124">
        <f t="shared" ca="1" si="50"/>
        <v>29222763.155757576</v>
      </c>
      <c r="AT160" s="124">
        <f t="shared" ca="1" si="50"/>
        <v>29222763.155757576</v>
      </c>
      <c r="AU160" s="124">
        <f t="shared" ca="1" si="50"/>
        <v>29222763.155757576</v>
      </c>
      <c r="AV160" s="124">
        <f t="shared" ca="1" si="50"/>
        <v>29222763.155757576</v>
      </c>
      <c r="AW160" s="124">
        <f t="shared" ca="1" si="50"/>
        <v>29222763.155757576</v>
      </c>
      <c r="AX160" s="124">
        <f t="shared" ca="1" si="50"/>
        <v>29222763.155757576</v>
      </c>
      <c r="AY160" s="124">
        <f t="shared" ca="1" si="50"/>
        <v>21146927.075757578</v>
      </c>
      <c r="AZ160" s="124">
        <f t="shared" ca="1" si="50"/>
        <v>21146927.075757578</v>
      </c>
      <c r="BA160" s="124">
        <f t="shared" ca="1" si="50"/>
        <v>-52163.833333333336</v>
      </c>
      <c r="BB160" s="124" t="e">
        <f t="shared" ca="1" si="50"/>
        <v>#DIV/0!</v>
      </c>
      <c r="BC160" s="124">
        <f t="shared" ca="1" si="50"/>
        <v>-65684937.015882306</v>
      </c>
      <c r="BD160" s="124">
        <f t="shared" ca="1" si="50"/>
        <v>-26081.916666666668</v>
      </c>
      <c r="BE160" s="124">
        <f t="shared" ca="1" si="50"/>
        <v>0</v>
      </c>
      <c r="BF160" s="124">
        <f t="shared" ca="1" si="50"/>
        <v>0</v>
      </c>
      <c r="BG160" s="124" t="e">
        <f t="shared" ca="1" si="50"/>
        <v>#DIV/0!</v>
      </c>
      <c r="BH160" s="124">
        <f t="shared" ca="1" si="50"/>
        <v>0</v>
      </c>
      <c r="BI160" s="124">
        <f t="shared" ca="1" si="50"/>
        <v>0</v>
      </c>
      <c r="BJ160" s="124">
        <f t="shared" ca="1" si="50"/>
        <v>0</v>
      </c>
      <c r="BK160" s="124">
        <f t="shared" ca="1" si="50"/>
        <v>0</v>
      </c>
      <c r="BL160" s="124">
        <f t="shared" ca="1" si="50"/>
        <v>0</v>
      </c>
      <c r="BM160" s="124">
        <f t="shared" ca="1" si="50"/>
        <v>0</v>
      </c>
      <c r="BN160" s="124">
        <f t="shared" ca="1" si="50"/>
        <v>0</v>
      </c>
      <c r="BO160" s="124">
        <f t="shared" ca="1" si="50"/>
        <v>0</v>
      </c>
      <c r="BP160" s="124">
        <f t="shared" ca="1" si="50"/>
        <v>0</v>
      </c>
      <c r="BQ160" s="124">
        <f t="shared" ref="BQ160:EB160" ca="1" si="51">BQ158-BQ159</f>
        <v>0</v>
      </c>
      <c r="BR160" s="124">
        <f t="shared" ca="1" si="51"/>
        <v>0</v>
      </c>
      <c r="BS160" s="124">
        <f t="shared" ca="1" si="51"/>
        <v>0</v>
      </c>
      <c r="BT160" s="124">
        <f t="shared" ca="1" si="51"/>
        <v>0</v>
      </c>
      <c r="BU160" s="124">
        <f t="shared" ca="1" si="51"/>
        <v>0</v>
      </c>
      <c r="BV160" s="124">
        <f t="shared" si="51"/>
        <v>0</v>
      </c>
      <c r="BW160" s="124">
        <f t="shared" si="51"/>
        <v>0</v>
      </c>
      <c r="BX160" s="124">
        <f t="shared" si="51"/>
        <v>0</v>
      </c>
      <c r="BY160" s="124">
        <f t="shared" si="51"/>
        <v>0</v>
      </c>
      <c r="BZ160" s="124">
        <f t="shared" si="51"/>
        <v>0</v>
      </c>
      <c r="CA160" s="124">
        <f t="shared" si="51"/>
        <v>0</v>
      </c>
      <c r="CB160" s="124">
        <f t="shared" si="51"/>
        <v>0</v>
      </c>
      <c r="CC160" s="124">
        <f t="shared" si="51"/>
        <v>0</v>
      </c>
      <c r="CD160" s="124">
        <f t="shared" si="51"/>
        <v>0</v>
      </c>
      <c r="CE160" s="124">
        <f t="shared" si="51"/>
        <v>0</v>
      </c>
      <c r="CF160" s="124">
        <f t="shared" si="51"/>
        <v>0</v>
      </c>
      <c r="CG160" s="124">
        <f t="shared" si="51"/>
        <v>0</v>
      </c>
      <c r="CH160" s="124">
        <f t="shared" si="51"/>
        <v>0</v>
      </c>
      <c r="CI160" s="124">
        <f t="shared" si="51"/>
        <v>0</v>
      </c>
      <c r="CJ160" s="124">
        <f t="shared" si="51"/>
        <v>0</v>
      </c>
      <c r="CK160" s="124">
        <f t="shared" si="51"/>
        <v>0</v>
      </c>
      <c r="CL160" s="124">
        <f t="shared" si="51"/>
        <v>0</v>
      </c>
      <c r="CM160" s="124">
        <f t="shared" si="51"/>
        <v>0</v>
      </c>
      <c r="CN160" s="124">
        <f t="shared" si="51"/>
        <v>0</v>
      </c>
      <c r="CO160" s="124">
        <f t="shared" si="51"/>
        <v>0</v>
      </c>
      <c r="CP160" s="124">
        <f t="shared" si="51"/>
        <v>0</v>
      </c>
      <c r="CQ160" s="124">
        <f t="shared" si="51"/>
        <v>0</v>
      </c>
      <c r="CR160" s="124">
        <f t="shared" si="51"/>
        <v>0</v>
      </c>
      <c r="CS160" s="124">
        <f t="shared" si="51"/>
        <v>0</v>
      </c>
      <c r="CT160" s="124">
        <f t="shared" si="51"/>
        <v>0</v>
      </c>
      <c r="CU160" s="124">
        <f t="shared" si="51"/>
        <v>0</v>
      </c>
      <c r="CV160" s="124">
        <f t="shared" si="51"/>
        <v>0</v>
      </c>
      <c r="CW160" s="124">
        <f t="shared" si="51"/>
        <v>0</v>
      </c>
      <c r="CX160" s="124">
        <f t="shared" si="51"/>
        <v>0</v>
      </c>
      <c r="CY160" s="124">
        <f t="shared" si="51"/>
        <v>0</v>
      </c>
      <c r="CZ160" s="124">
        <f t="shared" si="51"/>
        <v>0</v>
      </c>
      <c r="DA160" s="124">
        <f t="shared" si="51"/>
        <v>0</v>
      </c>
      <c r="DB160" s="124">
        <f t="shared" si="51"/>
        <v>0</v>
      </c>
      <c r="DC160" s="124">
        <f t="shared" si="51"/>
        <v>0</v>
      </c>
      <c r="DD160" s="124">
        <f t="shared" si="51"/>
        <v>0</v>
      </c>
      <c r="DE160" s="124">
        <f t="shared" si="51"/>
        <v>0</v>
      </c>
      <c r="DF160" s="124">
        <f t="shared" si="51"/>
        <v>0</v>
      </c>
      <c r="DG160" s="124">
        <f t="shared" si="51"/>
        <v>0</v>
      </c>
      <c r="DH160" s="124">
        <f t="shared" si="51"/>
        <v>0</v>
      </c>
      <c r="DI160" s="124">
        <f t="shared" si="51"/>
        <v>0</v>
      </c>
      <c r="DJ160" s="124">
        <f t="shared" si="51"/>
        <v>0</v>
      </c>
      <c r="DK160" s="124">
        <f t="shared" si="51"/>
        <v>0</v>
      </c>
      <c r="DL160" s="124">
        <f t="shared" si="51"/>
        <v>0</v>
      </c>
      <c r="DM160" s="124">
        <f t="shared" si="51"/>
        <v>0</v>
      </c>
      <c r="DN160" s="124">
        <f t="shared" si="51"/>
        <v>0</v>
      </c>
      <c r="DO160" s="124">
        <f t="shared" si="51"/>
        <v>0</v>
      </c>
      <c r="DP160" s="124">
        <f t="shared" si="51"/>
        <v>0</v>
      </c>
      <c r="DQ160" s="124">
        <f t="shared" si="51"/>
        <v>0</v>
      </c>
      <c r="DR160" s="124">
        <f t="shared" si="51"/>
        <v>0</v>
      </c>
      <c r="DS160" s="124">
        <f t="shared" si="51"/>
        <v>0</v>
      </c>
      <c r="DT160" s="124">
        <f t="shared" si="51"/>
        <v>0</v>
      </c>
      <c r="DU160" s="124">
        <f t="shared" si="51"/>
        <v>0</v>
      </c>
      <c r="DV160" s="124">
        <f t="shared" si="51"/>
        <v>0</v>
      </c>
      <c r="DW160" s="124">
        <f t="shared" si="51"/>
        <v>0</v>
      </c>
      <c r="DX160" s="124">
        <f t="shared" si="51"/>
        <v>0</v>
      </c>
      <c r="DY160" s="124">
        <f t="shared" si="51"/>
        <v>0</v>
      </c>
      <c r="DZ160" s="124">
        <f t="shared" si="51"/>
        <v>0</v>
      </c>
      <c r="EA160" s="124">
        <f t="shared" si="51"/>
        <v>0</v>
      </c>
      <c r="EB160" s="124">
        <f t="shared" si="51"/>
        <v>0</v>
      </c>
      <c r="EC160" s="124">
        <f t="shared" ref="EC160:EK160" si="52">EC158-EC159</f>
        <v>0</v>
      </c>
      <c r="ED160" s="124">
        <f t="shared" si="52"/>
        <v>0</v>
      </c>
      <c r="EE160" s="124">
        <f t="shared" si="52"/>
        <v>0</v>
      </c>
      <c r="EF160" s="124">
        <f t="shared" si="52"/>
        <v>0</v>
      </c>
      <c r="EG160" s="124">
        <f t="shared" si="52"/>
        <v>0</v>
      </c>
      <c r="EH160" s="124">
        <f t="shared" si="52"/>
        <v>0</v>
      </c>
      <c r="EI160" s="124">
        <f t="shared" si="52"/>
        <v>0</v>
      </c>
      <c r="EJ160" s="124">
        <f t="shared" si="52"/>
        <v>0</v>
      </c>
      <c r="EK160" s="124">
        <f t="shared" si="52"/>
        <v>0</v>
      </c>
    </row>
    <row r="161" spans="1:141">
      <c r="B161" s="106"/>
      <c r="E161" s="109"/>
      <c r="F161" s="109"/>
      <c r="G161" s="109"/>
      <c r="H161" s="109"/>
      <c r="I161" s="109"/>
      <c r="J161" s="109"/>
      <c r="K161" s="109"/>
      <c r="L161" s="109"/>
      <c r="M161" s="109"/>
      <c r="N161" s="109"/>
      <c r="O161" s="109"/>
      <c r="P161" s="109"/>
      <c r="Q161" s="109"/>
      <c r="R161" s="109"/>
      <c r="S161" s="109"/>
      <c r="T161" s="109"/>
      <c r="U161" s="109"/>
      <c r="V161" s="109"/>
      <c r="W161" s="109"/>
      <c r="X161" s="109"/>
      <c r="Y161" s="109"/>
      <c r="Z161" s="109"/>
      <c r="AA161" s="109"/>
      <c r="AB161" s="109"/>
      <c r="AC161" s="109"/>
      <c r="AD161" s="109"/>
      <c r="AE161" s="109"/>
      <c r="AF161" s="109"/>
      <c r="AG161" s="109"/>
      <c r="AH161" s="109"/>
      <c r="AI161" s="109"/>
      <c r="AJ161" s="109"/>
      <c r="AK161" s="109"/>
      <c r="AL161" s="109"/>
      <c r="AM161" s="109"/>
      <c r="AN161" s="109"/>
      <c r="AO161" s="109"/>
      <c r="AP161" s="109"/>
      <c r="AQ161" s="109"/>
      <c r="AR161" s="109"/>
      <c r="AS161" s="109"/>
      <c r="AT161" s="109"/>
      <c r="AU161" s="109"/>
      <c r="AV161" s="109"/>
      <c r="AW161" s="109"/>
      <c r="AX161" s="109"/>
      <c r="AY161" s="109"/>
      <c r="AZ161" s="109"/>
      <c r="BA161" s="109"/>
      <c r="BB161" s="109"/>
      <c r="BC161" s="109"/>
      <c r="BD161" s="109"/>
      <c r="BE161" s="109"/>
      <c r="BF161" s="109"/>
      <c r="BG161" s="109"/>
      <c r="BH161" s="109"/>
      <c r="BI161" s="109"/>
      <c r="BJ161" s="109"/>
      <c r="BK161" s="109"/>
      <c r="BL161" s="109"/>
      <c r="BM161" s="109"/>
      <c r="BN161" s="109"/>
      <c r="BO161" s="109"/>
      <c r="BP161" s="109"/>
      <c r="BQ161" s="109"/>
      <c r="BR161" s="109"/>
      <c r="BS161" s="109"/>
      <c r="BT161" s="109"/>
      <c r="BU161" s="109"/>
      <c r="BV161" s="109"/>
      <c r="BW161" s="109"/>
      <c r="BX161" s="109"/>
      <c r="BY161" s="109"/>
      <c r="BZ161" s="109"/>
      <c r="CA161" s="109"/>
      <c r="CB161" s="109"/>
      <c r="CC161" s="109"/>
      <c r="CD161" s="109"/>
      <c r="CE161" s="109"/>
      <c r="CF161" s="109"/>
      <c r="CG161" s="109"/>
      <c r="CH161" s="109"/>
      <c r="CI161" s="109"/>
      <c r="CJ161" s="109"/>
      <c r="CK161" s="109"/>
      <c r="CL161" s="109"/>
      <c r="CM161" s="109"/>
      <c r="CN161" s="109"/>
      <c r="CO161" s="109"/>
      <c r="CP161" s="109"/>
      <c r="CQ161" s="109"/>
      <c r="CR161" s="109"/>
      <c r="CS161" s="109"/>
      <c r="CT161" s="109"/>
      <c r="CU161" s="109"/>
      <c r="CV161" s="109"/>
      <c r="CW161" s="109"/>
      <c r="CX161" s="109"/>
      <c r="CY161" s="109"/>
      <c r="CZ161" s="109"/>
      <c r="DA161" s="109"/>
      <c r="DB161" s="109"/>
      <c r="DC161" s="109"/>
      <c r="DD161" s="109"/>
      <c r="DE161" s="109"/>
      <c r="DF161" s="109"/>
      <c r="DG161" s="109"/>
      <c r="DH161" s="109"/>
      <c r="DI161" s="109"/>
      <c r="DJ161" s="109"/>
      <c r="DK161" s="109"/>
      <c r="DL161" s="109"/>
      <c r="DM161" s="109"/>
      <c r="DN161" s="109"/>
      <c r="DO161" s="109"/>
      <c r="DP161" s="109"/>
      <c r="DQ161" s="109"/>
      <c r="DR161" s="109"/>
      <c r="DS161" s="109"/>
      <c r="DT161" s="109"/>
      <c r="DU161" s="109"/>
      <c r="DV161" s="109"/>
      <c r="DW161" s="109"/>
      <c r="DX161" s="109"/>
      <c r="DY161" s="109"/>
      <c r="DZ161" s="109"/>
      <c r="EA161" s="109"/>
      <c r="EB161" s="109"/>
      <c r="EC161" s="109"/>
      <c r="ED161" s="109"/>
      <c r="EE161" s="109"/>
      <c r="EF161" s="109"/>
      <c r="EG161" s="109"/>
      <c r="EH161" s="109"/>
      <c r="EI161" s="109"/>
      <c r="EJ161" s="109"/>
      <c r="EK161" s="109"/>
    </row>
    <row r="162" spans="1:141">
      <c r="B162" s="141" t="s">
        <v>364</v>
      </c>
      <c r="E162" s="136">
        <f>E65</f>
        <v>0</v>
      </c>
      <c r="F162" s="136">
        <f t="shared" ref="F162:BQ162" si="53">F65</f>
        <v>0</v>
      </c>
      <c r="G162" s="136">
        <f t="shared" si="53"/>
        <v>0</v>
      </c>
      <c r="H162" s="136">
        <f t="shared" si="53"/>
        <v>0</v>
      </c>
      <c r="I162" s="136">
        <f t="shared" si="53"/>
        <v>0</v>
      </c>
      <c r="J162" s="136">
        <f t="shared" si="53"/>
        <v>0</v>
      </c>
      <c r="K162" s="136">
        <f t="shared" si="53"/>
        <v>0</v>
      </c>
      <c r="L162" s="136">
        <f t="shared" si="53"/>
        <v>0</v>
      </c>
      <c r="M162" s="136">
        <f t="shared" si="53"/>
        <v>0</v>
      </c>
      <c r="N162" s="136">
        <f t="shared" si="53"/>
        <v>0</v>
      </c>
      <c r="O162" s="136">
        <f t="shared" si="53"/>
        <v>0</v>
      </c>
      <c r="P162" s="136">
        <f t="shared" si="53"/>
        <v>0</v>
      </c>
      <c r="Q162" s="136">
        <f t="shared" si="53"/>
        <v>0</v>
      </c>
      <c r="R162" s="136">
        <f t="shared" si="53"/>
        <v>0</v>
      </c>
      <c r="S162" s="136">
        <f t="shared" si="53"/>
        <v>0</v>
      </c>
      <c r="T162" s="136">
        <f t="shared" si="53"/>
        <v>0</v>
      </c>
      <c r="U162" s="136">
        <f t="shared" si="53"/>
        <v>0</v>
      </c>
      <c r="V162" s="136">
        <f t="shared" si="53"/>
        <v>0</v>
      </c>
      <c r="W162" s="136">
        <f t="shared" si="53"/>
        <v>0</v>
      </c>
      <c r="X162" s="136">
        <f t="shared" si="53"/>
        <v>0</v>
      </c>
      <c r="Y162" s="136">
        <f t="shared" si="53"/>
        <v>0</v>
      </c>
      <c r="Z162" s="136">
        <f t="shared" si="53"/>
        <v>0</v>
      </c>
      <c r="AA162" s="136">
        <f t="shared" si="53"/>
        <v>0</v>
      </c>
      <c r="AB162" s="136">
        <f t="shared" si="53"/>
        <v>0</v>
      </c>
      <c r="AC162" s="136">
        <f t="shared" si="53"/>
        <v>0</v>
      </c>
      <c r="AD162" s="136">
        <f t="shared" si="53"/>
        <v>0</v>
      </c>
      <c r="AE162" s="136">
        <f t="shared" si="53"/>
        <v>0</v>
      </c>
      <c r="AF162" s="136">
        <f t="shared" si="53"/>
        <v>0</v>
      </c>
      <c r="AG162" s="136">
        <f t="shared" si="53"/>
        <v>0</v>
      </c>
      <c r="AH162" s="136">
        <f t="shared" si="53"/>
        <v>0</v>
      </c>
      <c r="AI162" s="136">
        <f t="shared" si="53"/>
        <v>0</v>
      </c>
      <c r="AJ162" s="136">
        <f t="shared" si="53"/>
        <v>0</v>
      </c>
      <c r="AK162" s="136">
        <f t="shared" si="53"/>
        <v>0</v>
      </c>
      <c r="AL162" s="136">
        <f t="shared" si="53"/>
        <v>0</v>
      </c>
      <c r="AM162" s="136">
        <f t="shared" si="53"/>
        <v>0</v>
      </c>
      <c r="AN162" s="136">
        <f t="shared" si="53"/>
        <v>0</v>
      </c>
      <c r="AO162" s="136">
        <f t="shared" si="53"/>
        <v>0</v>
      </c>
      <c r="AP162" s="136">
        <f t="shared" si="53"/>
        <v>0</v>
      </c>
      <c r="AQ162" s="136">
        <f t="shared" si="53"/>
        <v>0</v>
      </c>
      <c r="AR162" s="136">
        <f t="shared" si="53"/>
        <v>0</v>
      </c>
      <c r="AS162" s="136">
        <f t="shared" si="53"/>
        <v>0</v>
      </c>
      <c r="AT162" s="136">
        <f t="shared" si="53"/>
        <v>0</v>
      </c>
      <c r="AU162" s="136">
        <f t="shared" si="53"/>
        <v>0</v>
      </c>
      <c r="AV162" s="136">
        <f t="shared" si="53"/>
        <v>0</v>
      </c>
      <c r="AW162" s="136">
        <f t="shared" si="53"/>
        <v>0</v>
      </c>
      <c r="AX162" s="136">
        <f t="shared" si="53"/>
        <v>0</v>
      </c>
      <c r="AY162" s="136">
        <f t="shared" si="53"/>
        <v>0</v>
      </c>
      <c r="AZ162" s="136">
        <f t="shared" si="53"/>
        <v>0</v>
      </c>
      <c r="BA162" s="136">
        <f t="shared" si="53"/>
        <v>0</v>
      </c>
      <c r="BB162" s="136">
        <f t="shared" si="53"/>
        <v>0</v>
      </c>
      <c r="BC162" s="136">
        <f t="shared" si="53"/>
        <v>0</v>
      </c>
      <c r="BD162" s="136">
        <f t="shared" si="53"/>
        <v>0</v>
      </c>
      <c r="BE162" s="136">
        <f t="shared" si="53"/>
        <v>0</v>
      </c>
      <c r="BF162" s="136">
        <f t="shared" si="53"/>
        <v>0</v>
      </c>
      <c r="BG162" s="136">
        <f t="shared" si="53"/>
        <v>0</v>
      </c>
      <c r="BH162" s="136">
        <f t="shared" si="53"/>
        <v>0</v>
      </c>
      <c r="BI162" s="136">
        <f t="shared" si="53"/>
        <v>0</v>
      </c>
      <c r="BJ162" s="136">
        <f t="shared" si="53"/>
        <v>0</v>
      </c>
      <c r="BK162" s="136">
        <f t="shared" si="53"/>
        <v>0</v>
      </c>
      <c r="BL162" s="136">
        <f t="shared" si="53"/>
        <v>0</v>
      </c>
      <c r="BM162" s="136">
        <f t="shared" si="53"/>
        <v>0</v>
      </c>
      <c r="BN162" s="136">
        <f t="shared" si="53"/>
        <v>0</v>
      </c>
      <c r="BO162" s="136">
        <f t="shared" si="53"/>
        <v>0</v>
      </c>
      <c r="BP162" s="136">
        <f t="shared" si="53"/>
        <v>0</v>
      </c>
      <c r="BQ162" s="136">
        <f t="shared" si="53"/>
        <v>0</v>
      </c>
      <c r="BR162" s="136">
        <f t="shared" ref="BR162:EC162" si="54">BR65</f>
        <v>0</v>
      </c>
      <c r="BS162" s="136">
        <f t="shared" si="54"/>
        <v>0</v>
      </c>
      <c r="BT162" s="136">
        <f t="shared" si="54"/>
        <v>0</v>
      </c>
      <c r="BU162" s="136">
        <f t="shared" si="54"/>
        <v>0</v>
      </c>
      <c r="BV162" s="136">
        <f t="shared" si="54"/>
        <v>0</v>
      </c>
      <c r="BW162" s="136">
        <f t="shared" si="54"/>
        <v>0</v>
      </c>
      <c r="BX162" s="136">
        <f t="shared" si="54"/>
        <v>0</v>
      </c>
      <c r="BY162" s="136">
        <f t="shared" si="54"/>
        <v>0</v>
      </c>
      <c r="BZ162" s="136">
        <f t="shared" si="54"/>
        <v>0</v>
      </c>
      <c r="CA162" s="136">
        <f t="shared" si="54"/>
        <v>0</v>
      </c>
      <c r="CB162" s="136">
        <f t="shared" si="54"/>
        <v>0</v>
      </c>
      <c r="CC162" s="136">
        <f t="shared" si="54"/>
        <v>0</v>
      </c>
      <c r="CD162" s="136">
        <f t="shared" si="54"/>
        <v>0</v>
      </c>
      <c r="CE162" s="136">
        <f t="shared" si="54"/>
        <v>0</v>
      </c>
      <c r="CF162" s="136">
        <f t="shared" si="54"/>
        <v>0</v>
      </c>
      <c r="CG162" s="136">
        <f t="shared" si="54"/>
        <v>0</v>
      </c>
      <c r="CH162" s="136">
        <f t="shared" si="54"/>
        <v>0</v>
      </c>
      <c r="CI162" s="136">
        <f t="shared" si="54"/>
        <v>0</v>
      </c>
      <c r="CJ162" s="136">
        <f t="shared" si="54"/>
        <v>0</v>
      </c>
      <c r="CK162" s="136">
        <f t="shared" si="54"/>
        <v>0</v>
      </c>
      <c r="CL162" s="136">
        <f t="shared" si="54"/>
        <v>0</v>
      </c>
      <c r="CM162" s="136">
        <f t="shared" si="54"/>
        <v>0</v>
      </c>
      <c r="CN162" s="136">
        <f t="shared" si="54"/>
        <v>0</v>
      </c>
      <c r="CO162" s="136">
        <f t="shared" si="54"/>
        <v>0</v>
      </c>
      <c r="CP162" s="136">
        <f t="shared" si="54"/>
        <v>0</v>
      </c>
      <c r="CQ162" s="136">
        <f t="shared" si="54"/>
        <v>0</v>
      </c>
      <c r="CR162" s="136">
        <f t="shared" si="54"/>
        <v>0</v>
      </c>
      <c r="CS162" s="136">
        <f t="shared" si="54"/>
        <v>0</v>
      </c>
      <c r="CT162" s="136">
        <f t="shared" si="54"/>
        <v>0</v>
      </c>
      <c r="CU162" s="136">
        <f t="shared" si="54"/>
        <v>0</v>
      </c>
      <c r="CV162" s="136">
        <f t="shared" si="54"/>
        <v>0</v>
      </c>
      <c r="CW162" s="136">
        <f t="shared" si="54"/>
        <v>0</v>
      </c>
      <c r="CX162" s="136">
        <f t="shared" si="54"/>
        <v>0</v>
      </c>
      <c r="CY162" s="136">
        <f t="shared" si="54"/>
        <v>0</v>
      </c>
      <c r="CZ162" s="136">
        <f t="shared" si="54"/>
        <v>0</v>
      </c>
      <c r="DA162" s="136">
        <f t="shared" si="54"/>
        <v>0</v>
      </c>
      <c r="DB162" s="136">
        <f t="shared" si="54"/>
        <v>0</v>
      </c>
      <c r="DC162" s="136">
        <f t="shared" si="54"/>
        <v>0</v>
      </c>
      <c r="DD162" s="136">
        <f t="shared" si="54"/>
        <v>0</v>
      </c>
      <c r="DE162" s="136">
        <f t="shared" si="54"/>
        <v>0</v>
      </c>
      <c r="DF162" s="136">
        <f t="shared" si="54"/>
        <v>0</v>
      </c>
      <c r="DG162" s="136">
        <f t="shared" si="54"/>
        <v>0</v>
      </c>
      <c r="DH162" s="136">
        <f t="shared" si="54"/>
        <v>0</v>
      </c>
      <c r="DI162" s="136">
        <f t="shared" si="54"/>
        <v>0</v>
      </c>
      <c r="DJ162" s="136">
        <f t="shared" si="54"/>
        <v>0</v>
      </c>
      <c r="DK162" s="136">
        <f t="shared" si="54"/>
        <v>0</v>
      </c>
      <c r="DL162" s="136">
        <f t="shared" si="54"/>
        <v>0</v>
      </c>
      <c r="DM162" s="136">
        <f t="shared" si="54"/>
        <v>0</v>
      </c>
      <c r="DN162" s="136">
        <f t="shared" si="54"/>
        <v>0</v>
      </c>
      <c r="DO162" s="136">
        <f t="shared" si="54"/>
        <v>0</v>
      </c>
      <c r="DP162" s="136">
        <f t="shared" si="54"/>
        <v>0</v>
      </c>
      <c r="DQ162" s="136">
        <f t="shared" si="54"/>
        <v>0</v>
      </c>
      <c r="DR162" s="136">
        <f t="shared" si="54"/>
        <v>0</v>
      </c>
      <c r="DS162" s="136">
        <f t="shared" si="54"/>
        <v>0</v>
      </c>
      <c r="DT162" s="136">
        <f t="shared" si="54"/>
        <v>0</v>
      </c>
      <c r="DU162" s="136">
        <f t="shared" si="54"/>
        <v>0</v>
      </c>
      <c r="DV162" s="136">
        <f t="shared" si="54"/>
        <v>0</v>
      </c>
      <c r="DW162" s="136">
        <f t="shared" si="54"/>
        <v>0</v>
      </c>
      <c r="DX162" s="136">
        <f t="shared" si="54"/>
        <v>0</v>
      </c>
      <c r="DY162" s="136">
        <f t="shared" si="54"/>
        <v>0</v>
      </c>
      <c r="DZ162" s="136">
        <f t="shared" si="54"/>
        <v>0</v>
      </c>
      <c r="EA162" s="136">
        <f t="shared" si="54"/>
        <v>0</v>
      </c>
      <c r="EB162" s="136">
        <f t="shared" si="54"/>
        <v>0</v>
      </c>
      <c r="EC162" s="136">
        <f t="shared" si="54"/>
        <v>0</v>
      </c>
      <c r="ED162" s="136">
        <f t="shared" ref="ED162:EK162" si="55">ED65</f>
        <v>0</v>
      </c>
      <c r="EE162" s="136">
        <f t="shared" si="55"/>
        <v>0</v>
      </c>
      <c r="EF162" s="136">
        <f t="shared" si="55"/>
        <v>0</v>
      </c>
      <c r="EG162" s="136">
        <f t="shared" si="55"/>
        <v>0</v>
      </c>
      <c r="EH162" s="136">
        <f t="shared" si="55"/>
        <v>0</v>
      </c>
      <c r="EI162" s="136">
        <f t="shared" si="55"/>
        <v>0</v>
      </c>
      <c r="EJ162" s="136">
        <f t="shared" si="55"/>
        <v>0</v>
      </c>
      <c r="EK162" s="136">
        <f t="shared" si="55"/>
        <v>0</v>
      </c>
    </row>
    <row r="163" spans="1:141">
      <c r="B163" s="141" t="s">
        <v>365</v>
      </c>
      <c r="E163" s="136">
        <f t="shared" ref="E163:BP163" si="56">E169</f>
        <v>0</v>
      </c>
      <c r="F163" s="136">
        <f t="shared" ca="1" si="56"/>
        <v>89520.704977424743</v>
      </c>
      <c r="G163" s="136">
        <f t="shared" ca="1" si="56"/>
        <v>168555.23289225544</v>
      </c>
      <c r="H163" s="136">
        <f t="shared" ca="1" si="56"/>
        <v>218258.91640779036</v>
      </c>
      <c r="I163" s="136">
        <f t="shared" ca="1" si="56"/>
        <v>219168.32855948946</v>
      </c>
      <c r="J163" s="136">
        <f t="shared" ca="1" si="56"/>
        <v>220081.52992848735</v>
      </c>
      <c r="K163" s="136">
        <f t="shared" ca="1" si="56"/>
        <v>220998.53630318938</v>
      </c>
      <c r="L163" s="136">
        <f t="shared" ca="1" si="56"/>
        <v>221919.36353778603</v>
      </c>
      <c r="M163" s="136">
        <f t="shared" ca="1" si="56"/>
        <v>222844.02755252676</v>
      </c>
      <c r="N163" s="136">
        <f t="shared" ca="1" si="56"/>
        <v>207844.92573374716</v>
      </c>
      <c r="O163" s="136">
        <f t="shared" ca="1" si="56"/>
        <v>192783.32765738925</v>
      </c>
      <c r="P163" s="136">
        <f t="shared" ca="1" si="56"/>
        <v>92862.609286016275</v>
      </c>
      <c r="Q163" s="136">
        <f t="shared" ca="1" si="56"/>
        <v>0</v>
      </c>
      <c r="R163" s="136">
        <f t="shared" ca="1" si="56"/>
        <v>0</v>
      </c>
      <c r="S163" s="136">
        <f t="shared" ca="1" si="56"/>
        <v>0</v>
      </c>
      <c r="T163" s="136">
        <f t="shared" ca="1" si="56"/>
        <v>0</v>
      </c>
      <c r="U163" s="136">
        <f t="shared" ca="1" si="56"/>
        <v>0</v>
      </c>
      <c r="V163" s="136">
        <f t="shared" ca="1" si="56"/>
        <v>0</v>
      </c>
      <c r="W163" s="136">
        <f t="shared" ca="1" si="56"/>
        <v>0</v>
      </c>
      <c r="X163" s="136">
        <f t="shared" ca="1" si="56"/>
        <v>0</v>
      </c>
      <c r="Y163" s="136">
        <f t="shared" ca="1" si="56"/>
        <v>0</v>
      </c>
      <c r="Z163" s="136">
        <f t="shared" ca="1" si="56"/>
        <v>0</v>
      </c>
      <c r="AA163" s="136">
        <f t="shared" ca="1" si="56"/>
        <v>0</v>
      </c>
      <c r="AB163" s="136">
        <f t="shared" ca="1" si="56"/>
        <v>0</v>
      </c>
      <c r="AC163" s="136">
        <f t="shared" ca="1" si="56"/>
        <v>0</v>
      </c>
      <c r="AD163" s="136">
        <f t="shared" ca="1" si="56"/>
        <v>0</v>
      </c>
      <c r="AE163" s="136">
        <f t="shared" ca="1" si="56"/>
        <v>0</v>
      </c>
      <c r="AF163" s="136">
        <f t="shared" ca="1" si="56"/>
        <v>0</v>
      </c>
      <c r="AG163" s="136">
        <f t="shared" ca="1" si="56"/>
        <v>0</v>
      </c>
      <c r="AH163" s="136">
        <f t="shared" ca="1" si="56"/>
        <v>0</v>
      </c>
      <c r="AI163" s="136">
        <f t="shared" ca="1" si="56"/>
        <v>0</v>
      </c>
      <c r="AJ163" s="136">
        <f t="shared" ca="1" si="56"/>
        <v>0</v>
      </c>
      <c r="AK163" s="136">
        <f t="shared" ca="1" si="56"/>
        <v>0</v>
      </c>
      <c r="AL163" s="136">
        <f t="shared" ca="1" si="56"/>
        <v>0</v>
      </c>
      <c r="AM163" s="136">
        <f t="shared" ca="1" si="56"/>
        <v>0</v>
      </c>
      <c r="AN163" s="136">
        <f t="shared" ca="1" si="56"/>
        <v>0</v>
      </c>
      <c r="AO163" s="136">
        <f t="shared" ca="1" si="56"/>
        <v>0</v>
      </c>
      <c r="AP163" s="136">
        <f t="shared" ca="1" si="56"/>
        <v>0</v>
      </c>
      <c r="AQ163" s="136">
        <f t="shared" ca="1" si="56"/>
        <v>0</v>
      </c>
      <c r="AR163" s="136">
        <f t="shared" ca="1" si="56"/>
        <v>0</v>
      </c>
      <c r="AS163" s="136">
        <f t="shared" ca="1" si="56"/>
        <v>0</v>
      </c>
      <c r="AT163" s="136">
        <f t="shared" ca="1" si="56"/>
        <v>0</v>
      </c>
      <c r="AU163" s="136">
        <f t="shared" ca="1" si="56"/>
        <v>0</v>
      </c>
      <c r="AV163" s="136">
        <f t="shared" ca="1" si="56"/>
        <v>0</v>
      </c>
      <c r="AW163" s="136">
        <f t="shared" ca="1" si="56"/>
        <v>0</v>
      </c>
      <c r="AX163" s="136">
        <f t="shared" ca="1" si="56"/>
        <v>0</v>
      </c>
      <c r="AY163" s="136">
        <f t="shared" ca="1" si="56"/>
        <v>0</v>
      </c>
      <c r="AZ163" s="136">
        <f t="shared" ca="1" si="56"/>
        <v>0</v>
      </c>
      <c r="BA163" s="136">
        <f t="shared" ca="1" si="56"/>
        <v>108.67465277777779</v>
      </c>
      <c r="BB163" s="136" t="e">
        <f t="shared" ca="1" si="56"/>
        <v>#DIV/0!</v>
      </c>
      <c r="BC163" s="136" t="e">
        <f t="shared" ca="1" si="56"/>
        <v>#DIV/0!</v>
      </c>
      <c r="BD163" s="136" t="e">
        <f t="shared" ca="1" si="56"/>
        <v>#DIV/0!</v>
      </c>
      <c r="BE163" s="136" t="e">
        <f t="shared" ca="1" si="56"/>
        <v>#DIV/0!</v>
      </c>
      <c r="BF163" s="136" t="e">
        <f t="shared" ca="1" si="56"/>
        <v>#DIV/0!</v>
      </c>
      <c r="BG163" s="136" t="e">
        <f t="shared" ca="1" si="56"/>
        <v>#DIV/0!</v>
      </c>
      <c r="BH163" s="136" t="e">
        <f t="shared" ca="1" si="56"/>
        <v>#DIV/0!</v>
      </c>
      <c r="BI163" s="136" t="e">
        <f t="shared" ca="1" si="56"/>
        <v>#DIV/0!</v>
      </c>
      <c r="BJ163" s="136" t="e">
        <f t="shared" ca="1" si="56"/>
        <v>#DIV/0!</v>
      </c>
      <c r="BK163" s="136" t="e">
        <f t="shared" ca="1" si="56"/>
        <v>#DIV/0!</v>
      </c>
      <c r="BL163" s="136" t="e">
        <f t="shared" ca="1" si="56"/>
        <v>#DIV/0!</v>
      </c>
      <c r="BM163" s="136" t="e">
        <f t="shared" ca="1" si="56"/>
        <v>#DIV/0!</v>
      </c>
      <c r="BN163" s="136" t="e">
        <f t="shared" ca="1" si="56"/>
        <v>#DIV/0!</v>
      </c>
      <c r="BO163" s="136" t="e">
        <f t="shared" ca="1" si="56"/>
        <v>#DIV/0!</v>
      </c>
      <c r="BP163" s="136" t="e">
        <f t="shared" ca="1" si="56"/>
        <v>#DIV/0!</v>
      </c>
      <c r="BQ163" s="136" t="e">
        <f t="shared" ref="BQ163:EB163" ca="1" si="57">BQ169</f>
        <v>#DIV/0!</v>
      </c>
      <c r="BR163" s="136" t="e">
        <f t="shared" ca="1" si="57"/>
        <v>#DIV/0!</v>
      </c>
      <c r="BS163" s="136" t="e">
        <f t="shared" ca="1" si="57"/>
        <v>#DIV/0!</v>
      </c>
      <c r="BT163" s="136" t="e">
        <f t="shared" ca="1" si="57"/>
        <v>#DIV/0!</v>
      </c>
      <c r="BU163" s="136" t="e">
        <f t="shared" ca="1" si="57"/>
        <v>#DIV/0!</v>
      </c>
      <c r="BV163" s="136" t="e">
        <f t="shared" ca="1" si="57"/>
        <v>#DIV/0!</v>
      </c>
      <c r="BW163" s="136" t="e">
        <f t="shared" ca="1" si="57"/>
        <v>#DIV/0!</v>
      </c>
      <c r="BX163" s="136" t="e">
        <f t="shared" ca="1" si="57"/>
        <v>#DIV/0!</v>
      </c>
      <c r="BY163" s="136" t="e">
        <f t="shared" ca="1" si="57"/>
        <v>#DIV/0!</v>
      </c>
      <c r="BZ163" s="136" t="e">
        <f t="shared" ca="1" si="57"/>
        <v>#DIV/0!</v>
      </c>
      <c r="CA163" s="136" t="e">
        <f t="shared" ca="1" si="57"/>
        <v>#DIV/0!</v>
      </c>
      <c r="CB163" s="136" t="e">
        <f t="shared" ca="1" si="57"/>
        <v>#DIV/0!</v>
      </c>
      <c r="CC163" s="136" t="e">
        <f t="shared" ca="1" si="57"/>
        <v>#DIV/0!</v>
      </c>
      <c r="CD163" s="136" t="e">
        <f t="shared" ca="1" si="57"/>
        <v>#DIV/0!</v>
      </c>
      <c r="CE163" s="136" t="e">
        <f t="shared" ca="1" si="57"/>
        <v>#DIV/0!</v>
      </c>
      <c r="CF163" s="136" t="e">
        <f t="shared" ca="1" si="57"/>
        <v>#DIV/0!</v>
      </c>
      <c r="CG163" s="136" t="e">
        <f t="shared" ca="1" si="57"/>
        <v>#DIV/0!</v>
      </c>
      <c r="CH163" s="136" t="e">
        <f t="shared" ca="1" si="57"/>
        <v>#DIV/0!</v>
      </c>
      <c r="CI163" s="136" t="e">
        <f t="shared" ca="1" si="57"/>
        <v>#DIV/0!</v>
      </c>
      <c r="CJ163" s="136" t="e">
        <f t="shared" ca="1" si="57"/>
        <v>#DIV/0!</v>
      </c>
      <c r="CK163" s="136" t="e">
        <f t="shared" ca="1" si="57"/>
        <v>#DIV/0!</v>
      </c>
      <c r="CL163" s="136" t="e">
        <f t="shared" ca="1" si="57"/>
        <v>#DIV/0!</v>
      </c>
      <c r="CM163" s="136" t="e">
        <f t="shared" ca="1" si="57"/>
        <v>#DIV/0!</v>
      </c>
      <c r="CN163" s="136" t="e">
        <f t="shared" ca="1" si="57"/>
        <v>#DIV/0!</v>
      </c>
      <c r="CO163" s="136">
        <f t="shared" si="57"/>
        <v>0</v>
      </c>
      <c r="CP163" s="136">
        <f t="shared" si="57"/>
        <v>0</v>
      </c>
      <c r="CQ163" s="136">
        <f t="shared" si="57"/>
        <v>0</v>
      </c>
      <c r="CR163" s="136">
        <f t="shared" si="57"/>
        <v>0</v>
      </c>
      <c r="CS163" s="136">
        <f t="shared" si="57"/>
        <v>0</v>
      </c>
      <c r="CT163" s="136">
        <f t="shared" si="57"/>
        <v>0</v>
      </c>
      <c r="CU163" s="136">
        <f t="shared" si="57"/>
        <v>0</v>
      </c>
      <c r="CV163" s="136">
        <f t="shared" si="57"/>
        <v>0</v>
      </c>
      <c r="CW163" s="136">
        <f t="shared" si="57"/>
        <v>0</v>
      </c>
      <c r="CX163" s="136">
        <f t="shared" si="57"/>
        <v>0</v>
      </c>
      <c r="CY163" s="136">
        <f t="shared" si="57"/>
        <v>0</v>
      </c>
      <c r="CZ163" s="136">
        <f t="shared" si="57"/>
        <v>0</v>
      </c>
      <c r="DA163" s="136">
        <f t="shared" si="57"/>
        <v>0</v>
      </c>
      <c r="DB163" s="136">
        <f t="shared" si="57"/>
        <v>0</v>
      </c>
      <c r="DC163" s="136">
        <f t="shared" si="57"/>
        <v>0</v>
      </c>
      <c r="DD163" s="136">
        <f t="shared" si="57"/>
        <v>0</v>
      </c>
      <c r="DE163" s="136">
        <f t="shared" si="57"/>
        <v>0</v>
      </c>
      <c r="DF163" s="136">
        <f t="shared" si="57"/>
        <v>0</v>
      </c>
      <c r="DG163" s="136">
        <f t="shared" si="57"/>
        <v>0</v>
      </c>
      <c r="DH163" s="136">
        <f t="shared" si="57"/>
        <v>0</v>
      </c>
      <c r="DI163" s="136">
        <f t="shared" si="57"/>
        <v>0</v>
      </c>
      <c r="DJ163" s="136">
        <f t="shared" si="57"/>
        <v>0</v>
      </c>
      <c r="DK163" s="136">
        <f t="shared" si="57"/>
        <v>0</v>
      </c>
      <c r="DL163" s="136">
        <f t="shared" si="57"/>
        <v>0</v>
      </c>
      <c r="DM163" s="136">
        <f t="shared" si="57"/>
        <v>0</v>
      </c>
      <c r="DN163" s="136">
        <f t="shared" si="57"/>
        <v>0</v>
      </c>
      <c r="DO163" s="136">
        <f t="shared" si="57"/>
        <v>0</v>
      </c>
      <c r="DP163" s="136">
        <f t="shared" si="57"/>
        <v>0</v>
      </c>
      <c r="DQ163" s="136">
        <f t="shared" si="57"/>
        <v>0</v>
      </c>
      <c r="DR163" s="136">
        <f t="shared" si="57"/>
        <v>0</v>
      </c>
      <c r="DS163" s="136">
        <f t="shared" si="57"/>
        <v>0</v>
      </c>
      <c r="DT163" s="136">
        <f t="shared" si="57"/>
        <v>0</v>
      </c>
      <c r="DU163" s="136">
        <f t="shared" si="57"/>
        <v>0</v>
      </c>
      <c r="DV163" s="136">
        <f t="shared" si="57"/>
        <v>0</v>
      </c>
      <c r="DW163" s="136">
        <f t="shared" si="57"/>
        <v>0</v>
      </c>
      <c r="DX163" s="136">
        <f t="shared" si="57"/>
        <v>0</v>
      </c>
      <c r="DY163" s="136">
        <f t="shared" si="57"/>
        <v>0</v>
      </c>
      <c r="DZ163" s="136">
        <f t="shared" si="57"/>
        <v>0</v>
      </c>
      <c r="EA163" s="136">
        <f t="shared" si="57"/>
        <v>0</v>
      </c>
      <c r="EB163" s="136">
        <f t="shared" si="57"/>
        <v>0</v>
      </c>
      <c r="EC163" s="136">
        <f t="shared" ref="EC163:EK163" si="58">EC169</f>
        <v>0</v>
      </c>
      <c r="ED163" s="136">
        <f t="shared" si="58"/>
        <v>0</v>
      </c>
      <c r="EE163" s="136">
        <f t="shared" si="58"/>
        <v>0</v>
      </c>
      <c r="EF163" s="136">
        <f t="shared" si="58"/>
        <v>0</v>
      </c>
      <c r="EG163" s="136">
        <f t="shared" si="58"/>
        <v>0</v>
      </c>
      <c r="EH163" s="136">
        <f t="shared" si="58"/>
        <v>0</v>
      </c>
      <c r="EI163" s="136">
        <f t="shared" si="58"/>
        <v>0</v>
      </c>
      <c r="EJ163" s="136">
        <f t="shared" si="58"/>
        <v>0</v>
      </c>
      <c r="EK163" s="136">
        <f t="shared" si="58"/>
        <v>0</v>
      </c>
    </row>
    <row r="164" spans="1:141">
      <c r="B164" s="141" t="s">
        <v>366</v>
      </c>
      <c r="E164" s="136">
        <f t="shared" ref="E164:BP164" si="59">E179</f>
        <v>0</v>
      </c>
      <c r="F164" s="136">
        <f t="shared" ca="1" si="59"/>
        <v>89520.704977424743</v>
      </c>
      <c r="G164" s="136">
        <f t="shared" ca="1" si="59"/>
        <v>168182.22995484949</v>
      </c>
      <c r="H164" s="136">
        <f t="shared" ca="1" si="59"/>
        <v>217183.6</v>
      </c>
      <c r="I164" s="136">
        <f t="shared" ca="1" si="59"/>
        <v>217183.6</v>
      </c>
      <c r="J164" s="136">
        <f t="shared" ca="1" si="59"/>
        <v>217183.6</v>
      </c>
      <c r="K164" s="136">
        <f t="shared" ca="1" si="59"/>
        <v>217183.6</v>
      </c>
      <c r="L164" s="136">
        <f t="shared" ca="1" si="59"/>
        <v>217183.6</v>
      </c>
      <c r="M164" s="136">
        <f t="shared" ca="1" si="59"/>
        <v>217183.6</v>
      </c>
      <c r="N164" s="136">
        <f t="shared" ca="1" si="59"/>
        <v>201255.98139975153</v>
      </c>
      <c r="O164" s="136">
        <f t="shared" ca="1" si="59"/>
        <v>185328.36279950303</v>
      </c>
      <c r="P164" s="136">
        <f t="shared" ca="1" si="59"/>
        <v>84604.380562890918</v>
      </c>
      <c r="Q164" s="136">
        <f t="shared" ca="1" si="59"/>
        <v>0</v>
      </c>
      <c r="R164" s="136">
        <f t="shared" ca="1" si="59"/>
        <v>0</v>
      </c>
      <c r="S164" s="136">
        <f t="shared" ca="1" si="59"/>
        <v>0</v>
      </c>
      <c r="T164" s="136">
        <f t="shared" ca="1" si="59"/>
        <v>0</v>
      </c>
      <c r="U164" s="136">
        <f t="shared" ca="1" si="59"/>
        <v>0</v>
      </c>
      <c r="V164" s="136">
        <f t="shared" ca="1" si="59"/>
        <v>0</v>
      </c>
      <c r="W164" s="136">
        <f t="shared" ca="1" si="59"/>
        <v>0</v>
      </c>
      <c r="X164" s="136">
        <f t="shared" ca="1" si="59"/>
        <v>0</v>
      </c>
      <c r="Y164" s="136">
        <f t="shared" ca="1" si="59"/>
        <v>0</v>
      </c>
      <c r="Z164" s="136">
        <f t="shared" ca="1" si="59"/>
        <v>0</v>
      </c>
      <c r="AA164" s="136">
        <f t="shared" ca="1" si="59"/>
        <v>0</v>
      </c>
      <c r="AB164" s="136">
        <f t="shared" ca="1" si="59"/>
        <v>0</v>
      </c>
      <c r="AC164" s="136">
        <f t="shared" ca="1" si="59"/>
        <v>0</v>
      </c>
      <c r="AD164" s="136">
        <f t="shared" ca="1" si="59"/>
        <v>0</v>
      </c>
      <c r="AE164" s="136">
        <f t="shared" ca="1" si="59"/>
        <v>0</v>
      </c>
      <c r="AF164" s="136">
        <f t="shared" ca="1" si="59"/>
        <v>0</v>
      </c>
      <c r="AG164" s="136">
        <f t="shared" ca="1" si="59"/>
        <v>0</v>
      </c>
      <c r="AH164" s="136">
        <f t="shared" ca="1" si="59"/>
        <v>0</v>
      </c>
      <c r="AI164" s="136">
        <f t="shared" ca="1" si="59"/>
        <v>0</v>
      </c>
      <c r="AJ164" s="136">
        <f t="shared" ca="1" si="59"/>
        <v>0</v>
      </c>
      <c r="AK164" s="136">
        <f t="shared" ca="1" si="59"/>
        <v>0</v>
      </c>
      <c r="AL164" s="136">
        <f t="shared" ca="1" si="59"/>
        <v>0</v>
      </c>
      <c r="AM164" s="136">
        <f t="shared" ca="1" si="59"/>
        <v>0</v>
      </c>
      <c r="AN164" s="136">
        <f t="shared" ca="1" si="59"/>
        <v>0</v>
      </c>
      <c r="AO164" s="136">
        <f t="shared" ca="1" si="59"/>
        <v>0</v>
      </c>
      <c r="AP164" s="136">
        <f t="shared" ca="1" si="59"/>
        <v>0</v>
      </c>
      <c r="AQ164" s="136">
        <f t="shared" ca="1" si="59"/>
        <v>0</v>
      </c>
      <c r="AR164" s="136">
        <f t="shared" ca="1" si="59"/>
        <v>0</v>
      </c>
      <c r="AS164" s="136">
        <f t="shared" ca="1" si="59"/>
        <v>0</v>
      </c>
      <c r="AT164" s="136">
        <f t="shared" ca="1" si="59"/>
        <v>0</v>
      </c>
      <c r="AU164" s="136">
        <f t="shared" ca="1" si="59"/>
        <v>0</v>
      </c>
      <c r="AV164" s="136">
        <f t="shared" ca="1" si="59"/>
        <v>0</v>
      </c>
      <c r="AW164" s="136">
        <f t="shared" ca="1" si="59"/>
        <v>0</v>
      </c>
      <c r="AX164" s="136">
        <f t="shared" ca="1" si="59"/>
        <v>0</v>
      </c>
      <c r="AY164" s="136">
        <f t="shared" ca="1" si="59"/>
        <v>0</v>
      </c>
      <c r="AZ164" s="136">
        <f t="shared" ca="1" si="59"/>
        <v>0</v>
      </c>
      <c r="BA164" s="136">
        <f t="shared" ca="1" si="59"/>
        <v>108.67465277777779</v>
      </c>
      <c r="BB164" s="136" t="e">
        <f t="shared" ca="1" si="59"/>
        <v>#DIV/0!</v>
      </c>
      <c r="BC164" s="136" t="e">
        <f t="shared" ca="1" si="59"/>
        <v>#DIV/0!</v>
      </c>
      <c r="BD164" s="136" t="e">
        <f t="shared" ca="1" si="59"/>
        <v>#DIV/0!</v>
      </c>
      <c r="BE164" s="136" t="e">
        <f t="shared" ca="1" si="59"/>
        <v>#DIV/0!</v>
      </c>
      <c r="BF164" s="136" t="e">
        <f t="shared" ca="1" si="59"/>
        <v>#DIV/0!</v>
      </c>
      <c r="BG164" s="136" t="e">
        <f t="shared" ca="1" si="59"/>
        <v>#DIV/0!</v>
      </c>
      <c r="BH164" s="136" t="e">
        <f t="shared" ca="1" si="59"/>
        <v>#DIV/0!</v>
      </c>
      <c r="BI164" s="136" t="e">
        <f t="shared" ca="1" si="59"/>
        <v>#DIV/0!</v>
      </c>
      <c r="BJ164" s="136" t="e">
        <f t="shared" ca="1" si="59"/>
        <v>#DIV/0!</v>
      </c>
      <c r="BK164" s="136" t="e">
        <f t="shared" ca="1" si="59"/>
        <v>#DIV/0!</v>
      </c>
      <c r="BL164" s="136" t="e">
        <f t="shared" ca="1" si="59"/>
        <v>#DIV/0!</v>
      </c>
      <c r="BM164" s="136" t="e">
        <f t="shared" ca="1" si="59"/>
        <v>#DIV/0!</v>
      </c>
      <c r="BN164" s="136" t="e">
        <f t="shared" ca="1" si="59"/>
        <v>#DIV/0!</v>
      </c>
      <c r="BO164" s="136" t="e">
        <f t="shared" ca="1" si="59"/>
        <v>#DIV/0!</v>
      </c>
      <c r="BP164" s="136" t="e">
        <f t="shared" ca="1" si="59"/>
        <v>#DIV/0!</v>
      </c>
      <c r="BQ164" s="136" t="e">
        <f t="shared" ref="BQ164:EB164" ca="1" si="60">BQ179</f>
        <v>#DIV/0!</v>
      </c>
      <c r="BR164" s="136" t="e">
        <f t="shared" ca="1" si="60"/>
        <v>#DIV/0!</v>
      </c>
      <c r="BS164" s="136" t="e">
        <f t="shared" ca="1" si="60"/>
        <v>#DIV/0!</v>
      </c>
      <c r="BT164" s="136" t="e">
        <f t="shared" ca="1" si="60"/>
        <v>#DIV/0!</v>
      </c>
      <c r="BU164" s="136" t="e">
        <f t="shared" ca="1" si="60"/>
        <v>#DIV/0!</v>
      </c>
      <c r="BV164" s="136" t="e">
        <f t="shared" ca="1" si="60"/>
        <v>#DIV/0!</v>
      </c>
      <c r="BW164" s="136" t="e">
        <f t="shared" ca="1" si="60"/>
        <v>#DIV/0!</v>
      </c>
      <c r="BX164" s="136" t="e">
        <f t="shared" ca="1" si="60"/>
        <v>#DIV/0!</v>
      </c>
      <c r="BY164" s="136" t="e">
        <f t="shared" ca="1" si="60"/>
        <v>#DIV/0!</v>
      </c>
      <c r="BZ164" s="136" t="e">
        <f t="shared" ca="1" si="60"/>
        <v>#DIV/0!</v>
      </c>
      <c r="CA164" s="136" t="e">
        <f t="shared" ca="1" si="60"/>
        <v>#DIV/0!</v>
      </c>
      <c r="CB164" s="136" t="e">
        <f t="shared" ca="1" si="60"/>
        <v>#DIV/0!</v>
      </c>
      <c r="CC164" s="136" t="e">
        <f t="shared" ca="1" si="60"/>
        <v>#DIV/0!</v>
      </c>
      <c r="CD164" s="136" t="e">
        <f t="shared" ca="1" si="60"/>
        <v>#DIV/0!</v>
      </c>
      <c r="CE164" s="136" t="e">
        <f t="shared" ca="1" si="60"/>
        <v>#DIV/0!</v>
      </c>
      <c r="CF164" s="136" t="e">
        <f t="shared" ca="1" si="60"/>
        <v>#DIV/0!</v>
      </c>
      <c r="CG164" s="136" t="e">
        <f t="shared" ca="1" si="60"/>
        <v>#DIV/0!</v>
      </c>
      <c r="CH164" s="136" t="e">
        <f t="shared" ca="1" si="60"/>
        <v>#DIV/0!</v>
      </c>
      <c r="CI164" s="136" t="e">
        <f t="shared" ca="1" si="60"/>
        <v>#DIV/0!</v>
      </c>
      <c r="CJ164" s="136" t="e">
        <f t="shared" ca="1" si="60"/>
        <v>#DIV/0!</v>
      </c>
      <c r="CK164" s="136" t="e">
        <f t="shared" ca="1" si="60"/>
        <v>#DIV/0!</v>
      </c>
      <c r="CL164" s="136" t="e">
        <f t="shared" ca="1" si="60"/>
        <v>#DIV/0!</v>
      </c>
      <c r="CM164" s="136" t="e">
        <f t="shared" ca="1" si="60"/>
        <v>#DIV/0!</v>
      </c>
      <c r="CN164" s="136" t="e">
        <f t="shared" ca="1" si="60"/>
        <v>#DIV/0!</v>
      </c>
      <c r="CO164" s="136" t="e">
        <f t="shared" ca="1" si="60"/>
        <v>#DIV/0!</v>
      </c>
      <c r="CP164" s="136" t="e">
        <f t="shared" ca="1" si="60"/>
        <v>#DIV/0!</v>
      </c>
      <c r="CQ164" s="136" t="e">
        <f t="shared" ca="1" si="60"/>
        <v>#DIV/0!</v>
      </c>
      <c r="CR164" s="136" t="e">
        <f t="shared" ca="1" si="60"/>
        <v>#DIV/0!</v>
      </c>
      <c r="CS164" s="136" t="e">
        <f t="shared" ca="1" si="60"/>
        <v>#DIV/0!</v>
      </c>
      <c r="CT164" s="136" t="e">
        <f t="shared" ca="1" si="60"/>
        <v>#DIV/0!</v>
      </c>
      <c r="CU164" s="136" t="e">
        <f t="shared" ca="1" si="60"/>
        <v>#DIV/0!</v>
      </c>
      <c r="CV164" s="136" t="e">
        <f t="shared" ca="1" si="60"/>
        <v>#DIV/0!</v>
      </c>
      <c r="CW164" s="136" t="e">
        <f t="shared" ca="1" si="60"/>
        <v>#DIV/0!</v>
      </c>
      <c r="CX164" s="136" t="e">
        <f t="shared" ca="1" si="60"/>
        <v>#DIV/0!</v>
      </c>
      <c r="CY164" s="136" t="e">
        <f t="shared" ca="1" si="60"/>
        <v>#DIV/0!</v>
      </c>
      <c r="CZ164" s="136" t="e">
        <f t="shared" ca="1" si="60"/>
        <v>#DIV/0!</v>
      </c>
      <c r="DA164" s="136" t="e">
        <f t="shared" ca="1" si="60"/>
        <v>#DIV/0!</v>
      </c>
      <c r="DB164" s="136" t="e">
        <f t="shared" ca="1" si="60"/>
        <v>#DIV/0!</v>
      </c>
      <c r="DC164" s="136" t="e">
        <f t="shared" ca="1" si="60"/>
        <v>#DIV/0!</v>
      </c>
      <c r="DD164" s="136" t="e">
        <f t="shared" ca="1" si="60"/>
        <v>#DIV/0!</v>
      </c>
      <c r="DE164" s="136" t="e">
        <f t="shared" ca="1" si="60"/>
        <v>#DIV/0!</v>
      </c>
      <c r="DF164" s="136" t="e">
        <f t="shared" ca="1" si="60"/>
        <v>#DIV/0!</v>
      </c>
      <c r="DG164" s="136" t="e">
        <f t="shared" ca="1" si="60"/>
        <v>#DIV/0!</v>
      </c>
      <c r="DH164" s="136" t="e">
        <f t="shared" ca="1" si="60"/>
        <v>#DIV/0!</v>
      </c>
      <c r="DI164" s="136" t="e">
        <f t="shared" ca="1" si="60"/>
        <v>#DIV/0!</v>
      </c>
      <c r="DJ164" s="136" t="e">
        <f t="shared" ca="1" si="60"/>
        <v>#DIV/0!</v>
      </c>
      <c r="DK164" s="136" t="e">
        <f t="shared" ca="1" si="60"/>
        <v>#DIV/0!</v>
      </c>
      <c r="DL164" s="136" t="e">
        <f t="shared" ca="1" si="60"/>
        <v>#DIV/0!</v>
      </c>
      <c r="DM164" s="136" t="e">
        <f t="shared" ca="1" si="60"/>
        <v>#DIV/0!</v>
      </c>
      <c r="DN164" s="136" t="e">
        <f t="shared" ca="1" si="60"/>
        <v>#DIV/0!</v>
      </c>
      <c r="DO164" s="136" t="e">
        <f t="shared" ca="1" si="60"/>
        <v>#DIV/0!</v>
      </c>
      <c r="DP164" s="136" t="e">
        <f t="shared" ca="1" si="60"/>
        <v>#DIV/0!</v>
      </c>
      <c r="DQ164" s="136" t="e">
        <f t="shared" ca="1" si="60"/>
        <v>#DIV/0!</v>
      </c>
      <c r="DR164" s="136" t="e">
        <f t="shared" ca="1" si="60"/>
        <v>#DIV/0!</v>
      </c>
      <c r="DS164" s="136" t="e">
        <f t="shared" ca="1" si="60"/>
        <v>#DIV/0!</v>
      </c>
      <c r="DT164" s="136" t="e">
        <f t="shared" ca="1" si="60"/>
        <v>#DIV/0!</v>
      </c>
      <c r="DU164" s="136" t="e">
        <f t="shared" ca="1" si="60"/>
        <v>#DIV/0!</v>
      </c>
      <c r="DV164" s="136" t="e">
        <f t="shared" ca="1" si="60"/>
        <v>#DIV/0!</v>
      </c>
      <c r="DW164" s="136" t="e">
        <f t="shared" ca="1" si="60"/>
        <v>#DIV/0!</v>
      </c>
      <c r="DX164" s="136" t="e">
        <f t="shared" ca="1" si="60"/>
        <v>#DIV/0!</v>
      </c>
      <c r="DY164" s="136" t="e">
        <f t="shared" ca="1" si="60"/>
        <v>#DIV/0!</v>
      </c>
      <c r="DZ164" s="136" t="e">
        <f t="shared" ca="1" si="60"/>
        <v>#DIV/0!</v>
      </c>
      <c r="EA164" s="136" t="e">
        <f t="shared" ca="1" si="60"/>
        <v>#DIV/0!</v>
      </c>
      <c r="EB164" s="136" t="e">
        <f t="shared" ca="1" si="60"/>
        <v>#DIV/0!</v>
      </c>
      <c r="EC164" s="136" t="e">
        <f t="shared" ref="EC164:EK164" ca="1" si="61">EC179</f>
        <v>#DIV/0!</v>
      </c>
      <c r="ED164" s="136" t="e">
        <f t="shared" ca="1" si="61"/>
        <v>#DIV/0!</v>
      </c>
      <c r="EE164" s="136" t="e">
        <f t="shared" ca="1" si="61"/>
        <v>#DIV/0!</v>
      </c>
      <c r="EF164" s="136" t="e">
        <f t="shared" ca="1" si="61"/>
        <v>#DIV/0!</v>
      </c>
      <c r="EG164" s="136" t="e">
        <f t="shared" ca="1" si="61"/>
        <v>#DIV/0!</v>
      </c>
      <c r="EH164" s="136" t="e">
        <f t="shared" ca="1" si="61"/>
        <v>#DIV/0!</v>
      </c>
      <c r="EI164" s="136" t="e">
        <f t="shared" ca="1" si="61"/>
        <v>#DIV/0!</v>
      </c>
      <c r="EJ164" s="136" t="e">
        <f t="shared" ca="1" si="61"/>
        <v>#DIV/0!</v>
      </c>
      <c r="EK164" s="136" t="e">
        <f t="shared" ca="1" si="61"/>
        <v>#DIV/0!</v>
      </c>
    </row>
    <row r="165" spans="1:141">
      <c r="B165" s="141" t="s">
        <v>367</v>
      </c>
      <c r="E165" s="109">
        <f t="shared" ref="E165:BP165" ca="1" si="62">E160-E162-E163</f>
        <v>-27332719.189163875</v>
      </c>
      <c r="F165" s="109">
        <f t="shared" ca="1" si="62"/>
        <v>-43059459.094141297</v>
      </c>
      <c r="G165" s="109">
        <f t="shared" ca="1" si="62"/>
        <v>-37926087.222056128</v>
      </c>
      <c r="H165" s="109">
        <f t="shared" ca="1" si="62"/>
        <v>-27472732.355571665</v>
      </c>
      <c r="I165" s="109">
        <f t="shared" ca="1" si="62"/>
        <v>-30376111.890681665</v>
      </c>
      <c r="J165" s="109">
        <f t="shared" ca="1" si="62"/>
        <v>-30377025.092050664</v>
      </c>
      <c r="K165" s="109">
        <f t="shared" ca="1" si="62"/>
        <v>-21004714.546425369</v>
      </c>
      <c r="L165" s="109">
        <f t="shared" ca="1" si="62"/>
        <v>-21005635.373659965</v>
      </c>
      <c r="M165" s="109">
        <f t="shared" ca="1" si="62"/>
        <v>3599784.4365071091</v>
      </c>
      <c r="N165" s="109">
        <f t="shared" ca="1" si="62"/>
        <v>3614783.538325889</v>
      </c>
      <c r="O165" s="109">
        <f t="shared" ca="1" si="62"/>
        <v>23980972.409129519</v>
      </c>
      <c r="P165" s="109">
        <f t="shared" ca="1" si="62"/>
        <v>24080893.127500892</v>
      </c>
      <c r="Q165" s="109">
        <f t="shared" ca="1" si="62"/>
        <v>24173755.736786909</v>
      </c>
      <c r="R165" s="109">
        <f t="shared" ca="1" si="62"/>
        <v>24173755.736786909</v>
      </c>
      <c r="S165" s="109">
        <f t="shared" ca="1" si="62"/>
        <v>24173780.28540726</v>
      </c>
      <c r="T165" s="109">
        <f t="shared" ca="1" si="62"/>
        <v>27365594.861759439</v>
      </c>
      <c r="U165" s="109">
        <f t="shared" ca="1" si="62"/>
        <v>34293665.56575945</v>
      </c>
      <c r="V165" s="109">
        <f t="shared" ca="1" si="62"/>
        <v>43044450.550486729</v>
      </c>
      <c r="W165" s="109">
        <f t="shared" ca="1" si="62"/>
        <v>39030970.425395817</v>
      </c>
      <c r="X165" s="109">
        <f t="shared" ca="1" si="62"/>
        <v>92005731.779577643</v>
      </c>
      <c r="Y165" s="109">
        <f t="shared" ca="1" si="62"/>
        <v>118482327.52631725</v>
      </c>
      <c r="Z165" s="109">
        <f t="shared" ca="1" si="62"/>
        <v>143532304.72631726</v>
      </c>
      <c r="AA165" s="109">
        <f t="shared" ca="1" si="62"/>
        <v>143532304.72631726</v>
      </c>
      <c r="AB165" s="109">
        <f t="shared" ca="1" si="62"/>
        <v>140682304.72631726</v>
      </c>
      <c r="AC165" s="109">
        <f t="shared" ca="1" si="62"/>
        <v>140682304.72631726</v>
      </c>
      <c r="AD165" s="109">
        <f t="shared" ca="1" si="62"/>
        <v>138307308.52631724</v>
      </c>
      <c r="AE165" s="109">
        <f t="shared" ca="1" si="62"/>
        <v>138307446.57679865</v>
      </c>
      <c r="AF165" s="109">
        <f t="shared" ca="1" si="62"/>
        <v>143155773.87838182</v>
      </c>
      <c r="AG165" s="109">
        <f t="shared" ca="1" si="62"/>
        <v>154986223.93801823</v>
      </c>
      <c r="AH165" s="109">
        <f t="shared" ca="1" si="62"/>
        <v>156219754.75547275</v>
      </c>
      <c r="AI165" s="109">
        <f t="shared" ca="1" si="62"/>
        <v>155513932.06165463</v>
      </c>
      <c r="AJ165" s="109">
        <f t="shared" ca="1" si="62"/>
        <v>159018140.31401819</v>
      </c>
      <c r="AK165" s="109">
        <f t="shared" ca="1" si="62"/>
        <v>156812685.76856363</v>
      </c>
      <c r="AL165" s="109">
        <f t="shared" ca="1" si="62"/>
        <v>156812685.76856363</v>
      </c>
      <c r="AM165" s="109">
        <f t="shared" ca="1" si="62"/>
        <v>150916117.17539394</v>
      </c>
      <c r="AN165" s="109">
        <f t="shared" ca="1" si="62"/>
        <v>150916117.17539394</v>
      </c>
      <c r="AO165" s="109">
        <f t="shared" ca="1" si="62"/>
        <v>128084808.65175757</v>
      </c>
      <c r="AP165" s="109">
        <f t="shared" ca="1" si="62"/>
        <v>128084808.65175757</v>
      </c>
      <c r="AQ165" s="109">
        <f t="shared" ca="1" si="62"/>
        <v>69481906.837939411</v>
      </c>
      <c r="AR165" s="109">
        <f t="shared" ca="1" si="62"/>
        <v>70098672.24666667</v>
      </c>
      <c r="AS165" s="109">
        <f t="shared" ca="1" si="62"/>
        <v>29222763.155757576</v>
      </c>
      <c r="AT165" s="109">
        <f t="shared" ca="1" si="62"/>
        <v>29222763.155757576</v>
      </c>
      <c r="AU165" s="109">
        <f t="shared" ca="1" si="62"/>
        <v>29222763.155757576</v>
      </c>
      <c r="AV165" s="109">
        <f t="shared" ca="1" si="62"/>
        <v>29222763.155757576</v>
      </c>
      <c r="AW165" s="109">
        <f t="shared" ca="1" si="62"/>
        <v>29222763.155757576</v>
      </c>
      <c r="AX165" s="109">
        <f t="shared" ca="1" si="62"/>
        <v>29222763.155757576</v>
      </c>
      <c r="AY165" s="109">
        <f t="shared" ca="1" si="62"/>
        <v>21146927.075757578</v>
      </c>
      <c r="AZ165" s="109">
        <f t="shared" ca="1" si="62"/>
        <v>21146927.075757578</v>
      </c>
      <c r="BA165" s="109">
        <f t="shared" ca="1" si="62"/>
        <v>-52272.507986111115</v>
      </c>
      <c r="BB165" s="109" t="e">
        <f t="shared" ca="1" si="62"/>
        <v>#DIV/0!</v>
      </c>
      <c r="BC165" s="109" t="e">
        <f t="shared" ca="1" si="62"/>
        <v>#DIV/0!</v>
      </c>
      <c r="BD165" s="109" t="e">
        <f t="shared" ca="1" si="62"/>
        <v>#DIV/0!</v>
      </c>
      <c r="BE165" s="109" t="e">
        <f t="shared" ca="1" si="62"/>
        <v>#DIV/0!</v>
      </c>
      <c r="BF165" s="109" t="e">
        <f t="shared" ca="1" si="62"/>
        <v>#DIV/0!</v>
      </c>
      <c r="BG165" s="109" t="e">
        <f t="shared" ca="1" si="62"/>
        <v>#DIV/0!</v>
      </c>
      <c r="BH165" s="109" t="e">
        <f t="shared" ca="1" si="62"/>
        <v>#DIV/0!</v>
      </c>
      <c r="BI165" s="109" t="e">
        <f t="shared" ca="1" si="62"/>
        <v>#DIV/0!</v>
      </c>
      <c r="BJ165" s="109" t="e">
        <f t="shared" ca="1" si="62"/>
        <v>#DIV/0!</v>
      </c>
      <c r="BK165" s="109" t="e">
        <f t="shared" ca="1" si="62"/>
        <v>#DIV/0!</v>
      </c>
      <c r="BL165" s="109" t="e">
        <f t="shared" ca="1" si="62"/>
        <v>#DIV/0!</v>
      </c>
      <c r="BM165" s="109" t="e">
        <f t="shared" ca="1" si="62"/>
        <v>#DIV/0!</v>
      </c>
      <c r="BN165" s="109" t="e">
        <f t="shared" ca="1" si="62"/>
        <v>#DIV/0!</v>
      </c>
      <c r="BO165" s="109" t="e">
        <f t="shared" ca="1" si="62"/>
        <v>#DIV/0!</v>
      </c>
      <c r="BP165" s="109" t="e">
        <f t="shared" ca="1" si="62"/>
        <v>#DIV/0!</v>
      </c>
      <c r="BQ165" s="109" t="e">
        <f t="shared" ref="BQ165:EB165" ca="1" si="63">BQ160-BQ162-BQ163</f>
        <v>#DIV/0!</v>
      </c>
      <c r="BR165" s="109" t="e">
        <f t="shared" ca="1" si="63"/>
        <v>#DIV/0!</v>
      </c>
      <c r="BS165" s="109" t="e">
        <f t="shared" ca="1" si="63"/>
        <v>#DIV/0!</v>
      </c>
      <c r="BT165" s="109" t="e">
        <f t="shared" ca="1" si="63"/>
        <v>#DIV/0!</v>
      </c>
      <c r="BU165" s="109" t="e">
        <f t="shared" ca="1" si="63"/>
        <v>#DIV/0!</v>
      </c>
      <c r="BV165" s="109" t="e">
        <f t="shared" ca="1" si="63"/>
        <v>#DIV/0!</v>
      </c>
      <c r="BW165" s="109" t="e">
        <f t="shared" ca="1" si="63"/>
        <v>#DIV/0!</v>
      </c>
      <c r="BX165" s="109" t="e">
        <f t="shared" ca="1" si="63"/>
        <v>#DIV/0!</v>
      </c>
      <c r="BY165" s="109" t="e">
        <f t="shared" ca="1" si="63"/>
        <v>#DIV/0!</v>
      </c>
      <c r="BZ165" s="109" t="e">
        <f t="shared" ca="1" si="63"/>
        <v>#DIV/0!</v>
      </c>
      <c r="CA165" s="109" t="e">
        <f t="shared" ca="1" si="63"/>
        <v>#DIV/0!</v>
      </c>
      <c r="CB165" s="109" t="e">
        <f t="shared" ca="1" si="63"/>
        <v>#DIV/0!</v>
      </c>
      <c r="CC165" s="109" t="e">
        <f t="shared" ca="1" si="63"/>
        <v>#DIV/0!</v>
      </c>
      <c r="CD165" s="109" t="e">
        <f t="shared" ca="1" si="63"/>
        <v>#DIV/0!</v>
      </c>
      <c r="CE165" s="109" t="e">
        <f t="shared" ca="1" si="63"/>
        <v>#DIV/0!</v>
      </c>
      <c r="CF165" s="109" t="e">
        <f t="shared" ca="1" si="63"/>
        <v>#DIV/0!</v>
      </c>
      <c r="CG165" s="109" t="e">
        <f t="shared" ca="1" si="63"/>
        <v>#DIV/0!</v>
      </c>
      <c r="CH165" s="109" t="e">
        <f t="shared" ca="1" si="63"/>
        <v>#DIV/0!</v>
      </c>
      <c r="CI165" s="109" t="e">
        <f t="shared" ca="1" si="63"/>
        <v>#DIV/0!</v>
      </c>
      <c r="CJ165" s="109" t="e">
        <f t="shared" ca="1" si="63"/>
        <v>#DIV/0!</v>
      </c>
      <c r="CK165" s="109" t="e">
        <f t="shared" ca="1" si="63"/>
        <v>#DIV/0!</v>
      </c>
      <c r="CL165" s="109" t="e">
        <f t="shared" ca="1" si="63"/>
        <v>#DIV/0!</v>
      </c>
      <c r="CM165" s="109" t="e">
        <f t="shared" ca="1" si="63"/>
        <v>#DIV/0!</v>
      </c>
      <c r="CN165" s="109" t="e">
        <f t="shared" ca="1" si="63"/>
        <v>#DIV/0!</v>
      </c>
      <c r="CO165" s="109">
        <f t="shared" si="63"/>
        <v>0</v>
      </c>
      <c r="CP165" s="109">
        <f t="shared" si="63"/>
        <v>0</v>
      </c>
      <c r="CQ165" s="109">
        <f t="shared" si="63"/>
        <v>0</v>
      </c>
      <c r="CR165" s="109">
        <f t="shared" si="63"/>
        <v>0</v>
      </c>
      <c r="CS165" s="109">
        <f t="shared" si="63"/>
        <v>0</v>
      </c>
      <c r="CT165" s="109">
        <f t="shared" si="63"/>
        <v>0</v>
      </c>
      <c r="CU165" s="109">
        <f t="shared" si="63"/>
        <v>0</v>
      </c>
      <c r="CV165" s="109">
        <f t="shared" si="63"/>
        <v>0</v>
      </c>
      <c r="CW165" s="109">
        <f t="shared" si="63"/>
        <v>0</v>
      </c>
      <c r="CX165" s="109">
        <f t="shared" si="63"/>
        <v>0</v>
      </c>
      <c r="CY165" s="109">
        <f t="shared" si="63"/>
        <v>0</v>
      </c>
      <c r="CZ165" s="109">
        <f t="shared" si="63"/>
        <v>0</v>
      </c>
      <c r="DA165" s="109">
        <f t="shared" si="63"/>
        <v>0</v>
      </c>
      <c r="DB165" s="109">
        <f t="shared" si="63"/>
        <v>0</v>
      </c>
      <c r="DC165" s="109">
        <f t="shared" si="63"/>
        <v>0</v>
      </c>
      <c r="DD165" s="109">
        <f t="shared" si="63"/>
        <v>0</v>
      </c>
      <c r="DE165" s="109">
        <f t="shared" si="63"/>
        <v>0</v>
      </c>
      <c r="DF165" s="109">
        <f t="shared" si="63"/>
        <v>0</v>
      </c>
      <c r="DG165" s="109">
        <f t="shared" si="63"/>
        <v>0</v>
      </c>
      <c r="DH165" s="109">
        <f t="shared" si="63"/>
        <v>0</v>
      </c>
      <c r="DI165" s="109">
        <f t="shared" si="63"/>
        <v>0</v>
      </c>
      <c r="DJ165" s="109">
        <f t="shared" si="63"/>
        <v>0</v>
      </c>
      <c r="DK165" s="109">
        <f t="shared" si="63"/>
        <v>0</v>
      </c>
      <c r="DL165" s="109">
        <f t="shared" si="63"/>
        <v>0</v>
      </c>
      <c r="DM165" s="109">
        <f t="shared" si="63"/>
        <v>0</v>
      </c>
      <c r="DN165" s="109">
        <f t="shared" si="63"/>
        <v>0</v>
      </c>
      <c r="DO165" s="109">
        <f t="shared" si="63"/>
        <v>0</v>
      </c>
      <c r="DP165" s="109">
        <f t="shared" si="63"/>
        <v>0</v>
      </c>
      <c r="DQ165" s="109">
        <f t="shared" si="63"/>
        <v>0</v>
      </c>
      <c r="DR165" s="109">
        <f t="shared" si="63"/>
        <v>0</v>
      </c>
      <c r="DS165" s="109">
        <f t="shared" si="63"/>
        <v>0</v>
      </c>
      <c r="DT165" s="109">
        <f t="shared" si="63"/>
        <v>0</v>
      </c>
      <c r="DU165" s="109">
        <f t="shared" si="63"/>
        <v>0</v>
      </c>
      <c r="DV165" s="109">
        <f t="shared" si="63"/>
        <v>0</v>
      </c>
      <c r="DW165" s="109">
        <f t="shared" si="63"/>
        <v>0</v>
      </c>
      <c r="DX165" s="109">
        <f t="shared" si="63"/>
        <v>0</v>
      </c>
      <c r="DY165" s="109">
        <f t="shared" si="63"/>
        <v>0</v>
      </c>
      <c r="DZ165" s="109">
        <f t="shared" si="63"/>
        <v>0</v>
      </c>
      <c r="EA165" s="109">
        <f t="shared" si="63"/>
        <v>0</v>
      </c>
      <c r="EB165" s="109">
        <f t="shared" si="63"/>
        <v>0</v>
      </c>
      <c r="EC165" s="109">
        <f t="shared" ref="EC165:EK165" si="64">EC160-EC162-EC163</f>
        <v>0</v>
      </c>
      <c r="ED165" s="109">
        <f t="shared" si="64"/>
        <v>0</v>
      </c>
      <c r="EE165" s="109">
        <f t="shared" si="64"/>
        <v>0</v>
      </c>
      <c r="EF165" s="109">
        <f t="shared" si="64"/>
        <v>0</v>
      </c>
      <c r="EG165" s="109">
        <f t="shared" si="64"/>
        <v>0</v>
      </c>
      <c r="EH165" s="109">
        <f t="shared" si="64"/>
        <v>0</v>
      </c>
      <c r="EI165" s="109">
        <f t="shared" si="64"/>
        <v>0</v>
      </c>
      <c r="EJ165" s="109">
        <f t="shared" si="64"/>
        <v>0</v>
      </c>
      <c r="EK165" s="109">
        <f t="shared" si="64"/>
        <v>0</v>
      </c>
    </row>
    <row r="166" spans="1:141">
      <c r="E166" s="136"/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36"/>
      <c r="AA166" s="136"/>
      <c r="AB166" s="136"/>
      <c r="AC166" s="136"/>
      <c r="AD166" s="136"/>
      <c r="AE166" s="136"/>
      <c r="AF166" s="136"/>
      <c r="AG166" s="136"/>
      <c r="AH166" s="136"/>
      <c r="AI166" s="136"/>
      <c r="AJ166" s="136"/>
      <c r="AK166" s="136"/>
      <c r="AL166" s="136"/>
      <c r="AM166" s="136"/>
      <c r="AN166" s="136"/>
      <c r="AO166" s="136"/>
      <c r="AP166" s="136"/>
      <c r="AQ166" s="136"/>
      <c r="AR166" s="136"/>
      <c r="AS166" s="136"/>
      <c r="AT166" s="136"/>
      <c r="AU166" s="136"/>
      <c r="AV166" s="136"/>
      <c r="AW166" s="136"/>
      <c r="AX166" s="136"/>
      <c r="AY166" s="136"/>
      <c r="AZ166" s="136"/>
      <c r="BA166" s="136"/>
      <c r="BB166" s="136"/>
      <c r="BC166" s="136"/>
      <c r="BD166" s="136"/>
      <c r="BE166" s="136"/>
      <c r="BF166" s="136"/>
      <c r="BG166" s="136"/>
      <c r="BH166" s="136"/>
      <c r="BI166" s="136"/>
      <c r="BJ166" s="136"/>
      <c r="BK166" s="136"/>
      <c r="BL166" s="136"/>
      <c r="BM166" s="136"/>
      <c r="BN166" s="136"/>
      <c r="BO166" s="136"/>
      <c r="BP166" s="136"/>
      <c r="BQ166" s="136"/>
      <c r="BR166" s="136"/>
      <c r="BS166" s="136"/>
      <c r="BT166" s="136"/>
      <c r="BU166" s="136"/>
      <c r="BV166" s="136"/>
      <c r="BW166" s="136"/>
      <c r="BX166" s="136"/>
      <c r="BY166" s="136"/>
      <c r="BZ166" s="136"/>
      <c r="CA166" s="136"/>
      <c r="CB166" s="136"/>
      <c r="CC166" s="136"/>
      <c r="CD166" s="136"/>
      <c r="CE166" s="136"/>
      <c r="CF166" s="136"/>
      <c r="CG166" s="136"/>
      <c r="CH166" s="136"/>
      <c r="CI166" s="136"/>
      <c r="CJ166" s="136"/>
      <c r="CK166" s="136"/>
      <c r="CL166" s="136"/>
      <c r="CM166" s="136"/>
      <c r="CN166" s="136"/>
      <c r="CO166" s="136"/>
      <c r="CP166" s="136"/>
      <c r="CQ166" s="136"/>
      <c r="CR166" s="136"/>
      <c r="CS166" s="136"/>
      <c r="CT166" s="136"/>
      <c r="CU166" s="136"/>
      <c r="CV166" s="136"/>
      <c r="CW166" s="136"/>
      <c r="CX166" s="136"/>
      <c r="CY166" s="136"/>
      <c r="CZ166" s="136"/>
      <c r="DA166" s="136"/>
      <c r="DB166" s="136"/>
      <c r="DC166" s="136"/>
      <c r="DD166" s="136"/>
      <c r="DE166" s="136"/>
      <c r="DF166" s="136"/>
      <c r="DG166" s="136"/>
      <c r="DH166" s="136"/>
      <c r="DI166" s="136"/>
      <c r="DJ166" s="136"/>
      <c r="DK166" s="136"/>
      <c r="DL166" s="136"/>
      <c r="DM166" s="136"/>
      <c r="DN166" s="136"/>
      <c r="DO166" s="136"/>
      <c r="DP166" s="136"/>
      <c r="DQ166" s="136"/>
      <c r="DR166" s="136"/>
      <c r="DS166" s="136"/>
      <c r="DT166" s="136"/>
      <c r="DU166" s="136"/>
      <c r="DV166" s="136"/>
      <c r="DW166" s="136"/>
      <c r="DX166" s="136"/>
      <c r="DY166" s="136"/>
      <c r="DZ166" s="136"/>
      <c r="EA166" s="136"/>
      <c r="EB166" s="136"/>
      <c r="EC166" s="136"/>
      <c r="ED166" s="136"/>
      <c r="EE166" s="136"/>
      <c r="EF166" s="136"/>
      <c r="EG166" s="136"/>
      <c r="EH166" s="136"/>
      <c r="EI166" s="136"/>
      <c r="EJ166" s="136"/>
      <c r="EK166" s="136"/>
    </row>
    <row r="167" spans="1:141" s="110" customFormat="1">
      <c r="B167" s="111" t="s">
        <v>294</v>
      </c>
    </row>
    <row r="168" spans="1:141">
      <c r="A168" s="105" t="s">
        <v>297</v>
      </c>
      <c r="B168" s="125" t="s">
        <v>294</v>
      </c>
      <c r="C168" s="125"/>
      <c r="D168" s="125"/>
      <c r="E168" s="139">
        <f>IF(OR(E157&lt;'Capital Structure'!$K$7,E157&gt;'Capital Structure'!$L$7),0,IF(E160&lt;0,IF(D174&gt;0,MIN(ABS(E160)*'Capital Structure'!$M$13,D174),0),0))</f>
        <v>0</v>
      </c>
      <c r="F168" s="139">
        <f ca="1">IF(OR(F157&lt;'Capital Structure'!$K$7,F157&gt;'Capital Structure'!$L$7),0,IF(F160&lt;0,IF(E174&gt;0,MIN(ABS(F160)*'Capital Structure'!$M$13,E174),0),0))</f>
        <v>21484969.194581937</v>
      </c>
      <c r="G168" s="139">
        <f ca="1">IF(OR(G157&lt;'Capital Structure'!$K$7,G157&gt;'Capital Structure'!$L$7),0,IF(G160&lt;0,IF(F174&gt;0,MIN(ABS(G160)*'Capital Structure'!$M$13,F174),0),0))</f>
        <v>18878765.994581938</v>
      </c>
      <c r="H168" s="139">
        <f ca="1">IF(OR(H157&lt;'Capital Structure'!$K$7,H157&gt;'Capital Structure'!$L$7),0,IF(H160&lt;0,IF(G174&gt;0,MIN(ABS(H160)*'Capital Structure'!$M$13,G174),0),0))</f>
        <v>11760328.810836121</v>
      </c>
      <c r="I168" s="139">
        <f ca="1">IF(OR(I157&lt;'Capital Structure'!$K$7,I157&gt;'Capital Structure'!$L$7),0,IF(I160&lt;0,IF(H174&gt;0,MIN(ABS(I160)*'Capital Structure'!$M$13,H174),0),0))</f>
        <v>0</v>
      </c>
      <c r="J168" s="139">
        <f ca="1">IF(OR(J157&lt;'Capital Structure'!$K$7,J157&gt;'Capital Structure'!$L$7),0,IF(J160&lt;0,IF(I174&gt;0,MIN(ABS(J160)*'Capital Structure'!$M$13,I174),0),0))</f>
        <v>0</v>
      </c>
      <c r="K168" s="139">
        <f ca="1">IF(OR(K157&lt;'Capital Structure'!$K$7,K157&gt;'Capital Structure'!$L$7),0,IF(K160&lt;0,IF(J174&gt;0,MIN(ABS(K160)*'Capital Structure'!$M$13,J174),0),0))</f>
        <v>0</v>
      </c>
      <c r="L168" s="139">
        <f ca="1">IF(OR(L157&lt;'Capital Structure'!$K$7,L157&gt;'Capital Structure'!$L$7),0,IF(L160&lt;0,IF(K174&gt;0,MIN(ABS(L160)*'Capital Structure'!$M$13,K174),0),0))</f>
        <v>0</v>
      </c>
      <c r="M168" s="139">
        <f ca="1">IF(OR(M157&lt;'Capital Structure'!$K$7,M157&gt;'Capital Structure'!$L$7),0,IF(M160&lt;0,IF(L174&gt;0,MIN(ABS(M160)*'Capital Structure'!$M$13,L174),0),0))</f>
        <v>0</v>
      </c>
      <c r="N168" s="139">
        <f ca="1">IF(OR(N157&lt;'Capital Structure'!$K$7,N157&gt;'Capital Structure'!$L$7),0,IF(N160&lt;0,IF(M174&gt;0,MIN(ABS(N160)*'Capital Structure'!$M$13,M174),0),0))</f>
        <v>0</v>
      </c>
      <c r="O168" s="139">
        <f ca="1">IF(OR(O157&lt;'Capital Structure'!$K$7,O157&gt;'Capital Structure'!$L$7),0,IF(O160&lt;0,IF(N174&gt;0,MIN(ABS(O160)*'Capital Structure'!$M$13,N174),0),0))</f>
        <v>0</v>
      </c>
      <c r="P168" s="139">
        <f ca="1">IF(OR(P157&lt;'Capital Structure'!$K$7,P157&gt;'Capital Structure'!$L$7),0,IF(P160&lt;0,IF(O174&gt;0,MIN(ABS(P160)*'Capital Structure'!$M$13,O174),0),0))</f>
        <v>0</v>
      </c>
      <c r="Q168" s="139">
        <f ca="1">IF(OR(Q157&lt;'Capital Structure'!$K$7,Q157&gt;'Capital Structure'!$L$7),0,IF(Q160&lt;0,IF(P174&gt;0,MIN(ABS(Q160)*'Capital Structure'!$M$13,P174),0),0))</f>
        <v>0</v>
      </c>
      <c r="R168" s="139">
        <f ca="1">IF(OR(R157&lt;'Capital Structure'!$K$7,R157&gt;'Capital Structure'!$L$7),0,IF(R160&lt;0,IF(Q174&gt;0,MIN(ABS(R160)*'Capital Structure'!$M$13,Q174),0),0))</f>
        <v>0</v>
      </c>
      <c r="S168" s="139">
        <f ca="1">IF(OR(S157&lt;'Capital Structure'!$K$7,S157&gt;'Capital Structure'!$L$7),0,IF(S160&lt;0,IF(R174&gt;0,MIN(ABS(S160)*'Capital Structure'!$M$13,R174),0),0))</f>
        <v>0</v>
      </c>
      <c r="T168" s="139">
        <f ca="1">IF(OR(T157&lt;'Capital Structure'!$K$7,T157&gt;'Capital Structure'!$L$7),0,IF(T160&lt;0,IF(S174&gt;0,MIN(ABS(T160)*'Capital Structure'!$M$13,S174),0),0))</f>
        <v>0</v>
      </c>
      <c r="U168" s="139">
        <f ca="1">IF(OR(U157&lt;'Capital Structure'!$K$7,U157&gt;'Capital Structure'!$L$7),0,IF(U160&lt;0,IF(T174&gt;0,MIN(ABS(U160)*'Capital Structure'!$M$13,T174),0),0))</f>
        <v>0</v>
      </c>
      <c r="V168" s="139">
        <f ca="1">IF(OR(V157&lt;'Capital Structure'!$K$7,V157&gt;'Capital Structure'!$L$7),0,IF(V160&lt;0,IF(U174&gt;0,MIN(ABS(V160)*'Capital Structure'!$M$13,U174),0),0))</f>
        <v>0</v>
      </c>
      <c r="W168" s="139">
        <f ca="1">IF(OR(W157&lt;'Capital Structure'!$K$7,W157&gt;'Capital Structure'!$L$7),0,IF(W160&lt;0,IF(V174&gt;0,MIN(ABS(W160)*'Capital Structure'!$M$13,V174),0),0))</f>
        <v>0</v>
      </c>
      <c r="X168" s="139">
        <f ca="1">IF(OR(X157&lt;'Capital Structure'!$K$7,X157&gt;'Capital Structure'!$L$7),0,IF(X160&lt;0,IF(W174&gt;0,MIN(ABS(X160)*'Capital Structure'!$M$13,W174),0),0))</f>
        <v>0</v>
      </c>
      <c r="Y168" s="139">
        <f ca="1">IF(OR(Y157&lt;'Capital Structure'!$K$7,Y157&gt;'Capital Structure'!$L$7),0,IF(Y160&lt;0,IF(X174&gt;0,MIN(ABS(Y160)*'Capital Structure'!$M$13,X174),0),0))</f>
        <v>0</v>
      </c>
      <c r="Z168" s="139">
        <f ca="1">IF(OR(Z157&lt;'Capital Structure'!$K$7,Z157&gt;'Capital Structure'!$L$7),0,IF(Z160&lt;0,IF(Y174&gt;0,MIN(ABS(Z160)*'Capital Structure'!$M$13,Y174),0),0))</f>
        <v>0</v>
      </c>
      <c r="AA168" s="139">
        <f ca="1">IF(OR(AA157&lt;'Capital Structure'!$K$7,AA157&gt;'Capital Structure'!$L$7),0,IF(AA160&lt;0,IF(Z174&gt;0,MIN(ABS(AA160)*'Capital Structure'!$M$13,Z174),0),0))</f>
        <v>0</v>
      </c>
      <c r="AB168" s="139">
        <f ca="1">IF(OR(AB157&lt;'Capital Structure'!$K$7,AB157&gt;'Capital Structure'!$L$7),0,IF(AB160&lt;0,IF(AA174&gt;0,MIN(ABS(AB160)*'Capital Structure'!$M$13,AA174),0),0))</f>
        <v>0</v>
      </c>
      <c r="AC168" s="139">
        <f ca="1">IF(OR(AC157&lt;'Capital Structure'!$K$7,AC157&gt;'Capital Structure'!$L$7),0,IF(AC160&lt;0,IF(AB174&gt;0,MIN(ABS(AC160)*'Capital Structure'!$M$13,AB174),0),0))</f>
        <v>0</v>
      </c>
      <c r="AD168" s="139">
        <f ca="1">IF(OR(AD157&lt;'Capital Structure'!$K$7,AD157&gt;'Capital Structure'!$L$7),0,IF(AD160&lt;0,IF(AC174&gt;0,MIN(ABS(AD160)*'Capital Structure'!$M$13,AC174),0),0))</f>
        <v>0</v>
      </c>
      <c r="AE168" s="139">
        <f ca="1">IF(OR(AE157&lt;'Capital Structure'!$K$7,AE157&gt;'Capital Structure'!$L$7),0,IF(AE160&lt;0,IF(AD174&gt;0,MIN(ABS(AE160)*'Capital Structure'!$M$13,AD174),0),0))</f>
        <v>0</v>
      </c>
      <c r="AF168" s="139">
        <f ca="1">IF(OR(AF157&lt;'Capital Structure'!$K$7,AF157&gt;'Capital Structure'!$L$7),0,IF(AF160&lt;0,IF(AE174&gt;0,MIN(ABS(AF160)*'Capital Structure'!$M$13,AE174),0),0))</f>
        <v>0</v>
      </c>
      <c r="AG168" s="139">
        <f ca="1">IF(OR(AG157&lt;'Capital Structure'!$K$7,AG157&gt;'Capital Structure'!$L$7),0,IF(AG160&lt;0,IF(AF174&gt;0,MIN(ABS(AG160)*'Capital Structure'!$M$13,AF174),0),0))</f>
        <v>0</v>
      </c>
      <c r="AH168" s="139">
        <f ca="1">IF(OR(AH157&lt;'Capital Structure'!$K$7,AH157&gt;'Capital Structure'!$L$7),0,IF(AH160&lt;0,IF(AG174&gt;0,MIN(ABS(AH160)*'Capital Structure'!$M$13,AG174),0),0))</f>
        <v>0</v>
      </c>
      <c r="AI168" s="139">
        <f ca="1">IF(OR(AI157&lt;'Capital Structure'!$K$7,AI157&gt;'Capital Structure'!$L$7),0,IF(AI160&lt;0,IF(AH174&gt;0,MIN(ABS(AI160)*'Capital Structure'!$M$13,AH174),0),0))</f>
        <v>0</v>
      </c>
      <c r="AJ168" s="139">
        <f ca="1">IF(OR(AJ157&lt;'Capital Structure'!$K$7,AJ157&gt;'Capital Structure'!$L$7),0,IF(AJ160&lt;0,IF(AI174&gt;0,MIN(ABS(AJ160)*'Capital Structure'!$M$13,AI174),0),0))</f>
        <v>0</v>
      </c>
      <c r="AK168" s="139">
        <f ca="1">IF(OR(AK157&lt;'Capital Structure'!$K$7,AK157&gt;'Capital Structure'!$L$7),0,IF(AK160&lt;0,IF(AJ174&gt;0,MIN(ABS(AK160)*'Capital Structure'!$M$13,AJ174),0),0))</f>
        <v>0</v>
      </c>
      <c r="AL168" s="139">
        <f ca="1">IF(OR(AL157&lt;'Capital Structure'!$K$7,AL157&gt;'Capital Structure'!$L$7),0,IF(AL160&lt;0,IF(AK174&gt;0,MIN(ABS(AL160)*'Capital Structure'!$M$13,AK174),0),0))</f>
        <v>0</v>
      </c>
      <c r="AM168" s="139">
        <f ca="1">IF(OR(AM157&lt;'Capital Structure'!$K$7,AM157&gt;'Capital Structure'!$L$7),0,IF(AM160&lt;0,IF(AL174&gt;0,MIN(ABS(AM160)*'Capital Structure'!$M$13,AL174),0),0))</f>
        <v>0</v>
      </c>
      <c r="AN168" s="139">
        <f ca="1">IF(OR(AN157&lt;'Capital Structure'!$K$7,AN157&gt;'Capital Structure'!$L$7),0,IF(AN160&lt;0,IF(AM174&gt;0,MIN(ABS(AN160)*'Capital Structure'!$M$13,AM174),0),0))</f>
        <v>0</v>
      </c>
      <c r="AO168" s="139">
        <f ca="1">IF(OR(AO157&lt;'Capital Structure'!$K$7,AO157&gt;'Capital Structure'!$L$7),0,IF(AO160&lt;0,IF(AN174&gt;0,MIN(ABS(AO160)*'Capital Structure'!$M$13,AN174),0),0))</f>
        <v>0</v>
      </c>
      <c r="AP168" s="139">
        <f ca="1">IF(OR(AP157&lt;'Capital Structure'!$K$7,AP157&gt;'Capital Structure'!$L$7),0,IF(AP160&lt;0,IF(AO174&gt;0,MIN(ABS(AP160)*'Capital Structure'!$M$13,AO174),0),0))</f>
        <v>0</v>
      </c>
      <c r="AQ168" s="139">
        <f ca="1">IF(OR(AQ157&lt;'Capital Structure'!$K$7,AQ157&gt;'Capital Structure'!$L$7),0,IF(AQ160&lt;0,IF(AP174&gt;0,MIN(ABS(AQ160)*'Capital Structure'!$M$13,AP174),0),0))</f>
        <v>0</v>
      </c>
      <c r="AR168" s="139">
        <f ca="1">IF(OR(AR157&lt;'Capital Structure'!$K$7,AR157&gt;'Capital Structure'!$L$7),0,IF(AR160&lt;0,IF(AQ174&gt;0,MIN(ABS(AR160)*'Capital Structure'!$M$13,AQ174),0),0))</f>
        <v>0</v>
      </c>
      <c r="AS168" s="139">
        <f ca="1">IF(OR(AS157&lt;'Capital Structure'!$K$7,AS157&gt;'Capital Structure'!$L$7),0,IF(AS160&lt;0,IF(AR174&gt;0,MIN(ABS(AS160)*'Capital Structure'!$M$13,AR174),0),0))</f>
        <v>0</v>
      </c>
      <c r="AT168" s="139">
        <f ca="1">IF(OR(AT157&lt;'Capital Structure'!$K$7,AT157&gt;'Capital Structure'!$L$7),0,IF(AT160&lt;0,IF(AS174&gt;0,MIN(ABS(AT160)*'Capital Structure'!$M$13,AS174),0),0))</f>
        <v>0</v>
      </c>
      <c r="AU168" s="139">
        <f ca="1">IF(OR(AU157&lt;'Capital Structure'!$K$7,AU157&gt;'Capital Structure'!$L$7),0,IF(AU160&lt;0,IF(AT174&gt;0,MIN(ABS(AU160)*'Capital Structure'!$M$13,AT174),0),0))</f>
        <v>0</v>
      </c>
      <c r="AV168" s="139">
        <f ca="1">IF(OR(AV157&lt;'Capital Structure'!$K$7,AV157&gt;'Capital Structure'!$L$7),0,IF(AV160&lt;0,IF(AU174&gt;0,MIN(ABS(AV160)*'Capital Structure'!$M$13,AU174),0),0))</f>
        <v>0</v>
      </c>
      <c r="AW168" s="139">
        <f ca="1">IF(OR(AW157&lt;'Capital Structure'!$K$7,AW157&gt;'Capital Structure'!$L$7),0,IF(AW160&lt;0,IF(AV174&gt;0,MIN(ABS(AW160)*'Capital Structure'!$M$13,AV174),0),0))</f>
        <v>0</v>
      </c>
      <c r="AX168" s="139">
        <f ca="1">IF(OR(AX157&lt;'Capital Structure'!$K$7,AX157&gt;'Capital Structure'!$L$7),0,IF(AX160&lt;0,IF(AW174&gt;0,MIN(ABS(AX160)*'Capital Structure'!$M$13,AW174),0),0))</f>
        <v>0</v>
      </c>
      <c r="AY168" s="139">
        <f ca="1">IF(OR(AY157&lt;'Capital Structure'!$K$7,AY157&gt;'Capital Structure'!$L$7),0,IF(AY160&lt;0,IF(AX174&gt;0,MIN(ABS(AY160)*'Capital Structure'!$M$13,AX174),0),0))</f>
        <v>0</v>
      </c>
      <c r="AZ168" s="139">
        <f ca="1">IF(OR(AZ157&lt;'Capital Structure'!$K$7,AZ157&gt;'Capital Structure'!$L$7),0,IF(AZ160&lt;0,IF(AY174&gt;0,MIN(ABS(AZ160)*'Capital Structure'!$M$13,AY174),0),0))</f>
        <v>0</v>
      </c>
      <c r="BA168" s="139">
        <f ca="1">IF(OR(BA157&lt;'Capital Structure'!$K$7,BA157&gt;'Capital Structure'!$L$7),0,IF(BA160&lt;0,IF(AZ174&gt;0,MIN(ABS(BA160)*'Capital Structure'!$M$13,AZ174),0),0))</f>
        <v>26081.916666666668</v>
      </c>
      <c r="BB168" s="139" t="e">
        <f ca="1">IF(OR(BB157&lt;'Capital Structure'!$K$7,BB157&gt;'Capital Structure'!$L$7),0,IF(BB160&lt;0,IF(BA174&gt;0,MIN(ABS(BB160)*'Capital Structure'!$M$13,BA174),0),0))</f>
        <v>#DIV/0!</v>
      </c>
      <c r="BC168" s="139" t="e">
        <f ca="1">IF(OR(BC157&lt;'Capital Structure'!$K$7,BC157&gt;'Capital Structure'!$L$7),0,IF(BC160&lt;0,IF(BB174&gt;0,MIN(ABS(BC160)*'Capital Structure'!$M$13,BB174),0),0))</f>
        <v>#DIV/0!</v>
      </c>
      <c r="BD168" s="139" t="e">
        <f ca="1">IF(OR(BD157&lt;'Capital Structure'!$K$7,BD157&gt;'Capital Structure'!$L$7),0,IF(BD160&lt;0,IF(BC174&gt;0,MIN(ABS(BD160)*'Capital Structure'!$M$13,BC174),0),0))</f>
        <v>#DIV/0!</v>
      </c>
      <c r="BE168" s="139">
        <f ca="1">IF(OR(BE157&lt;'Capital Structure'!$K$7,BE157&gt;'Capital Structure'!$L$7),0,IF(BE160&lt;0,IF(BD174&gt;0,MIN(ABS(BE160)*'Capital Structure'!$M$13,BD174),0),0))</f>
        <v>0</v>
      </c>
      <c r="BF168" s="139">
        <f ca="1">IF(OR(BF157&lt;'Capital Structure'!$K$7,BF157&gt;'Capital Structure'!$L$7),0,IF(BF160&lt;0,IF(BE174&gt;0,MIN(ABS(BF160)*'Capital Structure'!$M$13,BE174),0),0))</f>
        <v>0</v>
      </c>
      <c r="BG168" s="139" t="e">
        <f ca="1">IF(OR(BG157&lt;'Capital Structure'!$K$7,BG157&gt;'Capital Structure'!$L$7),0,IF(BG160&lt;0,IF(BF174&gt;0,MIN(ABS(BG160)*'Capital Structure'!$M$13,BF174),0),0))</f>
        <v>#DIV/0!</v>
      </c>
      <c r="BH168" s="139">
        <f ca="1">IF(OR(BH157&lt;'Capital Structure'!$K$7,BH157&gt;'Capital Structure'!$L$7),0,IF(BH160&lt;0,IF(BG174&gt;0,MIN(ABS(BH160)*'Capital Structure'!$M$13,BG174),0),0))</f>
        <v>0</v>
      </c>
      <c r="BI168" s="139">
        <f ca="1">IF(OR(BI157&lt;'Capital Structure'!$K$7,BI157&gt;'Capital Structure'!$L$7),0,IF(BI160&lt;0,IF(BH174&gt;0,MIN(ABS(BI160)*'Capital Structure'!$M$13,BH174),0),0))</f>
        <v>0</v>
      </c>
      <c r="BJ168" s="139">
        <f ca="1">IF(OR(BJ157&lt;'Capital Structure'!$K$7,BJ157&gt;'Capital Structure'!$L$7),0,IF(BJ160&lt;0,IF(BI174&gt;0,MIN(ABS(BJ160)*'Capital Structure'!$M$13,BI174),0),0))</f>
        <v>0</v>
      </c>
      <c r="BK168" s="139">
        <f ca="1">IF(OR(BK157&lt;'Capital Structure'!$K$7,BK157&gt;'Capital Structure'!$L$7),0,IF(BK160&lt;0,IF(BJ174&gt;0,MIN(ABS(BK160)*'Capital Structure'!$M$13,BJ174),0),0))</f>
        <v>0</v>
      </c>
      <c r="BL168" s="139">
        <f ca="1">IF(OR(BL157&lt;'Capital Structure'!$K$7,BL157&gt;'Capital Structure'!$L$7),0,IF(BL160&lt;0,IF(BK174&gt;0,MIN(ABS(BL160)*'Capital Structure'!$M$13,BK174),0),0))</f>
        <v>0</v>
      </c>
      <c r="BM168" s="139">
        <f ca="1">IF(OR(BM157&lt;'Capital Structure'!$K$7,BM157&gt;'Capital Structure'!$L$7),0,IF(BM160&lt;0,IF(BL174&gt;0,MIN(ABS(BM160)*'Capital Structure'!$M$13,BL174),0),0))</f>
        <v>0</v>
      </c>
      <c r="BN168" s="139">
        <f ca="1">IF(OR(BN157&lt;'Capital Structure'!$K$7,BN157&gt;'Capital Structure'!$L$7),0,IF(BN160&lt;0,IF(BM174&gt;0,MIN(ABS(BN160)*'Capital Structure'!$M$13,BM174),0),0))</f>
        <v>0</v>
      </c>
      <c r="BO168" s="139">
        <f ca="1">IF(OR(BO157&lt;'Capital Structure'!$K$7,BO157&gt;'Capital Structure'!$L$7),0,IF(BO160&lt;0,IF(BN174&gt;0,MIN(ABS(BO160)*'Capital Structure'!$M$13,BN174),0),0))</f>
        <v>0</v>
      </c>
      <c r="BP168" s="139">
        <f ca="1">IF(OR(BP157&lt;'Capital Structure'!$K$7,BP157&gt;'Capital Structure'!$L$7),0,IF(BP160&lt;0,IF(BO174&gt;0,MIN(ABS(BP160)*'Capital Structure'!$M$13,BO174),0),0))</f>
        <v>0</v>
      </c>
      <c r="BQ168" s="139">
        <f ca="1">IF(OR(BQ157&lt;'Capital Structure'!$K$7,BQ157&gt;'Capital Structure'!$L$7),0,IF(BQ160&lt;0,IF(BP174&gt;0,MIN(ABS(BQ160)*'Capital Structure'!$M$13,BP174),0),0))</f>
        <v>0</v>
      </c>
      <c r="BR168" s="139">
        <f ca="1">IF(OR(BR157&lt;'Capital Structure'!$K$7,BR157&gt;'Capital Structure'!$L$7),0,IF(BR160&lt;0,IF(BQ174&gt;0,MIN(ABS(BR160)*'Capital Structure'!$M$13,BQ174),0),0))</f>
        <v>0</v>
      </c>
      <c r="BS168" s="139">
        <f ca="1">IF(OR(BS157&lt;'Capital Structure'!$K$7,BS157&gt;'Capital Structure'!$L$7),0,IF(BS160&lt;0,IF(BR174&gt;0,MIN(ABS(BS160)*'Capital Structure'!$M$13,BR174),0),0))</f>
        <v>0</v>
      </c>
      <c r="BT168" s="139">
        <f ca="1">IF(OR(BT157&lt;'Capital Structure'!$K$7,BT157&gt;'Capital Structure'!$L$7),0,IF(BT160&lt;0,IF(BS174&gt;0,MIN(ABS(BT160)*'Capital Structure'!$M$13,BS174),0),0))</f>
        <v>0</v>
      </c>
      <c r="BU168" s="139">
        <f ca="1">IF(OR(BU157&lt;'Capital Structure'!$K$7,BU157&gt;'Capital Structure'!$L$7),0,IF(BU160&lt;0,IF(BT174&gt;0,MIN(ABS(BU160)*'Capital Structure'!$M$13,BT174),0),0))</f>
        <v>0</v>
      </c>
      <c r="BV168" s="139">
        <f>IF(OR(BV157&lt;'Capital Structure'!$K$7,BV157&gt;'Capital Structure'!$L$7),0,IF(BV160&lt;0,IF(BU174&gt;0,MIN(ABS(BV160)*'Capital Structure'!$M$13,BU174),0),0))</f>
        <v>0</v>
      </c>
      <c r="BW168" s="139">
        <f>IF(OR(BW157&lt;'Capital Structure'!$K$7,BW157&gt;'Capital Structure'!$L$7),0,IF(BW160&lt;0,IF(BV174&gt;0,MIN(ABS(BW160)*'Capital Structure'!$M$13,BV174),0),0))</f>
        <v>0</v>
      </c>
      <c r="BX168" s="139">
        <f>IF(OR(BX157&lt;'Capital Structure'!$K$7,BX157&gt;'Capital Structure'!$L$7),0,IF(BX160&lt;0,IF(BW174&gt;0,MIN(ABS(BX160)*'Capital Structure'!$M$13,BW174),0),0))</f>
        <v>0</v>
      </c>
      <c r="BY168" s="139">
        <f>IF(OR(BY157&lt;'Capital Structure'!$K$7,BY157&gt;'Capital Structure'!$L$7),0,IF(BY160&lt;0,IF(BX174&gt;0,MIN(ABS(BY160)*'Capital Structure'!$M$13,BX174),0),0))</f>
        <v>0</v>
      </c>
      <c r="BZ168" s="139">
        <f>IF(OR(BZ157&lt;'Capital Structure'!$K$7,BZ157&gt;'Capital Structure'!$L$7),0,IF(BZ160&lt;0,IF(BY174&gt;0,MIN(ABS(BZ160)*'Capital Structure'!$M$13,BY174),0),0))</f>
        <v>0</v>
      </c>
      <c r="CA168" s="139">
        <f>IF(OR(CA157&lt;'Capital Structure'!$K$7,CA157&gt;'Capital Structure'!$L$7),0,IF(CA160&lt;0,IF(BZ174&gt;0,MIN(ABS(CA160)*'Capital Structure'!$M$13,BZ174),0),0))</f>
        <v>0</v>
      </c>
      <c r="CB168" s="139">
        <f>IF(OR(CB157&lt;'Capital Structure'!$K$7,CB157&gt;'Capital Structure'!$L$7),0,IF(CB160&lt;0,IF(CA174&gt;0,MIN(ABS(CB160)*'Capital Structure'!$M$13,CA174),0),0))</f>
        <v>0</v>
      </c>
      <c r="CC168" s="139">
        <f>IF(OR(CC157&lt;'Capital Structure'!$K$7,CC157&gt;'Capital Structure'!$L$7),0,IF(CC160&lt;0,IF(CB174&gt;0,MIN(ABS(CC160)*'Capital Structure'!$M$13,CB174),0),0))</f>
        <v>0</v>
      </c>
      <c r="CD168" s="139">
        <f>IF(OR(CD157&lt;'Capital Structure'!$K$7,CD157&gt;'Capital Structure'!$L$7),0,IF(CD160&lt;0,IF(CC174&gt;0,MIN(ABS(CD160)*'Capital Structure'!$M$13,CC174),0),0))</f>
        <v>0</v>
      </c>
      <c r="CE168" s="139">
        <f>IF(OR(CE157&lt;'Capital Structure'!$K$7,CE157&gt;'Capital Structure'!$L$7),0,IF(CE160&lt;0,IF(CD174&gt;0,MIN(ABS(CE160)*'Capital Structure'!$M$13,CD174),0),0))</f>
        <v>0</v>
      </c>
      <c r="CF168" s="139">
        <f>IF(OR(CF157&lt;'Capital Structure'!$K$7,CF157&gt;'Capital Structure'!$L$7),0,IF(CF160&lt;0,IF(CE174&gt;0,MIN(ABS(CF160)*'Capital Structure'!$M$13,CE174),0),0))</f>
        <v>0</v>
      </c>
      <c r="CG168" s="139">
        <f>IF(OR(CG157&lt;'Capital Structure'!$K$7,CG157&gt;'Capital Structure'!$L$7),0,IF(CG160&lt;0,IF(CF174&gt;0,MIN(ABS(CG160)*'Capital Structure'!$M$13,CF174),0),0))</f>
        <v>0</v>
      </c>
      <c r="CH168" s="139">
        <f>IF(OR(CH157&lt;'Capital Structure'!$K$7,CH157&gt;'Capital Structure'!$L$7),0,IF(CH160&lt;0,IF(CG174&gt;0,MIN(ABS(CH160)*'Capital Structure'!$M$13,CG174),0),0))</f>
        <v>0</v>
      </c>
      <c r="CI168" s="139">
        <f>IF(OR(CI157&lt;'Capital Structure'!$K$7,CI157&gt;'Capital Structure'!$L$7),0,IF(CI160&lt;0,IF(CH174&gt;0,MIN(ABS(CI160)*'Capital Structure'!$M$13,CH174),0),0))</f>
        <v>0</v>
      </c>
      <c r="CJ168" s="139">
        <f>IF(OR(CJ157&lt;'Capital Structure'!$K$7,CJ157&gt;'Capital Structure'!$L$7),0,IF(CJ160&lt;0,IF(CI174&gt;0,MIN(ABS(CJ160)*'Capital Structure'!$M$13,CI174),0),0))</f>
        <v>0</v>
      </c>
      <c r="CK168" s="139">
        <f>IF(OR(CK157&lt;'Capital Structure'!$K$7,CK157&gt;'Capital Structure'!$L$7),0,IF(CK160&lt;0,IF(CJ174&gt;0,MIN(ABS(CK160)*'Capital Structure'!$M$13,CJ174),0),0))</f>
        <v>0</v>
      </c>
      <c r="CL168" s="139">
        <f>IF(OR(CL157&lt;'Capital Structure'!$K$7,CL157&gt;'Capital Structure'!$L$7),0,IF(CL160&lt;0,IF(CK174&gt;0,MIN(ABS(CL160)*'Capital Structure'!$M$13,CK174),0),0))</f>
        <v>0</v>
      </c>
      <c r="CM168" s="139">
        <f>IF(OR(CM157&lt;'Capital Structure'!$K$7,CM157&gt;'Capital Structure'!$L$7),0,IF(CM160&lt;0,IF(CL174&gt;0,MIN(ABS(CM160)*'Capital Structure'!$M$13,CL174),0),0))</f>
        <v>0</v>
      </c>
      <c r="CN168" s="139">
        <f>IF(OR(CN157&lt;'Capital Structure'!$K$7,CN157&gt;'Capital Structure'!$L$7),0,IF(CN160&lt;0,IF(CM174&gt;0,MIN(ABS(CN160)*'Capital Structure'!$M$13,CM174),0),0))</f>
        <v>0</v>
      </c>
      <c r="CO168" s="139">
        <f>IF(OR(CO157&lt;'Capital Structure'!$K$7,CO157&gt;'Capital Structure'!$L$7),0,IF(CO160&lt;0,IF(CN174&gt;0,MIN(ABS(CO160)*'Capital Structure'!$M$13,CN174),0),0))</f>
        <v>0</v>
      </c>
      <c r="CP168" s="139">
        <f>IF(OR(CP157&lt;'Capital Structure'!$K$7,CP157&gt;'Capital Structure'!$L$7),0,IF(CP160&lt;0,IF(CO174&gt;0,MIN(ABS(CP160)*'Capital Structure'!$M$13,CO174),0),0))</f>
        <v>0</v>
      </c>
      <c r="CQ168" s="139">
        <f>IF(OR(CQ157&lt;'Capital Structure'!$K$7,CQ157&gt;'Capital Structure'!$L$7),0,IF(CQ160&lt;0,IF(CP174&gt;0,MIN(ABS(CQ160)*'Capital Structure'!$M$13,CP174),0),0))</f>
        <v>0</v>
      </c>
      <c r="CR168" s="139">
        <f>IF(OR(CR157&lt;'Capital Structure'!$K$7,CR157&gt;'Capital Structure'!$L$7),0,IF(CR160&lt;0,IF(CQ174&gt;0,MIN(ABS(CR160)*'Capital Structure'!$M$13,CQ174),0),0))</f>
        <v>0</v>
      </c>
      <c r="CS168" s="139">
        <f>IF(OR(CS157&lt;'Capital Structure'!$K$7,CS157&gt;'Capital Structure'!$L$7),0,IF(CS160&lt;0,IF(CR174&gt;0,MIN(ABS(CS160)*'Capital Structure'!$M$13,CR174),0),0))</f>
        <v>0</v>
      </c>
      <c r="CT168" s="139">
        <f>IF(OR(CT157&lt;'Capital Structure'!$K$7,CT157&gt;'Capital Structure'!$L$7),0,IF(CT160&lt;0,IF(CS174&gt;0,MIN(ABS(CT160)*'Capital Structure'!$M$13,CS174),0),0))</f>
        <v>0</v>
      </c>
      <c r="CU168" s="139">
        <f>IF(OR(CU157&lt;'Capital Structure'!$K$7,CU157&gt;'Capital Structure'!$L$7),0,IF(CU160&lt;0,IF(CT174&gt;0,MIN(ABS(CU160)*'Capital Structure'!$M$13,CT174),0),0))</f>
        <v>0</v>
      </c>
      <c r="CV168" s="139">
        <f>IF(OR(CV157&lt;'Capital Structure'!$K$7,CV157&gt;'Capital Structure'!$L$7),0,IF(CV160&lt;0,IF(CU174&gt;0,MIN(ABS(CV160)*'Capital Structure'!$M$13,CU174),0),0))</f>
        <v>0</v>
      </c>
      <c r="CW168" s="139">
        <f>IF(OR(CW157&lt;'Capital Structure'!$K$7,CW157&gt;'Capital Structure'!$L$7),0,IF(CW160&lt;0,IF(CV174&gt;0,MIN(ABS(CW160)*'Capital Structure'!$M$13,CV174),0),0))</f>
        <v>0</v>
      </c>
      <c r="CX168" s="139">
        <f>IF(OR(CX157&lt;'Capital Structure'!$K$7,CX157&gt;'Capital Structure'!$L$7),0,IF(CX160&lt;0,IF(CW174&gt;0,MIN(ABS(CX160)*'Capital Structure'!$M$13,CW174),0),0))</f>
        <v>0</v>
      </c>
      <c r="CY168" s="139">
        <f>IF(OR(CY157&lt;'Capital Structure'!$K$7,CY157&gt;'Capital Structure'!$L$7),0,IF(CY160&lt;0,IF(CX174&gt;0,MIN(ABS(CY160)*'Capital Structure'!$M$13,CX174),0),0))</f>
        <v>0</v>
      </c>
      <c r="CZ168" s="139">
        <f>IF(OR(CZ157&lt;'Capital Structure'!$K$7,CZ157&gt;'Capital Structure'!$L$7),0,IF(CZ160&lt;0,IF(CY174&gt;0,MIN(ABS(CZ160)*'Capital Structure'!$M$13,CY174),0),0))</f>
        <v>0</v>
      </c>
      <c r="DA168" s="139">
        <f>IF(OR(DA157&lt;'Capital Structure'!$K$7,DA157&gt;'Capital Structure'!$L$7),0,IF(DA160&lt;0,IF(CZ174&gt;0,MIN(ABS(DA160)*'Capital Structure'!$M$13,CZ174),0),0))</f>
        <v>0</v>
      </c>
      <c r="DB168" s="139">
        <f>IF(OR(DB157&lt;'Capital Structure'!$K$7,DB157&gt;'Capital Structure'!$L$7),0,IF(DB160&lt;0,IF(DA174&gt;0,MIN(ABS(DB160)*'Capital Structure'!$M$13,DA174),0),0))</f>
        <v>0</v>
      </c>
      <c r="DC168" s="139">
        <f>IF(OR(DC157&lt;'Capital Structure'!$K$7,DC157&gt;'Capital Structure'!$L$7),0,IF(DC160&lt;0,IF(DB174&gt;0,MIN(ABS(DC160)*'Capital Structure'!$M$13,DB174),0),0))</f>
        <v>0</v>
      </c>
      <c r="DD168" s="139">
        <f>IF(OR(DD157&lt;'Capital Structure'!$K$7,DD157&gt;'Capital Structure'!$L$7),0,IF(DD160&lt;0,IF(DC174&gt;0,MIN(ABS(DD160)*'Capital Structure'!$M$13,DC174),0),0))</f>
        <v>0</v>
      </c>
      <c r="DE168" s="139">
        <f>IF(OR(DE157&lt;'Capital Structure'!$K$7,DE157&gt;'Capital Structure'!$L$7),0,IF(DE160&lt;0,IF(DD174&gt;0,MIN(ABS(DE160)*'Capital Structure'!$M$13,DD174),0),0))</f>
        <v>0</v>
      </c>
      <c r="DF168" s="139">
        <f>IF(OR(DF157&lt;'Capital Structure'!$K$7,DF157&gt;'Capital Structure'!$L$7),0,IF(DF160&lt;0,IF(DE174&gt;0,MIN(ABS(DF160)*'Capital Structure'!$M$13,DE174),0),0))</f>
        <v>0</v>
      </c>
      <c r="DG168" s="139">
        <f>IF(OR(DG157&lt;'Capital Structure'!$K$7,DG157&gt;'Capital Structure'!$L$7),0,IF(DG160&lt;0,IF(DF174&gt;0,MIN(ABS(DG160)*'Capital Structure'!$M$13,DF174),0),0))</f>
        <v>0</v>
      </c>
      <c r="DH168" s="139">
        <f>IF(OR(DH157&lt;'Capital Structure'!$K$7,DH157&gt;'Capital Structure'!$L$7),0,IF(DH160&lt;0,IF(DG174&gt;0,MIN(ABS(DH160)*'Capital Structure'!$M$13,DG174),0),0))</f>
        <v>0</v>
      </c>
      <c r="DI168" s="139">
        <f>IF(OR(DI157&lt;'Capital Structure'!$K$7,DI157&gt;'Capital Structure'!$L$7),0,IF(DI160&lt;0,IF(DH174&gt;0,MIN(ABS(DI160)*'Capital Structure'!$M$13,DH174),0),0))</f>
        <v>0</v>
      </c>
      <c r="DJ168" s="139">
        <f>IF(OR(DJ157&lt;'Capital Structure'!$K$7,DJ157&gt;'Capital Structure'!$L$7),0,IF(DJ160&lt;0,IF(DI174&gt;0,MIN(ABS(DJ160)*'Capital Structure'!$M$13,DI174),0),0))</f>
        <v>0</v>
      </c>
      <c r="DK168" s="139">
        <f>IF(OR(DK157&lt;'Capital Structure'!$K$7,DK157&gt;'Capital Structure'!$L$7),0,IF(DK160&lt;0,IF(DJ174&gt;0,MIN(ABS(DK160)*'Capital Structure'!$M$13,DJ174),0),0))</f>
        <v>0</v>
      </c>
      <c r="DL168" s="139">
        <f>IF(OR(DL157&lt;'Capital Structure'!$K$7,DL157&gt;'Capital Structure'!$L$7),0,IF(DL160&lt;0,IF(DK174&gt;0,MIN(ABS(DL160)*'Capital Structure'!$M$13,DK174),0),0))</f>
        <v>0</v>
      </c>
      <c r="DM168" s="139">
        <f>IF(OR(DM157&lt;'Capital Structure'!$K$7,DM157&gt;'Capital Structure'!$L$7),0,IF(DM160&lt;0,IF(DL174&gt;0,MIN(ABS(DM160)*'Capital Structure'!$M$13,DL174),0),0))</f>
        <v>0</v>
      </c>
      <c r="DN168" s="139">
        <f>IF(OR(DN157&lt;'Capital Structure'!$K$7,DN157&gt;'Capital Structure'!$L$7),0,IF(DN160&lt;0,IF(DM174&gt;0,MIN(ABS(DN160)*'Capital Structure'!$M$13,DM174),0),0))</f>
        <v>0</v>
      </c>
      <c r="DO168" s="139">
        <f>IF(OR(DO157&lt;'Capital Structure'!$K$7,DO157&gt;'Capital Structure'!$L$7),0,IF(DO160&lt;0,IF(DN174&gt;0,MIN(ABS(DO160)*'Capital Structure'!$M$13,DN174),0),0))</f>
        <v>0</v>
      </c>
      <c r="DP168" s="139">
        <f>IF(OR(DP157&lt;'Capital Structure'!$K$7,DP157&gt;'Capital Structure'!$L$7),0,IF(DP160&lt;0,IF(DO174&gt;0,MIN(ABS(DP160)*'Capital Structure'!$M$13,DO174),0),0))</f>
        <v>0</v>
      </c>
      <c r="DQ168" s="139">
        <f>IF(OR(DQ157&lt;'Capital Structure'!$K$7,DQ157&gt;'Capital Structure'!$L$7),0,IF(DQ160&lt;0,IF(DP174&gt;0,MIN(ABS(DQ160)*'Capital Structure'!$M$13,DP174),0),0))</f>
        <v>0</v>
      </c>
      <c r="DR168" s="139">
        <f>IF(OR(DR157&lt;'Capital Structure'!$K$7,DR157&gt;'Capital Structure'!$L$7),0,IF(DR160&lt;0,IF(DQ174&gt;0,MIN(ABS(DR160)*'Capital Structure'!$M$13,DQ174),0),0))</f>
        <v>0</v>
      </c>
      <c r="DS168" s="139">
        <f>IF(OR(DS157&lt;'Capital Structure'!$K$7,DS157&gt;'Capital Structure'!$L$7),0,IF(DS160&lt;0,IF(DR174&gt;0,MIN(ABS(DS160)*'Capital Structure'!$M$13,DR174),0),0))</f>
        <v>0</v>
      </c>
      <c r="DT168" s="139">
        <f>IF(OR(DT157&lt;'Capital Structure'!$K$7,DT157&gt;'Capital Structure'!$L$7),0,IF(DT160&lt;0,IF(DS174&gt;0,MIN(ABS(DT160)*'Capital Structure'!$M$13,DS174),0),0))</f>
        <v>0</v>
      </c>
      <c r="DU168" s="139">
        <f>IF(OR(DU157&lt;'Capital Structure'!$K$7,DU157&gt;'Capital Structure'!$L$7),0,IF(DU160&lt;0,IF(DT174&gt;0,MIN(ABS(DU160)*'Capital Structure'!$M$13,DT174),0),0))</f>
        <v>0</v>
      </c>
      <c r="DV168" s="139">
        <f>IF(OR(DV157&lt;'Capital Structure'!$K$7,DV157&gt;'Capital Structure'!$L$7),0,IF(DV160&lt;0,IF(DU174&gt;0,MIN(ABS(DV160)*'Capital Structure'!$M$13,DU174),0),0))</f>
        <v>0</v>
      </c>
      <c r="DW168" s="139">
        <f>IF(OR(DW157&lt;'Capital Structure'!$K$7,DW157&gt;'Capital Structure'!$L$7),0,IF(DW160&lt;0,IF(DV174&gt;0,MIN(ABS(DW160)*'Capital Structure'!$M$13,DV174),0),0))</f>
        <v>0</v>
      </c>
      <c r="DX168" s="139">
        <f>IF(OR(DX157&lt;'Capital Structure'!$K$7,DX157&gt;'Capital Structure'!$L$7),0,IF(DX160&lt;0,IF(DW174&gt;0,MIN(ABS(DX160)*'Capital Structure'!$M$13,DW174),0),0))</f>
        <v>0</v>
      </c>
      <c r="DY168" s="139">
        <f>IF(OR(DY157&lt;'Capital Structure'!$K$7,DY157&gt;'Capital Structure'!$L$7),0,IF(DY160&lt;0,IF(DX174&gt;0,MIN(ABS(DY160)*'Capital Structure'!$M$13,DX174),0),0))</f>
        <v>0</v>
      </c>
      <c r="DZ168" s="139">
        <f>IF(OR(DZ157&lt;'Capital Structure'!$K$7,DZ157&gt;'Capital Structure'!$L$7),0,IF(DZ160&lt;0,IF(DY174&gt;0,MIN(ABS(DZ160)*'Capital Structure'!$M$13,DY174),0),0))</f>
        <v>0</v>
      </c>
      <c r="EA168" s="139">
        <f>IF(OR(EA157&lt;'Capital Structure'!$K$7,EA157&gt;'Capital Structure'!$L$7),0,IF(EA160&lt;0,IF(DZ174&gt;0,MIN(ABS(EA160)*'Capital Structure'!$M$13,DZ174),0),0))</f>
        <v>0</v>
      </c>
      <c r="EB168" s="139">
        <f>IF(OR(EB157&lt;'Capital Structure'!$K$7,EB157&gt;'Capital Structure'!$L$7),0,IF(EB160&lt;0,IF(EA174&gt;0,MIN(ABS(EB160)*'Capital Structure'!$M$13,EA174),0),0))</f>
        <v>0</v>
      </c>
      <c r="EC168" s="139">
        <f>IF(OR(EC157&lt;'Capital Structure'!$K$7,EC157&gt;'Capital Structure'!$L$7),0,IF(EC160&lt;0,IF(EB174&gt;0,MIN(ABS(EC160)*'Capital Structure'!$M$13,EB174),0),0))</f>
        <v>0</v>
      </c>
      <c r="ED168" s="139">
        <f>IF(OR(ED157&lt;'Capital Structure'!$K$7,ED157&gt;'Capital Structure'!$L$7),0,IF(ED160&lt;0,IF(EC174&gt;0,MIN(ABS(ED160)*'Capital Structure'!$M$13,EC174),0),0))</f>
        <v>0</v>
      </c>
      <c r="EE168" s="139">
        <f>IF(OR(EE157&lt;'Capital Structure'!$K$7,EE157&gt;'Capital Structure'!$L$7),0,IF(EE160&lt;0,IF(ED174&gt;0,MIN(ABS(EE160)*'Capital Structure'!$M$13,ED174),0),0))</f>
        <v>0</v>
      </c>
      <c r="EF168" s="139">
        <f>IF(OR(EF157&lt;'Capital Structure'!$K$7,EF157&gt;'Capital Structure'!$L$7),0,IF(EF160&lt;0,IF(EE174&gt;0,MIN(ABS(EF160)*'Capital Structure'!$M$13,EE174),0),0))</f>
        <v>0</v>
      </c>
      <c r="EG168" s="139">
        <f>IF(OR(EG157&lt;'Capital Structure'!$K$7,EG157&gt;'Capital Structure'!$L$7),0,IF(EG160&lt;0,IF(EF174&gt;0,MIN(ABS(EG160)*'Capital Structure'!$M$13,EF174),0),0))</f>
        <v>0</v>
      </c>
      <c r="EH168" s="139">
        <f>IF(OR(EH157&lt;'Capital Structure'!$K$7,EH157&gt;'Capital Structure'!$L$7),0,IF(EH160&lt;0,IF(EG174&gt;0,MIN(ABS(EH160)*'Capital Structure'!$M$13,EG174),0),0))</f>
        <v>0</v>
      </c>
      <c r="EI168" s="139">
        <f>IF(OR(EI157&lt;'Capital Structure'!$K$7,EI157&gt;'Capital Structure'!$L$7),0,IF(EI160&lt;0,IF(EH174&gt;0,MIN(ABS(EI160)*'Capital Structure'!$M$13,EH174),0),0))</f>
        <v>0</v>
      </c>
      <c r="EJ168" s="139">
        <f>IF(OR(EJ157&lt;'Capital Structure'!$K$7,EJ157&gt;'Capital Structure'!$L$7),0,IF(EJ160&lt;0,IF(EI174&gt;0,MIN(ABS(EJ160)*'Capital Structure'!$M$13,EI174),0),0))</f>
        <v>0</v>
      </c>
      <c r="EK168" s="139">
        <f>IF(OR(EK157&lt;'Capital Structure'!$K$7,EK157&gt;'Capital Structure'!$L$7),0,IF(EK160&lt;0,IF(EJ174&gt;0,MIN(ABS(EK160)*'Capital Structure'!$M$13,EJ174),0),0))</f>
        <v>0</v>
      </c>
    </row>
    <row r="169" spans="1:141" s="126" customFormat="1">
      <c r="B169" s="126" t="s">
        <v>368</v>
      </c>
      <c r="E169" s="153">
        <f>IF(OR(E157&lt;'Capital Structure'!$K$7,E157&gt;'Capital Structure'!$L$7),0,MAX((D172+E168+D173)*'Capital Structure'!$M$15/12,0))</f>
        <v>0</v>
      </c>
      <c r="F169" s="153">
        <f ca="1">IF(OR(F157&lt;'Capital Structure'!$K$7,F157&gt;'Capital Structure'!$L$7),0,MAX((E172+F168+E173)*'Capital Structure'!$M$15/12,0))</f>
        <v>89520.704977424743</v>
      </c>
      <c r="G169" s="153">
        <f ca="1">IF(OR(G157&lt;'Capital Structure'!$K$7,G157&gt;'Capital Structure'!$L$7),0,MAX((F172+G168+F173)*'Capital Structure'!$M$15/12,0))</f>
        <v>168555.23289225544</v>
      </c>
      <c r="H169" s="153">
        <f ca="1">IF(OR(H157&lt;'Capital Structure'!$K$7,H157&gt;'Capital Structure'!$L$7),0,MAX((G172+H168+G173)*'Capital Structure'!$M$15/12,0))</f>
        <v>218258.91640779036</v>
      </c>
      <c r="I169" s="153">
        <f ca="1">IF(OR(I157&lt;'Capital Structure'!$K$7,I157&gt;'Capital Structure'!$L$7),0,MAX((H172+I168+H173)*'Capital Structure'!$M$15/12,0))</f>
        <v>219168.32855948946</v>
      </c>
      <c r="J169" s="153">
        <f ca="1">IF(OR(J157&lt;'Capital Structure'!$K$7,J157&gt;'Capital Structure'!$L$7),0,MAX((I172+J168+I173)*'Capital Structure'!$M$15/12,0))</f>
        <v>220081.52992848735</v>
      </c>
      <c r="K169" s="153">
        <f ca="1">IF(OR(K157&lt;'Capital Structure'!$K$7,K157&gt;'Capital Structure'!$L$7),0,MAX((J172+K168+J173)*'Capital Structure'!$M$15/12,0))</f>
        <v>220998.53630318938</v>
      </c>
      <c r="L169" s="153">
        <f ca="1">IF(OR(L157&lt;'Capital Structure'!$K$7,L157&gt;'Capital Structure'!$L$7),0,MAX((K172+L168+K173)*'Capital Structure'!$M$15/12,0))</f>
        <v>221919.36353778603</v>
      </c>
      <c r="M169" s="153">
        <f ca="1">IF(OR(M157&lt;'Capital Structure'!$K$7,M157&gt;'Capital Structure'!$L$7),0,MAX((L172+M168+L173)*'Capital Structure'!$M$15/12,0))</f>
        <v>222844.02755252676</v>
      </c>
      <c r="N169" s="153">
        <f ca="1">IF(OR(N157&lt;'Capital Structure'!$K$7,N157&gt;'Capital Structure'!$L$7),0,MAX((M172+N168+M173)*'Capital Structure'!$M$15/12,0))</f>
        <v>207844.92573374716</v>
      </c>
      <c r="O169" s="153">
        <f ca="1">IF(OR(O157&lt;'Capital Structure'!$K$7,O157&gt;'Capital Structure'!$L$7),0,MAX((N172+O168+N173)*'Capital Structure'!$M$15/12,0))</f>
        <v>192783.32765738925</v>
      </c>
      <c r="P169" s="153">
        <f ca="1">IF(OR(P157&lt;'Capital Structure'!$K$7,P157&gt;'Capital Structure'!$L$7),0,MAX((O172+P168+O173)*'Capital Structure'!$M$15/12,0))</f>
        <v>92862.609286016275</v>
      </c>
      <c r="Q169" s="153">
        <f ca="1">IF(OR(Q157&lt;'Capital Structure'!$K$7,Q157&gt;'Capital Structure'!$L$7),0,MAX((P172+Q168+P173)*'Capital Structure'!$M$15/12,0))</f>
        <v>0</v>
      </c>
      <c r="R169" s="153">
        <f ca="1">IF(OR(R157&lt;'Capital Structure'!$K$7,R157&gt;'Capital Structure'!$L$7),0,MAX((Q172+R168+Q173)*'Capital Structure'!$M$15/12,0))</f>
        <v>0</v>
      </c>
      <c r="S169" s="153">
        <f ca="1">IF(OR(S157&lt;'Capital Structure'!$K$7,S157&gt;'Capital Structure'!$L$7),0,MAX((R172+S168+R173)*'Capital Structure'!$M$15/12,0))</f>
        <v>0</v>
      </c>
      <c r="T169" s="153">
        <f ca="1">IF(OR(T157&lt;'Capital Structure'!$K$7,T157&gt;'Capital Structure'!$L$7),0,MAX((S172+T168+S173)*'Capital Structure'!$M$15/12,0))</f>
        <v>0</v>
      </c>
      <c r="U169" s="153">
        <f ca="1">IF(OR(U157&lt;'Capital Structure'!$K$7,U157&gt;'Capital Structure'!$L$7),0,MAX((T172+U168+T173)*'Capital Structure'!$M$15/12,0))</f>
        <v>0</v>
      </c>
      <c r="V169" s="153">
        <f ca="1">IF(OR(V157&lt;'Capital Structure'!$K$7,V157&gt;'Capital Structure'!$L$7),0,MAX((U172+V168+U173)*'Capital Structure'!$M$15/12,0))</f>
        <v>0</v>
      </c>
      <c r="W169" s="153">
        <f ca="1">IF(OR(W157&lt;'Capital Structure'!$K$7,W157&gt;'Capital Structure'!$L$7),0,MAX((V172+W168+V173)*'Capital Structure'!$M$15/12,0))</f>
        <v>0</v>
      </c>
      <c r="X169" s="153">
        <f ca="1">IF(OR(X157&lt;'Capital Structure'!$K$7,X157&gt;'Capital Structure'!$L$7),0,MAX((W172+X168+W173)*'Capital Structure'!$M$15/12,0))</f>
        <v>0</v>
      </c>
      <c r="Y169" s="153">
        <f ca="1">IF(OR(Y157&lt;'Capital Structure'!$K$7,Y157&gt;'Capital Structure'!$L$7),0,MAX((X172+Y168+X173)*'Capital Structure'!$M$15/12,0))</f>
        <v>0</v>
      </c>
      <c r="Z169" s="153">
        <f ca="1">IF(OR(Z157&lt;'Capital Structure'!$K$7,Z157&gt;'Capital Structure'!$L$7),0,MAX((Y172+Z168+Y173)*'Capital Structure'!$M$15/12,0))</f>
        <v>0</v>
      </c>
      <c r="AA169" s="153">
        <f ca="1">IF(OR(AA157&lt;'Capital Structure'!$K$7,AA157&gt;'Capital Structure'!$L$7),0,MAX((Z172+AA168+Z173)*'Capital Structure'!$M$15/12,0))</f>
        <v>0</v>
      </c>
      <c r="AB169" s="153">
        <f ca="1">IF(OR(AB157&lt;'Capital Structure'!$K$7,AB157&gt;'Capital Structure'!$L$7),0,MAX((AA172+AB168+AA173)*'Capital Structure'!$M$15/12,0))</f>
        <v>0</v>
      </c>
      <c r="AC169" s="153">
        <f ca="1">IF(OR(AC157&lt;'Capital Structure'!$K$7,AC157&gt;'Capital Structure'!$L$7),0,MAX((AB172+AC168+AB173)*'Capital Structure'!$M$15/12,0))</f>
        <v>0</v>
      </c>
      <c r="AD169" s="153">
        <f ca="1">IF(OR(AD157&lt;'Capital Structure'!$K$7,AD157&gt;'Capital Structure'!$L$7),0,MAX((AC172+AD168+AC173)*'Capital Structure'!$M$15/12,0))</f>
        <v>0</v>
      </c>
      <c r="AE169" s="153">
        <f ca="1">IF(OR(AE157&lt;'Capital Structure'!$K$7,AE157&gt;'Capital Structure'!$L$7),0,MAX((AD172+AE168+AD173)*'Capital Structure'!$M$15/12,0))</f>
        <v>0</v>
      </c>
      <c r="AF169" s="153">
        <f ca="1">IF(OR(AF157&lt;'Capital Structure'!$K$7,AF157&gt;'Capital Structure'!$L$7),0,MAX((AE172+AF168+AE173)*'Capital Structure'!$M$15/12,0))</f>
        <v>0</v>
      </c>
      <c r="AG169" s="153">
        <f ca="1">IF(OR(AG157&lt;'Capital Structure'!$K$7,AG157&gt;'Capital Structure'!$L$7),0,MAX((AF172+AG168+AF173)*'Capital Structure'!$M$15/12,0))</f>
        <v>0</v>
      </c>
      <c r="AH169" s="153">
        <f ca="1">IF(OR(AH157&lt;'Capital Structure'!$K$7,AH157&gt;'Capital Structure'!$L$7),0,MAX((AG172+AH168+AG173)*'Capital Structure'!$M$15/12,0))</f>
        <v>0</v>
      </c>
      <c r="AI169" s="153">
        <f ca="1">IF(OR(AI157&lt;'Capital Structure'!$K$7,AI157&gt;'Capital Structure'!$L$7),0,MAX((AH172+AI168+AH173)*'Capital Structure'!$M$15/12,0))</f>
        <v>0</v>
      </c>
      <c r="AJ169" s="153">
        <f ca="1">IF(OR(AJ157&lt;'Capital Structure'!$K$7,AJ157&gt;'Capital Structure'!$L$7),0,MAX((AI172+AJ168+AI173)*'Capital Structure'!$M$15/12,0))</f>
        <v>0</v>
      </c>
      <c r="AK169" s="153">
        <f ca="1">IF(OR(AK157&lt;'Capital Structure'!$K$7,AK157&gt;'Capital Structure'!$L$7),0,MAX((AJ172+AK168+AJ173)*'Capital Structure'!$M$15/12,0))</f>
        <v>0</v>
      </c>
      <c r="AL169" s="153">
        <f ca="1">IF(OR(AL157&lt;'Capital Structure'!$K$7,AL157&gt;'Capital Structure'!$L$7),0,MAX((AK172+AL168+AK173)*'Capital Structure'!$M$15/12,0))</f>
        <v>0</v>
      </c>
      <c r="AM169" s="153">
        <f ca="1">IF(OR(AM157&lt;'Capital Structure'!$K$7,AM157&gt;'Capital Structure'!$L$7),0,MAX((AL172+AM168+AL173)*'Capital Structure'!$M$15/12,0))</f>
        <v>0</v>
      </c>
      <c r="AN169" s="153">
        <f ca="1">IF(OR(AN157&lt;'Capital Structure'!$K$7,AN157&gt;'Capital Structure'!$L$7),0,MAX((AM172+AN168+AM173)*'Capital Structure'!$M$15/12,0))</f>
        <v>0</v>
      </c>
      <c r="AO169" s="153">
        <f ca="1">IF(OR(AO157&lt;'Capital Structure'!$K$7,AO157&gt;'Capital Structure'!$L$7),0,MAX((AN172+AO168+AN173)*'Capital Structure'!$M$15/12,0))</f>
        <v>0</v>
      </c>
      <c r="AP169" s="153">
        <f ca="1">IF(OR(AP157&lt;'Capital Structure'!$K$7,AP157&gt;'Capital Structure'!$L$7),0,MAX((AO172+AP168+AO173)*'Capital Structure'!$M$15/12,0))</f>
        <v>0</v>
      </c>
      <c r="AQ169" s="153">
        <f ca="1">IF(OR(AQ157&lt;'Capital Structure'!$K$7,AQ157&gt;'Capital Structure'!$L$7),0,MAX((AP172+AQ168+AP173)*'Capital Structure'!$M$15/12,0))</f>
        <v>0</v>
      </c>
      <c r="AR169" s="153">
        <f ca="1">IF(OR(AR157&lt;'Capital Structure'!$K$7,AR157&gt;'Capital Structure'!$L$7),0,MAX((AQ172+AR168+AQ173)*'Capital Structure'!$M$15/12,0))</f>
        <v>0</v>
      </c>
      <c r="AS169" s="153">
        <f ca="1">IF(OR(AS157&lt;'Capital Structure'!$K$7,AS157&gt;'Capital Structure'!$L$7),0,MAX((AR172+AS168+AR173)*'Capital Structure'!$M$15/12,0))</f>
        <v>0</v>
      </c>
      <c r="AT169" s="153">
        <f ca="1">IF(OR(AT157&lt;'Capital Structure'!$K$7,AT157&gt;'Capital Structure'!$L$7),0,MAX((AS172+AT168+AS173)*'Capital Structure'!$M$15/12,0))</f>
        <v>0</v>
      </c>
      <c r="AU169" s="153">
        <f ca="1">IF(OR(AU157&lt;'Capital Structure'!$K$7,AU157&gt;'Capital Structure'!$L$7),0,MAX((AT172+AU168+AT173)*'Capital Structure'!$M$15/12,0))</f>
        <v>0</v>
      </c>
      <c r="AV169" s="153">
        <f ca="1">IF(OR(AV157&lt;'Capital Structure'!$K$7,AV157&gt;'Capital Structure'!$L$7),0,MAX((AU172+AV168+AU173)*'Capital Structure'!$M$15/12,0))</f>
        <v>0</v>
      </c>
      <c r="AW169" s="153">
        <f ca="1">IF(OR(AW157&lt;'Capital Structure'!$K$7,AW157&gt;'Capital Structure'!$L$7),0,MAX((AV172+AW168+AV173)*'Capital Structure'!$M$15/12,0))</f>
        <v>0</v>
      </c>
      <c r="AX169" s="153">
        <f ca="1">IF(OR(AX157&lt;'Capital Structure'!$K$7,AX157&gt;'Capital Structure'!$L$7),0,MAX((AW172+AX168+AW173)*'Capital Structure'!$M$15/12,0))</f>
        <v>0</v>
      </c>
      <c r="AY169" s="153">
        <f ca="1">IF(OR(AY157&lt;'Capital Structure'!$K$7,AY157&gt;'Capital Structure'!$L$7),0,MAX((AX172+AY168+AX173)*'Capital Structure'!$M$15/12,0))</f>
        <v>0</v>
      </c>
      <c r="AZ169" s="153">
        <f ca="1">IF(OR(AZ157&lt;'Capital Structure'!$K$7,AZ157&gt;'Capital Structure'!$L$7),0,MAX((AY172+AZ168+AY173)*'Capital Structure'!$M$15/12,0))</f>
        <v>0</v>
      </c>
      <c r="BA169" s="153">
        <f ca="1">IF(OR(BA157&lt;'Capital Structure'!$K$7,BA157&gt;'Capital Structure'!$L$7),0,MAX((AZ172+BA168+AZ173)*'Capital Structure'!$M$15/12,0))</f>
        <v>108.67465277777779</v>
      </c>
      <c r="BB169" s="153" t="e">
        <f ca="1">IF(OR(BB157&lt;'Capital Structure'!$K$7,BB157&gt;'Capital Structure'!$L$7),0,MAX((BA172+BB168+BA173)*'Capital Structure'!$M$15/12,0))</f>
        <v>#DIV/0!</v>
      </c>
      <c r="BC169" s="153" t="e">
        <f ca="1">IF(OR(BC157&lt;'Capital Structure'!$K$7,BC157&gt;'Capital Structure'!$L$7),0,MAX((BB172+BC168+BB173)*'Capital Structure'!$M$15/12,0))</f>
        <v>#DIV/0!</v>
      </c>
      <c r="BD169" s="153" t="e">
        <f ca="1">IF(OR(BD157&lt;'Capital Structure'!$K$7,BD157&gt;'Capital Structure'!$L$7),0,MAX((BC172+BD168+BC173)*'Capital Structure'!$M$15/12,0))</f>
        <v>#DIV/0!</v>
      </c>
      <c r="BE169" s="153" t="e">
        <f ca="1">IF(OR(BE157&lt;'Capital Structure'!$K$7,BE157&gt;'Capital Structure'!$L$7),0,MAX((BD172+BE168+BD173)*'Capital Structure'!$M$15/12,0))</f>
        <v>#DIV/0!</v>
      </c>
      <c r="BF169" s="153" t="e">
        <f ca="1">IF(OR(BF157&lt;'Capital Structure'!$K$7,BF157&gt;'Capital Structure'!$L$7),0,MAX((BE172+BF168+BE173)*'Capital Structure'!$M$15/12,0))</f>
        <v>#DIV/0!</v>
      </c>
      <c r="BG169" s="153" t="e">
        <f ca="1">IF(OR(BG157&lt;'Capital Structure'!$K$7,BG157&gt;'Capital Structure'!$L$7),0,MAX((BF172+BG168+BF173)*'Capital Structure'!$M$15/12,0))</f>
        <v>#DIV/0!</v>
      </c>
      <c r="BH169" s="153" t="e">
        <f ca="1">IF(OR(BH157&lt;'Capital Structure'!$K$7,BH157&gt;'Capital Structure'!$L$7),0,MAX((BG172+BH168+BG173)*'Capital Structure'!$M$15/12,0))</f>
        <v>#DIV/0!</v>
      </c>
      <c r="BI169" s="153" t="e">
        <f ca="1">IF(OR(BI157&lt;'Capital Structure'!$K$7,BI157&gt;'Capital Structure'!$L$7),0,MAX((BH172+BI168+BH173)*'Capital Structure'!$M$15/12,0))</f>
        <v>#DIV/0!</v>
      </c>
      <c r="BJ169" s="153" t="e">
        <f ca="1">IF(OR(BJ157&lt;'Capital Structure'!$K$7,BJ157&gt;'Capital Structure'!$L$7),0,MAX((BI172+BJ168+BI173)*'Capital Structure'!$M$15/12,0))</f>
        <v>#DIV/0!</v>
      </c>
      <c r="BK169" s="153" t="e">
        <f ca="1">IF(OR(BK157&lt;'Capital Structure'!$K$7,BK157&gt;'Capital Structure'!$L$7),0,MAX((BJ172+BK168+BJ173)*'Capital Structure'!$M$15/12,0))</f>
        <v>#DIV/0!</v>
      </c>
      <c r="BL169" s="153" t="e">
        <f ca="1">IF(OR(BL157&lt;'Capital Structure'!$K$7,BL157&gt;'Capital Structure'!$L$7),0,MAX((BK172+BL168+BK173)*'Capital Structure'!$M$15/12,0))</f>
        <v>#DIV/0!</v>
      </c>
      <c r="BM169" s="153" t="e">
        <f ca="1">IF(OR(BM157&lt;'Capital Structure'!$K$7,BM157&gt;'Capital Structure'!$L$7),0,MAX((BL172+BM168+BL173)*'Capital Structure'!$M$15/12,0))</f>
        <v>#DIV/0!</v>
      </c>
      <c r="BN169" s="153" t="e">
        <f ca="1">IF(OR(BN157&lt;'Capital Structure'!$K$7,BN157&gt;'Capital Structure'!$L$7),0,MAX((BM172+BN168+BM173)*'Capital Structure'!$M$15/12,0))</f>
        <v>#DIV/0!</v>
      </c>
      <c r="BO169" s="153" t="e">
        <f ca="1">IF(OR(BO157&lt;'Capital Structure'!$K$7,BO157&gt;'Capital Structure'!$L$7),0,MAX((BN172+BO168+BN173)*'Capital Structure'!$M$15/12,0))</f>
        <v>#DIV/0!</v>
      </c>
      <c r="BP169" s="153" t="e">
        <f ca="1">IF(OR(BP157&lt;'Capital Structure'!$K$7,BP157&gt;'Capital Structure'!$L$7),0,MAX((BO172+BP168+BO173)*'Capital Structure'!$M$15/12,0))</f>
        <v>#DIV/0!</v>
      </c>
      <c r="BQ169" s="153" t="e">
        <f ca="1">IF(OR(BQ157&lt;'Capital Structure'!$K$7,BQ157&gt;'Capital Structure'!$L$7),0,MAX((BP172+BQ168+BP173)*'Capital Structure'!$M$15/12,0))</f>
        <v>#DIV/0!</v>
      </c>
      <c r="BR169" s="153" t="e">
        <f ca="1">IF(OR(BR157&lt;'Capital Structure'!$K$7,BR157&gt;'Capital Structure'!$L$7),0,MAX((BQ172+BR168+BQ173)*'Capital Structure'!$M$15/12,0))</f>
        <v>#DIV/0!</v>
      </c>
      <c r="BS169" s="153" t="e">
        <f ca="1">IF(OR(BS157&lt;'Capital Structure'!$K$7,BS157&gt;'Capital Structure'!$L$7),0,MAX((BR172+BS168+BR173)*'Capital Structure'!$M$15/12,0))</f>
        <v>#DIV/0!</v>
      </c>
      <c r="BT169" s="153" t="e">
        <f ca="1">IF(OR(BT157&lt;'Capital Structure'!$K$7,BT157&gt;'Capital Structure'!$L$7),0,MAX((BS172+BT168+BS173)*'Capital Structure'!$M$15/12,0))</f>
        <v>#DIV/0!</v>
      </c>
      <c r="BU169" s="153" t="e">
        <f ca="1">IF(OR(BU157&lt;'Capital Structure'!$K$7,BU157&gt;'Capital Structure'!$L$7),0,MAX((BT172+BU168+BT173)*'Capital Structure'!$M$15/12,0))</f>
        <v>#DIV/0!</v>
      </c>
      <c r="BV169" s="153" t="e">
        <f ca="1">IF(OR(BV157&lt;'Capital Structure'!$K$7,BV157&gt;'Capital Structure'!$L$7),0,MAX((BU172+BV168+BU173)*'Capital Structure'!$M$15/12,0))</f>
        <v>#DIV/0!</v>
      </c>
      <c r="BW169" s="153" t="e">
        <f ca="1">IF(OR(BW157&lt;'Capital Structure'!$K$7,BW157&gt;'Capital Structure'!$L$7),0,MAX((BV172+BW168+BV173)*'Capital Structure'!$M$15/12,0))</f>
        <v>#DIV/0!</v>
      </c>
      <c r="BX169" s="153" t="e">
        <f ca="1">IF(OR(BX157&lt;'Capital Structure'!$K$7,BX157&gt;'Capital Structure'!$L$7),0,MAX((BW172+BX168+BW173)*'Capital Structure'!$M$15/12,0))</f>
        <v>#DIV/0!</v>
      </c>
      <c r="BY169" s="153" t="e">
        <f ca="1">IF(OR(BY157&lt;'Capital Structure'!$K$7,BY157&gt;'Capital Structure'!$L$7),0,MAX((BX172+BY168+BX173)*'Capital Structure'!$M$15/12,0))</f>
        <v>#DIV/0!</v>
      </c>
      <c r="BZ169" s="153" t="e">
        <f ca="1">IF(OR(BZ157&lt;'Capital Structure'!$K$7,BZ157&gt;'Capital Structure'!$L$7),0,MAX((BY172+BZ168+BY173)*'Capital Structure'!$M$15/12,0))</f>
        <v>#DIV/0!</v>
      </c>
      <c r="CA169" s="153" t="e">
        <f ca="1">IF(OR(CA157&lt;'Capital Structure'!$K$7,CA157&gt;'Capital Structure'!$L$7),0,MAX((BZ172+CA168+BZ173)*'Capital Structure'!$M$15/12,0))</f>
        <v>#DIV/0!</v>
      </c>
      <c r="CB169" s="153" t="e">
        <f ca="1">IF(OR(CB157&lt;'Capital Structure'!$K$7,CB157&gt;'Capital Structure'!$L$7),0,MAX((CA172+CB168+CA173)*'Capital Structure'!$M$15/12,0))</f>
        <v>#DIV/0!</v>
      </c>
      <c r="CC169" s="153" t="e">
        <f ca="1">IF(OR(CC157&lt;'Capital Structure'!$K$7,CC157&gt;'Capital Structure'!$L$7),0,MAX((CB172+CC168+CB173)*'Capital Structure'!$M$15/12,0))</f>
        <v>#DIV/0!</v>
      </c>
      <c r="CD169" s="153" t="e">
        <f ca="1">IF(OR(CD157&lt;'Capital Structure'!$K$7,CD157&gt;'Capital Structure'!$L$7),0,MAX((CC172+CD168+CC173)*'Capital Structure'!$M$15/12,0))</f>
        <v>#DIV/0!</v>
      </c>
      <c r="CE169" s="153" t="e">
        <f ca="1">IF(OR(CE157&lt;'Capital Structure'!$K$7,CE157&gt;'Capital Structure'!$L$7),0,MAX((CD172+CE168+CD173)*'Capital Structure'!$M$15/12,0))</f>
        <v>#DIV/0!</v>
      </c>
      <c r="CF169" s="153" t="e">
        <f ca="1">IF(OR(CF157&lt;'Capital Structure'!$K$7,CF157&gt;'Capital Structure'!$L$7),0,MAX((CE172+CF168+CE173)*'Capital Structure'!$M$15/12,0))</f>
        <v>#DIV/0!</v>
      </c>
      <c r="CG169" s="153" t="e">
        <f ca="1">IF(OR(CG157&lt;'Capital Structure'!$K$7,CG157&gt;'Capital Structure'!$L$7),0,MAX((CF172+CG168+CF173)*'Capital Structure'!$M$15/12,0))</f>
        <v>#DIV/0!</v>
      </c>
      <c r="CH169" s="153" t="e">
        <f ca="1">IF(OR(CH157&lt;'Capital Structure'!$K$7,CH157&gt;'Capital Structure'!$L$7),0,MAX((CG172+CH168+CG173)*'Capital Structure'!$M$15/12,0))</f>
        <v>#DIV/0!</v>
      </c>
      <c r="CI169" s="153" t="e">
        <f ca="1">IF(OR(CI157&lt;'Capital Structure'!$K$7,CI157&gt;'Capital Structure'!$L$7),0,MAX((CH172+CI168+CH173)*'Capital Structure'!$M$15/12,0))</f>
        <v>#DIV/0!</v>
      </c>
      <c r="CJ169" s="153" t="e">
        <f ca="1">IF(OR(CJ157&lt;'Capital Structure'!$K$7,CJ157&gt;'Capital Structure'!$L$7),0,MAX((CI172+CJ168+CI173)*'Capital Structure'!$M$15/12,0))</f>
        <v>#DIV/0!</v>
      </c>
      <c r="CK169" s="153" t="e">
        <f ca="1">IF(OR(CK157&lt;'Capital Structure'!$K$7,CK157&gt;'Capital Structure'!$L$7),0,MAX((CJ172+CK168+CJ173)*'Capital Structure'!$M$15/12,0))</f>
        <v>#DIV/0!</v>
      </c>
      <c r="CL169" s="153" t="e">
        <f ca="1">IF(OR(CL157&lt;'Capital Structure'!$K$7,CL157&gt;'Capital Structure'!$L$7),0,MAX((CK172+CL168+CK173)*'Capital Structure'!$M$15/12,0))</f>
        <v>#DIV/0!</v>
      </c>
      <c r="CM169" s="153" t="e">
        <f ca="1">IF(OR(CM157&lt;'Capital Structure'!$K$7,CM157&gt;'Capital Structure'!$L$7),0,MAX((CL172+CM168+CL173)*'Capital Structure'!$M$15/12,0))</f>
        <v>#DIV/0!</v>
      </c>
      <c r="CN169" s="153" t="e">
        <f ca="1">IF(OR(CN157&lt;'Capital Structure'!$K$7,CN157&gt;'Capital Structure'!$L$7),0,MAX((CM172+CN168+CM173)*'Capital Structure'!$M$15/12,0))</f>
        <v>#DIV/0!</v>
      </c>
      <c r="CO169" s="153">
        <f>IF(OR(CO157&lt;'Capital Structure'!$K$7,CO157&gt;'Capital Structure'!$L$7),0,MAX((CN172+CO168+CN173)*'Capital Structure'!$M$15/12,0))</f>
        <v>0</v>
      </c>
      <c r="CP169" s="153">
        <f>IF(OR(CP157&lt;'Capital Structure'!$K$7,CP157&gt;'Capital Structure'!$L$7),0,MAX((CO172+CP168+CO173)*'Capital Structure'!$M$15/12,0))</f>
        <v>0</v>
      </c>
      <c r="CQ169" s="153">
        <f>IF(OR(CQ157&lt;'Capital Structure'!$K$7,CQ157&gt;'Capital Structure'!$L$7),0,MAX((CP172+CQ168+CP173)*'Capital Structure'!$M$15/12,0))</f>
        <v>0</v>
      </c>
      <c r="CR169" s="153">
        <f>IF(OR(CR157&lt;'Capital Structure'!$K$7,CR157&gt;'Capital Structure'!$L$7),0,MAX((CQ172+CR168+CQ173)*'Capital Structure'!$M$15/12,0))</f>
        <v>0</v>
      </c>
      <c r="CS169" s="153">
        <f>IF(OR(CS157&lt;'Capital Structure'!$K$7,CS157&gt;'Capital Structure'!$L$7),0,MAX((CR172+CS168+CR173)*'Capital Structure'!$M$15/12,0))</f>
        <v>0</v>
      </c>
      <c r="CT169" s="153">
        <f>IF(OR(CT157&lt;'Capital Structure'!$K$7,CT157&gt;'Capital Structure'!$L$7),0,MAX((CS172+CT168+CS173)*'Capital Structure'!$M$15/12,0))</f>
        <v>0</v>
      </c>
      <c r="CU169" s="153">
        <f>IF(OR(CU157&lt;'Capital Structure'!$K$7,CU157&gt;'Capital Structure'!$L$7),0,MAX((CT172+CU168+CT173)*'Capital Structure'!$M$15/12,0))</f>
        <v>0</v>
      </c>
      <c r="CV169" s="153">
        <f>IF(OR(CV157&lt;'Capital Structure'!$K$7,CV157&gt;'Capital Structure'!$L$7),0,MAX((CU172+CV168+CU173)*'Capital Structure'!$M$15/12,0))</f>
        <v>0</v>
      </c>
      <c r="CW169" s="153">
        <f>IF(OR(CW157&lt;'Capital Structure'!$K$7,CW157&gt;'Capital Structure'!$L$7),0,MAX((CV172+CW168+CV173)*'Capital Structure'!$M$15/12,0))</f>
        <v>0</v>
      </c>
      <c r="CX169" s="153">
        <f>IF(OR(CX157&lt;'Capital Structure'!$K$7,CX157&gt;'Capital Structure'!$L$7),0,MAX((CW172+CX168+CW173)*'Capital Structure'!$M$15/12,0))</f>
        <v>0</v>
      </c>
      <c r="CY169" s="153">
        <f>IF(OR(CY157&lt;'Capital Structure'!$K$7,CY157&gt;'Capital Structure'!$L$7),0,MAX((CX172+CY168+CX173)*'Capital Structure'!$M$15/12,0))</f>
        <v>0</v>
      </c>
      <c r="CZ169" s="153">
        <f>IF(OR(CZ157&lt;'Capital Structure'!$K$7,CZ157&gt;'Capital Structure'!$L$7),0,MAX((CY172+CZ168+CY173)*'Capital Structure'!$M$15/12,0))</f>
        <v>0</v>
      </c>
      <c r="DA169" s="153">
        <f>IF(OR(DA157&lt;'Capital Structure'!$K$7,DA157&gt;'Capital Structure'!$L$7),0,MAX((CZ172+DA168+CZ173)*'Capital Structure'!$M$15/12,0))</f>
        <v>0</v>
      </c>
      <c r="DB169" s="153">
        <f>IF(OR(DB157&lt;'Capital Structure'!$K$7,DB157&gt;'Capital Structure'!$L$7),0,MAX((DA172+DB168+DA173)*'Capital Structure'!$M$15/12,0))</f>
        <v>0</v>
      </c>
      <c r="DC169" s="153">
        <f>IF(OR(DC157&lt;'Capital Structure'!$K$7,DC157&gt;'Capital Structure'!$L$7),0,MAX((DB172+DC168+DB173)*'Capital Structure'!$M$15/12,0))</f>
        <v>0</v>
      </c>
      <c r="DD169" s="153">
        <f>IF(OR(DD157&lt;'Capital Structure'!$K$7,DD157&gt;'Capital Structure'!$L$7),0,MAX((DC172+DD168+DC173)*'Capital Structure'!$M$15/12,0))</f>
        <v>0</v>
      </c>
      <c r="DE169" s="153">
        <f>IF(OR(DE157&lt;'Capital Structure'!$K$7,DE157&gt;'Capital Structure'!$L$7),0,MAX((DD172+DE168+DD173)*'Capital Structure'!$M$15/12,0))</f>
        <v>0</v>
      </c>
      <c r="DF169" s="153">
        <f>IF(OR(DF157&lt;'Capital Structure'!$K$7,DF157&gt;'Capital Structure'!$L$7),0,MAX((DE172+DF168+DE173)*'Capital Structure'!$M$15/12,0))</f>
        <v>0</v>
      </c>
      <c r="DG169" s="153">
        <f>IF(OR(DG157&lt;'Capital Structure'!$K$7,DG157&gt;'Capital Structure'!$L$7),0,MAX((DF172+DG168+DF173)*'Capital Structure'!$M$15/12,0))</f>
        <v>0</v>
      </c>
      <c r="DH169" s="153">
        <f>IF(OR(DH157&lt;'Capital Structure'!$K$7,DH157&gt;'Capital Structure'!$L$7),0,MAX((DG172+DH168+DG173)*'Capital Structure'!$M$15/12,0))</f>
        <v>0</v>
      </c>
      <c r="DI169" s="153">
        <f>IF(OR(DI157&lt;'Capital Structure'!$K$7,DI157&gt;'Capital Structure'!$L$7),0,MAX((DH172+DI168+DH173)*'Capital Structure'!$M$15/12,0))</f>
        <v>0</v>
      </c>
      <c r="DJ169" s="153">
        <f>IF(OR(DJ157&lt;'Capital Structure'!$K$7,DJ157&gt;'Capital Structure'!$L$7),0,MAX((DI172+DJ168+DI173)*'Capital Structure'!$M$15/12,0))</f>
        <v>0</v>
      </c>
      <c r="DK169" s="153">
        <f>IF(OR(DK157&lt;'Capital Structure'!$K$7,DK157&gt;'Capital Structure'!$L$7),0,MAX((DJ172+DK168+DJ173)*'Capital Structure'!$M$15/12,0))</f>
        <v>0</v>
      </c>
      <c r="DL169" s="153">
        <f>IF(OR(DL157&lt;'Capital Structure'!$K$7,DL157&gt;'Capital Structure'!$L$7),0,MAX((DK172+DL168+DK173)*'Capital Structure'!$M$15/12,0))</f>
        <v>0</v>
      </c>
      <c r="DM169" s="153">
        <f>IF(OR(DM157&lt;'Capital Structure'!$K$7,DM157&gt;'Capital Structure'!$L$7),0,MAX((DL172+DM168+DL173)*'Capital Structure'!$M$15/12,0))</f>
        <v>0</v>
      </c>
      <c r="DN169" s="153">
        <f>IF(OR(DN157&lt;'Capital Structure'!$K$7,DN157&gt;'Capital Structure'!$L$7),0,MAX((DM172+DN168+DM173)*'Capital Structure'!$M$15/12,0))</f>
        <v>0</v>
      </c>
      <c r="DO169" s="153">
        <f>IF(OR(DO157&lt;'Capital Structure'!$K$7,DO157&gt;'Capital Structure'!$L$7),0,MAX((DN172+DO168+DN173)*'Capital Structure'!$M$15/12,0))</f>
        <v>0</v>
      </c>
      <c r="DP169" s="153">
        <f>IF(OR(DP157&lt;'Capital Structure'!$K$7,DP157&gt;'Capital Structure'!$L$7),0,MAX((DO172+DP168+DO173)*'Capital Structure'!$M$15/12,0))</f>
        <v>0</v>
      </c>
      <c r="DQ169" s="153">
        <f>IF(OR(DQ157&lt;'Capital Structure'!$K$7,DQ157&gt;'Capital Structure'!$L$7),0,MAX((DP172+DQ168+DP173)*'Capital Structure'!$M$15/12,0))</f>
        <v>0</v>
      </c>
      <c r="DR169" s="153">
        <f>IF(OR(DR157&lt;'Capital Structure'!$K$7,DR157&gt;'Capital Structure'!$L$7),0,MAX((DQ172+DR168+DQ173)*'Capital Structure'!$M$15/12,0))</f>
        <v>0</v>
      </c>
      <c r="DS169" s="153">
        <f>IF(OR(DS157&lt;'Capital Structure'!$K$7,DS157&gt;'Capital Structure'!$L$7),0,MAX((DR172+DS168+DR173)*'Capital Structure'!$M$15/12,0))</f>
        <v>0</v>
      </c>
      <c r="DT169" s="153">
        <f>IF(OR(DT157&lt;'Capital Structure'!$K$7,DT157&gt;'Capital Structure'!$L$7),0,MAX((DS172+DT168+DS173)*'Capital Structure'!$M$15/12,0))</f>
        <v>0</v>
      </c>
      <c r="DU169" s="153">
        <f>IF(OR(DU157&lt;'Capital Structure'!$K$7,DU157&gt;'Capital Structure'!$L$7),0,MAX((DT172+DU168+DT173)*'Capital Structure'!$M$15/12,0))</f>
        <v>0</v>
      </c>
      <c r="DV169" s="153">
        <f>IF(OR(DV157&lt;'Capital Structure'!$K$7,DV157&gt;'Capital Structure'!$L$7),0,MAX((DU172+DV168+DU173)*'Capital Structure'!$M$15/12,0))</f>
        <v>0</v>
      </c>
      <c r="DW169" s="153">
        <f>IF(OR(DW157&lt;'Capital Structure'!$K$7,DW157&gt;'Capital Structure'!$L$7),0,MAX((DV172+DW168+DV173)*'Capital Structure'!$M$15/12,0))</f>
        <v>0</v>
      </c>
      <c r="DX169" s="153">
        <f>IF(OR(DX157&lt;'Capital Structure'!$K$7,DX157&gt;'Capital Structure'!$L$7),0,MAX((DW172+DX168+DW173)*'Capital Structure'!$M$15/12,0))</f>
        <v>0</v>
      </c>
      <c r="DY169" s="153">
        <f>IF(OR(DY157&lt;'Capital Structure'!$K$7,DY157&gt;'Capital Structure'!$L$7),0,MAX((DX172+DY168+DX173)*'Capital Structure'!$M$15/12,0))</f>
        <v>0</v>
      </c>
      <c r="DZ169" s="153">
        <f>IF(OR(DZ157&lt;'Capital Structure'!$K$7,DZ157&gt;'Capital Structure'!$L$7),0,MAX((DY172+DZ168+DY173)*'Capital Structure'!$M$15/12,0))</f>
        <v>0</v>
      </c>
      <c r="EA169" s="153">
        <f>IF(OR(EA157&lt;'Capital Structure'!$K$7,EA157&gt;'Capital Structure'!$L$7),0,MAX((DZ172+EA168+DZ173)*'Capital Structure'!$M$15/12,0))</f>
        <v>0</v>
      </c>
      <c r="EB169" s="153">
        <f>IF(OR(EB157&lt;'Capital Structure'!$K$7,EB157&gt;'Capital Structure'!$L$7),0,MAX((EA172+EB168+EA173)*'Capital Structure'!$M$15/12,0))</f>
        <v>0</v>
      </c>
      <c r="EC169" s="153">
        <f>IF(OR(EC157&lt;'Capital Structure'!$K$7,EC157&gt;'Capital Structure'!$L$7),0,MAX((EB172+EC168+EB173)*'Capital Structure'!$M$15/12,0))</f>
        <v>0</v>
      </c>
      <c r="ED169" s="153">
        <f>IF(OR(ED157&lt;'Capital Structure'!$K$7,ED157&gt;'Capital Structure'!$L$7),0,MAX((EC172+ED168+EC173)*'Capital Structure'!$M$15/12,0))</f>
        <v>0</v>
      </c>
      <c r="EE169" s="153">
        <f>IF(OR(EE157&lt;'Capital Structure'!$K$7,EE157&gt;'Capital Structure'!$L$7),0,MAX((ED172+EE168+ED173)*'Capital Structure'!$M$15/12,0))</f>
        <v>0</v>
      </c>
      <c r="EF169" s="153">
        <f>IF(OR(EF157&lt;'Capital Structure'!$K$7,EF157&gt;'Capital Structure'!$L$7),0,MAX((EE172+EF168+EE173)*'Capital Structure'!$M$15/12,0))</f>
        <v>0</v>
      </c>
      <c r="EG169" s="153">
        <f>IF(OR(EG157&lt;'Capital Structure'!$K$7,EG157&gt;'Capital Structure'!$L$7),0,MAX((EF172+EG168+EF173)*'Capital Structure'!$M$15/12,0))</f>
        <v>0</v>
      </c>
      <c r="EH169" s="153">
        <f>IF(OR(EH157&lt;'Capital Structure'!$K$7,EH157&gt;'Capital Structure'!$L$7),0,MAX((EG172+EH168+EG173)*'Capital Structure'!$M$15/12,0))</f>
        <v>0</v>
      </c>
      <c r="EI169" s="153">
        <f>IF(OR(EI157&lt;'Capital Structure'!$K$7,EI157&gt;'Capital Structure'!$L$7),0,MAX((EH172+EI168+EH173)*'Capital Structure'!$M$15/12,0))</f>
        <v>0</v>
      </c>
      <c r="EJ169" s="153">
        <f>IF(OR(EJ157&lt;'Capital Structure'!$K$7,EJ157&gt;'Capital Structure'!$L$7),0,MAX((EI172+EJ168+EI173)*'Capital Structure'!$M$15/12,0))</f>
        <v>0</v>
      </c>
      <c r="EK169" s="153">
        <f>IF(OR(EK157&lt;'Capital Structure'!$K$7,EK157&gt;'Capital Structure'!$L$7),0,MAX((EJ172+EK168+EJ173)*'Capital Structure'!$M$15/12,0))</f>
        <v>0</v>
      </c>
    </row>
    <row r="170" spans="1:141">
      <c r="B170" s="125" t="s">
        <v>369</v>
      </c>
      <c r="C170" s="125"/>
      <c r="D170" s="125"/>
      <c r="E170" s="139">
        <f ca="1">IF((E160)&gt;0,MIN(E160,D172),0)</f>
        <v>0</v>
      </c>
      <c r="F170" s="139">
        <f t="shared" ref="F170:BQ170" ca="1" si="65">IF((F160)&gt;0,MIN(F160,E172),0)</f>
        <v>0</v>
      </c>
      <c r="G170" s="139">
        <f t="shared" ca="1" si="65"/>
        <v>0</v>
      </c>
      <c r="H170" s="139">
        <f t="shared" ca="1" si="65"/>
        <v>0</v>
      </c>
      <c r="I170" s="139">
        <f t="shared" ca="1" si="65"/>
        <v>0</v>
      </c>
      <c r="J170" s="139">
        <f t="shared" ca="1" si="65"/>
        <v>0</v>
      </c>
      <c r="K170" s="139">
        <f t="shared" ca="1" si="65"/>
        <v>0</v>
      </c>
      <c r="L170" s="139">
        <f t="shared" ca="1" si="65"/>
        <v>0</v>
      </c>
      <c r="M170" s="139">
        <f t="shared" ca="1" si="65"/>
        <v>3822628.464059636</v>
      </c>
      <c r="N170" s="139">
        <f t="shared" ca="1" si="65"/>
        <v>3822628.464059636</v>
      </c>
      <c r="O170" s="139">
        <f t="shared" ca="1" si="65"/>
        <v>24173755.736786909</v>
      </c>
      <c r="P170" s="139">
        <f t="shared" ca="1" si="65"/>
        <v>20305051.335093819</v>
      </c>
      <c r="Q170" s="139">
        <f t="shared" ca="1" si="65"/>
        <v>0</v>
      </c>
      <c r="R170" s="139">
        <f t="shared" ca="1" si="65"/>
        <v>0</v>
      </c>
      <c r="S170" s="139">
        <f t="shared" ca="1" si="65"/>
        <v>0</v>
      </c>
      <c r="T170" s="139">
        <f t="shared" ca="1" si="65"/>
        <v>0</v>
      </c>
      <c r="U170" s="139">
        <f t="shared" ca="1" si="65"/>
        <v>0</v>
      </c>
      <c r="V170" s="139">
        <f t="shared" ca="1" si="65"/>
        <v>0</v>
      </c>
      <c r="W170" s="139">
        <f t="shared" ca="1" si="65"/>
        <v>0</v>
      </c>
      <c r="X170" s="139">
        <f t="shared" ca="1" si="65"/>
        <v>0</v>
      </c>
      <c r="Y170" s="139">
        <f t="shared" ca="1" si="65"/>
        <v>0</v>
      </c>
      <c r="Z170" s="139">
        <f t="shared" ca="1" si="65"/>
        <v>0</v>
      </c>
      <c r="AA170" s="139">
        <f t="shared" ca="1" si="65"/>
        <v>0</v>
      </c>
      <c r="AB170" s="139">
        <f t="shared" ca="1" si="65"/>
        <v>0</v>
      </c>
      <c r="AC170" s="139">
        <f t="shared" ca="1" si="65"/>
        <v>0</v>
      </c>
      <c r="AD170" s="139">
        <f t="shared" ca="1" si="65"/>
        <v>0</v>
      </c>
      <c r="AE170" s="139">
        <f t="shared" ca="1" si="65"/>
        <v>0</v>
      </c>
      <c r="AF170" s="139">
        <f t="shared" ca="1" si="65"/>
        <v>0</v>
      </c>
      <c r="AG170" s="139">
        <f t="shared" ca="1" si="65"/>
        <v>0</v>
      </c>
      <c r="AH170" s="139">
        <f t="shared" ca="1" si="65"/>
        <v>0</v>
      </c>
      <c r="AI170" s="139">
        <f t="shared" ca="1" si="65"/>
        <v>0</v>
      </c>
      <c r="AJ170" s="139">
        <f t="shared" ca="1" si="65"/>
        <v>0</v>
      </c>
      <c r="AK170" s="139">
        <f t="shared" ca="1" si="65"/>
        <v>0</v>
      </c>
      <c r="AL170" s="139">
        <f t="shared" ca="1" si="65"/>
        <v>0</v>
      </c>
      <c r="AM170" s="139">
        <f t="shared" ca="1" si="65"/>
        <v>0</v>
      </c>
      <c r="AN170" s="139">
        <f t="shared" ca="1" si="65"/>
        <v>0</v>
      </c>
      <c r="AO170" s="139">
        <f t="shared" ca="1" si="65"/>
        <v>0</v>
      </c>
      <c r="AP170" s="139">
        <f t="shared" ca="1" si="65"/>
        <v>0</v>
      </c>
      <c r="AQ170" s="139">
        <f t="shared" ca="1" si="65"/>
        <v>0</v>
      </c>
      <c r="AR170" s="139">
        <f t="shared" ca="1" si="65"/>
        <v>0</v>
      </c>
      <c r="AS170" s="139">
        <f t="shared" ca="1" si="65"/>
        <v>0</v>
      </c>
      <c r="AT170" s="139">
        <f t="shared" ca="1" si="65"/>
        <v>0</v>
      </c>
      <c r="AU170" s="139">
        <f t="shared" ca="1" si="65"/>
        <v>0</v>
      </c>
      <c r="AV170" s="139">
        <f t="shared" ca="1" si="65"/>
        <v>0</v>
      </c>
      <c r="AW170" s="139">
        <f t="shared" ca="1" si="65"/>
        <v>0</v>
      </c>
      <c r="AX170" s="139">
        <f t="shared" ca="1" si="65"/>
        <v>0</v>
      </c>
      <c r="AY170" s="139">
        <f t="shared" ca="1" si="65"/>
        <v>0</v>
      </c>
      <c r="AZ170" s="139">
        <f t="shared" ca="1" si="65"/>
        <v>0</v>
      </c>
      <c r="BA170" s="139">
        <f t="shared" ca="1" si="65"/>
        <v>0</v>
      </c>
      <c r="BB170" s="139" t="e">
        <f t="shared" ca="1" si="65"/>
        <v>#DIV/0!</v>
      </c>
      <c r="BC170" s="139">
        <f ca="1">IF((BC160)&gt;0,MIN(BC160,BB172),0)</f>
        <v>0</v>
      </c>
      <c r="BD170" s="139">
        <f t="shared" ca="1" si="65"/>
        <v>0</v>
      </c>
      <c r="BE170" s="139">
        <f t="shared" ca="1" si="65"/>
        <v>0</v>
      </c>
      <c r="BF170" s="139">
        <f t="shared" ca="1" si="65"/>
        <v>0</v>
      </c>
      <c r="BG170" s="139" t="e">
        <f t="shared" ca="1" si="65"/>
        <v>#DIV/0!</v>
      </c>
      <c r="BH170" s="139">
        <f t="shared" ca="1" si="65"/>
        <v>0</v>
      </c>
      <c r="BI170" s="139">
        <f t="shared" ca="1" si="65"/>
        <v>0</v>
      </c>
      <c r="BJ170" s="139">
        <f t="shared" ca="1" si="65"/>
        <v>0</v>
      </c>
      <c r="BK170" s="139">
        <f t="shared" ca="1" si="65"/>
        <v>0</v>
      </c>
      <c r="BL170" s="139">
        <f t="shared" ca="1" si="65"/>
        <v>0</v>
      </c>
      <c r="BM170" s="139">
        <f t="shared" ca="1" si="65"/>
        <v>0</v>
      </c>
      <c r="BN170" s="139">
        <f t="shared" ca="1" si="65"/>
        <v>0</v>
      </c>
      <c r="BO170" s="139">
        <f t="shared" ca="1" si="65"/>
        <v>0</v>
      </c>
      <c r="BP170" s="139">
        <f t="shared" ca="1" si="65"/>
        <v>0</v>
      </c>
      <c r="BQ170" s="139">
        <f t="shared" ca="1" si="65"/>
        <v>0</v>
      </c>
      <c r="BR170" s="139">
        <f t="shared" ref="BR170:EC170" ca="1" si="66">IF((BR160)&gt;0,MIN(BR160,BQ172),0)</f>
        <v>0</v>
      </c>
      <c r="BS170" s="139">
        <f t="shared" ca="1" si="66"/>
        <v>0</v>
      </c>
      <c r="BT170" s="139">
        <f t="shared" ca="1" si="66"/>
        <v>0</v>
      </c>
      <c r="BU170" s="139">
        <f t="shared" ca="1" si="66"/>
        <v>0</v>
      </c>
      <c r="BV170" s="139">
        <f t="shared" si="66"/>
        <v>0</v>
      </c>
      <c r="BW170" s="139">
        <f t="shared" si="66"/>
        <v>0</v>
      </c>
      <c r="BX170" s="139">
        <f t="shared" si="66"/>
        <v>0</v>
      </c>
      <c r="BY170" s="139">
        <f t="shared" si="66"/>
        <v>0</v>
      </c>
      <c r="BZ170" s="139">
        <f t="shared" si="66"/>
        <v>0</v>
      </c>
      <c r="CA170" s="139">
        <f t="shared" si="66"/>
        <v>0</v>
      </c>
      <c r="CB170" s="139">
        <f t="shared" si="66"/>
        <v>0</v>
      </c>
      <c r="CC170" s="139">
        <f t="shared" si="66"/>
        <v>0</v>
      </c>
      <c r="CD170" s="139">
        <f t="shared" si="66"/>
        <v>0</v>
      </c>
      <c r="CE170" s="139">
        <f t="shared" si="66"/>
        <v>0</v>
      </c>
      <c r="CF170" s="139">
        <f t="shared" si="66"/>
        <v>0</v>
      </c>
      <c r="CG170" s="139">
        <f t="shared" si="66"/>
        <v>0</v>
      </c>
      <c r="CH170" s="139">
        <f t="shared" si="66"/>
        <v>0</v>
      </c>
      <c r="CI170" s="139">
        <f t="shared" si="66"/>
        <v>0</v>
      </c>
      <c r="CJ170" s="139">
        <f t="shared" si="66"/>
        <v>0</v>
      </c>
      <c r="CK170" s="139">
        <f t="shared" si="66"/>
        <v>0</v>
      </c>
      <c r="CL170" s="139">
        <f t="shared" si="66"/>
        <v>0</v>
      </c>
      <c r="CM170" s="139">
        <f t="shared" si="66"/>
        <v>0</v>
      </c>
      <c r="CN170" s="139">
        <f t="shared" si="66"/>
        <v>0</v>
      </c>
      <c r="CO170" s="139">
        <f t="shared" si="66"/>
        <v>0</v>
      </c>
      <c r="CP170" s="139">
        <f t="shared" si="66"/>
        <v>0</v>
      </c>
      <c r="CQ170" s="139">
        <f t="shared" si="66"/>
        <v>0</v>
      </c>
      <c r="CR170" s="139">
        <f t="shared" si="66"/>
        <v>0</v>
      </c>
      <c r="CS170" s="139">
        <f t="shared" si="66"/>
        <v>0</v>
      </c>
      <c r="CT170" s="139">
        <f t="shared" si="66"/>
        <v>0</v>
      </c>
      <c r="CU170" s="139">
        <f t="shared" si="66"/>
        <v>0</v>
      </c>
      <c r="CV170" s="139">
        <f t="shared" si="66"/>
        <v>0</v>
      </c>
      <c r="CW170" s="139">
        <f t="shared" si="66"/>
        <v>0</v>
      </c>
      <c r="CX170" s="139">
        <f t="shared" si="66"/>
        <v>0</v>
      </c>
      <c r="CY170" s="139">
        <f t="shared" si="66"/>
        <v>0</v>
      </c>
      <c r="CZ170" s="139">
        <f t="shared" si="66"/>
        <v>0</v>
      </c>
      <c r="DA170" s="139">
        <f t="shared" si="66"/>
        <v>0</v>
      </c>
      <c r="DB170" s="139">
        <f t="shared" si="66"/>
        <v>0</v>
      </c>
      <c r="DC170" s="139">
        <f t="shared" si="66"/>
        <v>0</v>
      </c>
      <c r="DD170" s="139">
        <f t="shared" si="66"/>
        <v>0</v>
      </c>
      <c r="DE170" s="139">
        <f t="shared" si="66"/>
        <v>0</v>
      </c>
      <c r="DF170" s="139">
        <f t="shared" si="66"/>
        <v>0</v>
      </c>
      <c r="DG170" s="139">
        <f t="shared" si="66"/>
        <v>0</v>
      </c>
      <c r="DH170" s="139">
        <f t="shared" si="66"/>
        <v>0</v>
      </c>
      <c r="DI170" s="139">
        <f t="shared" si="66"/>
        <v>0</v>
      </c>
      <c r="DJ170" s="139">
        <f t="shared" si="66"/>
        <v>0</v>
      </c>
      <c r="DK170" s="139">
        <f t="shared" si="66"/>
        <v>0</v>
      </c>
      <c r="DL170" s="139">
        <f t="shared" si="66"/>
        <v>0</v>
      </c>
      <c r="DM170" s="139">
        <f t="shared" si="66"/>
        <v>0</v>
      </c>
      <c r="DN170" s="139">
        <f t="shared" si="66"/>
        <v>0</v>
      </c>
      <c r="DO170" s="139">
        <f t="shared" si="66"/>
        <v>0</v>
      </c>
      <c r="DP170" s="139">
        <f t="shared" si="66"/>
        <v>0</v>
      </c>
      <c r="DQ170" s="139">
        <f t="shared" si="66"/>
        <v>0</v>
      </c>
      <c r="DR170" s="139">
        <f t="shared" si="66"/>
        <v>0</v>
      </c>
      <c r="DS170" s="139">
        <f t="shared" si="66"/>
        <v>0</v>
      </c>
      <c r="DT170" s="139">
        <f t="shared" si="66"/>
        <v>0</v>
      </c>
      <c r="DU170" s="139">
        <f t="shared" si="66"/>
        <v>0</v>
      </c>
      <c r="DV170" s="139">
        <f t="shared" si="66"/>
        <v>0</v>
      </c>
      <c r="DW170" s="139">
        <f t="shared" si="66"/>
        <v>0</v>
      </c>
      <c r="DX170" s="139">
        <f t="shared" si="66"/>
        <v>0</v>
      </c>
      <c r="DY170" s="139">
        <f t="shared" si="66"/>
        <v>0</v>
      </c>
      <c r="DZ170" s="139">
        <f t="shared" si="66"/>
        <v>0</v>
      </c>
      <c r="EA170" s="139">
        <f t="shared" si="66"/>
        <v>0</v>
      </c>
      <c r="EB170" s="139">
        <f t="shared" si="66"/>
        <v>0</v>
      </c>
      <c r="EC170" s="139">
        <f t="shared" si="66"/>
        <v>0</v>
      </c>
      <c r="ED170" s="139">
        <f t="shared" ref="ED170:EK170" si="67">IF((ED160)&gt;0,MIN(ED160,EC172),0)</f>
        <v>0</v>
      </c>
      <c r="EE170" s="139">
        <f t="shared" si="67"/>
        <v>0</v>
      </c>
      <c r="EF170" s="139">
        <f t="shared" si="67"/>
        <v>0</v>
      </c>
      <c r="EG170" s="139">
        <f t="shared" si="67"/>
        <v>0</v>
      </c>
      <c r="EH170" s="139">
        <f t="shared" si="67"/>
        <v>0</v>
      </c>
      <c r="EI170" s="139">
        <f t="shared" si="67"/>
        <v>0</v>
      </c>
      <c r="EJ170" s="139">
        <f t="shared" si="67"/>
        <v>0</v>
      </c>
      <c r="EK170" s="139">
        <f t="shared" si="67"/>
        <v>0</v>
      </c>
    </row>
    <row r="171" spans="1:141">
      <c r="B171" s="125" t="s">
        <v>370</v>
      </c>
      <c r="C171" s="125"/>
      <c r="D171" s="125"/>
      <c r="E171" s="139">
        <f ca="1">IF((E160-D172)&gt;0,MIN(E160-D172,D173+E169),0)</f>
        <v>0</v>
      </c>
      <c r="F171" s="139">
        <f t="shared" ref="F171:BQ171" ca="1" si="68">IF((F160-E172)&gt;0,MIN(F160-E172,E173+F169),0)</f>
        <v>0</v>
      </c>
      <c r="G171" s="139">
        <f t="shared" ca="1" si="68"/>
        <v>0</v>
      </c>
      <c r="H171" s="139">
        <f t="shared" ca="1" si="68"/>
        <v>0</v>
      </c>
      <c r="I171" s="139">
        <f t="shared" ca="1" si="68"/>
        <v>0</v>
      </c>
      <c r="J171" s="139">
        <f t="shared" ca="1" si="68"/>
        <v>0</v>
      </c>
      <c r="K171" s="139">
        <f t="shared" ca="1" si="68"/>
        <v>0</v>
      </c>
      <c r="L171" s="139">
        <f t="shared" ca="1" si="68"/>
        <v>0</v>
      </c>
      <c r="M171" s="139">
        <f t="shared" ca="1" si="68"/>
        <v>0</v>
      </c>
      <c r="N171" s="139">
        <f t="shared" ca="1" si="68"/>
        <v>0</v>
      </c>
      <c r="O171" s="139">
        <f t="shared" ca="1" si="68"/>
        <v>0</v>
      </c>
      <c r="P171" s="139">
        <f t="shared" ca="1" si="68"/>
        <v>2074837.5028361022</v>
      </c>
      <c r="Q171" s="139">
        <f t="shared" ca="1" si="68"/>
        <v>0</v>
      </c>
      <c r="R171" s="139">
        <f t="shared" ca="1" si="68"/>
        <v>0</v>
      </c>
      <c r="S171" s="139">
        <f t="shared" ca="1" si="68"/>
        <v>0</v>
      </c>
      <c r="T171" s="139">
        <f t="shared" ca="1" si="68"/>
        <v>0</v>
      </c>
      <c r="U171" s="139">
        <f t="shared" ca="1" si="68"/>
        <v>0</v>
      </c>
      <c r="V171" s="139">
        <f t="shared" ca="1" si="68"/>
        <v>0</v>
      </c>
      <c r="W171" s="139">
        <f t="shared" ca="1" si="68"/>
        <v>0</v>
      </c>
      <c r="X171" s="139">
        <f t="shared" ca="1" si="68"/>
        <v>0</v>
      </c>
      <c r="Y171" s="139">
        <f t="shared" ca="1" si="68"/>
        <v>0</v>
      </c>
      <c r="Z171" s="139">
        <f t="shared" ca="1" si="68"/>
        <v>0</v>
      </c>
      <c r="AA171" s="139">
        <f t="shared" ca="1" si="68"/>
        <v>0</v>
      </c>
      <c r="AB171" s="139">
        <f t="shared" ca="1" si="68"/>
        <v>0</v>
      </c>
      <c r="AC171" s="139">
        <f t="shared" ca="1" si="68"/>
        <v>0</v>
      </c>
      <c r="AD171" s="139">
        <f t="shared" ca="1" si="68"/>
        <v>0</v>
      </c>
      <c r="AE171" s="139">
        <f t="shared" ca="1" si="68"/>
        <v>0</v>
      </c>
      <c r="AF171" s="139">
        <f t="shared" ca="1" si="68"/>
        <v>0</v>
      </c>
      <c r="AG171" s="139">
        <f t="shared" ca="1" si="68"/>
        <v>0</v>
      </c>
      <c r="AH171" s="139">
        <f t="shared" ca="1" si="68"/>
        <v>0</v>
      </c>
      <c r="AI171" s="139">
        <f t="shared" ca="1" si="68"/>
        <v>0</v>
      </c>
      <c r="AJ171" s="139">
        <f t="shared" ca="1" si="68"/>
        <v>0</v>
      </c>
      <c r="AK171" s="139">
        <f t="shared" ca="1" si="68"/>
        <v>0</v>
      </c>
      <c r="AL171" s="139">
        <f t="shared" ca="1" si="68"/>
        <v>0</v>
      </c>
      <c r="AM171" s="139">
        <f t="shared" ca="1" si="68"/>
        <v>0</v>
      </c>
      <c r="AN171" s="139">
        <f t="shared" ca="1" si="68"/>
        <v>0</v>
      </c>
      <c r="AO171" s="139">
        <f t="shared" ca="1" si="68"/>
        <v>0</v>
      </c>
      <c r="AP171" s="139">
        <f t="shared" ca="1" si="68"/>
        <v>0</v>
      </c>
      <c r="AQ171" s="139">
        <f t="shared" ca="1" si="68"/>
        <v>0</v>
      </c>
      <c r="AR171" s="139">
        <f t="shared" ca="1" si="68"/>
        <v>0</v>
      </c>
      <c r="AS171" s="139">
        <f t="shared" ca="1" si="68"/>
        <v>0</v>
      </c>
      <c r="AT171" s="139">
        <f t="shared" ca="1" si="68"/>
        <v>0</v>
      </c>
      <c r="AU171" s="139">
        <f t="shared" ca="1" si="68"/>
        <v>0</v>
      </c>
      <c r="AV171" s="139">
        <f t="shared" ca="1" si="68"/>
        <v>0</v>
      </c>
      <c r="AW171" s="139">
        <f t="shared" ca="1" si="68"/>
        <v>0</v>
      </c>
      <c r="AX171" s="139">
        <f t="shared" ca="1" si="68"/>
        <v>0</v>
      </c>
      <c r="AY171" s="139">
        <f t="shared" ca="1" si="68"/>
        <v>0</v>
      </c>
      <c r="AZ171" s="139">
        <f t="shared" ca="1" si="68"/>
        <v>0</v>
      </c>
      <c r="BA171" s="139">
        <f t="shared" ca="1" si="68"/>
        <v>0</v>
      </c>
      <c r="BB171" s="139" t="e">
        <f t="shared" ca="1" si="68"/>
        <v>#DIV/0!</v>
      </c>
      <c r="BC171" s="139" t="e">
        <f t="shared" ca="1" si="68"/>
        <v>#DIV/0!</v>
      </c>
      <c r="BD171" s="139" t="e">
        <f t="shared" ca="1" si="68"/>
        <v>#DIV/0!</v>
      </c>
      <c r="BE171" s="139" t="e">
        <f t="shared" ca="1" si="68"/>
        <v>#DIV/0!</v>
      </c>
      <c r="BF171" s="139" t="e">
        <f t="shared" ca="1" si="68"/>
        <v>#DIV/0!</v>
      </c>
      <c r="BG171" s="139" t="e">
        <f t="shared" ca="1" si="68"/>
        <v>#DIV/0!</v>
      </c>
      <c r="BH171" s="139" t="e">
        <f t="shared" ca="1" si="68"/>
        <v>#DIV/0!</v>
      </c>
      <c r="BI171" s="139" t="e">
        <f t="shared" ca="1" si="68"/>
        <v>#DIV/0!</v>
      </c>
      <c r="BJ171" s="139" t="e">
        <f t="shared" ca="1" si="68"/>
        <v>#DIV/0!</v>
      </c>
      <c r="BK171" s="139" t="e">
        <f t="shared" ca="1" si="68"/>
        <v>#DIV/0!</v>
      </c>
      <c r="BL171" s="139" t="e">
        <f t="shared" ca="1" si="68"/>
        <v>#DIV/0!</v>
      </c>
      <c r="BM171" s="139" t="e">
        <f t="shared" ca="1" si="68"/>
        <v>#DIV/0!</v>
      </c>
      <c r="BN171" s="139" t="e">
        <f t="shared" ca="1" si="68"/>
        <v>#DIV/0!</v>
      </c>
      <c r="BO171" s="139" t="e">
        <f t="shared" ca="1" si="68"/>
        <v>#DIV/0!</v>
      </c>
      <c r="BP171" s="139" t="e">
        <f t="shared" ca="1" si="68"/>
        <v>#DIV/0!</v>
      </c>
      <c r="BQ171" s="139" t="e">
        <f t="shared" ca="1" si="68"/>
        <v>#DIV/0!</v>
      </c>
      <c r="BR171" s="139" t="e">
        <f t="shared" ref="BR171:EC171" ca="1" si="69">IF((BR160-BQ172)&gt;0,MIN(BR160-BQ172,BQ173+BR169),0)</f>
        <v>#DIV/0!</v>
      </c>
      <c r="BS171" s="139" t="e">
        <f t="shared" ca="1" si="69"/>
        <v>#DIV/0!</v>
      </c>
      <c r="BT171" s="139" t="e">
        <f t="shared" ca="1" si="69"/>
        <v>#DIV/0!</v>
      </c>
      <c r="BU171" s="139" t="e">
        <f t="shared" ca="1" si="69"/>
        <v>#DIV/0!</v>
      </c>
      <c r="BV171" s="139" t="e">
        <f t="shared" ca="1" si="69"/>
        <v>#DIV/0!</v>
      </c>
      <c r="BW171" s="139" t="e">
        <f t="shared" ca="1" si="69"/>
        <v>#DIV/0!</v>
      </c>
      <c r="BX171" s="139" t="e">
        <f t="shared" ca="1" si="69"/>
        <v>#DIV/0!</v>
      </c>
      <c r="BY171" s="139" t="e">
        <f t="shared" ca="1" si="69"/>
        <v>#DIV/0!</v>
      </c>
      <c r="BZ171" s="139" t="e">
        <f t="shared" ca="1" si="69"/>
        <v>#DIV/0!</v>
      </c>
      <c r="CA171" s="139" t="e">
        <f t="shared" ca="1" si="69"/>
        <v>#DIV/0!</v>
      </c>
      <c r="CB171" s="139" t="e">
        <f t="shared" ca="1" si="69"/>
        <v>#DIV/0!</v>
      </c>
      <c r="CC171" s="139" t="e">
        <f t="shared" ca="1" si="69"/>
        <v>#DIV/0!</v>
      </c>
      <c r="CD171" s="139" t="e">
        <f t="shared" ca="1" si="69"/>
        <v>#DIV/0!</v>
      </c>
      <c r="CE171" s="139" t="e">
        <f t="shared" ca="1" si="69"/>
        <v>#DIV/0!</v>
      </c>
      <c r="CF171" s="139" t="e">
        <f t="shared" ca="1" si="69"/>
        <v>#DIV/0!</v>
      </c>
      <c r="CG171" s="139" t="e">
        <f t="shared" ca="1" si="69"/>
        <v>#DIV/0!</v>
      </c>
      <c r="CH171" s="139" t="e">
        <f t="shared" ca="1" si="69"/>
        <v>#DIV/0!</v>
      </c>
      <c r="CI171" s="139" t="e">
        <f t="shared" ca="1" si="69"/>
        <v>#DIV/0!</v>
      </c>
      <c r="CJ171" s="139" t="e">
        <f t="shared" ca="1" si="69"/>
        <v>#DIV/0!</v>
      </c>
      <c r="CK171" s="139" t="e">
        <f t="shared" ca="1" si="69"/>
        <v>#DIV/0!</v>
      </c>
      <c r="CL171" s="139" t="e">
        <f t="shared" ca="1" si="69"/>
        <v>#DIV/0!</v>
      </c>
      <c r="CM171" s="139" t="e">
        <f t="shared" ca="1" si="69"/>
        <v>#DIV/0!</v>
      </c>
      <c r="CN171" s="139" t="e">
        <f t="shared" ca="1" si="69"/>
        <v>#DIV/0!</v>
      </c>
      <c r="CO171" s="139" t="e">
        <f t="shared" ca="1" si="69"/>
        <v>#DIV/0!</v>
      </c>
      <c r="CP171" s="139">
        <f t="shared" si="69"/>
        <v>0</v>
      </c>
      <c r="CQ171" s="139">
        <f t="shared" si="69"/>
        <v>0</v>
      </c>
      <c r="CR171" s="139">
        <f t="shared" si="69"/>
        <v>0</v>
      </c>
      <c r="CS171" s="139">
        <f t="shared" si="69"/>
        <v>0</v>
      </c>
      <c r="CT171" s="139">
        <f t="shared" si="69"/>
        <v>0</v>
      </c>
      <c r="CU171" s="139">
        <f t="shared" si="69"/>
        <v>0</v>
      </c>
      <c r="CV171" s="139">
        <f t="shared" si="69"/>
        <v>0</v>
      </c>
      <c r="CW171" s="139">
        <f t="shared" si="69"/>
        <v>0</v>
      </c>
      <c r="CX171" s="139">
        <f t="shared" si="69"/>
        <v>0</v>
      </c>
      <c r="CY171" s="139">
        <f t="shared" si="69"/>
        <v>0</v>
      </c>
      <c r="CZ171" s="139">
        <f t="shared" si="69"/>
        <v>0</v>
      </c>
      <c r="DA171" s="139">
        <f t="shared" si="69"/>
        <v>0</v>
      </c>
      <c r="DB171" s="139">
        <f t="shared" si="69"/>
        <v>0</v>
      </c>
      <c r="DC171" s="139">
        <f t="shared" si="69"/>
        <v>0</v>
      </c>
      <c r="DD171" s="139">
        <f t="shared" si="69"/>
        <v>0</v>
      </c>
      <c r="DE171" s="139">
        <f t="shared" si="69"/>
        <v>0</v>
      </c>
      <c r="DF171" s="139">
        <f t="shared" si="69"/>
        <v>0</v>
      </c>
      <c r="DG171" s="139">
        <f t="shared" si="69"/>
        <v>0</v>
      </c>
      <c r="DH171" s="139">
        <f t="shared" si="69"/>
        <v>0</v>
      </c>
      <c r="DI171" s="139">
        <f t="shared" si="69"/>
        <v>0</v>
      </c>
      <c r="DJ171" s="139">
        <f t="shared" si="69"/>
        <v>0</v>
      </c>
      <c r="DK171" s="139">
        <f t="shared" si="69"/>
        <v>0</v>
      </c>
      <c r="DL171" s="139">
        <f t="shared" si="69"/>
        <v>0</v>
      </c>
      <c r="DM171" s="139">
        <f t="shared" si="69"/>
        <v>0</v>
      </c>
      <c r="DN171" s="139">
        <f t="shared" si="69"/>
        <v>0</v>
      </c>
      <c r="DO171" s="139">
        <f t="shared" si="69"/>
        <v>0</v>
      </c>
      <c r="DP171" s="139">
        <f t="shared" si="69"/>
        <v>0</v>
      </c>
      <c r="DQ171" s="139">
        <f t="shared" si="69"/>
        <v>0</v>
      </c>
      <c r="DR171" s="139">
        <f t="shared" si="69"/>
        <v>0</v>
      </c>
      <c r="DS171" s="139">
        <f t="shared" si="69"/>
        <v>0</v>
      </c>
      <c r="DT171" s="139">
        <f t="shared" si="69"/>
        <v>0</v>
      </c>
      <c r="DU171" s="139">
        <f t="shared" si="69"/>
        <v>0</v>
      </c>
      <c r="DV171" s="139">
        <f t="shared" si="69"/>
        <v>0</v>
      </c>
      <c r="DW171" s="139">
        <f t="shared" si="69"/>
        <v>0</v>
      </c>
      <c r="DX171" s="139">
        <f t="shared" si="69"/>
        <v>0</v>
      </c>
      <c r="DY171" s="139">
        <f t="shared" si="69"/>
        <v>0</v>
      </c>
      <c r="DZ171" s="139">
        <f t="shared" si="69"/>
        <v>0</v>
      </c>
      <c r="EA171" s="139">
        <f t="shared" si="69"/>
        <v>0</v>
      </c>
      <c r="EB171" s="139">
        <f t="shared" si="69"/>
        <v>0</v>
      </c>
      <c r="EC171" s="139">
        <f t="shared" si="69"/>
        <v>0</v>
      </c>
      <c r="ED171" s="139">
        <f t="shared" ref="ED171:EK171" si="70">IF((ED160-EC172)&gt;0,MIN(ED160-EC172,EC173+ED169),0)</f>
        <v>0</v>
      </c>
      <c r="EE171" s="139">
        <f t="shared" si="70"/>
        <v>0</v>
      </c>
      <c r="EF171" s="139">
        <f t="shared" si="70"/>
        <v>0</v>
      </c>
      <c r="EG171" s="139">
        <f t="shared" si="70"/>
        <v>0</v>
      </c>
      <c r="EH171" s="139">
        <f t="shared" si="70"/>
        <v>0</v>
      </c>
      <c r="EI171" s="139">
        <f t="shared" si="70"/>
        <v>0</v>
      </c>
      <c r="EJ171" s="139">
        <f t="shared" si="70"/>
        <v>0</v>
      </c>
      <c r="EK171" s="139">
        <f t="shared" si="70"/>
        <v>0</v>
      </c>
    </row>
    <row r="172" spans="1:141">
      <c r="B172" s="154" t="s">
        <v>371</v>
      </c>
      <c r="C172" s="125"/>
      <c r="D172" s="125"/>
      <c r="E172" s="139">
        <f>IF(OR(E157&lt;'Capital Structure'!$K$7,E157&gt;'Capital Structure'!$L$7),0,MAX(SUM($E$168:E168)-SUM($E$170:E170),0))</f>
        <v>0</v>
      </c>
      <c r="F172" s="139">
        <f ca="1">IF(OR(F157&lt;'Capital Structure'!$K$7,F157&gt;'Capital Structure'!$L$7),0,MAX(SUM($E$168:F168)-SUM($E$170:F170),0))</f>
        <v>21484969.194581937</v>
      </c>
      <c r="G172" s="139">
        <f ca="1">IF(OR(G157&lt;'Capital Structure'!$K$7,G157&gt;'Capital Structure'!$L$7),0,MAX(SUM($E$168:G168)-SUM($E$170:G170),0))</f>
        <v>40363735.189163879</v>
      </c>
      <c r="H172" s="139">
        <f ca="1">IF(OR(H157&lt;'Capital Structure'!$K$7,H157&gt;'Capital Structure'!$L$7),0,MAX(SUM($E$168:H168)-SUM($E$170:H170),0))</f>
        <v>52124064</v>
      </c>
      <c r="I172" s="139">
        <f ca="1">IF(OR(I157&lt;'Capital Structure'!$K$7,I157&gt;'Capital Structure'!$L$7),0,MAX(SUM($E$168:I168)-SUM($E$170:I170),0))</f>
        <v>52124064</v>
      </c>
      <c r="J172" s="139">
        <f ca="1">IF(OR(J157&lt;'Capital Structure'!$K$7,J157&gt;'Capital Structure'!$L$7),0,MAX(SUM($E$168:J168)-SUM($E$170:J170),0))</f>
        <v>52124064</v>
      </c>
      <c r="K172" s="139">
        <f ca="1">IF(OR(K157&lt;'Capital Structure'!$K$7,K157&gt;'Capital Structure'!$L$7),0,MAX(SUM($E$168:K168)-SUM($E$170:K170),0))</f>
        <v>52124064</v>
      </c>
      <c r="L172" s="139">
        <f ca="1">IF(OR(L157&lt;'Capital Structure'!$K$7,L157&gt;'Capital Structure'!$L$7),0,MAX(SUM($E$168:L168)-SUM($E$170:L170),0))</f>
        <v>52124064</v>
      </c>
      <c r="M172" s="139">
        <f ca="1">IF(OR(M157&lt;'Capital Structure'!$K$7,M157&gt;'Capital Structure'!$L$7),0,MAX(SUM($E$168:M168)-SUM($E$170:M170),0))</f>
        <v>48301435.535940364</v>
      </c>
      <c r="N172" s="139">
        <f ca="1">IF(OR(N157&lt;'Capital Structure'!$K$7,N157&gt;'Capital Structure'!$L$7),0,MAX(SUM($E$168:N168)-SUM($E$170:N170),0))</f>
        <v>44478807.071880728</v>
      </c>
      <c r="O172" s="139">
        <f ca="1">IF(OR(O157&lt;'Capital Structure'!$K$7,O157&gt;'Capital Structure'!$L$7),0,MAX(SUM($E$168:O168)-SUM($E$170:O170),0))</f>
        <v>20305051.335093819</v>
      </c>
      <c r="P172" s="139">
        <f ca="1">IF(OR(P157&lt;'Capital Structure'!$K$7,P157&gt;'Capital Structure'!$L$7),0,MAX(SUM($E$168:P168)-SUM($E$170:P170),0))</f>
        <v>0</v>
      </c>
      <c r="Q172" s="139">
        <f ca="1">IF(OR(Q157&lt;'Capital Structure'!$K$7,Q157&gt;'Capital Structure'!$L$7),0,MAX(SUM($E$168:Q168)-SUM($E$170:Q170),0))</f>
        <v>0</v>
      </c>
      <c r="R172" s="139">
        <f ca="1">IF(OR(R157&lt;'Capital Structure'!$K$7,R157&gt;'Capital Structure'!$L$7),0,MAX(SUM($E$168:R168)-SUM($E$170:R170),0))</f>
        <v>0</v>
      </c>
      <c r="S172" s="139">
        <f ca="1">IF(OR(S157&lt;'Capital Structure'!$K$7,S157&gt;'Capital Structure'!$L$7),0,MAX(SUM($E$168:S168)-SUM($E$170:S170),0))</f>
        <v>0</v>
      </c>
      <c r="T172" s="139">
        <f ca="1">IF(OR(T157&lt;'Capital Structure'!$K$7,T157&gt;'Capital Structure'!$L$7),0,MAX(SUM($E$168:T168)-SUM($E$170:T170),0))</f>
        <v>0</v>
      </c>
      <c r="U172" s="139">
        <f ca="1">IF(OR(U157&lt;'Capital Structure'!$K$7,U157&gt;'Capital Structure'!$L$7),0,MAX(SUM($E$168:U168)-SUM($E$170:U170),0))</f>
        <v>0</v>
      </c>
      <c r="V172" s="139">
        <f ca="1">IF(OR(V157&lt;'Capital Structure'!$K$7,V157&gt;'Capital Structure'!$L$7),0,MAX(SUM($E$168:V168)-SUM($E$170:V170),0))</f>
        <v>0</v>
      </c>
      <c r="W172" s="139">
        <f ca="1">IF(OR(W157&lt;'Capital Structure'!$K$7,W157&gt;'Capital Structure'!$L$7),0,MAX(SUM($E$168:W168)-SUM($E$170:W170),0))</f>
        <v>0</v>
      </c>
      <c r="X172" s="139">
        <f ca="1">IF(OR(X157&lt;'Capital Structure'!$K$7,X157&gt;'Capital Structure'!$L$7),0,MAX(SUM($E$168:X168)-SUM($E$170:X170),0))</f>
        <v>0</v>
      </c>
      <c r="Y172" s="139">
        <f ca="1">IF(OR(Y157&lt;'Capital Structure'!$K$7,Y157&gt;'Capital Structure'!$L$7),0,MAX(SUM($E$168:Y168)-SUM($E$170:Y170),0))</f>
        <v>0</v>
      </c>
      <c r="Z172" s="139">
        <f ca="1">IF(OR(Z157&lt;'Capital Structure'!$K$7,Z157&gt;'Capital Structure'!$L$7),0,MAX(SUM($E$168:Z168)-SUM($E$170:Z170),0))</f>
        <v>0</v>
      </c>
      <c r="AA172" s="139">
        <f ca="1">IF(OR(AA157&lt;'Capital Structure'!$K$7,AA157&gt;'Capital Structure'!$L$7),0,MAX(SUM($E$168:AA168)-SUM($E$170:AA170),0))</f>
        <v>0</v>
      </c>
      <c r="AB172" s="139">
        <f ca="1">IF(OR(AB157&lt;'Capital Structure'!$K$7,AB157&gt;'Capital Structure'!$L$7),0,MAX(SUM($E$168:AB168)-SUM($E$170:AB170),0))</f>
        <v>0</v>
      </c>
      <c r="AC172" s="139">
        <f ca="1">IF(OR(AC157&lt;'Capital Structure'!$K$7,AC157&gt;'Capital Structure'!$L$7),0,MAX(SUM($E$168:AC168)-SUM($E$170:AC170),0))</f>
        <v>0</v>
      </c>
      <c r="AD172" s="139">
        <f ca="1">IF(OR(AD157&lt;'Capital Structure'!$K$7,AD157&gt;'Capital Structure'!$L$7),0,MAX(SUM($E$168:AD168)-SUM($E$170:AD170),0))</f>
        <v>0</v>
      </c>
      <c r="AE172" s="139">
        <f ca="1">IF(OR(AE157&lt;'Capital Structure'!$K$7,AE157&gt;'Capital Structure'!$L$7),0,MAX(SUM($E$168:AE168)-SUM($E$170:AE170),0))</f>
        <v>0</v>
      </c>
      <c r="AF172" s="139">
        <f ca="1">IF(OR(AF157&lt;'Capital Structure'!$K$7,AF157&gt;'Capital Structure'!$L$7),0,MAX(SUM($E$168:AF168)-SUM($E$170:AF170),0))</f>
        <v>0</v>
      </c>
      <c r="AG172" s="139">
        <f ca="1">IF(OR(AG157&lt;'Capital Structure'!$K$7,AG157&gt;'Capital Structure'!$L$7),0,MAX(SUM($E$168:AG168)-SUM($E$170:AG170),0))</f>
        <v>0</v>
      </c>
      <c r="AH172" s="139">
        <f ca="1">IF(OR(AH157&lt;'Capital Structure'!$K$7,AH157&gt;'Capital Structure'!$L$7),0,MAX(SUM($E$168:AH168)-SUM($E$170:AH170),0))</f>
        <v>0</v>
      </c>
      <c r="AI172" s="139">
        <f ca="1">IF(OR(AI157&lt;'Capital Structure'!$K$7,AI157&gt;'Capital Structure'!$L$7),0,MAX(SUM($E$168:AI168)-SUM($E$170:AI170),0))</f>
        <v>0</v>
      </c>
      <c r="AJ172" s="139">
        <f ca="1">IF(OR(AJ157&lt;'Capital Structure'!$K$7,AJ157&gt;'Capital Structure'!$L$7),0,MAX(SUM($E$168:AJ168)-SUM($E$170:AJ170),0))</f>
        <v>0</v>
      </c>
      <c r="AK172" s="139">
        <f ca="1">IF(OR(AK157&lt;'Capital Structure'!$K$7,AK157&gt;'Capital Structure'!$L$7),0,MAX(SUM($E$168:AK168)-SUM($E$170:AK170),0))</f>
        <v>0</v>
      </c>
      <c r="AL172" s="139">
        <f ca="1">IF(OR(AL157&lt;'Capital Structure'!$K$7,AL157&gt;'Capital Structure'!$L$7),0,MAX(SUM($E$168:AL168)-SUM($E$170:AL170),0))</f>
        <v>0</v>
      </c>
      <c r="AM172" s="139">
        <f ca="1">IF(OR(AM157&lt;'Capital Structure'!$K$7,AM157&gt;'Capital Structure'!$L$7),0,MAX(SUM($E$168:AM168)-SUM($E$170:AM170),0))</f>
        <v>0</v>
      </c>
      <c r="AN172" s="139">
        <f ca="1">IF(OR(AN157&lt;'Capital Structure'!$K$7,AN157&gt;'Capital Structure'!$L$7),0,MAX(SUM($E$168:AN168)-SUM($E$170:AN170),0))</f>
        <v>0</v>
      </c>
      <c r="AO172" s="139">
        <f ca="1">IF(OR(AO157&lt;'Capital Structure'!$K$7,AO157&gt;'Capital Structure'!$L$7),0,MAX(SUM($E$168:AO168)-SUM($E$170:AO170),0))</f>
        <v>0</v>
      </c>
      <c r="AP172" s="139">
        <f ca="1">IF(OR(AP157&lt;'Capital Structure'!$K$7,AP157&gt;'Capital Structure'!$L$7),0,MAX(SUM($E$168:AP168)-SUM($E$170:AP170),0))</f>
        <v>0</v>
      </c>
      <c r="AQ172" s="139">
        <f ca="1">IF(OR(AQ157&lt;'Capital Structure'!$K$7,AQ157&gt;'Capital Structure'!$L$7),0,MAX(SUM($E$168:AQ168)-SUM($E$170:AQ170),0))</f>
        <v>0</v>
      </c>
      <c r="AR172" s="139">
        <f ca="1">IF(OR(AR157&lt;'Capital Structure'!$K$7,AR157&gt;'Capital Structure'!$L$7),0,MAX(SUM($E$168:AR168)-SUM($E$170:AR170),0))</f>
        <v>0</v>
      </c>
      <c r="AS172" s="139">
        <f ca="1">IF(OR(AS157&lt;'Capital Structure'!$K$7,AS157&gt;'Capital Structure'!$L$7),0,MAX(SUM($E$168:AS168)-SUM($E$170:AS170),0))</f>
        <v>0</v>
      </c>
      <c r="AT172" s="139">
        <f ca="1">IF(OR(AT157&lt;'Capital Structure'!$K$7,AT157&gt;'Capital Structure'!$L$7),0,MAX(SUM($E$168:AT168)-SUM($E$170:AT170),0))</f>
        <v>0</v>
      </c>
      <c r="AU172" s="139">
        <f ca="1">IF(OR(AU157&lt;'Capital Structure'!$K$7,AU157&gt;'Capital Structure'!$L$7),0,MAX(SUM($E$168:AU168)-SUM($E$170:AU170),0))</f>
        <v>0</v>
      </c>
      <c r="AV172" s="139">
        <f ca="1">IF(OR(AV157&lt;'Capital Structure'!$K$7,AV157&gt;'Capital Structure'!$L$7),0,MAX(SUM($E$168:AV168)-SUM($E$170:AV170),0))</f>
        <v>0</v>
      </c>
      <c r="AW172" s="139">
        <f ca="1">IF(OR(AW157&lt;'Capital Structure'!$K$7,AW157&gt;'Capital Structure'!$L$7),0,MAX(SUM($E$168:AW168)-SUM($E$170:AW170),0))</f>
        <v>0</v>
      </c>
      <c r="AX172" s="139">
        <f ca="1">IF(OR(AX157&lt;'Capital Structure'!$K$7,AX157&gt;'Capital Structure'!$L$7),0,MAX(SUM($E$168:AX168)-SUM($E$170:AX170),0))</f>
        <v>0</v>
      </c>
      <c r="AY172" s="139">
        <f ca="1">IF(OR(AY157&lt;'Capital Structure'!$K$7,AY157&gt;'Capital Structure'!$L$7),0,MAX(SUM($E$168:AY168)-SUM($E$170:AY170),0))</f>
        <v>0</v>
      </c>
      <c r="AZ172" s="139">
        <f ca="1">IF(OR(AZ157&lt;'Capital Structure'!$K$7,AZ157&gt;'Capital Structure'!$L$7),0,MAX(SUM($E$168:AZ168)-SUM($E$170:AZ170),0))</f>
        <v>0</v>
      </c>
      <c r="BA172" s="139">
        <f ca="1">IF(OR(BA157&lt;'Capital Structure'!$K$7,BA157&gt;'Capital Structure'!$L$7),0,MAX(SUM($E$168:BA168)-SUM($E$170:BA170),0))</f>
        <v>26081.916666664183</v>
      </c>
      <c r="BB172" s="139" t="e">
        <f ca="1">IF(OR(BB157&lt;'Capital Structure'!$K$7,BB157&gt;'Capital Structure'!$L$7),0,MAX(SUM($E$168:BB168)-SUM($E$170:BB170),0))</f>
        <v>#DIV/0!</v>
      </c>
      <c r="BC172" s="139" t="e">
        <f ca="1">IF(OR(BC157&lt;'Capital Structure'!$K$7,BC157&gt;'Capital Structure'!$L$7),0,MAX(SUM($E$168:BC168)-SUM($E$170:BC170),0))</f>
        <v>#DIV/0!</v>
      </c>
      <c r="BD172" s="139" t="e">
        <f ca="1">IF(OR(BD157&lt;'Capital Structure'!$K$7,BD157&gt;'Capital Structure'!$L$7),0,MAX(SUM($E$168:BD168)-SUM($E$170:BD170),0))</f>
        <v>#DIV/0!</v>
      </c>
      <c r="BE172" s="139" t="e">
        <f ca="1">IF(OR(BE157&lt;'Capital Structure'!$K$7,BE157&gt;'Capital Structure'!$L$7),0,MAX(SUM($E$168:BE168)-SUM($E$170:BE170),0))</f>
        <v>#DIV/0!</v>
      </c>
      <c r="BF172" s="139" t="e">
        <f ca="1">IF(OR(BF157&lt;'Capital Structure'!$K$7,BF157&gt;'Capital Structure'!$L$7),0,MAX(SUM($E$168:BF168)-SUM($E$170:BF170),0))</f>
        <v>#DIV/0!</v>
      </c>
      <c r="BG172" s="139" t="e">
        <f ca="1">IF(OR(BG157&lt;'Capital Structure'!$K$7,BG157&gt;'Capital Structure'!$L$7),0,MAX(SUM($E$168:BG168)-SUM($E$170:BG170),0))</f>
        <v>#DIV/0!</v>
      </c>
      <c r="BH172" s="139" t="e">
        <f ca="1">IF(OR(BH157&lt;'Capital Structure'!$K$7,BH157&gt;'Capital Structure'!$L$7),0,MAX(SUM($E$168:BH168)-SUM($E$170:BH170),0))</f>
        <v>#DIV/0!</v>
      </c>
      <c r="BI172" s="139" t="e">
        <f ca="1">IF(OR(BI157&lt;'Capital Structure'!$K$7,BI157&gt;'Capital Structure'!$L$7),0,MAX(SUM($E$168:BI168)-SUM($E$170:BI170),0))</f>
        <v>#DIV/0!</v>
      </c>
      <c r="BJ172" s="139" t="e">
        <f ca="1">IF(OR(BJ157&lt;'Capital Structure'!$K$7,BJ157&gt;'Capital Structure'!$L$7),0,MAX(SUM($E$168:BJ168)-SUM($E$170:BJ170),0))</f>
        <v>#DIV/0!</v>
      </c>
      <c r="BK172" s="139" t="e">
        <f ca="1">IF(OR(BK157&lt;'Capital Structure'!$K$7,BK157&gt;'Capital Structure'!$L$7),0,MAX(SUM($E$168:BK168)-SUM($E$170:BK170),0))</f>
        <v>#DIV/0!</v>
      </c>
      <c r="BL172" s="139" t="e">
        <f ca="1">IF(OR(BL157&lt;'Capital Structure'!$K$7,BL157&gt;'Capital Structure'!$L$7),0,MAX(SUM($E$168:BL168)-SUM($E$170:BL170),0))</f>
        <v>#DIV/0!</v>
      </c>
      <c r="BM172" s="139" t="e">
        <f ca="1">IF(OR(BM157&lt;'Capital Structure'!$K$7,BM157&gt;'Capital Structure'!$L$7),0,MAX(SUM($E$168:BM168)-SUM($E$170:BM170),0))</f>
        <v>#DIV/0!</v>
      </c>
      <c r="BN172" s="139" t="e">
        <f ca="1">IF(OR(BN157&lt;'Capital Structure'!$K$7,BN157&gt;'Capital Structure'!$L$7),0,MAX(SUM($E$168:BN168)-SUM($E$170:BN170),0))</f>
        <v>#DIV/0!</v>
      </c>
      <c r="BO172" s="139" t="e">
        <f ca="1">IF(OR(BO157&lt;'Capital Structure'!$K$7,BO157&gt;'Capital Structure'!$L$7),0,MAX(SUM($E$168:BO168)-SUM($E$170:BO170),0))</f>
        <v>#DIV/0!</v>
      </c>
      <c r="BP172" s="139" t="e">
        <f ca="1">IF(OR(BP157&lt;'Capital Structure'!$K$7,BP157&gt;'Capital Structure'!$L$7),0,MAX(SUM($E$168:BP168)-SUM($E$170:BP170),0))</f>
        <v>#DIV/0!</v>
      </c>
      <c r="BQ172" s="139" t="e">
        <f ca="1">IF(OR(BQ157&lt;'Capital Structure'!$K$7,BQ157&gt;'Capital Structure'!$L$7),0,MAX(SUM($E$168:BQ168)-SUM($E$170:BQ170),0))</f>
        <v>#DIV/0!</v>
      </c>
      <c r="BR172" s="139" t="e">
        <f ca="1">IF(OR(BR157&lt;'Capital Structure'!$K$7,BR157&gt;'Capital Structure'!$L$7),0,MAX(SUM($E$168:BR168)-SUM($E$170:BR170),0))</f>
        <v>#DIV/0!</v>
      </c>
      <c r="BS172" s="139" t="e">
        <f ca="1">IF(OR(BS157&lt;'Capital Structure'!$K$7,BS157&gt;'Capital Structure'!$L$7),0,MAX(SUM($E$168:BS168)-SUM($E$170:BS170),0))</f>
        <v>#DIV/0!</v>
      </c>
      <c r="BT172" s="139" t="e">
        <f ca="1">IF(OR(BT157&lt;'Capital Structure'!$K$7,BT157&gt;'Capital Structure'!$L$7),0,MAX(SUM($E$168:BT168)-SUM($E$170:BT170),0))</f>
        <v>#DIV/0!</v>
      </c>
      <c r="BU172" s="139" t="e">
        <f ca="1">IF(OR(BU157&lt;'Capital Structure'!$K$7,BU157&gt;'Capital Structure'!$L$7),0,MAX(SUM($E$168:BU168)-SUM($E$170:BU170),0))</f>
        <v>#DIV/0!</v>
      </c>
      <c r="BV172" s="139" t="e">
        <f ca="1">IF(OR(BV157&lt;'Capital Structure'!$K$7,BV157&gt;'Capital Structure'!$L$7),0,MAX(SUM($E$168:BV168)-SUM($E$170:BV170),0))</f>
        <v>#DIV/0!</v>
      </c>
      <c r="BW172" s="139" t="e">
        <f ca="1">IF(OR(BW157&lt;'Capital Structure'!$K$7,BW157&gt;'Capital Structure'!$L$7),0,MAX(SUM($E$168:BW168)-SUM($E$170:BW170),0))</f>
        <v>#DIV/0!</v>
      </c>
      <c r="BX172" s="139" t="e">
        <f ca="1">IF(OR(BX157&lt;'Capital Structure'!$K$7,BX157&gt;'Capital Structure'!$L$7),0,MAX(SUM($E$168:BX168)-SUM($E$170:BX170),0))</f>
        <v>#DIV/0!</v>
      </c>
      <c r="BY172" s="139" t="e">
        <f ca="1">IF(OR(BY157&lt;'Capital Structure'!$K$7,BY157&gt;'Capital Structure'!$L$7),0,MAX(SUM($E$168:BY168)-SUM($E$170:BY170),0))</f>
        <v>#DIV/0!</v>
      </c>
      <c r="BZ172" s="139" t="e">
        <f ca="1">IF(OR(BZ157&lt;'Capital Structure'!$K$7,BZ157&gt;'Capital Structure'!$L$7),0,MAX(SUM($E$168:BZ168)-SUM($E$170:BZ170),0))</f>
        <v>#DIV/0!</v>
      </c>
      <c r="CA172" s="139" t="e">
        <f ca="1">IF(OR(CA157&lt;'Capital Structure'!$K$7,CA157&gt;'Capital Structure'!$L$7),0,MAX(SUM($E$168:CA168)-SUM($E$170:CA170),0))</f>
        <v>#DIV/0!</v>
      </c>
      <c r="CB172" s="139" t="e">
        <f ca="1">IF(OR(CB157&lt;'Capital Structure'!$K$7,CB157&gt;'Capital Structure'!$L$7),0,MAX(SUM($E$168:CB168)-SUM($E$170:CB170),0))</f>
        <v>#DIV/0!</v>
      </c>
      <c r="CC172" s="139" t="e">
        <f ca="1">IF(OR(CC157&lt;'Capital Structure'!$K$7,CC157&gt;'Capital Structure'!$L$7),0,MAX(SUM($E$168:CC168)-SUM($E$170:CC170),0))</f>
        <v>#DIV/0!</v>
      </c>
      <c r="CD172" s="139" t="e">
        <f ca="1">IF(OR(CD157&lt;'Capital Structure'!$K$7,CD157&gt;'Capital Structure'!$L$7),0,MAX(SUM($E$168:CD168)-SUM($E$170:CD170),0))</f>
        <v>#DIV/0!</v>
      </c>
      <c r="CE172" s="139" t="e">
        <f ca="1">IF(OR(CE157&lt;'Capital Structure'!$K$7,CE157&gt;'Capital Structure'!$L$7),0,MAX(SUM($E$168:CE168)-SUM($E$170:CE170),0))</f>
        <v>#DIV/0!</v>
      </c>
      <c r="CF172" s="139" t="e">
        <f ca="1">IF(OR(CF157&lt;'Capital Structure'!$K$7,CF157&gt;'Capital Structure'!$L$7),0,MAX(SUM($E$168:CF168)-SUM($E$170:CF170),0))</f>
        <v>#DIV/0!</v>
      </c>
      <c r="CG172" s="139" t="e">
        <f ca="1">IF(OR(CG157&lt;'Capital Structure'!$K$7,CG157&gt;'Capital Structure'!$L$7),0,MAX(SUM($E$168:CG168)-SUM($E$170:CG170),0))</f>
        <v>#DIV/0!</v>
      </c>
      <c r="CH172" s="139" t="e">
        <f ca="1">IF(OR(CH157&lt;'Capital Structure'!$K$7,CH157&gt;'Capital Structure'!$L$7),0,MAX(SUM($E$168:CH168)-SUM($E$170:CH170),0))</f>
        <v>#DIV/0!</v>
      </c>
      <c r="CI172" s="139" t="e">
        <f ca="1">IF(OR(CI157&lt;'Capital Structure'!$K$7,CI157&gt;'Capital Structure'!$L$7),0,MAX(SUM($E$168:CI168)-SUM($E$170:CI170),0))</f>
        <v>#DIV/0!</v>
      </c>
      <c r="CJ172" s="139" t="e">
        <f ca="1">IF(OR(CJ157&lt;'Capital Structure'!$K$7,CJ157&gt;'Capital Structure'!$L$7),0,MAX(SUM($E$168:CJ168)-SUM($E$170:CJ170),0))</f>
        <v>#DIV/0!</v>
      </c>
      <c r="CK172" s="139" t="e">
        <f ca="1">IF(OR(CK157&lt;'Capital Structure'!$K$7,CK157&gt;'Capital Structure'!$L$7),0,MAX(SUM($E$168:CK168)-SUM($E$170:CK170),0))</f>
        <v>#DIV/0!</v>
      </c>
      <c r="CL172" s="139" t="e">
        <f ca="1">IF(OR(CL157&lt;'Capital Structure'!$K$7,CL157&gt;'Capital Structure'!$L$7),0,MAX(SUM($E$168:CL168)-SUM($E$170:CL170),0))</f>
        <v>#DIV/0!</v>
      </c>
      <c r="CM172" s="139" t="e">
        <f ca="1">IF(OR(CM157&lt;'Capital Structure'!$K$7,CM157&gt;'Capital Structure'!$L$7),0,MAX(SUM($E$168:CM168)-SUM($E$170:CM170),0))</f>
        <v>#DIV/0!</v>
      </c>
      <c r="CN172" s="139" t="e">
        <f ca="1">IF(OR(CN157&lt;'Capital Structure'!$K$7,CN157&gt;'Capital Structure'!$L$7),0,MAX(SUM($E$168:CN168)-SUM($E$170:CN170),0))</f>
        <v>#DIV/0!</v>
      </c>
      <c r="CO172" s="139">
        <f>IF(OR(CO157&lt;'Capital Structure'!$K$7,CO157&gt;'Capital Structure'!$L$7),0,MAX(SUM($E$168:CO168)-SUM($E$170:CO170),0))</f>
        <v>0</v>
      </c>
      <c r="CP172" s="139">
        <f>IF(OR(CP157&lt;'Capital Structure'!$K$7,CP157&gt;'Capital Structure'!$L$7),0,MAX(SUM($E$168:CP168)-SUM($E$170:CP170),0))</f>
        <v>0</v>
      </c>
      <c r="CQ172" s="139">
        <f>IF(OR(CQ157&lt;'Capital Structure'!$K$7,CQ157&gt;'Capital Structure'!$L$7),0,MAX(SUM($E$168:CQ168)-SUM($E$170:CQ170),0))</f>
        <v>0</v>
      </c>
      <c r="CR172" s="139">
        <f>IF(OR(CR157&lt;'Capital Structure'!$K$7,CR157&gt;'Capital Structure'!$L$7),0,MAX(SUM($E$168:CR168)-SUM($E$170:CR170),0))</f>
        <v>0</v>
      </c>
      <c r="CS172" s="139">
        <f>IF(OR(CS157&lt;'Capital Structure'!$K$7,CS157&gt;'Capital Structure'!$L$7),0,MAX(SUM($E$168:CS168)-SUM($E$170:CS170),0))</f>
        <v>0</v>
      </c>
      <c r="CT172" s="139">
        <f>IF(OR(CT157&lt;'Capital Structure'!$K$7,CT157&gt;'Capital Structure'!$L$7),0,MAX(SUM($E$168:CT168)-SUM($E$170:CT170),0))</f>
        <v>0</v>
      </c>
      <c r="CU172" s="139">
        <f>IF(OR(CU157&lt;'Capital Structure'!$K$7,CU157&gt;'Capital Structure'!$L$7),0,MAX(SUM($E$168:CU168)-SUM($E$170:CU170),0))</f>
        <v>0</v>
      </c>
      <c r="CV172" s="139">
        <f>IF(OR(CV157&lt;'Capital Structure'!$K$7,CV157&gt;'Capital Structure'!$L$7),0,MAX(SUM($E$168:CV168)-SUM($E$170:CV170),0))</f>
        <v>0</v>
      </c>
      <c r="CW172" s="139">
        <f>IF(OR(CW157&lt;'Capital Structure'!$K$7,CW157&gt;'Capital Structure'!$L$7),0,MAX(SUM($E$168:CW168)-SUM($E$170:CW170),0))</f>
        <v>0</v>
      </c>
      <c r="CX172" s="139">
        <f>IF(OR(CX157&lt;'Capital Structure'!$K$7,CX157&gt;'Capital Structure'!$L$7),0,MAX(SUM($E$168:CX168)-SUM($E$170:CX170),0))</f>
        <v>0</v>
      </c>
      <c r="CY172" s="139">
        <f>IF(OR(CY157&lt;'Capital Structure'!$K$7,CY157&gt;'Capital Structure'!$L$7),0,MAX(SUM($E$168:CY168)-SUM($E$170:CY170),0))</f>
        <v>0</v>
      </c>
      <c r="CZ172" s="139">
        <f>IF(OR(CZ157&lt;'Capital Structure'!$K$7,CZ157&gt;'Capital Structure'!$L$7),0,MAX(SUM($E$168:CZ168)-SUM($E$170:CZ170),0))</f>
        <v>0</v>
      </c>
      <c r="DA172" s="139">
        <f>IF(OR(DA157&lt;'Capital Structure'!$K$7,DA157&gt;'Capital Structure'!$L$7),0,MAX(SUM($E$168:DA168)-SUM($E$170:DA170),0))</f>
        <v>0</v>
      </c>
      <c r="DB172" s="139">
        <f>IF(OR(DB157&lt;'Capital Structure'!$K$7,DB157&gt;'Capital Structure'!$L$7),0,MAX(SUM($E$168:DB168)-SUM($E$170:DB170),0))</f>
        <v>0</v>
      </c>
      <c r="DC172" s="139">
        <f>IF(OR(DC157&lt;'Capital Structure'!$K$7,DC157&gt;'Capital Structure'!$L$7),0,MAX(SUM($E$168:DC168)-SUM($E$170:DC170),0))</f>
        <v>0</v>
      </c>
      <c r="DD172" s="139">
        <f>IF(OR(DD157&lt;'Capital Structure'!$K$7,DD157&gt;'Capital Structure'!$L$7),0,MAX(SUM($E$168:DD168)-SUM($E$170:DD170),0))</f>
        <v>0</v>
      </c>
      <c r="DE172" s="139">
        <f>IF(OR(DE157&lt;'Capital Structure'!$K$7,DE157&gt;'Capital Structure'!$L$7),0,MAX(SUM($E$168:DE168)-SUM($E$170:DE170),0))</f>
        <v>0</v>
      </c>
      <c r="DF172" s="139">
        <f>IF(OR(DF157&lt;'Capital Structure'!$K$7,DF157&gt;'Capital Structure'!$L$7),0,MAX(SUM($E$168:DF168)-SUM($E$170:DF170),0))</f>
        <v>0</v>
      </c>
      <c r="DG172" s="139">
        <f>IF(OR(DG157&lt;'Capital Structure'!$K$7,DG157&gt;'Capital Structure'!$L$7),0,MAX(SUM($E$168:DG168)-SUM($E$170:DG170),0))</f>
        <v>0</v>
      </c>
      <c r="DH172" s="139">
        <f>IF(OR(DH157&lt;'Capital Structure'!$K$7,DH157&gt;'Capital Structure'!$L$7),0,MAX(SUM($E$168:DH168)-SUM($E$170:DH170),0))</f>
        <v>0</v>
      </c>
      <c r="DI172" s="139">
        <f>IF(OR(DI157&lt;'Capital Structure'!$K$7,DI157&gt;'Capital Structure'!$L$7),0,MAX(SUM($E$168:DI168)-SUM($E$170:DI170),0))</f>
        <v>0</v>
      </c>
      <c r="DJ172" s="139">
        <f>IF(OR(DJ157&lt;'Capital Structure'!$K$7,DJ157&gt;'Capital Structure'!$L$7),0,MAX(SUM($E$168:DJ168)-SUM($E$170:DJ170),0))</f>
        <v>0</v>
      </c>
      <c r="DK172" s="139">
        <f>IF(OR(DK157&lt;'Capital Structure'!$K$7,DK157&gt;'Capital Structure'!$L$7),0,MAX(SUM($E$168:DK168)-SUM($E$170:DK170),0))</f>
        <v>0</v>
      </c>
      <c r="DL172" s="139">
        <f>IF(OR(DL157&lt;'Capital Structure'!$K$7,DL157&gt;'Capital Structure'!$L$7),0,MAX(SUM($E$168:DL168)-SUM($E$170:DL170),0))</f>
        <v>0</v>
      </c>
      <c r="DM172" s="139">
        <f>IF(OR(DM157&lt;'Capital Structure'!$K$7,DM157&gt;'Capital Structure'!$L$7),0,MAX(SUM($E$168:DM168)-SUM($E$170:DM170),0))</f>
        <v>0</v>
      </c>
      <c r="DN172" s="139">
        <f>IF(OR(DN157&lt;'Capital Structure'!$K$7,DN157&gt;'Capital Structure'!$L$7),0,MAX(SUM($E$168:DN168)-SUM($E$170:DN170),0))</f>
        <v>0</v>
      </c>
      <c r="DO172" s="139">
        <f>IF(OR(DO157&lt;'Capital Structure'!$K$7,DO157&gt;'Capital Structure'!$L$7),0,MAX(SUM($E$168:DO168)-SUM($E$170:DO170),0))</f>
        <v>0</v>
      </c>
      <c r="DP172" s="139">
        <f>IF(OR(DP157&lt;'Capital Structure'!$K$7,DP157&gt;'Capital Structure'!$L$7),0,MAX(SUM($E$168:DP168)-SUM($E$170:DP170),0))</f>
        <v>0</v>
      </c>
      <c r="DQ172" s="139">
        <f>IF(OR(DQ157&lt;'Capital Structure'!$K$7,DQ157&gt;'Capital Structure'!$L$7),0,MAX(SUM($E$168:DQ168)-SUM($E$170:DQ170),0))</f>
        <v>0</v>
      </c>
      <c r="DR172" s="139">
        <f>IF(OR(DR157&lt;'Capital Structure'!$K$7,DR157&gt;'Capital Structure'!$L$7),0,MAX(SUM($E$168:DR168)-SUM($E$170:DR170),0))</f>
        <v>0</v>
      </c>
      <c r="DS172" s="139">
        <f>IF(OR(DS157&lt;'Capital Structure'!$K$7,DS157&gt;'Capital Structure'!$L$7),0,MAX(SUM($E$168:DS168)-SUM($E$170:DS170),0))</f>
        <v>0</v>
      </c>
      <c r="DT172" s="139">
        <f>IF(OR(DT157&lt;'Capital Structure'!$K$7,DT157&gt;'Capital Structure'!$L$7),0,MAX(SUM($E$168:DT168)-SUM($E$170:DT170),0))</f>
        <v>0</v>
      </c>
      <c r="DU172" s="139">
        <f>IF(OR(DU157&lt;'Capital Structure'!$K$7,DU157&gt;'Capital Structure'!$L$7),0,MAX(SUM($E$168:DU168)-SUM($E$170:DU170),0))</f>
        <v>0</v>
      </c>
      <c r="DV172" s="139">
        <f>IF(OR(DV157&lt;'Capital Structure'!$K$7,DV157&gt;'Capital Structure'!$L$7),0,MAX(SUM($E$168:DV168)-SUM($E$170:DV170),0))</f>
        <v>0</v>
      </c>
      <c r="DW172" s="139">
        <f>IF(OR(DW157&lt;'Capital Structure'!$K$7,DW157&gt;'Capital Structure'!$L$7),0,MAX(SUM($E$168:DW168)-SUM($E$170:DW170),0))</f>
        <v>0</v>
      </c>
      <c r="DX172" s="139">
        <f>IF(OR(DX157&lt;'Capital Structure'!$K$7,DX157&gt;'Capital Structure'!$L$7),0,MAX(SUM($E$168:DX168)-SUM($E$170:DX170),0))</f>
        <v>0</v>
      </c>
      <c r="DY172" s="139">
        <f>IF(OR(DY157&lt;'Capital Structure'!$K$7,DY157&gt;'Capital Structure'!$L$7),0,MAX(SUM($E$168:DY168)-SUM($E$170:DY170),0))</f>
        <v>0</v>
      </c>
      <c r="DZ172" s="139">
        <f>IF(OR(DZ157&lt;'Capital Structure'!$K$7,DZ157&gt;'Capital Structure'!$L$7),0,MAX(SUM($E$168:DZ168)-SUM($E$170:DZ170),0))</f>
        <v>0</v>
      </c>
      <c r="EA172" s="139">
        <f>IF(OR(EA157&lt;'Capital Structure'!$K$7,EA157&gt;'Capital Structure'!$L$7),0,MAX(SUM($E$168:EA168)-SUM($E$170:EA170),0))</f>
        <v>0</v>
      </c>
      <c r="EB172" s="139">
        <f>IF(OR(EB157&lt;'Capital Structure'!$K$7,EB157&gt;'Capital Structure'!$L$7),0,MAX(SUM($E$168:EB168)-SUM($E$170:EB170),0))</f>
        <v>0</v>
      </c>
      <c r="EC172" s="139">
        <f>IF(OR(EC157&lt;'Capital Structure'!$K$7,EC157&gt;'Capital Structure'!$L$7),0,MAX(SUM($E$168:EC168)-SUM($E$170:EC170),0))</f>
        <v>0</v>
      </c>
      <c r="ED172" s="139">
        <f>IF(OR(ED157&lt;'Capital Structure'!$K$7,ED157&gt;'Capital Structure'!$L$7),0,MAX(SUM($E$168:ED168)-SUM($E$170:ED170),0))</f>
        <v>0</v>
      </c>
      <c r="EE172" s="139">
        <f>IF(OR(EE157&lt;'Capital Structure'!$K$7,EE157&gt;'Capital Structure'!$L$7),0,MAX(SUM($E$168:EE168)-SUM($E$170:EE170),0))</f>
        <v>0</v>
      </c>
      <c r="EF172" s="139">
        <f>IF(OR(EF157&lt;'Capital Structure'!$K$7,EF157&gt;'Capital Structure'!$L$7),0,MAX(SUM($E$168:EF168)-SUM($E$170:EF170),0))</f>
        <v>0</v>
      </c>
      <c r="EG172" s="139">
        <f>IF(OR(EG157&lt;'Capital Structure'!$K$7,EG157&gt;'Capital Structure'!$L$7),0,MAX(SUM($E$168:EG168)-SUM($E$170:EG170),0))</f>
        <v>0</v>
      </c>
      <c r="EH172" s="139">
        <f>IF(OR(EH157&lt;'Capital Structure'!$K$7,EH157&gt;'Capital Structure'!$L$7),0,MAX(SUM($E$168:EH168)-SUM($E$170:EH170),0))</f>
        <v>0</v>
      </c>
      <c r="EI172" s="139">
        <f>IF(OR(EI157&lt;'Capital Structure'!$K$7,EI157&gt;'Capital Structure'!$L$7),0,MAX(SUM($E$168:EI168)-SUM($E$170:EI170),0))</f>
        <v>0</v>
      </c>
      <c r="EJ172" s="139">
        <f>IF(OR(EJ157&lt;'Capital Structure'!$K$7,EJ157&gt;'Capital Structure'!$L$7),0,MAX(SUM($E$168:EJ168)-SUM($E$170:EJ170),0))</f>
        <v>0</v>
      </c>
      <c r="EK172" s="139">
        <f>IF(OR(EK157&lt;'Capital Structure'!$K$7,EK157&gt;'Capital Structure'!$L$7),0,MAX(SUM($E$168:EK168)-SUM($E$170:EK170),0))</f>
        <v>0</v>
      </c>
    </row>
    <row r="173" spans="1:141">
      <c r="B173" s="154" t="s">
        <v>372</v>
      </c>
      <c r="C173" s="125"/>
      <c r="D173" s="125"/>
      <c r="E173" s="139">
        <f>IF(OR(E157&lt;'Capital Structure'!$K$7,E157&gt;'Capital Structure'!$L$7),0,SUM($D$169:E169)-SUM($D$171:E171))</f>
        <v>0</v>
      </c>
      <c r="F173" s="139">
        <f ca="1">IF(OR(F157&lt;'Capital Structure'!$K$7,F157&gt;'Capital Structure'!$L$7),0,SUM($D$169:F169)-SUM($D$171:F171))</f>
        <v>89520.704977424743</v>
      </c>
      <c r="G173" s="139">
        <f ca="1">IF(OR(G157&lt;'Capital Structure'!$K$7,G157&gt;'Capital Structure'!$L$7),0,SUM($D$169:G169)-SUM($D$171:G171))</f>
        <v>258075.93786968017</v>
      </c>
      <c r="H173" s="139">
        <f ca="1">IF(OR(H157&lt;'Capital Structure'!$K$7,H157&gt;'Capital Structure'!$L$7),0,SUM($D$169:H169)-SUM($D$171:H171))</f>
        <v>476334.8542774705</v>
      </c>
      <c r="I173" s="139">
        <f ca="1">IF(OR(I157&lt;'Capital Structure'!$K$7,I157&gt;'Capital Structure'!$L$7),0,SUM($D$169:I169)-SUM($D$171:I171))</f>
        <v>695503.18283695995</v>
      </c>
      <c r="J173" s="139">
        <f ca="1">IF(OR(J157&lt;'Capital Structure'!$K$7,J157&gt;'Capital Structure'!$L$7),0,SUM($D$169:J169)-SUM($D$171:J171))</f>
        <v>915584.71276544733</v>
      </c>
      <c r="K173" s="139">
        <f ca="1">IF(OR(K157&lt;'Capital Structure'!$K$7,K157&gt;'Capital Structure'!$L$7),0,SUM($D$169:K169)-SUM($D$171:K171))</f>
        <v>1136583.2490686367</v>
      </c>
      <c r="L173" s="139">
        <f ca="1">IF(OR(L157&lt;'Capital Structure'!$K$7,L157&gt;'Capital Structure'!$L$7),0,SUM($D$169:L169)-SUM($D$171:L171))</f>
        <v>1358502.6126064227</v>
      </c>
      <c r="M173" s="139">
        <f ca="1">IF(OR(M157&lt;'Capital Structure'!$K$7,M157&gt;'Capital Structure'!$L$7),0,SUM($D$169:M169)-SUM($D$171:M171))</f>
        <v>1581346.6401589494</v>
      </c>
      <c r="N173" s="139">
        <f ca="1">IF(OR(N157&lt;'Capital Structure'!$K$7,N157&gt;'Capital Structure'!$L$7),0,SUM($D$169:N169)-SUM($D$171:N171))</f>
        <v>1789191.5658926966</v>
      </c>
      <c r="O173" s="139">
        <f ca="1">IF(OR(O157&lt;'Capital Structure'!$K$7,O157&gt;'Capital Structure'!$L$7),0,SUM($D$169:O169)-SUM($D$171:O171))</f>
        <v>1981974.8935500858</v>
      </c>
      <c r="P173" s="139">
        <f ca="1">IF(OR(P157&lt;'Capital Structure'!$K$7,P157&gt;'Capital Structure'!$L$7),0,SUM($D$169:P169)-SUM($D$171:P171))</f>
        <v>0</v>
      </c>
      <c r="Q173" s="139">
        <f ca="1">IF(OR(Q157&lt;'Capital Structure'!$K$7,Q157&gt;'Capital Structure'!$L$7),0,SUM($D$169:Q169)-SUM($D$171:Q171))</f>
        <v>0</v>
      </c>
      <c r="R173" s="139">
        <f ca="1">IF(OR(R157&lt;'Capital Structure'!$K$7,R157&gt;'Capital Structure'!$L$7),0,SUM($D$169:R169)-SUM($D$171:R171))</f>
        <v>0</v>
      </c>
      <c r="S173" s="139">
        <f ca="1">IF(OR(S157&lt;'Capital Structure'!$K$7,S157&gt;'Capital Structure'!$L$7),0,SUM($D$169:S169)-SUM($D$171:S171))</f>
        <v>0</v>
      </c>
      <c r="T173" s="139">
        <f ca="1">IF(OR(T157&lt;'Capital Structure'!$K$7,T157&gt;'Capital Structure'!$L$7),0,SUM($D$169:T169)-SUM($D$171:T171))</f>
        <v>0</v>
      </c>
      <c r="U173" s="139">
        <f ca="1">IF(OR(U157&lt;'Capital Structure'!$K$7,U157&gt;'Capital Structure'!$L$7),0,SUM($D$169:U169)-SUM($D$171:U171))</f>
        <v>0</v>
      </c>
      <c r="V173" s="139">
        <f ca="1">IF(OR(V157&lt;'Capital Structure'!$K$7,V157&gt;'Capital Structure'!$L$7),0,SUM($D$169:V169)-SUM($D$171:V171))</f>
        <v>0</v>
      </c>
      <c r="W173" s="139">
        <f ca="1">IF(OR(W157&lt;'Capital Structure'!$K$7,W157&gt;'Capital Structure'!$L$7),0,SUM($D$169:W169)-SUM($D$171:W171))</f>
        <v>0</v>
      </c>
      <c r="X173" s="139">
        <f ca="1">IF(OR(X157&lt;'Capital Structure'!$K$7,X157&gt;'Capital Structure'!$L$7),0,SUM($D$169:X169)-SUM($D$171:X171))</f>
        <v>0</v>
      </c>
      <c r="Y173" s="139">
        <f ca="1">IF(OR(Y157&lt;'Capital Structure'!$K$7,Y157&gt;'Capital Structure'!$L$7),0,SUM($D$169:Y169)-SUM($D$171:Y171))</f>
        <v>0</v>
      </c>
      <c r="Z173" s="139">
        <f ca="1">IF(OR(Z157&lt;'Capital Structure'!$K$7,Z157&gt;'Capital Structure'!$L$7),0,SUM($D$169:Z169)-SUM($D$171:Z171))</f>
        <v>0</v>
      </c>
      <c r="AA173" s="139">
        <f ca="1">IF(OR(AA157&lt;'Capital Structure'!$K$7,AA157&gt;'Capital Structure'!$L$7),0,SUM($D$169:AA169)-SUM($D$171:AA171))</f>
        <v>0</v>
      </c>
      <c r="AB173" s="139">
        <f ca="1">IF(OR(AB157&lt;'Capital Structure'!$K$7,AB157&gt;'Capital Structure'!$L$7),0,SUM($D$169:AB169)-SUM($D$171:AB171))</f>
        <v>0</v>
      </c>
      <c r="AC173" s="139">
        <f ca="1">IF(OR(AC157&lt;'Capital Structure'!$K$7,AC157&gt;'Capital Structure'!$L$7),0,SUM($D$169:AC169)-SUM($D$171:AC171))</f>
        <v>0</v>
      </c>
      <c r="AD173" s="139">
        <f ca="1">IF(OR(AD157&lt;'Capital Structure'!$K$7,AD157&gt;'Capital Structure'!$L$7),0,SUM($D$169:AD169)-SUM($D$171:AD171))</f>
        <v>0</v>
      </c>
      <c r="AE173" s="139">
        <f ca="1">IF(OR(AE157&lt;'Capital Structure'!$K$7,AE157&gt;'Capital Structure'!$L$7),0,SUM($D$169:AE169)-SUM($D$171:AE171))</f>
        <v>0</v>
      </c>
      <c r="AF173" s="139">
        <f ca="1">IF(OR(AF157&lt;'Capital Structure'!$K$7,AF157&gt;'Capital Structure'!$L$7),0,SUM($D$169:AF169)-SUM($D$171:AF171))</f>
        <v>0</v>
      </c>
      <c r="AG173" s="139">
        <f ca="1">IF(OR(AG157&lt;'Capital Structure'!$K$7,AG157&gt;'Capital Structure'!$L$7),0,SUM($D$169:AG169)-SUM($D$171:AG171))</f>
        <v>0</v>
      </c>
      <c r="AH173" s="139">
        <f ca="1">IF(OR(AH157&lt;'Capital Structure'!$K$7,AH157&gt;'Capital Structure'!$L$7),0,SUM($D$169:AH169)-SUM($D$171:AH171))</f>
        <v>0</v>
      </c>
      <c r="AI173" s="139">
        <f ca="1">IF(OR(AI157&lt;'Capital Structure'!$K$7,AI157&gt;'Capital Structure'!$L$7),0,SUM($D$169:AI169)-SUM($D$171:AI171))</f>
        <v>0</v>
      </c>
      <c r="AJ173" s="139">
        <f ca="1">IF(OR(AJ157&lt;'Capital Structure'!$K$7,AJ157&gt;'Capital Structure'!$L$7),0,SUM($D$169:AJ169)-SUM($D$171:AJ171))</f>
        <v>0</v>
      </c>
      <c r="AK173" s="139">
        <f ca="1">IF(OR(AK157&lt;'Capital Structure'!$K$7,AK157&gt;'Capital Structure'!$L$7),0,SUM($D$169:AK169)-SUM($D$171:AK171))</f>
        <v>0</v>
      </c>
      <c r="AL173" s="139">
        <f ca="1">IF(OR(AL157&lt;'Capital Structure'!$K$7,AL157&gt;'Capital Structure'!$L$7),0,SUM($D$169:AL169)-SUM($D$171:AL171))</f>
        <v>0</v>
      </c>
      <c r="AM173" s="139">
        <f ca="1">IF(OR(AM157&lt;'Capital Structure'!$K$7,AM157&gt;'Capital Structure'!$L$7),0,SUM($D$169:AM169)-SUM($D$171:AM171))</f>
        <v>0</v>
      </c>
      <c r="AN173" s="139">
        <f ca="1">IF(OR(AN157&lt;'Capital Structure'!$K$7,AN157&gt;'Capital Structure'!$L$7),0,SUM($D$169:AN169)-SUM($D$171:AN171))</f>
        <v>0</v>
      </c>
      <c r="AO173" s="139">
        <f ca="1">IF(OR(AO157&lt;'Capital Structure'!$K$7,AO157&gt;'Capital Structure'!$L$7),0,SUM($D$169:AO169)-SUM($D$171:AO171))</f>
        <v>0</v>
      </c>
      <c r="AP173" s="139">
        <f ca="1">IF(OR(AP157&lt;'Capital Structure'!$K$7,AP157&gt;'Capital Structure'!$L$7),0,SUM($D$169:AP169)-SUM($D$171:AP171))</f>
        <v>0</v>
      </c>
      <c r="AQ173" s="139">
        <f ca="1">IF(OR(AQ157&lt;'Capital Structure'!$K$7,AQ157&gt;'Capital Structure'!$L$7),0,SUM($D$169:AQ169)-SUM($D$171:AQ171))</f>
        <v>0</v>
      </c>
      <c r="AR173" s="139">
        <f ca="1">IF(OR(AR157&lt;'Capital Structure'!$K$7,AR157&gt;'Capital Structure'!$L$7),0,SUM($D$169:AR169)-SUM($D$171:AR171))</f>
        <v>0</v>
      </c>
      <c r="AS173" s="139">
        <f ca="1">IF(OR(AS157&lt;'Capital Structure'!$K$7,AS157&gt;'Capital Structure'!$L$7),0,SUM($D$169:AS169)-SUM($D$171:AS171))</f>
        <v>0</v>
      </c>
      <c r="AT173" s="139">
        <f ca="1">IF(OR(AT157&lt;'Capital Structure'!$K$7,AT157&gt;'Capital Structure'!$L$7),0,SUM($D$169:AT169)-SUM($D$171:AT171))</f>
        <v>0</v>
      </c>
      <c r="AU173" s="139">
        <f ca="1">IF(OR(AU157&lt;'Capital Structure'!$K$7,AU157&gt;'Capital Structure'!$L$7),0,SUM($D$169:AU169)-SUM($D$171:AU171))</f>
        <v>0</v>
      </c>
      <c r="AV173" s="139">
        <f ca="1">IF(OR(AV157&lt;'Capital Structure'!$K$7,AV157&gt;'Capital Structure'!$L$7),0,SUM($D$169:AV169)-SUM($D$171:AV171))</f>
        <v>0</v>
      </c>
      <c r="AW173" s="139">
        <f ca="1">IF(OR(AW157&lt;'Capital Structure'!$K$7,AW157&gt;'Capital Structure'!$L$7),0,SUM($D$169:AW169)-SUM($D$171:AW171))</f>
        <v>0</v>
      </c>
      <c r="AX173" s="139">
        <f ca="1">IF(OR(AX157&lt;'Capital Structure'!$K$7,AX157&gt;'Capital Structure'!$L$7),0,SUM($D$169:AX169)-SUM($D$171:AX171))</f>
        <v>0</v>
      </c>
      <c r="AY173" s="139">
        <f ca="1">IF(OR(AY157&lt;'Capital Structure'!$K$7,AY157&gt;'Capital Structure'!$L$7),0,SUM($D$169:AY169)-SUM($D$171:AY171))</f>
        <v>0</v>
      </c>
      <c r="AZ173" s="139">
        <f ca="1">IF(OR(AZ157&lt;'Capital Structure'!$K$7,AZ157&gt;'Capital Structure'!$L$7),0,SUM($D$169:AZ169)-SUM($D$171:AZ171))</f>
        <v>0</v>
      </c>
      <c r="BA173" s="139">
        <f ca="1">IF(OR(BA157&lt;'Capital Structure'!$K$7,BA157&gt;'Capital Structure'!$L$7),0,SUM($D$169:BA169)-SUM($D$171:BA171))</f>
        <v>108.67465277784504</v>
      </c>
      <c r="BB173" s="139" t="e">
        <f ca="1">IF(OR(BB157&lt;'Capital Structure'!$K$7,BB157&gt;'Capital Structure'!$L$7),0,SUM($D$169:BB169)-SUM($D$171:BB171))</f>
        <v>#DIV/0!</v>
      </c>
      <c r="BC173" s="139" t="e">
        <f ca="1">IF(OR(BC157&lt;'Capital Structure'!$K$7,BC157&gt;'Capital Structure'!$L$7),0,SUM($D$169:BC169)-SUM($D$171:BC171))</f>
        <v>#DIV/0!</v>
      </c>
      <c r="BD173" s="139" t="e">
        <f ca="1">IF(OR(BD157&lt;'Capital Structure'!$K$7,BD157&gt;'Capital Structure'!$L$7),0,SUM($D$169:BD169)-SUM($D$171:BD171))</f>
        <v>#DIV/0!</v>
      </c>
      <c r="BE173" s="139" t="e">
        <f ca="1">IF(OR(BE157&lt;'Capital Structure'!$K$7,BE157&gt;'Capital Structure'!$L$7),0,SUM($D$169:BE169)-SUM($D$171:BE171))</f>
        <v>#DIV/0!</v>
      </c>
      <c r="BF173" s="139" t="e">
        <f ca="1">IF(OR(BF157&lt;'Capital Structure'!$K$7,BF157&gt;'Capital Structure'!$L$7),0,SUM($D$169:BF169)-SUM($D$171:BF171))</f>
        <v>#DIV/0!</v>
      </c>
      <c r="BG173" s="139" t="e">
        <f ca="1">IF(OR(BG157&lt;'Capital Structure'!$K$7,BG157&gt;'Capital Structure'!$L$7),0,SUM($D$169:BG169)-SUM($D$171:BG171))</f>
        <v>#DIV/0!</v>
      </c>
      <c r="BH173" s="139" t="e">
        <f ca="1">IF(OR(BH157&lt;'Capital Structure'!$K$7,BH157&gt;'Capital Structure'!$L$7),0,SUM($D$169:BH169)-SUM($D$171:BH171))</f>
        <v>#DIV/0!</v>
      </c>
      <c r="BI173" s="139" t="e">
        <f ca="1">IF(OR(BI157&lt;'Capital Structure'!$K$7,BI157&gt;'Capital Structure'!$L$7),0,SUM($D$169:BI169)-SUM($D$171:BI171))</f>
        <v>#DIV/0!</v>
      </c>
      <c r="BJ173" s="139" t="e">
        <f ca="1">IF(OR(BJ157&lt;'Capital Structure'!$K$7,BJ157&gt;'Capital Structure'!$L$7),0,SUM($D$169:BJ169)-SUM($D$171:BJ171))</f>
        <v>#DIV/0!</v>
      </c>
      <c r="BK173" s="139" t="e">
        <f ca="1">IF(OR(BK157&lt;'Capital Structure'!$K$7,BK157&gt;'Capital Structure'!$L$7),0,SUM($D$169:BK169)-SUM($D$171:BK171))</f>
        <v>#DIV/0!</v>
      </c>
      <c r="BL173" s="139" t="e">
        <f ca="1">IF(OR(BL157&lt;'Capital Structure'!$K$7,BL157&gt;'Capital Structure'!$L$7),0,SUM($D$169:BL169)-SUM($D$171:BL171))</f>
        <v>#DIV/0!</v>
      </c>
      <c r="BM173" s="139" t="e">
        <f ca="1">IF(OR(BM157&lt;'Capital Structure'!$K$7,BM157&gt;'Capital Structure'!$L$7),0,SUM($D$169:BM169)-SUM($D$171:BM171))</f>
        <v>#DIV/0!</v>
      </c>
      <c r="BN173" s="139" t="e">
        <f ca="1">IF(OR(BN157&lt;'Capital Structure'!$K$7,BN157&gt;'Capital Structure'!$L$7),0,SUM($D$169:BN169)-SUM($D$171:BN171))</f>
        <v>#DIV/0!</v>
      </c>
      <c r="BO173" s="139" t="e">
        <f ca="1">IF(OR(BO157&lt;'Capital Structure'!$K$7,BO157&gt;'Capital Structure'!$L$7),0,SUM($D$169:BO169)-SUM($D$171:BO171))</f>
        <v>#DIV/0!</v>
      </c>
      <c r="BP173" s="139" t="e">
        <f ca="1">IF(OR(BP157&lt;'Capital Structure'!$K$7,BP157&gt;'Capital Structure'!$L$7),0,SUM($D$169:BP169)-SUM($D$171:BP171))</f>
        <v>#DIV/0!</v>
      </c>
      <c r="BQ173" s="139" t="e">
        <f ca="1">IF(OR(BQ157&lt;'Capital Structure'!$K$7,BQ157&gt;'Capital Structure'!$L$7),0,SUM($D$169:BQ169)-SUM($D$171:BQ171))</f>
        <v>#DIV/0!</v>
      </c>
      <c r="BR173" s="139" t="e">
        <f ca="1">IF(OR(BR157&lt;'Capital Structure'!$K$7,BR157&gt;'Capital Structure'!$L$7),0,SUM($D$169:BR169)-SUM($D$171:BR171))</f>
        <v>#DIV/0!</v>
      </c>
      <c r="BS173" s="139" t="e">
        <f ca="1">IF(OR(BS157&lt;'Capital Structure'!$K$7,BS157&gt;'Capital Structure'!$L$7),0,SUM($D$169:BS169)-SUM($D$171:BS171))</f>
        <v>#DIV/0!</v>
      </c>
      <c r="BT173" s="139" t="e">
        <f ca="1">IF(OR(BT157&lt;'Capital Structure'!$K$7,BT157&gt;'Capital Structure'!$L$7),0,SUM($D$169:BT169)-SUM($D$171:BT171))</f>
        <v>#DIV/0!</v>
      </c>
      <c r="BU173" s="139" t="e">
        <f ca="1">IF(OR(BU157&lt;'Capital Structure'!$K$7,BU157&gt;'Capital Structure'!$L$7),0,SUM($D$169:BU169)-SUM($D$171:BU171))</f>
        <v>#DIV/0!</v>
      </c>
      <c r="BV173" s="139" t="e">
        <f ca="1">IF(OR(BV157&lt;'Capital Structure'!$K$7,BV157&gt;'Capital Structure'!$L$7),0,SUM($D$169:BV169)-SUM($D$171:BV171))</f>
        <v>#DIV/0!</v>
      </c>
      <c r="BW173" s="139" t="e">
        <f ca="1">IF(OR(BW157&lt;'Capital Structure'!$K$7,BW157&gt;'Capital Structure'!$L$7),0,SUM($D$169:BW169)-SUM($D$171:BW171))</f>
        <v>#DIV/0!</v>
      </c>
      <c r="BX173" s="139" t="e">
        <f ca="1">IF(OR(BX157&lt;'Capital Structure'!$K$7,BX157&gt;'Capital Structure'!$L$7),0,SUM($D$169:BX169)-SUM($D$171:BX171))</f>
        <v>#DIV/0!</v>
      </c>
      <c r="BY173" s="139" t="e">
        <f ca="1">IF(OR(BY157&lt;'Capital Structure'!$K$7,BY157&gt;'Capital Structure'!$L$7),0,SUM($D$169:BY169)-SUM($D$171:BY171))</f>
        <v>#DIV/0!</v>
      </c>
      <c r="BZ173" s="139" t="e">
        <f ca="1">IF(OR(BZ157&lt;'Capital Structure'!$K$7,BZ157&gt;'Capital Structure'!$L$7),0,SUM($D$169:BZ169)-SUM($D$171:BZ171))</f>
        <v>#DIV/0!</v>
      </c>
      <c r="CA173" s="139" t="e">
        <f ca="1">IF(OR(CA157&lt;'Capital Structure'!$K$7,CA157&gt;'Capital Structure'!$L$7),0,SUM($D$169:CA169)-SUM($D$171:CA171))</f>
        <v>#DIV/0!</v>
      </c>
      <c r="CB173" s="139" t="e">
        <f ca="1">IF(OR(CB157&lt;'Capital Structure'!$K$7,CB157&gt;'Capital Structure'!$L$7),0,SUM($D$169:CB169)-SUM($D$171:CB171))</f>
        <v>#DIV/0!</v>
      </c>
      <c r="CC173" s="139" t="e">
        <f ca="1">IF(OR(CC157&lt;'Capital Structure'!$K$7,CC157&gt;'Capital Structure'!$L$7),0,SUM($D$169:CC169)-SUM($D$171:CC171))</f>
        <v>#DIV/0!</v>
      </c>
      <c r="CD173" s="139" t="e">
        <f ca="1">IF(OR(CD157&lt;'Capital Structure'!$K$7,CD157&gt;'Capital Structure'!$L$7),0,SUM($D$169:CD169)-SUM($D$171:CD171))</f>
        <v>#DIV/0!</v>
      </c>
      <c r="CE173" s="139" t="e">
        <f ca="1">IF(OR(CE157&lt;'Capital Structure'!$K$7,CE157&gt;'Capital Structure'!$L$7),0,SUM($D$169:CE169)-SUM($D$171:CE171))</f>
        <v>#DIV/0!</v>
      </c>
      <c r="CF173" s="139" t="e">
        <f ca="1">IF(OR(CF157&lt;'Capital Structure'!$K$7,CF157&gt;'Capital Structure'!$L$7),0,SUM($D$169:CF169)-SUM($D$171:CF171))</f>
        <v>#DIV/0!</v>
      </c>
      <c r="CG173" s="139" t="e">
        <f ca="1">IF(OR(CG157&lt;'Capital Structure'!$K$7,CG157&gt;'Capital Structure'!$L$7),0,SUM($D$169:CG169)-SUM($D$171:CG171))</f>
        <v>#DIV/0!</v>
      </c>
      <c r="CH173" s="139" t="e">
        <f ca="1">IF(OR(CH157&lt;'Capital Structure'!$K$7,CH157&gt;'Capital Structure'!$L$7),0,SUM($D$169:CH169)-SUM($D$171:CH171))</f>
        <v>#DIV/0!</v>
      </c>
      <c r="CI173" s="139" t="e">
        <f ca="1">IF(OR(CI157&lt;'Capital Structure'!$K$7,CI157&gt;'Capital Structure'!$L$7),0,SUM($D$169:CI169)-SUM($D$171:CI171))</f>
        <v>#DIV/0!</v>
      </c>
      <c r="CJ173" s="139" t="e">
        <f ca="1">IF(OR(CJ157&lt;'Capital Structure'!$K$7,CJ157&gt;'Capital Structure'!$L$7),0,SUM($D$169:CJ169)-SUM($D$171:CJ171))</f>
        <v>#DIV/0!</v>
      </c>
      <c r="CK173" s="139" t="e">
        <f ca="1">IF(OR(CK157&lt;'Capital Structure'!$K$7,CK157&gt;'Capital Structure'!$L$7),0,SUM($D$169:CK169)-SUM($D$171:CK171))</f>
        <v>#DIV/0!</v>
      </c>
      <c r="CL173" s="139" t="e">
        <f ca="1">IF(OR(CL157&lt;'Capital Structure'!$K$7,CL157&gt;'Capital Structure'!$L$7),0,SUM($D$169:CL169)-SUM($D$171:CL171))</f>
        <v>#DIV/0!</v>
      </c>
      <c r="CM173" s="139" t="e">
        <f ca="1">IF(OR(CM157&lt;'Capital Structure'!$K$7,CM157&gt;'Capital Structure'!$L$7),0,SUM($D$169:CM169)-SUM($D$171:CM171))</f>
        <v>#DIV/0!</v>
      </c>
      <c r="CN173" s="139" t="e">
        <f ca="1">IF(OR(CN157&lt;'Capital Structure'!$K$7,CN157&gt;'Capital Structure'!$L$7),0,SUM($D$169:CN169)-SUM($D$171:CN171))</f>
        <v>#DIV/0!</v>
      </c>
      <c r="CO173" s="139">
        <f>IF(OR(CO157&lt;'Capital Structure'!$K$7,CO157&gt;'Capital Structure'!$L$7),0,SUM($D$169:CO169)-SUM($D$171:CO171))</f>
        <v>0</v>
      </c>
      <c r="CP173" s="139">
        <f>IF(OR(CP157&lt;'Capital Structure'!$K$7,CP157&gt;'Capital Structure'!$L$7),0,SUM($D$169:CP169)-SUM($D$171:CP171))</f>
        <v>0</v>
      </c>
      <c r="CQ173" s="139">
        <f>IF(OR(CQ157&lt;'Capital Structure'!$K$7,CQ157&gt;'Capital Structure'!$L$7),0,SUM($D$169:CQ169)-SUM($D$171:CQ171))</f>
        <v>0</v>
      </c>
      <c r="CR173" s="139">
        <f>IF(OR(CR157&lt;'Capital Structure'!$K$7,CR157&gt;'Capital Structure'!$L$7),0,SUM($D$169:CR169)-SUM($D$171:CR171))</f>
        <v>0</v>
      </c>
      <c r="CS173" s="139">
        <f>IF(OR(CS157&lt;'Capital Structure'!$K$7,CS157&gt;'Capital Structure'!$L$7),0,SUM($D$169:CS169)-SUM($D$171:CS171))</f>
        <v>0</v>
      </c>
      <c r="CT173" s="139">
        <f>IF(OR(CT157&lt;'Capital Structure'!$K$7,CT157&gt;'Capital Structure'!$L$7),0,SUM($D$169:CT169)-SUM($D$171:CT171))</f>
        <v>0</v>
      </c>
      <c r="CU173" s="139">
        <f>IF(OR(CU157&lt;'Capital Structure'!$K$7,CU157&gt;'Capital Structure'!$L$7),0,SUM($D$169:CU169)-SUM($D$171:CU171))</f>
        <v>0</v>
      </c>
      <c r="CV173" s="139">
        <f>IF(OR(CV157&lt;'Capital Structure'!$K$7,CV157&gt;'Capital Structure'!$L$7),0,SUM($D$169:CV169)-SUM($D$171:CV171))</f>
        <v>0</v>
      </c>
      <c r="CW173" s="139">
        <f>IF(OR(CW157&lt;'Capital Structure'!$K$7,CW157&gt;'Capital Structure'!$L$7),0,SUM($D$169:CW169)-SUM($D$171:CW171))</f>
        <v>0</v>
      </c>
      <c r="CX173" s="139">
        <f>IF(OR(CX157&lt;'Capital Structure'!$K$7,CX157&gt;'Capital Structure'!$L$7),0,SUM($D$169:CX169)-SUM($D$171:CX171))</f>
        <v>0</v>
      </c>
      <c r="CY173" s="139">
        <f>IF(OR(CY157&lt;'Capital Structure'!$K$7,CY157&gt;'Capital Structure'!$L$7),0,SUM($D$169:CY169)-SUM($D$171:CY171))</f>
        <v>0</v>
      </c>
      <c r="CZ173" s="139">
        <f>IF(OR(CZ157&lt;'Capital Structure'!$K$7,CZ157&gt;'Capital Structure'!$L$7),0,SUM($D$169:CZ169)-SUM($D$171:CZ171))</f>
        <v>0</v>
      </c>
      <c r="DA173" s="139">
        <f>IF(OR(DA157&lt;'Capital Structure'!$K$7,DA157&gt;'Capital Structure'!$L$7),0,SUM($D$169:DA169)-SUM($D$171:DA171))</f>
        <v>0</v>
      </c>
      <c r="DB173" s="139">
        <f>IF(OR(DB157&lt;'Capital Structure'!$K$7,DB157&gt;'Capital Structure'!$L$7),0,SUM($D$169:DB169)-SUM($D$171:DB171))</f>
        <v>0</v>
      </c>
      <c r="DC173" s="139">
        <f>IF(OR(DC157&lt;'Capital Structure'!$K$7,DC157&gt;'Capital Structure'!$L$7),0,SUM($D$169:DC169)-SUM($D$171:DC171))</f>
        <v>0</v>
      </c>
      <c r="DD173" s="139">
        <f>IF(OR(DD157&lt;'Capital Structure'!$K$7,DD157&gt;'Capital Structure'!$L$7),0,SUM($D$169:DD169)-SUM($D$171:DD171))</f>
        <v>0</v>
      </c>
      <c r="DE173" s="139">
        <f>IF(OR(DE157&lt;'Capital Structure'!$K$7,DE157&gt;'Capital Structure'!$L$7),0,SUM($D$169:DE169)-SUM($D$171:DE171))</f>
        <v>0</v>
      </c>
      <c r="DF173" s="139">
        <f>IF(OR(DF157&lt;'Capital Structure'!$K$7,DF157&gt;'Capital Structure'!$L$7),0,SUM($D$169:DF169)-SUM($D$171:DF171))</f>
        <v>0</v>
      </c>
      <c r="DG173" s="139">
        <f>IF(OR(DG157&lt;'Capital Structure'!$K$7,DG157&gt;'Capital Structure'!$L$7),0,SUM($D$169:DG169)-SUM($D$171:DG171))</f>
        <v>0</v>
      </c>
      <c r="DH173" s="139">
        <f>IF(OR(DH157&lt;'Capital Structure'!$K$7,DH157&gt;'Capital Structure'!$L$7),0,SUM($D$169:DH169)-SUM($D$171:DH171))</f>
        <v>0</v>
      </c>
      <c r="DI173" s="139">
        <f>IF(OR(DI157&lt;'Capital Structure'!$K$7,DI157&gt;'Capital Structure'!$L$7),0,SUM($D$169:DI169)-SUM($D$171:DI171))</f>
        <v>0</v>
      </c>
      <c r="DJ173" s="139">
        <f>IF(OR(DJ157&lt;'Capital Structure'!$K$7,DJ157&gt;'Capital Structure'!$L$7),0,SUM($D$169:DJ169)-SUM($D$171:DJ171))</f>
        <v>0</v>
      </c>
      <c r="DK173" s="139">
        <f>IF(OR(DK157&lt;'Capital Structure'!$K$7,DK157&gt;'Capital Structure'!$L$7),0,SUM($D$169:DK169)-SUM($D$171:DK171))</f>
        <v>0</v>
      </c>
      <c r="DL173" s="139">
        <f>IF(OR(DL157&lt;'Capital Structure'!$K$7,DL157&gt;'Capital Structure'!$L$7),0,SUM($D$169:DL169)-SUM($D$171:DL171))</f>
        <v>0</v>
      </c>
      <c r="DM173" s="139">
        <f>IF(OR(DM157&lt;'Capital Structure'!$K$7,DM157&gt;'Capital Structure'!$L$7),0,SUM($D$169:DM169)-SUM($D$171:DM171))</f>
        <v>0</v>
      </c>
      <c r="DN173" s="139">
        <f>IF(OR(DN157&lt;'Capital Structure'!$K$7,DN157&gt;'Capital Structure'!$L$7),0,SUM($D$169:DN169)-SUM($D$171:DN171))</f>
        <v>0</v>
      </c>
      <c r="DO173" s="139">
        <f>IF(OR(DO157&lt;'Capital Structure'!$K$7,DO157&gt;'Capital Structure'!$L$7),0,SUM($D$169:DO169)-SUM($D$171:DO171))</f>
        <v>0</v>
      </c>
      <c r="DP173" s="139">
        <f>IF(OR(DP157&lt;'Capital Structure'!$K$7,DP157&gt;'Capital Structure'!$L$7),0,SUM($D$169:DP169)-SUM($D$171:DP171))</f>
        <v>0</v>
      </c>
      <c r="DQ173" s="139">
        <f>IF(OR(DQ157&lt;'Capital Structure'!$K$7,DQ157&gt;'Capital Structure'!$L$7),0,SUM($D$169:DQ169)-SUM($D$171:DQ171))</f>
        <v>0</v>
      </c>
      <c r="DR173" s="139">
        <f>IF(OR(DR157&lt;'Capital Structure'!$K$7,DR157&gt;'Capital Structure'!$L$7),0,SUM($D$169:DR169)-SUM($D$171:DR171))</f>
        <v>0</v>
      </c>
      <c r="DS173" s="139">
        <f>IF(OR(DS157&lt;'Capital Structure'!$K$7,DS157&gt;'Capital Structure'!$L$7),0,SUM($D$169:DS169)-SUM($D$171:DS171))</f>
        <v>0</v>
      </c>
      <c r="DT173" s="139">
        <f>IF(OR(DT157&lt;'Capital Structure'!$K$7,DT157&gt;'Capital Structure'!$L$7),0,SUM($D$169:DT169)-SUM($D$171:DT171))</f>
        <v>0</v>
      </c>
      <c r="DU173" s="139">
        <f>IF(OR(DU157&lt;'Capital Structure'!$K$7,DU157&gt;'Capital Structure'!$L$7),0,SUM($D$169:DU169)-SUM($D$171:DU171))</f>
        <v>0</v>
      </c>
      <c r="DV173" s="139">
        <f>IF(OR(DV157&lt;'Capital Structure'!$K$7,DV157&gt;'Capital Structure'!$L$7),0,SUM($D$169:DV169)-SUM($D$171:DV171))</f>
        <v>0</v>
      </c>
      <c r="DW173" s="139">
        <f>IF(OR(DW157&lt;'Capital Structure'!$K$7,DW157&gt;'Capital Structure'!$L$7),0,SUM($D$169:DW169)-SUM($D$171:DW171))</f>
        <v>0</v>
      </c>
      <c r="DX173" s="139">
        <f>IF(OR(DX157&lt;'Capital Structure'!$K$7,DX157&gt;'Capital Structure'!$L$7),0,SUM($D$169:DX169)-SUM($D$171:DX171))</f>
        <v>0</v>
      </c>
      <c r="DY173" s="139">
        <f>IF(OR(DY157&lt;'Capital Structure'!$K$7,DY157&gt;'Capital Structure'!$L$7),0,SUM($D$169:DY169)-SUM($D$171:DY171))</f>
        <v>0</v>
      </c>
      <c r="DZ173" s="139">
        <f>IF(OR(DZ157&lt;'Capital Structure'!$K$7,DZ157&gt;'Capital Structure'!$L$7),0,SUM($D$169:DZ169)-SUM($D$171:DZ171))</f>
        <v>0</v>
      </c>
      <c r="EA173" s="139">
        <f>IF(OR(EA157&lt;'Capital Structure'!$K$7,EA157&gt;'Capital Structure'!$L$7),0,SUM($D$169:EA169)-SUM($D$171:EA171))</f>
        <v>0</v>
      </c>
      <c r="EB173" s="139">
        <f>IF(OR(EB157&lt;'Capital Structure'!$K$7,EB157&gt;'Capital Structure'!$L$7),0,SUM($D$169:EB169)-SUM($D$171:EB171))</f>
        <v>0</v>
      </c>
      <c r="EC173" s="139">
        <f>IF(OR(EC157&lt;'Capital Structure'!$K$7,EC157&gt;'Capital Structure'!$L$7),0,SUM($D$169:EC169)-SUM($D$171:EC171))</f>
        <v>0</v>
      </c>
      <c r="ED173" s="139">
        <f>IF(OR(ED157&lt;'Capital Structure'!$K$7,ED157&gt;'Capital Structure'!$L$7),0,SUM($D$169:ED169)-SUM($D$171:ED171))</f>
        <v>0</v>
      </c>
      <c r="EE173" s="139">
        <f>IF(OR(EE157&lt;'Capital Structure'!$K$7,EE157&gt;'Capital Structure'!$L$7),0,SUM($D$169:EE169)-SUM($D$171:EE171))</f>
        <v>0</v>
      </c>
      <c r="EF173" s="139">
        <f>IF(OR(EF157&lt;'Capital Structure'!$K$7,EF157&gt;'Capital Structure'!$L$7),0,SUM($D$169:EF169)-SUM($D$171:EF171))</f>
        <v>0</v>
      </c>
      <c r="EG173" s="139">
        <f>IF(OR(EG157&lt;'Capital Structure'!$K$7,EG157&gt;'Capital Structure'!$L$7),0,SUM($D$169:EG169)-SUM($D$171:EG171))</f>
        <v>0</v>
      </c>
      <c r="EH173" s="139">
        <f>IF(OR(EH157&lt;'Capital Structure'!$K$7,EH157&gt;'Capital Structure'!$L$7),0,SUM($D$169:EH169)-SUM($D$171:EH171))</f>
        <v>0</v>
      </c>
      <c r="EI173" s="139">
        <f>IF(OR(EI157&lt;'Capital Structure'!$K$7,EI157&gt;'Capital Structure'!$L$7),0,SUM($D$169:EI169)-SUM($D$171:EI171))</f>
        <v>0</v>
      </c>
      <c r="EJ173" s="139">
        <f>IF(OR(EJ157&lt;'Capital Structure'!$K$7,EJ157&gt;'Capital Structure'!$L$7),0,SUM($D$169:EJ169)-SUM($D$171:EJ171))</f>
        <v>0</v>
      </c>
      <c r="EK173" s="139">
        <f>IF(OR(EK157&lt;'Capital Structure'!$K$7,EK157&gt;'Capital Structure'!$L$7),0,SUM($D$169:EK169)-SUM($D$171:EK171))</f>
        <v>0</v>
      </c>
    </row>
    <row r="174" spans="1:141">
      <c r="B174" s="125" t="s">
        <v>340</v>
      </c>
      <c r="C174" s="125"/>
      <c r="D174" s="127">
        <f>'Capital Structure'!M17</f>
        <v>52124064</v>
      </c>
      <c r="E174" s="139">
        <f>$D$174-E172</f>
        <v>52124064</v>
      </c>
      <c r="F174" s="139">
        <f t="shared" ref="F174:BQ174" ca="1" si="71">$D$174-F172</f>
        <v>30639094.805418063</v>
      </c>
      <c r="G174" s="139">
        <f t="shared" ca="1" si="71"/>
        <v>11760328.810836121</v>
      </c>
      <c r="H174" s="139">
        <f t="shared" ca="1" si="71"/>
        <v>0</v>
      </c>
      <c r="I174" s="139">
        <f t="shared" ca="1" si="71"/>
        <v>0</v>
      </c>
      <c r="J174" s="139">
        <f t="shared" ca="1" si="71"/>
        <v>0</v>
      </c>
      <c r="K174" s="139">
        <f t="shared" ca="1" si="71"/>
        <v>0</v>
      </c>
      <c r="L174" s="139">
        <f t="shared" ca="1" si="71"/>
        <v>0</v>
      </c>
      <c r="M174" s="139">
        <f t="shared" ca="1" si="71"/>
        <v>3822628.464059636</v>
      </c>
      <c r="N174" s="139">
        <f t="shared" ca="1" si="71"/>
        <v>7645256.928119272</v>
      </c>
      <c r="O174" s="139">
        <f t="shared" ca="1" si="71"/>
        <v>31819012.664906181</v>
      </c>
      <c r="P174" s="139">
        <f t="shared" ca="1" si="71"/>
        <v>52124064</v>
      </c>
      <c r="Q174" s="139">
        <f t="shared" ca="1" si="71"/>
        <v>52124064</v>
      </c>
      <c r="R174" s="139">
        <f t="shared" ca="1" si="71"/>
        <v>52124064</v>
      </c>
      <c r="S174" s="139">
        <f t="shared" ca="1" si="71"/>
        <v>52124064</v>
      </c>
      <c r="T174" s="139">
        <f t="shared" ca="1" si="71"/>
        <v>52124064</v>
      </c>
      <c r="U174" s="139">
        <f t="shared" ca="1" si="71"/>
        <v>52124064</v>
      </c>
      <c r="V174" s="139">
        <f t="shared" ca="1" si="71"/>
        <v>52124064</v>
      </c>
      <c r="W174" s="139">
        <f t="shared" ca="1" si="71"/>
        <v>52124064</v>
      </c>
      <c r="X174" s="139">
        <f t="shared" ca="1" si="71"/>
        <v>52124064</v>
      </c>
      <c r="Y174" s="139">
        <f t="shared" ca="1" si="71"/>
        <v>52124064</v>
      </c>
      <c r="Z174" s="139">
        <f t="shared" ca="1" si="71"/>
        <v>52124064</v>
      </c>
      <c r="AA174" s="139">
        <f t="shared" ca="1" si="71"/>
        <v>52124064</v>
      </c>
      <c r="AB174" s="139">
        <f t="shared" ca="1" si="71"/>
        <v>52124064</v>
      </c>
      <c r="AC174" s="139">
        <f t="shared" ca="1" si="71"/>
        <v>52124064</v>
      </c>
      <c r="AD174" s="139">
        <f t="shared" ca="1" si="71"/>
        <v>52124064</v>
      </c>
      <c r="AE174" s="139">
        <f t="shared" ca="1" si="71"/>
        <v>52124064</v>
      </c>
      <c r="AF174" s="139">
        <f t="shared" ca="1" si="71"/>
        <v>52124064</v>
      </c>
      <c r="AG174" s="139">
        <f t="shared" ca="1" si="71"/>
        <v>52124064</v>
      </c>
      <c r="AH174" s="139">
        <f t="shared" ca="1" si="71"/>
        <v>52124064</v>
      </c>
      <c r="AI174" s="139">
        <f t="shared" ca="1" si="71"/>
        <v>52124064</v>
      </c>
      <c r="AJ174" s="139">
        <f t="shared" ca="1" si="71"/>
        <v>52124064</v>
      </c>
      <c r="AK174" s="139">
        <f t="shared" ca="1" si="71"/>
        <v>52124064</v>
      </c>
      <c r="AL174" s="139">
        <f t="shared" ca="1" si="71"/>
        <v>52124064</v>
      </c>
      <c r="AM174" s="139">
        <f t="shared" ca="1" si="71"/>
        <v>52124064</v>
      </c>
      <c r="AN174" s="139">
        <f t="shared" ca="1" si="71"/>
        <v>52124064</v>
      </c>
      <c r="AO174" s="139">
        <f t="shared" ca="1" si="71"/>
        <v>52124064</v>
      </c>
      <c r="AP174" s="139">
        <f t="shared" ca="1" si="71"/>
        <v>52124064</v>
      </c>
      <c r="AQ174" s="139">
        <f t="shared" ca="1" si="71"/>
        <v>52124064</v>
      </c>
      <c r="AR174" s="139">
        <f t="shared" ca="1" si="71"/>
        <v>52124064</v>
      </c>
      <c r="AS174" s="139">
        <f t="shared" ca="1" si="71"/>
        <v>52124064</v>
      </c>
      <c r="AT174" s="139">
        <f t="shared" ca="1" si="71"/>
        <v>52124064</v>
      </c>
      <c r="AU174" s="139">
        <f t="shared" ca="1" si="71"/>
        <v>52124064</v>
      </c>
      <c r="AV174" s="139">
        <f t="shared" ca="1" si="71"/>
        <v>52124064</v>
      </c>
      <c r="AW174" s="139">
        <f t="shared" ca="1" si="71"/>
        <v>52124064</v>
      </c>
      <c r="AX174" s="139">
        <f t="shared" ca="1" si="71"/>
        <v>52124064</v>
      </c>
      <c r="AY174" s="139">
        <f t="shared" ca="1" si="71"/>
        <v>52124064</v>
      </c>
      <c r="AZ174" s="139">
        <f t="shared" ca="1" si="71"/>
        <v>52124064</v>
      </c>
      <c r="BA174" s="139">
        <f t="shared" ca="1" si="71"/>
        <v>52097982.083333336</v>
      </c>
      <c r="BB174" s="139" t="e">
        <f t="shared" ca="1" si="71"/>
        <v>#DIV/0!</v>
      </c>
      <c r="BC174" s="139" t="e">
        <f t="shared" ca="1" si="71"/>
        <v>#DIV/0!</v>
      </c>
      <c r="BD174" s="139" t="e">
        <f t="shared" ca="1" si="71"/>
        <v>#DIV/0!</v>
      </c>
      <c r="BE174" s="139" t="e">
        <f t="shared" ca="1" si="71"/>
        <v>#DIV/0!</v>
      </c>
      <c r="BF174" s="139" t="e">
        <f t="shared" ca="1" si="71"/>
        <v>#DIV/0!</v>
      </c>
      <c r="BG174" s="139" t="e">
        <f t="shared" ca="1" si="71"/>
        <v>#DIV/0!</v>
      </c>
      <c r="BH174" s="139" t="e">
        <f t="shared" ca="1" si="71"/>
        <v>#DIV/0!</v>
      </c>
      <c r="BI174" s="139" t="e">
        <f t="shared" ca="1" si="71"/>
        <v>#DIV/0!</v>
      </c>
      <c r="BJ174" s="139" t="e">
        <f t="shared" ca="1" si="71"/>
        <v>#DIV/0!</v>
      </c>
      <c r="BK174" s="139" t="e">
        <f t="shared" ca="1" si="71"/>
        <v>#DIV/0!</v>
      </c>
      <c r="BL174" s="139" t="e">
        <f t="shared" ca="1" si="71"/>
        <v>#DIV/0!</v>
      </c>
      <c r="BM174" s="139" t="e">
        <f t="shared" ca="1" si="71"/>
        <v>#DIV/0!</v>
      </c>
      <c r="BN174" s="139" t="e">
        <f t="shared" ca="1" si="71"/>
        <v>#DIV/0!</v>
      </c>
      <c r="BO174" s="139" t="e">
        <f t="shared" ca="1" si="71"/>
        <v>#DIV/0!</v>
      </c>
      <c r="BP174" s="139" t="e">
        <f t="shared" ca="1" si="71"/>
        <v>#DIV/0!</v>
      </c>
      <c r="BQ174" s="139" t="e">
        <f t="shared" ca="1" si="71"/>
        <v>#DIV/0!</v>
      </c>
      <c r="BR174" s="139" t="e">
        <f t="shared" ref="BR174:EC174" ca="1" si="72">$D$174-BR172</f>
        <v>#DIV/0!</v>
      </c>
      <c r="BS174" s="139" t="e">
        <f t="shared" ca="1" si="72"/>
        <v>#DIV/0!</v>
      </c>
      <c r="BT174" s="139" t="e">
        <f t="shared" ca="1" si="72"/>
        <v>#DIV/0!</v>
      </c>
      <c r="BU174" s="139" t="e">
        <f t="shared" ca="1" si="72"/>
        <v>#DIV/0!</v>
      </c>
      <c r="BV174" s="139" t="e">
        <f t="shared" ca="1" si="72"/>
        <v>#DIV/0!</v>
      </c>
      <c r="BW174" s="139" t="e">
        <f t="shared" ca="1" si="72"/>
        <v>#DIV/0!</v>
      </c>
      <c r="BX174" s="139" t="e">
        <f t="shared" ca="1" si="72"/>
        <v>#DIV/0!</v>
      </c>
      <c r="BY174" s="139" t="e">
        <f t="shared" ca="1" si="72"/>
        <v>#DIV/0!</v>
      </c>
      <c r="BZ174" s="139" t="e">
        <f t="shared" ca="1" si="72"/>
        <v>#DIV/0!</v>
      </c>
      <c r="CA174" s="139" t="e">
        <f t="shared" ca="1" si="72"/>
        <v>#DIV/0!</v>
      </c>
      <c r="CB174" s="139" t="e">
        <f t="shared" ca="1" si="72"/>
        <v>#DIV/0!</v>
      </c>
      <c r="CC174" s="139" t="e">
        <f t="shared" ca="1" si="72"/>
        <v>#DIV/0!</v>
      </c>
      <c r="CD174" s="139" t="e">
        <f t="shared" ca="1" si="72"/>
        <v>#DIV/0!</v>
      </c>
      <c r="CE174" s="139" t="e">
        <f t="shared" ca="1" si="72"/>
        <v>#DIV/0!</v>
      </c>
      <c r="CF174" s="139" t="e">
        <f t="shared" ca="1" si="72"/>
        <v>#DIV/0!</v>
      </c>
      <c r="CG174" s="139" t="e">
        <f t="shared" ca="1" si="72"/>
        <v>#DIV/0!</v>
      </c>
      <c r="CH174" s="139" t="e">
        <f t="shared" ca="1" si="72"/>
        <v>#DIV/0!</v>
      </c>
      <c r="CI174" s="139" t="e">
        <f t="shared" ca="1" si="72"/>
        <v>#DIV/0!</v>
      </c>
      <c r="CJ174" s="139" t="e">
        <f t="shared" ca="1" si="72"/>
        <v>#DIV/0!</v>
      </c>
      <c r="CK174" s="139" t="e">
        <f t="shared" ca="1" si="72"/>
        <v>#DIV/0!</v>
      </c>
      <c r="CL174" s="139" t="e">
        <f t="shared" ca="1" si="72"/>
        <v>#DIV/0!</v>
      </c>
      <c r="CM174" s="139" t="e">
        <f t="shared" ca="1" si="72"/>
        <v>#DIV/0!</v>
      </c>
      <c r="CN174" s="139" t="e">
        <f t="shared" ca="1" si="72"/>
        <v>#DIV/0!</v>
      </c>
      <c r="CO174" s="139">
        <f t="shared" si="72"/>
        <v>52124064</v>
      </c>
      <c r="CP174" s="139">
        <f t="shared" si="72"/>
        <v>52124064</v>
      </c>
      <c r="CQ174" s="139">
        <f t="shared" si="72"/>
        <v>52124064</v>
      </c>
      <c r="CR174" s="139">
        <f t="shared" si="72"/>
        <v>52124064</v>
      </c>
      <c r="CS174" s="139">
        <f t="shared" si="72"/>
        <v>52124064</v>
      </c>
      <c r="CT174" s="139">
        <f t="shared" si="72"/>
        <v>52124064</v>
      </c>
      <c r="CU174" s="139">
        <f t="shared" si="72"/>
        <v>52124064</v>
      </c>
      <c r="CV174" s="139">
        <f t="shared" si="72"/>
        <v>52124064</v>
      </c>
      <c r="CW174" s="139">
        <f t="shared" si="72"/>
        <v>52124064</v>
      </c>
      <c r="CX174" s="139">
        <f t="shared" si="72"/>
        <v>52124064</v>
      </c>
      <c r="CY174" s="139">
        <f t="shared" si="72"/>
        <v>52124064</v>
      </c>
      <c r="CZ174" s="139">
        <f t="shared" si="72"/>
        <v>52124064</v>
      </c>
      <c r="DA174" s="139">
        <f t="shared" si="72"/>
        <v>52124064</v>
      </c>
      <c r="DB174" s="139">
        <f t="shared" si="72"/>
        <v>52124064</v>
      </c>
      <c r="DC174" s="139">
        <f t="shared" si="72"/>
        <v>52124064</v>
      </c>
      <c r="DD174" s="139">
        <f t="shared" si="72"/>
        <v>52124064</v>
      </c>
      <c r="DE174" s="139">
        <f t="shared" si="72"/>
        <v>52124064</v>
      </c>
      <c r="DF174" s="139">
        <f t="shared" si="72"/>
        <v>52124064</v>
      </c>
      <c r="DG174" s="139">
        <f t="shared" si="72"/>
        <v>52124064</v>
      </c>
      <c r="DH174" s="139">
        <f t="shared" si="72"/>
        <v>52124064</v>
      </c>
      <c r="DI174" s="139">
        <f t="shared" si="72"/>
        <v>52124064</v>
      </c>
      <c r="DJ174" s="139">
        <f t="shared" si="72"/>
        <v>52124064</v>
      </c>
      <c r="DK174" s="139">
        <f t="shared" si="72"/>
        <v>52124064</v>
      </c>
      <c r="DL174" s="139">
        <f t="shared" si="72"/>
        <v>52124064</v>
      </c>
      <c r="DM174" s="139">
        <f t="shared" si="72"/>
        <v>52124064</v>
      </c>
      <c r="DN174" s="139">
        <f t="shared" si="72"/>
        <v>52124064</v>
      </c>
      <c r="DO174" s="139">
        <f t="shared" si="72"/>
        <v>52124064</v>
      </c>
      <c r="DP174" s="139">
        <f t="shared" si="72"/>
        <v>52124064</v>
      </c>
      <c r="DQ174" s="139">
        <f t="shared" si="72"/>
        <v>52124064</v>
      </c>
      <c r="DR174" s="139">
        <f t="shared" si="72"/>
        <v>52124064</v>
      </c>
      <c r="DS174" s="139">
        <f t="shared" si="72"/>
        <v>52124064</v>
      </c>
      <c r="DT174" s="139">
        <f t="shared" si="72"/>
        <v>52124064</v>
      </c>
      <c r="DU174" s="139">
        <f t="shared" si="72"/>
        <v>52124064</v>
      </c>
      <c r="DV174" s="139">
        <f t="shared" si="72"/>
        <v>52124064</v>
      </c>
      <c r="DW174" s="139">
        <f t="shared" si="72"/>
        <v>52124064</v>
      </c>
      <c r="DX174" s="139">
        <f t="shared" si="72"/>
        <v>52124064</v>
      </c>
      <c r="DY174" s="139">
        <f t="shared" si="72"/>
        <v>52124064</v>
      </c>
      <c r="DZ174" s="139">
        <f t="shared" si="72"/>
        <v>52124064</v>
      </c>
      <c r="EA174" s="139">
        <f t="shared" si="72"/>
        <v>52124064</v>
      </c>
      <c r="EB174" s="139">
        <f t="shared" si="72"/>
        <v>52124064</v>
      </c>
      <c r="EC174" s="139">
        <f t="shared" si="72"/>
        <v>52124064</v>
      </c>
      <c r="ED174" s="139">
        <f t="shared" ref="ED174:EK174" si="73">$D$174-ED172</f>
        <v>52124064</v>
      </c>
      <c r="EE174" s="139">
        <f t="shared" si="73"/>
        <v>52124064</v>
      </c>
      <c r="EF174" s="139">
        <f t="shared" si="73"/>
        <v>52124064</v>
      </c>
      <c r="EG174" s="139">
        <f t="shared" si="73"/>
        <v>52124064</v>
      </c>
      <c r="EH174" s="139">
        <f t="shared" si="73"/>
        <v>52124064</v>
      </c>
      <c r="EI174" s="139">
        <f t="shared" si="73"/>
        <v>52124064</v>
      </c>
      <c r="EJ174" s="139">
        <f t="shared" si="73"/>
        <v>52124064</v>
      </c>
      <c r="EK174" s="139">
        <f t="shared" si="73"/>
        <v>52124064</v>
      </c>
    </row>
    <row r="175" spans="1:141">
      <c r="B175" s="125" t="s">
        <v>326</v>
      </c>
      <c r="C175" s="125"/>
      <c r="D175" s="125"/>
      <c r="E175" s="155">
        <f>IF(E$157='Capital Structure'!$L$7,(D172+E168+E169-E170-E171),0)</f>
        <v>0</v>
      </c>
      <c r="F175" s="155">
        <f>IF(F$157='Capital Structure'!$L$7,(E172+F168+F169-F170-F171),0)</f>
        <v>0</v>
      </c>
      <c r="G175" s="155">
        <f>IF(G$157='Capital Structure'!$L$7,(F172+G168+G169-G170-G171),0)</f>
        <v>0</v>
      </c>
      <c r="H175" s="155">
        <f>IF(H$157='Capital Structure'!$L$7,(G172+H168+H169-H170-H171),0)</f>
        <v>0</v>
      </c>
      <c r="I175" s="155">
        <f>IF(I$157='Capital Structure'!$L$7,(H172+I168+I169-I170-I171),0)</f>
        <v>0</v>
      </c>
      <c r="J175" s="155">
        <f>IF(J$157='Capital Structure'!$L$7,(I172+J168+J169-J170-J171),0)</f>
        <v>0</v>
      </c>
      <c r="K175" s="155">
        <f>IF(K$157='Capital Structure'!$L$7,(J172+K168+K169-K170-K171),0)</f>
        <v>0</v>
      </c>
      <c r="L175" s="155">
        <f>IF(L$157='Capital Structure'!$L$7,(K172+L168+L169-L170-L171),0)</f>
        <v>0</v>
      </c>
      <c r="M175" s="155">
        <f>IF(M$157='Capital Structure'!$L$7,(L172+M168+M169-M170-M171),0)</f>
        <v>0</v>
      </c>
      <c r="N175" s="155">
        <f>IF(N$157='Capital Structure'!$L$7,(M172+N168+N169-N170-N171),0)</f>
        <v>0</v>
      </c>
      <c r="O175" s="155">
        <f>IF(O$157='Capital Structure'!$L$7,(N172+O168+O169-O170-O171),0)</f>
        <v>0</v>
      </c>
      <c r="P175" s="155">
        <f>IF(P$157='Capital Structure'!$L$7,(O172+P168+P169-P170-P171),0)</f>
        <v>0</v>
      </c>
      <c r="Q175" s="155">
        <f>IF(Q$157='Capital Structure'!$L$7,(P172+Q168+Q169-Q170-Q171),0)</f>
        <v>0</v>
      </c>
      <c r="R175" s="155">
        <f>IF(R$157='Capital Structure'!$L$7,(Q172+R168+R169-R170-R171),0)</f>
        <v>0</v>
      </c>
      <c r="S175" s="155">
        <f>IF(S$157='Capital Structure'!$L$7,(R172+S168+S169-S170-S171),0)</f>
        <v>0</v>
      </c>
      <c r="T175" s="155">
        <f>IF(T$157='Capital Structure'!$L$7,(S172+T168+T169-T170-T171),0)</f>
        <v>0</v>
      </c>
      <c r="U175" s="155">
        <f>IF(U$157='Capital Structure'!$L$7,(T172+U168+U169-U170-U171),0)</f>
        <v>0</v>
      </c>
      <c r="V175" s="155">
        <f>IF(V$157='Capital Structure'!$L$7,(U172+V168+V169-V170-V171),0)</f>
        <v>0</v>
      </c>
      <c r="W175" s="155">
        <f>IF(W$157='Capital Structure'!$L$7,(V172+W168+W169-W170-W171),0)</f>
        <v>0</v>
      </c>
      <c r="X175" s="155">
        <f>IF(X$157='Capital Structure'!$L$7,(W172+X168+X169-X170-X171),0)</f>
        <v>0</v>
      </c>
      <c r="Y175" s="155">
        <f>IF(Y$157='Capital Structure'!$L$7,(X172+Y168+Y169-Y170-Y171),0)</f>
        <v>0</v>
      </c>
      <c r="Z175" s="155">
        <f>IF(Z$157='Capital Structure'!$L$7,(Y172+Z168+Z169-Z170-Z171),0)</f>
        <v>0</v>
      </c>
      <c r="AA175" s="155">
        <f>IF(AA$157='Capital Structure'!$L$7,(Z172+AA168+AA169-AA170-AA171),0)</f>
        <v>0</v>
      </c>
      <c r="AB175" s="155">
        <f>IF(AB$157='Capital Structure'!$L$7,(AA172+AB168+AB169-AB170-AB171),0)</f>
        <v>0</v>
      </c>
      <c r="AC175" s="155">
        <f>IF(AC$157='Capital Structure'!$L$7,(AB172+AC168+AC169-AC170-AC171),0)</f>
        <v>0</v>
      </c>
      <c r="AD175" s="155">
        <f>IF(AD$157='Capital Structure'!$L$7,(AC172+AD168+AD169-AD170-AD171),0)</f>
        <v>0</v>
      </c>
      <c r="AE175" s="155">
        <f>IF(AE$157='Capital Structure'!$L$7,(AD172+AE168+AE169-AE170-AE171),0)</f>
        <v>0</v>
      </c>
      <c r="AF175" s="155">
        <f>IF(AF$157='Capital Structure'!$L$7,(AE172+AF168+AF169-AF170-AF171),0)</f>
        <v>0</v>
      </c>
      <c r="AG175" s="155">
        <f>IF(AG$157='Capital Structure'!$L$7,(AF172+AG168+AG169-AG170-AG171),0)</f>
        <v>0</v>
      </c>
      <c r="AH175" s="155">
        <f>IF(AH$157='Capital Structure'!$L$7,(AG172+AH168+AH169-AH170-AH171),0)</f>
        <v>0</v>
      </c>
      <c r="AI175" s="155">
        <f>IF(AI$157='Capital Structure'!$L$7,(AH172+AI168+AI169-AI170-AI171),0)</f>
        <v>0</v>
      </c>
      <c r="AJ175" s="155">
        <f>IF(AJ$157='Capital Structure'!$L$7,(AI172+AJ168+AJ169-AJ170-AJ171),0)</f>
        <v>0</v>
      </c>
      <c r="AK175" s="155">
        <f>IF(AK$157='Capital Structure'!$L$7,(AJ172+AK168+AK169-AK170-AK171),0)</f>
        <v>0</v>
      </c>
      <c r="AL175" s="155">
        <f>IF(AL$157='Capital Structure'!$L$7,(AK172+AL168+AL169-AL170-AL171),0)</f>
        <v>0</v>
      </c>
      <c r="AM175" s="155">
        <f>IF(AM$157='Capital Structure'!$L$7,(AL172+AM168+AM169-AM170-AM171),0)</f>
        <v>0</v>
      </c>
      <c r="AN175" s="155">
        <f>IF(AN$157='Capital Structure'!$L$7,(AM172+AN168+AN169-AN170-AN171),0)</f>
        <v>0</v>
      </c>
      <c r="AO175" s="155">
        <f>IF(AO$157='Capital Structure'!$L$7,(AN172+AO168+AO169-AO170-AO171),0)</f>
        <v>0</v>
      </c>
      <c r="AP175" s="155">
        <f>IF(AP$157='Capital Structure'!$L$7,(AO172+AP168+AP169-AP170-AP171),0)</f>
        <v>0</v>
      </c>
      <c r="AQ175" s="155">
        <f>IF(AQ$157='Capital Structure'!$L$7,(AP172+AQ168+AQ169-AQ170-AQ171),0)</f>
        <v>0</v>
      </c>
      <c r="AR175" s="155">
        <f>IF(AR$157='Capital Structure'!$L$7,(AQ172+AR168+AR169-AR170-AR171),0)</f>
        <v>0</v>
      </c>
      <c r="AS175" s="155">
        <f>IF(AS$157='Capital Structure'!$L$7,(AR172+AS168+AS169-AS170-AS171),0)</f>
        <v>0</v>
      </c>
      <c r="AT175" s="155">
        <f>IF(AT$157='Capital Structure'!$L$7,(AS172+AT168+AT169-AT170-AT171),0)</f>
        <v>0</v>
      </c>
      <c r="AU175" s="155">
        <f>IF(AU$157='Capital Structure'!$L$7,(AT172+AU168+AU169-AU170-AU171),0)</f>
        <v>0</v>
      </c>
      <c r="AV175" s="155">
        <f>IF(AV$157='Capital Structure'!$L$7,(AU172+AV168+AV169-AV170-AV171),0)</f>
        <v>0</v>
      </c>
      <c r="AW175" s="155">
        <f>IF(AW$157='Capital Structure'!$L$7,(AV172+AW168+AW169-AW170-AW171),0)</f>
        <v>0</v>
      </c>
      <c r="AX175" s="155">
        <f>IF(AX$157='Capital Structure'!$L$7,(AW172+AX168+AX169-AX170-AX171),0)</f>
        <v>0</v>
      </c>
      <c r="AY175" s="155">
        <f>IF(AY$157='Capital Structure'!$L$7,(AX172+AY168+AY169-AY170-AY171),0)</f>
        <v>0</v>
      </c>
      <c r="AZ175" s="155">
        <f>IF(AZ$157='Capital Structure'!$L$7,(AY172+AZ168+AZ169-AZ170-AZ171),0)</f>
        <v>0</v>
      </c>
      <c r="BA175" s="155">
        <f>IF(BA$157='Capital Structure'!$L$7,(AZ172+BA168+BA169-BA170-BA171),0)</f>
        <v>0</v>
      </c>
      <c r="BB175" s="155">
        <f>IF(BB$157='Capital Structure'!$L$7,(BA172+BB168+BB169-BB170-BB171),0)</f>
        <v>0</v>
      </c>
      <c r="BC175" s="155">
        <f>IF(BC$157='Capital Structure'!$L$7,(BB172+BC168+BC169-BC170-BC171),0)</f>
        <v>0</v>
      </c>
      <c r="BD175" s="155">
        <f>IF(BD$157='Capital Structure'!$L$7,(BC172+BD168+BD169-BD170-BD171),0)</f>
        <v>0</v>
      </c>
      <c r="BE175" s="155">
        <f>IF(BE$157='Capital Structure'!$L$7,(BD172+BE168+BE169-BE170-BE171),0)</f>
        <v>0</v>
      </c>
      <c r="BF175" s="155">
        <f>IF(BF$157='Capital Structure'!$L$7,(BE172+BF168+BF169-BF170-BF171),0)</f>
        <v>0</v>
      </c>
      <c r="BG175" s="155">
        <f>IF(BG$157='Capital Structure'!$L$7,(BF172+BG168+BG169-BG170-BG171),0)</f>
        <v>0</v>
      </c>
      <c r="BH175" s="155">
        <f>IF(BH$157='Capital Structure'!$L$7,(BG172+BH168+BH169-BH170-BH171),0)</f>
        <v>0</v>
      </c>
      <c r="BI175" s="155">
        <f>IF(BI$157='Capital Structure'!$L$7,(BH172+BI168+BI169-BI170-BI171),0)</f>
        <v>0</v>
      </c>
      <c r="BJ175" s="155">
        <f>IF(BJ$157='Capital Structure'!$L$7,(BI172+BJ168+BJ169-BJ170-BJ171),0)</f>
        <v>0</v>
      </c>
      <c r="BK175" s="155">
        <f>IF(BK$157='Capital Structure'!$L$7,(BJ172+BK168+BK169-BK170-BK171),0)</f>
        <v>0</v>
      </c>
      <c r="BL175" s="155">
        <f>IF(BL$157='Capital Structure'!$L$7,(BK172+BL168+BL169-BL170-BL171),0)</f>
        <v>0</v>
      </c>
      <c r="BM175" s="155">
        <f>IF(BM$157='Capital Structure'!$L$7,(BL172+BM168+BM169-BM170-BM171),0)</f>
        <v>0</v>
      </c>
      <c r="BN175" s="155">
        <f>IF(BN$157='Capital Structure'!$L$7,(BM172+BN168+BN169-BN170-BN171),0)</f>
        <v>0</v>
      </c>
      <c r="BO175" s="155">
        <f>IF(BO$157='Capital Structure'!$L$7,(BN172+BO168+BO169-BO170-BO171),0)</f>
        <v>0</v>
      </c>
      <c r="BP175" s="155">
        <f>IF(BP$157='Capital Structure'!$L$7,(BO172+BP168+BP169-BP170-BP171),0)</f>
        <v>0</v>
      </c>
      <c r="BQ175" s="155">
        <f>IF(BQ$157='Capital Structure'!$L$7,(BP172+BQ168+BQ169-BQ170-BQ171),0)</f>
        <v>0</v>
      </c>
      <c r="BR175" s="155">
        <f>IF(BR$157='Capital Structure'!$L$7,(BQ172+BR168+BR169-BR170-BR171),0)</f>
        <v>0</v>
      </c>
      <c r="BS175" s="155">
        <f>IF(BS$157='Capital Structure'!$L$7,(BR172+BS168+BS169-BS170-BS171),0)</f>
        <v>0</v>
      </c>
      <c r="BT175" s="155">
        <f>IF(BT$157='Capital Structure'!$L$7,(BS172+BT168+BT169-BT170-BT171),0)</f>
        <v>0</v>
      </c>
      <c r="BU175" s="155">
        <f>IF(BU$157='Capital Structure'!$L$7,(BT172+BU168+BU169-BU170-BU171),0)</f>
        <v>0</v>
      </c>
      <c r="BV175" s="155">
        <f>IF(BV$157='Capital Structure'!$L$7,(BU172+BV168+BV169-BV170-BV171),0)</f>
        <v>0</v>
      </c>
      <c r="BW175" s="155">
        <f>IF(BW$157='Capital Structure'!$L$7,(BV172+BW168+BW169-BW170-BW171),0)</f>
        <v>0</v>
      </c>
      <c r="BX175" s="155">
        <f>IF(BX$157='Capital Structure'!$L$7,(BW172+BX168+BX169-BX170-BX171),0)</f>
        <v>0</v>
      </c>
      <c r="BY175" s="155">
        <f>IF(BY$157='Capital Structure'!$L$7,(BX172+BY168+BY169-BY170-BY171),0)</f>
        <v>0</v>
      </c>
      <c r="BZ175" s="155">
        <f>IF(BZ$157='Capital Structure'!$L$7,(BY172+BZ168+BZ169-BZ170-BZ171),0)</f>
        <v>0</v>
      </c>
      <c r="CA175" s="155">
        <f>IF(CA$157='Capital Structure'!$L$7,(BZ172+CA168+CA169-CA170-CA171),0)</f>
        <v>0</v>
      </c>
      <c r="CB175" s="155">
        <f>IF(CB$157='Capital Structure'!$L$7,(CA172+CB168+CB169-CB170-CB171),0)</f>
        <v>0</v>
      </c>
      <c r="CC175" s="155">
        <f>IF(CC$157='Capital Structure'!$L$7,(CB172+CC168+CC169-CC170-CC171),0)</f>
        <v>0</v>
      </c>
      <c r="CD175" s="155">
        <f>IF(CD$157='Capital Structure'!$L$7,(CC172+CD168+CD169-CD170-CD171),0)</f>
        <v>0</v>
      </c>
      <c r="CE175" s="155">
        <f>IF(CE$157='Capital Structure'!$L$7,(CD172+CE168+CE169-CE170-CE171),0)</f>
        <v>0</v>
      </c>
      <c r="CF175" s="155">
        <f>IF(CF$157='Capital Structure'!$L$7,(CE172+CF168+CF169-CF170-CF171),0)</f>
        <v>0</v>
      </c>
      <c r="CG175" s="155">
        <f>IF(CG$157='Capital Structure'!$L$7,(CF172+CG168+CG169-CG170-CG171),0)</f>
        <v>0</v>
      </c>
      <c r="CH175" s="155">
        <f>IF(CH$157='Capital Structure'!$L$7,(CG172+CH168+CH169-CH170-CH171),0)</f>
        <v>0</v>
      </c>
      <c r="CI175" s="155">
        <f>IF(CI$157='Capital Structure'!$L$7,(CH172+CI168+CI169-CI170-CI171),0)</f>
        <v>0</v>
      </c>
      <c r="CJ175" s="155">
        <f>IF(CJ$157='Capital Structure'!$L$7,(CI172+CJ168+CJ169-CJ170-CJ171),0)</f>
        <v>0</v>
      </c>
      <c r="CK175" s="155">
        <f>IF(CK$157='Capital Structure'!$L$7,(CJ172+CK168+CK169-CK170-CK171),0)</f>
        <v>0</v>
      </c>
      <c r="CL175" s="155">
        <f>IF(CL$157='Capital Structure'!$L$7,(CK172+CL168+CL169-CL170-CL171),0)</f>
        <v>0</v>
      </c>
      <c r="CM175" s="155">
        <f>IF(CM$157='Capital Structure'!$L$7,(CL172+CM168+CM169-CM170-CM171),0)</f>
        <v>0</v>
      </c>
      <c r="CN175" s="155" t="e">
        <f ca="1">IF(CN$157='Capital Structure'!$L$7,(CM172+CN168+CN169-CN170-CN171),0)</f>
        <v>#DIV/0!</v>
      </c>
      <c r="CO175" s="155">
        <f>IF(CO$157='Capital Structure'!$L$7,(CN172+CO168+CO169-CO170-CO171),0)</f>
        <v>0</v>
      </c>
      <c r="CP175" s="155">
        <f>IF(CP$157='Capital Structure'!$L$7,(CO172+CP168+CP169-CP170-CP171),0)</f>
        <v>0</v>
      </c>
      <c r="CQ175" s="155">
        <f>IF(CQ$157='Capital Structure'!$L$7,(CP172+CQ168+CQ169-CQ170-CQ171),0)</f>
        <v>0</v>
      </c>
      <c r="CR175" s="155">
        <f>IF(CR$157='Capital Structure'!$L$7,(CQ172+CR168+CR169-CR170-CR171),0)</f>
        <v>0</v>
      </c>
      <c r="CS175" s="155">
        <f>IF(CS$157='Capital Structure'!$L$7,(CR172+CS168+CS169-CS170-CS171),0)</f>
        <v>0</v>
      </c>
      <c r="CT175" s="155">
        <f>IF(CT$157='Capital Structure'!$L$7,(CS172+CT168+CT169-CT170-CT171),0)</f>
        <v>0</v>
      </c>
      <c r="CU175" s="155">
        <f>IF(CU$157='Capital Structure'!$L$7,(CT172+CU168+CU169-CU170-CU171),0)</f>
        <v>0</v>
      </c>
      <c r="CV175" s="155">
        <f>IF(CV$157='Capital Structure'!$L$7,(CU172+CV168+CV169-CV170-CV171),0)</f>
        <v>0</v>
      </c>
      <c r="CW175" s="155">
        <f>IF(CW$157='Capital Structure'!$L$7,(CV172+CW168+CW169-CW170-CW171),0)</f>
        <v>0</v>
      </c>
      <c r="CX175" s="155">
        <f>IF(CX$157='Capital Structure'!$L$7,(CW172+CX168+CX169-CX170-CX171),0)</f>
        <v>0</v>
      </c>
      <c r="CY175" s="155">
        <f>IF(CY$157='Capital Structure'!$L$7,(CX172+CY168+CY169-CY170-CY171),0)</f>
        <v>0</v>
      </c>
      <c r="CZ175" s="155">
        <f>IF(CZ$157='Capital Structure'!$L$7,(CY172+CZ168+CZ169-CZ170-CZ171),0)</f>
        <v>0</v>
      </c>
      <c r="DA175" s="155">
        <f>IF(DA$157='Capital Structure'!$L$7,(CZ172+DA168+DA169-DA170-DA171),0)</f>
        <v>0</v>
      </c>
      <c r="DB175" s="155">
        <f>IF(DB$157='Capital Structure'!$L$7,(DA172+DB168+DB169-DB170-DB171),0)</f>
        <v>0</v>
      </c>
      <c r="DC175" s="155">
        <f>IF(DC$157='Capital Structure'!$L$7,(DB172+DC168+DC169-DC170-DC171),0)</f>
        <v>0</v>
      </c>
      <c r="DD175" s="155">
        <f>IF(DD$157='Capital Structure'!$L$7,(DC172+DD168+DD169-DD170-DD171),0)</f>
        <v>0</v>
      </c>
      <c r="DE175" s="155">
        <f>IF(DE$157='Capital Structure'!$L$7,(DD172+DE168+DE169-DE170-DE171),0)</f>
        <v>0</v>
      </c>
      <c r="DF175" s="155">
        <f>IF(DF$157='Capital Structure'!$L$7,(DE172+DF168+DF169-DF170-DF171),0)</f>
        <v>0</v>
      </c>
      <c r="DG175" s="155">
        <f>IF(DG$157='Capital Structure'!$L$7,(DF172+DG168+DG169-DG170-DG171),0)</f>
        <v>0</v>
      </c>
      <c r="DH175" s="155">
        <f>IF(DH$157='Capital Structure'!$L$7,(DG172+DH168+DH169-DH170-DH171),0)</f>
        <v>0</v>
      </c>
      <c r="DI175" s="155">
        <f>IF(DI$157='Capital Structure'!$L$7,(DH172+DI168+DI169-DI170-DI171),0)</f>
        <v>0</v>
      </c>
      <c r="DJ175" s="155">
        <f>IF(DJ$157='Capital Structure'!$L$7,(DI172+DJ168+DJ169-DJ170-DJ171),0)</f>
        <v>0</v>
      </c>
      <c r="DK175" s="155">
        <f>IF(DK$157='Capital Structure'!$L$7,(DJ172+DK168+DK169-DK170-DK171),0)</f>
        <v>0</v>
      </c>
      <c r="DL175" s="155">
        <f>IF(DL$157='Capital Structure'!$L$7,(DK172+DL168+DL169-DL170-DL171),0)</f>
        <v>0</v>
      </c>
      <c r="DM175" s="155">
        <f>IF(DM$157='Capital Structure'!$L$7,(DL172+DM168+DM169-DM170-DM171),0)</f>
        <v>0</v>
      </c>
      <c r="DN175" s="155">
        <f>IF(DN$157='Capital Structure'!$L$7,(DM172+DN168+DN169-DN170-DN171),0)</f>
        <v>0</v>
      </c>
      <c r="DO175" s="155">
        <f>IF(DO$157='Capital Structure'!$L$7,(DN172+DO168+DO169-DO170-DO171),0)</f>
        <v>0</v>
      </c>
      <c r="DP175" s="155">
        <f>IF(DP$157='Capital Structure'!$L$7,(DO172+DP168+DP169-DP170-DP171),0)</f>
        <v>0</v>
      </c>
      <c r="DQ175" s="155">
        <f>IF(DQ$157='Capital Structure'!$L$7,(DP172+DQ168+DQ169-DQ170-DQ171),0)</f>
        <v>0</v>
      </c>
      <c r="DR175" s="155">
        <f>IF(DR$157='Capital Structure'!$L$7,(DQ172+DR168+DR169-DR170-DR171),0)</f>
        <v>0</v>
      </c>
      <c r="DS175" s="155">
        <f>IF(DS$157='Capital Structure'!$L$7,(DR172+DS168+DS169-DS170-DS171),0)</f>
        <v>0</v>
      </c>
      <c r="DT175" s="155">
        <f>IF(DT$157='Capital Structure'!$L$7,(DS172+DT168+DT169-DT170-DT171),0)</f>
        <v>0</v>
      </c>
      <c r="DU175" s="155">
        <f>IF(DU$157='Capital Structure'!$L$7,(DT172+DU168+DU169-DU170-DU171),0)</f>
        <v>0</v>
      </c>
      <c r="DV175" s="155">
        <f>IF(DV$157='Capital Structure'!$L$7,(DU172+DV168+DV169-DV170-DV171),0)</f>
        <v>0</v>
      </c>
      <c r="DW175" s="155">
        <f>IF(DW$157='Capital Structure'!$L$7,(DV172+DW168+DW169-DW170-DW171),0)</f>
        <v>0</v>
      </c>
      <c r="DX175" s="155">
        <f>IF(DX$157='Capital Structure'!$L$7,(DW172+DX168+DX169-DX170-DX171),0)</f>
        <v>0</v>
      </c>
      <c r="DY175" s="155">
        <f>IF(DY$157='Capital Structure'!$L$7,(DX172+DY168+DY169-DY170-DY171),0)</f>
        <v>0</v>
      </c>
      <c r="DZ175" s="155">
        <f>IF(DZ$157='Capital Structure'!$L$7,(DY172+DZ168+DZ169-DZ170-DZ171),0)</f>
        <v>0</v>
      </c>
      <c r="EA175" s="155">
        <f>IF(EA$157='Capital Structure'!$L$7,(DZ172+EA168+EA169-EA170-EA171),0)</f>
        <v>0</v>
      </c>
      <c r="EB175" s="155">
        <f>IF(EB$157='Capital Structure'!$L$7,(EA172+EB168+EB169-EB170-EB171),0)</f>
        <v>0</v>
      </c>
      <c r="EC175" s="155">
        <f>IF(EC$157='Capital Structure'!$L$7,(EB172+EC168+EC169-EC170-EC171),0)</f>
        <v>0</v>
      </c>
      <c r="ED175" s="155">
        <f>IF(ED$157='Capital Structure'!$L$7,(EC172+ED168+ED169-ED170-ED171),0)</f>
        <v>0</v>
      </c>
      <c r="EE175" s="155">
        <f>IF(EE$157='Capital Structure'!$L$7,(ED172+EE168+EE169-EE170-EE171),0)</f>
        <v>0</v>
      </c>
      <c r="EF175" s="155">
        <f>IF(EF$157='Capital Structure'!$L$7,(EE172+EF168+EF169-EF170-EF171),0)</f>
        <v>0</v>
      </c>
      <c r="EG175" s="155">
        <f>IF(EG$157='Capital Structure'!$L$7,(EF172+EG168+EG169-EG170-EG171),0)</f>
        <v>0</v>
      </c>
      <c r="EH175" s="155">
        <f>IF(EH$157='Capital Structure'!$L$7,(EG172+EH168+EH169-EH170-EH171),0)</f>
        <v>0</v>
      </c>
      <c r="EI175" s="155">
        <f>IF(EI$157='Capital Structure'!$L$7,(EH172+EI168+EI169-EI170-EI171),0)</f>
        <v>0</v>
      </c>
      <c r="EJ175" s="155">
        <f>IF(EJ$157='Capital Structure'!$L$7,(EI172+EJ168+EJ169-EJ170-EJ171),0)</f>
        <v>0</v>
      </c>
      <c r="EK175" s="155">
        <f>IF(EK$157='Capital Structure'!$L$7,(EJ172+EK168+EK169-EK170-EK171),0)</f>
        <v>0</v>
      </c>
    </row>
    <row r="176" spans="1:141" s="126" customFormat="1">
      <c r="B176" s="126" t="s">
        <v>328</v>
      </c>
      <c r="E176" s="156">
        <f ca="1">E168-E170-E171-E175</f>
        <v>0</v>
      </c>
      <c r="F176" s="156">
        <f t="shared" ref="F176:BQ176" ca="1" si="74">F168-F170-F171-F175</f>
        <v>21484969.194581937</v>
      </c>
      <c r="G176" s="156">
        <f t="shared" ca="1" si="74"/>
        <v>18878765.994581938</v>
      </c>
      <c r="H176" s="156">
        <f t="shared" ca="1" si="74"/>
        <v>11760328.810836121</v>
      </c>
      <c r="I176" s="156">
        <f t="shared" ca="1" si="74"/>
        <v>0</v>
      </c>
      <c r="J176" s="156">
        <f t="shared" ca="1" si="74"/>
        <v>0</v>
      </c>
      <c r="K176" s="156">
        <f t="shared" ca="1" si="74"/>
        <v>0</v>
      </c>
      <c r="L176" s="156">
        <f t="shared" ca="1" si="74"/>
        <v>0</v>
      </c>
      <c r="M176" s="156">
        <f t="shared" ca="1" si="74"/>
        <v>-3822628.464059636</v>
      </c>
      <c r="N176" s="156">
        <f t="shared" ca="1" si="74"/>
        <v>-3822628.464059636</v>
      </c>
      <c r="O176" s="156">
        <f t="shared" ca="1" si="74"/>
        <v>-24173755.736786909</v>
      </c>
      <c r="P176" s="156">
        <f t="shared" ca="1" si="74"/>
        <v>-22379888.837929919</v>
      </c>
      <c r="Q176" s="156">
        <f t="shared" ca="1" si="74"/>
        <v>0</v>
      </c>
      <c r="R176" s="156">
        <f t="shared" ca="1" si="74"/>
        <v>0</v>
      </c>
      <c r="S176" s="156">
        <f t="shared" ca="1" si="74"/>
        <v>0</v>
      </c>
      <c r="T176" s="156">
        <f t="shared" ca="1" si="74"/>
        <v>0</v>
      </c>
      <c r="U176" s="156">
        <f t="shared" ca="1" si="74"/>
        <v>0</v>
      </c>
      <c r="V176" s="156">
        <f t="shared" ca="1" si="74"/>
        <v>0</v>
      </c>
      <c r="W176" s="156">
        <f t="shared" ca="1" si="74"/>
        <v>0</v>
      </c>
      <c r="X176" s="156">
        <f t="shared" ca="1" si="74"/>
        <v>0</v>
      </c>
      <c r="Y176" s="156">
        <f t="shared" ca="1" si="74"/>
        <v>0</v>
      </c>
      <c r="Z176" s="156">
        <f t="shared" ca="1" si="74"/>
        <v>0</v>
      </c>
      <c r="AA176" s="156">
        <f t="shared" ca="1" si="74"/>
        <v>0</v>
      </c>
      <c r="AB176" s="156">
        <f t="shared" ca="1" si="74"/>
        <v>0</v>
      </c>
      <c r="AC176" s="156">
        <f t="shared" ca="1" si="74"/>
        <v>0</v>
      </c>
      <c r="AD176" s="156">
        <f t="shared" ca="1" si="74"/>
        <v>0</v>
      </c>
      <c r="AE176" s="156">
        <f t="shared" ca="1" si="74"/>
        <v>0</v>
      </c>
      <c r="AF176" s="156">
        <f t="shared" ca="1" si="74"/>
        <v>0</v>
      </c>
      <c r="AG176" s="156">
        <f t="shared" ca="1" si="74"/>
        <v>0</v>
      </c>
      <c r="AH176" s="156">
        <f t="shared" ca="1" si="74"/>
        <v>0</v>
      </c>
      <c r="AI176" s="156">
        <f t="shared" ca="1" si="74"/>
        <v>0</v>
      </c>
      <c r="AJ176" s="156">
        <f t="shared" ca="1" si="74"/>
        <v>0</v>
      </c>
      <c r="AK176" s="156">
        <f t="shared" ca="1" si="74"/>
        <v>0</v>
      </c>
      <c r="AL176" s="156">
        <f t="shared" ca="1" si="74"/>
        <v>0</v>
      </c>
      <c r="AM176" s="156">
        <f t="shared" ca="1" si="74"/>
        <v>0</v>
      </c>
      <c r="AN176" s="156">
        <f t="shared" ca="1" si="74"/>
        <v>0</v>
      </c>
      <c r="AO176" s="156">
        <f t="shared" ca="1" si="74"/>
        <v>0</v>
      </c>
      <c r="AP176" s="156">
        <f t="shared" ca="1" si="74"/>
        <v>0</v>
      </c>
      <c r="AQ176" s="156">
        <f t="shared" ca="1" si="74"/>
        <v>0</v>
      </c>
      <c r="AR176" s="156">
        <f t="shared" ca="1" si="74"/>
        <v>0</v>
      </c>
      <c r="AS176" s="156">
        <f t="shared" ca="1" si="74"/>
        <v>0</v>
      </c>
      <c r="AT176" s="156">
        <f t="shared" ca="1" si="74"/>
        <v>0</v>
      </c>
      <c r="AU176" s="156">
        <f t="shared" ca="1" si="74"/>
        <v>0</v>
      </c>
      <c r="AV176" s="156">
        <f t="shared" ca="1" si="74"/>
        <v>0</v>
      </c>
      <c r="AW176" s="156">
        <f t="shared" ca="1" si="74"/>
        <v>0</v>
      </c>
      <c r="AX176" s="156">
        <f t="shared" ca="1" si="74"/>
        <v>0</v>
      </c>
      <c r="AY176" s="156">
        <f t="shared" ca="1" si="74"/>
        <v>0</v>
      </c>
      <c r="AZ176" s="156">
        <f t="shared" ca="1" si="74"/>
        <v>0</v>
      </c>
      <c r="BA176" s="156">
        <f t="shared" ca="1" si="74"/>
        <v>26081.916666666668</v>
      </c>
      <c r="BB176" s="156" t="e">
        <f t="shared" ca="1" si="74"/>
        <v>#DIV/0!</v>
      </c>
      <c r="BC176" s="156" t="e">
        <f t="shared" ca="1" si="74"/>
        <v>#DIV/0!</v>
      </c>
      <c r="BD176" s="156" t="e">
        <f t="shared" ca="1" si="74"/>
        <v>#DIV/0!</v>
      </c>
      <c r="BE176" s="156" t="e">
        <f t="shared" ca="1" si="74"/>
        <v>#DIV/0!</v>
      </c>
      <c r="BF176" s="156" t="e">
        <f t="shared" ca="1" si="74"/>
        <v>#DIV/0!</v>
      </c>
      <c r="BG176" s="156" t="e">
        <f t="shared" ca="1" si="74"/>
        <v>#DIV/0!</v>
      </c>
      <c r="BH176" s="156" t="e">
        <f t="shared" ca="1" si="74"/>
        <v>#DIV/0!</v>
      </c>
      <c r="BI176" s="156" t="e">
        <f t="shared" ca="1" si="74"/>
        <v>#DIV/0!</v>
      </c>
      <c r="BJ176" s="156" t="e">
        <f t="shared" ca="1" si="74"/>
        <v>#DIV/0!</v>
      </c>
      <c r="BK176" s="156" t="e">
        <f t="shared" ca="1" si="74"/>
        <v>#DIV/0!</v>
      </c>
      <c r="BL176" s="156" t="e">
        <f t="shared" ca="1" si="74"/>
        <v>#DIV/0!</v>
      </c>
      <c r="BM176" s="156" t="e">
        <f t="shared" ca="1" si="74"/>
        <v>#DIV/0!</v>
      </c>
      <c r="BN176" s="156" t="e">
        <f t="shared" ca="1" si="74"/>
        <v>#DIV/0!</v>
      </c>
      <c r="BO176" s="156" t="e">
        <f t="shared" ca="1" si="74"/>
        <v>#DIV/0!</v>
      </c>
      <c r="BP176" s="156" t="e">
        <f t="shared" ca="1" si="74"/>
        <v>#DIV/0!</v>
      </c>
      <c r="BQ176" s="156" t="e">
        <f t="shared" ca="1" si="74"/>
        <v>#DIV/0!</v>
      </c>
      <c r="BR176" s="156" t="e">
        <f t="shared" ref="BR176:EC176" ca="1" si="75">BR168-BR170-BR171-BR175</f>
        <v>#DIV/0!</v>
      </c>
      <c r="BS176" s="156" t="e">
        <f t="shared" ca="1" si="75"/>
        <v>#DIV/0!</v>
      </c>
      <c r="BT176" s="156" t="e">
        <f t="shared" ca="1" si="75"/>
        <v>#DIV/0!</v>
      </c>
      <c r="BU176" s="156" t="e">
        <f t="shared" ca="1" si="75"/>
        <v>#DIV/0!</v>
      </c>
      <c r="BV176" s="156" t="e">
        <f t="shared" ca="1" si="75"/>
        <v>#DIV/0!</v>
      </c>
      <c r="BW176" s="156" t="e">
        <f t="shared" ca="1" si="75"/>
        <v>#DIV/0!</v>
      </c>
      <c r="BX176" s="156" t="e">
        <f t="shared" ca="1" si="75"/>
        <v>#DIV/0!</v>
      </c>
      <c r="BY176" s="156" t="e">
        <f t="shared" ca="1" si="75"/>
        <v>#DIV/0!</v>
      </c>
      <c r="BZ176" s="156" t="e">
        <f t="shared" ca="1" si="75"/>
        <v>#DIV/0!</v>
      </c>
      <c r="CA176" s="156" t="e">
        <f t="shared" ca="1" si="75"/>
        <v>#DIV/0!</v>
      </c>
      <c r="CB176" s="156" t="e">
        <f t="shared" ca="1" si="75"/>
        <v>#DIV/0!</v>
      </c>
      <c r="CC176" s="156" t="e">
        <f t="shared" ca="1" si="75"/>
        <v>#DIV/0!</v>
      </c>
      <c r="CD176" s="156" t="e">
        <f t="shared" ca="1" si="75"/>
        <v>#DIV/0!</v>
      </c>
      <c r="CE176" s="156" t="e">
        <f t="shared" ca="1" si="75"/>
        <v>#DIV/0!</v>
      </c>
      <c r="CF176" s="156" t="e">
        <f t="shared" ca="1" si="75"/>
        <v>#DIV/0!</v>
      </c>
      <c r="CG176" s="156" t="e">
        <f t="shared" ca="1" si="75"/>
        <v>#DIV/0!</v>
      </c>
      <c r="CH176" s="156" t="e">
        <f t="shared" ca="1" si="75"/>
        <v>#DIV/0!</v>
      </c>
      <c r="CI176" s="156" t="e">
        <f t="shared" ca="1" si="75"/>
        <v>#DIV/0!</v>
      </c>
      <c r="CJ176" s="156" t="e">
        <f t="shared" ca="1" si="75"/>
        <v>#DIV/0!</v>
      </c>
      <c r="CK176" s="156" t="e">
        <f t="shared" ca="1" si="75"/>
        <v>#DIV/0!</v>
      </c>
      <c r="CL176" s="156" t="e">
        <f t="shared" ca="1" si="75"/>
        <v>#DIV/0!</v>
      </c>
      <c r="CM176" s="156" t="e">
        <f t="shared" ca="1" si="75"/>
        <v>#DIV/0!</v>
      </c>
      <c r="CN176" s="156" t="e">
        <f t="shared" ca="1" si="75"/>
        <v>#DIV/0!</v>
      </c>
      <c r="CO176" s="156" t="e">
        <f t="shared" ca="1" si="75"/>
        <v>#DIV/0!</v>
      </c>
      <c r="CP176" s="156">
        <f t="shared" si="75"/>
        <v>0</v>
      </c>
      <c r="CQ176" s="156">
        <f t="shared" si="75"/>
        <v>0</v>
      </c>
      <c r="CR176" s="156">
        <f t="shared" si="75"/>
        <v>0</v>
      </c>
      <c r="CS176" s="156">
        <f t="shared" si="75"/>
        <v>0</v>
      </c>
      <c r="CT176" s="156">
        <f t="shared" si="75"/>
        <v>0</v>
      </c>
      <c r="CU176" s="156">
        <f t="shared" si="75"/>
        <v>0</v>
      </c>
      <c r="CV176" s="156">
        <f t="shared" si="75"/>
        <v>0</v>
      </c>
      <c r="CW176" s="156">
        <f t="shared" si="75"/>
        <v>0</v>
      </c>
      <c r="CX176" s="156">
        <f t="shared" si="75"/>
        <v>0</v>
      </c>
      <c r="CY176" s="156">
        <f t="shared" si="75"/>
        <v>0</v>
      </c>
      <c r="CZ176" s="156">
        <f t="shared" si="75"/>
        <v>0</v>
      </c>
      <c r="DA176" s="156">
        <f t="shared" si="75"/>
        <v>0</v>
      </c>
      <c r="DB176" s="156">
        <f t="shared" si="75"/>
        <v>0</v>
      </c>
      <c r="DC176" s="156">
        <f t="shared" si="75"/>
        <v>0</v>
      </c>
      <c r="DD176" s="156">
        <f t="shared" si="75"/>
        <v>0</v>
      </c>
      <c r="DE176" s="156">
        <f t="shared" si="75"/>
        <v>0</v>
      </c>
      <c r="DF176" s="156">
        <f t="shared" si="75"/>
        <v>0</v>
      </c>
      <c r="DG176" s="156">
        <f t="shared" si="75"/>
        <v>0</v>
      </c>
      <c r="DH176" s="156">
        <f t="shared" si="75"/>
        <v>0</v>
      </c>
      <c r="DI176" s="156">
        <f t="shared" si="75"/>
        <v>0</v>
      </c>
      <c r="DJ176" s="156">
        <f t="shared" si="75"/>
        <v>0</v>
      </c>
      <c r="DK176" s="156">
        <f t="shared" si="75"/>
        <v>0</v>
      </c>
      <c r="DL176" s="156">
        <f t="shared" si="75"/>
        <v>0</v>
      </c>
      <c r="DM176" s="156">
        <f t="shared" si="75"/>
        <v>0</v>
      </c>
      <c r="DN176" s="156">
        <f t="shared" si="75"/>
        <v>0</v>
      </c>
      <c r="DO176" s="156">
        <f t="shared" si="75"/>
        <v>0</v>
      </c>
      <c r="DP176" s="156">
        <f t="shared" si="75"/>
        <v>0</v>
      </c>
      <c r="DQ176" s="156">
        <f t="shared" si="75"/>
        <v>0</v>
      </c>
      <c r="DR176" s="156">
        <f t="shared" si="75"/>
        <v>0</v>
      </c>
      <c r="DS176" s="156">
        <f t="shared" si="75"/>
        <v>0</v>
      </c>
      <c r="DT176" s="156">
        <f t="shared" si="75"/>
        <v>0</v>
      </c>
      <c r="DU176" s="156">
        <f t="shared" si="75"/>
        <v>0</v>
      </c>
      <c r="DV176" s="156">
        <f t="shared" si="75"/>
        <v>0</v>
      </c>
      <c r="DW176" s="156">
        <f t="shared" si="75"/>
        <v>0</v>
      </c>
      <c r="DX176" s="156">
        <f t="shared" si="75"/>
        <v>0</v>
      </c>
      <c r="DY176" s="156">
        <f t="shared" si="75"/>
        <v>0</v>
      </c>
      <c r="DZ176" s="156">
        <f t="shared" si="75"/>
        <v>0</v>
      </c>
      <c r="EA176" s="156">
        <f t="shared" si="75"/>
        <v>0</v>
      </c>
      <c r="EB176" s="156">
        <f t="shared" si="75"/>
        <v>0</v>
      </c>
      <c r="EC176" s="156">
        <f t="shared" si="75"/>
        <v>0</v>
      </c>
      <c r="ED176" s="156">
        <f t="shared" ref="ED176:EK176" si="76">ED168-ED170-ED171-ED175</f>
        <v>0</v>
      </c>
      <c r="EE176" s="156">
        <f t="shared" si="76"/>
        <v>0</v>
      </c>
      <c r="EF176" s="156">
        <f t="shared" si="76"/>
        <v>0</v>
      </c>
      <c r="EG176" s="156">
        <f t="shared" si="76"/>
        <v>0</v>
      </c>
      <c r="EH176" s="156">
        <f t="shared" si="76"/>
        <v>0</v>
      </c>
      <c r="EI176" s="156">
        <f t="shared" si="76"/>
        <v>0</v>
      </c>
      <c r="EJ176" s="156">
        <f t="shared" si="76"/>
        <v>0</v>
      </c>
      <c r="EK176" s="156">
        <f t="shared" si="76"/>
        <v>0</v>
      </c>
    </row>
    <row r="177" spans="1:16384">
      <c r="E177" s="136"/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36"/>
      <c r="AA177" s="136"/>
      <c r="AB177" s="136"/>
      <c r="AC177" s="136"/>
      <c r="AD177" s="136"/>
      <c r="AE177" s="136"/>
      <c r="AF177" s="136"/>
      <c r="AG177" s="136"/>
      <c r="AH177" s="136"/>
      <c r="AI177" s="136"/>
      <c r="AJ177" s="136"/>
      <c r="AK177" s="136"/>
      <c r="AL177" s="136"/>
      <c r="AM177" s="136"/>
      <c r="AN177" s="136"/>
      <c r="AO177" s="136"/>
      <c r="AP177" s="136"/>
      <c r="AQ177" s="136"/>
      <c r="AR177" s="136"/>
      <c r="AS177" s="136"/>
      <c r="AT177" s="136"/>
      <c r="AU177" s="136"/>
      <c r="AV177" s="136"/>
      <c r="AW177" s="136"/>
      <c r="AX177" s="136"/>
      <c r="AY177" s="136"/>
      <c r="AZ177" s="136"/>
      <c r="BA177" s="136"/>
      <c r="BB177" s="136"/>
      <c r="BC177" s="136"/>
      <c r="BD177" s="136"/>
      <c r="BE177" s="136"/>
      <c r="BF177" s="136"/>
      <c r="BG177" s="136"/>
      <c r="BH177" s="136"/>
      <c r="BI177" s="136"/>
      <c r="BJ177" s="136"/>
      <c r="BK177" s="136"/>
      <c r="BL177" s="136"/>
      <c r="BM177" s="136"/>
      <c r="BN177" s="136"/>
      <c r="BO177" s="136"/>
      <c r="BP177" s="136"/>
      <c r="BQ177" s="136"/>
      <c r="BR177" s="136"/>
      <c r="BS177" s="136"/>
      <c r="BT177" s="136"/>
      <c r="BU177" s="136"/>
      <c r="BV177" s="136"/>
      <c r="BW177" s="136"/>
      <c r="BX177" s="136"/>
      <c r="BY177" s="136"/>
      <c r="BZ177" s="136"/>
      <c r="CA177" s="136"/>
      <c r="CB177" s="136"/>
      <c r="CC177" s="136"/>
      <c r="CD177" s="136"/>
      <c r="CE177" s="136"/>
      <c r="CF177" s="136"/>
      <c r="CG177" s="136"/>
      <c r="CH177" s="136"/>
      <c r="CI177" s="136"/>
      <c r="CJ177" s="136"/>
      <c r="CK177" s="136"/>
      <c r="CL177" s="136"/>
      <c r="CM177" s="136"/>
      <c r="CN177" s="136"/>
      <c r="CO177" s="136"/>
      <c r="CP177" s="136"/>
      <c r="CQ177" s="136"/>
      <c r="CR177" s="136"/>
      <c r="CS177" s="136"/>
      <c r="CT177" s="136"/>
      <c r="CU177" s="136"/>
      <c r="CV177" s="136"/>
      <c r="CW177" s="136"/>
      <c r="CX177" s="136"/>
      <c r="CY177" s="136"/>
      <c r="CZ177" s="136"/>
      <c r="DA177" s="136"/>
      <c r="DB177" s="136"/>
      <c r="DC177" s="136"/>
      <c r="DD177" s="136"/>
      <c r="DE177" s="136"/>
      <c r="DF177" s="136"/>
      <c r="DG177" s="136"/>
      <c r="DH177" s="136"/>
      <c r="DI177" s="136"/>
      <c r="DJ177" s="136"/>
      <c r="DK177" s="136"/>
      <c r="DL177" s="136"/>
      <c r="DM177" s="136"/>
      <c r="DN177" s="136"/>
      <c r="DO177" s="136"/>
      <c r="DP177" s="136"/>
      <c r="DQ177" s="136"/>
      <c r="DR177" s="136"/>
      <c r="DS177" s="136"/>
      <c r="DT177" s="136"/>
      <c r="DU177" s="136"/>
      <c r="DV177" s="136"/>
      <c r="DW177" s="136"/>
      <c r="DX177" s="136"/>
      <c r="DY177" s="136"/>
      <c r="DZ177" s="136"/>
      <c r="EA177" s="136"/>
      <c r="EB177" s="136"/>
      <c r="EC177" s="136"/>
      <c r="ED177" s="136"/>
      <c r="EE177" s="136"/>
      <c r="EF177" s="136"/>
      <c r="EG177" s="136"/>
      <c r="EH177" s="136"/>
      <c r="EI177" s="136"/>
      <c r="EJ177" s="136"/>
      <c r="EK177" s="136"/>
    </row>
    <row r="178" spans="1:16384">
      <c r="B178" s="125" t="s">
        <v>294</v>
      </c>
      <c r="E178" s="136">
        <f>IF(OR(E157&lt;'Capital Structure'!$K$7,E157&gt;'Capital Structure'!$L$7),0,IF(E160&lt;0,IF(D182&gt;0,MIN(ABS(E160)*'Capital Structure'!$M$13,D182),0),0))</f>
        <v>0</v>
      </c>
      <c r="F178" s="136">
        <f ca="1">IF(OR(F157&lt;'Capital Structure'!$K$7,F157&gt;'Capital Structure'!$L$7),0,IF(F160&lt;0,IF(E182&gt;0,MIN(ABS(F160)*'Capital Structure'!$M$13,E182),0),0))</f>
        <v>21484969.194581937</v>
      </c>
      <c r="G178" s="136">
        <f ca="1">IF(OR(G157&lt;'Capital Structure'!$K$7,G157&gt;'Capital Structure'!$L$7),0,IF(G160&lt;0,IF(F182&gt;0,MIN(ABS(G160)*'Capital Structure'!$M$13,F182),0),0))</f>
        <v>18878765.994581938</v>
      </c>
      <c r="H178" s="136">
        <f ca="1">IF(OR(H157&lt;'Capital Structure'!$K$7,H157&gt;'Capital Structure'!$L$7),0,IF(H160&lt;0,IF(G182&gt;0,MIN(ABS(H160)*'Capital Structure'!$M$13,G182),0),0))</f>
        <v>11760328.810836121</v>
      </c>
      <c r="I178" s="136">
        <f ca="1">IF(OR(I157&lt;'Capital Structure'!$K$7,I157&gt;'Capital Structure'!$L$7),0,IF(I160&lt;0,IF(H182&gt;0,MIN(ABS(I160)*'Capital Structure'!$M$13,H182),0),0))</f>
        <v>0</v>
      </c>
      <c r="J178" s="136">
        <f ca="1">IF(OR(J157&lt;'Capital Structure'!$K$7,J157&gt;'Capital Structure'!$L$7),0,IF(J160&lt;0,IF(I182&gt;0,MIN(ABS(J160)*'Capital Structure'!$M$13,I182),0),0))</f>
        <v>0</v>
      </c>
      <c r="K178" s="136">
        <f ca="1">IF(OR(K157&lt;'Capital Structure'!$K$7,K157&gt;'Capital Structure'!$L$7),0,IF(K160&lt;0,IF(J182&gt;0,MIN(ABS(K160)*'Capital Structure'!$M$13,J182),0),0))</f>
        <v>0</v>
      </c>
      <c r="L178" s="136">
        <f ca="1">IF(OR(L157&lt;'Capital Structure'!$K$7,L157&gt;'Capital Structure'!$L$7),0,IF(L160&lt;0,IF(K182&gt;0,MIN(ABS(L160)*'Capital Structure'!$M$13,K182),0),0))</f>
        <v>0</v>
      </c>
      <c r="M178" s="136">
        <f ca="1">IF(OR(M157&lt;'Capital Structure'!$K$7,M157&gt;'Capital Structure'!$L$7),0,IF(M160&lt;0,IF(L182&gt;0,MIN(ABS(M160)*'Capital Structure'!$M$13,L182),0),0))</f>
        <v>0</v>
      </c>
      <c r="N178" s="136">
        <f ca="1">IF(OR(N157&lt;'Capital Structure'!$K$7,N157&gt;'Capital Structure'!$L$7),0,IF(N160&lt;0,IF(M182&gt;0,MIN(ABS(N160)*'Capital Structure'!$M$13,M182),0),0))</f>
        <v>0</v>
      </c>
      <c r="O178" s="136">
        <f ca="1">IF(OR(O157&lt;'Capital Structure'!$K$7,O157&gt;'Capital Structure'!$L$7),0,IF(O160&lt;0,IF(N182&gt;0,MIN(ABS(O160)*'Capital Structure'!$M$13,N182),0),0))</f>
        <v>0</v>
      </c>
      <c r="P178" s="136">
        <f ca="1">IF(OR(P157&lt;'Capital Structure'!$K$7,P157&gt;'Capital Structure'!$L$7),0,IF(P160&lt;0,IF(O182&gt;0,MIN(ABS(P160)*'Capital Structure'!$M$13,O182),0),0))</f>
        <v>0</v>
      </c>
      <c r="Q178" s="136">
        <f ca="1">IF(OR(Q157&lt;'Capital Structure'!$K$7,Q157&gt;'Capital Structure'!$L$7),0,IF(Q160&lt;0,IF(P182&gt;0,MIN(ABS(Q160)*'Capital Structure'!$M$13,P182),0),0))</f>
        <v>0</v>
      </c>
      <c r="R178" s="136">
        <f ca="1">IF(OR(R157&lt;'Capital Structure'!$K$7,R157&gt;'Capital Structure'!$L$7),0,IF(R160&lt;0,IF(Q182&gt;0,MIN(ABS(R160)*'Capital Structure'!$M$13,Q182),0),0))</f>
        <v>0</v>
      </c>
      <c r="S178" s="136">
        <f ca="1">IF(OR(S157&lt;'Capital Structure'!$K$7,S157&gt;'Capital Structure'!$L$7),0,IF(S160&lt;0,IF(R182&gt;0,MIN(ABS(S160)*'Capital Structure'!$M$13,R182),0),0))</f>
        <v>0</v>
      </c>
      <c r="T178" s="136">
        <f ca="1">IF(OR(T157&lt;'Capital Structure'!$K$7,T157&gt;'Capital Structure'!$L$7),0,IF(T160&lt;0,IF(S182&gt;0,MIN(ABS(T160)*'Capital Structure'!$M$13,S182),0),0))</f>
        <v>0</v>
      </c>
      <c r="U178" s="136">
        <f ca="1">IF(OR(U157&lt;'Capital Structure'!$K$7,U157&gt;'Capital Structure'!$L$7),0,IF(U160&lt;0,IF(T182&gt;0,MIN(ABS(U160)*'Capital Structure'!$M$13,T182),0),0))</f>
        <v>0</v>
      </c>
      <c r="V178" s="136">
        <f ca="1">IF(OR(V157&lt;'Capital Structure'!$K$7,V157&gt;'Capital Structure'!$L$7),0,IF(V160&lt;0,IF(U182&gt;0,MIN(ABS(V160)*'Capital Structure'!$M$13,U182),0),0))</f>
        <v>0</v>
      </c>
      <c r="W178" s="136">
        <f ca="1">IF(OR(W157&lt;'Capital Structure'!$K$7,W157&gt;'Capital Structure'!$L$7),0,IF(W160&lt;0,IF(V182&gt;0,MIN(ABS(W160)*'Capital Structure'!$M$13,V182),0),0))</f>
        <v>0</v>
      </c>
      <c r="X178" s="136">
        <f ca="1">IF(OR(X157&lt;'Capital Structure'!$K$7,X157&gt;'Capital Structure'!$L$7),0,IF(X160&lt;0,IF(W182&gt;0,MIN(ABS(X160)*'Capital Structure'!$M$13,W182),0),0))</f>
        <v>0</v>
      </c>
      <c r="Y178" s="136">
        <f ca="1">IF(OR(Y157&lt;'Capital Structure'!$K$7,Y157&gt;'Capital Structure'!$L$7),0,IF(Y160&lt;0,IF(X182&gt;0,MIN(ABS(Y160)*'Capital Structure'!$M$13,X182),0),0))</f>
        <v>0</v>
      </c>
      <c r="Z178" s="136">
        <f ca="1">IF(OR(Z157&lt;'Capital Structure'!$K$7,Z157&gt;'Capital Structure'!$L$7),0,IF(Z160&lt;0,IF(Y182&gt;0,MIN(ABS(Z160)*'Capital Structure'!$M$13,Y182),0),0))</f>
        <v>0</v>
      </c>
      <c r="AA178" s="136">
        <f ca="1">IF(OR(AA157&lt;'Capital Structure'!$K$7,AA157&gt;'Capital Structure'!$L$7),0,IF(AA160&lt;0,IF(Z182&gt;0,MIN(ABS(AA160)*'Capital Structure'!$M$13,Z182),0),0))</f>
        <v>0</v>
      </c>
      <c r="AB178" s="136">
        <f ca="1">IF(OR(AB157&lt;'Capital Structure'!$K$7,AB157&gt;'Capital Structure'!$L$7),0,IF(AB160&lt;0,IF(AA182&gt;0,MIN(ABS(AB160)*'Capital Structure'!$M$13,AA182),0),0))</f>
        <v>0</v>
      </c>
      <c r="AC178" s="136">
        <f ca="1">IF(OR(AC157&lt;'Capital Structure'!$K$7,AC157&gt;'Capital Structure'!$L$7),0,IF(AC160&lt;0,IF(AB182&gt;0,MIN(ABS(AC160)*'Capital Structure'!$M$13,AB182),0),0))</f>
        <v>0</v>
      </c>
      <c r="AD178" s="136">
        <f ca="1">IF(OR(AD157&lt;'Capital Structure'!$K$7,AD157&gt;'Capital Structure'!$L$7),0,IF(AD160&lt;0,IF(AC182&gt;0,MIN(ABS(AD160)*'Capital Structure'!$M$13,AC182),0),0))</f>
        <v>0</v>
      </c>
      <c r="AE178" s="136">
        <f ca="1">IF(OR(AE157&lt;'Capital Structure'!$K$7,AE157&gt;'Capital Structure'!$L$7),0,IF(AE160&lt;0,IF(AD182&gt;0,MIN(ABS(AE160)*'Capital Structure'!$M$13,AD182),0),0))</f>
        <v>0</v>
      </c>
      <c r="AF178" s="136">
        <f ca="1">IF(OR(AF157&lt;'Capital Structure'!$K$7,AF157&gt;'Capital Structure'!$L$7),0,IF(AF160&lt;0,IF(AE182&gt;0,MIN(ABS(AF160)*'Capital Structure'!$M$13,AE182),0),0))</f>
        <v>0</v>
      </c>
      <c r="AG178" s="136">
        <f ca="1">IF(OR(AG157&lt;'Capital Structure'!$K$7,AG157&gt;'Capital Structure'!$L$7),0,IF(AG160&lt;0,IF(AF182&gt;0,MIN(ABS(AG160)*'Capital Structure'!$M$13,AF182),0),0))</f>
        <v>0</v>
      </c>
      <c r="AH178" s="136">
        <f ca="1">IF(OR(AH157&lt;'Capital Structure'!$K$7,AH157&gt;'Capital Structure'!$L$7),0,IF(AH160&lt;0,IF(AG182&gt;0,MIN(ABS(AH160)*'Capital Structure'!$M$13,AG182),0),0))</f>
        <v>0</v>
      </c>
      <c r="AI178" s="136">
        <f ca="1">IF(OR(AI157&lt;'Capital Structure'!$K$7,AI157&gt;'Capital Structure'!$L$7),0,IF(AI160&lt;0,IF(AH182&gt;0,MIN(ABS(AI160)*'Capital Structure'!$M$13,AH182),0),0))</f>
        <v>0</v>
      </c>
      <c r="AJ178" s="136">
        <f ca="1">IF(OR(AJ157&lt;'Capital Structure'!$K$7,AJ157&gt;'Capital Structure'!$L$7),0,IF(AJ160&lt;0,IF(AI182&gt;0,MIN(ABS(AJ160)*'Capital Structure'!$M$13,AI182),0),0))</f>
        <v>0</v>
      </c>
      <c r="AK178" s="136">
        <f ca="1">IF(OR(AK157&lt;'Capital Structure'!$K$7,AK157&gt;'Capital Structure'!$L$7),0,IF(AK160&lt;0,IF(AJ182&gt;0,MIN(ABS(AK160)*'Capital Structure'!$M$13,AJ182),0),0))</f>
        <v>0</v>
      </c>
      <c r="AL178" s="136">
        <f ca="1">IF(OR(AL157&lt;'Capital Structure'!$K$7,AL157&gt;'Capital Structure'!$L$7),0,IF(AL160&lt;0,IF(AK182&gt;0,MIN(ABS(AL160)*'Capital Structure'!$M$13,AK182),0),0))</f>
        <v>0</v>
      </c>
      <c r="AM178" s="136">
        <f ca="1">IF(OR(AM157&lt;'Capital Structure'!$K$7,AM157&gt;'Capital Structure'!$L$7),0,IF(AM160&lt;0,IF(AL182&gt;0,MIN(ABS(AM160)*'Capital Structure'!$M$13,AL182),0),0))</f>
        <v>0</v>
      </c>
      <c r="AN178" s="136">
        <f ca="1">IF(OR(AN157&lt;'Capital Structure'!$K$7,AN157&gt;'Capital Structure'!$L$7),0,IF(AN160&lt;0,IF(AM182&gt;0,MIN(ABS(AN160)*'Capital Structure'!$M$13,AM182),0),0))</f>
        <v>0</v>
      </c>
      <c r="AO178" s="136">
        <f ca="1">IF(OR(AO157&lt;'Capital Structure'!$K$7,AO157&gt;'Capital Structure'!$L$7),0,IF(AO160&lt;0,IF(AN182&gt;0,MIN(ABS(AO160)*'Capital Structure'!$M$13,AN182),0),0))</f>
        <v>0</v>
      </c>
      <c r="AP178" s="136">
        <f ca="1">IF(OR(AP157&lt;'Capital Structure'!$K$7,AP157&gt;'Capital Structure'!$L$7),0,IF(AP160&lt;0,IF(AO182&gt;0,MIN(ABS(AP160)*'Capital Structure'!$M$13,AO182),0),0))</f>
        <v>0</v>
      </c>
      <c r="AQ178" s="136">
        <f ca="1">IF(OR(AQ157&lt;'Capital Structure'!$K$7,AQ157&gt;'Capital Structure'!$L$7),0,IF(AQ160&lt;0,IF(AP182&gt;0,MIN(ABS(AQ160)*'Capital Structure'!$M$13,AP182),0),0))</f>
        <v>0</v>
      </c>
      <c r="AR178" s="136">
        <f ca="1">IF(OR(AR157&lt;'Capital Structure'!$K$7,AR157&gt;'Capital Structure'!$L$7),0,IF(AR160&lt;0,IF(AQ182&gt;0,MIN(ABS(AR160)*'Capital Structure'!$M$13,AQ182),0),0))</f>
        <v>0</v>
      </c>
      <c r="AS178" s="136">
        <f ca="1">IF(OR(AS157&lt;'Capital Structure'!$K$7,AS157&gt;'Capital Structure'!$L$7),0,IF(AS160&lt;0,IF(AR182&gt;0,MIN(ABS(AS160)*'Capital Structure'!$M$13,AR182),0),0))</f>
        <v>0</v>
      </c>
      <c r="AT178" s="136">
        <f ca="1">IF(OR(AT157&lt;'Capital Structure'!$K$7,AT157&gt;'Capital Structure'!$L$7),0,IF(AT160&lt;0,IF(AS182&gt;0,MIN(ABS(AT160)*'Capital Structure'!$M$13,AS182),0),0))</f>
        <v>0</v>
      </c>
      <c r="AU178" s="136">
        <f ca="1">IF(OR(AU157&lt;'Capital Structure'!$K$7,AU157&gt;'Capital Structure'!$L$7),0,IF(AU160&lt;0,IF(AT182&gt;0,MIN(ABS(AU160)*'Capital Structure'!$M$13,AT182),0),0))</f>
        <v>0</v>
      </c>
      <c r="AV178" s="136">
        <f ca="1">IF(OR(AV157&lt;'Capital Structure'!$K$7,AV157&gt;'Capital Structure'!$L$7),0,IF(AV160&lt;0,IF(AU182&gt;0,MIN(ABS(AV160)*'Capital Structure'!$M$13,AU182),0),0))</f>
        <v>0</v>
      </c>
      <c r="AW178" s="136">
        <f ca="1">IF(OR(AW157&lt;'Capital Structure'!$K$7,AW157&gt;'Capital Structure'!$L$7),0,IF(AW160&lt;0,IF(AV182&gt;0,MIN(ABS(AW160)*'Capital Structure'!$M$13,AV182),0),0))</f>
        <v>0</v>
      </c>
      <c r="AX178" s="136">
        <f ca="1">IF(OR(AX157&lt;'Capital Structure'!$K$7,AX157&gt;'Capital Structure'!$L$7),0,IF(AX160&lt;0,IF(AW182&gt;0,MIN(ABS(AX160)*'Capital Structure'!$M$13,AW182),0),0))</f>
        <v>0</v>
      </c>
      <c r="AY178" s="136">
        <f ca="1">IF(OR(AY157&lt;'Capital Structure'!$K$7,AY157&gt;'Capital Structure'!$L$7),0,IF(AY160&lt;0,IF(AX182&gt;0,MIN(ABS(AY160)*'Capital Structure'!$M$13,AX182),0),0))</f>
        <v>0</v>
      </c>
      <c r="AZ178" s="136">
        <f ca="1">IF(OR(AZ157&lt;'Capital Structure'!$K$7,AZ157&gt;'Capital Structure'!$L$7),0,IF(AZ160&lt;0,IF(AY182&gt;0,MIN(ABS(AZ160)*'Capital Structure'!$M$13,AY182),0),0))</f>
        <v>0</v>
      </c>
      <c r="BA178" s="136">
        <f ca="1">IF(OR(BA157&lt;'Capital Structure'!$K$7,BA157&gt;'Capital Structure'!$L$7),0,IF(BA160&lt;0,IF(AZ182&gt;0,MIN(ABS(BA160)*'Capital Structure'!$M$13,AZ182),0),0))</f>
        <v>26081.916666666668</v>
      </c>
      <c r="BB178" s="136" t="e">
        <f ca="1">IF(OR(BB157&lt;'Capital Structure'!$K$7,BB157&gt;'Capital Structure'!$L$7),0,IF(BB160&lt;0,IF(BA182&gt;0,MIN(ABS(BB160)*'Capital Structure'!$M$13,BA182),0),0))</f>
        <v>#DIV/0!</v>
      </c>
      <c r="BC178" s="136" t="e">
        <f ca="1">IF(OR(BC157&lt;'Capital Structure'!$K$7,BC157&gt;'Capital Structure'!$L$7),0,IF(BC160&lt;0,IF(BB182&gt;0,MIN(ABS(BC160)*'Capital Structure'!$M$13,BB182),0),0))</f>
        <v>#DIV/0!</v>
      </c>
      <c r="BD178" s="136" t="e">
        <f ca="1">IF(OR(BD157&lt;'Capital Structure'!$K$7,BD157&gt;'Capital Structure'!$L$7),0,IF(BD160&lt;0,IF(BC182&gt;0,MIN(ABS(BD160)*'Capital Structure'!$M$13,BC182),0),0))</f>
        <v>#DIV/0!</v>
      </c>
      <c r="BE178" s="136">
        <f ca="1">IF(OR(BE157&lt;'Capital Structure'!$K$7,BE157&gt;'Capital Structure'!$L$7),0,IF(BE160&lt;0,IF(BD182&gt;0,MIN(ABS(BE160)*'Capital Structure'!$M$13,BD182),0),0))</f>
        <v>0</v>
      </c>
      <c r="BF178" s="136">
        <f ca="1">IF(OR(BF157&lt;'Capital Structure'!$K$7,BF157&gt;'Capital Structure'!$L$7),0,IF(BF160&lt;0,IF(BE182&gt;0,MIN(ABS(BF160)*'Capital Structure'!$M$13,BE182),0),0))</f>
        <v>0</v>
      </c>
      <c r="BG178" s="136" t="e">
        <f ca="1">IF(OR(BG157&lt;'Capital Structure'!$K$7,BG157&gt;'Capital Structure'!$L$7),0,IF(BG160&lt;0,IF(BF182&gt;0,MIN(ABS(BG160)*'Capital Structure'!$M$13,BF182),0),0))</f>
        <v>#DIV/0!</v>
      </c>
      <c r="BH178" s="136">
        <f ca="1">IF(OR(BH157&lt;'Capital Structure'!$K$7,BH157&gt;'Capital Structure'!$L$7),0,IF(BH160&lt;0,IF(BG182&gt;0,MIN(ABS(BH160)*'Capital Structure'!$M$13,BG182),0),0))</f>
        <v>0</v>
      </c>
      <c r="BI178" s="136">
        <f ca="1">IF(OR(BI157&lt;'Capital Structure'!$K$7,BI157&gt;'Capital Structure'!$L$7),0,IF(BI160&lt;0,IF(BH182&gt;0,MIN(ABS(BI160)*'Capital Structure'!$M$13,BH182),0),0))</f>
        <v>0</v>
      </c>
      <c r="BJ178" s="136">
        <f ca="1">IF(OR(BJ157&lt;'Capital Structure'!$K$7,BJ157&gt;'Capital Structure'!$L$7),0,IF(BJ160&lt;0,IF(BI182&gt;0,MIN(ABS(BJ160)*'Capital Structure'!$M$13,BI182),0),0))</f>
        <v>0</v>
      </c>
      <c r="BK178" s="136">
        <f ca="1">IF(OR(BK157&lt;'Capital Structure'!$K$7,BK157&gt;'Capital Structure'!$L$7),0,IF(BK160&lt;0,IF(BJ182&gt;0,MIN(ABS(BK160)*'Capital Structure'!$M$13,BJ182),0),0))</f>
        <v>0</v>
      </c>
      <c r="BL178" s="136">
        <f ca="1">IF(OR(BL157&lt;'Capital Structure'!$K$7,BL157&gt;'Capital Structure'!$L$7),0,IF(BL160&lt;0,IF(BK182&gt;0,MIN(ABS(BL160)*'Capital Structure'!$M$13,BK182),0),0))</f>
        <v>0</v>
      </c>
      <c r="BM178" s="136">
        <f ca="1">IF(OR(BM157&lt;'Capital Structure'!$K$7,BM157&gt;'Capital Structure'!$L$7),0,IF(BM160&lt;0,IF(BL182&gt;0,MIN(ABS(BM160)*'Capital Structure'!$M$13,BL182),0),0))</f>
        <v>0</v>
      </c>
      <c r="BN178" s="136">
        <f ca="1">IF(OR(BN157&lt;'Capital Structure'!$K$7,BN157&gt;'Capital Structure'!$L$7),0,IF(BN160&lt;0,IF(BM182&gt;0,MIN(ABS(BN160)*'Capital Structure'!$M$13,BM182),0),0))</f>
        <v>0</v>
      </c>
      <c r="BO178" s="136">
        <f ca="1">IF(OR(BO157&lt;'Capital Structure'!$K$7,BO157&gt;'Capital Structure'!$L$7),0,IF(BO160&lt;0,IF(BN182&gt;0,MIN(ABS(BO160)*'Capital Structure'!$M$13,BN182),0),0))</f>
        <v>0</v>
      </c>
      <c r="BP178" s="136">
        <f ca="1">IF(OR(BP157&lt;'Capital Structure'!$K$7,BP157&gt;'Capital Structure'!$L$7),0,IF(BP160&lt;0,IF(BO182&gt;0,MIN(ABS(BP160)*'Capital Structure'!$M$13,BO182),0),0))</f>
        <v>0</v>
      </c>
      <c r="BQ178" s="136">
        <f ca="1">IF(OR(BQ157&lt;'Capital Structure'!$K$7,BQ157&gt;'Capital Structure'!$L$7),0,IF(BQ160&lt;0,IF(BP182&gt;0,MIN(ABS(BQ160)*'Capital Structure'!$M$13,BP182),0),0))</f>
        <v>0</v>
      </c>
      <c r="BR178" s="136">
        <f ca="1">IF(OR(BR157&lt;'Capital Structure'!$K$7,BR157&gt;'Capital Structure'!$L$7),0,IF(BR160&lt;0,IF(BQ182&gt;0,MIN(ABS(BR160)*'Capital Structure'!$M$13,BQ182),0),0))</f>
        <v>0</v>
      </c>
      <c r="BS178" s="136">
        <f ca="1">IF(OR(BS157&lt;'Capital Structure'!$K$7,BS157&gt;'Capital Structure'!$L$7),0,IF(BS160&lt;0,IF(BR182&gt;0,MIN(ABS(BS160)*'Capital Structure'!$M$13,BR182),0),0))</f>
        <v>0</v>
      </c>
      <c r="BT178" s="136">
        <f ca="1">IF(OR(BT157&lt;'Capital Structure'!$K$7,BT157&gt;'Capital Structure'!$L$7),0,IF(BT160&lt;0,IF(BS182&gt;0,MIN(ABS(BT160)*'Capital Structure'!$M$13,BS182),0),0))</f>
        <v>0</v>
      </c>
      <c r="BU178" s="136">
        <f ca="1">IF(OR(BU157&lt;'Capital Structure'!$K$7,BU157&gt;'Capital Structure'!$L$7),0,IF(BU160&lt;0,IF(BT182&gt;0,MIN(ABS(BU160)*'Capital Structure'!$M$13,BT182),0),0))</f>
        <v>0</v>
      </c>
      <c r="BV178" s="136">
        <f>IF(OR(BV157&lt;'Capital Structure'!$K$7,BV157&gt;'Capital Structure'!$L$7),0,IF(BV160&lt;0,IF(BU182&gt;0,MIN(ABS(BV160)*'Capital Structure'!$M$13,BU182),0),0))</f>
        <v>0</v>
      </c>
      <c r="BW178" s="136">
        <f>IF(OR(BW157&lt;'Capital Structure'!$K$7,BW157&gt;'Capital Structure'!$L$7),0,IF(BW160&lt;0,IF(BV182&gt;0,MIN(ABS(BW160)*'Capital Structure'!$M$13,BV182),0),0))</f>
        <v>0</v>
      </c>
      <c r="BX178" s="136">
        <f>IF(OR(BX157&lt;'Capital Structure'!$K$7,BX157&gt;'Capital Structure'!$L$7),0,IF(BX160&lt;0,IF(BW182&gt;0,MIN(ABS(BX160)*'Capital Structure'!$M$13,BW182),0),0))</f>
        <v>0</v>
      </c>
      <c r="BY178" s="136">
        <f>IF(OR(BY157&lt;'Capital Structure'!$K$7,BY157&gt;'Capital Structure'!$L$7),0,IF(BY160&lt;0,IF(BX182&gt;0,MIN(ABS(BY160)*'Capital Structure'!$M$13,BX182),0),0))</f>
        <v>0</v>
      </c>
      <c r="BZ178" s="136">
        <f>IF(OR(BZ157&lt;'Capital Structure'!$K$7,BZ157&gt;'Capital Structure'!$L$7),0,IF(BZ160&lt;0,IF(BY182&gt;0,MIN(ABS(BZ160)*'Capital Structure'!$M$13,BY182),0),0))</f>
        <v>0</v>
      </c>
      <c r="CA178" s="136">
        <f>IF(OR(CA157&lt;'Capital Structure'!$K$7,CA157&gt;'Capital Structure'!$L$7),0,IF(CA160&lt;0,IF(BZ182&gt;0,MIN(ABS(CA160)*'Capital Structure'!$M$13,BZ182),0),0))</f>
        <v>0</v>
      </c>
      <c r="CB178" s="136">
        <f>IF(OR(CB157&lt;'Capital Structure'!$K$7,CB157&gt;'Capital Structure'!$L$7),0,IF(CB160&lt;0,IF(CA182&gt;0,MIN(ABS(CB160)*'Capital Structure'!$M$13,CA182),0),0))</f>
        <v>0</v>
      </c>
      <c r="CC178" s="136">
        <f>IF(OR(CC157&lt;'Capital Structure'!$K$7,CC157&gt;'Capital Structure'!$L$7),0,IF(CC160&lt;0,IF(CB182&gt;0,MIN(ABS(CC160)*'Capital Structure'!$M$13,CB182),0),0))</f>
        <v>0</v>
      </c>
      <c r="CD178" s="136">
        <f>IF(OR(CD157&lt;'Capital Structure'!$K$7,CD157&gt;'Capital Structure'!$L$7),0,IF(CD160&lt;0,IF(CC182&gt;0,MIN(ABS(CD160)*'Capital Structure'!$M$13,CC182),0),0))</f>
        <v>0</v>
      </c>
      <c r="CE178" s="136">
        <f>IF(OR(CE157&lt;'Capital Structure'!$K$7,CE157&gt;'Capital Structure'!$L$7),0,IF(CE160&lt;0,IF(CD182&gt;0,MIN(ABS(CE160)*'Capital Structure'!$M$13,CD182),0),0))</f>
        <v>0</v>
      </c>
      <c r="CF178" s="136">
        <f>IF(OR(CF157&lt;'Capital Structure'!$K$7,CF157&gt;'Capital Structure'!$L$7),0,IF(CF160&lt;0,IF(CE182&gt;0,MIN(ABS(CF160)*'Capital Structure'!$M$13,CE182),0),0))</f>
        <v>0</v>
      </c>
      <c r="CG178" s="136">
        <f>IF(OR(CG157&lt;'Capital Structure'!$K$7,CG157&gt;'Capital Structure'!$L$7),0,IF(CG160&lt;0,IF(CF182&gt;0,MIN(ABS(CG160)*'Capital Structure'!$M$13,CF182),0),0))</f>
        <v>0</v>
      </c>
      <c r="CH178" s="136">
        <f>IF(OR(CH157&lt;'Capital Structure'!$K$7,CH157&gt;'Capital Structure'!$L$7),0,IF(CH160&lt;0,IF(CG182&gt;0,MIN(ABS(CH160)*'Capital Structure'!$M$13,CG182),0),0))</f>
        <v>0</v>
      </c>
      <c r="CI178" s="136">
        <f>IF(OR(CI157&lt;'Capital Structure'!$K$7,CI157&gt;'Capital Structure'!$L$7),0,IF(CI160&lt;0,IF(CH182&gt;0,MIN(ABS(CI160)*'Capital Structure'!$M$13,CH182),0),0))</f>
        <v>0</v>
      </c>
      <c r="CJ178" s="136">
        <f>IF(OR(CJ157&lt;'Capital Structure'!$K$7,CJ157&gt;'Capital Structure'!$L$7),0,IF(CJ160&lt;0,IF(CI182&gt;0,MIN(ABS(CJ160)*'Capital Structure'!$M$13,CI182),0),0))</f>
        <v>0</v>
      </c>
      <c r="CK178" s="136">
        <f>IF(OR(CK157&lt;'Capital Structure'!$K$7,CK157&gt;'Capital Structure'!$L$7),0,IF(CK160&lt;0,IF(CJ182&gt;0,MIN(ABS(CK160)*'Capital Structure'!$M$13,CJ182),0),0))</f>
        <v>0</v>
      </c>
      <c r="CL178" s="136">
        <f>IF(OR(CL157&lt;'Capital Structure'!$K$7,CL157&gt;'Capital Structure'!$L$7),0,IF(CL160&lt;0,IF(CK182&gt;0,MIN(ABS(CL160)*'Capital Structure'!$M$13,CK182),0),0))</f>
        <v>0</v>
      </c>
      <c r="CM178" s="136">
        <f>IF(OR(CM157&lt;'Capital Structure'!$K$7,CM157&gt;'Capital Structure'!$L$7),0,IF(CM160&lt;0,IF(CL182&gt;0,MIN(ABS(CM160)*'Capital Structure'!$M$13,CL182),0),0))</f>
        <v>0</v>
      </c>
      <c r="CN178" s="136">
        <f>IF(OR(CN157&lt;'Capital Structure'!$K$7,CN157&gt;'Capital Structure'!$L$7),0,IF(CN160&lt;0,IF(CM182&gt;0,MIN(ABS(CN160)*'Capital Structure'!$M$13,CM182),0),0))</f>
        <v>0</v>
      </c>
      <c r="CO178" s="136">
        <f>IF(OR(CO157&lt;'Capital Structure'!$K$7,CO157&gt;'Capital Structure'!$L$7),0,IF(CO160&lt;0,IF(CN182&gt;0,MIN(ABS(CO160)*'Capital Structure'!$M$13,CN182),0),0))</f>
        <v>0</v>
      </c>
      <c r="CP178" s="136">
        <f>IF(OR(CP157&lt;'Capital Structure'!$K$7,CP157&gt;'Capital Structure'!$L$7),0,IF(CP160&lt;0,IF(CO182&gt;0,MIN(ABS(CP160)*'Capital Structure'!$M$13,CO182),0),0))</f>
        <v>0</v>
      </c>
      <c r="CQ178" s="136">
        <f>IF(OR(CQ157&lt;'Capital Structure'!$K$7,CQ157&gt;'Capital Structure'!$L$7),0,IF(CQ160&lt;0,IF(CP182&gt;0,MIN(ABS(CQ160)*'Capital Structure'!$M$13,CP182),0),0))</f>
        <v>0</v>
      </c>
      <c r="CR178" s="136">
        <f>IF(OR(CR157&lt;'Capital Structure'!$K$7,CR157&gt;'Capital Structure'!$L$7),0,IF(CR160&lt;0,IF(CQ182&gt;0,MIN(ABS(CR160)*'Capital Structure'!$M$13,CQ182),0),0))</f>
        <v>0</v>
      </c>
      <c r="CS178" s="136">
        <f>IF(OR(CS157&lt;'Capital Structure'!$K$7,CS157&gt;'Capital Structure'!$L$7),0,IF(CS160&lt;0,IF(CR182&gt;0,MIN(ABS(CS160)*'Capital Structure'!$M$13,CR182),0),0))</f>
        <v>0</v>
      </c>
      <c r="CT178" s="136">
        <f>IF(OR(CT157&lt;'Capital Structure'!$K$7,CT157&gt;'Capital Structure'!$L$7),0,IF(CT160&lt;0,IF(CS182&gt;0,MIN(ABS(CT160)*'Capital Structure'!$M$13,CS182),0),0))</f>
        <v>0</v>
      </c>
      <c r="CU178" s="136">
        <f>IF(OR(CU157&lt;'Capital Structure'!$K$7,CU157&gt;'Capital Structure'!$L$7),0,IF(CU160&lt;0,IF(CT182&gt;0,MIN(ABS(CU160)*'Capital Structure'!$M$13,CT182),0),0))</f>
        <v>0</v>
      </c>
      <c r="CV178" s="136">
        <f>IF(OR(CV157&lt;'Capital Structure'!$K$7,CV157&gt;'Capital Structure'!$L$7),0,IF(CV160&lt;0,IF(CU182&gt;0,MIN(ABS(CV160)*'Capital Structure'!$M$13,CU182),0),0))</f>
        <v>0</v>
      </c>
      <c r="CW178" s="136">
        <f>IF(OR(CW157&lt;'Capital Structure'!$K$7,CW157&gt;'Capital Structure'!$L$7),0,IF(CW160&lt;0,IF(CV182&gt;0,MIN(ABS(CW160)*'Capital Structure'!$M$13,CV182),0),0))</f>
        <v>0</v>
      </c>
      <c r="CX178" s="136">
        <f>IF(OR(CX157&lt;'Capital Structure'!$K$7,CX157&gt;'Capital Structure'!$L$7),0,IF(CX160&lt;0,IF(CW182&gt;0,MIN(ABS(CX160)*'Capital Structure'!$M$13,CW182),0),0))</f>
        <v>0</v>
      </c>
      <c r="CY178" s="136">
        <f>IF(OR(CY157&lt;'Capital Structure'!$K$7,CY157&gt;'Capital Structure'!$L$7),0,IF(CY160&lt;0,IF(CX182&gt;0,MIN(ABS(CY160)*'Capital Structure'!$M$13,CX182),0),0))</f>
        <v>0</v>
      </c>
      <c r="CZ178" s="136">
        <f>IF(OR(CZ157&lt;'Capital Structure'!$K$7,CZ157&gt;'Capital Structure'!$L$7),0,IF(CZ160&lt;0,IF(CY182&gt;0,MIN(ABS(CZ160)*'Capital Structure'!$M$13,CY182),0),0))</f>
        <v>0</v>
      </c>
      <c r="DA178" s="136">
        <f>IF(OR(DA157&lt;'Capital Structure'!$K$7,DA157&gt;'Capital Structure'!$L$7),0,IF(DA160&lt;0,IF(CZ182&gt;0,MIN(ABS(DA160)*'Capital Structure'!$M$13,CZ182),0),0))</f>
        <v>0</v>
      </c>
      <c r="DB178" s="136">
        <f>IF(OR(DB157&lt;'Capital Structure'!$K$7,DB157&gt;'Capital Structure'!$L$7),0,IF(DB160&lt;0,IF(DA182&gt;0,MIN(ABS(DB160)*'Capital Structure'!$M$13,DA182),0),0))</f>
        <v>0</v>
      </c>
      <c r="DC178" s="136">
        <f>IF(OR(DC157&lt;'Capital Structure'!$K$7,DC157&gt;'Capital Structure'!$L$7),0,IF(DC160&lt;0,IF(DB182&gt;0,MIN(ABS(DC160)*'Capital Structure'!$M$13,DB182),0),0))</f>
        <v>0</v>
      </c>
      <c r="DD178" s="136">
        <f>IF(OR(DD157&lt;'Capital Structure'!$K$7,DD157&gt;'Capital Structure'!$L$7),0,IF(DD160&lt;0,IF(DC182&gt;0,MIN(ABS(DD160)*'Capital Structure'!$M$13,DC182),0),0))</f>
        <v>0</v>
      </c>
      <c r="DE178" s="136">
        <f>IF(OR(DE157&lt;'Capital Structure'!$K$7,DE157&gt;'Capital Structure'!$L$7),0,IF(DE160&lt;0,IF(DD182&gt;0,MIN(ABS(DE160)*'Capital Structure'!$M$13,DD182),0),0))</f>
        <v>0</v>
      </c>
      <c r="DF178" s="136">
        <f>IF(OR(DF157&lt;'Capital Structure'!$K$7,DF157&gt;'Capital Structure'!$L$7),0,IF(DF160&lt;0,IF(DE182&gt;0,MIN(ABS(DF160)*'Capital Structure'!$M$13,DE182),0),0))</f>
        <v>0</v>
      </c>
      <c r="DG178" s="136">
        <f>IF(OR(DG157&lt;'Capital Structure'!$K$7,DG157&gt;'Capital Structure'!$L$7),0,IF(DG160&lt;0,IF(DF182&gt;0,MIN(ABS(DG160)*'Capital Structure'!$M$13,DF182),0),0))</f>
        <v>0</v>
      </c>
      <c r="DH178" s="136">
        <f>IF(OR(DH157&lt;'Capital Structure'!$K$7,DH157&gt;'Capital Structure'!$L$7),0,IF(DH160&lt;0,IF(DG182&gt;0,MIN(ABS(DH160)*'Capital Structure'!$M$13,DG182),0),0))</f>
        <v>0</v>
      </c>
      <c r="DI178" s="136">
        <f>IF(OR(DI157&lt;'Capital Structure'!$K$7,DI157&gt;'Capital Structure'!$L$7),0,IF(DI160&lt;0,IF(DH182&gt;0,MIN(ABS(DI160)*'Capital Structure'!$M$13,DH182),0),0))</f>
        <v>0</v>
      </c>
      <c r="DJ178" s="136">
        <f>IF(OR(DJ157&lt;'Capital Structure'!$K$7,DJ157&gt;'Capital Structure'!$L$7),0,IF(DJ160&lt;0,IF(DI182&gt;0,MIN(ABS(DJ160)*'Capital Structure'!$M$13,DI182),0),0))</f>
        <v>0</v>
      </c>
      <c r="DK178" s="136">
        <f>IF(OR(DK157&lt;'Capital Structure'!$K$7,DK157&gt;'Capital Structure'!$L$7),0,IF(DK160&lt;0,IF(DJ182&gt;0,MIN(ABS(DK160)*'Capital Structure'!$M$13,DJ182),0),0))</f>
        <v>0</v>
      </c>
      <c r="DL178" s="136">
        <f>IF(OR(DL157&lt;'Capital Structure'!$K$7,DL157&gt;'Capital Structure'!$L$7),0,IF(DL160&lt;0,IF(DK182&gt;0,MIN(ABS(DL160)*'Capital Structure'!$M$13,DK182),0),0))</f>
        <v>0</v>
      </c>
      <c r="DM178" s="136">
        <f>IF(OR(DM157&lt;'Capital Structure'!$K$7,DM157&gt;'Capital Structure'!$L$7),0,IF(DM160&lt;0,IF(DL182&gt;0,MIN(ABS(DM160)*'Capital Structure'!$M$13,DL182),0),0))</f>
        <v>0</v>
      </c>
      <c r="DN178" s="136">
        <f>IF(OR(DN157&lt;'Capital Structure'!$K$7,DN157&gt;'Capital Structure'!$L$7),0,IF(DN160&lt;0,IF(DM182&gt;0,MIN(ABS(DN160)*'Capital Structure'!$M$13,DM182),0),0))</f>
        <v>0</v>
      </c>
      <c r="DO178" s="136">
        <f>IF(OR(DO157&lt;'Capital Structure'!$K$7,DO157&gt;'Capital Structure'!$L$7),0,IF(DO160&lt;0,IF(DN182&gt;0,MIN(ABS(DO160)*'Capital Structure'!$M$13,DN182),0),0))</f>
        <v>0</v>
      </c>
      <c r="DP178" s="136">
        <f>IF(OR(DP157&lt;'Capital Structure'!$K$7,DP157&gt;'Capital Structure'!$L$7),0,IF(DP160&lt;0,IF(DO182&gt;0,MIN(ABS(DP160)*'Capital Structure'!$M$13,DO182),0),0))</f>
        <v>0</v>
      </c>
      <c r="DQ178" s="136">
        <f>IF(OR(DQ157&lt;'Capital Structure'!$K$7,DQ157&gt;'Capital Structure'!$L$7),0,IF(DQ160&lt;0,IF(DP182&gt;0,MIN(ABS(DQ160)*'Capital Structure'!$M$13,DP182),0),0))</f>
        <v>0</v>
      </c>
      <c r="DR178" s="136">
        <f>IF(OR(DR157&lt;'Capital Structure'!$K$7,DR157&gt;'Capital Structure'!$L$7),0,IF(DR160&lt;0,IF(DQ182&gt;0,MIN(ABS(DR160)*'Capital Structure'!$M$13,DQ182),0),0))</f>
        <v>0</v>
      </c>
      <c r="DS178" s="136">
        <f>IF(OR(DS157&lt;'Capital Structure'!$K$7,DS157&gt;'Capital Structure'!$L$7),0,IF(DS160&lt;0,IF(DR182&gt;0,MIN(ABS(DS160)*'Capital Structure'!$M$13,DR182),0),0))</f>
        <v>0</v>
      </c>
      <c r="DT178" s="136">
        <f>IF(OR(DT157&lt;'Capital Structure'!$K$7,DT157&gt;'Capital Structure'!$L$7),0,IF(DT160&lt;0,IF(DS182&gt;0,MIN(ABS(DT160)*'Capital Structure'!$M$13,DS182),0),0))</f>
        <v>0</v>
      </c>
      <c r="DU178" s="136">
        <f>IF(OR(DU157&lt;'Capital Structure'!$K$7,DU157&gt;'Capital Structure'!$L$7),0,IF(DU160&lt;0,IF(DT182&gt;0,MIN(ABS(DU160)*'Capital Structure'!$M$13,DT182),0),0))</f>
        <v>0</v>
      </c>
      <c r="DV178" s="136">
        <f>IF(OR(DV157&lt;'Capital Structure'!$K$7,DV157&gt;'Capital Structure'!$L$7),0,IF(DV160&lt;0,IF(DU182&gt;0,MIN(ABS(DV160)*'Capital Structure'!$M$13,DU182),0),0))</f>
        <v>0</v>
      </c>
      <c r="DW178" s="136">
        <f>IF(OR(DW157&lt;'Capital Structure'!$K$7,DW157&gt;'Capital Structure'!$L$7),0,IF(DW160&lt;0,IF(DV182&gt;0,MIN(ABS(DW160)*'Capital Structure'!$M$13,DV182),0),0))</f>
        <v>0</v>
      </c>
      <c r="DX178" s="136">
        <f>IF(OR(DX157&lt;'Capital Structure'!$K$7,DX157&gt;'Capital Structure'!$L$7),0,IF(DX160&lt;0,IF(DW182&gt;0,MIN(ABS(DX160)*'Capital Structure'!$M$13,DW182),0),0))</f>
        <v>0</v>
      </c>
      <c r="DY178" s="136">
        <f>IF(OR(DY157&lt;'Capital Structure'!$K$7,DY157&gt;'Capital Structure'!$L$7),0,IF(DY160&lt;0,IF(DX182&gt;0,MIN(ABS(DY160)*'Capital Structure'!$M$13,DX182),0),0))</f>
        <v>0</v>
      </c>
      <c r="DZ178" s="136">
        <f>IF(OR(DZ157&lt;'Capital Structure'!$K$7,DZ157&gt;'Capital Structure'!$L$7),0,IF(DZ160&lt;0,IF(DY182&gt;0,MIN(ABS(DZ160)*'Capital Structure'!$M$13,DY182),0),0))</f>
        <v>0</v>
      </c>
      <c r="EA178" s="136">
        <f>IF(OR(EA157&lt;'Capital Structure'!$K$7,EA157&gt;'Capital Structure'!$L$7),0,IF(EA160&lt;0,IF(DZ182&gt;0,MIN(ABS(EA160)*'Capital Structure'!$M$13,DZ182),0),0))</f>
        <v>0</v>
      </c>
      <c r="EB178" s="136">
        <f>IF(OR(EB157&lt;'Capital Structure'!$K$7,EB157&gt;'Capital Structure'!$L$7),0,IF(EB160&lt;0,IF(EA182&gt;0,MIN(ABS(EB160)*'Capital Structure'!$M$13,EA182),0),0))</f>
        <v>0</v>
      </c>
      <c r="EC178" s="136">
        <f>IF(OR(EC157&lt;'Capital Structure'!$K$7,EC157&gt;'Capital Structure'!$L$7),0,IF(EC160&lt;0,IF(EB182&gt;0,MIN(ABS(EC160)*'Capital Structure'!$M$13,EB182),0),0))</f>
        <v>0</v>
      </c>
      <c r="ED178" s="136">
        <f>IF(OR(ED157&lt;'Capital Structure'!$K$7,ED157&gt;'Capital Structure'!$L$7),0,IF(ED160&lt;0,IF(EC182&gt;0,MIN(ABS(ED160)*'Capital Structure'!$M$13,EC182),0),0))</f>
        <v>0</v>
      </c>
      <c r="EE178" s="136">
        <f>IF(OR(EE157&lt;'Capital Structure'!$K$7,EE157&gt;'Capital Structure'!$L$7),0,IF(EE160&lt;0,IF(ED182&gt;0,MIN(ABS(EE160)*'Capital Structure'!$M$13,ED182),0),0))</f>
        <v>0</v>
      </c>
      <c r="EF178" s="136">
        <f>IF(OR(EF157&lt;'Capital Structure'!$K$7,EF157&gt;'Capital Structure'!$L$7),0,IF(EF160&lt;0,IF(EE182&gt;0,MIN(ABS(EF160)*'Capital Structure'!$M$13,EE182),0),0))</f>
        <v>0</v>
      </c>
      <c r="EG178" s="136">
        <f>IF(OR(EG157&lt;'Capital Structure'!$K$7,EG157&gt;'Capital Structure'!$L$7),0,IF(EG160&lt;0,IF(EF182&gt;0,MIN(ABS(EG160)*'Capital Structure'!$M$13,EF182),0),0))</f>
        <v>0</v>
      </c>
      <c r="EH178" s="136">
        <f>IF(OR(EH157&lt;'Capital Structure'!$K$7,EH157&gt;'Capital Structure'!$L$7),0,IF(EH160&lt;0,IF(EG182&gt;0,MIN(ABS(EH160)*'Capital Structure'!$M$13,EG182),0),0))</f>
        <v>0</v>
      </c>
      <c r="EI178" s="136">
        <f>IF(OR(EI157&lt;'Capital Structure'!$K$7,EI157&gt;'Capital Structure'!$L$7),0,IF(EI160&lt;0,IF(EH182&gt;0,MIN(ABS(EI160)*'Capital Structure'!$M$13,EH182),0),0))</f>
        <v>0</v>
      </c>
      <c r="EJ178" s="136">
        <f>IF(OR(EJ157&lt;'Capital Structure'!$K$7,EJ157&gt;'Capital Structure'!$L$7),0,IF(EJ160&lt;0,IF(EI182&gt;0,MIN(ABS(EJ160)*'Capital Structure'!$M$13,EI182),0),0))</f>
        <v>0</v>
      </c>
      <c r="EK178" s="136">
        <f>IF(OR(EK157&lt;'Capital Structure'!$K$7,EK157&gt;'Capital Structure'!$L$7),0,IF(EK160&lt;0,IF(EJ182&gt;0,MIN(ABS(EK160)*'Capital Structure'!$M$13,EJ182),0),0))</f>
        <v>0</v>
      </c>
    </row>
    <row r="179" spans="1:16384" s="126" customFormat="1">
      <c r="A179" s="126" t="s">
        <v>296</v>
      </c>
      <c r="B179" s="126" t="s">
        <v>368</v>
      </c>
      <c r="E179" s="153">
        <f>MAX((D181+E178)*'Capital Structure'!$M$15/12,0)</f>
        <v>0</v>
      </c>
      <c r="F179" s="153">
        <f ca="1">MAX((E181+F178)*'Capital Structure'!$M$15/12,0)</f>
        <v>89520.704977424743</v>
      </c>
      <c r="G179" s="153">
        <f ca="1">MAX((F181+G178)*'Capital Structure'!$M$15/12,0)</f>
        <v>168182.22995484949</v>
      </c>
      <c r="H179" s="153">
        <f ca="1">MAX((G181+H178)*'Capital Structure'!$M$15/12,0)</f>
        <v>217183.6</v>
      </c>
      <c r="I179" s="153">
        <f ca="1">MAX((H181+I178)*'Capital Structure'!$M$15/12,0)</f>
        <v>217183.6</v>
      </c>
      <c r="J179" s="153">
        <f ca="1">MAX((I181+J178)*'Capital Structure'!$M$15/12,0)</f>
        <v>217183.6</v>
      </c>
      <c r="K179" s="153">
        <f ca="1">MAX((J181+K178)*'Capital Structure'!$M$15/12,0)</f>
        <v>217183.6</v>
      </c>
      <c r="L179" s="153">
        <f ca="1">MAX((K181+L178)*'Capital Structure'!$M$15/12,0)</f>
        <v>217183.6</v>
      </c>
      <c r="M179" s="153">
        <f ca="1">MAX((L181+M178)*'Capital Structure'!$M$15/12,0)</f>
        <v>217183.6</v>
      </c>
      <c r="N179" s="153">
        <f ca="1">MAX((M181+N178)*'Capital Structure'!$M$15/12,0)</f>
        <v>201255.98139975153</v>
      </c>
      <c r="O179" s="153">
        <f ca="1">MAX((N181+O178)*'Capital Structure'!$M$15/12,0)</f>
        <v>185328.36279950303</v>
      </c>
      <c r="P179" s="153">
        <f ca="1">MAX((O181+P178)*'Capital Structure'!$M$15/12,0)</f>
        <v>84604.380562890918</v>
      </c>
      <c r="Q179" s="153">
        <f ca="1">MAX((P181+Q178)*'Capital Structure'!$M$15/12,0)</f>
        <v>0</v>
      </c>
      <c r="R179" s="153">
        <f ca="1">MAX((Q181+R178)*'Capital Structure'!$M$15/12,0)</f>
        <v>0</v>
      </c>
      <c r="S179" s="153">
        <f ca="1">MAX((R181+S178)*'Capital Structure'!$M$15/12,0)</f>
        <v>0</v>
      </c>
      <c r="T179" s="153">
        <f ca="1">MAX((S181+T178)*'Capital Structure'!$M$15/12,0)</f>
        <v>0</v>
      </c>
      <c r="U179" s="153">
        <f ca="1">MAX((T181+U178)*'Capital Structure'!$M$15/12,0)</f>
        <v>0</v>
      </c>
      <c r="V179" s="153">
        <f ca="1">MAX((U181+V178)*'Capital Structure'!$M$15/12,0)</f>
        <v>0</v>
      </c>
      <c r="W179" s="153">
        <f ca="1">MAX((V181+W178)*'Capital Structure'!$M$15/12,0)</f>
        <v>0</v>
      </c>
      <c r="X179" s="153">
        <f ca="1">MAX((W181+X178)*'Capital Structure'!$M$15/12,0)</f>
        <v>0</v>
      </c>
      <c r="Y179" s="153">
        <f ca="1">MAX((X181+Y178)*'Capital Structure'!$M$15/12,0)</f>
        <v>0</v>
      </c>
      <c r="Z179" s="153">
        <f ca="1">MAX((Y181+Z178)*'Capital Structure'!$M$15/12,0)</f>
        <v>0</v>
      </c>
      <c r="AA179" s="153">
        <f ca="1">MAX((Z181+AA178)*'Capital Structure'!$M$15/12,0)</f>
        <v>0</v>
      </c>
      <c r="AB179" s="153">
        <f ca="1">MAX((AA181+AB178)*'Capital Structure'!$M$15/12,0)</f>
        <v>0</v>
      </c>
      <c r="AC179" s="153">
        <f ca="1">MAX((AB181+AC178)*'Capital Structure'!$M$15/12,0)</f>
        <v>0</v>
      </c>
      <c r="AD179" s="153">
        <f ca="1">MAX((AC181+AD178)*'Capital Structure'!$M$15/12,0)</f>
        <v>0</v>
      </c>
      <c r="AE179" s="153">
        <f ca="1">MAX((AD181+AE178)*'Capital Structure'!$M$15/12,0)</f>
        <v>0</v>
      </c>
      <c r="AF179" s="153">
        <f ca="1">MAX((AE181+AF178)*'Capital Structure'!$M$15/12,0)</f>
        <v>0</v>
      </c>
      <c r="AG179" s="153">
        <f ca="1">MAX((AF181+AG178)*'Capital Structure'!$M$15/12,0)</f>
        <v>0</v>
      </c>
      <c r="AH179" s="153">
        <f ca="1">MAX((AG181+AH178)*'Capital Structure'!$M$15/12,0)</f>
        <v>0</v>
      </c>
      <c r="AI179" s="153">
        <f ca="1">MAX((AH181+AI178)*'Capital Structure'!$M$15/12,0)</f>
        <v>0</v>
      </c>
      <c r="AJ179" s="153">
        <f ca="1">MAX((AI181+AJ178)*'Capital Structure'!$M$15/12,0)</f>
        <v>0</v>
      </c>
      <c r="AK179" s="153">
        <f ca="1">MAX((AJ181+AK178)*'Capital Structure'!$M$15/12,0)</f>
        <v>0</v>
      </c>
      <c r="AL179" s="153">
        <f ca="1">MAX((AK181+AL178)*'Capital Structure'!$M$15/12,0)</f>
        <v>0</v>
      </c>
      <c r="AM179" s="153">
        <f ca="1">MAX((AL181+AM178)*'Capital Structure'!$M$15/12,0)</f>
        <v>0</v>
      </c>
      <c r="AN179" s="153">
        <f ca="1">MAX((AM181+AN178)*'Capital Structure'!$M$15/12,0)</f>
        <v>0</v>
      </c>
      <c r="AO179" s="153">
        <f ca="1">MAX((AN181+AO178)*'Capital Structure'!$M$15/12,0)</f>
        <v>0</v>
      </c>
      <c r="AP179" s="153">
        <f ca="1">MAX((AO181+AP178)*'Capital Structure'!$M$15/12,0)</f>
        <v>0</v>
      </c>
      <c r="AQ179" s="153">
        <f ca="1">MAX((AP181+AQ178)*'Capital Structure'!$M$15/12,0)</f>
        <v>0</v>
      </c>
      <c r="AR179" s="153">
        <f ca="1">MAX((AQ181+AR178)*'Capital Structure'!$M$15/12,0)</f>
        <v>0</v>
      </c>
      <c r="AS179" s="153">
        <f ca="1">MAX((AR181+AS178)*'Capital Structure'!$M$15/12,0)</f>
        <v>0</v>
      </c>
      <c r="AT179" s="153">
        <f ca="1">MAX((AS181+AT178)*'Capital Structure'!$M$15/12,0)</f>
        <v>0</v>
      </c>
      <c r="AU179" s="153">
        <f ca="1">MAX((AT181+AU178)*'Capital Structure'!$M$15/12,0)</f>
        <v>0</v>
      </c>
      <c r="AV179" s="153">
        <f ca="1">MAX((AU181+AV178)*'Capital Structure'!$M$15/12,0)</f>
        <v>0</v>
      </c>
      <c r="AW179" s="153">
        <f ca="1">MAX((AV181+AW178)*'Capital Structure'!$M$15/12,0)</f>
        <v>0</v>
      </c>
      <c r="AX179" s="153">
        <f ca="1">MAX((AW181+AX178)*'Capital Structure'!$M$15/12,0)</f>
        <v>0</v>
      </c>
      <c r="AY179" s="153">
        <f ca="1">MAX((AX181+AY178)*'Capital Structure'!$M$15/12,0)</f>
        <v>0</v>
      </c>
      <c r="AZ179" s="153">
        <f ca="1">MAX((AY181+AZ178)*'Capital Structure'!$M$15/12,0)</f>
        <v>0</v>
      </c>
      <c r="BA179" s="153">
        <f ca="1">MAX((AZ181+BA178)*'Capital Structure'!$M$15/12,0)</f>
        <v>108.67465277777779</v>
      </c>
      <c r="BB179" s="153" t="e">
        <f ca="1">MAX((BA181+BB178)*'Capital Structure'!$M$15/12,0)</f>
        <v>#DIV/0!</v>
      </c>
      <c r="BC179" s="153" t="e">
        <f ca="1">MAX((BB181+BC178)*'Capital Structure'!$M$15/12,0)</f>
        <v>#DIV/0!</v>
      </c>
      <c r="BD179" s="153" t="e">
        <f ca="1">MAX((BC181+BD178)*'Capital Structure'!$M$15/12,0)</f>
        <v>#DIV/0!</v>
      </c>
      <c r="BE179" s="153" t="e">
        <f ca="1">MAX((BD181+BE178)*'Capital Structure'!$M$15/12,0)</f>
        <v>#DIV/0!</v>
      </c>
      <c r="BF179" s="153" t="e">
        <f ca="1">MAX((BE181+BF178)*'Capital Structure'!$M$15/12,0)</f>
        <v>#DIV/0!</v>
      </c>
      <c r="BG179" s="153" t="e">
        <f ca="1">MAX((BF181+BG178)*'Capital Structure'!$M$15/12,0)</f>
        <v>#DIV/0!</v>
      </c>
      <c r="BH179" s="153" t="e">
        <f ca="1">MAX((BG181+BH178)*'Capital Structure'!$M$15/12,0)</f>
        <v>#DIV/0!</v>
      </c>
      <c r="BI179" s="153" t="e">
        <f ca="1">MAX((BH181+BI178)*'Capital Structure'!$M$15/12,0)</f>
        <v>#DIV/0!</v>
      </c>
      <c r="BJ179" s="153" t="e">
        <f ca="1">MAX((BI181+BJ178)*'Capital Structure'!$M$15/12,0)</f>
        <v>#DIV/0!</v>
      </c>
      <c r="BK179" s="153" t="e">
        <f ca="1">MAX((BJ181+BK178)*'Capital Structure'!$M$15/12,0)</f>
        <v>#DIV/0!</v>
      </c>
      <c r="BL179" s="153" t="e">
        <f ca="1">MAX((BK181+BL178)*'Capital Structure'!$M$15/12,0)</f>
        <v>#DIV/0!</v>
      </c>
      <c r="BM179" s="153" t="e">
        <f ca="1">MAX((BL181+BM178)*'Capital Structure'!$M$15/12,0)</f>
        <v>#DIV/0!</v>
      </c>
      <c r="BN179" s="153" t="e">
        <f ca="1">MAX((BM181+BN178)*'Capital Structure'!$M$15/12,0)</f>
        <v>#DIV/0!</v>
      </c>
      <c r="BO179" s="153" t="e">
        <f ca="1">MAX((BN181+BO178)*'Capital Structure'!$M$15/12,0)</f>
        <v>#DIV/0!</v>
      </c>
      <c r="BP179" s="153" t="e">
        <f ca="1">MAX((BO181+BP178)*'Capital Structure'!$M$15/12,0)</f>
        <v>#DIV/0!</v>
      </c>
      <c r="BQ179" s="153" t="e">
        <f ca="1">MAX((BP181+BQ178)*'Capital Structure'!$M$15/12,0)</f>
        <v>#DIV/0!</v>
      </c>
      <c r="BR179" s="153" t="e">
        <f ca="1">MAX((BQ181+BR178)*'Capital Structure'!$M$15/12,0)</f>
        <v>#DIV/0!</v>
      </c>
      <c r="BS179" s="153" t="e">
        <f ca="1">MAX((BR181+BS178)*'Capital Structure'!$M$15/12,0)</f>
        <v>#DIV/0!</v>
      </c>
      <c r="BT179" s="153" t="e">
        <f ca="1">MAX((BS181+BT178)*'Capital Structure'!$M$15/12,0)</f>
        <v>#DIV/0!</v>
      </c>
      <c r="BU179" s="153" t="e">
        <f ca="1">MAX((BT181+BU178)*'Capital Structure'!$M$15/12,0)</f>
        <v>#DIV/0!</v>
      </c>
      <c r="BV179" s="153" t="e">
        <f ca="1">MAX((BU181+BV178)*'Capital Structure'!$M$15/12,0)</f>
        <v>#DIV/0!</v>
      </c>
      <c r="BW179" s="153" t="e">
        <f ca="1">MAX((BV181+BW178)*'Capital Structure'!$M$15/12,0)</f>
        <v>#DIV/0!</v>
      </c>
      <c r="BX179" s="153" t="e">
        <f ca="1">MAX((BW181+BX178)*'Capital Structure'!$M$15/12,0)</f>
        <v>#DIV/0!</v>
      </c>
      <c r="BY179" s="153" t="e">
        <f ca="1">MAX((BX181+BY178)*'Capital Structure'!$M$15/12,0)</f>
        <v>#DIV/0!</v>
      </c>
      <c r="BZ179" s="153" t="e">
        <f ca="1">MAX((BY181+BZ178)*'Capital Structure'!$M$15/12,0)</f>
        <v>#DIV/0!</v>
      </c>
      <c r="CA179" s="153" t="e">
        <f ca="1">MAX((BZ181+CA178)*'Capital Structure'!$M$15/12,0)</f>
        <v>#DIV/0!</v>
      </c>
      <c r="CB179" s="153" t="e">
        <f ca="1">MAX((CA181+CB178)*'Capital Structure'!$M$15/12,0)</f>
        <v>#DIV/0!</v>
      </c>
      <c r="CC179" s="153" t="e">
        <f ca="1">MAX((CB181+CC178)*'Capital Structure'!$M$15/12,0)</f>
        <v>#DIV/0!</v>
      </c>
      <c r="CD179" s="153" t="e">
        <f ca="1">MAX((CC181+CD178)*'Capital Structure'!$M$15/12,0)</f>
        <v>#DIV/0!</v>
      </c>
      <c r="CE179" s="153" t="e">
        <f ca="1">MAX((CD181+CE178)*'Capital Structure'!$M$15/12,0)</f>
        <v>#DIV/0!</v>
      </c>
      <c r="CF179" s="153" t="e">
        <f ca="1">MAX((CE181+CF178)*'Capital Structure'!$M$15/12,0)</f>
        <v>#DIV/0!</v>
      </c>
      <c r="CG179" s="153" t="e">
        <f ca="1">MAX((CF181+CG178)*'Capital Structure'!$M$15/12,0)</f>
        <v>#DIV/0!</v>
      </c>
      <c r="CH179" s="153" t="e">
        <f ca="1">MAX((CG181+CH178)*'Capital Structure'!$M$15/12,0)</f>
        <v>#DIV/0!</v>
      </c>
      <c r="CI179" s="153" t="e">
        <f ca="1">MAX((CH181+CI178)*'Capital Structure'!$M$15/12,0)</f>
        <v>#DIV/0!</v>
      </c>
      <c r="CJ179" s="153" t="e">
        <f ca="1">MAX((CI181+CJ178)*'Capital Structure'!$M$15/12,0)</f>
        <v>#DIV/0!</v>
      </c>
      <c r="CK179" s="153" t="e">
        <f ca="1">MAX((CJ181+CK178)*'Capital Structure'!$M$15/12,0)</f>
        <v>#DIV/0!</v>
      </c>
      <c r="CL179" s="153" t="e">
        <f ca="1">MAX((CK181+CL178)*'Capital Structure'!$M$15/12,0)</f>
        <v>#DIV/0!</v>
      </c>
      <c r="CM179" s="153" t="e">
        <f ca="1">MAX((CL181+CM178)*'Capital Structure'!$M$15/12,0)</f>
        <v>#DIV/0!</v>
      </c>
      <c r="CN179" s="153" t="e">
        <f ca="1">MAX((CM181+CN178)*'Capital Structure'!$M$15/12,0)</f>
        <v>#DIV/0!</v>
      </c>
      <c r="CO179" s="153" t="e">
        <f ca="1">MAX((CN181+CO178)*'Capital Structure'!$M$15/12,0)</f>
        <v>#DIV/0!</v>
      </c>
      <c r="CP179" s="153" t="e">
        <f ca="1">MAX((CO181+CP178)*'Capital Structure'!$M$15/12,0)</f>
        <v>#DIV/0!</v>
      </c>
      <c r="CQ179" s="153" t="e">
        <f ca="1">MAX((CP181+CQ178)*'Capital Structure'!$M$15/12,0)</f>
        <v>#DIV/0!</v>
      </c>
      <c r="CR179" s="153" t="e">
        <f ca="1">MAX((CQ181+CR178)*'Capital Structure'!$M$15/12,0)</f>
        <v>#DIV/0!</v>
      </c>
      <c r="CS179" s="153" t="e">
        <f ca="1">MAX((CR181+CS178)*'Capital Structure'!$M$15/12,0)</f>
        <v>#DIV/0!</v>
      </c>
      <c r="CT179" s="153" t="e">
        <f ca="1">MAX((CS181+CT178)*'Capital Structure'!$M$15/12,0)</f>
        <v>#DIV/0!</v>
      </c>
      <c r="CU179" s="153" t="e">
        <f ca="1">MAX((CT181+CU178)*'Capital Structure'!$M$15/12,0)</f>
        <v>#DIV/0!</v>
      </c>
      <c r="CV179" s="153" t="e">
        <f ca="1">MAX((CU181+CV178)*'Capital Structure'!$M$15/12,0)</f>
        <v>#DIV/0!</v>
      </c>
      <c r="CW179" s="153" t="e">
        <f ca="1">MAX((CV181+CW178)*'Capital Structure'!$M$15/12,0)</f>
        <v>#DIV/0!</v>
      </c>
      <c r="CX179" s="153" t="e">
        <f ca="1">MAX((CW181+CX178)*'Capital Structure'!$M$15/12,0)</f>
        <v>#DIV/0!</v>
      </c>
      <c r="CY179" s="153" t="e">
        <f ca="1">MAX((CX181+CY178)*'Capital Structure'!$M$15/12,0)</f>
        <v>#DIV/0!</v>
      </c>
      <c r="CZ179" s="153" t="e">
        <f ca="1">MAX((CY181+CZ178)*'Capital Structure'!$M$15/12,0)</f>
        <v>#DIV/0!</v>
      </c>
      <c r="DA179" s="153" t="e">
        <f ca="1">MAX((CZ181+DA178)*'Capital Structure'!$M$15/12,0)</f>
        <v>#DIV/0!</v>
      </c>
      <c r="DB179" s="153" t="e">
        <f ca="1">MAX((DA181+DB178)*'Capital Structure'!$M$15/12,0)</f>
        <v>#DIV/0!</v>
      </c>
      <c r="DC179" s="153" t="e">
        <f ca="1">MAX((DB181+DC178)*'Capital Structure'!$M$15/12,0)</f>
        <v>#DIV/0!</v>
      </c>
      <c r="DD179" s="153" t="e">
        <f ca="1">MAX((DC181+DD178)*'Capital Structure'!$M$15/12,0)</f>
        <v>#DIV/0!</v>
      </c>
      <c r="DE179" s="153" t="e">
        <f ca="1">MAX((DD181+DE178)*'Capital Structure'!$M$15/12,0)</f>
        <v>#DIV/0!</v>
      </c>
      <c r="DF179" s="153" t="e">
        <f ca="1">MAX((DE181+DF178)*'Capital Structure'!$M$15/12,0)</f>
        <v>#DIV/0!</v>
      </c>
      <c r="DG179" s="153" t="e">
        <f ca="1">MAX((DF181+DG178)*'Capital Structure'!$M$15/12,0)</f>
        <v>#DIV/0!</v>
      </c>
      <c r="DH179" s="153" t="e">
        <f ca="1">MAX((DG181+DH178)*'Capital Structure'!$M$15/12,0)</f>
        <v>#DIV/0!</v>
      </c>
      <c r="DI179" s="153" t="e">
        <f ca="1">MAX((DH181+DI178)*'Capital Structure'!$M$15/12,0)</f>
        <v>#DIV/0!</v>
      </c>
      <c r="DJ179" s="153" t="e">
        <f ca="1">MAX((DI181+DJ178)*'Capital Structure'!$M$15/12,0)</f>
        <v>#DIV/0!</v>
      </c>
      <c r="DK179" s="153" t="e">
        <f ca="1">MAX((DJ181+DK178)*'Capital Structure'!$M$15/12,0)</f>
        <v>#DIV/0!</v>
      </c>
      <c r="DL179" s="153" t="e">
        <f ca="1">MAX((DK181+DL178)*'Capital Structure'!$M$15/12,0)</f>
        <v>#DIV/0!</v>
      </c>
      <c r="DM179" s="153" t="e">
        <f ca="1">MAX((DL181+DM178)*'Capital Structure'!$M$15/12,0)</f>
        <v>#DIV/0!</v>
      </c>
      <c r="DN179" s="153" t="e">
        <f ca="1">MAX((DM181+DN178)*'Capital Structure'!$M$15/12,0)</f>
        <v>#DIV/0!</v>
      </c>
      <c r="DO179" s="153" t="e">
        <f ca="1">MAX((DN181+DO178)*'Capital Structure'!$M$15/12,0)</f>
        <v>#DIV/0!</v>
      </c>
      <c r="DP179" s="153" t="e">
        <f ca="1">MAX((DO181+DP178)*'Capital Structure'!$M$15/12,0)</f>
        <v>#DIV/0!</v>
      </c>
      <c r="DQ179" s="153" t="e">
        <f ca="1">MAX((DP181+DQ178)*'Capital Structure'!$M$15/12,0)</f>
        <v>#DIV/0!</v>
      </c>
      <c r="DR179" s="153" t="e">
        <f ca="1">MAX((DQ181+DR178)*'Capital Structure'!$M$15/12,0)</f>
        <v>#DIV/0!</v>
      </c>
      <c r="DS179" s="153" t="e">
        <f ca="1">MAX((DR181+DS178)*'Capital Structure'!$M$15/12,0)</f>
        <v>#DIV/0!</v>
      </c>
      <c r="DT179" s="153" t="e">
        <f ca="1">MAX((DS181+DT178)*'Capital Structure'!$M$15/12,0)</f>
        <v>#DIV/0!</v>
      </c>
      <c r="DU179" s="153" t="e">
        <f ca="1">MAX((DT181+DU178)*'Capital Structure'!$M$15/12,0)</f>
        <v>#DIV/0!</v>
      </c>
      <c r="DV179" s="153" t="e">
        <f ca="1">MAX((DU181+DV178)*'Capital Structure'!$M$15/12,0)</f>
        <v>#DIV/0!</v>
      </c>
      <c r="DW179" s="153" t="e">
        <f ca="1">MAX((DV181+DW178)*'Capital Structure'!$M$15/12,0)</f>
        <v>#DIV/0!</v>
      </c>
      <c r="DX179" s="153" t="e">
        <f ca="1">MAX((DW181+DX178)*'Capital Structure'!$M$15/12,0)</f>
        <v>#DIV/0!</v>
      </c>
      <c r="DY179" s="153" t="e">
        <f ca="1">MAX((DX181+DY178)*'Capital Structure'!$M$15/12,0)</f>
        <v>#DIV/0!</v>
      </c>
      <c r="DZ179" s="153" t="e">
        <f ca="1">MAX((DY181+DZ178)*'Capital Structure'!$M$15/12,0)</f>
        <v>#DIV/0!</v>
      </c>
      <c r="EA179" s="153" t="e">
        <f ca="1">MAX((DZ181+EA178)*'Capital Structure'!$M$15/12,0)</f>
        <v>#DIV/0!</v>
      </c>
      <c r="EB179" s="153" t="e">
        <f ca="1">MAX((EA181+EB178)*'Capital Structure'!$M$15/12,0)</f>
        <v>#DIV/0!</v>
      </c>
      <c r="EC179" s="153" t="e">
        <f ca="1">MAX((EB181+EC178)*'Capital Structure'!$M$15/12,0)</f>
        <v>#DIV/0!</v>
      </c>
      <c r="ED179" s="153" t="e">
        <f ca="1">MAX((EC181+ED178)*'Capital Structure'!$M$15/12,0)</f>
        <v>#DIV/0!</v>
      </c>
      <c r="EE179" s="153" t="e">
        <f ca="1">MAX((ED181+EE178)*'Capital Structure'!$M$15/12,0)</f>
        <v>#DIV/0!</v>
      </c>
      <c r="EF179" s="153" t="e">
        <f ca="1">MAX((EE181+EF178)*'Capital Structure'!$M$15/12,0)</f>
        <v>#DIV/0!</v>
      </c>
      <c r="EG179" s="153" t="e">
        <f ca="1">MAX((EF181+EG178)*'Capital Structure'!$M$15/12,0)</f>
        <v>#DIV/0!</v>
      </c>
      <c r="EH179" s="153" t="e">
        <f ca="1">MAX((EG181+EH178)*'Capital Structure'!$M$15/12,0)</f>
        <v>#DIV/0!</v>
      </c>
      <c r="EI179" s="153" t="e">
        <f ca="1">MAX((EH181+EI178)*'Capital Structure'!$M$15/12,0)</f>
        <v>#DIV/0!</v>
      </c>
      <c r="EJ179" s="153" t="e">
        <f ca="1">MAX((EI181+EJ178)*'Capital Structure'!$M$15/12,0)</f>
        <v>#DIV/0!</v>
      </c>
      <c r="EK179" s="153" t="e">
        <f ca="1">MAX((EJ181+EK178)*'Capital Structure'!$M$15/12,0)</f>
        <v>#DIV/0!</v>
      </c>
    </row>
    <row r="180" spans="1:16384">
      <c r="B180" s="125" t="s">
        <v>352</v>
      </c>
      <c r="C180" s="125"/>
      <c r="D180" s="125"/>
      <c r="E180" s="136">
        <f t="shared" ref="E180:BP180" ca="1" si="77">IF((E160)&gt;0,MIN(E160,D181+E179),0)</f>
        <v>0</v>
      </c>
      <c r="F180" s="136">
        <f t="shared" ca="1" si="77"/>
        <v>0</v>
      </c>
      <c r="G180" s="136">
        <f t="shared" ca="1" si="77"/>
        <v>0</v>
      </c>
      <c r="H180" s="136">
        <f t="shared" ca="1" si="77"/>
        <v>0</v>
      </c>
      <c r="I180" s="136">
        <f t="shared" ca="1" si="77"/>
        <v>0</v>
      </c>
      <c r="J180" s="136">
        <f t="shared" ca="1" si="77"/>
        <v>0</v>
      </c>
      <c r="K180" s="136">
        <f t="shared" ca="1" si="77"/>
        <v>0</v>
      </c>
      <c r="L180" s="136">
        <f t="shared" ca="1" si="77"/>
        <v>0</v>
      </c>
      <c r="M180" s="136">
        <f t="shared" ca="1" si="77"/>
        <v>3822628.464059636</v>
      </c>
      <c r="N180" s="136">
        <f t="shared" ca="1" si="77"/>
        <v>3822628.464059636</v>
      </c>
      <c r="O180" s="136">
        <f t="shared" ca="1" si="77"/>
        <v>24173755.736786909</v>
      </c>
      <c r="P180" s="136">
        <f t="shared" ca="1" si="77"/>
        <v>20389655.715656709</v>
      </c>
      <c r="Q180" s="136">
        <f t="shared" ca="1" si="77"/>
        <v>0</v>
      </c>
      <c r="R180" s="136">
        <f t="shared" ca="1" si="77"/>
        <v>0</v>
      </c>
      <c r="S180" s="136">
        <f t="shared" ca="1" si="77"/>
        <v>0</v>
      </c>
      <c r="T180" s="136">
        <f t="shared" ca="1" si="77"/>
        <v>0</v>
      </c>
      <c r="U180" s="136">
        <f t="shared" ca="1" si="77"/>
        <v>0</v>
      </c>
      <c r="V180" s="136">
        <f t="shared" ca="1" si="77"/>
        <v>0</v>
      </c>
      <c r="W180" s="136">
        <f t="shared" ca="1" si="77"/>
        <v>0</v>
      </c>
      <c r="X180" s="136">
        <f t="shared" ca="1" si="77"/>
        <v>0</v>
      </c>
      <c r="Y180" s="136">
        <f t="shared" ca="1" si="77"/>
        <v>0</v>
      </c>
      <c r="Z180" s="136">
        <f t="shared" ca="1" si="77"/>
        <v>0</v>
      </c>
      <c r="AA180" s="136">
        <f t="shared" ca="1" si="77"/>
        <v>0</v>
      </c>
      <c r="AB180" s="136">
        <f t="shared" ca="1" si="77"/>
        <v>0</v>
      </c>
      <c r="AC180" s="136">
        <f t="shared" ca="1" si="77"/>
        <v>0</v>
      </c>
      <c r="AD180" s="136">
        <f t="shared" ca="1" si="77"/>
        <v>0</v>
      </c>
      <c r="AE180" s="136">
        <f t="shared" ca="1" si="77"/>
        <v>0</v>
      </c>
      <c r="AF180" s="136">
        <f t="shared" ca="1" si="77"/>
        <v>0</v>
      </c>
      <c r="AG180" s="136">
        <f t="shared" ca="1" si="77"/>
        <v>0</v>
      </c>
      <c r="AH180" s="136">
        <f t="shared" ca="1" si="77"/>
        <v>0</v>
      </c>
      <c r="AI180" s="136">
        <f t="shared" ca="1" si="77"/>
        <v>0</v>
      </c>
      <c r="AJ180" s="136">
        <f t="shared" ca="1" si="77"/>
        <v>0</v>
      </c>
      <c r="AK180" s="136">
        <f t="shared" ca="1" si="77"/>
        <v>0</v>
      </c>
      <c r="AL180" s="136">
        <f t="shared" ca="1" si="77"/>
        <v>0</v>
      </c>
      <c r="AM180" s="136">
        <f t="shared" ca="1" si="77"/>
        <v>0</v>
      </c>
      <c r="AN180" s="136">
        <f t="shared" ca="1" si="77"/>
        <v>0</v>
      </c>
      <c r="AO180" s="136">
        <f t="shared" ca="1" si="77"/>
        <v>0</v>
      </c>
      <c r="AP180" s="136">
        <f t="shared" ca="1" si="77"/>
        <v>0</v>
      </c>
      <c r="AQ180" s="136">
        <f t="shared" ca="1" si="77"/>
        <v>0</v>
      </c>
      <c r="AR180" s="136">
        <f t="shared" ca="1" si="77"/>
        <v>0</v>
      </c>
      <c r="AS180" s="136">
        <f t="shared" ca="1" si="77"/>
        <v>0</v>
      </c>
      <c r="AT180" s="136">
        <f t="shared" ca="1" si="77"/>
        <v>0</v>
      </c>
      <c r="AU180" s="136">
        <f t="shared" ca="1" si="77"/>
        <v>0</v>
      </c>
      <c r="AV180" s="136">
        <f t="shared" ca="1" si="77"/>
        <v>0</v>
      </c>
      <c r="AW180" s="136">
        <f t="shared" ca="1" si="77"/>
        <v>0</v>
      </c>
      <c r="AX180" s="136">
        <f t="shared" ca="1" si="77"/>
        <v>0</v>
      </c>
      <c r="AY180" s="136">
        <f t="shared" ca="1" si="77"/>
        <v>0</v>
      </c>
      <c r="AZ180" s="136">
        <f t="shared" ca="1" si="77"/>
        <v>0</v>
      </c>
      <c r="BA180" s="136">
        <f t="shared" ca="1" si="77"/>
        <v>0</v>
      </c>
      <c r="BB180" s="136" t="e">
        <f t="shared" ca="1" si="77"/>
        <v>#DIV/0!</v>
      </c>
      <c r="BC180" s="136">
        <f t="shared" ca="1" si="77"/>
        <v>0</v>
      </c>
      <c r="BD180" s="136">
        <f t="shared" ca="1" si="77"/>
        <v>0</v>
      </c>
      <c r="BE180" s="136">
        <f t="shared" ca="1" si="77"/>
        <v>0</v>
      </c>
      <c r="BF180" s="136">
        <f t="shared" ca="1" si="77"/>
        <v>0</v>
      </c>
      <c r="BG180" s="136" t="e">
        <f t="shared" ca="1" si="77"/>
        <v>#DIV/0!</v>
      </c>
      <c r="BH180" s="136">
        <f t="shared" ca="1" si="77"/>
        <v>0</v>
      </c>
      <c r="BI180" s="136">
        <f t="shared" ca="1" si="77"/>
        <v>0</v>
      </c>
      <c r="BJ180" s="136">
        <f t="shared" ca="1" si="77"/>
        <v>0</v>
      </c>
      <c r="BK180" s="136">
        <f t="shared" ca="1" si="77"/>
        <v>0</v>
      </c>
      <c r="BL180" s="136">
        <f t="shared" ca="1" si="77"/>
        <v>0</v>
      </c>
      <c r="BM180" s="136">
        <f t="shared" ca="1" si="77"/>
        <v>0</v>
      </c>
      <c r="BN180" s="136">
        <f t="shared" ca="1" si="77"/>
        <v>0</v>
      </c>
      <c r="BO180" s="136">
        <f t="shared" ca="1" si="77"/>
        <v>0</v>
      </c>
      <c r="BP180" s="136">
        <f t="shared" ca="1" si="77"/>
        <v>0</v>
      </c>
      <c r="BQ180" s="136">
        <f t="shared" ref="BQ180:EB180" ca="1" si="78">IF((BQ160)&gt;0,MIN(BQ160,BP181+BQ179),0)</f>
        <v>0</v>
      </c>
      <c r="BR180" s="136">
        <f t="shared" ca="1" si="78"/>
        <v>0</v>
      </c>
      <c r="BS180" s="136">
        <f t="shared" ca="1" si="78"/>
        <v>0</v>
      </c>
      <c r="BT180" s="136">
        <f t="shared" ca="1" si="78"/>
        <v>0</v>
      </c>
      <c r="BU180" s="136">
        <f t="shared" ca="1" si="78"/>
        <v>0</v>
      </c>
      <c r="BV180" s="136">
        <f t="shared" si="78"/>
        <v>0</v>
      </c>
      <c r="BW180" s="136">
        <f t="shared" si="78"/>
        <v>0</v>
      </c>
      <c r="BX180" s="136">
        <f t="shared" si="78"/>
        <v>0</v>
      </c>
      <c r="BY180" s="136">
        <f t="shared" si="78"/>
        <v>0</v>
      </c>
      <c r="BZ180" s="136">
        <f t="shared" si="78"/>
        <v>0</v>
      </c>
      <c r="CA180" s="136">
        <f t="shared" si="78"/>
        <v>0</v>
      </c>
      <c r="CB180" s="136">
        <f t="shared" si="78"/>
        <v>0</v>
      </c>
      <c r="CC180" s="136">
        <f t="shared" si="78"/>
        <v>0</v>
      </c>
      <c r="CD180" s="136">
        <f t="shared" si="78"/>
        <v>0</v>
      </c>
      <c r="CE180" s="136">
        <f t="shared" si="78"/>
        <v>0</v>
      </c>
      <c r="CF180" s="136">
        <f t="shared" si="78"/>
        <v>0</v>
      </c>
      <c r="CG180" s="136">
        <f t="shared" si="78"/>
        <v>0</v>
      </c>
      <c r="CH180" s="136">
        <f t="shared" si="78"/>
        <v>0</v>
      </c>
      <c r="CI180" s="136">
        <f t="shared" si="78"/>
        <v>0</v>
      </c>
      <c r="CJ180" s="136">
        <f t="shared" si="78"/>
        <v>0</v>
      </c>
      <c r="CK180" s="136">
        <f t="shared" si="78"/>
        <v>0</v>
      </c>
      <c r="CL180" s="136">
        <f t="shared" si="78"/>
        <v>0</v>
      </c>
      <c r="CM180" s="136">
        <f t="shared" si="78"/>
        <v>0</v>
      </c>
      <c r="CN180" s="136">
        <f t="shared" si="78"/>
        <v>0</v>
      </c>
      <c r="CO180" s="136">
        <f t="shared" si="78"/>
        <v>0</v>
      </c>
      <c r="CP180" s="136">
        <f t="shared" si="78"/>
        <v>0</v>
      </c>
      <c r="CQ180" s="136">
        <f t="shared" si="78"/>
        <v>0</v>
      </c>
      <c r="CR180" s="136">
        <f t="shared" si="78"/>
        <v>0</v>
      </c>
      <c r="CS180" s="136">
        <f t="shared" si="78"/>
        <v>0</v>
      </c>
      <c r="CT180" s="136">
        <f t="shared" si="78"/>
        <v>0</v>
      </c>
      <c r="CU180" s="136">
        <f t="shared" si="78"/>
        <v>0</v>
      </c>
      <c r="CV180" s="136">
        <f t="shared" si="78"/>
        <v>0</v>
      </c>
      <c r="CW180" s="136">
        <f t="shared" si="78"/>
        <v>0</v>
      </c>
      <c r="CX180" s="136">
        <f t="shared" si="78"/>
        <v>0</v>
      </c>
      <c r="CY180" s="136">
        <f t="shared" si="78"/>
        <v>0</v>
      </c>
      <c r="CZ180" s="136">
        <f t="shared" si="78"/>
        <v>0</v>
      </c>
      <c r="DA180" s="136">
        <f t="shared" si="78"/>
        <v>0</v>
      </c>
      <c r="DB180" s="136">
        <f t="shared" si="78"/>
        <v>0</v>
      </c>
      <c r="DC180" s="136">
        <f t="shared" si="78"/>
        <v>0</v>
      </c>
      <c r="DD180" s="136">
        <f t="shared" si="78"/>
        <v>0</v>
      </c>
      <c r="DE180" s="136">
        <f t="shared" si="78"/>
        <v>0</v>
      </c>
      <c r="DF180" s="136">
        <f t="shared" si="78"/>
        <v>0</v>
      </c>
      <c r="DG180" s="136">
        <f t="shared" si="78"/>
        <v>0</v>
      </c>
      <c r="DH180" s="136">
        <f t="shared" si="78"/>
        <v>0</v>
      </c>
      <c r="DI180" s="136">
        <f t="shared" si="78"/>
        <v>0</v>
      </c>
      <c r="DJ180" s="136">
        <f t="shared" si="78"/>
        <v>0</v>
      </c>
      <c r="DK180" s="136">
        <f t="shared" si="78"/>
        <v>0</v>
      </c>
      <c r="DL180" s="136">
        <f t="shared" si="78"/>
        <v>0</v>
      </c>
      <c r="DM180" s="136">
        <f t="shared" si="78"/>
        <v>0</v>
      </c>
      <c r="DN180" s="136">
        <f t="shared" si="78"/>
        <v>0</v>
      </c>
      <c r="DO180" s="136">
        <f t="shared" si="78"/>
        <v>0</v>
      </c>
      <c r="DP180" s="136">
        <f t="shared" si="78"/>
        <v>0</v>
      </c>
      <c r="DQ180" s="136">
        <f t="shared" si="78"/>
        <v>0</v>
      </c>
      <c r="DR180" s="136">
        <f t="shared" si="78"/>
        <v>0</v>
      </c>
      <c r="DS180" s="136">
        <f t="shared" si="78"/>
        <v>0</v>
      </c>
      <c r="DT180" s="136">
        <f t="shared" si="78"/>
        <v>0</v>
      </c>
      <c r="DU180" s="136">
        <f t="shared" si="78"/>
        <v>0</v>
      </c>
      <c r="DV180" s="136">
        <f t="shared" si="78"/>
        <v>0</v>
      </c>
      <c r="DW180" s="136">
        <f t="shared" si="78"/>
        <v>0</v>
      </c>
      <c r="DX180" s="136">
        <f t="shared" si="78"/>
        <v>0</v>
      </c>
      <c r="DY180" s="136">
        <f t="shared" si="78"/>
        <v>0</v>
      </c>
      <c r="DZ180" s="136">
        <f t="shared" si="78"/>
        <v>0</v>
      </c>
      <c r="EA180" s="136">
        <f t="shared" si="78"/>
        <v>0</v>
      </c>
      <c r="EB180" s="136">
        <f t="shared" si="78"/>
        <v>0</v>
      </c>
      <c r="EC180" s="136">
        <f t="shared" ref="EC180:EK180" si="79">IF((EC160)&gt;0,MIN(EC160,EB181+EC179),0)</f>
        <v>0</v>
      </c>
      <c r="ED180" s="136">
        <f t="shared" si="79"/>
        <v>0</v>
      </c>
      <c r="EE180" s="136">
        <f t="shared" si="79"/>
        <v>0</v>
      </c>
      <c r="EF180" s="136">
        <f t="shared" si="79"/>
        <v>0</v>
      </c>
      <c r="EG180" s="136">
        <f t="shared" si="79"/>
        <v>0</v>
      </c>
      <c r="EH180" s="136">
        <f t="shared" si="79"/>
        <v>0</v>
      </c>
      <c r="EI180" s="136">
        <f t="shared" si="79"/>
        <v>0</v>
      </c>
      <c r="EJ180" s="136">
        <f t="shared" si="79"/>
        <v>0</v>
      </c>
      <c r="EK180" s="136">
        <f t="shared" si="79"/>
        <v>0</v>
      </c>
    </row>
    <row r="181" spans="1:16384">
      <c r="B181" s="154" t="s">
        <v>373</v>
      </c>
      <c r="C181" s="125"/>
      <c r="D181" s="125"/>
      <c r="E181" s="136">
        <f t="shared" ref="E181:BP181" ca="1" si="80">MAX(D181+E178-E180-E183,0)</f>
        <v>0</v>
      </c>
      <c r="F181" s="136">
        <f t="shared" ca="1" si="80"/>
        <v>21484969.194581937</v>
      </c>
      <c r="G181" s="136">
        <f t="shared" ca="1" si="80"/>
        <v>40363735.189163879</v>
      </c>
      <c r="H181" s="136">
        <f t="shared" ca="1" si="80"/>
        <v>52124064</v>
      </c>
      <c r="I181" s="136">
        <f t="shared" ca="1" si="80"/>
        <v>52124064</v>
      </c>
      <c r="J181" s="136">
        <f t="shared" ca="1" si="80"/>
        <v>52124064</v>
      </c>
      <c r="K181" s="136">
        <f t="shared" ca="1" si="80"/>
        <v>52124064</v>
      </c>
      <c r="L181" s="136">
        <f t="shared" ca="1" si="80"/>
        <v>52124064</v>
      </c>
      <c r="M181" s="136">
        <f t="shared" ca="1" si="80"/>
        <v>48301435.535940364</v>
      </c>
      <c r="N181" s="136">
        <f t="shared" ca="1" si="80"/>
        <v>44478807.071880728</v>
      </c>
      <c r="O181" s="136">
        <f t="shared" ca="1" si="80"/>
        <v>20305051.335093819</v>
      </c>
      <c r="P181" s="136">
        <f t="shared" ca="1" si="80"/>
        <v>0</v>
      </c>
      <c r="Q181" s="136">
        <f t="shared" ca="1" si="80"/>
        <v>0</v>
      </c>
      <c r="R181" s="136">
        <f t="shared" ca="1" si="80"/>
        <v>0</v>
      </c>
      <c r="S181" s="136">
        <f t="shared" ca="1" si="80"/>
        <v>0</v>
      </c>
      <c r="T181" s="136">
        <f t="shared" ca="1" si="80"/>
        <v>0</v>
      </c>
      <c r="U181" s="136">
        <f t="shared" ca="1" si="80"/>
        <v>0</v>
      </c>
      <c r="V181" s="136">
        <f t="shared" ca="1" si="80"/>
        <v>0</v>
      </c>
      <c r="W181" s="136">
        <f t="shared" ca="1" si="80"/>
        <v>0</v>
      </c>
      <c r="X181" s="136">
        <f t="shared" ca="1" si="80"/>
        <v>0</v>
      </c>
      <c r="Y181" s="136">
        <f t="shared" ca="1" si="80"/>
        <v>0</v>
      </c>
      <c r="Z181" s="136">
        <f t="shared" ca="1" si="80"/>
        <v>0</v>
      </c>
      <c r="AA181" s="136">
        <f t="shared" ca="1" si="80"/>
        <v>0</v>
      </c>
      <c r="AB181" s="136">
        <f t="shared" ca="1" si="80"/>
        <v>0</v>
      </c>
      <c r="AC181" s="136">
        <f t="shared" ca="1" si="80"/>
        <v>0</v>
      </c>
      <c r="AD181" s="136">
        <f t="shared" ca="1" si="80"/>
        <v>0</v>
      </c>
      <c r="AE181" s="136">
        <f t="shared" ca="1" si="80"/>
        <v>0</v>
      </c>
      <c r="AF181" s="136">
        <f t="shared" ca="1" si="80"/>
        <v>0</v>
      </c>
      <c r="AG181" s="136">
        <f t="shared" ca="1" si="80"/>
        <v>0</v>
      </c>
      <c r="AH181" s="136">
        <f t="shared" ca="1" si="80"/>
        <v>0</v>
      </c>
      <c r="AI181" s="136">
        <f t="shared" ca="1" si="80"/>
        <v>0</v>
      </c>
      <c r="AJ181" s="136">
        <f t="shared" ca="1" si="80"/>
        <v>0</v>
      </c>
      <c r="AK181" s="136">
        <f t="shared" ca="1" si="80"/>
        <v>0</v>
      </c>
      <c r="AL181" s="136">
        <f t="shared" ca="1" si="80"/>
        <v>0</v>
      </c>
      <c r="AM181" s="136">
        <f t="shared" ca="1" si="80"/>
        <v>0</v>
      </c>
      <c r="AN181" s="136">
        <f t="shared" ca="1" si="80"/>
        <v>0</v>
      </c>
      <c r="AO181" s="136">
        <f t="shared" ca="1" si="80"/>
        <v>0</v>
      </c>
      <c r="AP181" s="136">
        <f t="shared" ca="1" si="80"/>
        <v>0</v>
      </c>
      <c r="AQ181" s="136">
        <f t="shared" ca="1" si="80"/>
        <v>0</v>
      </c>
      <c r="AR181" s="136">
        <f t="shared" ca="1" si="80"/>
        <v>0</v>
      </c>
      <c r="AS181" s="136">
        <f t="shared" ca="1" si="80"/>
        <v>0</v>
      </c>
      <c r="AT181" s="136">
        <f t="shared" ca="1" si="80"/>
        <v>0</v>
      </c>
      <c r="AU181" s="136">
        <f t="shared" ca="1" si="80"/>
        <v>0</v>
      </c>
      <c r="AV181" s="136">
        <f t="shared" ca="1" si="80"/>
        <v>0</v>
      </c>
      <c r="AW181" s="136">
        <f t="shared" ca="1" si="80"/>
        <v>0</v>
      </c>
      <c r="AX181" s="136">
        <f t="shared" ca="1" si="80"/>
        <v>0</v>
      </c>
      <c r="AY181" s="136">
        <f t="shared" ca="1" si="80"/>
        <v>0</v>
      </c>
      <c r="AZ181" s="136">
        <f t="shared" ca="1" si="80"/>
        <v>0</v>
      </c>
      <c r="BA181" s="136">
        <f t="shared" ca="1" si="80"/>
        <v>26081.916666666668</v>
      </c>
      <c r="BB181" s="136" t="e">
        <f t="shared" ca="1" si="80"/>
        <v>#DIV/0!</v>
      </c>
      <c r="BC181" s="136" t="e">
        <f t="shared" ca="1" si="80"/>
        <v>#DIV/0!</v>
      </c>
      <c r="BD181" s="136" t="e">
        <f t="shared" ca="1" si="80"/>
        <v>#DIV/0!</v>
      </c>
      <c r="BE181" s="136" t="e">
        <f t="shared" ca="1" si="80"/>
        <v>#DIV/0!</v>
      </c>
      <c r="BF181" s="136" t="e">
        <f t="shared" ca="1" si="80"/>
        <v>#DIV/0!</v>
      </c>
      <c r="BG181" s="136" t="e">
        <f t="shared" ca="1" si="80"/>
        <v>#DIV/0!</v>
      </c>
      <c r="BH181" s="136" t="e">
        <f t="shared" ca="1" si="80"/>
        <v>#DIV/0!</v>
      </c>
      <c r="BI181" s="136" t="e">
        <f t="shared" ca="1" si="80"/>
        <v>#DIV/0!</v>
      </c>
      <c r="BJ181" s="136" t="e">
        <f t="shared" ca="1" si="80"/>
        <v>#DIV/0!</v>
      </c>
      <c r="BK181" s="136" t="e">
        <f t="shared" ca="1" si="80"/>
        <v>#DIV/0!</v>
      </c>
      <c r="BL181" s="136" t="e">
        <f t="shared" ca="1" si="80"/>
        <v>#DIV/0!</v>
      </c>
      <c r="BM181" s="136" t="e">
        <f t="shared" ca="1" si="80"/>
        <v>#DIV/0!</v>
      </c>
      <c r="BN181" s="136" t="e">
        <f t="shared" ca="1" si="80"/>
        <v>#DIV/0!</v>
      </c>
      <c r="BO181" s="136" t="e">
        <f t="shared" ca="1" si="80"/>
        <v>#DIV/0!</v>
      </c>
      <c r="BP181" s="136" t="e">
        <f t="shared" ca="1" si="80"/>
        <v>#DIV/0!</v>
      </c>
      <c r="BQ181" s="136" t="e">
        <f t="shared" ref="BQ181:EB181" ca="1" si="81">MAX(BP181+BQ178-BQ180-BQ183,0)</f>
        <v>#DIV/0!</v>
      </c>
      <c r="BR181" s="136" t="e">
        <f t="shared" ca="1" si="81"/>
        <v>#DIV/0!</v>
      </c>
      <c r="BS181" s="136" t="e">
        <f t="shared" ca="1" si="81"/>
        <v>#DIV/0!</v>
      </c>
      <c r="BT181" s="136" t="e">
        <f t="shared" ca="1" si="81"/>
        <v>#DIV/0!</v>
      </c>
      <c r="BU181" s="136" t="e">
        <f t="shared" ca="1" si="81"/>
        <v>#DIV/0!</v>
      </c>
      <c r="BV181" s="136" t="e">
        <f t="shared" ca="1" si="81"/>
        <v>#DIV/0!</v>
      </c>
      <c r="BW181" s="136" t="e">
        <f t="shared" ca="1" si="81"/>
        <v>#DIV/0!</v>
      </c>
      <c r="BX181" s="136" t="e">
        <f t="shared" ca="1" si="81"/>
        <v>#DIV/0!</v>
      </c>
      <c r="BY181" s="136" t="e">
        <f t="shared" ca="1" si="81"/>
        <v>#DIV/0!</v>
      </c>
      <c r="BZ181" s="136" t="e">
        <f t="shared" ca="1" si="81"/>
        <v>#DIV/0!</v>
      </c>
      <c r="CA181" s="136" t="e">
        <f t="shared" ca="1" si="81"/>
        <v>#DIV/0!</v>
      </c>
      <c r="CB181" s="136" t="e">
        <f t="shared" ca="1" si="81"/>
        <v>#DIV/0!</v>
      </c>
      <c r="CC181" s="136" t="e">
        <f t="shared" ca="1" si="81"/>
        <v>#DIV/0!</v>
      </c>
      <c r="CD181" s="136" t="e">
        <f t="shared" ca="1" si="81"/>
        <v>#DIV/0!</v>
      </c>
      <c r="CE181" s="136" t="e">
        <f t="shared" ca="1" si="81"/>
        <v>#DIV/0!</v>
      </c>
      <c r="CF181" s="136" t="e">
        <f t="shared" ca="1" si="81"/>
        <v>#DIV/0!</v>
      </c>
      <c r="CG181" s="136" t="e">
        <f t="shared" ca="1" si="81"/>
        <v>#DIV/0!</v>
      </c>
      <c r="CH181" s="136" t="e">
        <f t="shared" ca="1" si="81"/>
        <v>#DIV/0!</v>
      </c>
      <c r="CI181" s="136" t="e">
        <f t="shared" ca="1" si="81"/>
        <v>#DIV/0!</v>
      </c>
      <c r="CJ181" s="136" t="e">
        <f t="shared" ca="1" si="81"/>
        <v>#DIV/0!</v>
      </c>
      <c r="CK181" s="136" t="e">
        <f t="shared" ca="1" si="81"/>
        <v>#DIV/0!</v>
      </c>
      <c r="CL181" s="136" t="e">
        <f t="shared" ca="1" si="81"/>
        <v>#DIV/0!</v>
      </c>
      <c r="CM181" s="136" t="e">
        <f t="shared" ca="1" si="81"/>
        <v>#DIV/0!</v>
      </c>
      <c r="CN181" s="136" t="e">
        <f t="shared" ca="1" si="81"/>
        <v>#DIV/0!</v>
      </c>
      <c r="CO181" s="136" t="e">
        <f t="shared" ca="1" si="81"/>
        <v>#DIV/0!</v>
      </c>
      <c r="CP181" s="136" t="e">
        <f t="shared" ca="1" si="81"/>
        <v>#DIV/0!</v>
      </c>
      <c r="CQ181" s="136" t="e">
        <f t="shared" ca="1" si="81"/>
        <v>#DIV/0!</v>
      </c>
      <c r="CR181" s="136" t="e">
        <f t="shared" ca="1" si="81"/>
        <v>#DIV/0!</v>
      </c>
      <c r="CS181" s="136" t="e">
        <f t="shared" ca="1" si="81"/>
        <v>#DIV/0!</v>
      </c>
      <c r="CT181" s="136" t="e">
        <f t="shared" ca="1" si="81"/>
        <v>#DIV/0!</v>
      </c>
      <c r="CU181" s="136" t="e">
        <f t="shared" ca="1" si="81"/>
        <v>#DIV/0!</v>
      </c>
      <c r="CV181" s="136" t="e">
        <f t="shared" ca="1" si="81"/>
        <v>#DIV/0!</v>
      </c>
      <c r="CW181" s="136" t="e">
        <f t="shared" ca="1" si="81"/>
        <v>#DIV/0!</v>
      </c>
      <c r="CX181" s="136" t="e">
        <f t="shared" ca="1" si="81"/>
        <v>#DIV/0!</v>
      </c>
      <c r="CY181" s="136" t="e">
        <f t="shared" ca="1" si="81"/>
        <v>#DIV/0!</v>
      </c>
      <c r="CZ181" s="136" t="e">
        <f t="shared" ca="1" si="81"/>
        <v>#DIV/0!</v>
      </c>
      <c r="DA181" s="136" t="e">
        <f t="shared" ca="1" si="81"/>
        <v>#DIV/0!</v>
      </c>
      <c r="DB181" s="136" t="e">
        <f t="shared" ca="1" si="81"/>
        <v>#DIV/0!</v>
      </c>
      <c r="DC181" s="136" t="e">
        <f t="shared" ca="1" si="81"/>
        <v>#DIV/0!</v>
      </c>
      <c r="DD181" s="136" t="e">
        <f t="shared" ca="1" si="81"/>
        <v>#DIV/0!</v>
      </c>
      <c r="DE181" s="136" t="e">
        <f t="shared" ca="1" si="81"/>
        <v>#DIV/0!</v>
      </c>
      <c r="DF181" s="136" t="e">
        <f t="shared" ca="1" si="81"/>
        <v>#DIV/0!</v>
      </c>
      <c r="DG181" s="136" t="e">
        <f t="shared" ca="1" si="81"/>
        <v>#DIV/0!</v>
      </c>
      <c r="DH181" s="136" t="e">
        <f t="shared" ca="1" si="81"/>
        <v>#DIV/0!</v>
      </c>
      <c r="DI181" s="136" t="e">
        <f t="shared" ca="1" si="81"/>
        <v>#DIV/0!</v>
      </c>
      <c r="DJ181" s="136" t="e">
        <f t="shared" ca="1" si="81"/>
        <v>#DIV/0!</v>
      </c>
      <c r="DK181" s="136" t="e">
        <f t="shared" ca="1" si="81"/>
        <v>#DIV/0!</v>
      </c>
      <c r="DL181" s="136" t="e">
        <f t="shared" ca="1" si="81"/>
        <v>#DIV/0!</v>
      </c>
      <c r="DM181" s="136" t="e">
        <f t="shared" ca="1" si="81"/>
        <v>#DIV/0!</v>
      </c>
      <c r="DN181" s="136" t="e">
        <f t="shared" ca="1" si="81"/>
        <v>#DIV/0!</v>
      </c>
      <c r="DO181" s="136" t="e">
        <f t="shared" ca="1" si="81"/>
        <v>#DIV/0!</v>
      </c>
      <c r="DP181" s="136" t="e">
        <f t="shared" ca="1" si="81"/>
        <v>#DIV/0!</v>
      </c>
      <c r="DQ181" s="136" t="e">
        <f t="shared" ca="1" si="81"/>
        <v>#DIV/0!</v>
      </c>
      <c r="DR181" s="136" t="e">
        <f t="shared" ca="1" si="81"/>
        <v>#DIV/0!</v>
      </c>
      <c r="DS181" s="136" t="e">
        <f t="shared" ca="1" si="81"/>
        <v>#DIV/0!</v>
      </c>
      <c r="DT181" s="136" t="e">
        <f t="shared" ca="1" si="81"/>
        <v>#DIV/0!</v>
      </c>
      <c r="DU181" s="136" t="e">
        <f t="shared" ca="1" si="81"/>
        <v>#DIV/0!</v>
      </c>
      <c r="DV181" s="136" t="e">
        <f t="shared" ca="1" si="81"/>
        <v>#DIV/0!</v>
      </c>
      <c r="DW181" s="136" t="e">
        <f t="shared" ca="1" si="81"/>
        <v>#DIV/0!</v>
      </c>
      <c r="DX181" s="136" t="e">
        <f t="shared" ca="1" si="81"/>
        <v>#DIV/0!</v>
      </c>
      <c r="DY181" s="136" t="e">
        <f t="shared" ca="1" si="81"/>
        <v>#DIV/0!</v>
      </c>
      <c r="DZ181" s="136" t="e">
        <f t="shared" ca="1" si="81"/>
        <v>#DIV/0!</v>
      </c>
      <c r="EA181" s="136" t="e">
        <f t="shared" ca="1" si="81"/>
        <v>#DIV/0!</v>
      </c>
      <c r="EB181" s="136" t="e">
        <f t="shared" ca="1" si="81"/>
        <v>#DIV/0!</v>
      </c>
      <c r="EC181" s="136" t="e">
        <f t="shared" ref="EC181:EK181" ca="1" si="82">MAX(EB181+EC178-EC180-EC183,0)</f>
        <v>#DIV/0!</v>
      </c>
      <c r="ED181" s="136" t="e">
        <f t="shared" ca="1" si="82"/>
        <v>#DIV/0!</v>
      </c>
      <c r="EE181" s="136" t="e">
        <f t="shared" ca="1" si="82"/>
        <v>#DIV/0!</v>
      </c>
      <c r="EF181" s="136" t="e">
        <f t="shared" ca="1" si="82"/>
        <v>#DIV/0!</v>
      </c>
      <c r="EG181" s="136" t="e">
        <f t="shared" ca="1" si="82"/>
        <v>#DIV/0!</v>
      </c>
      <c r="EH181" s="136" t="e">
        <f t="shared" ca="1" si="82"/>
        <v>#DIV/0!</v>
      </c>
      <c r="EI181" s="136" t="e">
        <f t="shared" ca="1" si="82"/>
        <v>#DIV/0!</v>
      </c>
      <c r="EJ181" s="136" t="e">
        <f t="shared" ca="1" si="82"/>
        <v>#DIV/0!</v>
      </c>
      <c r="EK181" s="136" t="e">
        <f t="shared" ca="1" si="82"/>
        <v>#DIV/0!</v>
      </c>
    </row>
    <row r="182" spans="1:16384">
      <c r="B182" s="125" t="s">
        <v>340</v>
      </c>
      <c r="C182" s="125"/>
      <c r="D182" s="127">
        <f>'Capital Structure'!M17</f>
        <v>52124064</v>
      </c>
      <c r="E182" s="136">
        <f ca="1">'Capital Structure'!$M$17-E181</f>
        <v>52124064</v>
      </c>
      <c r="F182" s="136">
        <f ca="1">'Capital Structure'!$M$17-F181</f>
        <v>30639094.805418063</v>
      </c>
      <c r="G182" s="136">
        <f ca="1">'Capital Structure'!$M$17-G181</f>
        <v>11760328.810836121</v>
      </c>
      <c r="H182" s="136">
        <f ca="1">'Capital Structure'!$M$17-H181</f>
        <v>0</v>
      </c>
      <c r="I182" s="136">
        <f ca="1">'Capital Structure'!$M$17-I181</f>
        <v>0</v>
      </c>
      <c r="J182" s="136">
        <f ca="1">'Capital Structure'!$M$17-J181</f>
        <v>0</v>
      </c>
      <c r="K182" s="136">
        <f ca="1">'Capital Structure'!$M$17-K181</f>
        <v>0</v>
      </c>
      <c r="L182" s="136">
        <f ca="1">'Capital Structure'!$M$17-L181</f>
        <v>0</v>
      </c>
      <c r="M182" s="136">
        <f ca="1">'Capital Structure'!$M$17-M181</f>
        <v>3822628.464059636</v>
      </c>
      <c r="N182" s="136">
        <f ca="1">'Capital Structure'!$M$17-N181</f>
        <v>7645256.928119272</v>
      </c>
      <c r="O182" s="136">
        <f ca="1">'Capital Structure'!$M$17-O181</f>
        <v>31819012.664906181</v>
      </c>
      <c r="P182" s="136">
        <f ca="1">'Capital Structure'!$M$17-P181</f>
        <v>52124064</v>
      </c>
      <c r="Q182" s="136">
        <f ca="1">'Capital Structure'!$M$17-Q181</f>
        <v>52124064</v>
      </c>
      <c r="R182" s="136">
        <f ca="1">'Capital Structure'!$M$17-R181</f>
        <v>52124064</v>
      </c>
      <c r="S182" s="136">
        <f ca="1">'Capital Structure'!$M$17-S181</f>
        <v>52124064</v>
      </c>
      <c r="T182" s="136">
        <f ca="1">'Capital Structure'!$M$17-T181</f>
        <v>52124064</v>
      </c>
      <c r="U182" s="136">
        <f ca="1">'Capital Structure'!$M$17-U181</f>
        <v>52124064</v>
      </c>
      <c r="V182" s="136">
        <f ca="1">'Capital Structure'!$M$17-V181</f>
        <v>52124064</v>
      </c>
      <c r="W182" s="136">
        <f ca="1">'Capital Structure'!$M$17-W181</f>
        <v>52124064</v>
      </c>
      <c r="X182" s="136">
        <f ca="1">'Capital Structure'!$M$17-X181</f>
        <v>52124064</v>
      </c>
      <c r="Y182" s="136">
        <f ca="1">'Capital Structure'!$M$17-Y181</f>
        <v>52124064</v>
      </c>
      <c r="Z182" s="136">
        <f ca="1">'Capital Structure'!$M$17-Z181</f>
        <v>52124064</v>
      </c>
      <c r="AA182" s="136">
        <f ca="1">'Capital Structure'!$M$17-AA181</f>
        <v>52124064</v>
      </c>
      <c r="AB182" s="136">
        <f ca="1">'Capital Structure'!$M$17-AB181</f>
        <v>52124064</v>
      </c>
      <c r="AC182" s="136">
        <f ca="1">'Capital Structure'!$M$17-AC181</f>
        <v>52124064</v>
      </c>
      <c r="AD182" s="136">
        <f ca="1">'Capital Structure'!$M$17-AD181</f>
        <v>52124064</v>
      </c>
      <c r="AE182" s="136">
        <f ca="1">'Capital Structure'!$M$17-AE181</f>
        <v>52124064</v>
      </c>
      <c r="AF182" s="136">
        <f ca="1">'Capital Structure'!$M$17-AF181</f>
        <v>52124064</v>
      </c>
      <c r="AG182" s="136">
        <f ca="1">'Capital Structure'!$M$17-AG181</f>
        <v>52124064</v>
      </c>
      <c r="AH182" s="136">
        <f ca="1">'Capital Structure'!$M$17-AH181</f>
        <v>52124064</v>
      </c>
      <c r="AI182" s="136">
        <f ca="1">'Capital Structure'!$M$17-AI181</f>
        <v>52124064</v>
      </c>
      <c r="AJ182" s="136">
        <f ca="1">'Capital Structure'!$M$17-AJ181</f>
        <v>52124064</v>
      </c>
      <c r="AK182" s="136">
        <f ca="1">'Capital Structure'!$M$17-AK181</f>
        <v>52124064</v>
      </c>
      <c r="AL182" s="136">
        <f ca="1">'Capital Structure'!$M$17-AL181</f>
        <v>52124064</v>
      </c>
      <c r="AM182" s="136">
        <f ca="1">'Capital Structure'!$M$17-AM181</f>
        <v>52124064</v>
      </c>
      <c r="AN182" s="136">
        <f ca="1">'Capital Structure'!$M$17-AN181</f>
        <v>52124064</v>
      </c>
      <c r="AO182" s="136">
        <f ca="1">'Capital Structure'!$M$17-AO181</f>
        <v>52124064</v>
      </c>
      <c r="AP182" s="136">
        <f ca="1">'Capital Structure'!$M$17-AP181</f>
        <v>52124064</v>
      </c>
      <c r="AQ182" s="136">
        <f ca="1">'Capital Structure'!$M$17-AQ181</f>
        <v>52124064</v>
      </c>
      <c r="AR182" s="136">
        <f ca="1">'Capital Structure'!$M$17-AR181</f>
        <v>52124064</v>
      </c>
      <c r="AS182" s="136">
        <f ca="1">'Capital Structure'!$M$17-AS181</f>
        <v>52124064</v>
      </c>
      <c r="AT182" s="136">
        <f ca="1">'Capital Structure'!$M$17-AT181</f>
        <v>52124064</v>
      </c>
      <c r="AU182" s="136">
        <f ca="1">'Capital Structure'!$M$17-AU181</f>
        <v>52124064</v>
      </c>
      <c r="AV182" s="136">
        <f ca="1">'Capital Structure'!$M$17-AV181</f>
        <v>52124064</v>
      </c>
      <c r="AW182" s="136">
        <f ca="1">'Capital Structure'!$M$17-AW181</f>
        <v>52124064</v>
      </c>
      <c r="AX182" s="136">
        <f ca="1">'Capital Structure'!$M$17-AX181</f>
        <v>52124064</v>
      </c>
      <c r="AY182" s="136">
        <f ca="1">'Capital Structure'!$M$17-AY181</f>
        <v>52124064</v>
      </c>
      <c r="AZ182" s="136">
        <f ca="1">'Capital Structure'!$M$17-AZ181</f>
        <v>52124064</v>
      </c>
      <c r="BA182" s="136">
        <f ca="1">'Capital Structure'!$M$17-BA181</f>
        <v>52097982.083333336</v>
      </c>
      <c r="BB182" s="136" t="e">
        <f ca="1">'Capital Structure'!$M$17-BB181</f>
        <v>#DIV/0!</v>
      </c>
      <c r="BC182" s="136" t="e">
        <f ca="1">'Capital Structure'!$M$17-BC181</f>
        <v>#DIV/0!</v>
      </c>
      <c r="BD182" s="136" t="e">
        <f ca="1">'Capital Structure'!$M$17-BD181</f>
        <v>#DIV/0!</v>
      </c>
      <c r="BE182" s="136" t="e">
        <f ca="1">'Capital Structure'!$M$17-BE181</f>
        <v>#DIV/0!</v>
      </c>
      <c r="BF182" s="136" t="e">
        <f ca="1">'Capital Structure'!$M$17-BF181</f>
        <v>#DIV/0!</v>
      </c>
      <c r="BG182" s="136" t="e">
        <f ca="1">'Capital Structure'!$M$17-BG181</f>
        <v>#DIV/0!</v>
      </c>
      <c r="BH182" s="136" t="e">
        <f ca="1">'Capital Structure'!$M$17-BH181</f>
        <v>#DIV/0!</v>
      </c>
      <c r="BI182" s="136" t="e">
        <f ca="1">'Capital Structure'!$M$17-BI181</f>
        <v>#DIV/0!</v>
      </c>
      <c r="BJ182" s="136" t="e">
        <f ca="1">'Capital Structure'!$M$17-BJ181</f>
        <v>#DIV/0!</v>
      </c>
      <c r="BK182" s="136" t="e">
        <f ca="1">'Capital Structure'!$M$17-BK181</f>
        <v>#DIV/0!</v>
      </c>
      <c r="BL182" s="136" t="e">
        <f ca="1">'Capital Structure'!$M$17-BL181</f>
        <v>#DIV/0!</v>
      </c>
      <c r="BM182" s="136" t="e">
        <f ca="1">'Capital Structure'!$M$17-BM181</f>
        <v>#DIV/0!</v>
      </c>
      <c r="BN182" s="136" t="e">
        <f ca="1">'Capital Structure'!$M$17-BN181</f>
        <v>#DIV/0!</v>
      </c>
      <c r="BO182" s="136" t="e">
        <f ca="1">'Capital Structure'!$M$17-BO181</f>
        <v>#DIV/0!</v>
      </c>
      <c r="BP182" s="136" t="e">
        <f ca="1">'Capital Structure'!$M$17-BP181</f>
        <v>#DIV/0!</v>
      </c>
      <c r="BQ182" s="136" t="e">
        <f ca="1">'Capital Structure'!$M$17-BQ181</f>
        <v>#DIV/0!</v>
      </c>
      <c r="BR182" s="136" t="e">
        <f ca="1">'Capital Structure'!$M$17-BR181</f>
        <v>#DIV/0!</v>
      </c>
      <c r="BS182" s="136" t="e">
        <f ca="1">'Capital Structure'!$M$17-BS181</f>
        <v>#DIV/0!</v>
      </c>
      <c r="BT182" s="136" t="e">
        <f ca="1">'Capital Structure'!$M$17-BT181</f>
        <v>#DIV/0!</v>
      </c>
      <c r="BU182" s="136" t="e">
        <f ca="1">'Capital Structure'!$M$17-BU181</f>
        <v>#DIV/0!</v>
      </c>
      <c r="BV182" s="136" t="e">
        <f ca="1">'Capital Structure'!$M$17-BV181</f>
        <v>#DIV/0!</v>
      </c>
      <c r="BW182" s="136" t="e">
        <f ca="1">'Capital Structure'!$M$17-BW181</f>
        <v>#DIV/0!</v>
      </c>
      <c r="BX182" s="136" t="e">
        <f ca="1">'Capital Structure'!$M$17-BX181</f>
        <v>#DIV/0!</v>
      </c>
      <c r="BY182" s="136" t="e">
        <f ca="1">'Capital Structure'!$M$17-BY181</f>
        <v>#DIV/0!</v>
      </c>
      <c r="BZ182" s="136" t="e">
        <f ca="1">'Capital Structure'!$M$17-BZ181</f>
        <v>#DIV/0!</v>
      </c>
      <c r="CA182" s="136" t="e">
        <f ca="1">'Capital Structure'!$M$17-CA181</f>
        <v>#DIV/0!</v>
      </c>
      <c r="CB182" s="136" t="e">
        <f ca="1">'Capital Structure'!$M$17-CB181</f>
        <v>#DIV/0!</v>
      </c>
      <c r="CC182" s="136" t="e">
        <f ca="1">'Capital Structure'!$M$17-CC181</f>
        <v>#DIV/0!</v>
      </c>
      <c r="CD182" s="136" t="e">
        <f ca="1">'Capital Structure'!$M$17-CD181</f>
        <v>#DIV/0!</v>
      </c>
      <c r="CE182" s="136" t="e">
        <f ca="1">'Capital Structure'!$M$17-CE181</f>
        <v>#DIV/0!</v>
      </c>
      <c r="CF182" s="136" t="e">
        <f ca="1">'Capital Structure'!$M$17-CF181</f>
        <v>#DIV/0!</v>
      </c>
      <c r="CG182" s="136" t="e">
        <f ca="1">'Capital Structure'!$M$17-CG181</f>
        <v>#DIV/0!</v>
      </c>
      <c r="CH182" s="136" t="e">
        <f ca="1">'Capital Structure'!$M$17-CH181</f>
        <v>#DIV/0!</v>
      </c>
      <c r="CI182" s="136" t="e">
        <f ca="1">'Capital Structure'!$M$17-CI181</f>
        <v>#DIV/0!</v>
      </c>
      <c r="CJ182" s="136" t="e">
        <f ca="1">'Capital Structure'!$M$17-CJ181</f>
        <v>#DIV/0!</v>
      </c>
      <c r="CK182" s="136" t="e">
        <f ca="1">'Capital Structure'!$M$17-CK181</f>
        <v>#DIV/0!</v>
      </c>
      <c r="CL182" s="136" t="e">
        <f ca="1">'Capital Structure'!$M$17-CL181</f>
        <v>#DIV/0!</v>
      </c>
      <c r="CM182" s="136" t="e">
        <f ca="1">'Capital Structure'!$M$17-CM181</f>
        <v>#DIV/0!</v>
      </c>
      <c r="CN182" s="136" t="e">
        <f ca="1">'Capital Structure'!$M$17-CN181</f>
        <v>#DIV/0!</v>
      </c>
      <c r="CO182" s="136" t="e">
        <f ca="1">'Capital Structure'!$M$17-CO181</f>
        <v>#DIV/0!</v>
      </c>
      <c r="CP182" s="136" t="e">
        <f ca="1">'Capital Structure'!$M$17-CP181</f>
        <v>#DIV/0!</v>
      </c>
      <c r="CQ182" s="136" t="e">
        <f ca="1">'Capital Structure'!$M$17-CQ181</f>
        <v>#DIV/0!</v>
      </c>
      <c r="CR182" s="136" t="e">
        <f ca="1">'Capital Structure'!$M$17-CR181</f>
        <v>#DIV/0!</v>
      </c>
      <c r="CS182" s="136" t="e">
        <f ca="1">'Capital Structure'!$M$17-CS181</f>
        <v>#DIV/0!</v>
      </c>
      <c r="CT182" s="136" t="e">
        <f ca="1">'Capital Structure'!$M$17-CT181</f>
        <v>#DIV/0!</v>
      </c>
      <c r="CU182" s="136" t="e">
        <f ca="1">'Capital Structure'!$M$17-CU181</f>
        <v>#DIV/0!</v>
      </c>
      <c r="CV182" s="136" t="e">
        <f ca="1">'Capital Structure'!$M$17-CV181</f>
        <v>#DIV/0!</v>
      </c>
      <c r="CW182" s="136" t="e">
        <f ca="1">'Capital Structure'!$M$17-CW181</f>
        <v>#DIV/0!</v>
      </c>
      <c r="CX182" s="136" t="e">
        <f ca="1">'Capital Structure'!$M$17-CX181</f>
        <v>#DIV/0!</v>
      </c>
      <c r="CY182" s="136" t="e">
        <f ca="1">'Capital Structure'!$M$17-CY181</f>
        <v>#DIV/0!</v>
      </c>
      <c r="CZ182" s="136" t="e">
        <f ca="1">'Capital Structure'!$M$17-CZ181</f>
        <v>#DIV/0!</v>
      </c>
      <c r="DA182" s="136" t="e">
        <f ca="1">'Capital Structure'!$M$17-DA181</f>
        <v>#DIV/0!</v>
      </c>
      <c r="DB182" s="136" t="e">
        <f ca="1">'Capital Structure'!$M$17-DB181</f>
        <v>#DIV/0!</v>
      </c>
      <c r="DC182" s="136" t="e">
        <f ca="1">'Capital Structure'!$M$17-DC181</f>
        <v>#DIV/0!</v>
      </c>
      <c r="DD182" s="136" t="e">
        <f ca="1">'Capital Structure'!$M$17-DD181</f>
        <v>#DIV/0!</v>
      </c>
      <c r="DE182" s="136" t="e">
        <f ca="1">'Capital Structure'!$M$17-DE181</f>
        <v>#DIV/0!</v>
      </c>
      <c r="DF182" s="136" t="e">
        <f ca="1">'Capital Structure'!$M$17-DF181</f>
        <v>#DIV/0!</v>
      </c>
      <c r="DG182" s="136" t="e">
        <f ca="1">'Capital Structure'!$M$17-DG181</f>
        <v>#DIV/0!</v>
      </c>
      <c r="DH182" s="136" t="e">
        <f ca="1">'Capital Structure'!$M$17-DH181</f>
        <v>#DIV/0!</v>
      </c>
      <c r="DI182" s="136" t="e">
        <f ca="1">'Capital Structure'!$M$17-DI181</f>
        <v>#DIV/0!</v>
      </c>
      <c r="DJ182" s="136" t="e">
        <f ca="1">'Capital Structure'!$M$17-DJ181</f>
        <v>#DIV/0!</v>
      </c>
      <c r="DK182" s="136" t="e">
        <f ca="1">'Capital Structure'!$M$17-DK181</f>
        <v>#DIV/0!</v>
      </c>
      <c r="DL182" s="136" t="e">
        <f ca="1">'Capital Structure'!$M$17-DL181</f>
        <v>#DIV/0!</v>
      </c>
      <c r="DM182" s="136" t="e">
        <f ca="1">'Capital Structure'!$M$17-DM181</f>
        <v>#DIV/0!</v>
      </c>
      <c r="DN182" s="136" t="e">
        <f ca="1">'Capital Structure'!$M$17-DN181</f>
        <v>#DIV/0!</v>
      </c>
      <c r="DO182" s="136" t="e">
        <f ca="1">'Capital Structure'!$M$17-DO181</f>
        <v>#DIV/0!</v>
      </c>
      <c r="DP182" s="136" t="e">
        <f ca="1">'Capital Structure'!$M$17-DP181</f>
        <v>#DIV/0!</v>
      </c>
      <c r="DQ182" s="136" t="e">
        <f ca="1">'Capital Structure'!$M$17-DQ181</f>
        <v>#DIV/0!</v>
      </c>
      <c r="DR182" s="136" t="e">
        <f ca="1">'Capital Structure'!$M$17-DR181</f>
        <v>#DIV/0!</v>
      </c>
      <c r="DS182" s="136" t="e">
        <f ca="1">'Capital Structure'!$M$17-DS181</f>
        <v>#DIV/0!</v>
      </c>
      <c r="DT182" s="136" t="e">
        <f ca="1">'Capital Structure'!$M$17-DT181</f>
        <v>#DIV/0!</v>
      </c>
      <c r="DU182" s="136" t="e">
        <f ca="1">'Capital Structure'!$M$17-DU181</f>
        <v>#DIV/0!</v>
      </c>
      <c r="DV182" s="136" t="e">
        <f ca="1">'Capital Structure'!$M$17-DV181</f>
        <v>#DIV/0!</v>
      </c>
      <c r="DW182" s="136" t="e">
        <f ca="1">'Capital Structure'!$M$17-DW181</f>
        <v>#DIV/0!</v>
      </c>
      <c r="DX182" s="136" t="e">
        <f ca="1">'Capital Structure'!$M$17-DX181</f>
        <v>#DIV/0!</v>
      </c>
      <c r="DY182" s="136" t="e">
        <f ca="1">'Capital Structure'!$M$17-DY181</f>
        <v>#DIV/0!</v>
      </c>
      <c r="DZ182" s="136" t="e">
        <f ca="1">'Capital Structure'!$M$17-DZ181</f>
        <v>#DIV/0!</v>
      </c>
      <c r="EA182" s="136" t="e">
        <f ca="1">'Capital Structure'!$M$17-EA181</f>
        <v>#DIV/0!</v>
      </c>
      <c r="EB182" s="136" t="e">
        <f ca="1">'Capital Structure'!$M$17-EB181</f>
        <v>#DIV/0!</v>
      </c>
      <c r="EC182" s="136" t="e">
        <f ca="1">'Capital Structure'!$M$17-EC181</f>
        <v>#DIV/0!</v>
      </c>
      <c r="ED182" s="136" t="e">
        <f ca="1">'Capital Structure'!$M$17-ED181</f>
        <v>#DIV/0!</v>
      </c>
      <c r="EE182" s="136" t="e">
        <f ca="1">'Capital Structure'!$M$17-EE181</f>
        <v>#DIV/0!</v>
      </c>
      <c r="EF182" s="136" t="e">
        <f ca="1">'Capital Structure'!$M$17-EF181</f>
        <v>#DIV/0!</v>
      </c>
      <c r="EG182" s="136" t="e">
        <f ca="1">'Capital Structure'!$M$17-EG181</f>
        <v>#DIV/0!</v>
      </c>
      <c r="EH182" s="136" t="e">
        <f ca="1">'Capital Structure'!$M$17-EH181</f>
        <v>#DIV/0!</v>
      </c>
      <c r="EI182" s="136" t="e">
        <f ca="1">'Capital Structure'!$M$17-EI181</f>
        <v>#DIV/0!</v>
      </c>
      <c r="EJ182" s="136" t="e">
        <f ca="1">'Capital Structure'!$M$17-EJ181</f>
        <v>#DIV/0!</v>
      </c>
      <c r="EK182" s="136" t="e">
        <f ca="1">'Capital Structure'!$M$17-EK181</f>
        <v>#DIV/0!</v>
      </c>
    </row>
    <row r="183" spans="1:16384">
      <c r="B183" s="125" t="s">
        <v>326</v>
      </c>
      <c r="C183" s="125"/>
      <c r="D183" s="125"/>
      <c r="E183" s="136">
        <f>IF(E157='Capital Structure'!$L$7,(D181+E178+E179-E180),0)</f>
        <v>0</v>
      </c>
      <c r="F183" s="136">
        <f>IF(F157='Capital Structure'!$L$7,(E181+F178+F179-F180),0)</f>
        <v>0</v>
      </c>
      <c r="G183" s="136">
        <f>IF(G157='Capital Structure'!$L$7,(F181+G178+G179-G180),0)</f>
        <v>0</v>
      </c>
      <c r="H183" s="136">
        <f>IF(H157='Capital Structure'!$L$7,(G181+H178+H179-H180),0)</f>
        <v>0</v>
      </c>
      <c r="I183" s="136">
        <f>IF(I157='Capital Structure'!$L$7,(H181+I178+I179-I180),0)</f>
        <v>0</v>
      </c>
      <c r="J183" s="136">
        <f>IF(J157='Capital Structure'!$L$7,(I181+J178+J179-J180),0)</f>
        <v>0</v>
      </c>
      <c r="K183" s="136">
        <f>IF(K157='Capital Structure'!$L$7,(J181+K178+K179-K180),0)</f>
        <v>0</v>
      </c>
      <c r="L183" s="136">
        <f>IF(L157='Capital Structure'!$L$7,(K181+L178+L179-L180),0)</f>
        <v>0</v>
      </c>
      <c r="M183" s="136">
        <f>IF(M157='Capital Structure'!$L$7,(L181+M178+M179-M180),0)</f>
        <v>0</v>
      </c>
      <c r="N183" s="136">
        <f>IF(N157='Capital Structure'!$L$7,(M181+N178+N179-N180),0)</f>
        <v>0</v>
      </c>
      <c r="O183" s="136">
        <f>IF(O157='Capital Structure'!$L$7,(N181+O178+O179-O180),0)</f>
        <v>0</v>
      </c>
      <c r="P183" s="136">
        <f>IF(P157='Capital Structure'!$L$7,(O181+P178+P179-P180),0)</f>
        <v>0</v>
      </c>
      <c r="Q183" s="136">
        <f>IF(Q157='Capital Structure'!$L$7,(P181+Q178+Q179-Q180),0)</f>
        <v>0</v>
      </c>
      <c r="R183" s="136">
        <f>IF(R157='Capital Structure'!$L$7,(Q181+R178+R179-R180),0)</f>
        <v>0</v>
      </c>
      <c r="S183" s="136">
        <f>IF(S157='Capital Structure'!$L$7,(R181+S178+S179-S180),0)</f>
        <v>0</v>
      </c>
      <c r="T183" s="136">
        <f>IF(T157='Capital Structure'!$L$7,(S181+T178+T179-T180),0)</f>
        <v>0</v>
      </c>
      <c r="U183" s="136">
        <f>IF(U157='Capital Structure'!$L$7,(T181+U178+U179-U180),0)</f>
        <v>0</v>
      </c>
      <c r="V183" s="136">
        <f>IF(V157='Capital Structure'!$L$7,(U181+V178+V179-V180),0)</f>
        <v>0</v>
      </c>
      <c r="W183" s="136">
        <f>IF(W157='Capital Structure'!$L$7,(V181+W178+W179-W180),0)</f>
        <v>0</v>
      </c>
      <c r="X183" s="136">
        <f>IF(X157='Capital Structure'!$L$7,(W181+X178+X179-X180),0)</f>
        <v>0</v>
      </c>
      <c r="Y183" s="136">
        <f>IF(Y157='Capital Structure'!$L$7,(X181+Y178+Y179-Y180),0)</f>
        <v>0</v>
      </c>
      <c r="Z183" s="136">
        <f>IF(Z157='Capital Structure'!$L$7,(Y181+Z178+Z179-Z180),0)</f>
        <v>0</v>
      </c>
      <c r="AA183" s="136">
        <f>IF(AA157='Capital Structure'!$L$7,(Z181+AA178+AA179-AA180),0)</f>
        <v>0</v>
      </c>
      <c r="AB183" s="136">
        <f>IF(AB157='Capital Structure'!$L$7,(AA181+AB178+AB179-AB180),0)</f>
        <v>0</v>
      </c>
      <c r="AC183" s="136">
        <f>IF(AC157='Capital Structure'!$L$7,(AB181+AC178+AC179-AC180),0)</f>
        <v>0</v>
      </c>
      <c r="AD183" s="136">
        <f>IF(AD157='Capital Structure'!$L$7,(AC181+AD178+AD179-AD180),0)</f>
        <v>0</v>
      </c>
      <c r="AE183" s="136">
        <f>IF(AE157='Capital Structure'!$L$7,(AD181+AE178+AE179-AE180),0)</f>
        <v>0</v>
      </c>
      <c r="AF183" s="136">
        <f>IF(AF157='Capital Structure'!$L$7,(AE181+AF178+AF179-AF180),0)</f>
        <v>0</v>
      </c>
      <c r="AG183" s="136">
        <f>IF(AG157='Capital Structure'!$L$7,(AF181+AG178+AG179-AG180),0)</f>
        <v>0</v>
      </c>
      <c r="AH183" s="136">
        <f>IF(AH157='Capital Structure'!$L$7,(AG181+AH178+AH179-AH180),0)</f>
        <v>0</v>
      </c>
      <c r="AI183" s="136">
        <f>IF(AI157='Capital Structure'!$L$7,(AH181+AI178+AI179-AI180),0)</f>
        <v>0</v>
      </c>
      <c r="AJ183" s="136">
        <f>IF(AJ157='Capital Structure'!$L$7,(AI181+AJ178+AJ179-AJ180),0)</f>
        <v>0</v>
      </c>
      <c r="AK183" s="136">
        <f>IF(AK157='Capital Structure'!$L$7,(AJ181+AK178+AK179-AK180),0)</f>
        <v>0</v>
      </c>
      <c r="AL183" s="136">
        <f>IF(AL157='Capital Structure'!$L$7,(AK181+AL178+AL179-AL180),0)</f>
        <v>0</v>
      </c>
      <c r="AM183" s="136">
        <f>IF(AM157='Capital Structure'!$L$7,(AL181+AM178+AM179-AM180),0)</f>
        <v>0</v>
      </c>
      <c r="AN183" s="136">
        <f>IF(AN157='Capital Structure'!$L$7,(AM181+AN178+AN179-AN180),0)</f>
        <v>0</v>
      </c>
      <c r="AO183" s="136">
        <f>IF(AO157='Capital Structure'!$L$7,(AN181+AO178+AO179-AO180),0)</f>
        <v>0</v>
      </c>
      <c r="AP183" s="136">
        <f>IF(AP157='Capital Structure'!$L$7,(AO181+AP178+AP179-AP180),0)</f>
        <v>0</v>
      </c>
      <c r="AQ183" s="136">
        <f>IF(AQ157='Capital Structure'!$L$7,(AP181+AQ178+AQ179-AQ180),0)</f>
        <v>0</v>
      </c>
      <c r="AR183" s="136">
        <f>IF(AR157='Capital Structure'!$L$7,(AQ181+AR178+AR179-AR180),0)</f>
        <v>0</v>
      </c>
      <c r="AS183" s="136">
        <f>IF(AS157='Capital Structure'!$L$7,(AR181+AS178+AS179-AS180),0)</f>
        <v>0</v>
      </c>
      <c r="AT183" s="136">
        <f>IF(AT157='Capital Structure'!$L$7,(AS181+AT178+AT179-AT180),0)</f>
        <v>0</v>
      </c>
      <c r="AU183" s="136">
        <f>IF(AU157='Capital Structure'!$L$7,(AT181+AU178+AU179-AU180),0)</f>
        <v>0</v>
      </c>
      <c r="AV183" s="136">
        <f>IF(AV157='Capital Structure'!$L$7,(AU181+AV178+AV179-AV180),0)</f>
        <v>0</v>
      </c>
      <c r="AW183" s="136">
        <f>IF(AW157='Capital Structure'!$L$7,(AV181+AW178+AW179-AW180),0)</f>
        <v>0</v>
      </c>
      <c r="AX183" s="136">
        <f>IF(AX157='Capital Structure'!$L$7,(AW181+AX178+AX179-AX180),0)</f>
        <v>0</v>
      </c>
      <c r="AY183" s="136">
        <f>IF(AY157='Capital Structure'!$L$7,(AX181+AY178+AY179-AY180),0)</f>
        <v>0</v>
      </c>
      <c r="AZ183" s="136">
        <f>IF(AZ157='Capital Structure'!$L$7,(AY181+AZ178+AZ179-AZ180),0)</f>
        <v>0</v>
      </c>
      <c r="BA183" s="136">
        <f>IF(BA157='Capital Structure'!$L$7,(AZ181+BA178+BA179-BA180),0)</f>
        <v>0</v>
      </c>
      <c r="BB183" s="136">
        <f>IF(BB157='Capital Structure'!$L$7,(BA181+BB178+BB179-BB180),0)</f>
        <v>0</v>
      </c>
      <c r="BC183" s="136">
        <f>IF(BC157='Capital Structure'!$L$7,(BB181+BC178+BC179-BC180),0)</f>
        <v>0</v>
      </c>
      <c r="BD183" s="136">
        <f>IF(BD157='Capital Structure'!$L$7,(BC181+BD178+BD179-BD180),0)</f>
        <v>0</v>
      </c>
      <c r="BE183" s="136">
        <f>IF(BE157='Capital Structure'!$L$7,(BD181+BE178+BE179-BE180),0)</f>
        <v>0</v>
      </c>
      <c r="BF183" s="136">
        <f>IF(BF157='Capital Structure'!$L$7,(BE181+BF178+BF179-BF180),0)</f>
        <v>0</v>
      </c>
      <c r="BG183" s="136">
        <f>IF(BG157='Capital Structure'!$L$7,(BF181+BG178+BG179-BG180),0)</f>
        <v>0</v>
      </c>
      <c r="BH183" s="136">
        <f>IF(BH157='Capital Structure'!$L$7,(BG181+BH178+BH179-BH180),0)</f>
        <v>0</v>
      </c>
      <c r="BI183" s="136">
        <f>IF(BI157='Capital Structure'!$L$7,(BH181+BI178+BI179-BI180),0)</f>
        <v>0</v>
      </c>
      <c r="BJ183" s="136">
        <f>IF(BJ157='Capital Structure'!$L$7,(BI181+BJ178+BJ179-BJ180),0)</f>
        <v>0</v>
      </c>
      <c r="BK183" s="136">
        <f>IF(BK157='Capital Structure'!$L$7,(BJ181+BK178+BK179-BK180),0)</f>
        <v>0</v>
      </c>
      <c r="BL183" s="136">
        <f>IF(BL157='Capital Structure'!$L$7,(BK181+BL178+BL179-BL180),0)</f>
        <v>0</v>
      </c>
      <c r="BM183" s="136">
        <f>IF(BM157='Capital Structure'!$L$7,(BL181+BM178+BM179-BM180),0)</f>
        <v>0</v>
      </c>
      <c r="BN183" s="136">
        <f>IF(BN157='Capital Structure'!$L$7,(BM181+BN178+BN179-BN180),0)</f>
        <v>0</v>
      </c>
      <c r="BO183" s="136">
        <f>IF(BO157='Capital Structure'!$L$7,(BN181+BO178+BO179-BO180),0)</f>
        <v>0</v>
      </c>
      <c r="BP183" s="136">
        <f>IF(BP157='Capital Structure'!$L$7,(BO181+BP178+BP179-BP180),0)</f>
        <v>0</v>
      </c>
      <c r="BQ183" s="136">
        <f>IF(BQ157='Capital Structure'!$L$7,(BP181+BQ178+BQ179-BQ180),0)</f>
        <v>0</v>
      </c>
      <c r="BR183" s="136">
        <f>IF(BR157='Capital Structure'!$L$7,(BQ181+BR178+BR179-BR180),0)</f>
        <v>0</v>
      </c>
      <c r="BS183" s="136">
        <f>IF(BS157='Capital Structure'!$L$7,(BR181+BS178+BS179-BS180),0)</f>
        <v>0</v>
      </c>
      <c r="BT183" s="136">
        <f>IF(BT157='Capital Structure'!$L$7,(BS181+BT178+BT179-BT180),0)</f>
        <v>0</v>
      </c>
      <c r="BU183" s="136">
        <f>IF(BU157='Capital Structure'!$L$7,(BT181+BU178+BU179-BU180),0)</f>
        <v>0</v>
      </c>
      <c r="BV183" s="136">
        <f>IF(BV157='Capital Structure'!$L$7,(BU181+BV178+BV179-BV180),0)</f>
        <v>0</v>
      </c>
      <c r="BW183" s="136">
        <f>IF(BW157='Capital Structure'!$L$7,(BV181+BW178+BW179-BW180),0)</f>
        <v>0</v>
      </c>
      <c r="BX183" s="136">
        <f>IF(BX157='Capital Structure'!$L$7,(BW181+BX178+BX179-BX180),0)</f>
        <v>0</v>
      </c>
      <c r="BY183" s="136">
        <f>IF(BY157='Capital Structure'!$L$7,(BX181+BY178+BY179-BY180),0)</f>
        <v>0</v>
      </c>
      <c r="BZ183" s="136">
        <f>IF(BZ157='Capital Structure'!$L$7,(BY181+BZ178+BZ179-BZ180),0)</f>
        <v>0</v>
      </c>
      <c r="CA183" s="136">
        <f>IF(CA157='Capital Structure'!$L$7,(BZ181+CA178+CA179-CA180),0)</f>
        <v>0</v>
      </c>
      <c r="CB183" s="136">
        <f>IF(CB157='Capital Structure'!$L$7,(CA181+CB178+CB179-CB180),0)</f>
        <v>0</v>
      </c>
      <c r="CC183" s="136">
        <f>IF(CC157='Capital Structure'!$L$7,(CB181+CC178+CC179-CC180),0)</f>
        <v>0</v>
      </c>
      <c r="CD183" s="136">
        <f>IF(CD157='Capital Structure'!$L$7,(CC181+CD178+CD179-CD180),0)</f>
        <v>0</v>
      </c>
      <c r="CE183" s="136">
        <f>IF(CE157='Capital Structure'!$L$7,(CD181+CE178+CE179-CE180),0)</f>
        <v>0</v>
      </c>
      <c r="CF183" s="136">
        <f>IF(CF157='Capital Structure'!$L$7,(CE181+CF178+CF179-CF180),0)</f>
        <v>0</v>
      </c>
      <c r="CG183" s="136">
        <f>IF(CG157='Capital Structure'!$L$7,(CF181+CG178+CG179-CG180),0)</f>
        <v>0</v>
      </c>
      <c r="CH183" s="136">
        <f>IF(CH157='Capital Structure'!$L$7,(CG181+CH178+CH179-CH180),0)</f>
        <v>0</v>
      </c>
      <c r="CI183" s="136">
        <f>IF(CI157='Capital Structure'!$L$7,(CH181+CI178+CI179-CI180),0)</f>
        <v>0</v>
      </c>
      <c r="CJ183" s="136">
        <f>IF(CJ157='Capital Structure'!$L$7,(CI181+CJ178+CJ179-CJ180),0)</f>
        <v>0</v>
      </c>
      <c r="CK183" s="136">
        <f>IF(CK157='Capital Structure'!$L$7,(CJ181+CK178+CK179-CK180),0)</f>
        <v>0</v>
      </c>
      <c r="CL183" s="136">
        <f>IF(CL157='Capital Structure'!$L$7,(CK181+CL178+CL179-CL180),0)</f>
        <v>0</v>
      </c>
      <c r="CM183" s="136">
        <f>IF(CM157='Capital Structure'!$L$7,(CL181+CM178+CM179-CM180),0)</f>
        <v>0</v>
      </c>
      <c r="CN183" s="136" t="e">
        <f ca="1">IF(CN157='Capital Structure'!$L$7,(CM181+CN178+CN179-CN180),0)</f>
        <v>#DIV/0!</v>
      </c>
      <c r="CO183" s="136">
        <f>IF(CO157='Capital Structure'!$L$7,(CN181+CO178+CO179-CO180),0)</f>
        <v>0</v>
      </c>
      <c r="CP183" s="136">
        <f>IF(CP157='Capital Structure'!$L$7,(CO181+CP178+CP179-CP180),0)</f>
        <v>0</v>
      </c>
      <c r="CQ183" s="136">
        <f>IF(CQ157='Capital Structure'!$L$7,(CP181+CQ178+CQ179-CQ180),0)</f>
        <v>0</v>
      </c>
      <c r="CR183" s="136">
        <f>IF(CR157='Capital Structure'!$L$7,(CQ181+CR178+CR179-CR180),0)</f>
        <v>0</v>
      </c>
      <c r="CS183" s="136">
        <f>IF(CS157='Capital Structure'!$L$7,(CR181+CS178+CS179-CS180),0)</f>
        <v>0</v>
      </c>
      <c r="CT183" s="136">
        <f>IF(CT157='Capital Structure'!$L$7,(CS181+CT178+CT179-CT180),0)</f>
        <v>0</v>
      </c>
      <c r="CU183" s="136">
        <f>IF(CU157='Capital Structure'!$L$7,(CT181+CU178+CU179-CU180),0)</f>
        <v>0</v>
      </c>
      <c r="CV183" s="136">
        <f>IF(CV157='Capital Structure'!$L$7,(CU181+CV178+CV179-CV180),0)</f>
        <v>0</v>
      </c>
      <c r="CW183" s="136">
        <f>IF(CW157='Capital Structure'!$L$7,(CV181+CW178+CW179-CW180),0)</f>
        <v>0</v>
      </c>
      <c r="CX183" s="136">
        <f>IF(CX157='Capital Structure'!$L$7,(CW181+CX178+CX179-CX180),0)</f>
        <v>0</v>
      </c>
      <c r="CY183" s="136">
        <f>IF(CY157='Capital Structure'!$L$7,(CX181+CY178+CY179-CY180),0)</f>
        <v>0</v>
      </c>
      <c r="CZ183" s="136">
        <f>IF(CZ157='Capital Structure'!$L$7,(CY181+CZ178+CZ179-CZ180),0)</f>
        <v>0</v>
      </c>
      <c r="DA183" s="136">
        <f>IF(DA157='Capital Structure'!$L$7,(CZ181+DA178+DA179-DA180),0)</f>
        <v>0</v>
      </c>
      <c r="DB183" s="136">
        <f>IF(DB157='Capital Structure'!$L$7,(DA181+DB178+DB179-DB180),0)</f>
        <v>0</v>
      </c>
      <c r="DC183" s="136">
        <f>IF(DC157='Capital Structure'!$L$7,(DB181+DC178+DC179-DC180),0)</f>
        <v>0</v>
      </c>
      <c r="DD183" s="136">
        <f>IF(DD157='Capital Structure'!$L$7,(DC181+DD178+DD179-DD180),0)</f>
        <v>0</v>
      </c>
      <c r="DE183" s="136">
        <f>IF(DE157='Capital Structure'!$L$7,(DD181+DE178+DE179-DE180),0)</f>
        <v>0</v>
      </c>
      <c r="DF183" s="136">
        <f>IF(DF157='Capital Structure'!$L$7,(DE181+DF178+DF179-DF180),0)</f>
        <v>0</v>
      </c>
      <c r="DG183" s="136">
        <f>IF(DG157='Capital Structure'!$L$7,(DF181+DG178+DG179-DG180),0)</f>
        <v>0</v>
      </c>
      <c r="DH183" s="136">
        <f>IF(DH157='Capital Structure'!$L$7,(DG181+DH178+DH179-DH180),0)</f>
        <v>0</v>
      </c>
      <c r="DI183" s="136">
        <f>IF(DI157='Capital Structure'!$L$7,(DH181+DI178+DI179-DI180),0)</f>
        <v>0</v>
      </c>
      <c r="DJ183" s="136">
        <f>IF(DJ157='Capital Structure'!$L$7,(DI181+DJ178+DJ179-DJ180),0)</f>
        <v>0</v>
      </c>
      <c r="DK183" s="136">
        <f>IF(DK157='Capital Structure'!$L$7,(DJ181+DK178+DK179-DK180),0)</f>
        <v>0</v>
      </c>
      <c r="DL183" s="136">
        <f>IF(DL157='Capital Structure'!$L$7,(DK181+DL178+DL179-DL180),0)</f>
        <v>0</v>
      </c>
      <c r="DM183" s="136">
        <f>IF(DM157='Capital Structure'!$L$7,(DL181+DM178+DM179-DM180),0)</f>
        <v>0</v>
      </c>
      <c r="DN183" s="136">
        <f>IF(DN157='Capital Structure'!$L$7,(DM181+DN178+DN179-DN180),0)</f>
        <v>0</v>
      </c>
      <c r="DO183" s="136">
        <f>IF(DO157='Capital Structure'!$L$7,(DN181+DO178+DO179-DO180),0)</f>
        <v>0</v>
      </c>
      <c r="DP183" s="136">
        <f>IF(DP157='Capital Structure'!$L$7,(DO181+DP178+DP179-DP180),0)</f>
        <v>0</v>
      </c>
      <c r="DQ183" s="136">
        <f>IF(DQ157='Capital Structure'!$L$7,(DP181+DQ178+DQ179-DQ180),0)</f>
        <v>0</v>
      </c>
      <c r="DR183" s="136">
        <f>IF(DR157='Capital Structure'!$L$7,(DQ181+DR178+DR179-DR180),0)</f>
        <v>0</v>
      </c>
      <c r="DS183" s="136">
        <f>IF(DS157='Capital Structure'!$L$7,(DR181+DS178+DS179-DS180),0)</f>
        <v>0</v>
      </c>
      <c r="DT183" s="136">
        <f>IF(DT157='Capital Structure'!$L$7,(DS181+DT178+DT179-DT180),0)</f>
        <v>0</v>
      </c>
      <c r="DU183" s="136">
        <f>IF(DU157='Capital Structure'!$L$7,(DT181+DU178+DU179-DU180),0)</f>
        <v>0</v>
      </c>
      <c r="DV183" s="136">
        <f>IF(DV157='Capital Structure'!$L$7,(DU181+DV178+DV179-DV180),0)</f>
        <v>0</v>
      </c>
      <c r="DW183" s="136">
        <f>IF(DW157='Capital Structure'!$L$7,(DV181+DW178+DW179-DW180),0)</f>
        <v>0</v>
      </c>
      <c r="DX183" s="136">
        <f>IF(DX157='Capital Structure'!$L$7,(DW181+DX178+DX179-DX180),0)</f>
        <v>0</v>
      </c>
      <c r="DY183" s="136">
        <f>IF(DY157='Capital Structure'!$L$7,(DX181+DY178+DY179-DY180),0)</f>
        <v>0</v>
      </c>
      <c r="DZ183" s="136">
        <f>IF(DZ157='Capital Structure'!$L$7,(DY181+DZ178+DZ179-DZ180),0)</f>
        <v>0</v>
      </c>
      <c r="EA183" s="136">
        <f>IF(EA157='Capital Structure'!$L$7,(DZ181+EA178+EA179-EA180),0)</f>
        <v>0</v>
      </c>
      <c r="EB183" s="136">
        <f>IF(EB157='Capital Structure'!$L$7,(EA181+EB178+EB179-EB180),0)</f>
        <v>0</v>
      </c>
      <c r="EC183" s="136">
        <f>IF(EC157='Capital Structure'!$L$7,(EB181+EC178+EC179-EC180),0)</f>
        <v>0</v>
      </c>
      <c r="ED183" s="136">
        <f>IF(ED157='Capital Structure'!$L$7,(EC181+ED178+ED179-ED180),0)</f>
        <v>0</v>
      </c>
      <c r="EE183" s="136">
        <f>IF(EE157='Capital Structure'!$L$7,(ED181+EE178+EE179-EE180),0)</f>
        <v>0</v>
      </c>
      <c r="EF183" s="136">
        <f>IF(EF157='Capital Structure'!$L$7,(EE181+EF178+EF179-EF180),0)</f>
        <v>0</v>
      </c>
      <c r="EG183" s="136">
        <f>IF(EG157='Capital Structure'!$L$7,(EF181+EG178+EG179-EG180),0)</f>
        <v>0</v>
      </c>
      <c r="EH183" s="136">
        <f>IF(EH157='Capital Structure'!$L$7,(EG181+EH178+EH179-EH180),0)</f>
        <v>0</v>
      </c>
      <c r="EI183" s="136">
        <f>IF(EI157='Capital Structure'!$L$7,(EH181+EI178+EI179-EI180),0)</f>
        <v>0</v>
      </c>
      <c r="EJ183" s="136">
        <f>IF(EJ157='Capital Structure'!$L$7,(EI181+EJ178+EJ179-EJ180),0)</f>
        <v>0</v>
      </c>
      <c r="EK183" s="136">
        <f>IF(EK157='Capital Structure'!$L$7,(EJ181+EK178+EK179-EK180),0)</f>
        <v>0</v>
      </c>
    </row>
    <row r="184" spans="1:16384" s="126" customFormat="1">
      <c r="B184" s="126" t="s">
        <v>328</v>
      </c>
      <c r="E184" s="128">
        <f t="shared" ref="E184:BP184" ca="1" si="83">E178+E179-E180-E183</f>
        <v>0</v>
      </c>
      <c r="F184" s="128">
        <f t="shared" ca="1" si="83"/>
        <v>21574489.89955936</v>
      </c>
      <c r="G184" s="128">
        <f t="shared" ca="1" si="83"/>
        <v>19046948.224536788</v>
      </c>
      <c r="H184" s="128">
        <f t="shared" ca="1" si="83"/>
        <v>11977512.410836121</v>
      </c>
      <c r="I184" s="128">
        <f t="shared" ca="1" si="83"/>
        <v>217183.6</v>
      </c>
      <c r="J184" s="128">
        <f t="shared" ca="1" si="83"/>
        <v>217183.6</v>
      </c>
      <c r="K184" s="128">
        <f t="shared" ca="1" si="83"/>
        <v>217183.6</v>
      </c>
      <c r="L184" s="128">
        <f t="shared" ca="1" si="83"/>
        <v>217183.6</v>
      </c>
      <c r="M184" s="128">
        <f t="shared" ca="1" si="83"/>
        <v>-3605444.8640596359</v>
      </c>
      <c r="N184" s="128">
        <f t="shared" ca="1" si="83"/>
        <v>-3621372.4826598843</v>
      </c>
      <c r="O184" s="128">
        <f t="shared" ca="1" si="83"/>
        <v>-23988427.373987406</v>
      </c>
      <c r="P184" s="128">
        <f t="shared" ca="1" si="83"/>
        <v>-20305051.335093819</v>
      </c>
      <c r="Q184" s="128">
        <f t="shared" ca="1" si="83"/>
        <v>0</v>
      </c>
      <c r="R184" s="128">
        <f t="shared" ca="1" si="83"/>
        <v>0</v>
      </c>
      <c r="S184" s="128">
        <f t="shared" ca="1" si="83"/>
        <v>0</v>
      </c>
      <c r="T184" s="128">
        <f t="shared" ca="1" si="83"/>
        <v>0</v>
      </c>
      <c r="U184" s="128">
        <f t="shared" ca="1" si="83"/>
        <v>0</v>
      </c>
      <c r="V184" s="128">
        <f t="shared" ca="1" si="83"/>
        <v>0</v>
      </c>
      <c r="W184" s="128">
        <f t="shared" ca="1" si="83"/>
        <v>0</v>
      </c>
      <c r="X184" s="128">
        <f t="shared" ca="1" si="83"/>
        <v>0</v>
      </c>
      <c r="Y184" s="128">
        <f t="shared" ca="1" si="83"/>
        <v>0</v>
      </c>
      <c r="Z184" s="128">
        <f t="shared" ca="1" si="83"/>
        <v>0</v>
      </c>
      <c r="AA184" s="128">
        <f t="shared" ca="1" si="83"/>
        <v>0</v>
      </c>
      <c r="AB184" s="128">
        <f t="shared" ca="1" si="83"/>
        <v>0</v>
      </c>
      <c r="AC184" s="128">
        <f t="shared" ca="1" si="83"/>
        <v>0</v>
      </c>
      <c r="AD184" s="128">
        <f t="shared" ca="1" si="83"/>
        <v>0</v>
      </c>
      <c r="AE184" s="128">
        <f t="shared" ca="1" si="83"/>
        <v>0</v>
      </c>
      <c r="AF184" s="128">
        <f t="shared" ca="1" si="83"/>
        <v>0</v>
      </c>
      <c r="AG184" s="128">
        <f t="shared" ca="1" si="83"/>
        <v>0</v>
      </c>
      <c r="AH184" s="128">
        <f t="shared" ca="1" si="83"/>
        <v>0</v>
      </c>
      <c r="AI184" s="128">
        <f t="shared" ca="1" si="83"/>
        <v>0</v>
      </c>
      <c r="AJ184" s="128">
        <f t="shared" ca="1" si="83"/>
        <v>0</v>
      </c>
      <c r="AK184" s="128">
        <f t="shared" ca="1" si="83"/>
        <v>0</v>
      </c>
      <c r="AL184" s="128">
        <f t="shared" ca="1" si="83"/>
        <v>0</v>
      </c>
      <c r="AM184" s="128">
        <f t="shared" ca="1" si="83"/>
        <v>0</v>
      </c>
      <c r="AN184" s="128">
        <f t="shared" ca="1" si="83"/>
        <v>0</v>
      </c>
      <c r="AO184" s="128">
        <f t="shared" ca="1" si="83"/>
        <v>0</v>
      </c>
      <c r="AP184" s="128">
        <f t="shared" ca="1" si="83"/>
        <v>0</v>
      </c>
      <c r="AQ184" s="128">
        <f t="shared" ca="1" si="83"/>
        <v>0</v>
      </c>
      <c r="AR184" s="128">
        <f t="shared" ca="1" si="83"/>
        <v>0</v>
      </c>
      <c r="AS184" s="128">
        <f t="shared" ca="1" si="83"/>
        <v>0</v>
      </c>
      <c r="AT184" s="128">
        <f t="shared" ca="1" si="83"/>
        <v>0</v>
      </c>
      <c r="AU184" s="128">
        <f t="shared" ca="1" si="83"/>
        <v>0</v>
      </c>
      <c r="AV184" s="128">
        <f t="shared" ca="1" si="83"/>
        <v>0</v>
      </c>
      <c r="AW184" s="128">
        <f t="shared" ca="1" si="83"/>
        <v>0</v>
      </c>
      <c r="AX184" s="128">
        <f t="shared" ca="1" si="83"/>
        <v>0</v>
      </c>
      <c r="AY184" s="128">
        <f t="shared" ca="1" si="83"/>
        <v>0</v>
      </c>
      <c r="AZ184" s="128">
        <f t="shared" ca="1" si="83"/>
        <v>0</v>
      </c>
      <c r="BA184" s="128">
        <f t="shared" ca="1" si="83"/>
        <v>26190.591319444447</v>
      </c>
      <c r="BB184" s="128" t="e">
        <f t="shared" ca="1" si="83"/>
        <v>#DIV/0!</v>
      </c>
      <c r="BC184" s="128" t="e">
        <f t="shared" ca="1" si="83"/>
        <v>#DIV/0!</v>
      </c>
      <c r="BD184" s="128" t="e">
        <f t="shared" ca="1" si="83"/>
        <v>#DIV/0!</v>
      </c>
      <c r="BE184" s="128" t="e">
        <f t="shared" ca="1" si="83"/>
        <v>#DIV/0!</v>
      </c>
      <c r="BF184" s="128" t="e">
        <f t="shared" ca="1" si="83"/>
        <v>#DIV/0!</v>
      </c>
      <c r="BG184" s="128" t="e">
        <f t="shared" ca="1" si="83"/>
        <v>#DIV/0!</v>
      </c>
      <c r="BH184" s="128" t="e">
        <f t="shared" ca="1" si="83"/>
        <v>#DIV/0!</v>
      </c>
      <c r="BI184" s="128" t="e">
        <f t="shared" ca="1" si="83"/>
        <v>#DIV/0!</v>
      </c>
      <c r="BJ184" s="128" t="e">
        <f t="shared" ca="1" si="83"/>
        <v>#DIV/0!</v>
      </c>
      <c r="BK184" s="128" t="e">
        <f t="shared" ca="1" si="83"/>
        <v>#DIV/0!</v>
      </c>
      <c r="BL184" s="128" t="e">
        <f t="shared" ca="1" si="83"/>
        <v>#DIV/0!</v>
      </c>
      <c r="BM184" s="128" t="e">
        <f t="shared" ca="1" si="83"/>
        <v>#DIV/0!</v>
      </c>
      <c r="BN184" s="128" t="e">
        <f t="shared" ca="1" si="83"/>
        <v>#DIV/0!</v>
      </c>
      <c r="BO184" s="128" t="e">
        <f t="shared" ca="1" si="83"/>
        <v>#DIV/0!</v>
      </c>
      <c r="BP184" s="128" t="e">
        <f t="shared" ca="1" si="83"/>
        <v>#DIV/0!</v>
      </c>
      <c r="BQ184" s="128" t="e">
        <f t="shared" ref="BQ184:EB184" ca="1" si="84">BQ178+BQ179-BQ180-BQ183</f>
        <v>#DIV/0!</v>
      </c>
      <c r="BR184" s="128" t="e">
        <f t="shared" ca="1" si="84"/>
        <v>#DIV/0!</v>
      </c>
      <c r="BS184" s="128" t="e">
        <f t="shared" ca="1" si="84"/>
        <v>#DIV/0!</v>
      </c>
      <c r="BT184" s="128" t="e">
        <f t="shared" ca="1" si="84"/>
        <v>#DIV/0!</v>
      </c>
      <c r="BU184" s="128" t="e">
        <f t="shared" ca="1" si="84"/>
        <v>#DIV/0!</v>
      </c>
      <c r="BV184" s="128" t="e">
        <f t="shared" ca="1" si="84"/>
        <v>#DIV/0!</v>
      </c>
      <c r="BW184" s="128" t="e">
        <f t="shared" ca="1" si="84"/>
        <v>#DIV/0!</v>
      </c>
      <c r="BX184" s="128" t="e">
        <f t="shared" ca="1" si="84"/>
        <v>#DIV/0!</v>
      </c>
      <c r="BY184" s="128" t="e">
        <f t="shared" ca="1" si="84"/>
        <v>#DIV/0!</v>
      </c>
      <c r="BZ184" s="128" t="e">
        <f t="shared" ca="1" si="84"/>
        <v>#DIV/0!</v>
      </c>
      <c r="CA184" s="128" t="e">
        <f t="shared" ca="1" si="84"/>
        <v>#DIV/0!</v>
      </c>
      <c r="CB184" s="128" t="e">
        <f t="shared" ca="1" si="84"/>
        <v>#DIV/0!</v>
      </c>
      <c r="CC184" s="128" t="e">
        <f t="shared" ca="1" si="84"/>
        <v>#DIV/0!</v>
      </c>
      <c r="CD184" s="128" t="e">
        <f t="shared" ca="1" si="84"/>
        <v>#DIV/0!</v>
      </c>
      <c r="CE184" s="128" t="e">
        <f t="shared" ca="1" si="84"/>
        <v>#DIV/0!</v>
      </c>
      <c r="CF184" s="128" t="e">
        <f t="shared" ca="1" si="84"/>
        <v>#DIV/0!</v>
      </c>
      <c r="CG184" s="128" t="e">
        <f t="shared" ca="1" si="84"/>
        <v>#DIV/0!</v>
      </c>
      <c r="CH184" s="128" t="e">
        <f t="shared" ca="1" si="84"/>
        <v>#DIV/0!</v>
      </c>
      <c r="CI184" s="128" t="e">
        <f t="shared" ca="1" si="84"/>
        <v>#DIV/0!</v>
      </c>
      <c r="CJ184" s="128" t="e">
        <f t="shared" ca="1" si="84"/>
        <v>#DIV/0!</v>
      </c>
      <c r="CK184" s="128" t="e">
        <f t="shared" ca="1" si="84"/>
        <v>#DIV/0!</v>
      </c>
      <c r="CL184" s="128" t="e">
        <f t="shared" ca="1" si="84"/>
        <v>#DIV/0!</v>
      </c>
      <c r="CM184" s="128" t="e">
        <f t="shared" ca="1" si="84"/>
        <v>#DIV/0!</v>
      </c>
      <c r="CN184" s="128" t="e">
        <f t="shared" ca="1" si="84"/>
        <v>#DIV/0!</v>
      </c>
      <c r="CO184" s="128" t="e">
        <f t="shared" ca="1" si="84"/>
        <v>#DIV/0!</v>
      </c>
      <c r="CP184" s="128" t="e">
        <f t="shared" ca="1" si="84"/>
        <v>#DIV/0!</v>
      </c>
      <c r="CQ184" s="128" t="e">
        <f t="shared" ca="1" si="84"/>
        <v>#DIV/0!</v>
      </c>
      <c r="CR184" s="128" t="e">
        <f t="shared" ca="1" si="84"/>
        <v>#DIV/0!</v>
      </c>
      <c r="CS184" s="128" t="e">
        <f t="shared" ca="1" si="84"/>
        <v>#DIV/0!</v>
      </c>
      <c r="CT184" s="128" t="e">
        <f t="shared" ca="1" si="84"/>
        <v>#DIV/0!</v>
      </c>
      <c r="CU184" s="128" t="e">
        <f t="shared" ca="1" si="84"/>
        <v>#DIV/0!</v>
      </c>
      <c r="CV184" s="128" t="e">
        <f t="shared" ca="1" si="84"/>
        <v>#DIV/0!</v>
      </c>
      <c r="CW184" s="128" t="e">
        <f t="shared" ca="1" si="84"/>
        <v>#DIV/0!</v>
      </c>
      <c r="CX184" s="128" t="e">
        <f t="shared" ca="1" si="84"/>
        <v>#DIV/0!</v>
      </c>
      <c r="CY184" s="128" t="e">
        <f t="shared" ca="1" si="84"/>
        <v>#DIV/0!</v>
      </c>
      <c r="CZ184" s="128" t="e">
        <f t="shared" ca="1" si="84"/>
        <v>#DIV/0!</v>
      </c>
      <c r="DA184" s="128" t="e">
        <f t="shared" ca="1" si="84"/>
        <v>#DIV/0!</v>
      </c>
      <c r="DB184" s="128" t="e">
        <f t="shared" ca="1" si="84"/>
        <v>#DIV/0!</v>
      </c>
      <c r="DC184" s="128" t="e">
        <f t="shared" ca="1" si="84"/>
        <v>#DIV/0!</v>
      </c>
      <c r="DD184" s="128" t="e">
        <f t="shared" ca="1" si="84"/>
        <v>#DIV/0!</v>
      </c>
      <c r="DE184" s="128" t="e">
        <f t="shared" ca="1" si="84"/>
        <v>#DIV/0!</v>
      </c>
      <c r="DF184" s="128" t="e">
        <f t="shared" ca="1" si="84"/>
        <v>#DIV/0!</v>
      </c>
      <c r="DG184" s="128" t="e">
        <f t="shared" ca="1" si="84"/>
        <v>#DIV/0!</v>
      </c>
      <c r="DH184" s="128" t="e">
        <f t="shared" ca="1" si="84"/>
        <v>#DIV/0!</v>
      </c>
      <c r="DI184" s="128" t="e">
        <f t="shared" ca="1" si="84"/>
        <v>#DIV/0!</v>
      </c>
      <c r="DJ184" s="128" t="e">
        <f t="shared" ca="1" si="84"/>
        <v>#DIV/0!</v>
      </c>
      <c r="DK184" s="128" t="e">
        <f t="shared" ca="1" si="84"/>
        <v>#DIV/0!</v>
      </c>
      <c r="DL184" s="128" t="e">
        <f t="shared" ca="1" si="84"/>
        <v>#DIV/0!</v>
      </c>
      <c r="DM184" s="128" t="e">
        <f t="shared" ca="1" si="84"/>
        <v>#DIV/0!</v>
      </c>
      <c r="DN184" s="128" t="e">
        <f t="shared" ca="1" si="84"/>
        <v>#DIV/0!</v>
      </c>
      <c r="DO184" s="128" t="e">
        <f t="shared" ca="1" si="84"/>
        <v>#DIV/0!</v>
      </c>
      <c r="DP184" s="128" t="e">
        <f t="shared" ca="1" si="84"/>
        <v>#DIV/0!</v>
      </c>
      <c r="DQ184" s="128" t="e">
        <f t="shared" ca="1" si="84"/>
        <v>#DIV/0!</v>
      </c>
      <c r="DR184" s="128" t="e">
        <f t="shared" ca="1" si="84"/>
        <v>#DIV/0!</v>
      </c>
      <c r="DS184" s="128" t="e">
        <f t="shared" ca="1" si="84"/>
        <v>#DIV/0!</v>
      </c>
      <c r="DT184" s="128" t="e">
        <f t="shared" ca="1" si="84"/>
        <v>#DIV/0!</v>
      </c>
      <c r="DU184" s="128" t="e">
        <f t="shared" ca="1" si="84"/>
        <v>#DIV/0!</v>
      </c>
      <c r="DV184" s="128" t="e">
        <f t="shared" ca="1" si="84"/>
        <v>#DIV/0!</v>
      </c>
      <c r="DW184" s="128" t="e">
        <f t="shared" ca="1" si="84"/>
        <v>#DIV/0!</v>
      </c>
      <c r="DX184" s="128" t="e">
        <f t="shared" ca="1" si="84"/>
        <v>#DIV/0!</v>
      </c>
      <c r="DY184" s="128" t="e">
        <f t="shared" ca="1" si="84"/>
        <v>#DIV/0!</v>
      </c>
      <c r="DZ184" s="128" t="e">
        <f t="shared" ca="1" si="84"/>
        <v>#DIV/0!</v>
      </c>
      <c r="EA184" s="128" t="e">
        <f t="shared" ca="1" si="84"/>
        <v>#DIV/0!</v>
      </c>
      <c r="EB184" s="128" t="e">
        <f t="shared" ca="1" si="84"/>
        <v>#DIV/0!</v>
      </c>
      <c r="EC184" s="128" t="e">
        <f t="shared" ref="EC184:EK184" ca="1" si="85">EC178+EC179-EC180-EC183</f>
        <v>#DIV/0!</v>
      </c>
      <c r="ED184" s="128" t="e">
        <f t="shared" ca="1" si="85"/>
        <v>#DIV/0!</v>
      </c>
      <c r="EE184" s="128" t="e">
        <f t="shared" ca="1" si="85"/>
        <v>#DIV/0!</v>
      </c>
      <c r="EF184" s="128" t="e">
        <f t="shared" ca="1" si="85"/>
        <v>#DIV/0!</v>
      </c>
      <c r="EG184" s="128" t="e">
        <f t="shared" ca="1" si="85"/>
        <v>#DIV/0!</v>
      </c>
      <c r="EH184" s="128" t="e">
        <f t="shared" ca="1" si="85"/>
        <v>#DIV/0!</v>
      </c>
      <c r="EI184" s="128" t="e">
        <f t="shared" ca="1" si="85"/>
        <v>#DIV/0!</v>
      </c>
      <c r="EJ184" s="128" t="e">
        <f t="shared" ca="1" si="85"/>
        <v>#DIV/0!</v>
      </c>
      <c r="EK184" s="128" t="e">
        <f t="shared" ca="1" si="85"/>
        <v>#DIV/0!</v>
      </c>
    </row>
    <row r="185" spans="1:16384">
      <c r="E185" s="119"/>
      <c r="F185" s="119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  <c r="AA185" s="119"/>
      <c r="AB185" s="119"/>
      <c r="AC185" s="119"/>
      <c r="AD185" s="119"/>
      <c r="AE185" s="119"/>
      <c r="AF185" s="119"/>
      <c r="AG185" s="119"/>
      <c r="AH185" s="119"/>
      <c r="AI185" s="119"/>
      <c r="AJ185" s="119"/>
      <c r="AK185" s="119"/>
      <c r="AL185" s="119"/>
      <c r="AM185" s="119"/>
      <c r="AN185" s="119"/>
      <c r="AO185" s="119"/>
      <c r="AP185" s="119"/>
      <c r="AQ185" s="119"/>
      <c r="AR185" s="119"/>
      <c r="AS185" s="119"/>
      <c r="AT185" s="119"/>
      <c r="AU185" s="119"/>
      <c r="AV185" s="119"/>
      <c r="AW185" s="119"/>
      <c r="AX185" s="119"/>
      <c r="AY185" s="119"/>
      <c r="AZ185" s="119"/>
      <c r="BA185" s="119"/>
      <c r="BB185" s="119"/>
      <c r="BC185" s="119"/>
      <c r="BD185" s="119"/>
      <c r="BE185" s="119"/>
      <c r="BF185" s="119"/>
      <c r="BG185" s="119"/>
      <c r="BH185" s="119"/>
      <c r="BI185" s="119"/>
      <c r="BJ185" s="119"/>
      <c r="BK185" s="119"/>
      <c r="BL185" s="119"/>
      <c r="BM185" s="119"/>
      <c r="BN185" s="119"/>
      <c r="BO185" s="119"/>
    </row>
    <row r="186" spans="1:16384">
      <c r="B186" s="140" t="s">
        <v>334</v>
      </c>
      <c r="E186" s="155">
        <f>IF('Capital Structure'!$M$18='Capital Structure'!$O$11,E169,E179)</f>
        <v>0</v>
      </c>
      <c r="F186" s="155">
        <f ca="1">IF('Capital Structure'!$M$18='Capital Structure'!$O$11,F169,F179)</f>
        <v>89520.704977424743</v>
      </c>
      <c r="G186" s="155">
        <f ca="1">IF('Capital Structure'!$M$18='Capital Structure'!$O$11,G169,G179)</f>
        <v>168555.23289225544</v>
      </c>
      <c r="H186" s="155">
        <f ca="1">IF('Capital Structure'!$M$18='Capital Structure'!$O$11,H169,H179)</f>
        <v>218258.91640779036</v>
      </c>
      <c r="I186" s="155">
        <f ca="1">IF('Capital Structure'!$M$18='Capital Structure'!$O$11,I169,I179)</f>
        <v>219168.32855948946</v>
      </c>
      <c r="J186" s="155">
        <f ca="1">IF('Capital Structure'!$M$18='Capital Structure'!$O$11,J169,J179)</f>
        <v>220081.52992848735</v>
      </c>
      <c r="K186" s="155">
        <f ca="1">IF('Capital Structure'!$M$18='Capital Structure'!$O$11,K169,K179)</f>
        <v>220998.53630318938</v>
      </c>
      <c r="L186" s="155">
        <f ca="1">IF('Capital Structure'!$M$18='Capital Structure'!$O$11,L169,L179)</f>
        <v>221919.36353778603</v>
      </c>
      <c r="M186" s="155">
        <f ca="1">IF('Capital Structure'!$M$18='Capital Structure'!$O$11,M169,M179)</f>
        <v>222844.02755252676</v>
      </c>
      <c r="N186" s="155">
        <f ca="1">IF('Capital Structure'!$M$18='Capital Structure'!$O$11,N169,N179)</f>
        <v>207844.92573374716</v>
      </c>
      <c r="O186" s="155">
        <f ca="1">IF('Capital Structure'!$M$18='Capital Structure'!$O$11,O169,O179)</f>
        <v>192783.32765738925</v>
      </c>
      <c r="P186" s="155">
        <f ca="1">IF('Capital Structure'!$M$18='Capital Structure'!$O$11,P169,P179)</f>
        <v>92862.609286016275</v>
      </c>
      <c r="Q186" s="155">
        <f ca="1">IF('Capital Structure'!$M$18='Capital Structure'!$O$11,Q169,Q179)</f>
        <v>0</v>
      </c>
      <c r="R186" s="155">
        <f ca="1">IF('Capital Structure'!$M$18='Capital Structure'!$O$11,R169,R179)</f>
        <v>0</v>
      </c>
      <c r="S186" s="155">
        <f ca="1">IF('Capital Structure'!$M$18='Capital Structure'!$O$11,S169,S179)</f>
        <v>0</v>
      </c>
      <c r="T186" s="155">
        <f ca="1">IF('Capital Structure'!$M$18='Capital Structure'!$O$11,T169,T179)</f>
        <v>0</v>
      </c>
      <c r="U186" s="155">
        <f ca="1">IF('Capital Structure'!$M$18='Capital Structure'!$O$11,U169,U179)</f>
        <v>0</v>
      </c>
      <c r="V186" s="155">
        <f ca="1">IF('Capital Structure'!$M$18='Capital Structure'!$O$11,V169,V179)</f>
        <v>0</v>
      </c>
      <c r="W186" s="155">
        <f ca="1">IF('Capital Structure'!$M$18='Capital Structure'!$O$11,W169,W179)</f>
        <v>0</v>
      </c>
      <c r="X186" s="155">
        <f ca="1">IF('Capital Structure'!$M$18='Capital Structure'!$O$11,X169,X179)</f>
        <v>0</v>
      </c>
      <c r="Y186" s="155">
        <f ca="1">IF('Capital Structure'!$M$18='Capital Structure'!$O$11,Y169,Y179)</f>
        <v>0</v>
      </c>
      <c r="Z186" s="155">
        <f ca="1">IF('Capital Structure'!$M$18='Capital Structure'!$O$11,Z169,Z179)</f>
        <v>0</v>
      </c>
      <c r="AA186" s="155">
        <f ca="1">IF('Capital Structure'!$M$18='Capital Structure'!$O$11,AA169,AA179)</f>
        <v>0</v>
      </c>
      <c r="AB186" s="155">
        <f ca="1">IF('Capital Structure'!$M$18='Capital Structure'!$O$11,AB169,AB179)</f>
        <v>0</v>
      </c>
      <c r="AC186" s="155">
        <f ca="1">IF('Capital Structure'!$M$18='Capital Structure'!$O$11,AC169,AC179)</f>
        <v>0</v>
      </c>
      <c r="AD186" s="155">
        <f ca="1">IF('Capital Structure'!$M$18='Capital Structure'!$O$11,AD169,AD179)</f>
        <v>0</v>
      </c>
      <c r="AE186" s="155">
        <f ca="1">IF('Capital Structure'!$M$18='Capital Structure'!$O$11,AE169,AE179)</f>
        <v>0</v>
      </c>
      <c r="AF186" s="155">
        <f ca="1">IF('Capital Structure'!$M$18='Capital Structure'!$O$11,AF169,AF179)</f>
        <v>0</v>
      </c>
      <c r="AG186" s="155">
        <f ca="1">IF('Capital Structure'!$M$18='Capital Structure'!$O$11,AG169,AG179)</f>
        <v>0</v>
      </c>
      <c r="AH186" s="155">
        <f ca="1">IF('Capital Structure'!$M$18='Capital Structure'!$O$11,AH169,AH179)</f>
        <v>0</v>
      </c>
      <c r="AI186" s="155">
        <f ca="1">IF('Capital Structure'!$M$18='Capital Structure'!$O$11,AI169,AI179)</f>
        <v>0</v>
      </c>
      <c r="AJ186" s="155">
        <f ca="1">IF('Capital Structure'!$M$18='Capital Structure'!$O$11,AJ169,AJ179)</f>
        <v>0</v>
      </c>
      <c r="AK186" s="155">
        <f ca="1">IF('Capital Structure'!$M$18='Capital Structure'!$O$11,AK169,AK179)</f>
        <v>0</v>
      </c>
      <c r="AL186" s="155">
        <f ca="1">IF('Capital Structure'!$M$18='Capital Structure'!$O$11,AL169,AL179)</f>
        <v>0</v>
      </c>
      <c r="AM186" s="155">
        <f ca="1">IF('Capital Structure'!$M$18='Capital Structure'!$O$11,AM169,AM179)</f>
        <v>0</v>
      </c>
      <c r="AN186" s="155">
        <f ca="1">IF('Capital Structure'!$M$18='Capital Structure'!$O$11,AN169,AN179)</f>
        <v>0</v>
      </c>
      <c r="AO186" s="155">
        <f ca="1">IF('Capital Structure'!$M$18='Capital Structure'!$O$11,AO169,AO179)</f>
        <v>0</v>
      </c>
      <c r="AP186" s="155">
        <f ca="1">IF('Capital Structure'!$M$18='Capital Structure'!$O$11,AP169,AP179)</f>
        <v>0</v>
      </c>
      <c r="AQ186" s="155">
        <f ca="1">IF('Capital Structure'!$M$18='Capital Structure'!$O$11,AQ169,AQ179)</f>
        <v>0</v>
      </c>
      <c r="AR186" s="155">
        <f ca="1">IF('Capital Structure'!$M$18='Capital Structure'!$O$11,AR169,AR179)</f>
        <v>0</v>
      </c>
      <c r="AS186" s="155">
        <f ca="1">IF('Capital Structure'!$M$18='Capital Structure'!$O$11,AS169,AS179)</f>
        <v>0</v>
      </c>
      <c r="AT186" s="155">
        <f ca="1">IF('Capital Structure'!$M$18='Capital Structure'!$O$11,AT169,AT179)</f>
        <v>0</v>
      </c>
      <c r="AU186" s="155">
        <f ca="1">IF('Capital Structure'!$M$18='Capital Structure'!$O$11,AU169,AU179)</f>
        <v>0</v>
      </c>
      <c r="AV186" s="155">
        <f ca="1">IF('Capital Structure'!$M$18='Capital Structure'!$O$11,AV169,AV179)</f>
        <v>0</v>
      </c>
      <c r="AW186" s="155">
        <f ca="1">IF('Capital Structure'!$M$18='Capital Structure'!$O$11,AW169,AW179)</f>
        <v>0</v>
      </c>
      <c r="AX186" s="155">
        <f ca="1">IF('Capital Structure'!$M$18='Capital Structure'!$O$11,AX169,AX179)</f>
        <v>0</v>
      </c>
      <c r="AY186" s="155">
        <f ca="1">IF('Capital Structure'!$M$18='Capital Structure'!$O$11,AY169,AY179)</f>
        <v>0</v>
      </c>
      <c r="AZ186" s="155">
        <f ca="1">IF('Capital Structure'!$M$18='Capital Structure'!$O$11,AZ169,AZ179)</f>
        <v>0</v>
      </c>
      <c r="BA186" s="155">
        <f ca="1">IF('Capital Structure'!$M$18='Capital Structure'!$O$11,BA169,BA179)</f>
        <v>108.67465277777779</v>
      </c>
      <c r="BB186" s="155" t="e">
        <f ca="1">IF('Capital Structure'!$M$18='Capital Structure'!$O$11,BB169,BB179)</f>
        <v>#DIV/0!</v>
      </c>
      <c r="BC186" s="155" t="e">
        <f ca="1">IF('Capital Structure'!$M$18='Capital Structure'!$O$11,BC169,BC179)</f>
        <v>#DIV/0!</v>
      </c>
      <c r="BD186" s="155" t="e">
        <f ca="1">IF('Capital Structure'!$M$18='Capital Structure'!$O$11,BD169,BD179)</f>
        <v>#DIV/0!</v>
      </c>
      <c r="BE186" s="155" t="e">
        <f ca="1">IF('Capital Structure'!$M$18='Capital Structure'!$O$11,BE169,BE179)</f>
        <v>#DIV/0!</v>
      </c>
      <c r="BF186" s="155" t="e">
        <f ca="1">IF('Capital Structure'!$M$18='Capital Structure'!$O$11,BF169,BF179)</f>
        <v>#DIV/0!</v>
      </c>
      <c r="BG186" s="155" t="e">
        <f ca="1">IF('Capital Structure'!$M$18='Capital Structure'!$O$11,BG169,BG179)</f>
        <v>#DIV/0!</v>
      </c>
      <c r="BH186" s="155" t="e">
        <f ca="1">IF('Capital Structure'!$M$18='Capital Structure'!$O$11,BH169,BH179)</f>
        <v>#DIV/0!</v>
      </c>
      <c r="BI186" s="155" t="e">
        <f ca="1">IF('Capital Structure'!$M$18='Capital Structure'!$O$11,BI169,BI179)</f>
        <v>#DIV/0!</v>
      </c>
      <c r="BJ186" s="155" t="e">
        <f ca="1">IF('Capital Structure'!$M$18='Capital Structure'!$O$11,BJ169,BJ179)</f>
        <v>#DIV/0!</v>
      </c>
      <c r="BK186" s="155" t="e">
        <f ca="1">IF('Capital Structure'!$M$18='Capital Structure'!$O$11,BK169,BK179)</f>
        <v>#DIV/0!</v>
      </c>
      <c r="BL186" s="155" t="e">
        <f ca="1">IF('Capital Structure'!$M$18='Capital Structure'!$O$11,BL169,BL179)</f>
        <v>#DIV/0!</v>
      </c>
      <c r="BM186" s="155" t="e">
        <f ca="1">IF('Capital Structure'!$M$18='Capital Structure'!$O$11,BM169,BM179)</f>
        <v>#DIV/0!</v>
      </c>
      <c r="BN186" s="155" t="e">
        <f ca="1">IF('Capital Structure'!$M$18='Capital Structure'!$O$11,BN169,BN179)</f>
        <v>#DIV/0!</v>
      </c>
      <c r="BO186" s="155" t="e">
        <f ca="1">IF('Capital Structure'!$M$18='Capital Structure'!$O$11,BO169,BO179)</f>
        <v>#DIV/0!</v>
      </c>
      <c r="BP186" s="155" t="e">
        <f ca="1">IF('Capital Structure'!$M$18='Capital Structure'!$O$11,BP169,BP179)</f>
        <v>#DIV/0!</v>
      </c>
      <c r="BQ186" s="155" t="e">
        <f ca="1">IF('Capital Structure'!$M$18='Capital Structure'!$O$11,BQ169,BQ179)</f>
        <v>#DIV/0!</v>
      </c>
      <c r="BR186" s="155" t="e">
        <f ca="1">IF('Capital Structure'!$M$18='Capital Structure'!$O$11,BR169,BR179)</f>
        <v>#DIV/0!</v>
      </c>
      <c r="BS186" s="155" t="e">
        <f ca="1">IF('Capital Structure'!$M$18='Capital Structure'!$O$11,BS169,BS179)</f>
        <v>#DIV/0!</v>
      </c>
      <c r="BT186" s="155" t="e">
        <f ca="1">IF('Capital Structure'!$M$18='Capital Structure'!$O$11,BT169,BT179)</f>
        <v>#DIV/0!</v>
      </c>
      <c r="BU186" s="155" t="e">
        <f ca="1">IF('Capital Structure'!$M$18='Capital Structure'!$O$11,BU169,BU179)</f>
        <v>#DIV/0!</v>
      </c>
      <c r="BV186" s="155" t="e">
        <f ca="1">IF('Capital Structure'!$M$18='Capital Structure'!$O$11,BV169,BV179)</f>
        <v>#DIV/0!</v>
      </c>
      <c r="BW186" s="155" t="e">
        <f ca="1">IF('Capital Structure'!$M$18='Capital Structure'!$O$11,BW169,BW179)</f>
        <v>#DIV/0!</v>
      </c>
      <c r="BX186" s="155" t="e">
        <f ca="1">IF('Capital Structure'!$M$18='Capital Structure'!$O$11,BX169,BX179)</f>
        <v>#DIV/0!</v>
      </c>
      <c r="BY186" s="155" t="e">
        <f ca="1">IF('Capital Structure'!$M$18='Capital Structure'!$O$11,BY169,BY179)</f>
        <v>#DIV/0!</v>
      </c>
      <c r="BZ186" s="155" t="e">
        <f ca="1">IF('Capital Structure'!$M$18='Capital Structure'!$O$11,BZ169,BZ179)</f>
        <v>#DIV/0!</v>
      </c>
      <c r="CA186" s="155" t="e">
        <f ca="1">IF('Capital Structure'!$M$18='Capital Structure'!$O$11,CA169,CA179)</f>
        <v>#DIV/0!</v>
      </c>
      <c r="CB186" s="155" t="e">
        <f ca="1">IF('Capital Structure'!$M$18='Capital Structure'!$O$11,CB169,CB179)</f>
        <v>#DIV/0!</v>
      </c>
      <c r="CC186" s="155" t="e">
        <f ca="1">IF('Capital Structure'!$M$18='Capital Structure'!$O$11,CC169,CC179)</f>
        <v>#DIV/0!</v>
      </c>
      <c r="CD186" s="155" t="e">
        <f ca="1">IF('Capital Structure'!$M$18='Capital Structure'!$O$11,CD169,CD179)</f>
        <v>#DIV/0!</v>
      </c>
      <c r="CE186" s="155" t="e">
        <f ca="1">IF('Capital Structure'!$M$18='Capital Structure'!$O$11,CE169,CE179)</f>
        <v>#DIV/0!</v>
      </c>
      <c r="CF186" s="155" t="e">
        <f ca="1">IF('Capital Structure'!$M$18='Capital Structure'!$O$11,CF169,CF179)</f>
        <v>#DIV/0!</v>
      </c>
      <c r="CG186" s="155" t="e">
        <f ca="1">IF('Capital Structure'!$M$18='Capital Structure'!$O$11,CG169,CG179)</f>
        <v>#DIV/0!</v>
      </c>
      <c r="CH186" s="155" t="e">
        <f ca="1">IF('Capital Structure'!$M$18='Capital Structure'!$O$11,CH169,CH179)</f>
        <v>#DIV/0!</v>
      </c>
      <c r="CI186" s="155" t="e">
        <f ca="1">IF('Capital Structure'!$M$18='Capital Structure'!$O$11,CI169,CI179)</f>
        <v>#DIV/0!</v>
      </c>
      <c r="CJ186" s="155" t="e">
        <f ca="1">IF('Capital Structure'!$M$18='Capital Structure'!$O$11,CJ169,CJ179)</f>
        <v>#DIV/0!</v>
      </c>
      <c r="CK186" s="155" t="e">
        <f ca="1">IF('Capital Structure'!$M$18='Capital Structure'!$O$11,CK169,CK179)</f>
        <v>#DIV/0!</v>
      </c>
      <c r="CL186" s="155" t="e">
        <f ca="1">IF('Capital Structure'!$M$18='Capital Structure'!$O$11,CL169,CL179)</f>
        <v>#DIV/0!</v>
      </c>
      <c r="CM186" s="155" t="e">
        <f ca="1">IF('Capital Structure'!$M$18='Capital Structure'!$O$11,CM169,CM179)</f>
        <v>#DIV/0!</v>
      </c>
      <c r="CN186" s="155" t="e">
        <f ca="1">IF('Capital Structure'!$M$18='Capital Structure'!$O$11,CN169,CN179)</f>
        <v>#DIV/0!</v>
      </c>
      <c r="CO186" s="155">
        <f>IF('Capital Structure'!$M$18='Capital Structure'!$O$11,CO169,CO179)</f>
        <v>0</v>
      </c>
      <c r="CP186" s="155">
        <f>IF('Capital Structure'!$M$18='Capital Structure'!$O$11,CP169,CP179)</f>
        <v>0</v>
      </c>
      <c r="CQ186" s="155">
        <f>IF('Capital Structure'!$M$18='Capital Structure'!$O$11,CQ169,CQ179)</f>
        <v>0</v>
      </c>
      <c r="CR186" s="155">
        <f>IF('Capital Structure'!$M$18='Capital Structure'!$O$11,CR169,CR179)</f>
        <v>0</v>
      </c>
      <c r="CS186" s="155">
        <f>IF('Capital Structure'!$M$18='Capital Structure'!$O$11,CS169,CS179)</f>
        <v>0</v>
      </c>
      <c r="CT186" s="155">
        <f>IF('Capital Structure'!$M$18='Capital Structure'!$O$11,CT169,CT179)</f>
        <v>0</v>
      </c>
      <c r="CU186" s="155">
        <f>IF('Capital Structure'!$M$18='Capital Structure'!$O$11,CU169,CU179)</f>
        <v>0</v>
      </c>
      <c r="CV186" s="155">
        <f>IF('Capital Structure'!$M$18='Capital Structure'!$O$11,CV169,CV179)</f>
        <v>0</v>
      </c>
      <c r="CW186" s="155">
        <f>IF('Capital Structure'!$M$18='Capital Structure'!$O$11,CW169,CW179)</f>
        <v>0</v>
      </c>
      <c r="CX186" s="155">
        <f>IF('Capital Structure'!$M$18='Capital Structure'!$O$11,CX169,CX179)</f>
        <v>0</v>
      </c>
      <c r="CY186" s="155">
        <f>IF('Capital Structure'!$M$18='Capital Structure'!$O$11,CY169,CY179)</f>
        <v>0</v>
      </c>
      <c r="CZ186" s="155">
        <f>IF('Capital Structure'!$M$18='Capital Structure'!$O$11,CZ169,CZ179)</f>
        <v>0</v>
      </c>
      <c r="DA186" s="155">
        <f>IF('Capital Structure'!$M$18='Capital Structure'!$O$11,DA169,DA179)</f>
        <v>0</v>
      </c>
      <c r="DB186" s="155">
        <f>IF('Capital Structure'!$M$18='Capital Structure'!$O$11,DB169,DB179)</f>
        <v>0</v>
      </c>
      <c r="DC186" s="155">
        <f>IF('Capital Structure'!$M$18='Capital Structure'!$O$11,DC169,DC179)</f>
        <v>0</v>
      </c>
      <c r="DD186" s="155">
        <f>IF('Capital Structure'!$M$18='Capital Structure'!$O$11,DD169,DD179)</f>
        <v>0</v>
      </c>
      <c r="DE186" s="155">
        <f>IF('Capital Structure'!$M$18='Capital Structure'!$O$11,DE169,DE179)</f>
        <v>0</v>
      </c>
      <c r="DF186" s="155">
        <f>IF('Capital Structure'!$M$18='Capital Structure'!$O$11,DF169,DF179)</f>
        <v>0</v>
      </c>
      <c r="DG186" s="155">
        <f>IF('Capital Structure'!$M$18='Capital Structure'!$O$11,DG169,DG179)</f>
        <v>0</v>
      </c>
      <c r="DH186" s="155">
        <f>IF('Capital Structure'!$M$18='Capital Structure'!$O$11,DH169,DH179)</f>
        <v>0</v>
      </c>
      <c r="DI186" s="155">
        <f>IF('Capital Structure'!$M$18='Capital Structure'!$O$11,DI169,DI179)</f>
        <v>0</v>
      </c>
      <c r="DJ186" s="155">
        <f>IF('Capital Structure'!$M$18='Capital Structure'!$O$11,DJ169,DJ179)</f>
        <v>0</v>
      </c>
      <c r="DK186" s="155">
        <f>IF('Capital Structure'!$M$18='Capital Structure'!$O$11,DK169,DK179)</f>
        <v>0</v>
      </c>
      <c r="DL186" s="155">
        <f>IF('Capital Structure'!$M$18='Capital Structure'!$O$11,DL169,DL179)</f>
        <v>0</v>
      </c>
      <c r="DM186" s="155">
        <f>IF('Capital Structure'!$M$18='Capital Structure'!$O$11,DM169,DM179)</f>
        <v>0</v>
      </c>
      <c r="DN186" s="155">
        <f>IF('Capital Structure'!$M$18='Capital Structure'!$O$11,DN169,DN179)</f>
        <v>0</v>
      </c>
      <c r="DO186" s="155">
        <f>IF('Capital Structure'!$M$18='Capital Structure'!$O$11,DO169,DO179)</f>
        <v>0</v>
      </c>
      <c r="DP186" s="155">
        <f>IF('Capital Structure'!$M$18='Capital Structure'!$O$11,DP169,DP179)</f>
        <v>0</v>
      </c>
      <c r="DQ186" s="155">
        <f>IF('Capital Structure'!$M$18='Capital Structure'!$O$11,DQ169,DQ179)</f>
        <v>0</v>
      </c>
      <c r="DR186" s="155">
        <f>IF('Capital Structure'!$M$18='Capital Structure'!$O$11,DR169,DR179)</f>
        <v>0</v>
      </c>
      <c r="DS186" s="155">
        <f>IF('Capital Structure'!$M$18='Capital Structure'!$O$11,DS169,DS179)</f>
        <v>0</v>
      </c>
      <c r="DT186" s="155">
        <f>IF('Capital Structure'!$M$18='Capital Structure'!$O$11,DT169,DT179)</f>
        <v>0</v>
      </c>
      <c r="DU186" s="155">
        <f>IF('Capital Structure'!$M$18='Capital Structure'!$O$11,DU169,DU179)</f>
        <v>0</v>
      </c>
      <c r="DV186" s="155">
        <f>IF('Capital Structure'!$M$18='Capital Structure'!$O$11,DV169,DV179)</f>
        <v>0</v>
      </c>
      <c r="DW186" s="155">
        <f>IF('Capital Structure'!$M$18='Capital Structure'!$O$11,DW169,DW179)</f>
        <v>0</v>
      </c>
      <c r="DX186" s="155">
        <f>IF('Capital Structure'!$M$18='Capital Structure'!$O$11,DX169,DX179)</f>
        <v>0</v>
      </c>
      <c r="DY186" s="155">
        <f>IF('Capital Structure'!$M$18='Capital Structure'!$O$11,DY169,DY179)</f>
        <v>0</v>
      </c>
      <c r="DZ186" s="155">
        <f>IF('Capital Structure'!$M$18='Capital Structure'!$O$11,DZ169,DZ179)</f>
        <v>0</v>
      </c>
      <c r="EA186" s="155">
        <f>IF('Capital Structure'!$M$18='Capital Structure'!$O$11,EA169,EA179)</f>
        <v>0</v>
      </c>
      <c r="EB186" s="155">
        <f>IF('Capital Structure'!$M$18='Capital Structure'!$O$11,EB169,EB179)</f>
        <v>0</v>
      </c>
      <c r="EC186" s="155">
        <f>IF('Capital Structure'!$M$18='Capital Structure'!$O$11,EC169,EC179)</f>
        <v>0</v>
      </c>
      <c r="ED186" s="155">
        <f>IF('Capital Structure'!$M$18='Capital Structure'!$O$11,ED169,ED179)</f>
        <v>0</v>
      </c>
      <c r="EE186" s="155">
        <f>IF('Capital Structure'!$M$18='Capital Structure'!$O$11,EE169,EE179)</f>
        <v>0</v>
      </c>
      <c r="EF186" s="155">
        <f>IF('Capital Structure'!$M$18='Capital Structure'!$O$11,EF169,EF179)</f>
        <v>0</v>
      </c>
      <c r="EG186" s="155">
        <f>IF('Capital Structure'!$M$18='Capital Structure'!$O$11,EG169,EG179)</f>
        <v>0</v>
      </c>
      <c r="EH186" s="155">
        <f>IF('Capital Structure'!$M$18='Capital Structure'!$O$11,EH169,EH179)</f>
        <v>0</v>
      </c>
      <c r="EI186" s="155">
        <f>IF('Capital Structure'!$M$18='Capital Structure'!$O$11,EI169,EI179)</f>
        <v>0</v>
      </c>
      <c r="EJ186" s="155">
        <f>IF('Capital Structure'!$M$18='Capital Structure'!$O$11,EJ169,EJ179)</f>
        <v>0</v>
      </c>
      <c r="EK186" s="155">
        <f>IF('Capital Structure'!$M$18='Capital Structure'!$O$11,EK169,EK179)</f>
        <v>0</v>
      </c>
    </row>
    <row r="187" spans="1:16384"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07"/>
      <c r="T187" s="107"/>
      <c r="U187" s="107"/>
      <c r="V187" s="107"/>
      <c r="W187" s="107"/>
      <c r="X187" s="107"/>
      <c r="Y187" s="107"/>
      <c r="Z187" s="107"/>
      <c r="AA187" s="107"/>
      <c r="AB187" s="107"/>
      <c r="AC187" s="107"/>
      <c r="AD187" s="107"/>
      <c r="AE187" s="107"/>
      <c r="AF187" s="107"/>
      <c r="AG187" s="107"/>
      <c r="AH187" s="107"/>
      <c r="AI187" s="107"/>
      <c r="AJ187" s="107"/>
      <c r="AK187" s="107"/>
      <c r="AL187" s="107"/>
      <c r="AM187" s="107"/>
      <c r="AN187" s="107"/>
      <c r="AO187" s="107"/>
      <c r="AP187" s="107"/>
      <c r="AQ187" s="107"/>
      <c r="AR187" s="107"/>
      <c r="AS187" s="107"/>
      <c r="AT187" s="107"/>
      <c r="AU187" s="107"/>
      <c r="AV187" s="107"/>
      <c r="AW187" s="107"/>
      <c r="AX187" s="107"/>
      <c r="AY187" s="107"/>
      <c r="AZ187" s="107"/>
      <c r="BA187" s="107"/>
      <c r="BB187" s="107"/>
      <c r="BC187" s="107"/>
      <c r="BD187" s="107"/>
      <c r="BE187" s="107"/>
      <c r="BF187" s="107"/>
      <c r="BG187" s="107"/>
      <c r="BH187" s="107"/>
      <c r="BI187" s="107"/>
      <c r="BJ187" s="107"/>
      <c r="BK187" s="107"/>
      <c r="BL187" s="107"/>
      <c r="BM187" s="107"/>
      <c r="BN187" s="107"/>
      <c r="BO187" s="107"/>
    </row>
    <row r="188" spans="1:16384">
      <c r="B188" s="106" t="s">
        <v>383</v>
      </c>
      <c r="E188" s="109">
        <f>IF('Capital Structure'!$M$18='Capital Structure'!$E$17,E168,E178)</f>
        <v>0</v>
      </c>
      <c r="F188" s="109">
        <f ca="1">IF('Capital Structure'!$M$18='Capital Structure'!$E$17,F168,F178)</f>
        <v>21484969.194581937</v>
      </c>
      <c r="G188" s="109">
        <f ca="1">IF('Capital Structure'!$M$18='Capital Structure'!$E$17,G168,G178)</f>
        <v>18878765.994581938</v>
      </c>
      <c r="H188" s="109">
        <f ca="1">IF('Capital Structure'!$M$18='Capital Structure'!$E$17,H168,H178)</f>
        <v>11760328.810836121</v>
      </c>
      <c r="I188" s="109">
        <f ca="1">IF('Capital Structure'!$M$18='Capital Structure'!$E$17,I168,I178)</f>
        <v>0</v>
      </c>
      <c r="J188" s="109">
        <f ca="1">IF('Capital Structure'!$M$18='Capital Structure'!$E$17,J168,J178)</f>
        <v>0</v>
      </c>
      <c r="K188" s="109">
        <f ca="1">IF('Capital Structure'!$M$18='Capital Structure'!$E$17,K168,K178)</f>
        <v>0</v>
      </c>
      <c r="L188" s="109">
        <f ca="1">IF('Capital Structure'!$M$18='Capital Structure'!$E$17,L168,L178)</f>
        <v>0</v>
      </c>
      <c r="M188" s="109">
        <f ca="1">IF('Capital Structure'!$M$18='Capital Structure'!$E$17,M168,M178)</f>
        <v>0</v>
      </c>
      <c r="N188" s="109">
        <f ca="1">IF('Capital Structure'!$M$18='Capital Structure'!$E$17,N168,N178)</f>
        <v>0</v>
      </c>
      <c r="O188" s="109">
        <f ca="1">IF('Capital Structure'!$M$18='Capital Structure'!$E$17,O168,O178)</f>
        <v>0</v>
      </c>
      <c r="P188" s="109">
        <f ca="1">IF('Capital Structure'!$M$18='Capital Structure'!$E$17,P168,P178)</f>
        <v>0</v>
      </c>
      <c r="Q188" s="109">
        <f ca="1">IF('Capital Structure'!$M$18='Capital Structure'!$E$17,Q168,Q178)</f>
        <v>0</v>
      </c>
      <c r="R188" s="109">
        <f ca="1">IF('Capital Structure'!$M$18='Capital Structure'!$E$17,R168,R178)</f>
        <v>0</v>
      </c>
      <c r="S188" s="109">
        <f ca="1">IF('Capital Structure'!$M$18='Capital Structure'!$E$17,S168,S178)</f>
        <v>0</v>
      </c>
      <c r="T188" s="109">
        <f ca="1">IF('Capital Structure'!$M$18='Capital Structure'!$E$17,T168,T178)</f>
        <v>0</v>
      </c>
      <c r="U188" s="109">
        <f ca="1">IF('Capital Structure'!$M$18='Capital Structure'!$E$17,U168,U178)</f>
        <v>0</v>
      </c>
      <c r="V188" s="109">
        <f ca="1">IF('Capital Structure'!$M$18='Capital Structure'!$E$17,V168,V178)</f>
        <v>0</v>
      </c>
      <c r="W188" s="109">
        <f ca="1">IF('Capital Structure'!$M$18='Capital Structure'!$E$17,W168,W178)</f>
        <v>0</v>
      </c>
      <c r="X188" s="109">
        <f ca="1">IF('Capital Structure'!$M$18='Capital Structure'!$E$17,X168,X178)</f>
        <v>0</v>
      </c>
      <c r="Y188" s="109">
        <f ca="1">IF('Capital Structure'!$M$18='Capital Structure'!$E$17,Y168,Y178)</f>
        <v>0</v>
      </c>
      <c r="Z188" s="109">
        <f ca="1">IF('Capital Structure'!$M$18='Capital Structure'!$E$17,Z168,Z178)</f>
        <v>0</v>
      </c>
      <c r="AA188" s="109">
        <f ca="1">IF('Capital Structure'!$M$18='Capital Structure'!$E$17,AA168,AA178)</f>
        <v>0</v>
      </c>
      <c r="AB188" s="109">
        <f ca="1">IF('Capital Structure'!$M$18='Capital Structure'!$E$17,AB168,AB178)</f>
        <v>0</v>
      </c>
      <c r="AC188" s="109">
        <f ca="1">IF('Capital Structure'!$M$18='Capital Structure'!$E$17,AC168,AC178)</f>
        <v>0</v>
      </c>
      <c r="AD188" s="109">
        <f ca="1">IF('Capital Structure'!$M$18='Capital Structure'!$E$17,AD168,AD178)</f>
        <v>0</v>
      </c>
      <c r="AE188" s="109">
        <f ca="1">IF('Capital Structure'!$M$18='Capital Structure'!$E$17,AE168,AE178)</f>
        <v>0</v>
      </c>
      <c r="AF188" s="109">
        <f ca="1">IF('Capital Structure'!$M$18='Capital Structure'!$E$17,AF168,AF178)</f>
        <v>0</v>
      </c>
      <c r="AG188" s="109">
        <f ca="1">IF('Capital Structure'!$M$18='Capital Structure'!$E$17,AG168,AG178)</f>
        <v>0</v>
      </c>
      <c r="AH188" s="109">
        <f ca="1">IF('Capital Structure'!$M$18='Capital Structure'!$E$17,AH168,AH178)</f>
        <v>0</v>
      </c>
      <c r="AI188" s="109">
        <f ca="1">IF('Capital Structure'!$M$18='Capital Structure'!$E$17,AI168,AI178)</f>
        <v>0</v>
      </c>
      <c r="AJ188" s="109">
        <f ca="1">IF('Capital Structure'!$M$18='Capital Structure'!$E$17,AJ168,AJ178)</f>
        <v>0</v>
      </c>
      <c r="AK188" s="109">
        <f ca="1">IF('Capital Structure'!$M$18='Capital Structure'!$E$17,AK168,AK178)</f>
        <v>0</v>
      </c>
      <c r="AL188" s="109">
        <f ca="1">IF('Capital Structure'!$M$18='Capital Structure'!$E$17,AL168,AL178)</f>
        <v>0</v>
      </c>
      <c r="AM188" s="109">
        <f ca="1">IF('Capital Structure'!$M$18='Capital Structure'!$E$17,AM168,AM178)</f>
        <v>0</v>
      </c>
      <c r="AN188" s="109">
        <f ca="1">IF('Capital Structure'!$M$18='Capital Structure'!$E$17,AN168,AN178)</f>
        <v>0</v>
      </c>
      <c r="AO188" s="109">
        <f ca="1">IF('Capital Structure'!$M$18='Capital Structure'!$E$17,AO168,AO178)</f>
        <v>0</v>
      </c>
      <c r="AP188" s="109">
        <f ca="1">IF('Capital Structure'!$M$18='Capital Structure'!$E$17,AP168,AP178)</f>
        <v>0</v>
      </c>
      <c r="AQ188" s="109">
        <f ca="1">IF('Capital Structure'!$M$18='Capital Structure'!$E$17,AQ168,AQ178)</f>
        <v>0</v>
      </c>
      <c r="AR188" s="109">
        <f ca="1">IF('Capital Structure'!$M$18='Capital Structure'!$E$17,AR168,AR178)</f>
        <v>0</v>
      </c>
      <c r="AS188" s="109">
        <f ca="1">IF('Capital Structure'!$M$18='Capital Structure'!$E$17,AS168,AS178)</f>
        <v>0</v>
      </c>
      <c r="AT188" s="109">
        <f ca="1">IF('Capital Structure'!$M$18='Capital Structure'!$E$17,AT168,AT178)</f>
        <v>0</v>
      </c>
      <c r="AU188" s="109">
        <f ca="1">IF('Capital Structure'!$M$18='Capital Structure'!$E$17,AU168,AU178)</f>
        <v>0</v>
      </c>
      <c r="AV188" s="109">
        <f ca="1">IF('Capital Structure'!$M$18='Capital Structure'!$E$17,AV168,AV178)</f>
        <v>0</v>
      </c>
      <c r="AW188" s="109">
        <f ca="1">IF('Capital Structure'!$M$18='Capital Structure'!$E$17,AW168,AW178)</f>
        <v>0</v>
      </c>
      <c r="AX188" s="109">
        <f ca="1">IF('Capital Structure'!$M$18='Capital Structure'!$E$17,AX168,AX178)</f>
        <v>0</v>
      </c>
      <c r="AY188" s="109">
        <f ca="1">IF('Capital Structure'!$M$18='Capital Structure'!$E$17,AY168,AY178)</f>
        <v>0</v>
      </c>
      <c r="AZ188" s="109">
        <f ca="1">IF('Capital Structure'!$M$18='Capital Structure'!$E$17,AZ168,AZ178)</f>
        <v>0</v>
      </c>
      <c r="BA188" s="109">
        <f ca="1">IF('Capital Structure'!$M$18='Capital Structure'!$E$17,BA168,BA178)</f>
        <v>26081.916666666668</v>
      </c>
      <c r="BB188" s="109" t="e">
        <f ca="1">IF('Capital Structure'!$M$18='Capital Structure'!$E$17,BB168,BB178)</f>
        <v>#DIV/0!</v>
      </c>
      <c r="BC188" s="109" t="e">
        <f ca="1">IF('Capital Structure'!$M$18='Capital Structure'!$E$17,BC168,BC178)</f>
        <v>#DIV/0!</v>
      </c>
      <c r="BD188" s="109" t="e">
        <f ca="1">IF('Capital Structure'!$M$18='Capital Structure'!$E$17,BD168,BD178)</f>
        <v>#DIV/0!</v>
      </c>
      <c r="BE188" s="109">
        <f ca="1">IF('Capital Structure'!$M$18='Capital Structure'!$E$17,BE168,BE178)</f>
        <v>0</v>
      </c>
      <c r="BF188" s="109">
        <f ca="1">IF('Capital Structure'!$M$18='Capital Structure'!$E$17,BF168,BF178)</f>
        <v>0</v>
      </c>
      <c r="BG188" s="109" t="e">
        <f ca="1">IF('Capital Structure'!$M$18='Capital Structure'!$E$17,BG168,BG178)</f>
        <v>#DIV/0!</v>
      </c>
      <c r="BH188" s="109">
        <f ca="1">IF('Capital Structure'!$M$18='Capital Structure'!$E$17,BH168,BH178)</f>
        <v>0</v>
      </c>
      <c r="BI188" s="109">
        <f ca="1">IF('Capital Structure'!$M$18='Capital Structure'!$E$17,BI168,BI178)</f>
        <v>0</v>
      </c>
      <c r="BJ188" s="109">
        <f ca="1">IF('Capital Structure'!$M$18='Capital Structure'!$E$17,BJ168,BJ178)</f>
        <v>0</v>
      </c>
      <c r="BK188" s="109">
        <f ca="1">IF('Capital Structure'!$M$18='Capital Structure'!$E$17,BK168,BK178)</f>
        <v>0</v>
      </c>
      <c r="BL188" s="109">
        <f ca="1">IF('Capital Structure'!$M$18='Capital Structure'!$E$17,BL168,BL178)</f>
        <v>0</v>
      </c>
      <c r="BM188" s="109">
        <f ca="1">IF('Capital Structure'!$M$18='Capital Structure'!$E$17,BM168,BM178)</f>
        <v>0</v>
      </c>
      <c r="BN188" s="109">
        <f ca="1">IF('Capital Structure'!$M$18='Capital Structure'!$E$17,BN168,BN178)</f>
        <v>0</v>
      </c>
      <c r="BO188" s="109">
        <f ca="1">IF('Capital Structure'!$M$18='Capital Structure'!$E$17,BO168,BO178)</f>
        <v>0</v>
      </c>
      <c r="BP188" s="109">
        <f ca="1">IF('Capital Structure'!$M$18='Capital Structure'!$E$17,BP168,BP178)</f>
        <v>0</v>
      </c>
      <c r="BQ188" s="109">
        <f ca="1">IF('Capital Structure'!$M$18='Capital Structure'!$E$17,BQ168,BQ178)</f>
        <v>0</v>
      </c>
      <c r="BR188" s="109">
        <f ca="1">IF('Capital Structure'!$M$18='Capital Structure'!$E$17,BR168,BR178)</f>
        <v>0</v>
      </c>
      <c r="BS188" s="109">
        <f ca="1">IF('Capital Structure'!$M$18='Capital Structure'!$E$17,BS168,BS178)</f>
        <v>0</v>
      </c>
      <c r="BT188" s="109">
        <f ca="1">IF('Capital Structure'!$M$18='Capital Structure'!$E$17,BT168,BT178)</f>
        <v>0</v>
      </c>
      <c r="BU188" s="109">
        <f ca="1">IF('Capital Structure'!$M$18='Capital Structure'!$E$17,BU168,BU178)</f>
        <v>0</v>
      </c>
      <c r="BV188" s="109">
        <f>IF('Capital Structure'!$M$18='Capital Structure'!$E$17,BV168,BV178)</f>
        <v>0</v>
      </c>
      <c r="BW188" s="109">
        <f>IF('Capital Structure'!$M$18='Capital Structure'!$E$17,BW168,BW178)</f>
        <v>0</v>
      </c>
      <c r="BX188" s="109">
        <f>IF('Capital Structure'!$M$18='Capital Structure'!$E$17,BX168,BX178)</f>
        <v>0</v>
      </c>
      <c r="BY188" s="109">
        <f>IF('Capital Structure'!$M$18='Capital Structure'!$E$17,BY168,BY178)</f>
        <v>0</v>
      </c>
      <c r="BZ188" s="109">
        <f>IF('Capital Structure'!$M$18='Capital Structure'!$E$17,BZ168,BZ178)</f>
        <v>0</v>
      </c>
      <c r="CA188" s="109">
        <f>IF('Capital Structure'!$M$18='Capital Structure'!$E$17,CA168,CA178)</f>
        <v>0</v>
      </c>
      <c r="CB188" s="109">
        <f>IF('Capital Structure'!$M$18='Capital Structure'!$E$17,CB168,CB178)</f>
        <v>0</v>
      </c>
      <c r="CC188" s="109">
        <f>IF('Capital Structure'!$M$18='Capital Structure'!$E$17,CC168,CC178)</f>
        <v>0</v>
      </c>
      <c r="CD188" s="109">
        <f>IF('Capital Structure'!$M$18='Capital Structure'!$E$17,CD168,CD178)</f>
        <v>0</v>
      </c>
      <c r="CE188" s="109">
        <f>IF('Capital Structure'!$M$18='Capital Structure'!$E$17,CE168,CE178)</f>
        <v>0</v>
      </c>
      <c r="CF188" s="109">
        <f>IF('Capital Structure'!$M$18='Capital Structure'!$E$17,CF168,CF178)</f>
        <v>0</v>
      </c>
      <c r="CG188" s="109">
        <f>IF('Capital Structure'!$M$18='Capital Structure'!$E$17,CG168,CG178)</f>
        <v>0</v>
      </c>
      <c r="CH188" s="109">
        <f>IF('Capital Structure'!$M$18='Capital Structure'!$E$17,CH168,CH178)</f>
        <v>0</v>
      </c>
      <c r="CI188" s="109">
        <f>IF('Capital Structure'!$M$18='Capital Structure'!$E$17,CI168,CI178)</f>
        <v>0</v>
      </c>
      <c r="CJ188" s="109">
        <f>IF('Capital Structure'!$M$18='Capital Structure'!$E$17,CJ168,CJ178)</f>
        <v>0</v>
      </c>
      <c r="CK188" s="109">
        <f>IF('Capital Structure'!$M$18='Capital Structure'!$E$17,CK168,CK178)</f>
        <v>0</v>
      </c>
      <c r="CL188" s="109">
        <f>IF('Capital Structure'!$M$18='Capital Structure'!$E$17,CL168,CL178)</f>
        <v>0</v>
      </c>
      <c r="CM188" s="109">
        <f>IF('Capital Structure'!$M$18='Capital Structure'!$E$17,CM168,CM178)</f>
        <v>0</v>
      </c>
      <c r="CN188" s="109">
        <f>IF('Capital Structure'!$M$18='Capital Structure'!$E$17,CN168,CN178)</f>
        <v>0</v>
      </c>
      <c r="CO188" s="109">
        <f>IF('Capital Structure'!$M$18='Capital Structure'!$E$17,CO168,CO178)</f>
        <v>0</v>
      </c>
      <c r="CP188" s="109">
        <f>IF('Capital Structure'!$M$18='Capital Structure'!$E$17,CP168,CP178)</f>
        <v>0</v>
      </c>
      <c r="CQ188" s="109">
        <f>IF('Capital Structure'!$M$18='Capital Structure'!$E$17,CQ168,CQ178)</f>
        <v>0</v>
      </c>
      <c r="CR188" s="109">
        <f>IF('Capital Structure'!$M$18='Capital Structure'!$E$17,CR168,CR178)</f>
        <v>0</v>
      </c>
      <c r="CS188" s="109">
        <f>IF('Capital Structure'!$M$18='Capital Structure'!$E$17,CS168,CS178)</f>
        <v>0</v>
      </c>
      <c r="CT188" s="109">
        <f>IF('Capital Structure'!$M$18='Capital Structure'!$E$17,CT168,CT178)</f>
        <v>0</v>
      </c>
      <c r="CU188" s="109">
        <f>IF('Capital Structure'!$M$18='Capital Structure'!$E$17,CU168,CU178)</f>
        <v>0</v>
      </c>
      <c r="CV188" s="109">
        <f>IF('Capital Structure'!$M$18='Capital Structure'!$E$17,CV168,CV178)</f>
        <v>0</v>
      </c>
      <c r="CW188" s="109">
        <f>IF('Capital Structure'!$M$18='Capital Structure'!$E$17,CW168,CW178)</f>
        <v>0</v>
      </c>
      <c r="CX188" s="109">
        <f>IF('Capital Structure'!$M$18='Capital Structure'!$E$17,CX168,CX178)</f>
        <v>0</v>
      </c>
      <c r="CY188" s="109">
        <f>IF('Capital Structure'!$M$18='Capital Structure'!$E$17,CY168,CY178)</f>
        <v>0</v>
      </c>
      <c r="CZ188" s="109">
        <f>IF('Capital Structure'!$M$18='Capital Structure'!$E$17,CZ168,CZ178)</f>
        <v>0</v>
      </c>
      <c r="DA188" s="109">
        <f>IF('Capital Structure'!$M$18='Capital Structure'!$E$17,DA168,DA178)</f>
        <v>0</v>
      </c>
      <c r="DB188" s="109">
        <f>IF('Capital Structure'!$M$18='Capital Structure'!$E$17,DB168,DB178)</f>
        <v>0</v>
      </c>
      <c r="DC188" s="109">
        <f>IF('Capital Structure'!$M$18='Capital Structure'!$E$17,DC168,DC178)</f>
        <v>0</v>
      </c>
      <c r="DD188" s="109">
        <f>IF('Capital Structure'!$M$18='Capital Structure'!$E$17,DD168,DD178)</f>
        <v>0</v>
      </c>
      <c r="DE188" s="109">
        <f>IF('Capital Structure'!$M$18='Capital Structure'!$E$17,DE168,DE178)</f>
        <v>0</v>
      </c>
      <c r="DF188" s="109">
        <f>IF('Capital Structure'!$M$18='Capital Structure'!$E$17,DF168,DF178)</f>
        <v>0</v>
      </c>
      <c r="DG188" s="109">
        <f>IF('Capital Structure'!$M$18='Capital Structure'!$E$17,DG168,DG178)</f>
        <v>0</v>
      </c>
      <c r="DH188" s="109">
        <f>IF('Capital Structure'!$M$18='Capital Structure'!$E$17,DH168,DH178)</f>
        <v>0</v>
      </c>
      <c r="DI188" s="109">
        <f>IF('Capital Structure'!$M$18='Capital Structure'!$E$17,DI168,DI178)</f>
        <v>0</v>
      </c>
      <c r="DJ188" s="109">
        <f>IF('Capital Structure'!$M$18='Capital Structure'!$E$17,DJ168,DJ178)</f>
        <v>0</v>
      </c>
      <c r="DK188" s="109">
        <f>IF('Capital Structure'!$M$18='Capital Structure'!$E$17,DK168,DK178)</f>
        <v>0</v>
      </c>
      <c r="DL188" s="109">
        <f>IF('Capital Structure'!$M$18='Capital Structure'!$E$17,DL168,DL178)</f>
        <v>0</v>
      </c>
      <c r="DM188" s="109">
        <f>IF('Capital Structure'!$M$18='Capital Structure'!$E$17,DM168,DM178)</f>
        <v>0</v>
      </c>
      <c r="DN188" s="109">
        <f>IF('Capital Structure'!$M$18='Capital Structure'!$E$17,DN168,DN178)</f>
        <v>0</v>
      </c>
      <c r="DO188" s="109">
        <f>IF('Capital Structure'!$M$18='Capital Structure'!$E$17,DO168,DO178)</f>
        <v>0</v>
      </c>
      <c r="DP188" s="109">
        <f>IF('Capital Structure'!$M$18='Capital Structure'!$E$17,DP168,DP178)</f>
        <v>0</v>
      </c>
      <c r="DQ188" s="109">
        <f>IF('Capital Structure'!$M$18='Capital Structure'!$E$17,DQ168,DQ178)</f>
        <v>0</v>
      </c>
      <c r="DR188" s="109">
        <f>IF('Capital Structure'!$M$18='Capital Structure'!$E$17,DR168,DR178)</f>
        <v>0</v>
      </c>
      <c r="DS188" s="109">
        <f>IF('Capital Structure'!$M$18='Capital Structure'!$E$17,DS168,DS178)</f>
        <v>0</v>
      </c>
      <c r="DT188" s="109">
        <f>IF('Capital Structure'!$M$18='Capital Structure'!$E$17,DT168,DT178)</f>
        <v>0</v>
      </c>
      <c r="DU188" s="109">
        <f>IF('Capital Structure'!$M$18='Capital Structure'!$E$17,DU168,DU178)</f>
        <v>0</v>
      </c>
      <c r="DV188" s="109">
        <f>IF('Capital Structure'!$M$18='Capital Structure'!$E$17,DV168,DV178)</f>
        <v>0</v>
      </c>
      <c r="DW188" s="109">
        <f>IF('Capital Structure'!$M$18='Capital Structure'!$E$17,DW168,DW178)</f>
        <v>0</v>
      </c>
      <c r="DX188" s="109">
        <f>IF('Capital Structure'!$M$18='Capital Structure'!$E$17,DX168,DX178)</f>
        <v>0</v>
      </c>
      <c r="DY188" s="109">
        <f>IF('Capital Structure'!$M$18='Capital Structure'!$E$17,DY168,DY178)</f>
        <v>0</v>
      </c>
      <c r="DZ188" s="109">
        <f>IF('Capital Structure'!$M$18='Capital Structure'!$E$17,DZ168,DZ178)</f>
        <v>0</v>
      </c>
      <c r="EA188" s="109">
        <f>IF('Capital Structure'!$M$18='Capital Structure'!$E$17,EA168,EA178)</f>
        <v>0</v>
      </c>
      <c r="EB188" s="109">
        <f>IF('Capital Structure'!$M$18='Capital Structure'!$E$17,EB168,EB178)</f>
        <v>0</v>
      </c>
      <c r="EC188" s="109">
        <f>IF('Capital Structure'!$M$18='Capital Structure'!$E$17,EC168,EC178)</f>
        <v>0</v>
      </c>
      <c r="ED188" s="109">
        <f>IF('Capital Structure'!$M$18='Capital Structure'!$E$17,ED168,ED178)</f>
        <v>0</v>
      </c>
      <c r="EE188" s="109">
        <f>IF('Capital Structure'!$M$18='Capital Structure'!$E$17,EE168,EE178)</f>
        <v>0</v>
      </c>
      <c r="EF188" s="109">
        <f>IF('Capital Structure'!$M$18='Capital Structure'!$E$17,EF168,EF178)</f>
        <v>0</v>
      </c>
      <c r="EG188" s="109">
        <f>IF('Capital Structure'!$M$18='Capital Structure'!$E$17,EG168,EG178)</f>
        <v>0</v>
      </c>
      <c r="EH188" s="109">
        <f>IF('Capital Structure'!$M$18='Capital Structure'!$E$17,EH168,EH178)</f>
        <v>0</v>
      </c>
      <c r="EI188" s="109">
        <f>IF('Capital Structure'!$M$18='Capital Structure'!$E$17,EI168,EI178)</f>
        <v>0</v>
      </c>
      <c r="EJ188" s="109">
        <f>IF('Capital Structure'!$M$18='Capital Structure'!$E$17,EJ168,EJ178)</f>
        <v>0</v>
      </c>
      <c r="EK188" s="109">
        <f>IF('Capital Structure'!$M$18='Capital Structure'!$E$17,EK168,EK178)</f>
        <v>0</v>
      </c>
    </row>
    <row r="189" spans="1:16384">
      <c r="B189" s="106" t="s">
        <v>384</v>
      </c>
      <c r="E189" s="109">
        <f ca="1">IF('Capital Structure'!$M$18='Capital Structure'!$E$17,E171,E179)</f>
        <v>0</v>
      </c>
      <c r="F189" s="109">
        <f ca="1">IF('Capital Structure'!$M$18='Capital Structure'!$E$17,F171,F179)</f>
        <v>0</v>
      </c>
      <c r="G189" s="109">
        <f ca="1">IF('Capital Structure'!$M$18='Capital Structure'!$E$17,G171,G179)</f>
        <v>0</v>
      </c>
      <c r="H189" s="109">
        <f ca="1">IF('Capital Structure'!$M$18='Capital Structure'!$E$17,H171,H179)</f>
        <v>0</v>
      </c>
      <c r="I189" s="109">
        <f ca="1">IF('Capital Structure'!$M$18='Capital Structure'!$E$17,I171,I179)</f>
        <v>0</v>
      </c>
      <c r="J189" s="109">
        <f ca="1">IF('Capital Structure'!$M$18='Capital Structure'!$E$17,J171,J179)</f>
        <v>0</v>
      </c>
      <c r="K189" s="109">
        <f ca="1">IF('Capital Structure'!$M$18='Capital Structure'!$E$17,K171,K179)</f>
        <v>0</v>
      </c>
      <c r="L189" s="109">
        <f ca="1">IF('Capital Structure'!$M$18='Capital Structure'!$E$17,L171,L179)</f>
        <v>0</v>
      </c>
      <c r="M189" s="109">
        <f ca="1">IF('Capital Structure'!$M$18='Capital Structure'!$E$17,M171,M179)</f>
        <v>0</v>
      </c>
      <c r="N189" s="109">
        <f ca="1">IF('Capital Structure'!$M$18='Capital Structure'!$E$17,N171,N179)</f>
        <v>0</v>
      </c>
      <c r="O189" s="109">
        <f ca="1">IF('Capital Structure'!$M$18='Capital Structure'!$E$17,O171,O179)</f>
        <v>0</v>
      </c>
      <c r="P189" s="109">
        <f ca="1">IF('Capital Structure'!$M$18='Capital Structure'!$E$17,P171,P179)</f>
        <v>2074837.5028361022</v>
      </c>
      <c r="Q189" s="109">
        <f ca="1">IF('Capital Structure'!$M$18='Capital Structure'!$E$17,Q171,Q179)</f>
        <v>0</v>
      </c>
      <c r="R189" s="109">
        <f ca="1">IF('Capital Structure'!$M$18='Capital Structure'!$E$17,R171,R179)</f>
        <v>0</v>
      </c>
      <c r="S189" s="109">
        <f ca="1">IF('Capital Structure'!$M$18='Capital Structure'!$E$17,S171,S179)</f>
        <v>0</v>
      </c>
      <c r="T189" s="109">
        <f ca="1">IF('Capital Structure'!$M$18='Capital Structure'!$E$17,T171,T179)</f>
        <v>0</v>
      </c>
      <c r="U189" s="109">
        <f ca="1">IF('Capital Structure'!$M$18='Capital Structure'!$E$17,U171,U179)</f>
        <v>0</v>
      </c>
      <c r="V189" s="109">
        <f ca="1">IF('Capital Structure'!$M$18='Capital Structure'!$E$17,V171,V179)</f>
        <v>0</v>
      </c>
      <c r="W189" s="109">
        <f ca="1">IF('Capital Structure'!$M$18='Capital Structure'!$E$17,W171,W179)</f>
        <v>0</v>
      </c>
      <c r="X189" s="109">
        <f ca="1">IF('Capital Structure'!$M$18='Capital Structure'!$E$17,X171,X179)</f>
        <v>0</v>
      </c>
      <c r="Y189" s="109">
        <f ca="1">IF('Capital Structure'!$M$18='Capital Structure'!$E$17,Y171,Y179)</f>
        <v>0</v>
      </c>
      <c r="Z189" s="109">
        <f ca="1">IF('Capital Structure'!$M$18='Capital Structure'!$E$17,Z171,Z179)</f>
        <v>0</v>
      </c>
      <c r="AA189" s="109">
        <f ca="1">IF('Capital Structure'!$M$18='Capital Structure'!$E$17,AA171,AA179)</f>
        <v>0</v>
      </c>
      <c r="AB189" s="109">
        <f ca="1">IF('Capital Structure'!$M$18='Capital Structure'!$E$17,AB171,AB179)</f>
        <v>0</v>
      </c>
      <c r="AC189" s="109">
        <f ca="1">IF('Capital Structure'!$M$18='Capital Structure'!$E$17,AC171,AC179)</f>
        <v>0</v>
      </c>
      <c r="AD189" s="109">
        <f ca="1">IF('Capital Structure'!$M$18='Capital Structure'!$E$17,AD171,AD179)</f>
        <v>0</v>
      </c>
      <c r="AE189" s="109">
        <f ca="1">IF('Capital Structure'!$M$18='Capital Structure'!$E$17,AE171,AE179)</f>
        <v>0</v>
      </c>
      <c r="AF189" s="109">
        <f ca="1">IF('Capital Structure'!$M$18='Capital Structure'!$E$17,AF171,AF179)</f>
        <v>0</v>
      </c>
      <c r="AG189" s="109">
        <f ca="1">IF('Capital Structure'!$M$18='Capital Structure'!$E$17,AG171,AG179)</f>
        <v>0</v>
      </c>
      <c r="AH189" s="109">
        <f ca="1">IF('Capital Structure'!$M$18='Capital Structure'!$E$17,AH171,AH179)</f>
        <v>0</v>
      </c>
      <c r="AI189" s="109">
        <f ca="1">IF('Capital Structure'!$M$18='Capital Structure'!$E$17,AI171,AI179)</f>
        <v>0</v>
      </c>
      <c r="AJ189" s="109">
        <f ca="1">IF('Capital Structure'!$M$18='Capital Structure'!$E$17,AJ171,AJ179)</f>
        <v>0</v>
      </c>
      <c r="AK189" s="109">
        <f ca="1">IF('Capital Structure'!$M$18='Capital Structure'!$E$17,AK171,AK179)</f>
        <v>0</v>
      </c>
      <c r="AL189" s="109">
        <f ca="1">IF('Capital Structure'!$M$18='Capital Structure'!$E$17,AL171,AL179)</f>
        <v>0</v>
      </c>
      <c r="AM189" s="109">
        <f ca="1">IF('Capital Structure'!$M$18='Capital Structure'!$E$17,AM171,AM179)</f>
        <v>0</v>
      </c>
      <c r="AN189" s="109">
        <f ca="1">IF('Capital Structure'!$M$18='Capital Structure'!$E$17,AN171,AN179)</f>
        <v>0</v>
      </c>
      <c r="AO189" s="109">
        <f ca="1">IF('Capital Structure'!$M$18='Capital Structure'!$E$17,AO171,AO179)</f>
        <v>0</v>
      </c>
      <c r="AP189" s="109">
        <f ca="1">IF('Capital Structure'!$M$18='Capital Structure'!$E$17,AP171,AP179)</f>
        <v>0</v>
      </c>
      <c r="AQ189" s="109">
        <f ca="1">IF('Capital Structure'!$M$18='Capital Structure'!$E$17,AQ171,AQ179)</f>
        <v>0</v>
      </c>
      <c r="AR189" s="109">
        <f ca="1">IF('Capital Structure'!$M$18='Capital Structure'!$E$17,AR171,AR179)</f>
        <v>0</v>
      </c>
      <c r="AS189" s="109">
        <f ca="1">IF('Capital Structure'!$M$18='Capital Structure'!$E$17,AS171,AS179)</f>
        <v>0</v>
      </c>
      <c r="AT189" s="109">
        <f ca="1">IF('Capital Structure'!$M$18='Capital Structure'!$E$17,AT171,AT179)</f>
        <v>0</v>
      </c>
      <c r="AU189" s="109">
        <f ca="1">IF('Capital Structure'!$M$18='Capital Structure'!$E$17,AU171,AU179)</f>
        <v>0</v>
      </c>
      <c r="AV189" s="109">
        <f ca="1">IF('Capital Structure'!$M$18='Capital Structure'!$E$17,AV171,AV179)</f>
        <v>0</v>
      </c>
      <c r="AW189" s="109">
        <f ca="1">IF('Capital Structure'!$M$18='Capital Structure'!$E$17,AW171,AW179)</f>
        <v>0</v>
      </c>
      <c r="AX189" s="109">
        <f ca="1">IF('Capital Structure'!$M$18='Capital Structure'!$E$17,AX171,AX179)</f>
        <v>0</v>
      </c>
      <c r="AY189" s="109">
        <f ca="1">IF('Capital Structure'!$M$18='Capital Structure'!$E$17,AY171,AY179)</f>
        <v>0</v>
      </c>
      <c r="AZ189" s="109">
        <f ca="1">IF('Capital Structure'!$M$18='Capital Structure'!$E$17,AZ171,AZ179)</f>
        <v>0</v>
      </c>
      <c r="BA189" s="109">
        <f ca="1">IF('Capital Structure'!$M$18='Capital Structure'!$E$17,BA171,BA179)</f>
        <v>0</v>
      </c>
      <c r="BB189" s="109" t="e">
        <f ca="1">IF('Capital Structure'!$M$18='Capital Structure'!$E$17,BB171,BB179)</f>
        <v>#DIV/0!</v>
      </c>
      <c r="BC189" s="109" t="e">
        <f ca="1">IF('Capital Structure'!$M$18='Capital Structure'!$E$17,BC171,BC179)</f>
        <v>#DIV/0!</v>
      </c>
      <c r="BD189" s="109" t="e">
        <f ca="1">IF('Capital Structure'!$M$18='Capital Structure'!$E$17,BD171,BD179)</f>
        <v>#DIV/0!</v>
      </c>
      <c r="BE189" s="109" t="e">
        <f ca="1">IF('Capital Structure'!$M$18='Capital Structure'!$E$17,BE171,BE179)</f>
        <v>#DIV/0!</v>
      </c>
      <c r="BF189" s="109" t="e">
        <f ca="1">IF('Capital Structure'!$M$18='Capital Structure'!$E$17,BF171,BF179)</f>
        <v>#DIV/0!</v>
      </c>
      <c r="BG189" s="109" t="e">
        <f ca="1">IF('Capital Structure'!$M$18='Capital Structure'!$E$17,BG171,BG179)</f>
        <v>#DIV/0!</v>
      </c>
      <c r="BH189" s="109" t="e">
        <f ca="1">IF('Capital Structure'!$M$18='Capital Structure'!$E$17,BH171,BH179)</f>
        <v>#DIV/0!</v>
      </c>
      <c r="BI189" s="109" t="e">
        <f ca="1">IF('Capital Structure'!$M$18='Capital Structure'!$E$17,BI171,BI179)</f>
        <v>#DIV/0!</v>
      </c>
      <c r="BJ189" s="109" t="e">
        <f ca="1">IF('Capital Structure'!$M$18='Capital Structure'!$E$17,BJ171,BJ179)</f>
        <v>#DIV/0!</v>
      </c>
      <c r="BK189" s="109" t="e">
        <f ca="1">IF('Capital Structure'!$M$18='Capital Structure'!$E$17,BK171,BK179)</f>
        <v>#DIV/0!</v>
      </c>
      <c r="BL189" s="109" t="e">
        <f ca="1">IF('Capital Structure'!$M$18='Capital Structure'!$E$17,BL171,BL179)</f>
        <v>#DIV/0!</v>
      </c>
      <c r="BM189" s="109" t="e">
        <f ca="1">IF('Capital Structure'!$M$18='Capital Structure'!$E$17,BM171,BM179)</f>
        <v>#DIV/0!</v>
      </c>
      <c r="BN189" s="109" t="e">
        <f ca="1">IF('Capital Structure'!$M$18='Capital Structure'!$E$17,BN171,BN179)</f>
        <v>#DIV/0!</v>
      </c>
      <c r="BO189" s="109" t="e">
        <f ca="1">IF('Capital Structure'!$M$18='Capital Structure'!$E$17,BO171,BO179)</f>
        <v>#DIV/0!</v>
      </c>
      <c r="BP189" s="109" t="e">
        <f ca="1">IF('Capital Structure'!$M$18='Capital Structure'!$E$17,BP171,BP179)</f>
        <v>#DIV/0!</v>
      </c>
      <c r="BQ189" s="109" t="e">
        <f ca="1">IF('Capital Structure'!$M$18='Capital Structure'!$E$17,BQ171,BQ179)</f>
        <v>#DIV/0!</v>
      </c>
      <c r="BR189" s="109" t="e">
        <f ca="1">IF('Capital Structure'!$M$18='Capital Structure'!$E$17,BR171,BR179)</f>
        <v>#DIV/0!</v>
      </c>
      <c r="BS189" s="109" t="e">
        <f ca="1">IF('Capital Structure'!$M$18='Capital Structure'!$E$17,BS171,BS179)</f>
        <v>#DIV/0!</v>
      </c>
      <c r="BT189" s="109" t="e">
        <f ca="1">IF('Capital Structure'!$M$18='Capital Structure'!$E$17,BT171,BT179)</f>
        <v>#DIV/0!</v>
      </c>
      <c r="BU189" s="109" t="e">
        <f ca="1">IF('Capital Structure'!$M$18='Capital Structure'!$E$17,BU171,BU179)</f>
        <v>#DIV/0!</v>
      </c>
      <c r="BV189" s="109" t="e">
        <f ca="1">IF('Capital Structure'!$M$18='Capital Structure'!$E$17,BV171,BV179)</f>
        <v>#DIV/0!</v>
      </c>
      <c r="BW189" s="109" t="e">
        <f ca="1">IF('Capital Structure'!$M$18='Capital Structure'!$E$17,BW171,BW179)</f>
        <v>#DIV/0!</v>
      </c>
      <c r="BX189" s="109" t="e">
        <f ca="1">IF('Capital Structure'!$M$18='Capital Structure'!$E$17,BX171,BX179)</f>
        <v>#DIV/0!</v>
      </c>
      <c r="BY189" s="109" t="e">
        <f ca="1">IF('Capital Structure'!$M$18='Capital Structure'!$E$17,BY171,BY179)</f>
        <v>#DIV/0!</v>
      </c>
      <c r="BZ189" s="109" t="e">
        <f ca="1">IF('Capital Structure'!$M$18='Capital Structure'!$E$17,BZ171,BZ179)</f>
        <v>#DIV/0!</v>
      </c>
      <c r="CA189" s="109" t="e">
        <f ca="1">IF('Capital Structure'!$M$18='Capital Structure'!$E$17,CA171,CA179)</f>
        <v>#DIV/0!</v>
      </c>
      <c r="CB189" s="109" t="e">
        <f ca="1">IF('Capital Structure'!$M$18='Capital Structure'!$E$17,CB171,CB179)</f>
        <v>#DIV/0!</v>
      </c>
      <c r="CC189" s="109" t="e">
        <f ca="1">IF('Capital Structure'!$M$18='Capital Structure'!$E$17,CC171,CC179)</f>
        <v>#DIV/0!</v>
      </c>
      <c r="CD189" s="109" t="e">
        <f ca="1">IF('Capital Structure'!$M$18='Capital Structure'!$E$17,CD171,CD179)</f>
        <v>#DIV/0!</v>
      </c>
      <c r="CE189" s="109" t="e">
        <f ca="1">IF('Capital Structure'!$M$18='Capital Structure'!$E$17,CE171,CE179)</f>
        <v>#DIV/0!</v>
      </c>
      <c r="CF189" s="109" t="e">
        <f ca="1">IF('Capital Structure'!$M$18='Capital Structure'!$E$17,CF171,CF179)</f>
        <v>#DIV/0!</v>
      </c>
      <c r="CG189" s="109" t="e">
        <f ca="1">IF('Capital Structure'!$M$18='Capital Structure'!$E$17,CG171,CG179)</f>
        <v>#DIV/0!</v>
      </c>
      <c r="CH189" s="109" t="e">
        <f ca="1">IF('Capital Structure'!$M$18='Capital Structure'!$E$17,CH171,CH179)</f>
        <v>#DIV/0!</v>
      </c>
      <c r="CI189" s="109" t="e">
        <f ca="1">IF('Capital Structure'!$M$18='Capital Structure'!$E$17,CI171,CI179)</f>
        <v>#DIV/0!</v>
      </c>
      <c r="CJ189" s="109" t="e">
        <f ca="1">IF('Capital Structure'!$M$18='Capital Structure'!$E$17,CJ171,CJ179)</f>
        <v>#DIV/0!</v>
      </c>
      <c r="CK189" s="109" t="e">
        <f ca="1">IF('Capital Structure'!$M$18='Capital Structure'!$E$17,CK171,CK179)</f>
        <v>#DIV/0!</v>
      </c>
      <c r="CL189" s="109" t="e">
        <f ca="1">IF('Capital Structure'!$M$18='Capital Structure'!$E$17,CL171,CL179)</f>
        <v>#DIV/0!</v>
      </c>
      <c r="CM189" s="109" t="e">
        <f ca="1">IF('Capital Structure'!$M$18='Capital Structure'!$E$17,CM171,CM179)</f>
        <v>#DIV/0!</v>
      </c>
      <c r="CN189" s="109" t="e">
        <f ca="1">IF('Capital Structure'!$M$18='Capital Structure'!$E$17,CN171,CN179)</f>
        <v>#DIV/0!</v>
      </c>
      <c r="CO189" s="109" t="e">
        <f ca="1">IF('Capital Structure'!$M$18='Capital Structure'!$E$17,CO171,CO179)</f>
        <v>#DIV/0!</v>
      </c>
      <c r="CP189" s="109">
        <f>IF('Capital Structure'!$M$18='Capital Structure'!$E$17,CP171,CP179)</f>
        <v>0</v>
      </c>
      <c r="CQ189" s="109">
        <f>IF('Capital Structure'!$M$18='Capital Structure'!$E$17,CQ171,CQ179)</f>
        <v>0</v>
      </c>
      <c r="CR189" s="109">
        <f>IF('Capital Structure'!$M$18='Capital Structure'!$E$17,CR171,CR179)</f>
        <v>0</v>
      </c>
      <c r="CS189" s="109">
        <f>IF('Capital Structure'!$M$18='Capital Structure'!$E$17,CS171,CS179)</f>
        <v>0</v>
      </c>
      <c r="CT189" s="109">
        <f>IF('Capital Structure'!$M$18='Capital Structure'!$E$17,CT171,CT179)</f>
        <v>0</v>
      </c>
      <c r="CU189" s="109">
        <f>IF('Capital Structure'!$M$18='Capital Structure'!$E$17,CU171,CU179)</f>
        <v>0</v>
      </c>
      <c r="CV189" s="109">
        <f>IF('Capital Structure'!$M$18='Capital Structure'!$E$17,CV171,CV179)</f>
        <v>0</v>
      </c>
      <c r="CW189" s="109">
        <f>IF('Capital Structure'!$M$18='Capital Structure'!$E$17,CW171,CW179)</f>
        <v>0</v>
      </c>
      <c r="CX189" s="109">
        <f>IF('Capital Structure'!$M$18='Capital Structure'!$E$17,CX171,CX179)</f>
        <v>0</v>
      </c>
      <c r="CY189" s="109">
        <f>IF('Capital Structure'!$M$18='Capital Structure'!$E$17,CY171,CY179)</f>
        <v>0</v>
      </c>
      <c r="CZ189" s="109">
        <f>IF('Capital Structure'!$M$18='Capital Structure'!$E$17,CZ171,CZ179)</f>
        <v>0</v>
      </c>
      <c r="DA189" s="109">
        <f>IF('Capital Structure'!$M$18='Capital Structure'!$E$17,DA171,DA179)</f>
        <v>0</v>
      </c>
      <c r="DB189" s="109">
        <f>IF('Capital Structure'!$M$18='Capital Structure'!$E$17,DB171,DB179)</f>
        <v>0</v>
      </c>
      <c r="DC189" s="109">
        <f>IF('Capital Structure'!$M$18='Capital Structure'!$E$17,DC171,DC179)</f>
        <v>0</v>
      </c>
      <c r="DD189" s="109">
        <f>IF('Capital Structure'!$M$18='Capital Structure'!$E$17,DD171,DD179)</f>
        <v>0</v>
      </c>
      <c r="DE189" s="109">
        <f>IF('Capital Structure'!$M$18='Capital Structure'!$E$17,DE171,DE179)</f>
        <v>0</v>
      </c>
      <c r="DF189" s="109">
        <f>IF('Capital Structure'!$M$18='Capital Structure'!$E$17,DF171,DF179)</f>
        <v>0</v>
      </c>
      <c r="DG189" s="109">
        <f>IF('Capital Structure'!$M$18='Capital Structure'!$E$17,DG171,DG179)</f>
        <v>0</v>
      </c>
      <c r="DH189" s="109">
        <f>IF('Capital Structure'!$M$18='Capital Structure'!$E$17,DH171,DH179)</f>
        <v>0</v>
      </c>
      <c r="DI189" s="109">
        <f>IF('Capital Structure'!$M$18='Capital Structure'!$E$17,DI171,DI179)</f>
        <v>0</v>
      </c>
      <c r="DJ189" s="109">
        <f>IF('Capital Structure'!$M$18='Capital Structure'!$E$17,DJ171,DJ179)</f>
        <v>0</v>
      </c>
      <c r="DK189" s="109">
        <f>IF('Capital Structure'!$M$18='Capital Structure'!$E$17,DK171,DK179)</f>
        <v>0</v>
      </c>
      <c r="DL189" s="109">
        <f>IF('Capital Structure'!$M$18='Capital Structure'!$E$17,DL171,DL179)</f>
        <v>0</v>
      </c>
      <c r="DM189" s="109">
        <f>IF('Capital Structure'!$M$18='Capital Structure'!$E$17,DM171,DM179)</f>
        <v>0</v>
      </c>
      <c r="DN189" s="109">
        <f>IF('Capital Structure'!$M$18='Capital Structure'!$E$17,DN171,DN179)</f>
        <v>0</v>
      </c>
      <c r="DO189" s="109">
        <f>IF('Capital Structure'!$M$18='Capital Structure'!$E$17,DO171,DO179)</f>
        <v>0</v>
      </c>
      <c r="DP189" s="109">
        <f>IF('Capital Structure'!$M$18='Capital Structure'!$E$17,DP171,DP179)</f>
        <v>0</v>
      </c>
      <c r="DQ189" s="109">
        <f>IF('Capital Structure'!$M$18='Capital Structure'!$E$17,DQ171,DQ179)</f>
        <v>0</v>
      </c>
      <c r="DR189" s="109">
        <f>IF('Capital Structure'!$M$18='Capital Structure'!$E$17,DR171,DR179)</f>
        <v>0</v>
      </c>
      <c r="DS189" s="109">
        <f>IF('Capital Structure'!$M$18='Capital Structure'!$E$17,DS171,DS179)</f>
        <v>0</v>
      </c>
      <c r="DT189" s="109">
        <f>IF('Capital Structure'!$M$18='Capital Structure'!$E$17,DT171,DT179)</f>
        <v>0</v>
      </c>
      <c r="DU189" s="109">
        <f>IF('Capital Structure'!$M$18='Capital Structure'!$E$17,DU171,DU179)</f>
        <v>0</v>
      </c>
      <c r="DV189" s="109">
        <f>IF('Capital Structure'!$M$18='Capital Structure'!$E$17,DV171,DV179)</f>
        <v>0</v>
      </c>
      <c r="DW189" s="109">
        <f>IF('Capital Structure'!$M$18='Capital Structure'!$E$17,DW171,DW179)</f>
        <v>0</v>
      </c>
      <c r="DX189" s="109">
        <f>IF('Capital Structure'!$M$18='Capital Structure'!$E$17,DX171,DX179)</f>
        <v>0</v>
      </c>
      <c r="DY189" s="109">
        <f>IF('Capital Structure'!$M$18='Capital Structure'!$E$17,DY171,DY179)</f>
        <v>0</v>
      </c>
      <c r="DZ189" s="109">
        <f>IF('Capital Structure'!$M$18='Capital Structure'!$E$17,DZ171,DZ179)</f>
        <v>0</v>
      </c>
      <c r="EA189" s="109">
        <f>IF('Capital Structure'!$M$18='Capital Structure'!$E$17,EA171,EA179)</f>
        <v>0</v>
      </c>
      <c r="EB189" s="109">
        <f>IF('Capital Structure'!$M$18='Capital Structure'!$E$17,EB171,EB179)</f>
        <v>0</v>
      </c>
      <c r="EC189" s="109">
        <f>IF('Capital Structure'!$M$18='Capital Structure'!$E$17,EC171,EC179)</f>
        <v>0</v>
      </c>
      <c r="ED189" s="109">
        <f>IF('Capital Structure'!$M$18='Capital Structure'!$E$17,ED171,ED179)</f>
        <v>0</v>
      </c>
      <c r="EE189" s="109">
        <f>IF('Capital Structure'!$M$18='Capital Structure'!$E$17,EE171,EE179)</f>
        <v>0</v>
      </c>
      <c r="EF189" s="109">
        <f>IF('Capital Structure'!$M$18='Capital Structure'!$E$17,EF171,EF179)</f>
        <v>0</v>
      </c>
      <c r="EG189" s="109">
        <f>IF('Capital Structure'!$M$18='Capital Structure'!$E$17,EG171,EG179)</f>
        <v>0</v>
      </c>
      <c r="EH189" s="109">
        <f>IF('Capital Structure'!$M$18='Capital Structure'!$E$17,EH171,EH179)</f>
        <v>0</v>
      </c>
      <c r="EI189" s="109">
        <f>IF('Capital Structure'!$M$18='Capital Structure'!$E$17,EI171,EI179)</f>
        <v>0</v>
      </c>
      <c r="EJ189" s="109">
        <f>IF('Capital Structure'!$M$18='Capital Structure'!$E$17,EJ171,EJ179)</f>
        <v>0</v>
      </c>
      <c r="EK189" s="109">
        <f>IF('Capital Structure'!$M$18='Capital Structure'!$E$17,EK171,EK179)</f>
        <v>0</v>
      </c>
    </row>
    <row r="190" spans="1:16384">
      <c r="B190" s="106" t="s">
        <v>327</v>
      </c>
      <c r="E190" s="109">
        <f ca="1">IF('Capital Structure'!$M$18='Capital Structure'!$E$17,E175+E170,E183)</f>
        <v>0</v>
      </c>
      <c r="F190" s="109">
        <f ca="1">IF('Capital Structure'!$M$18='Capital Structure'!$E$17,F175+F170,F183)</f>
        <v>0</v>
      </c>
      <c r="G190" s="109">
        <f ca="1">IF('Capital Structure'!$M$18='Capital Structure'!$E$17,G175+G170,G183)</f>
        <v>0</v>
      </c>
      <c r="H190" s="109">
        <f ca="1">IF('Capital Structure'!$M$18='Capital Structure'!$E$17,H175+H170,H183)</f>
        <v>0</v>
      </c>
      <c r="I190" s="109">
        <f ca="1">IF('Capital Structure'!$M$18='Capital Structure'!$E$17,I175+I170,I183)</f>
        <v>0</v>
      </c>
      <c r="J190" s="109">
        <f ca="1">IF('Capital Structure'!$M$18='Capital Structure'!$E$17,J175+J170,J183)</f>
        <v>0</v>
      </c>
      <c r="K190" s="109">
        <f ca="1">IF('Capital Structure'!$M$18='Capital Structure'!$E$17,K175+K170,K183)</f>
        <v>0</v>
      </c>
      <c r="L190" s="109">
        <f ca="1">IF('Capital Structure'!$M$18='Capital Structure'!$E$17,L175+L170,L183)</f>
        <v>0</v>
      </c>
      <c r="M190" s="109">
        <f ca="1">IF('Capital Structure'!$M$18='Capital Structure'!$E$17,M175+M170,M183)</f>
        <v>3822628.464059636</v>
      </c>
      <c r="N190" s="109">
        <f ca="1">IF('Capital Structure'!$M$18='Capital Structure'!$E$17,N175+N170,N183)</f>
        <v>3822628.464059636</v>
      </c>
      <c r="O190" s="109">
        <f ca="1">IF('Capital Structure'!$M$18='Capital Structure'!$E$17,O175+O170,O183)</f>
        <v>24173755.736786909</v>
      </c>
      <c r="P190" s="109">
        <f ca="1">IF('Capital Structure'!$M$18='Capital Structure'!$E$17,P175+P170,P183)</f>
        <v>20305051.335093819</v>
      </c>
      <c r="Q190" s="109">
        <f ca="1">IF('Capital Structure'!$M$18='Capital Structure'!$E$17,Q175+Q170,Q183)</f>
        <v>0</v>
      </c>
      <c r="R190" s="109">
        <f ca="1">IF('Capital Structure'!$M$18='Capital Structure'!$E$17,R175+R170,R183)</f>
        <v>0</v>
      </c>
      <c r="S190" s="109">
        <f ca="1">IF('Capital Structure'!$M$18='Capital Structure'!$E$17,S175+S170,S183)</f>
        <v>0</v>
      </c>
      <c r="T190" s="109">
        <f ca="1">IF('Capital Structure'!$M$18='Capital Structure'!$E$17,T175+T170,T183)</f>
        <v>0</v>
      </c>
      <c r="U190" s="109">
        <f ca="1">IF('Capital Structure'!$M$18='Capital Structure'!$E$17,U175+U170,U183)</f>
        <v>0</v>
      </c>
      <c r="V190" s="109">
        <f ca="1">IF('Capital Structure'!$M$18='Capital Structure'!$E$17,V175+V170,V183)</f>
        <v>0</v>
      </c>
      <c r="W190" s="109">
        <f ca="1">IF('Capital Structure'!$M$18='Capital Structure'!$E$17,W175+W170,W183)</f>
        <v>0</v>
      </c>
      <c r="X190" s="109">
        <f ca="1">IF('Capital Structure'!$M$18='Capital Structure'!$E$17,X175+X170,X183)</f>
        <v>0</v>
      </c>
      <c r="Y190" s="109">
        <f ca="1">IF('Capital Structure'!$M$18='Capital Structure'!$E$17,Y175+Y170,Y183)</f>
        <v>0</v>
      </c>
      <c r="Z190" s="109">
        <f ca="1">IF('Capital Structure'!$M$18='Capital Structure'!$E$17,Z175+Z170,Z183)</f>
        <v>0</v>
      </c>
      <c r="AA190" s="109">
        <f ca="1">IF('Capital Structure'!$M$18='Capital Structure'!$E$17,AA175+AA170,AA183)</f>
        <v>0</v>
      </c>
      <c r="AB190" s="109">
        <f ca="1">IF('Capital Structure'!$M$18='Capital Structure'!$E$17,AB175+AB170,AB183)</f>
        <v>0</v>
      </c>
      <c r="AC190" s="109">
        <f ca="1">IF('Capital Structure'!$M$18='Capital Structure'!$E$17,AC175+AC170,AC183)</f>
        <v>0</v>
      </c>
      <c r="AD190" s="109">
        <f ca="1">IF('Capital Structure'!$M$18='Capital Structure'!$E$17,AD175+AD170,AD183)</f>
        <v>0</v>
      </c>
      <c r="AE190" s="109">
        <f ca="1">IF('Capital Structure'!$M$18='Capital Structure'!$E$17,AE175+AE170,AE183)</f>
        <v>0</v>
      </c>
      <c r="AF190" s="109">
        <f ca="1">IF('Capital Structure'!$M$18='Capital Structure'!$E$17,AF175+AF170,AF183)</f>
        <v>0</v>
      </c>
      <c r="AG190" s="109">
        <f ca="1">IF('Capital Structure'!$M$18='Capital Structure'!$E$17,AG175+AG170,AG183)</f>
        <v>0</v>
      </c>
      <c r="AH190" s="109">
        <f ca="1">IF('Capital Structure'!$M$18='Capital Structure'!$E$17,AH175+AH170,AH183)</f>
        <v>0</v>
      </c>
      <c r="AI190" s="109">
        <f ca="1">IF('Capital Structure'!$M$18='Capital Structure'!$E$17,AI175+AI170,AI183)</f>
        <v>0</v>
      </c>
      <c r="AJ190" s="109">
        <f ca="1">IF('Capital Structure'!$M$18='Capital Structure'!$E$17,AJ175+AJ170,AJ183)</f>
        <v>0</v>
      </c>
      <c r="AK190" s="109">
        <f ca="1">IF('Capital Structure'!$M$18='Capital Structure'!$E$17,AK175+AK170,AK183)</f>
        <v>0</v>
      </c>
      <c r="AL190" s="109">
        <f ca="1">IF('Capital Structure'!$M$18='Capital Structure'!$E$17,AL175+AL170,AL183)</f>
        <v>0</v>
      </c>
      <c r="AM190" s="109">
        <f ca="1">IF('Capital Structure'!$M$18='Capital Structure'!$E$17,AM175+AM170,AM183)</f>
        <v>0</v>
      </c>
      <c r="AN190" s="109">
        <f ca="1">IF('Capital Structure'!$M$18='Capital Structure'!$E$17,AN175+AN170,AN183)</f>
        <v>0</v>
      </c>
      <c r="AO190" s="109">
        <f ca="1">IF('Capital Structure'!$M$18='Capital Structure'!$E$17,AO175+AO170,AO183)</f>
        <v>0</v>
      </c>
      <c r="AP190" s="109">
        <f ca="1">IF('Capital Structure'!$M$18='Capital Structure'!$E$17,AP175+AP170,AP183)</f>
        <v>0</v>
      </c>
      <c r="AQ190" s="109">
        <f ca="1">IF('Capital Structure'!$M$18='Capital Structure'!$E$17,AQ175+AQ170,AQ183)</f>
        <v>0</v>
      </c>
      <c r="AR190" s="109">
        <f ca="1">IF('Capital Structure'!$M$18='Capital Structure'!$E$17,AR175+AR170,AR183)</f>
        <v>0</v>
      </c>
      <c r="AS190" s="109">
        <f ca="1">IF('Capital Structure'!$M$18='Capital Structure'!$E$17,AS175+AS170,AS183)</f>
        <v>0</v>
      </c>
      <c r="AT190" s="109">
        <f ca="1">IF('Capital Structure'!$M$18='Capital Structure'!$E$17,AT175+AT170,AT183)</f>
        <v>0</v>
      </c>
      <c r="AU190" s="109">
        <f ca="1">IF('Capital Structure'!$M$18='Capital Structure'!$E$17,AU175+AU170,AU183)</f>
        <v>0</v>
      </c>
      <c r="AV190" s="109">
        <f ca="1">IF('Capital Structure'!$M$18='Capital Structure'!$E$17,AV175+AV170,AV183)</f>
        <v>0</v>
      </c>
      <c r="AW190" s="109">
        <f ca="1">IF('Capital Structure'!$M$18='Capital Structure'!$E$17,AW175+AW170,AW183)</f>
        <v>0</v>
      </c>
      <c r="AX190" s="109">
        <f ca="1">IF('Capital Structure'!$M$18='Capital Structure'!$E$17,AX175+AX170,AX183)</f>
        <v>0</v>
      </c>
      <c r="AY190" s="109">
        <f ca="1">IF('Capital Structure'!$M$18='Capital Structure'!$E$17,AY175+AY170,AY183)</f>
        <v>0</v>
      </c>
      <c r="AZ190" s="109">
        <f ca="1">IF('Capital Structure'!$M$18='Capital Structure'!$E$17,AZ175+AZ170,AZ183)</f>
        <v>0</v>
      </c>
      <c r="BA190" s="109">
        <f ca="1">IF('Capital Structure'!$M$18='Capital Structure'!$E$17,BA175+BA170,BA183)</f>
        <v>0</v>
      </c>
      <c r="BB190" s="109" t="e">
        <f ca="1">IF('Capital Structure'!$M$18='Capital Structure'!$E$17,BB175+BB170,BB183)</f>
        <v>#DIV/0!</v>
      </c>
      <c r="BC190" s="109">
        <f ca="1">IF('Capital Structure'!$M$18='Capital Structure'!$E$17,BC175+BC170,BC183)</f>
        <v>0</v>
      </c>
      <c r="BD190" s="109">
        <f ca="1">IF('Capital Structure'!$M$18='Capital Structure'!$E$17,BD175+BD170,BD183)</f>
        <v>0</v>
      </c>
      <c r="BE190" s="109">
        <f ca="1">IF('Capital Structure'!$M$18='Capital Structure'!$E$17,BE175+BE170,BE183)</f>
        <v>0</v>
      </c>
      <c r="BF190" s="109">
        <f ca="1">IF('Capital Structure'!$M$18='Capital Structure'!$E$17,BF175+BF170,BF183)</f>
        <v>0</v>
      </c>
      <c r="BG190" s="109" t="e">
        <f ca="1">IF('Capital Structure'!$M$18='Capital Structure'!$E$17,BG175+BG170,BG183)</f>
        <v>#DIV/0!</v>
      </c>
      <c r="BH190" s="109">
        <f ca="1">IF('Capital Structure'!$M$18='Capital Structure'!$E$17,BH175+BH170,BH183)</f>
        <v>0</v>
      </c>
      <c r="BI190" s="109">
        <f ca="1">IF('Capital Structure'!$M$18='Capital Structure'!$E$17,BI175+BI170,BI183)</f>
        <v>0</v>
      </c>
      <c r="BJ190" s="109">
        <f ca="1">IF('Capital Structure'!$M$18='Capital Structure'!$E$17,BJ175+BJ170,BJ183)</f>
        <v>0</v>
      </c>
      <c r="BK190" s="109">
        <f ca="1">IF('Capital Structure'!$M$18='Capital Structure'!$E$17,BK175+BK170,BK183)</f>
        <v>0</v>
      </c>
      <c r="BL190" s="109">
        <f ca="1">IF('Capital Structure'!$M$18='Capital Structure'!$E$17,BL175+BL170,BL183)</f>
        <v>0</v>
      </c>
      <c r="BM190" s="109">
        <f ca="1">IF('Capital Structure'!$M$18='Capital Structure'!$E$17,BM175+BM170,BM183)</f>
        <v>0</v>
      </c>
      <c r="BN190" s="109">
        <f ca="1">IF('Capital Structure'!$M$18='Capital Structure'!$E$17,BN175+BN170,BN183)</f>
        <v>0</v>
      </c>
      <c r="BO190" s="109">
        <f ca="1">IF('Capital Structure'!$M$18='Capital Structure'!$E$17,BO175+BO170,BO183)</f>
        <v>0</v>
      </c>
      <c r="BP190" s="109">
        <f ca="1">IF('Capital Structure'!$M$18='Capital Structure'!$E$17,BP175+BP170,BP183)</f>
        <v>0</v>
      </c>
      <c r="BQ190" s="109">
        <f ca="1">IF('Capital Structure'!$M$18='Capital Structure'!$E$17,BQ175+BQ170,BQ183)</f>
        <v>0</v>
      </c>
      <c r="BR190" s="109">
        <f ca="1">IF('Capital Structure'!$M$18='Capital Structure'!$E$17,BR175+BR170,BR183)</f>
        <v>0</v>
      </c>
      <c r="BS190" s="109">
        <f ca="1">IF('Capital Structure'!$M$18='Capital Structure'!$E$17,BS175+BS170,BS183)</f>
        <v>0</v>
      </c>
      <c r="BT190" s="109">
        <f ca="1">IF('Capital Structure'!$M$18='Capital Structure'!$E$17,BT175+BT170,BT183)</f>
        <v>0</v>
      </c>
      <c r="BU190" s="109">
        <f ca="1">IF('Capital Structure'!$M$18='Capital Structure'!$E$17,BU175+BU170,BU183)</f>
        <v>0</v>
      </c>
      <c r="BV190" s="109">
        <f>IF('Capital Structure'!$M$18='Capital Structure'!$E$17,BV175+BV170,BV183)</f>
        <v>0</v>
      </c>
      <c r="BW190" s="109">
        <f>IF('Capital Structure'!$M$18='Capital Structure'!$E$17,BW175+BW170,BW183)</f>
        <v>0</v>
      </c>
      <c r="BX190" s="109">
        <f>IF('Capital Structure'!$M$18='Capital Structure'!$E$17,BX175+BX170,BX183)</f>
        <v>0</v>
      </c>
      <c r="BY190" s="109">
        <f>IF('Capital Structure'!$M$18='Capital Structure'!$E$17,BY175+BY170,BY183)</f>
        <v>0</v>
      </c>
      <c r="BZ190" s="109">
        <f>IF('Capital Structure'!$M$18='Capital Structure'!$E$17,BZ175+BZ170,BZ183)</f>
        <v>0</v>
      </c>
      <c r="CA190" s="109">
        <f>IF('Capital Structure'!$M$18='Capital Structure'!$E$17,CA175+CA170,CA183)</f>
        <v>0</v>
      </c>
      <c r="CB190" s="109">
        <f>IF('Capital Structure'!$M$18='Capital Structure'!$E$17,CB175+CB170,CB183)</f>
        <v>0</v>
      </c>
      <c r="CC190" s="109">
        <f>IF('Capital Structure'!$M$18='Capital Structure'!$E$17,CC175+CC170,CC183)</f>
        <v>0</v>
      </c>
      <c r="CD190" s="109">
        <f>IF('Capital Structure'!$M$18='Capital Structure'!$E$17,CD175+CD170,CD183)</f>
        <v>0</v>
      </c>
      <c r="CE190" s="109">
        <f>IF('Capital Structure'!$M$18='Capital Structure'!$E$17,CE175+CE170,CE183)</f>
        <v>0</v>
      </c>
      <c r="CF190" s="109">
        <f>IF('Capital Structure'!$M$18='Capital Structure'!$E$17,CF175+CF170,CF183)</f>
        <v>0</v>
      </c>
      <c r="CG190" s="109">
        <f>IF('Capital Structure'!$M$18='Capital Structure'!$E$17,CG175+CG170,CG183)</f>
        <v>0</v>
      </c>
      <c r="CH190" s="109">
        <f>IF('Capital Structure'!$M$18='Capital Structure'!$E$17,CH175+CH170,CH183)</f>
        <v>0</v>
      </c>
      <c r="CI190" s="109">
        <f>IF('Capital Structure'!$M$18='Capital Structure'!$E$17,CI175+CI170,CI183)</f>
        <v>0</v>
      </c>
      <c r="CJ190" s="109">
        <f>IF('Capital Structure'!$M$18='Capital Structure'!$E$17,CJ175+CJ170,CJ183)</f>
        <v>0</v>
      </c>
      <c r="CK190" s="109">
        <f>IF('Capital Structure'!$M$18='Capital Structure'!$E$17,CK175+CK170,CK183)</f>
        <v>0</v>
      </c>
      <c r="CL190" s="109">
        <f>IF('Capital Structure'!$M$18='Capital Structure'!$E$17,CL175+CL170,CL183)</f>
        <v>0</v>
      </c>
      <c r="CM190" s="109">
        <f>IF('Capital Structure'!$M$18='Capital Structure'!$E$17,CM175+CM170,CM183)</f>
        <v>0</v>
      </c>
      <c r="CN190" s="109" t="e">
        <f ca="1">IF('Capital Structure'!$M$18='Capital Structure'!$E$17,CN175+CN170,CN183)</f>
        <v>#DIV/0!</v>
      </c>
      <c r="CO190" s="109">
        <f>IF('Capital Structure'!$M$18='Capital Structure'!$E$17,CO175+CO170,CO183)</f>
        <v>0</v>
      </c>
      <c r="CP190" s="109">
        <f>IF('Capital Structure'!$M$18='Capital Structure'!$E$17,CP175+CP170,CP183)</f>
        <v>0</v>
      </c>
      <c r="CQ190" s="109">
        <f>IF('Capital Structure'!$M$18='Capital Structure'!$E$17,CQ175+CQ170,CQ183)</f>
        <v>0</v>
      </c>
      <c r="CR190" s="109">
        <f>IF('Capital Structure'!$M$18='Capital Structure'!$E$17,CR175+CR170,CR183)</f>
        <v>0</v>
      </c>
      <c r="CS190" s="109">
        <f>IF('Capital Structure'!$M$18='Capital Structure'!$E$17,CS175+CS170,CS183)</f>
        <v>0</v>
      </c>
      <c r="CT190" s="109">
        <f>IF('Capital Structure'!$M$18='Capital Structure'!$E$17,CT175+CT170,CT183)</f>
        <v>0</v>
      </c>
      <c r="CU190" s="109">
        <f>IF('Capital Structure'!$M$18='Capital Structure'!$E$17,CU175+CU170,CU183)</f>
        <v>0</v>
      </c>
      <c r="CV190" s="109">
        <f>IF('Capital Structure'!$M$18='Capital Structure'!$E$17,CV175+CV170,CV183)</f>
        <v>0</v>
      </c>
      <c r="CW190" s="109">
        <f>IF('Capital Structure'!$M$18='Capital Structure'!$E$17,CW175+CW170,CW183)</f>
        <v>0</v>
      </c>
      <c r="CX190" s="109">
        <f>IF('Capital Structure'!$M$18='Capital Structure'!$E$17,CX175+CX170,CX183)</f>
        <v>0</v>
      </c>
      <c r="CY190" s="109">
        <f>IF('Capital Structure'!$M$18='Capital Structure'!$E$17,CY175+CY170,CY183)</f>
        <v>0</v>
      </c>
      <c r="CZ190" s="109">
        <f>IF('Capital Structure'!$M$18='Capital Structure'!$E$17,CZ175+CZ170,CZ183)</f>
        <v>0</v>
      </c>
      <c r="DA190" s="109">
        <f>IF('Capital Structure'!$M$18='Capital Structure'!$E$17,DA175+DA170,DA183)</f>
        <v>0</v>
      </c>
      <c r="DB190" s="109">
        <f>IF('Capital Structure'!$M$18='Capital Structure'!$E$17,DB175+DB170,DB183)</f>
        <v>0</v>
      </c>
      <c r="DC190" s="109">
        <f>IF('Capital Structure'!$M$18='Capital Structure'!$E$17,DC175+DC170,DC183)</f>
        <v>0</v>
      </c>
      <c r="DD190" s="109">
        <f>IF('Capital Structure'!$M$18='Capital Structure'!$E$17,DD175+DD170,DD183)</f>
        <v>0</v>
      </c>
      <c r="DE190" s="109">
        <f>IF('Capital Structure'!$M$18='Capital Structure'!$E$17,DE175+DE170,DE183)</f>
        <v>0</v>
      </c>
      <c r="DF190" s="109">
        <f>IF('Capital Structure'!$M$18='Capital Structure'!$E$17,DF175+DF170,DF183)</f>
        <v>0</v>
      </c>
      <c r="DG190" s="109">
        <f>IF('Capital Structure'!$M$18='Capital Structure'!$E$17,DG175+DG170,DG183)</f>
        <v>0</v>
      </c>
      <c r="DH190" s="109">
        <f>IF('Capital Structure'!$M$18='Capital Structure'!$E$17,DH175+DH170,DH183)</f>
        <v>0</v>
      </c>
      <c r="DI190" s="109">
        <f>IF('Capital Structure'!$M$18='Capital Structure'!$E$17,DI175+DI170,DI183)</f>
        <v>0</v>
      </c>
      <c r="DJ190" s="109">
        <f>IF('Capital Structure'!$M$18='Capital Structure'!$E$17,DJ175+DJ170,DJ183)</f>
        <v>0</v>
      </c>
      <c r="DK190" s="109">
        <f>IF('Capital Structure'!$M$18='Capital Structure'!$E$17,DK175+DK170,DK183)</f>
        <v>0</v>
      </c>
      <c r="DL190" s="109">
        <f>IF('Capital Structure'!$M$18='Capital Structure'!$E$17,DL175+DL170,DL183)</f>
        <v>0</v>
      </c>
      <c r="DM190" s="109">
        <f>IF('Capital Structure'!$M$18='Capital Structure'!$E$17,DM175+DM170,DM183)</f>
        <v>0</v>
      </c>
      <c r="DN190" s="109">
        <f>IF('Capital Structure'!$M$18='Capital Structure'!$E$17,DN175+DN170,DN183)</f>
        <v>0</v>
      </c>
      <c r="DO190" s="109">
        <f>IF('Capital Structure'!$M$18='Capital Structure'!$E$17,DO175+DO170,DO183)</f>
        <v>0</v>
      </c>
      <c r="DP190" s="109">
        <f>IF('Capital Structure'!$M$18='Capital Structure'!$E$17,DP175+DP170,DP183)</f>
        <v>0</v>
      </c>
      <c r="DQ190" s="109">
        <f>IF('Capital Structure'!$M$18='Capital Structure'!$E$17,DQ175+DQ170,DQ183)</f>
        <v>0</v>
      </c>
      <c r="DR190" s="109">
        <f>IF('Capital Structure'!$M$18='Capital Structure'!$E$17,DR175+DR170,DR183)</f>
        <v>0</v>
      </c>
      <c r="DS190" s="109">
        <f>IF('Capital Structure'!$M$18='Capital Structure'!$E$17,DS175+DS170,DS183)</f>
        <v>0</v>
      </c>
      <c r="DT190" s="109">
        <f>IF('Capital Structure'!$M$18='Capital Structure'!$E$17,DT175+DT170,DT183)</f>
        <v>0</v>
      </c>
      <c r="DU190" s="109">
        <f>IF('Capital Structure'!$M$18='Capital Structure'!$E$17,DU175+DU170,DU183)</f>
        <v>0</v>
      </c>
      <c r="DV190" s="109">
        <f>IF('Capital Structure'!$M$18='Capital Structure'!$E$17,DV175+DV170,DV183)</f>
        <v>0</v>
      </c>
      <c r="DW190" s="109">
        <f>IF('Capital Structure'!$M$18='Capital Structure'!$E$17,DW175+DW170,DW183)</f>
        <v>0</v>
      </c>
      <c r="DX190" s="109">
        <f>IF('Capital Structure'!$M$18='Capital Structure'!$E$17,DX175+DX170,DX183)</f>
        <v>0</v>
      </c>
      <c r="DY190" s="109">
        <f>IF('Capital Structure'!$M$18='Capital Structure'!$E$17,DY175+DY170,DY183)</f>
        <v>0</v>
      </c>
      <c r="DZ190" s="109">
        <f>IF('Capital Structure'!$M$18='Capital Structure'!$E$17,DZ175+DZ170,DZ183)</f>
        <v>0</v>
      </c>
      <c r="EA190" s="109">
        <f>IF('Capital Structure'!$M$18='Capital Structure'!$E$17,EA175+EA170,EA183)</f>
        <v>0</v>
      </c>
      <c r="EB190" s="109">
        <f>IF('Capital Structure'!$M$18='Capital Structure'!$E$17,EB175+EB170,EB183)</f>
        <v>0</v>
      </c>
      <c r="EC190" s="109">
        <f>IF('Capital Structure'!$M$18='Capital Structure'!$E$17,EC175+EC170,EC183)</f>
        <v>0</v>
      </c>
      <c r="ED190" s="109">
        <f>IF('Capital Structure'!$M$18='Capital Structure'!$E$17,ED175+ED170,ED183)</f>
        <v>0</v>
      </c>
      <c r="EE190" s="109">
        <f>IF('Capital Structure'!$M$18='Capital Structure'!$E$17,EE175+EE170,EE183)</f>
        <v>0</v>
      </c>
      <c r="EF190" s="109">
        <f>IF('Capital Structure'!$M$18='Capital Structure'!$E$17,EF175+EF170,EF183)</f>
        <v>0</v>
      </c>
      <c r="EG190" s="109">
        <f>IF('Capital Structure'!$M$18='Capital Structure'!$E$17,EG175+EG170,EG183)</f>
        <v>0</v>
      </c>
      <c r="EH190" s="109">
        <f>IF('Capital Structure'!$M$18='Capital Structure'!$E$17,EH175+EH170,EH183)</f>
        <v>0</v>
      </c>
      <c r="EI190" s="109">
        <f>IF('Capital Structure'!$M$18='Capital Structure'!$E$17,EI175+EI170,EI183)</f>
        <v>0</v>
      </c>
      <c r="EJ190" s="109">
        <f>IF('Capital Structure'!$M$18='Capital Structure'!$E$17,EJ175+EJ170,EJ183)</f>
        <v>0</v>
      </c>
      <c r="EK190" s="109">
        <f>IF('Capital Structure'!$M$18='Capital Structure'!$E$17,EK175+EK170,EK183)</f>
        <v>0</v>
      </c>
    </row>
    <row r="191" spans="1:16384">
      <c r="B191" s="106"/>
      <c r="E191" s="109"/>
      <c r="F191" s="109"/>
      <c r="G191" s="109"/>
      <c r="H191" s="109"/>
      <c r="I191" s="109"/>
      <c r="J191" s="109"/>
      <c r="K191" s="109"/>
      <c r="L191" s="109"/>
      <c r="M191" s="109"/>
      <c r="N191" s="109"/>
      <c r="O191" s="109"/>
      <c r="P191" s="109"/>
      <c r="Q191" s="109"/>
      <c r="R191" s="109"/>
      <c r="S191" s="109"/>
      <c r="T191" s="109"/>
      <c r="U191" s="109"/>
      <c r="V191" s="109"/>
      <c r="W191" s="109"/>
      <c r="X191" s="109"/>
      <c r="Y191" s="109"/>
      <c r="Z191" s="109"/>
      <c r="AA191" s="109"/>
      <c r="AB191" s="109"/>
      <c r="AC191" s="109"/>
      <c r="AD191" s="109"/>
      <c r="AE191" s="109"/>
      <c r="AF191" s="109"/>
      <c r="AG191" s="109"/>
      <c r="AH191" s="109"/>
      <c r="AI191" s="109"/>
      <c r="AJ191" s="109"/>
      <c r="AK191" s="109"/>
      <c r="AL191" s="109"/>
      <c r="AM191" s="109"/>
      <c r="AN191" s="109"/>
      <c r="AO191" s="109"/>
      <c r="AP191" s="109"/>
      <c r="AQ191" s="109"/>
      <c r="AR191" s="109"/>
      <c r="AS191" s="109"/>
      <c r="AT191" s="109"/>
      <c r="AU191" s="109"/>
      <c r="AV191" s="109"/>
      <c r="AW191" s="109"/>
      <c r="AX191" s="109"/>
      <c r="AY191" s="109"/>
      <c r="AZ191" s="109"/>
      <c r="BA191" s="109"/>
      <c r="BB191" s="109"/>
      <c r="BC191" s="109"/>
      <c r="BD191" s="109"/>
      <c r="BE191" s="109"/>
      <c r="BF191" s="109"/>
      <c r="BG191" s="109"/>
      <c r="BH191" s="109"/>
      <c r="BI191" s="109"/>
      <c r="BJ191" s="109"/>
      <c r="BK191" s="109"/>
      <c r="BL191" s="109"/>
      <c r="BM191" s="109"/>
      <c r="BN191" s="109"/>
      <c r="BO191" s="109"/>
    </row>
    <row r="192" spans="1:16384">
      <c r="A192" s="148"/>
      <c r="C192" s="148"/>
      <c r="D192" s="148"/>
      <c r="E192" s="150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  <c r="AK192" s="150"/>
      <c r="AL192" s="150"/>
      <c r="AM192" s="150"/>
      <c r="AN192" s="150"/>
      <c r="AO192" s="150"/>
      <c r="AP192" s="150"/>
      <c r="AQ192" s="150"/>
      <c r="AR192" s="150"/>
      <c r="AS192" s="150"/>
      <c r="AT192" s="150"/>
      <c r="AU192" s="150"/>
      <c r="AV192" s="150"/>
      <c r="AW192" s="150"/>
      <c r="AX192" s="150"/>
      <c r="AY192" s="150"/>
      <c r="AZ192" s="150"/>
      <c r="BA192" s="150"/>
      <c r="BB192" s="150"/>
      <c r="BC192" s="150"/>
      <c r="BD192" s="150"/>
      <c r="BE192" s="150"/>
      <c r="BF192" s="150"/>
      <c r="BG192" s="150"/>
      <c r="BH192" s="150"/>
      <c r="BI192" s="150"/>
      <c r="BJ192" s="150"/>
      <c r="BK192" s="150"/>
      <c r="BL192" s="150"/>
      <c r="BM192" s="150"/>
      <c r="BN192" s="150"/>
      <c r="BO192" s="150"/>
      <c r="BP192" s="148"/>
      <c r="BQ192" s="148"/>
      <c r="BR192" s="148"/>
      <c r="BS192" s="148"/>
      <c r="BT192" s="148"/>
      <c r="BU192" s="148"/>
      <c r="BV192" s="148"/>
      <c r="BW192" s="148"/>
      <c r="BX192" s="148"/>
      <c r="BY192" s="148"/>
      <c r="BZ192" s="148"/>
      <c r="CA192" s="148"/>
      <c r="CB192" s="148"/>
      <c r="CC192" s="148"/>
      <c r="CD192" s="148"/>
      <c r="CE192" s="148"/>
      <c r="CF192" s="148"/>
      <c r="CG192" s="148"/>
      <c r="CH192" s="148"/>
      <c r="CI192" s="148"/>
      <c r="CJ192" s="148"/>
      <c r="CK192" s="148"/>
      <c r="CL192" s="148"/>
      <c r="CM192" s="148"/>
      <c r="CN192" s="148"/>
      <c r="CO192" s="148"/>
      <c r="CP192" s="148"/>
      <c r="CQ192" s="148"/>
      <c r="CR192" s="148"/>
      <c r="CS192" s="148"/>
      <c r="CT192" s="148"/>
      <c r="CU192" s="148"/>
      <c r="CV192" s="148"/>
      <c r="CW192" s="148"/>
      <c r="CX192" s="148"/>
      <c r="CY192" s="148"/>
      <c r="CZ192" s="148"/>
      <c r="DA192" s="148"/>
      <c r="DB192" s="148"/>
      <c r="DC192" s="148"/>
      <c r="DD192" s="148"/>
      <c r="DE192" s="148"/>
      <c r="DF192" s="148"/>
      <c r="DG192" s="148"/>
      <c r="DH192" s="148"/>
      <c r="DI192" s="148"/>
      <c r="DJ192" s="148"/>
      <c r="DK192" s="148"/>
      <c r="DL192" s="148"/>
      <c r="DM192" s="148"/>
      <c r="DN192" s="148"/>
      <c r="DO192" s="148"/>
      <c r="DP192" s="148"/>
      <c r="DQ192" s="148"/>
      <c r="DR192" s="148"/>
      <c r="DS192" s="148"/>
      <c r="DT192" s="148"/>
      <c r="DU192" s="148"/>
      <c r="DV192" s="148"/>
      <c r="DW192" s="148"/>
      <c r="DX192" s="148"/>
      <c r="DY192" s="148"/>
      <c r="DZ192" s="148"/>
      <c r="EA192" s="148"/>
      <c r="EB192" s="148"/>
      <c r="EC192" s="148"/>
      <c r="ED192" s="148"/>
      <c r="EE192" s="148"/>
      <c r="EF192" s="148"/>
      <c r="EG192" s="148"/>
      <c r="EH192" s="148"/>
      <c r="EI192" s="148"/>
      <c r="EJ192" s="148"/>
      <c r="EK192" s="148"/>
      <c r="EL192" s="148"/>
      <c r="EM192" s="148"/>
      <c r="EN192" s="148"/>
      <c r="EO192" s="148"/>
      <c r="EP192" s="148"/>
      <c r="EQ192" s="148"/>
      <c r="ER192" s="148"/>
      <c r="ES192" s="148"/>
      <c r="ET192" s="148"/>
      <c r="EU192" s="148"/>
      <c r="EV192" s="148"/>
      <c r="EW192" s="148"/>
      <c r="EX192" s="148"/>
      <c r="EY192" s="148"/>
      <c r="EZ192" s="148"/>
      <c r="FA192" s="148"/>
      <c r="FB192" s="148"/>
      <c r="FC192" s="148"/>
      <c r="FD192" s="148"/>
      <c r="FE192" s="148"/>
      <c r="FF192" s="148"/>
      <c r="FG192" s="148"/>
      <c r="FH192" s="148"/>
      <c r="FI192" s="148"/>
      <c r="FJ192" s="148"/>
      <c r="FK192" s="148"/>
      <c r="FL192" s="148"/>
      <c r="FM192" s="148"/>
      <c r="FN192" s="148"/>
      <c r="FO192" s="148"/>
      <c r="FP192" s="148"/>
      <c r="FQ192" s="148"/>
      <c r="FR192" s="148"/>
      <c r="FS192" s="148"/>
      <c r="FT192" s="148"/>
      <c r="FU192" s="148"/>
      <c r="FV192" s="148"/>
      <c r="FW192" s="148"/>
      <c r="FX192" s="148"/>
      <c r="FY192" s="148"/>
      <c r="FZ192" s="148"/>
      <c r="GA192" s="148"/>
      <c r="GB192" s="148"/>
      <c r="GC192" s="148"/>
      <c r="GD192" s="148"/>
      <c r="GE192" s="148"/>
      <c r="GF192" s="148"/>
      <c r="GG192" s="148"/>
      <c r="GH192" s="148"/>
      <c r="GI192" s="148"/>
      <c r="GJ192" s="148"/>
      <c r="GK192" s="148"/>
      <c r="GL192" s="148"/>
      <c r="GM192" s="148"/>
      <c r="GN192" s="148"/>
      <c r="GO192" s="148"/>
      <c r="GP192" s="148"/>
      <c r="GQ192" s="148"/>
      <c r="GR192" s="148"/>
      <c r="GS192" s="148"/>
      <c r="GT192" s="148"/>
      <c r="GU192" s="148"/>
      <c r="GV192" s="148"/>
      <c r="GW192" s="148"/>
      <c r="GX192" s="148"/>
      <c r="GY192" s="148"/>
      <c r="GZ192" s="148"/>
      <c r="HA192" s="148"/>
      <c r="HB192" s="148"/>
      <c r="HC192" s="148"/>
      <c r="HD192" s="148"/>
      <c r="HE192" s="148"/>
      <c r="HF192" s="148"/>
      <c r="HG192" s="148"/>
      <c r="HH192" s="148"/>
      <c r="HI192" s="148"/>
      <c r="HJ192" s="148"/>
      <c r="HK192" s="148"/>
      <c r="HL192" s="148"/>
      <c r="HM192" s="148"/>
      <c r="HN192" s="148"/>
      <c r="HO192" s="148"/>
      <c r="HP192" s="148"/>
      <c r="HQ192" s="148"/>
      <c r="HR192" s="148"/>
      <c r="HS192" s="148"/>
      <c r="HT192" s="148"/>
      <c r="HU192" s="148"/>
      <c r="HV192" s="148"/>
      <c r="HW192" s="148"/>
      <c r="HX192" s="148"/>
      <c r="HY192" s="148"/>
      <c r="HZ192" s="148"/>
      <c r="IA192" s="148"/>
      <c r="IB192" s="148"/>
      <c r="IC192" s="148"/>
      <c r="ID192" s="148"/>
      <c r="IE192" s="148"/>
      <c r="IF192" s="148"/>
      <c r="IG192" s="148"/>
      <c r="IH192" s="148"/>
      <c r="II192" s="148"/>
      <c r="IJ192" s="148"/>
      <c r="IK192" s="148"/>
      <c r="IL192" s="148"/>
      <c r="IM192" s="148"/>
      <c r="IN192" s="148"/>
      <c r="IO192" s="148"/>
      <c r="IP192" s="148"/>
      <c r="IQ192" s="148"/>
      <c r="IR192" s="148"/>
      <c r="IS192" s="148"/>
      <c r="IT192" s="148"/>
      <c r="IU192" s="148"/>
      <c r="IV192" s="148"/>
      <c r="IW192" s="148"/>
      <c r="IX192" s="148"/>
      <c r="IY192" s="148"/>
      <c r="IZ192" s="148"/>
      <c r="JA192" s="148"/>
      <c r="JB192" s="148"/>
      <c r="JC192" s="148"/>
      <c r="JD192" s="148"/>
      <c r="JE192" s="148"/>
      <c r="JF192" s="148"/>
      <c r="JG192" s="148"/>
      <c r="JH192" s="148"/>
      <c r="JI192" s="148"/>
      <c r="JJ192" s="148"/>
      <c r="JK192" s="148"/>
      <c r="JL192" s="148"/>
      <c r="JM192" s="148"/>
      <c r="JN192" s="148"/>
      <c r="JO192" s="148"/>
      <c r="JP192" s="148"/>
      <c r="JQ192" s="148"/>
      <c r="JR192" s="148"/>
      <c r="JS192" s="148"/>
      <c r="JT192" s="148"/>
      <c r="JU192" s="148"/>
      <c r="JV192" s="148"/>
      <c r="JW192" s="148"/>
      <c r="JX192" s="148"/>
      <c r="JY192" s="148"/>
      <c r="JZ192" s="148"/>
      <c r="KA192" s="148"/>
      <c r="KB192" s="148"/>
      <c r="KC192" s="148"/>
      <c r="KD192" s="148"/>
      <c r="KE192" s="148"/>
      <c r="KF192" s="148"/>
      <c r="KG192" s="148"/>
      <c r="KH192" s="148"/>
      <c r="KI192" s="148"/>
      <c r="KJ192" s="148"/>
      <c r="KK192" s="148"/>
      <c r="KL192" s="148"/>
      <c r="KM192" s="148"/>
      <c r="KN192" s="148"/>
      <c r="KO192" s="148"/>
      <c r="KP192" s="148"/>
      <c r="KQ192" s="148"/>
      <c r="KR192" s="148"/>
      <c r="KS192" s="148"/>
      <c r="KT192" s="148"/>
      <c r="KU192" s="148"/>
      <c r="KV192" s="148"/>
      <c r="KW192" s="148"/>
      <c r="KX192" s="148"/>
      <c r="KY192" s="148"/>
      <c r="KZ192" s="148"/>
      <c r="LA192" s="148"/>
      <c r="LB192" s="148"/>
      <c r="LC192" s="148"/>
      <c r="LD192" s="148"/>
      <c r="LE192" s="148"/>
      <c r="LF192" s="148"/>
      <c r="LG192" s="148"/>
      <c r="LH192" s="148"/>
      <c r="LI192" s="148"/>
      <c r="LJ192" s="148"/>
      <c r="LK192" s="148"/>
      <c r="LL192" s="148"/>
      <c r="LM192" s="148"/>
      <c r="LN192" s="148"/>
      <c r="LO192" s="148"/>
      <c r="LP192" s="148"/>
      <c r="LQ192" s="148"/>
      <c r="LR192" s="148"/>
      <c r="LS192" s="148"/>
      <c r="LT192" s="148"/>
      <c r="LU192" s="148"/>
      <c r="LV192" s="148"/>
      <c r="LW192" s="148"/>
      <c r="LX192" s="148"/>
      <c r="LY192" s="148"/>
      <c r="LZ192" s="148"/>
      <c r="MA192" s="148"/>
      <c r="MB192" s="148"/>
      <c r="MC192" s="148"/>
      <c r="MD192" s="148"/>
      <c r="ME192" s="148"/>
      <c r="MF192" s="148"/>
      <c r="MG192" s="148"/>
      <c r="MH192" s="148"/>
      <c r="MI192" s="148"/>
      <c r="MJ192" s="148"/>
      <c r="MK192" s="148"/>
      <c r="ML192" s="148"/>
      <c r="MM192" s="148"/>
      <c r="MN192" s="148"/>
      <c r="MO192" s="148"/>
      <c r="MP192" s="148"/>
      <c r="MQ192" s="148"/>
      <c r="MR192" s="148"/>
      <c r="MS192" s="148"/>
      <c r="MT192" s="148"/>
      <c r="MU192" s="148"/>
      <c r="MV192" s="148"/>
      <c r="MW192" s="148"/>
      <c r="MX192" s="148"/>
      <c r="MY192" s="148"/>
      <c r="MZ192" s="148"/>
      <c r="NA192" s="148"/>
      <c r="NB192" s="148"/>
      <c r="NC192" s="148"/>
      <c r="ND192" s="148"/>
      <c r="NE192" s="148"/>
      <c r="NF192" s="148"/>
      <c r="NG192" s="148"/>
      <c r="NH192" s="148"/>
      <c r="NI192" s="148"/>
      <c r="NJ192" s="148"/>
      <c r="NK192" s="148"/>
      <c r="NL192" s="148"/>
      <c r="NM192" s="148"/>
      <c r="NN192" s="148"/>
      <c r="NO192" s="148"/>
      <c r="NP192" s="148"/>
      <c r="NQ192" s="148"/>
      <c r="NR192" s="148"/>
      <c r="NS192" s="148"/>
      <c r="NT192" s="148"/>
      <c r="NU192" s="148"/>
      <c r="NV192" s="148"/>
      <c r="NW192" s="148"/>
      <c r="NX192" s="148"/>
      <c r="NY192" s="148"/>
      <c r="NZ192" s="148"/>
      <c r="OA192" s="148"/>
      <c r="OB192" s="148"/>
      <c r="OC192" s="148"/>
      <c r="OD192" s="148"/>
      <c r="OE192" s="148"/>
      <c r="OF192" s="148"/>
      <c r="OG192" s="148"/>
      <c r="OH192" s="148"/>
      <c r="OI192" s="148"/>
      <c r="OJ192" s="148"/>
      <c r="OK192" s="148"/>
      <c r="OL192" s="148"/>
      <c r="OM192" s="148"/>
      <c r="ON192" s="148"/>
      <c r="OO192" s="148"/>
      <c r="OP192" s="148"/>
      <c r="OQ192" s="148"/>
      <c r="OR192" s="148"/>
      <c r="OS192" s="148"/>
      <c r="OT192" s="148"/>
      <c r="OU192" s="148"/>
      <c r="OV192" s="148"/>
      <c r="OW192" s="148"/>
      <c r="OX192" s="148"/>
      <c r="OY192" s="148"/>
      <c r="OZ192" s="148"/>
      <c r="PA192" s="148"/>
      <c r="PB192" s="148"/>
      <c r="PC192" s="148"/>
      <c r="PD192" s="148"/>
      <c r="PE192" s="148"/>
      <c r="PF192" s="148"/>
      <c r="PG192" s="148"/>
      <c r="PH192" s="148"/>
      <c r="PI192" s="148"/>
      <c r="PJ192" s="148"/>
      <c r="PK192" s="148"/>
      <c r="PL192" s="148"/>
      <c r="PM192" s="148"/>
      <c r="PN192" s="148"/>
      <c r="PO192" s="148"/>
      <c r="PP192" s="148"/>
      <c r="PQ192" s="148"/>
      <c r="PR192" s="148"/>
      <c r="PS192" s="148"/>
      <c r="PT192" s="148"/>
      <c r="PU192" s="148"/>
      <c r="PV192" s="148"/>
      <c r="PW192" s="148"/>
      <c r="PX192" s="148"/>
      <c r="PY192" s="148"/>
      <c r="PZ192" s="148"/>
      <c r="QA192" s="148"/>
      <c r="QB192" s="148"/>
      <c r="QC192" s="148"/>
      <c r="QD192" s="148"/>
      <c r="QE192" s="148"/>
      <c r="QF192" s="148"/>
      <c r="QG192" s="148"/>
      <c r="QH192" s="148"/>
      <c r="QI192" s="148"/>
      <c r="QJ192" s="148"/>
      <c r="QK192" s="148"/>
      <c r="QL192" s="148"/>
      <c r="QM192" s="148"/>
      <c r="QN192" s="148"/>
      <c r="QO192" s="148"/>
      <c r="QP192" s="148"/>
      <c r="QQ192" s="148"/>
      <c r="QR192" s="148"/>
      <c r="QS192" s="148"/>
      <c r="QT192" s="148"/>
      <c r="QU192" s="148"/>
      <c r="QV192" s="148"/>
      <c r="QW192" s="148"/>
      <c r="QX192" s="148"/>
      <c r="QY192" s="148"/>
      <c r="QZ192" s="148"/>
      <c r="RA192" s="148"/>
      <c r="RB192" s="148"/>
      <c r="RC192" s="148"/>
      <c r="RD192" s="148"/>
      <c r="RE192" s="148"/>
      <c r="RF192" s="148"/>
      <c r="RG192" s="148"/>
      <c r="RH192" s="148"/>
      <c r="RI192" s="148"/>
      <c r="RJ192" s="148"/>
      <c r="RK192" s="148"/>
      <c r="RL192" s="148"/>
      <c r="RM192" s="148"/>
      <c r="RN192" s="148"/>
      <c r="RO192" s="148"/>
      <c r="RP192" s="148"/>
      <c r="RQ192" s="148"/>
      <c r="RR192" s="148"/>
      <c r="RS192" s="148"/>
      <c r="RT192" s="148"/>
      <c r="RU192" s="148"/>
      <c r="RV192" s="148"/>
      <c r="RW192" s="148"/>
      <c r="RX192" s="148"/>
      <c r="RY192" s="148"/>
      <c r="RZ192" s="148"/>
      <c r="SA192" s="148"/>
      <c r="SB192" s="148"/>
      <c r="SC192" s="148"/>
      <c r="SD192" s="148"/>
      <c r="SE192" s="148"/>
      <c r="SF192" s="148"/>
      <c r="SG192" s="148"/>
      <c r="SH192" s="148"/>
      <c r="SI192" s="148"/>
      <c r="SJ192" s="148"/>
      <c r="SK192" s="148"/>
      <c r="SL192" s="148"/>
      <c r="SM192" s="148"/>
      <c r="SN192" s="148"/>
      <c r="SO192" s="148"/>
      <c r="SP192" s="148"/>
      <c r="SQ192" s="148"/>
      <c r="SR192" s="148"/>
      <c r="SS192" s="148"/>
      <c r="ST192" s="148"/>
      <c r="SU192" s="148"/>
      <c r="SV192" s="148"/>
      <c r="SW192" s="148"/>
      <c r="SX192" s="148"/>
      <c r="SY192" s="148"/>
      <c r="SZ192" s="148"/>
      <c r="TA192" s="148"/>
      <c r="TB192" s="148"/>
      <c r="TC192" s="148"/>
      <c r="TD192" s="148"/>
      <c r="TE192" s="148"/>
      <c r="TF192" s="148"/>
      <c r="TG192" s="148"/>
      <c r="TH192" s="148"/>
      <c r="TI192" s="148"/>
      <c r="TJ192" s="148"/>
      <c r="TK192" s="148"/>
      <c r="TL192" s="148"/>
      <c r="TM192" s="148"/>
      <c r="TN192" s="148"/>
      <c r="TO192" s="148"/>
      <c r="TP192" s="148"/>
      <c r="TQ192" s="148"/>
      <c r="TR192" s="148"/>
      <c r="TS192" s="148"/>
      <c r="TT192" s="148"/>
      <c r="TU192" s="148"/>
      <c r="TV192" s="148"/>
      <c r="TW192" s="148"/>
      <c r="TX192" s="148"/>
      <c r="TY192" s="148"/>
      <c r="TZ192" s="148"/>
      <c r="UA192" s="148"/>
      <c r="UB192" s="148"/>
      <c r="UC192" s="148"/>
      <c r="UD192" s="148"/>
      <c r="UE192" s="148"/>
      <c r="UF192" s="148"/>
      <c r="UG192" s="148"/>
      <c r="UH192" s="148"/>
      <c r="UI192" s="148"/>
      <c r="UJ192" s="148"/>
      <c r="UK192" s="148"/>
      <c r="UL192" s="148"/>
      <c r="UM192" s="148"/>
      <c r="UN192" s="148"/>
      <c r="UO192" s="148"/>
      <c r="UP192" s="148"/>
      <c r="UQ192" s="148"/>
      <c r="UR192" s="148"/>
      <c r="US192" s="148"/>
      <c r="UT192" s="148"/>
      <c r="UU192" s="148"/>
      <c r="UV192" s="148"/>
      <c r="UW192" s="148"/>
      <c r="UX192" s="148"/>
      <c r="UY192" s="148"/>
      <c r="UZ192" s="148"/>
      <c r="VA192" s="148"/>
      <c r="VB192" s="148"/>
      <c r="VC192" s="148"/>
      <c r="VD192" s="148"/>
      <c r="VE192" s="148"/>
      <c r="VF192" s="148"/>
      <c r="VG192" s="148"/>
      <c r="VH192" s="148"/>
      <c r="VI192" s="148"/>
      <c r="VJ192" s="148"/>
      <c r="VK192" s="148"/>
      <c r="VL192" s="148"/>
      <c r="VM192" s="148"/>
      <c r="VN192" s="148"/>
      <c r="VO192" s="148"/>
      <c r="VP192" s="148"/>
      <c r="VQ192" s="148"/>
      <c r="VR192" s="148"/>
      <c r="VS192" s="148"/>
      <c r="VT192" s="148"/>
      <c r="VU192" s="148"/>
      <c r="VV192" s="148"/>
      <c r="VW192" s="148"/>
      <c r="VX192" s="148"/>
      <c r="VY192" s="148"/>
      <c r="VZ192" s="148"/>
      <c r="WA192" s="148"/>
      <c r="WB192" s="148"/>
      <c r="WC192" s="148"/>
      <c r="WD192" s="148"/>
      <c r="WE192" s="148"/>
      <c r="WF192" s="148"/>
      <c r="WG192" s="148"/>
      <c r="WH192" s="148"/>
      <c r="WI192" s="148"/>
      <c r="WJ192" s="148"/>
      <c r="WK192" s="148"/>
      <c r="WL192" s="148"/>
      <c r="WM192" s="148"/>
      <c r="WN192" s="148"/>
      <c r="WO192" s="148"/>
      <c r="WP192" s="148"/>
      <c r="WQ192" s="148"/>
      <c r="WR192" s="148"/>
      <c r="WS192" s="148"/>
      <c r="WT192" s="148"/>
      <c r="WU192" s="148"/>
      <c r="WV192" s="148"/>
      <c r="WW192" s="148"/>
      <c r="WX192" s="148"/>
      <c r="WY192" s="148"/>
      <c r="WZ192" s="148"/>
      <c r="XA192" s="148"/>
      <c r="XB192" s="148"/>
      <c r="XC192" s="148"/>
      <c r="XD192" s="148"/>
      <c r="XE192" s="148"/>
      <c r="XF192" s="148"/>
      <c r="XG192" s="148"/>
      <c r="XH192" s="148"/>
      <c r="XI192" s="148"/>
      <c r="XJ192" s="148"/>
      <c r="XK192" s="148"/>
      <c r="XL192" s="148"/>
      <c r="XM192" s="148"/>
      <c r="XN192" s="148"/>
      <c r="XO192" s="148"/>
      <c r="XP192" s="148"/>
      <c r="XQ192" s="148"/>
      <c r="XR192" s="148"/>
      <c r="XS192" s="148"/>
      <c r="XT192" s="148"/>
      <c r="XU192" s="148"/>
      <c r="XV192" s="148"/>
      <c r="XW192" s="148"/>
      <c r="XX192" s="148"/>
      <c r="XY192" s="148"/>
      <c r="XZ192" s="148"/>
      <c r="YA192" s="148"/>
      <c r="YB192" s="148"/>
      <c r="YC192" s="148"/>
      <c r="YD192" s="148"/>
      <c r="YE192" s="148"/>
      <c r="YF192" s="148"/>
      <c r="YG192" s="148"/>
      <c r="YH192" s="148"/>
      <c r="YI192" s="148"/>
      <c r="YJ192" s="148"/>
      <c r="YK192" s="148"/>
      <c r="YL192" s="148"/>
      <c r="YM192" s="148"/>
      <c r="YN192" s="148"/>
      <c r="YO192" s="148"/>
      <c r="YP192" s="148"/>
      <c r="YQ192" s="148"/>
      <c r="YR192" s="148"/>
      <c r="YS192" s="148"/>
      <c r="YT192" s="148"/>
      <c r="YU192" s="148"/>
      <c r="YV192" s="148"/>
      <c r="YW192" s="148"/>
      <c r="YX192" s="148"/>
      <c r="YY192" s="148"/>
      <c r="YZ192" s="148"/>
      <c r="ZA192" s="148"/>
      <c r="ZB192" s="148"/>
      <c r="ZC192" s="148"/>
      <c r="ZD192" s="148"/>
      <c r="ZE192" s="148"/>
      <c r="ZF192" s="148"/>
      <c r="ZG192" s="148"/>
      <c r="ZH192" s="148"/>
      <c r="ZI192" s="148"/>
      <c r="ZJ192" s="148"/>
      <c r="ZK192" s="148"/>
      <c r="ZL192" s="148"/>
      <c r="ZM192" s="148"/>
      <c r="ZN192" s="148"/>
      <c r="ZO192" s="148"/>
      <c r="ZP192" s="148"/>
      <c r="ZQ192" s="148"/>
      <c r="ZR192" s="148"/>
      <c r="ZS192" s="148"/>
      <c r="ZT192" s="148"/>
      <c r="ZU192" s="148"/>
      <c r="ZV192" s="148"/>
      <c r="ZW192" s="148"/>
      <c r="ZX192" s="148"/>
      <c r="ZY192" s="148"/>
      <c r="ZZ192" s="148"/>
      <c r="AAA192" s="148"/>
      <c r="AAB192" s="148"/>
      <c r="AAC192" s="148"/>
      <c r="AAD192" s="148"/>
      <c r="AAE192" s="148"/>
      <c r="AAF192" s="148"/>
      <c r="AAG192" s="148"/>
      <c r="AAH192" s="148"/>
      <c r="AAI192" s="148"/>
      <c r="AAJ192" s="148"/>
      <c r="AAK192" s="148"/>
      <c r="AAL192" s="148"/>
      <c r="AAM192" s="148"/>
      <c r="AAN192" s="148"/>
      <c r="AAO192" s="148"/>
      <c r="AAP192" s="148"/>
      <c r="AAQ192" s="148"/>
      <c r="AAR192" s="148"/>
      <c r="AAS192" s="148"/>
      <c r="AAT192" s="148"/>
      <c r="AAU192" s="148"/>
      <c r="AAV192" s="148"/>
      <c r="AAW192" s="148"/>
      <c r="AAX192" s="148"/>
      <c r="AAY192" s="148"/>
      <c r="AAZ192" s="148"/>
      <c r="ABA192" s="148"/>
      <c r="ABB192" s="148"/>
      <c r="ABC192" s="148"/>
      <c r="ABD192" s="148"/>
      <c r="ABE192" s="148"/>
      <c r="ABF192" s="148"/>
      <c r="ABG192" s="148"/>
      <c r="ABH192" s="148"/>
      <c r="ABI192" s="148"/>
      <c r="ABJ192" s="148"/>
      <c r="ABK192" s="148"/>
      <c r="ABL192" s="148"/>
      <c r="ABM192" s="148"/>
      <c r="ABN192" s="148"/>
      <c r="ABO192" s="148"/>
      <c r="ABP192" s="148"/>
      <c r="ABQ192" s="148"/>
      <c r="ABR192" s="148"/>
      <c r="ABS192" s="148"/>
      <c r="ABT192" s="148"/>
      <c r="ABU192" s="148"/>
      <c r="ABV192" s="148"/>
      <c r="ABW192" s="148"/>
      <c r="ABX192" s="148"/>
      <c r="ABY192" s="148"/>
      <c r="ABZ192" s="148"/>
      <c r="ACA192" s="148"/>
      <c r="ACB192" s="148"/>
      <c r="ACC192" s="148"/>
      <c r="ACD192" s="148"/>
      <c r="ACE192" s="148"/>
      <c r="ACF192" s="148"/>
      <c r="ACG192" s="148"/>
      <c r="ACH192" s="148"/>
      <c r="ACI192" s="148"/>
      <c r="ACJ192" s="148"/>
      <c r="ACK192" s="148"/>
      <c r="ACL192" s="148"/>
      <c r="ACM192" s="148"/>
      <c r="ACN192" s="148"/>
      <c r="ACO192" s="148"/>
      <c r="ACP192" s="148"/>
      <c r="ACQ192" s="148"/>
      <c r="ACR192" s="148"/>
      <c r="ACS192" s="148"/>
      <c r="ACT192" s="148"/>
      <c r="ACU192" s="148"/>
      <c r="ACV192" s="148"/>
      <c r="ACW192" s="148"/>
      <c r="ACX192" s="148"/>
      <c r="ACY192" s="148"/>
      <c r="ACZ192" s="148"/>
      <c r="ADA192" s="148"/>
      <c r="ADB192" s="148"/>
      <c r="ADC192" s="148"/>
      <c r="ADD192" s="148"/>
      <c r="ADE192" s="148"/>
      <c r="ADF192" s="148"/>
      <c r="ADG192" s="148"/>
      <c r="ADH192" s="148"/>
      <c r="ADI192" s="148"/>
      <c r="ADJ192" s="148"/>
      <c r="ADK192" s="148"/>
      <c r="ADL192" s="148"/>
      <c r="ADM192" s="148"/>
      <c r="ADN192" s="148"/>
      <c r="ADO192" s="148"/>
      <c r="ADP192" s="148"/>
      <c r="ADQ192" s="148"/>
      <c r="ADR192" s="148"/>
      <c r="ADS192" s="148"/>
      <c r="ADT192" s="148"/>
      <c r="ADU192" s="148"/>
      <c r="ADV192" s="148"/>
      <c r="ADW192" s="148"/>
      <c r="ADX192" s="148"/>
      <c r="ADY192" s="148"/>
      <c r="ADZ192" s="148"/>
      <c r="AEA192" s="148"/>
      <c r="AEB192" s="148"/>
      <c r="AEC192" s="148"/>
      <c r="AED192" s="148"/>
      <c r="AEE192" s="148"/>
      <c r="AEF192" s="148"/>
      <c r="AEG192" s="148"/>
      <c r="AEH192" s="148"/>
      <c r="AEI192" s="148"/>
      <c r="AEJ192" s="148"/>
      <c r="AEK192" s="148"/>
      <c r="AEL192" s="148"/>
      <c r="AEM192" s="148"/>
      <c r="AEN192" s="148"/>
      <c r="AEO192" s="148"/>
      <c r="AEP192" s="148"/>
      <c r="AEQ192" s="148"/>
      <c r="AER192" s="148"/>
      <c r="AES192" s="148"/>
      <c r="AET192" s="148"/>
      <c r="AEU192" s="148"/>
      <c r="AEV192" s="148"/>
      <c r="AEW192" s="148"/>
      <c r="AEX192" s="148"/>
      <c r="AEY192" s="148"/>
      <c r="AEZ192" s="148"/>
      <c r="AFA192" s="148"/>
      <c r="AFB192" s="148"/>
      <c r="AFC192" s="148"/>
      <c r="AFD192" s="148"/>
      <c r="AFE192" s="148"/>
      <c r="AFF192" s="148"/>
      <c r="AFG192" s="148"/>
      <c r="AFH192" s="148"/>
      <c r="AFI192" s="148"/>
      <c r="AFJ192" s="148"/>
      <c r="AFK192" s="148"/>
      <c r="AFL192" s="148"/>
      <c r="AFM192" s="148"/>
      <c r="AFN192" s="148"/>
      <c r="AFO192" s="148"/>
      <c r="AFP192" s="148"/>
      <c r="AFQ192" s="148"/>
      <c r="AFR192" s="148"/>
      <c r="AFS192" s="148"/>
      <c r="AFT192" s="148"/>
      <c r="AFU192" s="148"/>
      <c r="AFV192" s="148"/>
      <c r="AFW192" s="148"/>
      <c r="AFX192" s="148"/>
      <c r="AFY192" s="148"/>
      <c r="AFZ192" s="148"/>
      <c r="AGA192" s="148"/>
      <c r="AGB192" s="148"/>
      <c r="AGC192" s="148"/>
      <c r="AGD192" s="148"/>
      <c r="AGE192" s="148"/>
      <c r="AGF192" s="148"/>
      <c r="AGG192" s="148"/>
      <c r="AGH192" s="148"/>
      <c r="AGI192" s="148"/>
      <c r="AGJ192" s="148"/>
      <c r="AGK192" s="148"/>
      <c r="AGL192" s="148"/>
      <c r="AGM192" s="148"/>
      <c r="AGN192" s="148"/>
      <c r="AGO192" s="148"/>
      <c r="AGP192" s="148"/>
      <c r="AGQ192" s="148"/>
      <c r="AGR192" s="148"/>
      <c r="AGS192" s="148"/>
      <c r="AGT192" s="148"/>
      <c r="AGU192" s="148"/>
      <c r="AGV192" s="148"/>
      <c r="AGW192" s="148"/>
      <c r="AGX192" s="148"/>
      <c r="AGY192" s="148"/>
      <c r="AGZ192" s="148"/>
      <c r="AHA192" s="148"/>
      <c r="AHB192" s="148"/>
      <c r="AHC192" s="148"/>
      <c r="AHD192" s="148"/>
      <c r="AHE192" s="148"/>
      <c r="AHF192" s="148"/>
      <c r="AHG192" s="148"/>
      <c r="AHH192" s="148"/>
      <c r="AHI192" s="148"/>
      <c r="AHJ192" s="148"/>
      <c r="AHK192" s="148"/>
      <c r="AHL192" s="148"/>
      <c r="AHM192" s="148"/>
      <c r="AHN192" s="148"/>
      <c r="AHO192" s="148"/>
      <c r="AHP192" s="148"/>
      <c r="AHQ192" s="148"/>
      <c r="AHR192" s="148"/>
      <c r="AHS192" s="148"/>
      <c r="AHT192" s="148"/>
      <c r="AHU192" s="148"/>
      <c r="AHV192" s="148"/>
      <c r="AHW192" s="148"/>
      <c r="AHX192" s="148"/>
      <c r="AHY192" s="148"/>
      <c r="AHZ192" s="148"/>
      <c r="AIA192" s="148"/>
      <c r="AIB192" s="148"/>
      <c r="AIC192" s="148"/>
      <c r="AID192" s="148"/>
      <c r="AIE192" s="148"/>
      <c r="AIF192" s="148"/>
      <c r="AIG192" s="148"/>
      <c r="AIH192" s="148"/>
      <c r="AII192" s="148"/>
      <c r="AIJ192" s="148"/>
      <c r="AIK192" s="148"/>
      <c r="AIL192" s="148"/>
      <c r="AIM192" s="148"/>
      <c r="AIN192" s="148"/>
      <c r="AIO192" s="148"/>
      <c r="AIP192" s="148"/>
      <c r="AIQ192" s="148"/>
      <c r="AIR192" s="148"/>
      <c r="AIS192" s="148"/>
      <c r="AIT192" s="148"/>
      <c r="AIU192" s="148"/>
      <c r="AIV192" s="148"/>
      <c r="AIW192" s="148"/>
      <c r="AIX192" s="148"/>
      <c r="AIY192" s="148"/>
      <c r="AIZ192" s="148"/>
      <c r="AJA192" s="148"/>
      <c r="AJB192" s="148"/>
      <c r="AJC192" s="148"/>
      <c r="AJD192" s="148"/>
      <c r="AJE192" s="148"/>
      <c r="AJF192" s="148"/>
      <c r="AJG192" s="148"/>
      <c r="AJH192" s="148"/>
      <c r="AJI192" s="148"/>
      <c r="AJJ192" s="148"/>
      <c r="AJK192" s="148"/>
      <c r="AJL192" s="148"/>
      <c r="AJM192" s="148"/>
      <c r="AJN192" s="148"/>
      <c r="AJO192" s="148"/>
      <c r="AJP192" s="148"/>
      <c r="AJQ192" s="148"/>
      <c r="AJR192" s="148"/>
      <c r="AJS192" s="148"/>
      <c r="AJT192" s="148"/>
      <c r="AJU192" s="148"/>
      <c r="AJV192" s="148"/>
      <c r="AJW192" s="148"/>
      <c r="AJX192" s="148"/>
      <c r="AJY192" s="148"/>
      <c r="AJZ192" s="148"/>
      <c r="AKA192" s="148"/>
      <c r="AKB192" s="148"/>
      <c r="AKC192" s="148"/>
      <c r="AKD192" s="148"/>
      <c r="AKE192" s="148"/>
      <c r="AKF192" s="148"/>
      <c r="AKG192" s="148"/>
      <c r="AKH192" s="148"/>
      <c r="AKI192" s="148"/>
      <c r="AKJ192" s="148"/>
      <c r="AKK192" s="148"/>
      <c r="AKL192" s="148"/>
      <c r="AKM192" s="148"/>
      <c r="AKN192" s="148"/>
      <c r="AKO192" s="148"/>
      <c r="AKP192" s="148"/>
      <c r="AKQ192" s="148"/>
      <c r="AKR192" s="148"/>
      <c r="AKS192" s="148"/>
      <c r="AKT192" s="148"/>
      <c r="AKU192" s="148"/>
      <c r="AKV192" s="148"/>
      <c r="AKW192" s="148"/>
      <c r="AKX192" s="148"/>
      <c r="AKY192" s="148"/>
      <c r="AKZ192" s="148"/>
      <c r="ALA192" s="148"/>
      <c r="ALB192" s="148"/>
      <c r="ALC192" s="148"/>
      <c r="ALD192" s="148"/>
      <c r="ALE192" s="148"/>
      <c r="ALF192" s="148"/>
      <c r="ALG192" s="148"/>
      <c r="ALH192" s="148"/>
      <c r="ALI192" s="148"/>
      <c r="ALJ192" s="148"/>
      <c r="ALK192" s="148"/>
      <c r="ALL192" s="148"/>
      <c r="ALM192" s="148"/>
      <c r="ALN192" s="148"/>
      <c r="ALO192" s="148"/>
      <c r="ALP192" s="148"/>
      <c r="ALQ192" s="148"/>
      <c r="ALR192" s="148"/>
      <c r="ALS192" s="148"/>
      <c r="ALT192" s="148"/>
      <c r="ALU192" s="148"/>
      <c r="ALV192" s="148"/>
      <c r="ALW192" s="148"/>
      <c r="ALX192" s="148"/>
      <c r="ALY192" s="148"/>
      <c r="ALZ192" s="148"/>
      <c r="AMA192" s="148"/>
      <c r="AMB192" s="148"/>
      <c r="AMC192" s="148"/>
      <c r="AMD192" s="148"/>
      <c r="AME192" s="148"/>
      <c r="AMF192" s="148"/>
      <c r="AMG192" s="148"/>
      <c r="AMH192" s="148"/>
      <c r="AMI192" s="148"/>
      <c r="AMJ192" s="148"/>
      <c r="AMK192" s="148"/>
      <c r="AML192" s="148"/>
      <c r="AMM192" s="148"/>
      <c r="AMN192" s="148"/>
      <c r="AMO192" s="148"/>
      <c r="AMP192" s="148"/>
      <c r="AMQ192" s="148"/>
      <c r="AMR192" s="148"/>
      <c r="AMS192" s="148"/>
      <c r="AMT192" s="148"/>
      <c r="AMU192" s="148"/>
      <c r="AMV192" s="148"/>
      <c r="AMW192" s="148"/>
      <c r="AMX192" s="148"/>
      <c r="AMY192" s="148"/>
      <c r="AMZ192" s="148"/>
      <c r="ANA192" s="148"/>
      <c r="ANB192" s="148"/>
      <c r="ANC192" s="148"/>
      <c r="AND192" s="148"/>
      <c r="ANE192" s="148"/>
      <c r="ANF192" s="148"/>
      <c r="ANG192" s="148"/>
      <c r="ANH192" s="148"/>
      <c r="ANI192" s="148"/>
      <c r="ANJ192" s="148"/>
      <c r="ANK192" s="148"/>
      <c r="ANL192" s="148"/>
      <c r="ANM192" s="148"/>
      <c r="ANN192" s="148"/>
      <c r="ANO192" s="148"/>
      <c r="ANP192" s="148"/>
      <c r="ANQ192" s="148"/>
      <c r="ANR192" s="148"/>
      <c r="ANS192" s="148"/>
      <c r="ANT192" s="148"/>
      <c r="ANU192" s="148"/>
      <c r="ANV192" s="148"/>
      <c r="ANW192" s="148"/>
      <c r="ANX192" s="148"/>
      <c r="ANY192" s="148"/>
      <c r="ANZ192" s="148"/>
      <c r="AOA192" s="148"/>
      <c r="AOB192" s="148"/>
      <c r="AOC192" s="148"/>
      <c r="AOD192" s="148"/>
      <c r="AOE192" s="148"/>
      <c r="AOF192" s="148"/>
      <c r="AOG192" s="148"/>
      <c r="AOH192" s="148"/>
      <c r="AOI192" s="148"/>
      <c r="AOJ192" s="148"/>
      <c r="AOK192" s="148"/>
      <c r="AOL192" s="148"/>
      <c r="AOM192" s="148"/>
      <c r="AON192" s="148"/>
      <c r="AOO192" s="148"/>
      <c r="AOP192" s="148"/>
      <c r="AOQ192" s="148"/>
      <c r="AOR192" s="148"/>
      <c r="AOS192" s="148"/>
      <c r="AOT192" s="148"/>
      <c r="AOU192" s="148"/>
      <c r="AOV192" s="148"/>
      <c r="AOW192" s="148"/>
      <c r="AOX192" s="148"/>
      <c r="AOY192" s="148"/>
      <c r="AOZ192" s="148"/>
      <c r="APA192" s="148"/>
      <c r="APB192" s="148"/>
      <c r="APC192" s="148"/>
      <c r="APD192" s="148"/>
      <c r="APE192" s="148"/>
      <c r="APF192" s="148"/>
      <c r="APG192" s="148"/>
      <c r="APH192" s="148"/>
      <c r="API192" s="148"/>
      <c r="APJ192" s="148"/>
      <c r="APK192" s="148"/>
      <c r="APL192" s="148"/>
      <c r="APM192" s="148"/>
      <c r="APN192" s="148"/>
      <c r="APO192" s="148"/>
      <c r="APP192" s="148"/>
      <c r="APQ192" s="148"/>
      <c r="APR192" s="148"/>
      <c r="APS192" s="148"/>
      <c r="APT192" s="148"/>
      <c r="APU192" s="148"/>
      <c r="APV192" s="148"/>
      <c r="APW192" s="148"/>
      <c r="APX192" s="148"/>
      <c r="APY192" s="148"/>
      <c r="APZ192" s="148"/>
      <c r="AQA192" s="148"/>
      <c r="AQB192" s="148"/>
      <c r="AQC192" s="148"/>
      <c r="AQD192" s="148"/>
      <c r="AQE192" s="148"/>
      <c r="AQF192" s="148"/>
      <c r="AQG192" s="148"/>
      <c r="AQH192" s="148"/>
      <c r="AQI192" s="148"/>
      <c r="AQJ192" s="148"/>
      <c r="AQK192" s="148"/>
      <c r="AQL192" s="148"/>
      <c r="AQM192" s="148"/>
      <c r="AQN192" s="148"/>
      <c r="AQO192" s="148"/>
      <c r="AQP192" s="148"/>
      <c r="AQQ192" s="148"/>
      <c r="AQR192" s="148"/>
      <c r="AQS192" s="148"/>
      <c r="AQT192" s="148"/>
      <c r="AQU192" s="148"/>
      <c r="AQV192" s="148"/>
      <c r="AQW192" s="148"/>
      <c r="AQX192" s="148"/>
      <c r="AQY192" s="148"/>
      <c r="AQZ192" s="148"/>
      <c r="ARA192" s="148"/>
      <c r="ARB192" s="148"/>
      <c r="ARC192" s="148"/>
      <c r="ARD192" s="148"/>
      <c r="ARE192" s="148"/>
      <c r="ARF192" s="148"/>
      <c r="ARG192" s="148"/>
      <c r="ARH192" s="148"/>
      <c r="ARI192" s="148"/>
      <c r="ARJ192" s="148"/>
      <c r="ARK192" s="148"/>
      <c r="ARL192" s="148"/>
      <c r="ARM192" s="148"/>
      <c r="ARN192" s="148"/>
      <c r="ARO192" s="148"/>
      <c r="ARP192" s="148"/>
      <c r="ARQ192" s="148"/>
      <c r="ARR192" s="148"/>
      <c r="ARS192" s="148"/>
      <c r="ART192" s="148"/>
      <c r="ARU192" s="148"/>
      <c r="ARV192" s="148"/>
      <c r="ARW192" s="148"/>
      <c r="ARX192" s="148"/>
      <c r="ARY192" s="148"/>
      <c r="ARZ192" s="148"/>
      <c r="ASA192" s="148"/>
      <c r="ASB192" s="148"/>
      <c r="ASC192" s="148"/>
      <c r="ASD192" s="148"/>
      <c r="ASE192" s="148"/>
      <c r="ASF192" s="148"/>
      <c r="ASG192" s="148"/>
      <c r="ASH192" s="148"/>
      <c r="ASI192" s="148"/>
      <c r="ASJ192" s="148"/>
      <c r="ASK192" s="148"/>
      <c r="ASL192" s="148"/>
      <c r="ASM192" s="148"/>
      <c r="ASN192" s="148"/>
      <c r="ASO192" s="148"/>
      <c r="ASP192" s="148"/>
      <c r="ASQ192" s="148"/>
      <c r="ASR192" s="148"/>
      <c r="ASS192" s="148"/>
      <c r="AST192" s="148"/>
      <c r="ASU192" s="148"/>
      <c r="ASV192" s="148"/>
      <c r="ASW192" s="148"/>
      <c r="ASX192" s="148"/>
      <c r="ASY192" s="148"/>
      <c r="ASZ192" s="148"/>
      <c r="ATA192" s="148"/>
      <c r="ATB192" s="148"/>
      <c r="ATC192" s="148"/>
      <c r="ATD192" s="148"/>
      <c r="ATE192" s="148"/>
      <c r="ATF192" s="148"/>
      <c r="ATG192" s="148"/>
      <c r="ATH192" s="148"/>
      <c r="ATI192" s="148"/>
      <c r="ATJ192" s="148"/>
      <c r="ATK192" s="148"/>
      <c r="ATL192" s="148"/>
      <c r="ATM192" s="148"/>
      <c r="ATN192" s="148"/>
      <c r="ATO192" s="148"/>
      <c r="ATP192" s="148"/>
      <c r="ATQ192" s="148"/>
      <c r="ATR192" s="148"/>
      <c r="ATS192" s="148"/>
      <c r="ATT192" s="148"/>
      <c r="ATU192" s="148"/>
      <c r="ATV192" s="148"/>
      <c r="ATW192" s="148"/>
      <c r="ATX192" s="148"/>
      <c r="ATY192" s="148"/>
      <c r="ATZ192" s="148"/>
      <c r="AUA192" s="148"/>
      <c r="AUB192" s="148"/>
      <c r="AUC192" s="148"/>
      <c r="AUD192" s="148"/>
      <c r="AUE192" s="148"/>
      <c r="AUF192" s="148"/>
      <c r="AUG192" s="148"/>
      <c r="AUH192" s="148"/>
      <c r="AUI192" s="148"/>
      <c r="AUJ192" s="148"/>
      <c r="AUK192" s="148"/>
      <c r="AUL192" s="148"/>
      <c r="AUM192" s="148"/>
      <c r="AUN192" s="148"/>
      <c r="AUO192" s="148"/>
      <c r="AUP192" s="148"/>
      <c r="AUQ192" s="148"/>
      <c r="AUR192" s="148"/>
      <c r="AUS192" s="148"/>
      <c r="AUT192" s="148"/>
      <c r="AUU192" s="148"/>
      <c r="AUV192" s="148"/>
      <c r="AUW192" s="148"/>
      <c r="AUX192" s="148"/>
      <c r="AUY192" s="148"/>
      <c r="AUZ192" s="148"/>
      <c r="AVA192" s="148"/>
      <c r="AVB192" s="148"/>
      <c r="AVC192" s="148"/>
      <c r="AVD192" s="148"/>
      <c r="AVE192" s="148"/>
      <c r="AVF192" s="148"/>
      <c r="AVG192" s="148"/>
      <c r="AVH192" s="148"/>
      <c r="AVI192" s="148"/>
      <c r="AVJ192" s="148"/>
      <c r="AVK192" s="148"/>
      <c r="AVL192" s="148"/>
      <c r="AVM192" s="148"/>
      <c r="AVN192" s="148"/>
      <c r="AVO192" s="148"/>
      <c r="AVP192" s="148"/>
      <c r="AVQ192" s="148"/>
      <c r="AVR192" s="148"/>
      <c r="AVS192" s="148"/>
      <c r="AVT192" s="148"/>
      <c r="AVU192" s="148"/>
      <c r="AVV192" s="148"/>
      <c r="AVW192" s="148"/>
      <c r="AVX192" s="148"/>
      <c r="AVY192" s="148"/>
      <c r="AVZ192" s="148"/>
      <c r="AWA192" s="148"/>
      <c r="AWB192" s="148"/>
      <c r="AWC192" s="148"/>
      <c r="AWD192" s="148"/>
      <c r="AWE192" s="148"/>
      <c r="AWF192" s="148"/>
      <c r="AWG192" s="148"/>
      <c r="AWH192" s="148"/>
      <c r="AWI192" s="148"/>
      <c r="AWJ192" s="148"/>
      <c r="AWK192" s="148"/>
      <c r="AWL192" s="148"/>
      <c r="AWM192" s="148"/>
      <c r="AWN192" s="148"/>
      <c r="AWO192" s="148"/>
      <c r="AWP192" s="148"/>
      <c r="AWQ192" s="148"/>
      <c r="AWR192" s="148"/>
      <c r="AWS192" s="148"/>
      <c r="AWT192" s="148"/>
      <c r="AWU192" s="148"/>
      <c r="AWV192" s="148"/>
      <c r="AWW192" s="148"/>
      <c r="AWX192" s="148"/>
      <c r="AWY192" s="148"/>
      <c r="AWZ192" s="148"/>
      <c r="AXA192" s="148"/>
      <c r="AXB192" s="148"/>
      <c r="AXC192" s="148"/>
      <c r="AXD192" s="148"/>
      <c r="AXE192" s="148"/>
      <c r="AXF192" s="148"/>
      <c r="AXG192" s="148"/>
      <c r="AXH192" s="148"/>
      <c r="AXI192" s="148"/>
      <c r="AXJ192" s="148"/>
      <c r="AXK192" s="148"/>
      <c r="AXL192" s="148"/>
      <c r="AXM192" s="148"/>
      <c r="AXN192" s="148"/>
      <c r="AXO192" s="148"/>
      <c r="AXP192" s="148"/>
      <c r="AXQ192" s="148"/>
      <c r="AXR192" s="148"/>
      <c r="AXS192" s="148"/>
      <c r="AXT192" s="148"/>
      <c r="AXU192" s="148"/>
      <c r="AXV192" s="148"/>
      <c r="AXW192" s="148"/>
      <c r="AXX192" s="148"/>
      <c r="AXY192" s="148"/>
      <c r="AXZ192" s="148"/>
      <c r="AYA192" s="148"/>
      <c r="AYB192" s="148"/>
      <c r="AYC192" s="148"/>
      <c r="AYD192" s="148"/>
      <c r="AYE192" s="148"/>
      <c r="AYF192" s="148"/>
      <c r="AYG192" s="148"/>
      <c r="AYH192" s="148"/>
      <c r="AYI192" s="148"/>
      <c r="AYJ192" s="148"/>
      <c r="AYK192" s="148"/>
      <c r="AYL192" s="148"/>
      <c r="AYM192" s="148"/>
      <c r="AYN192" s="148"/>
      <c r="AYO192" s="148"/>
      <c r="AYP192" s="148"/>
      <c r="AYQ192" s="148"/>
      <c r="AYR192" s="148"/>
      <c r="AYS192" s="148"/>
      <c r="AYT192" s="148"/>
      <c r="AYU192" s="148"/>
      <c r="AYV192" s="148"/>
      <c r="AYW192" s="148"/>
      <c r="AYX192" s="148"/>
      <c r="AYY192" s="148"/>
      <c r="AYZ192" s="148"/>
      <c r="AZA192" s="148"/>
      <c r="AZB192" s="148"/>
      <c r="AZC192" s="148"/>
      <c r="AZD192" s="148"/>
      <c r="AZE192" s="148"/>
      <c r="AZF192" s="148"/>
      <c r="AZG192" s="148"/>
      <c r="AZH192" s="148"/>
      <c r="AZI192" s="148"/>
      <c r="AZJ192" s="148"/>
      <c r="AZK192" s="148"/>
      <c r="AZL192" s="148"/>
      <c r="AZM192" s="148"/>
      <c r="AZN192" s="148"/>
      <c r="AZO192" s="148"/>
      <c r="AZP192" s="148"/>
      <c r="AZQ192" s="148"/>
      <c r="AZR192" s="148"/>
      <c r="AZS192" s="148"/>
      <c r="AZT192" s="148"/>
      <c r="AZU192" s="148"/>
      <c r="AZV192" s="148"/>
      <c r="AZW192" s="148"/>
      <c r="AZX192" s="148"/>
      <c r="AZY192" s="148"/>
      <c r="AZZ192" s="148"/>
      <c r="BAA192" s="148"/>
      <c r="BAB192" s="148"/>
      <c r="BAC192" s="148"/>
      <c r="BAD192" s="148"/>
      <c r="BAE192" s="148"/>
      <c r="BAF192" s="148"/>
      <c r="BAG192" s="148"/>
      <c r="BAH192" s="148"/>
      <c r="BAI192" s="148"/>
      <c r="BAJ192" s="148"/>
      <c r="BAK192" s="148"/>
      <c r="BAL192" s="148"/>
      <c r="BAM192" s="148"/>
      <c r="BAN192" s="148"/>
      <c r="BAO192" s="148"/>
      <c r="BAP192" s="148"/>
      <c r="BAQ192" s="148"/>
      <c r="BAR192" s="148"/>
      <c r="BAS192" s="148"/>
      <c r="BAT192" s="148"/>
      <c r="BAU192" s="148"/>
      <c r="BAV192" s="148"/>
      <c r="BAW192" s="148"/>
      <c r="BAX192" s="148"/>
      <c r="BAY192" s="148"/>
      <c r="BAZ192" s="148"/>
      <c r="BBA192" s="148"/>
      <c r="BBB192" s="148"/>
      <c r="BBC192" s="148"/>
      <c r="BBD192" s="148"/>
      <c r="BBE192" s="148"/>
      <c r="BBF192" s="148"/>
      <c r="BBG192" s="148"/>
      <c r="BBH192" s="148"/>
      <c r="BBI192" s="148"/>
      <c r="BBJ192" s="148"/>
      <c r="BBK192" s="148"/>
      <c r="BBL192" s="148"/>
      <c r="BBM192" s="148"/>
      <c r="BBN192" s="148"/>
      <c r="BBO192" s="148"/>
      <c r="BBP192" s="148"/>
      <c r="BBQ192" s="148"/>
      <c r="BBR192" s="148"/>
      <c r="BBS192" s="148"/>
      <c r="BBT192" s="148"/>
      <c r="BBU192" s="148"/>
      <c r="BBV192" s="148"/>
      <c r="BBW192" s="148"/>
      <c r="BBX192" s="148"/>
      <c r="BBY192" s="148"/>
      <c r="BBZ192" s="148"/>
      <c r="BCA192" s="148"/>
      <c r="BCB192" s="148"/>
      <c r="BCC192" s="148"/>
      <c r="BCD192" s="148"/>
      <c r="BCE192" s="148"/>
      <c r="BCF192" s="148"/>
      <c r="BCG192" s="148"/>
      <c r="BCH192" s="148"/>
      <c r="BCI192" s="148"/>
      <c r="BCJ192" s="148"/>
      <c r="BCK192" s="148"/>
      <c r="BCL192" s="148"/>
      <c r="BCM192" s="148"/>
      <c r="BCN192" s="148"/>
      <c r="BCO192" s="148"/>
      <c r="BCP192" s="148"/>
      <c r="BCQ192" s="148"/>
      <c r="BCR192" s="148"/>
      <c r="BCS192" s="148"/>
      <c r="BCT192" s="148"/>
      <c r="BCU192" s="148"/>
      <c r="BCV192" s="148"/>
      <c r="BCW192" s="148"/>
      <c r="BCX192" s="148"/>
      <c r="BCY192" s="148"/>
      <c r="BCZ192" s="148"/>
      <c r="BDA192" s="148"/>
      <c r="BDB192" s="148"/>
      <c r="BDC192" s="148"/>
      <c r="BDD192" s="148"/>
      <c r="BDE192" s="148"/>
      <c r="BDF192" s="148"/>
      <c r="BDG192" s="148"/>
      <c r="BDH192" s="148"/>
      <c r="BDI192" s="148"/>
      <c r="BDJ192" s="148"/>
      <c r="BDK192" s="148"/>
      <c r="BDL192" s="148"/>
      <c r="BDM192" s="148"/>
      <c r="BDN192" s="148"/>
      <c r="BDO192" s="148"/>
      <c r="BDP192" s="148"/>
      <c r="BDQ192" s="148"/>
      <c r="BDR192" s="148"/>
      <c r="BDS192" s="148"/>
      <c r="BDT192" s="148"/>
      <c r="BDU192" s="148"/>
      <c r="BDV192" s="148"/>
      <c r="BDW192" s="148"/>
      <c r="BDX192" s="148"/>
      <c r="BDY192" s="148"/>
      <c r="BDZ192" s="148"/>
      <c r="BEA192" s="148"/>
      <c r="BEB192" s="148"/>
      <c r="BEC192" s="148"/>
      <c r="BED192" s="148"/>
      <c r="BEE192" s="148"/>
      <c r="BEF192" s="148"/>
      <c r="BEG192" s="148"/>
      <c r="BEH192" s="148"/>
      <c r="BEI192" s="148"/>
      <c r="BEJ192" s="148"/>
      <c r="BEK192" s="148"/>
      <c r="BEL192" s="148"/>
      <c r="BEM192" s="148"/>
      <c r="BEN192" s="148"/>
      <c r="BEO192" s="148"/>
      <c r="BEP192" s="148"/>
      <c r="BEQ192" s="148"/>
      <c r="BER192" s="148"/>
      <c r="BES192" s="148"/>
      <c r="BET192" s="148"/>
      <c r="BEU192" s="148"/>
      <c r="BEV192" s="148"/>
      <c r="BEW192" s="148"/>
      <c r="BEX192" s="148"/>
      <c r="BEY192" s="148"/>
      <c r="BEZ192" s="148"/>
      <c r="BFA192" s="148"/>
      <c r="BFB192" s="148"/>
      <c r="BFC192" s="148"/>
      <c r="BFD192" s="148"/>
      <c r="BFE192" s="148"/>
      <c r="BFF192" s="148"/>
      <c r="BFG192" s="148"/>
      <c r="BFH192" s="148"/>
      <c r="BFI192" s="148"/>
      <c r="BFJ192" s="148"/>
      <c r="BFK192" s="148"/>
      <c r="BFL192" s="148"/>
      <c r="BFM192" s="148"/>
      <c r="BFN192" s="148"/>
      <c r="BFO192" s="148"/>
      <c r="BFP192" s="148"/>
      <c r="BFQ192" s="148"/>
      <c r="BFR192" s="148"/>
      <c r="BFS192" s="148"/>
      <c r="BFT192" s="148"/>
      <c r="BFU192" s="148"/>
      <c r="BFV192" s="148"/>
      <c r="BFW192" s="148"/>
      <c r="BFX192" s="148"/>
      <c r="BFY192" s="148"/>
      <c r="BFZ192" s="148"/>
      <c r="BGA192" s="148"/>
      <c r="BGB192" s="148"/>
      <c r="BGC192" s="148"/>
      <c r="BGD192" s="148"/>
      <c r="BGE192" s="148"/>
      <c r="BGF192" s="148"/>
      <c r="BGG192" s="148"/>
      <c r="BGH192" s="148"/>
      <c r="BGI192" s="148"/>
      <c r="BGJ192" s="148"/>
      <c r="BGK192" s="148"/>
      <c r="BGL192" s="148"/>
      <c r="BGM192" s="148"/>
      <c r="BGN192" s="148"/>
      <c r="BGO192" s="148"/>
      <c r="BGP192" s="148"/>
      <c r="BGQ192" s="148"/>
      <c r="BGR192" s="148"/>
      <c r="BGS192" s="148"/>
      <c r="BGT192" s="148"/>
      <c r="BGU192" s="148"/>
      <c r="BGV192" s="148"/>
      <c r="BGW192" s="148"/>
      <c r="BGX192" s="148"/>
      <c r="BGY192" s="148"/>
      <c r="BGZ192" s="148"/>
      <c r="BHA192" s="148"/>
      <c r="BHB192" s="148"/>
      <c r="BHC192" s="148"/>
      <c r="BHD192" s="148"/>
      <c r="BHE192" s="148"/>
      <c r="BHF192" s="148"/>
      <c r="BHG192" s="148"/>
      <c r="BHH192" s="148"/>
      <c r="BHI192" s="148"/>
      <c r="BHJ192" s="148"/>
      <c r="BHK192" s="148"/>
      <c r="BHL192" s="148"/>
      <c r="BHM192" s="148"/>
      <c r="BHN192" s="148"/>
      <c r="BHO192" s="148"/>
      <c r="BHP192" s="148"/>
      <c r="BHQ192" s="148"/>
      <c r="BHR192" s="148"/>
      <c r="BHS192" s="148"/>
      <c r="BHT192" s="148"/>
      <c r="BHU192" s="148"/>
      <c r="BHV192" s="148"/>
      <c r="BHW192" s="148"/>
      <c r="BHX192" s="148"/>
      <c r="BHY192" s="148"/>
      <c r="BHZ192" s="148"/>
      <c r="BIA192" s="148"/>
      <c r="BIB192" s="148"/>
      <c r="BIC192" s="148"/>
      <c r="BID192" s="148"/>
      <c r="BIE192" s="148"/>
      <c r="BIF192" s="148"/>
      <c r="BIG192" s="148"/>
      <c r="BIH192" s="148"/>
      <c r="BII192" s="148"/>
      <c r="BIJ192" s="148"/>
      <c r="BIK192" s="148"/>
      <c r="BIL192" s="148"/>
      <c r="BIM192" s="148"/>
      <c r="BIN192" s="148"/>
      <c r="BIO192" s="148"/>
      <c r="BIP192" s="148"/>
      <c r="BIQ192" s="148"/>
      <c r="BIR192" s="148"/>
      <c r="BIS192" s="148"/>
      <c r="BIT192" s="148"/>
      <c r="BIU192" s="148"/>
      <c r="BIV192" s="148"/>
      <c r="BIW192" s="148"/>
      <c r="BIX192" s="148"/>
      <c r="BIY192" s="148"/>
      <c r="BIZ192" s="148"/>
      <c r="BJA192" s="148"/>
      <c r="BJB192" s="148"/>
      <c r="BJC192" s="148"/>
      <c r="BJD192" s="148"/>
      <c r="BJE192" s="148"/>
      <c r="BJF192" s="148"/>
      <c r="BJG192" s="148"/>
      <c r="BJH192" s="148"/>
      <c r="BJI192" s="148"/>
      <c r="BJJ192" s="148"/>
      <c r="BJK192" s="148"/>
      <c r="BJL192" s="148"/>
      <c r="BJM192" s="148"/>
      <c r="BJN192" s="148"/>
      <c r="BJO192" s="148"/>
      <c r="BJP192" s="148"/>
      <c r="BJQ192" s="148"/>
      <c r="BJR192" s="148"/>
      <c r="BJS192" s="148"/>
      <c r="BJT192" s="148"/>
      <c r="BJU192" s="148"/>
      <c r="BJV192" s="148"/>
      <c r="BJW192" s="148"/>
      <c r="BJX192" s="148"/>
      <c r="BJY192" s="148"/>
      <c r="BJZ192" s="148"/>
      <c r="BKA192" s="148"/>
      <c r="BKB192" s="148"/>
      <c r="BKC192" s="148"/>
      <c r="BKD192" s="148"/>
      <c r="BKE192" s="148"/>
      <c r="BKF192" s="148"/>
      <c r="BKG192" s="148"/>
      <c r="BKH192" s="148"/>
      <c r="BKI192" s="148"/>
      <c r="BKJ192" s="148"/>
      <c r="BKK192" s="148"/>
      <c r="BKL192" s="148"/>
      <c r="BKM192" s="148"/>
      <c r="BKN192" s="148"/>
      <c r="BKO192" s="148"/>
      <c r="BKP192" s="148"/>
      <c r="BKQ192" s="148"/>
      <c r="BKR192" s="148"/>
      <c r="BKS192" s="148"/>
      <c r="BKT192" s="148"/>
      <c r="BKU192" s="148"/>
      <c r="BKV192" s="148"/>
      <c r="BKW192" s="148"/>
      <c r="BKX192" s="148"/>
      <c r="BKY192" s="148"/>
      <c r="BKZ192" s="148"/>
      <c r="BLA192" s="148"/>
      <c r="BLB192" s="148"/>
      <c r="BLC192" s="148"/>
      <c r="BLD192" s="148"/>
      <c r="BLE192" s="148"/>
      <c r="BLF192" s="148"/>
      <c r="BLG192" s="148"/>
      <c r="BLH192" s="148"/>
      <c r="BLI192" s="148"/>
      <c r="BLJ192" s="148"/>
      <c r="BLK192" s="148"/>
      <c r="BLL192" s="148"/>
      <c r="BLM192" s="148"/>
      <c r="BLN192" s="148"/>
      <c r="BLO192" s="148"/>
      <c r="BLP192" s="148"/>
      <c r="BLQ192" s="148"/>
      <c r="BLR192" s="148"/>
      <c r="BLS192" s="148"/>
      <c r="BLT192" s="148"/>
      <c r="BLU192" s="148"/>
      <c r="BLV192" s="148"/>
      <c r="BLW192" s="148"/>
      <c r="BLX192" s="148"/>
      <c r="BLY192" s="148"/>
      <c r="BLZ192" s="148"/>
      <c r="BMA192" s="148"/>
      <c r="BMB192" s="148"/>
      <c r="BMC192" s="148"/>
      <c r="BMD192" s="148"/>
      <c r="BME192" s="148"/>
      <c r="BMF192" s="148"/>
      <c r="BMG192" s="148"/>
      <c r="BMH192" s="148"/>
      <c r="BMI192" s="148"/>
      <c r="BMJ192" s="148"/>
      <c r="BMK192" s="148"/>
      <c r="BML192" s="148"/>
      <c r="BMM192" s="148"/>
      <c r="BMN192" s="148"/>
      <c r="BMO192" s="148"/>
      <c r="BMP192" s="148"/>
      <c r="BMQ192" s="148"/>
      <c r="BMR192" s="148"/>
      <c r="BMS192" s="148"/>
      <c r="BMT192" s="148"/>
      <c r="BMU192" s="148"/>
      <c r="BMV192" s="148"/>
      <c r="BMW192" s="148"/>
      <c r="BMX192" s="148"/>
      <c r="BMY192" s="148"/>
      <c r="BMZ192" s="148"/>
      <c r="BNA192" s="148"/>
      <c r="BNB192" s="148"/>
      <c r="BNC192" s="148"/>
      <c r="BND192" s="148"/>
      <c r="BNE192" s="148"/>
      <c r="BNF192" s="148"/>
      <c r="BNG192" s="148"/>
      <c r="BNH192" s="148"/>
      <c r="BNI192" s="148"/>
      <c r="BNJ192" s="148"/>
      <c r="BNK192" s="148"/>
      <c r="BNL192" s="148"/>
      <c r="BNM192" s="148"/>
      <c r="BNN192" s="148"/>
      <c r="BNO192" s="148"/>
      <c r="BNP192" s="148"/>
      <c r="BNQ192" s="148"/>
      <c r="BNR192" s="148"/>
      <c r="BNS192" s="148"/>
      <c r="BNT192" s="148"/>
      <c r="BNU192" s="148"/>
      <c r="BNV192" s="148"/>
      <c r="BNW192" s="148"/>
      <c r="BNX192" s="148"/>
      <c r="BNY192" s="148"/>
      <c r="BNZ192" s="148"/>
      <c r="BOA192" s="148"/>
      <c r="BOB192" s="148"/>
      <c r="BOC192" s="148"/>
      <c r="BOD192" s="148"/>
      <c r="BOE192" s="148"/>
      <c r="BOF192" s="148"/>
      <c r="BOG192" s="148"/>
      <c r="BOH192" s="148"/>
      <c r="BOI192" s="148"/>
      <c r="BOJ192" s="148"/>
      <c r="BOK192" s="148"/>
      <c r="BOL192" s="148"/>
      <c r="BOM192" s="148"/>
      <c r="BON192" s="148"/>
      <c r="BOO192" s="148"/>
      <c r="BOP192" s="148"/>
      <c r="BOQ192" s="148"/>
      <c r="BOR192" s="148"/>
      <c r="BOS192" s="148"/>
      <c r="BOT192" s="148"/>
      <c r="BOU192" s="148"/>
      <c r="BOV192" s="148"/>
      <c r="BOW192" s="148"/>
      <c r="BOX192" s="148"/>
      <c r="BOY192" s="148"/>
      <c r="BOZ192" s="148"/>
      <c r="BPA192" s="148"/>
      <c r="BPB192" s="148"/>
      <c r="BPC192" s="148"/>
      <c r="BPD192" s="148"/>
      <c r="BPE192" s="148"/>
      <c r="BPF192" s="148"/>
      <c r="BPG192" s="148"/>
      <c r="BPH192" s="148"/>
      <c r="BPI192" s="148"/>
      <c r="BPJ192" s="148"/>
      <c r="BPK192" s="148"/>
      <c r="BPL192" s="148"/>
      <c r="BPM192" s="148"/>
      <c r="BPN192" s="148"/>
      <c r="BPO192" s="148"/>
      <c r="BPP192" s="148"/>
      <c r="BPQ192" s="148"/>
      <c r="BPR192" s="148"/>
      <c r="BPS192" s="148"/>
      <c r="BPT192" s="148"/>
      <c r="BPU192" s="148"/>
      <c r="BPV192" s="148"/>
      <c r="BPW192" s="148"/>
      <c r="BPX192" s="148"/>
      <c r="BPY192" s="148"/>
      <c r="BPZ192" s="148"/>
      <c r="BQA192" s="148"/>
      <c r="BQB192" s="148"/>
      <c r="BQC192" s="148"/>
      <c r="BQD192" s="148"/>
      <c r="BQE192" s="148"/>
      <c r="BQF192" s="148"/>
      <c r="BQG192" s="148"/>
      <c r="BQH192" s="148"/>
      <c r="BQI192" s="148"/>
      <c r="BQJ192" s="148"/>
      <c r="BQK192" s="148"/>
      <c r="BQL192" s="148"/>
      <c r="BQM192" s="148"/>
      <c r="BQN192" s="148"/>
      <c r="BQO192" s="148"/>
      <c r="BQP192" s="148"/>
      <c r="BQQ192" s="148"/>
      <c r="BQR192" s="148"/>
      <c r="BQS192" s="148"/>
      <c r="BQT192" s="148"/>
      <c r="BQU192" s="148"/>
      <c r="BQV192" s="148"/>
      <c r="BQW192" s="148"/>
      <c r="BQX192" s="148"/>
      <c r="BQY192" s="148"/>
      <c r="BQZ192" s="148"/>
      <c r="BRA192" s="148"/>
      <c r="BRB192" s="148"/>
      <c r="BRC192" s="148"/>
      <c r="BRD192" s="148"/>
      <c r="BRE192" s="148"/>
      <c r="BRF192" s="148"/>
      <c r="BRG192" s="148"/>
      <c r="BRH192" s="148"/>
      <c r="BRI192" s="148"/>
      <c r="BRJ192" s="148"/>
      <c r="BRK192" s="148"/>
      <c r="BRL192" s="148"/>
      <c r="BRM192" s="148"/>
      <c r="BRN192" s="148"/>
      <c r="BRO192" s="148"/>
      <c r="BRP192" s="148"/>
      <c r="BRQ192" s="148"/>
      <c r="BRR192" s="148"/>
      <c r="BRS192" s="148"/>
      <c r="BRT192" s="148"/>
      <c r="BRU192" s="148"/>
      <c r="BRV192" s="148"/>
      <c r="BRW192" s="148"/>
      <c r="BRX192" s="148"/>
      <c r="BRY192" s="148"/>
      <c r="BRZ192" s="148"/>
      <c r="BSA192" s="148"/>
      <c r="BSB192" s="148"/>
      <c r="BSC192" s="148"/>
      <c r="BSD192" s="148"/>
      <c r="BSE192" s="148"/>
      <c r="BSF192" s="148"/>
      <c r="BSG192" s="148"/>
      <c r="BSH192" s="148"/>
      <c r="BSI192" s="148"/>
      <c r="BSJ192" s="148"/>
      <c r="BSK192" s="148"/>
      <c r="BSL192" s="148"/>
      <c r="BSM192" s="148"/>
      <c r="BSN192" s="148"/>
      <c r="BSO192" s="148"/>
      <c r="BSP192" s="148"/>
      <c r="BSQ192" s="148"/>
      <c r="BSR192" s="148"/>
      <c r="BSS192" s="148"/>
      <c r="BST192" s="148"/>
      <c r="BSU192" s="148"/>
      <c r="BSV192" s="148"/>
      <c r="BSW192" s="148"/>
      <c r="BSX192" s="148"/>
      <c r="BSY192" s="148"/>
      <c r="BSZ192" s="148"/>
      <c r="BTA192" s="148"/>
      <c r="BTB192" s="148"/>
      <c r="BTC192" s="148"/>
      <c r="BTD192" s="148"/>
      <c r="BTE192" s="148"/>
      <c r="BTF192" s="148"/>
      <c r="BTG192" s="148"/>
      <c r="BTH192" s="148"/>
      <c r="BTI192" s="148"/>
      <c r="BTJ192" s="148"/>
      <c r="BTK192" s="148"/>
      <c r="BTL192" s="148"/>
      <c r="BTM192" s="148"/>
      <c r="BTN192" s="148"/>
      <c r="BTO192" s="148"/>
      <c r="BTP192" s="148"/>
      <c r="BTQ192" s="148"/>
      <c r="BTR192" s="148"/>
      <c r="BTS192" s="148"/>
      <c r="BTT192" s="148"/>
      <c r="BTU192" s="148"/>
      <c r="BTV192" s="148"/>
      <c r="BTW192" s="148"/>
      <c r="BTX192" s="148"/>
      <c r="BTY192" s="148"/>
      <c r="BTZ192" s="148"/>
      <c r="BUA192" s="148"/>
      <c r="BUB192" s="148"/>
      <c r="BUC192" s="148"/>
      <c r="BUD192" s="148"/>
      <c r="BUE192" s="148"/>
      <c r="BUF192" s="148"/>
      <c r="BUG192" s="148"/>
      <c r="BUH192" s="148"/>
      <c r="BUI192" s="148"/>
      <c r="BUJ192" s="148"/>
      <c r="BUK192" s="148"/>
      <c r="BUL192" s="148"/>
      <c r="BUM192" s="148"/>
      <c r="BUN192" s="148"/>
      <c r="BUO192" s="148"/>
      <c r="BUP192" s="148"/>
      <c r="BUQ192" s="148"/>
      <c r="BUR192" s="148"/>
      <c r="BUS192" s="148"/>
      <c r="BUT192" s="148"/>
      <c r="BUU192" s="148"/>
      <c r="BUV192" s="148"/>
      <c r="BUW192" s="148"/>
      <c r="BUX192" s="148"/>
      <c r="BUY192" s="148"/>
      <c r="BUZ192" s="148"/>
      <c r="BVA192" s="148"/>
      <c r="BVB192" s="148"/>
      <c r="BVC192" s="148"/>
      <c r="BVD192" s="148"/>
      <c r="BVE192" s="148"/>
      <c r="BVF192" s="148"/>
      <c r="BVG192" s="148"/>
      <c r="BVH192" s="148"/>
      <c r="BVI192" s="148"/>
      <c r="BVJ192" s="148"/>
      <c r="BVK192" s="148"/>
      <c r="BVL192" s="148"/>
      <c r="BVM192" s="148"/>
      <c r="BVN192" s="148"/>
      <c r="BVO192" s="148"/>
      <c r="BVP192" s="148"/>
      <c r="BVQ192" s="148"/>
      <c r="BVR192" s="148"/>
      <c r="BVS192" s="148"/>
      <c r="BVT192" s="148"/>
      <c r="BVU192" s="148"/>
      <c r="BVV192" s="148"/>
      <c r="BVW192" s="148"/>
      <c r="BVX192" s="148"/>
      <c r="BVY192" s="148"/>
      <c r="BVZ192" s="148"/>
      <c r="BWA192" s="148"/>
      <c r="BWB192" s="148"/>
      <c r="BWC192" s="148"/>
      <c r="BWD192" s="148"/>
      <c r="BWE192" s="148"/>
      <c r="BWF192" s="148"/>
      <c r="BWG192" s="148"/>
      <c r="BWH192" s="148"/>
      <c r="BWI192" s="148"/>
      <c r="BWJ192" s="148"/>
      <c r="BWK192" s="148"/>
      <c r="BWL192" s="148"/>
      <c r="BWM192" s="148"/>
      <c r="BWN192" s="148"/>
      <c r="BWO192" s="148"/>
      <c r="BWP192" s="148"/>
      <c r="BWQ192" s="148"/>
      <c r="BWR192" s="148"/>
      <c r="BWS192" s="148"/>
      <c r="BWT192" s="148"/>
      <c r="BWU192" s="148"/>
      <c r="BWV192" s="148"/>
      <c r="BWW192" s="148"/>
      <c r="BWX192" s="148"/>
      <c r="BWY192" s="148"/>
      <c r="BWZ192" s="148"/>
      <c r="BXA192" s="148"/>
      <c r="BXB192" s="148"/>
      <c r="BXC192" s="148"/>
      <c r="BXD192" s="148"/>
      <c r="BXE192" s="148"/>
      <c r="BXF192" s="148"/>
      <c r="BXG192" s="148"/>
      <c r="BXH192" s="148"/>
      <c r="BXI192" s="148"/>
      <c r="BXJ192" s="148"/>
      <c r="BXK192" s="148"/>
      <c r="BXL192" s="148"/>
      <c r="BXM192" s="148"/>
      <c r="BXN192" s="148"/>
      <c r="BXO192" s="148"/>
      <c r="BXP192" s="148"/>
      <c r="BXQ192" s="148"/>
      <c r="BXR192" s="148"/>
      <c r="BXS192" s="148"/>
      <c r="BXT192" s="148"/>
      <c r="BXU192" s="148"/>
      <c r="BXV192" s="148"/>
      <c r="BXW192" s="148"/>
      <c r="BXX192" s="148"/>
      <c r="BXY192" s="148"/>
      <c r="BXZ192" s="148"/>
      <c r="BYA192" s="148"/>
      <c r="BYB192" s="148"/>
      <c r="BYC192" s="148"/>
      <c r="BYD192" s="148"/>
      <c r="BYE192" s="148"/>
      <c r="BYF192" s="148"/>
      <c r="BYG192" s="148"/>
      <c r="BYH192" s="148"/>
      <c r="BYI192" s="148"/>
      <c r="BYJ192" s="148"/>
      <c r="BYK192" s="148"/>
      <c r="BYL192" s="148"/>
      <c r="BYM192" s="148"/>
      <c r="BYN192" s="148"/>
      <c r="BYO192" s="148"/>
      <c r="BYP192" s="148"/>
      <c r="BYQ192" s="148"/>
      <c r="BYR192" s="148"/>
      <c r="BYS192" s="148"/>
      <c r="BYT192" s="148"/>
      <c r="BYU192" s="148"/>
      <c r="BYV192" s="148"/>
      <c r="BYW192" s="148"/>
      <c r="BYX192" s="148"/>
      <c r="BYY192" s="148"/>
      <c r="BYZ192" s="148"/>
      <c r="BZA192" s="148"/>
      <c r="BZB192" s="148"/>
      <c r="BZC192" s="148"/>
      <c r="BZD192" s="148"/>
      <c r="BZE192" s="148"/>
      <c r="BZF192" s="148"/>
      <c r="BZG192" s="148"/>
      <c r="BZH192" s="148"/>
      <c r="BZI192" s="148"/>
      <c r="BZJ192" s="148"/>
      <c r="BZK192" s="148"/>
      <c r="BZL192" s="148"/>
      <c r="BZM192" s="148"/>
      <c r="BZN192" s="148"/>
      <c r="BZO192" s="148"/>
      <c r="BZP192" s="148"/>
      <c r="BZQ192" s="148"/>
      <c r="BZR192" s="148"/>
      <c r="BZS192" s="148"/>
      <c r="BZT192" s="148"/>
      <c r="BZU192" s="148"/>
      <c r="BZV192" s="148"/>
      <c r="BZW192" s="148"/>
      <c r="BZX192" s="148"/>
      <c r="BZY192" s="148"/>
      <c r="BZZ192" s="148"/>
      <c r="CAA192" s="148"/>
      <c r="CAB192" s="148"/>
      <c r="CAC192" s="148"/>
      <c r="CAD192" s="148"/>
      <c r="CAE192" s="148"/>
      <c r="CAF192" s="148"/>
      <c r="CAG192" s="148"/>
      <c r="CAH192" s="148"/>
      <c r="CAI192" s="148"/>
      <c r="CAJ192" s="148"/>
      <c r="CAK192" s="148"/>
      <c r="CAL192" s="148"/>
      <c r="CAM192" s="148"/>
      <c r="CAN192" s="148"/>
      <c r="CAO192" s="148"/>
      <c r="CAP192" s="148"/>
      <c r="CAQ192" s="148"/>
      <c r="CAR192" s="148"/>
      <c r="CAS192" s="148"/>
      <c r="CAT192" s="148"/>
      <c r="CAU192" s="148"/>
      <c r="CAV192" s="148"/>
      <c r="CAW192" s="148"/>
      <c r="CAX192" s="148"/>
      <c r="CAY192" s="148"/>
      <c r="CAZ192" s="148"/>
      <c r="CBA192" s="148"/>
      <c r="CBB192" s="148"/>
      <c r="CBC192" s="148"/>
      <c r="CBD192" s="148"/>
      <c r="CBE192" s="148"/>
      <c r="CBF192" s="148"/>
      <c r="CBG192" s="148"/>
      <c r="CBH192" s="148"/>
      <c r="CBI192" s="148"/>
      <c r="CBJ192" s="148"/>
      <c r="CBK192" s="148"/>
      <c r="CBL192" s="148"/>
      <c r="CBM192" s="148"/>
      <c r="CBN192" s="148"/>
      <c r="CBO192" s="148"/>
      <c r="CBP192" s="148"/>
      <c r="CBQ192" s="148"/>
      <c r="CBR192" s="148"/>
      <c r="CBS192" s="148"/>
      <c r="CBT192" s="148"/>
      <c r="CBU192" s="148"/>
      <c r="CBV192" s="148"/>
      <c r="CBW192" s="148"/>
      <c r="CBX192" s="148"/>
      <c r="CBY192" s="148"/>
      <c r="CBZ192" s="148"/>
      <c r="CCA192" s="148"/>
      <c r="CCB192" s="148"/>
      <c r="CCC192" s="148"/>
      <c r="CCD192" s="148"/>
      <c r="CCE192" s="148"/>
      <c r="CCF192" s="148"/>
      <c r="CCG192" s="148"/>
      <c r="CCH192" s="148"/>
      <c r="CCI192" s="148"/>
      <c r="CCJ192" s="148"/>
      <c r="CCK192" s="148"/>
      <c r="CCL192" s="148"/>
      <c r="CCM192" s="148"/>
      <c r="CCN192" s="148"/>
      <c r="CCO192" s="148"/>
      <c r="CCP192" s="148"/>
      <c r="CCQ192" s="148"/>
      <c r="CCR192" s="148"/>
      <c r="CCS192" s="148"/>
      <c r="CCT192" s="148"/>
      <c r="CCU192" s="148"/>
      <c r="CCV192" s="148"/>
      <c r="CCW192" s="148"/>
      <c r="CCX192" s="148"/>
      <c r="CCY192" s="148"/>
      <c r="CCZ192" s="148"/>
      <c r="CDA192" s="148"/>
      <c r="CDB192" s="148"/>
      <c r="CDC192" s="148"/>
      <c r="CDD192" s="148"/>
      <c r="CDE192" s="148"/>
      <c r="CDF192" s="148"/>
      <c r="CDG192" s="148"/>
      <c r="CDH192" s="148"/>
      <c r="CDI192" s="148"/>
      <c r="CDJ192" s="148"/>
      <c r="CDK192" s="148"/>
      <c r="CDL192" s="148"/>
      <c r="CDM192" s="148"/>
      <c r="CDN192" s="148"/>
      <c r="CDO192" s="148"/>
      <c r="CDP192" s="148"/>
      <c r="CDQ192" s="148"/>
      <c r="CDR192" s="148"/>
      <c r="CDS192" s="148"/>
      <c r="CDT192" s="148"/>
      <c r="CDU192" s="148"/>
      <c r="CDV192" s="148"/>
      <c r="CDW192" s="148"/>
      <c r="CDX192" s="148"/>
      <c r="CDY192" s="148"/>
      <c r="CDZ192" s="148"/>
      <c r="CEA192" s="148"/>
      <c r="CEB192" s="148"/>
      <c r="CEC192" s="148"/>
      <c r="CED192" s="148"/>
      <c r="CEE192" s="148"/>
      <c r="CEF192" s="148"/>
      <c r="CEG192" s="148"/>
      <c r="CEH192" s="148"/>
      <c r="CEI192" s="148"/>
      <c r="CEJ192" s="148"/>
      <c r="CEK192" s="148"/>
      <c r="CEL192" s="148"/>
      <c r="CEM192" s="148"/>
      <c r="CEN192" s="148"/>
      <c r="CEO192" s="148"/>
      <c r="CEP192" s="148"/>
      <c r="CEQ192" s="148"/>
      <c r="CER192" s="148"/>
      <c r="CES192" s="148"/>
      <c r="CET192" s="148"/>
      <c r="CEU192" s="148"/>
      <c r="CEV192" s="148"/>
      <c r="CEW192" s="148"/>
      <c r="CEX192" s="148"/>
      <c r="CEY192" s="148"/>
      <c r="CEZ192" s="148"/>
      <c r="CFA192" s="148"/>
      <c r="CFB192" s="148"/>
      <c r="CFC192" s="148"/>
      <c r="CFD192" s="148"/>
      <c r="CFE192" s="148"/>
      <c r="CFF192" s="148"/>
      <c r="CFG192" s="148"/>
      <c r="CFH192" s="148"/>
      <c r="CFI192" s="148"/>
      <c r="CFJ192" s="148"/>
      <c r="CFK192" s="148"/>
      <c r="CFL192" s="148"/>
      <c r="CFM192" s="148"/>
      <c r="CFN192" s="148"/>
      <c r="CFO192" s="148"/>
      <c r="CFP192" s="148"/>
      <c r="CFQ192" s="148"/>
      <c r="CFR192" s="148"/>
      <c r="CFS192" s="148"/>
      <c r="CFT192" s="148"/>
      <c r="CFU192" s="148"/>
      <c r="CFV192" s="148"/>
      <c r="CFW192" s="148"/>
      <c r="CFX192" s="148"/>
      <c r="CFY192" s="148"/>
      <c r="CFZ192" s="148"/>
      <c r="CGA192" s="148"/>
      <c r="CGB192" s="148"/>
      <c r="CGC192" s="148"/>
      <c r="CGD192" s="148"/>
      <c r="CGE192" s="148"/>
      <c r="CGF192" s="148"/>
      <c r="CGG192" s="148"/>
      <c r="CGH192" s="148"/>
      <c r="CGI192" s="148"/>
      <c r="CGJ192" s="148"/>
      <c r="CGK192" s="148"/>
      <c r="CGL192" s="148"/>
      <c r="CGM192" s="148"/>
      <c r="CGN192" s="148"/>
      <c r="CGO192" s="148"/>
      <c r="CGP192" s="148"/>
      <c r="CGQ192" s="148"/>
      <c r="CGR192" s="148"/>
      <c r="CGS192" s="148"/>
      <c r="CGT192" s="148"/>
      <c r="CGU192" s="148"/>
      <c r="CGV192" s="148"/>
      <c r="CGW192" s="148"/>
      <c r="CGX192" s="148"/>
      <c r="CGY192" s="148"/>
      <c r="CGZ192" s="148"/>
      <c r="CHA192" s="148"/>
      <c r="CHB192" s="148"/>
      <c r="CHC192" s="148"/>
      <c r="CHD192" s="148"/>
      <c r="CHE192" s="148"/>
      <c r="CHF192" s="148"/>
      <c r="CHG192" s="148"/>
      <c r="CHH192" s="148"/>
      <c r="CHI192" s="148"/>
      <c r="CHJ192" s="148"/>
      <c r="CHK192" s="148"/>
      <c r="CHL192" s="148"/>
      <c r="CHM192" s="148"/>
      <c r="CHN192" s="148"/>
      <c r="CHO192" s="148"/>
      <c r="CHP192" s="148"/>
      <c r="CHQ192" s="148"/>
      <c r="CHR192" s="148"/>
      <c r="CHS192" s="148"/>
      <c r="CHT192" s="148"/>
      <c r="CHU192" s="148"/>
      <c r="CHV192" s="148"/>
      <c r="CHW192" s="148"/>
      <c r="CHX192" s="148"/>
      <c r="CHY192" s="148"/>
      <c r="CHZ192" s="148"/>
      <c r="CIA192" s="148"/>
      <c r="CIB192" s="148"/>
      <c r="CIC192" s="148"/>
      <c r="CID192" s="148"/>
      <c r="CIE192" s="148"/>
      <c r="CIF192" s="148"/>
      <c r="CIG192" s="148"/>
      <c r="CIH192" s="148"/>
      <c r="CII192" s="148"/>
      <c r="CIJ192" s="148"/>
      <c r="CIK192" s="148"/>
      <c r="CIL192" s="148"/>
      <c r="CIM192" s="148"/>
      <c r="CIN192" s="148"/>
      <c r="CIO192" s="148"/>
      <c r="CIP192" s="148"/>
      <c r="CIQ192" s="148"/>
      <c r="CIR192" s="148"/>
      <c r="CIS192" s="148"/>
      <c r="CIT192" s="148"/>
      <c r="CIU192" s="148"/>
      <c r="CIV192" s="148"/>
      <c r="CIW192" s="148"/>
      <c r="CIX192" s="148"/>
      <c r="CIY192" s="148"/>
      <c r="CIZ192" s="148"/>
      <c r="CJA192" s="148"/>
      <c r="CJB192" s="148"/>
      <c r="CJC192" s="148"/>
      <c r="CJD192" s="148"/>
      <c r="CJE192" s="148"/>
      <c r="CJF192" s="148"/>
      <c r="CJG192" s="148"/>
      <c r="CJH192" s="148"/>
      <c r="CJI192" s="148"/>
      <c r="CJJ192" s="148"/>
      <c r="CJK192" s="148"/>
      <c r="CJL192" s="148"/>
      <c r="CJM192" s="148"/>
      <c r="CJN192" s="148"/>
      <c r="CJO192" s="148"/>
      <c r="CJP192" s="148"/>
      <c r="CJQ192" s="148"/>
      <c r="CJR192" s="148"/>
      <c r="CJS192" s="148"/>
      <c r="CJT192" s="148"/>
      <c r="CJU192" s="148"/>
      <c r="CJV192" s="148"/>
      <c r="CJW192" s="148"/>
      <c r="CJX192" s="148"/>
      <c r="CJY192" s="148"/>
      <c r="CJZ192" s="148"/>
      <c r="CKA192" s="148"/>
      <c r="CKB192" s="148"/>
      <c r="CKC192" s="148"/>
      <c r="CKD192" s="148"/>
      <c r="CKE192" s="148"/>
      <c r="CKF192" s="148"/>
      <c r="CKG192" s="148"/>
      <c r="CKH192" s="148"/>
      <c r="CKI192" s="148"/>
      <c r="CKJ192" s="148"/>
      <c r="CKK192" s="148"/>
      <c r="CKL192" s="148"/>
      <c r="CKM192" s="148"/>
      <c r="CKN192" s="148"/>
      <c r="CKO192" s="148"/>
      <c r="CKP192" s="148"/>
      <c r="CKQ192" s="148"/>
      <c r="CKR192" s="148"/>
      <c r="CKS192" s="148"/>
      <c r="CKT192" s="148"/>
      <c r="CKU192" s="148"/>
      <c r="CKV192" s="148"/>
      <c r="CKW192" s="148"/>
      <c r="CKX192" s="148"/>
      <c r="CKY192" s="148"/>
      <c r="CKZ192" s="148"/>
      <c r="CLA192" s="148"/>
      <c r="CLB192" s="148"/>
      <c r="CLC192" s="148"/>
      <c r="CLD192" s="148"/>
      <c r="CLE192" s="148"/>
      <c r="CLF192" s="148"/>
      <c r="CLG192" s="148"/>
      <c r="CLH192" s="148"/>
      <c r="CLI192" s="148"/>
      <c r="CLJ192" s="148"/>
      <c r="CLK192" s="148"/>
      <c r="CLL192" s="148"/>
      <c r="CLM192" s="148"/>
      <c r="CLN192" s="148"/>
      <c r="CLO192" s="148"/>
      <c r="CLP192" s="148"/>
      <c r="CLQ192" s="148"/>
      <c r="CLR192" s="148"/>
      <c r="CLS192" s="148"/>
      <c r="CLT192" s="148"/>
      <c r="CLU192" s="148"/>
      <c r="CLV192" s="148"/>
      <c r="CLW192" s="148"/>
      <c r="CLX192" s="148"/>
      <c r="CLY192" s="148"/>
      <c r="CLZ192" s="148"/>
      <c r="CMA192" s="148"/>
      <c r="CMB192" s="148"/>
      <c r="CMC192" s="148"/>
      <c r="CMD192" s="148"/>
      <c r="CME192" s="148"/>
      <c r="CMF192" s="148"/>
      <c r="CMG192" s="148"/>
      <c r="CMH192" s="148"/>
      <c r="CMI192" s="148"/>
      <c r="CMJ192" s="148"/>
      <c r="CMK192" s="148"/>
      <c r="CML192" s="148"/>
      <c r="CMM192" s="148"/>
      <c r="CMN192" s="148"/>
      <c r="CMO192" s="148"/>
      <c r="CMP192" s="148"/>
      <c r="CMQ192" s="148"/>
      <c r="CMR192" s="148"/>
      <c r="CMS192" s="148"/>
      <c r="CMT192" s="148"/>
      <c r="CMU192" s="148"/>
      <c r="CMV192" s="148"/>
      <c r="CMW192" s="148"/>
      <c r="CMX192" s="148"/>
      <c r="CMY192" s="148"/>
      <c r="CMZ192" s="148"/>
      <c r="CNA192" s="148"/>
      <c r="CNB192" s="148"/>
      <c r="CNC192" s="148"/>
      <c r="CND192" s="148"/>
      <c r="CNE192" s="148"/>
      <c r="CNF192" s="148"/>
      <c r="CNG192" s="148"/>
      <c r="CNH192" s="148"/>
      <c r="CNI192" s="148"/>
      <c r="CNJ192" s="148"/>
      <c r="CNK192" s="148"/>
      <c r="CNL192" s="148"/>
      <c r="CNM192" s="148"/>
      <c r="CNN192" s="148"/>
      <c r="CNO192" s="148"/>
      <c r="CNP192" s="148"/>
      <c r="CNQ192" s="148"/>
      <c r="CNR192" s="148"/>
      <c r="CNS192" s="148"/>
      <c r="CNT192" s="148"/>
      <c r="CNU192" s="148"/>
      <c r="CNV192" s="148"/>
      <c r="CNW192" s="148"/>
      <c r="CNX192" s="148"/>
      <c r="CNY192" s="148"/>
      <c r="CNZ192" s="148"/>
      <c r="COA192" s="148"/>
      <c r="COB192" s="148"/>
      <c r="COC192" s="148"/>
      <c r="COD192" s="148"/>
      <c r="COE192" s="148"/>
      <c r="COF192" s="148"/>
      <c r="COG192" s="148"/>
      <c r="COH192" s="148"/>
      <c r="COI192" s="148"/>
      <c r="COJ192" s="148"/>
      <c r="COK192" s="148"/>
      <c r="COL192" s="148"/>
      <c r="COM192" s="148"/>
      <c r="CON192" s="148"/>
      <c r="COO192" s="148"/>
      <c r="COP192" s="148"/>
      <c r="COQ192" s="148"/>
      <c r="COR192" s="148"/>
      <c r="COS192" s="148"/>
      <c r="COT192" s="148"/>
      <c r="COU192" s="148"/>
      <c r="COV192" s="148"/>
      <c r="COW192" s="148"/>
      <c r="COX192" s="148"/>
      <c r="COY192" s="148"/>
      <c r="COZ192" s="148"/>
      <c r="CPA192" s="148"/>
      <c r="CPB192" s="148"/>
      <c r="CPC192" s="148"/>
      <c r="CPD192" s="148"/>
      <c r="CPE192" s="148"/>
      <c r="CPF192" s="148"/>
      <c r="CPG192" s="148"/>
      <c r="CPH192" s="148"/>
      <c r="CPI192" s="148"/>
      <c r="CPJ192" s="148"/>
      <c r="CPK192" s="148"/>
      <c r="CPL192" s="148"/>
      <c r="CPM192" s="148"/>
      <c r="CPN192" s="148"/>
      <c r="CPO192" s="148"/>
      <c r="CPP192" s="148"/>
      <c r="CPQ192" s="148"/>
      <c r="CPR192" s="148"/>
      <c r="CPS192" s="148"/>
      <c r="CPT192" s="148"/>
      <c r="CPU192" s="148"/>
      <c r="CPV192" s="148"/>
      <c r="CPW192" s="148"/>
      <c r="CPX192" s="148"/>
      <c r="CPY192" s="148"/>
      <c r="CPZ192" s="148"/>
      <c r="CQA192" s="148"/>
      <c r="CQB192" s="148"/>
      <c r="CQC192" s="148"/>
      <c r="CQD192" s="148"/>
      <c r="CQE192" s="148"/>
      <c r="CQF192" s="148"/>
      <c r="CQG192" s="148"/>
      <c r="CQH192" s="148"/>
      <c r="CQI192" s="148"/>
      <c r="CQJ192" s="148"/>
      <c r="CQK192" s="148"/>
      <c r="CQL192" s="148"/>
      <c r="CQM192" s="148"/>
      <c r="CQN192" s="148"/>
      <c r="CQO192" s="148"/>
      <c r="CQP192" s="148"/>
      <c r="CQQ192" s="148"/>
      <c r="CQR192" s="148"/>
      <c r="CQS192" s="148"/>
      <c r="CQT192" s="148"/>
      <c r="CQU192" s="148"/>
      <c r="CQV192" s="148"/>
      <c r="CQW192" s="148"/>
      <c r="CQX192" s="148"/>
      <c r="CQY192" s="148"/>
      <c r="CQZ192" s="148"/>
      <c r="CRA192" s="148"/>
      <c r="CRB192" s="148"/>
      <c r="CRC192" s="148"/>
      <c r="CRD192" s="148"/>
      <c r="CRE192" s="148"/>
      <c r="CRF192" s="148"/>
      <c r="CRG192" s="148"/>
      <c r="CRH192" s="148"/>
      <c r="CRI192" s="148"/>
      <c r="CRJ192" s="148"/>
      <c r="CRK192" s="148"/>
      <c r="CRL192" s="148"/>
      <c r="CRM192" s="148"/>
      <c r="CRN192" s="148"/>
      <c r="CRO192" s="148"/>
      <c r="CRP192" s="148"/>
      <c r="CRQ192" s="148"/>
      <c r="CRR192" s="148"/>
      <c r="CRS192" s="148"/>
      <c r="CRT192" s="148"/>
      <c r="CRU192" s="148"/>
      <c r="CRV192" s="148"/>
      <c r="CRW192" s="148"/>
      <c r="CRX192" s="148"/>
      <c r="CRY192" s="148"/>
      <c r="CRZ192" s="148"/>
      <c r="CSA192" s="148"/>
      <c r="CSB192" s="148"/>
      <c r="CSC192" s="148"/>
      <c r="CSD192" s="148"/>
      <c r="CSE192" s="148"/>
      <c r="CSF192" s="148"/>
      <c r="CSG192" s="148"/>
      <c r="CSH192" s="148"/>
      <c r="CSI192" s="148"/>
      <c r="CSJ192" s="148"/>
      <c r="CSK192" s="148"/>
      <c r="CSL192" s="148"/>
      <c r="CSM192" s="148"/>
      <c r="CSN192" s="148"/>
      <c r="CSO192" s="148"/>
      <c r="CSP192" s="148"/>
      <c r="CSQ192" s="148"/>
      <c r="CSR192" s="148"/>
      <c r="CSS192" s="148"/>
      <c r="CST192" s="148"/>
      <c r="CSU192" s="148"/>
      <c r="CSV192" s="148"/>
      <c r="CSW192" s="148"/>
      <c r="CSX192" s="148"/>
      <c r="CSY192" s="148"/>
      <c r="CSZ192" s="148"/>
      <c r="CTA192" s="148"/>
      <c r="CTB192" s="148"/>
      <c r="CTC192" s="148"/>
      <c r="CTD192" s="148"/>
      <c r="CTE192" s="148"/>
      <c r="CTF192" s="148"/>
      <c r="CTG192" s="148"/>
      <c r="CTH192" s="148"/>
      <c r="CTI192" s="148"/>
      <c r="CTJ192" s="148"/>
      <c r="CTK192" s="148"/>
      <c r="CTL192" s="148"/>
      <c r="CTM192" s="148"/>
      <c r="CTN192" s="148"/>
      <c r="CTO192" s="148"/>
      <c r="CTP192" s="148"/>
      <c r="CTQ192" s="148"/>
      <c r="CTR192" s="148"/>
      <c r="CTS192" s="148"/>
      <c r="CTT192" s="148"/>
      <c r="CTU192" s="148"/>
      <c r="CTV192" s="148"/>
      <c r="CTW192" s="148"/>
      <c r="CTX192" s="148"/>
      <c r="CTY192" s="148"/>
      <c r="CTZ192" s="148"/>
      <c r="CUA192" s="148"/>
      <c r="CUB192" s="148"/>
      <c r="CUC192" s="148"/>
      <c r="CUD192" s="148"/>
      <c r="CUE192" s="148"/>
      <c r="CUF192" s="148"/>
      <c r="CUG192" s="148"/>
      <c r="CUH192" s="148"/>
      <c r="CUI192" s="148"/>
      <c r="CUJ192" s="148"/>
      <c r="CUK192" s="148"/>
      <c r="CUL192" s="148"/>
      <c r="CUM192" s="148"/>
      <c r="CUN192" s="148"/>
      <c r="CUO192" s="148"/>
      <c r="CUP192" s="148"/>
      <c r="CUQ192" s="148"/>
      <c r="CUR192" s="148"/>
      <c r="CUS192" s="148"/>
      <c r="CUT192" s="148"/>
      <c r="CUU192" s="148"/>
      <c r="CUV192" s="148"/>
      <c r="CUW192" s="148"/>
      <c r="CUX192" s="148"/>
      <c r="CUY192" s="148"/>
      <c r="CUZ192" s="148"/>
      <c r="CVA192" s="148"/>
      <c r="CVB192" s="148"/>
      <c r="CVC192" s="148"/>
      <c r="CVD192" s="148"/>
      <c r="CVE192" s="148"/>
      <c r="CVF192" s="148"/>
      <c r="CVG192" s="148"/>
      <c r="CVH192" s="148"/>
      <c r="CVI192" s="148"/>
      <c r="CVJ192" s="148"/>
      <c r="CVK192" s="148"/>
      <c r="CVL192" s="148"/>
      <c r="CVM192" s="148"/>
      <c r="CVN192" s="148"/>
      <c r="CVO192" s="148"/>
      <c r="CVP192" s="148"/>
      <c r="CVQ192" s="148"/>
      <c r="CVR192" s="148"/>
      <c r="CVS192" s="148"/>
      <c r="CVT192" s="148"/>
      <c r="CVU192" s="148"/>
      <c r="CVV192" s="148"/>
      <c r="CVW192" s="148"/>
      <c r="CVX192" s="148"/>
      <c r="CVY192" s="148"/>
      <c r="CVZ192" s="148"/>
      <c r="CWA192" s="148"/>
      <c r="CWB192" s="148"/>
      <c r="CWC192" s="148"/>
      <c r="CWD192" s="148"/>
      <c r="CWE192" s="148"/>
      <c r="CWF192" s="148"/>
      <c r="CWG192" s="148"/>
      <c r="CWH192" s="148"/>
      <c r="CWI192" s="148"/>
      <c r="CWJ192" s="148"/>
      <c r="CWK192" s="148"/>
      <c r="CWL192" s="148"/>
      <c r="CWM192" s="148"/>
      <c r="CWN192" s="148"/>
      <c r="CWO192" s="148"/>
      <c r="CWP192" s="148"/>
      <c r="CWQ192" s="148"/>
      <c r="CWR192" s="148"/>
      <c r="CWS192" s="148"/>
      <c r="CWT192" s="148"/>
      <c r="CWU192" s="148"/>
      <c r="CWV192" s="148"/>
      <c r="CWW192" s="148"/>
      <c r="CWX192" s="148"/>
      <c r="CWY192" s="148"/>
      <c r="CWZ192" s="148"/>
      <c r="CXA192" s="148"/>
      <c r="CXB192" s="148"/>
      <c r="CXC192" s="148"/>
      <c r="CXD192" s="148"/>
      <c r="CXE192" s="148"/>
      <c r="CXF192" s="148"/>
      <c r="CXG192" s="148"/>
      <c r="CXH192" s="148"/>
      <c r="CXI192" s="148"/>
      <c r="CXJ192" s="148"/>
      <c r="CXK192" s="148"/>
      <c r="CXL192" s="148"/>
      <c r="CXM192" s="148"/>
      <c r="CXN192" s="148"/>
      <c r="CXO192" s="148"/>
      <c r="CXP192" s="148"/>
      <c r="CXQ192" s="148"/>
      <c r="CXR192" s="148"/>
      <c r="CXS192" s="148"/>
      <c r="CXT192" s="148"/>
      <c r="CXU192" s="148"/>
      <c r="CXV192" s="148"/>
      <c r="CXW192" s="148"/>
      <c r="CXX192" s="148"/>
      <c r="CXY192" s="148"/>
      <c r="CXZ192" s="148"/>
      <c r="CYA192" s="148"/>
      <c r="CYB192" s="148"/>
      <c r="CYC192" s="148"/>
      <c r="CYD192" s="148"/>
      <c r="CYE192" s="148"/>
      <c r="CYF192" s="148"/>
      <c r="CYG192" s="148"/>
      <c r="CYH192" s="148"/>
      <c r="CYI192" s="148"/>
      <c r="CYJ192" s="148"/>
      <c r="CYK192" s="148"/>
      <c r="CYL192" s="148"/>
      <c r="CYM192" s="148"/>
      <c r="CYN192" s="148"/>
      <c r="CYO192" s="148"/>
      <c r="CYP192" s="148"/>
      <c r="CYQ192" s="148"/>
      <c r="CYR192" s="148"/>
      <c r="CYS192" s="148"/>
      <c r="CYT192" s="148"/>
      <c r="CYU192" s="148"/>
      <c r="CYV192" s="148"/>
      <c r="CYW192" s="148"/>
      <c r="CYX192" s="148"/>
      <c r="CYY192" s="148"/>
      <c r="CYZ192" s="148"/>
      <c r="CZA192" s="148"/>
      <c r="CZB192" s="148"/>
      <c r="CZC192" s="148"/>
      <c r="CZD192" s="148"/>
      <c r="CZE192" s="148"/>
      <c r="CZF192" s="148"/>
      <c r="CZG192" s="148"/>
      <c r="CZH192" s="148"/>
      <c r="CZI192" s="148"/>
      <c r="CZJ192" s="148"/>
      <c r="CZK192" s="148"/>
      <c r="CZL192" s="148"/>
      <c r="CZM192" s="148"/>
      <c r="CZN192" s="148"/>
      <c r="CZO192" s="148"/>
      <c r="CZP192" s="148"/>
      <c r="CZQ192" s="148"/>
      <c r="CZR192" s="148"/>
      <c r="CZS192" s="148"/>
      <c r="CZT192" s="148"/>
      <c r="CZU192" s="148"/>
      <c r="CZV192" s="148"/>
      <c r="CZW192" s="148"/>
      <c r="CZX192" s="148"/>
      <c r="CZY192" s="148"/>
      <c r="CZZ192" s="148"/>
      <c r="DAA192" s="148"/>
      <c r="DAB192" s="148"/>
      <c r="DAC192" s="148"/>
      <c r="DAD192" s="148"/>
      <c r="DAE192" s="148"/>
      <c r="DAF192" s="148"/>
      <c r="DAG192" s="148"/>
      <c r="DAH192" s="148"/>
      <c r="DAI192" s="148"/>
      <c r="DAJ192" s="148"/>
      <c r="DAK192" s="148"/>
      <c r="DAL192" s="148"/>
      <c r="DAM192" s="148"/>
      <c r="DAN192" s="148"/>
      <c r="DAO192" s="148"/>
      <c r="DAP192" s="148"/>
      <c r="DAQ192" s="148"/>
      <c r="DAR192" s="148"/>
      <c r="DAS192" s="148"/>
      <c r="DAT192" s="148"/>
      <c r="DAU192" s="148"/>
      <c r="DAV192" s="148"/>
      <c r="DAW192" s="148"/>
      <c r="DAX192" s="148"/>
      <c r="DAY192" s="148"/>
      <c r="DAZ192" s="148"/>
      <c r="DBA192" s="148"/>
      <c r="DBB192" s="148"/>
      <c r="DBC192" s="148"/>
      <c r="DBD192" s="148"/>
      <c r="DBE192" s="148"/>
      <c r="DBF192" s="148"/>
      <c r="DBG192" s="148"/>
      <c r="DBH192" s="148"/>
      <c r="DBI192" s="148"/>
      <c r="DBJ192" s="148"/>
      <c r="DBK192" s="148"/>
      <c r="DBL192" s="148"/>
      <c r="DBM192" s="148"/>
      <c r="DBN192" s="148"/>
      <c r="DBO192" s="148"/>
      <c r="DBP192" s="148"/>
      <c r="DBQ192" s="148"/>
      <c r="DBR192" s="148"/>
      <c r="DBS192" s="148"/>
      <c r="DBT192" s="148"/>
      <c r="DBU192" s="148"/>
      <c r="DBV192" s="148"/>
      <c r="DBW192" s="148"/>
      <c r="DBX192" s="148"/>
      <c r="DBY192" s="148"/>
      <c r="DBZ192" s="148"/>
      <c r="DCA192" s="148"/>
      <c r="DCB192" s="148"/>
      <c r="DCC192" s="148"/>
      <c r="DCD192" s="148"/>
      <c r="DCE192" s="148"/>
      <c r="DCF192" s="148"/>
      <c r="DCG192" s="148"/>
      <c r="DCH192" s="148"/>
      <c r="DCI192" s="148"/>
      <c r="DCJ192" s="148"/>
      <c r="DCK192" s="148"/>
      <c r="DCL192" s="148"/>
      <c r="DCM192" s="148"/>
      <c r="DCN192" s="148"/>
      <c r="DCO192" s="148"/>
      <c r="DCP192" s="148"/>
      <c r="DCQ192" s="148"/>
      <c r="DCR192" s="148"/>
      <c r="DCS192" s="148"/>
      <c r="DCT192" s="148"/>
      <c r="DCU192" s="148"/>
      <c r="DCV192" s="148"/>
      <c r="DCW192" s="148"/>
      <c r="DCX192" s="148"/>
      <c r="DCY192" s="148"/>
      <c r="DCZ192" s="148"/>
      <c r="DDA192" s="148"/>
      <c r="DDB192" s="148"/>
      <c r="DDC192" s="148"/>
      <c r="DDD192" s="148"/>
      <c r="DDE192" s="148"/>
      <c r="DDF192" s="148"/>
      <c r="DDG192" s="148"/>
      <c r="DDH192" s="148"/>
      <c r="DDI192" s="148"/>
      <c r="DDJ192" s="148"/>
      <c r="DDK192" s="148"/>
      <c r="DDL192" s="148"/>
      <c r="DDM192" s="148"/>
      <c r="DDN192" s="148"/>
      <c r="DDO192" s="148"/>
      <c r="DDP192" s="148"/>
      <c r="DDQ192" s="148"/>
      <c r="DDR192" s="148"/>
      <c r="DDS192" s="148"/>
      <c r="DDT192" s="148"/>
      <c r="DDU192" s="148"/>
      <c r="DDV192" s="148"/>
      <c r="DDW192" s="148"/>
      <c r="DDX192" s="148"/>
      <c r="DDY192" s="148"/>
      <c r="DDZ192" s="148"/>
      <c r="DEA192" s="148"/>
      <c r="DEB192" s="148"/>
      <c r="DEC192" s="148"/>
      <c r="DED192" s="148"/>
      <c r="DEE192" s="148"/>
      <c r="DEF192" s="148"/>
      <c r="DEG192" s="148"/>
      <c r="DEH192" s="148"/>
      <c r="DEI192" s="148"/>
      <c r="DEJ192" s="148"/>
      <c r="DEK192" s="148"/>
      <c r="DEL192" s="148"/>
      <c r="DEM192" s="148"/>
      <c r="DEN192" s="148"/>
      <c r="DEO192" s="148"/>
      <c r="DEP192" s="148"/>
      <c r="DEQ192" s="148"/>
      <c r="DER192" s="148"/>
      <c r="DES192" s="148"/>
      <c r="DET192" s="148"/>
      <c r="DEU192" s="148"/>
      <c r="DEV192" s="148"/>
      <c r="DEW192" s="148"/>
      <c r="DEX192" s="148"/>
      <c r="DEY192" s="148"/>
      <c r="DEZ192" s="148"/>
      <c r="DFA192" s="148"/>
      <c r="DFB192" s="148"/>
      <c r="DFC192" s="148"/>
      <c r="DFD192" s="148"/>
      <c r="DFE192" s="148"/>
      <c r="DFF192" s="148"/>
      <c r="DFG192" s="148"/>
      <c r="DFH192" s="148"/>
      <c r="DFI192" s="148"/>
      <c r="DFJ192" s="148"/>
      <c r="DFK192" s="148"/>
      <c r="DFL192" s="148"/>
      <c r="DFM192" s="148"/>
      <c r="DFN192" s="148"/>
      <c r="DFO192" s="148"/>
      <c r="DFP192" s="148"/>
      <c r="DFQ192" s="148"/>
      <c r="DFR192" s="148"/>
      <c r="DFS192" s="148"/>
      <c r="DFT192" s="148"/>
      <c r="DFU192" s="148"/>
      <c r="DFV192" s="148"/>
      <c r="DFW192" s="148"/>
      <c r="DFX192" s="148"/>
      <c r="DFY192" s="148"/>
      <c r="DFZ192" s="148"/>
      <c r="DGA192" s="148"/>
      <c r="DGB192" s="148"/>
      <c r="DGC192" s="148"/>
      <c r="DGD192" s="148"/>
      <c r="DGE192" s="148"/>
      <c r="DGF192" s="148"/>
      <c r="DGG192" s="148"/>
      <c r="DGH192" s="148"/>
      <c r="DGI192" s="148"/>
      <c r="DGJ192" s="148"/>
      <c r="DGK192" s="148"/>
      <c r="DGL192" s="148"/>
      <c r="DGM192" s="148"/>
      <c r="DGN192" s="148"/>
      <c r="DGO192" s="148"/>
      <c r="DGP192" s="148"/>
      <c r="DGQ192" s="148"/>
      <c r="DGR192" s="148"/>
      <c r="DGS192" s="148"/>
      <c r="DGT192" s="148"/>
      <c r="DGU192" s="148"/>
      <c r="DGV192" s="148"/>
      <c r="DGW192" s="148"/>
      <c r="DGX192" s="148"/>
      <c r="DGY192" s="148"/>
      <c r="DGZ192" s="148"/>
      <c r="DHA192" s="148"/>
      <c r="DHB192" s="148"/>
      <c r="DHC192" s="148"/>
      <c r="DHD192" s="148"/>
      <c r="DHE192" s="148"/>
      <c r="DHF192" s="148"/>
      <c r="DHG192" s="148"/>
      <c r="DHH192" s="148"/>
      <c r="DHI192" s="148"/>
      <c r="DHJ192" s="148"/>
      <c r="DHK192" s="148"/>
      <c r="DHL192" s="148"/>
      <c r="DHM192" s="148"/>
      <c r="DHN192" s="148"/>
      <c r="DHO192" s="148"/>
      <c r="DHP192" s="148"/>
      <c r="DHQ192" s="148"/>
      <c r="DHR192" s="148"/>
      <c r="DHS192" s="148"/>
      <c r="DHT192" s="148"/>
      <c r="DHU192" s="148"/>
      <c r="DHV192" s="148"/>
      <c r="DHW192" s="148"/>
      <c r="DHX192" s="148"/>
      <c r="DHY192" s="148"/>
      <c r="DHZ192" s="148"/>
      <c r="DIA192" s="148"/>
      <c r="DIB192" s="148"/>
      <c r="DIC192" s="148"/>
      <c r="DID192" s="148"/>
      <c r="DIE192" s="148"/>
      <c r="DIF192" s="148"/>
      <c r="DIG192" s="148"/>
      <c r="DIH192" s="148"/>
      <c r="DII192" s="148"/>
      <c r="DIJ192" s="148"/>
      <c r="DIK192" s="148"/>
      <c r="DIL192" s="148"/>
      <c r="DIM192" s="148"/>
      <c r="DIN192" s="148"/>
      <c r="DIO192" s="148"/>
      <c r="DIP192" s="148"/>
      <c r="DIQ192" s="148"/>
      <c r="DIR192" s="148"/>
      <c r="DIS192" s="148"/>
      <c r="DIT192" s="148"/>
      <c r="DIU192" s="148"/>
      <c r="DIV192" s="148"/>
      <c r="DIW192" s="148"/>
      <c r="DIX192" s="148"/>
      <c r="DIY192" s="148"/>
      <c r="DIZ192" s="148"/>
      <c r="DJA192" s="148"/>
      <c r="DJB192" s="148"/>
      <c r="DJC192" s="148"/>
      <c r="DJD192" s="148"/>
      <c r="DJE192" s="148"/>
      <c r="DJF192" s="148"/>
      <c r="DJG192" s="148"/>
      <c r="DJH192" s="148"/>
      <c r="DJI192" s="148"/>
      <c r="DJJ192" s="148"/>
      <c r="DJK192" s="148"/>
      <c r="DJL192" s="148"/>
      <c r="DJM192" s="148"/>
      <c r="DJN192" s="148"/>
      <c r="DJO192" s="148"/>
      <c r="DJP192" s="148"/>
      <c r="DJQ192" s="148"/>
      <c r="DJR192" s="148"/>
      <c r="DJS192" s="148"/>
      <c r="DJT192" s="148"/>
      <c r="DJU192" s="148"/>
      <c r="DJV192" s="148"/>
      <c r="DJW192" s="148"/>
      <c r="DJX192" s="148"/>
      <c r="DJY192" s="148"/>
      <c r="DJZ192" s="148"/>
      <c r="DKA192" s="148"/>
      <c r="DKB192" s="148"/>
      <c r="DKC192" s="148"/>
      <c r="DKD192" s="148"/>
      <c r="DKE192" s="148"/>
      <c r="DKF192" s="148"/>
      <c r="DKG192" s="148"/>
      <c r="DKH192" s="148"/>
      <c r="DKI192" s="148"/>
      <c r="DKJ192" s="148"/>
      <c r="DKK192" s="148"/>
      <c r="DKL192" s="148"/>
      <c r="DKM192" s="148"/>
      <c r="DKN192" s="148"/>
      <c r="DKO192" s="148"/>
      <c r="DKP192" s="148"/>
      <c r="DKQ192" s="148"/>
      <c r="DKR192" s="148"/>
      <c r="DKS192" s="148"/>
      <c r="DKT192" s="148"/>
      <c r="DKU192" s="148"/>
      <c r="DKV192" s="148"/>
      <c r="DKW192" s="148"/>
      <c r="DKX192" s="148"/>
      <c r="DKY192" s="148"/>
      <c r="DKZ192" s="148"/>
      <c r="DLA192" s="148"/>
      <c r="DLB192" s="148"/>
      <c r="DLC192" s="148"/>
      <c r="DLD192" s="148"/>
      <c r="DLE192" s="148"/>
      <c r="DLF192" s="148"/>
      <c r="DLG192" s="148"/>
      <c r="DLH192" s="148"/>
      <c r="DLI192" s="148"/>
      <c r="DLJ192" s="148"/>
      <c r="DLK192" s="148"/>
      <c r="DLL192" s="148"/>
      <c r="DLM192" s="148"/>
      <c r="DLN192" s="148"/>
      <c r="DLO192" s="148"/>
      <c r="DLP192" s="148"/>
      <c r="DLQ192" s="148"/>
      <c r="DLR192" s="148"/>
      <c r="DLS192" s="148"/>
      <c r="DLT192" s="148"/>
      <c r="DLU192" s="148"/>
      <c r="DLV192" s="148"/>
      <c r="DLW192" s="148"/>
      <c r="DLX192" s="148"/>
      <c r="DLY192" s="148"/>
      <c r="DLZ192" s="148"/>
      <c r="DMA192" s="148"/>
      <c r="DMB192" s="148"/>
      <c r="DMC192" s="148"/>
      <c r="DMD192" s="148"/>
      <c r="DME192" s="148"/>
      <c r="DMF192" s="148"/>
      <c r="DMG192" s="148"/>
      <c r="DMH192" s="148"/>
      <c r="DMI192" s="148"/>
      <c r="DMJ192" s="148"/>
      <c r="DMK192" s="148"/>
      <c r="DML192" s="148"/>
      <c r="DMM192" s="148"/>
      <c r="DMN192" s="148"/>
      <c r="DMO192" s="148"/>
      <c r="DMP192" s="148"/>
      <c r="DMQ192" s="148"/>
      <c r="DMR192" s="148"/>
      <c r="DMS192" s="148"/>
      <c r="DMT192" s="148"/>
      <c r="DMU192" s="148"/>
      <c r="DMV192" s="148"/>
      <c r="DMW192" s="148"/>
      <c r="DMX192" s="148"/>
      <c r="DMY192" s="148"/>
      <c r="DMZ192" s="148"/>
      <c r="DNA192" s="148"/>
      <c r="DNB192" s="148"/>
      <c r="DNC192" s="148"/>
      <c r="DND192" s="148"/>
      <c r="DNE192" s="148"/>
      <c r="DNF192" s="148"/>
      <c r="DNG192" s="148"/>
      <c r="DNH192" s="148"/>
      <c r="DNI192" s="148"/>
      <c r="DNJ192" s="148"/>
      <c r="DNK192" s="148"/>
      <c r="DNL192" s="148"/>
      <c r="DNM192" s="148"/>
      <c r="DNN192" s="148"/>
      <c r="DNO192" s="148"/>
      <c r="DNP192" s="148"/>
      <c r="DNQ192" s="148"/>
      <c r="DNR192" s="148"/>
      <c r="DNS192" s="148"/>
      <c r="DNT192" s="148"/>
      <c r="DNU192" s="148"/>
      <c r="DNV192" s="148"/>
      <c r="DNW192" s="148"/>
      <c r="DNX192" s="148"/>
      <c r="DNY192" s="148"/>
      <c r="DNZ192" s="148"/>
      <c r="DOA192" s="148"/>
      <c r="DOB192" s="148"/>
      <c r="DOC192" s="148"/>
      <c r="DOD192" s="148"/>
      <c r="DOE192" s="148"/>
      <c r="DOF192" s="148"/>
      <c r="DOG192" s="148"/>
      <c r="DOH192" s="148"/>
      <c r="DOI192" s="148"/>
      <c r="DOJ192" s="148"/>
      <c r="DOK192" s="148"/>
      <c r="DOL192" s="148"/>
      <c r="DOM192" s="148"/>
      <c r="DON192" s="148"/>
      <c r="DOO192" s="148"/>
      <c r="DOP192" s="148"/>
      <c r="DOQ192" s="148"/>
      <c r="DOR192" s="148"/>
      <c r="DOS192" s="148"/>
      <c r="DOT192" s="148"/>
      <c r="DOU192" s="148"/>
      <c r="DOV192" s="148"/>
      <c r="DOW192" s="148"/>
      <c r="DOX192" s="148"/>
      <c r="DOY192" s="148"/>
      <c r="DOZ192" s="148"/>
      <c r="DPA192" s="148"/>
      <c r="DPB192" s="148"/>
      <c r="DPC192" s="148"/>
      <c r="DPD192" s="148"/>
      <c r="DPE192" s="148"/>
      <c r="DPF192" s="148"/>
      <c r="DPG192" s="148"/>
      <c r="DPH192" s="148"/>
      <c r="DPI192" s="148"/>
      <c r="DPJ192" s="148"/>
      <c r="DPK192" s="148"/>
      <c r="DPL192" s="148"/>
      <c r="DPM192" s="148"/>
      <c r="DPN192" s="148"/>
      <c r="DPO192" s="148"/>
      <c r="DPP192" s="148"/>
      <c r="DPQ192" s="148"/>
      <c r="DPR192" s="148"/>
      <c r="DPS192" s="148"/>
      <c r="DPT192" s="148"/>
      <c r="DPU192" s="148"/>
      <c r="DPV192" s="148"/>
      <c r="DPW192" s="148"/>
      <c r="DPX192" s="148"/>
      <c r="DPY192" s="148"/>
      <c r="DPZ192" s="148"/>
      <c r="DQA192" s="148"/>
      <c r="DQB192" s="148"/>
      <c r="DQC192" s="148"/>
      <c r="DQD192" s="148"/>
      <c r="DQE192" s="148"/>
      <c r="DQF192" s="148"/>
      <c r="DQG192" s="148"/>
      <c r="DQH192" s="148"/>
      <c r="DQI192" s="148"/>
      <c r="DQJ192" s="148"/>
      <c r="DQK192" s="148"/>
      <c r="DQL192" s="148"/>
      <c r="DQM192" s="148"/>
      <c r="DQN192" s="148"/>
      <c r="DQO192" s="148"/>
      <c r="DQP192" s="148"/>
      <c r="DQQ192" s="148"/>
      <c r="DQR192" s="148"/>
      <c r="DQS192" s="148"/>
      <c r="DQT192" s="148"/>
      <c r="DQU192" s="148"/>
      <c r="DQV192" s="148"/>
      <c r="DQW192" s="148"/>
      <c r="DQX192" s="148"/>
      <c r="DQY192" s="148"/>
      <c r="DQZ192" s="148"/>
      <c r="DRA192" s="148"/>
      <c r="DRB192" s="148"/>
      <c r="DRC192" s="148"/>
      <c r="DRD192" s="148"/>
      <c r="DRE192" s="148"/>
      <c r="DRF192" s="148"/>
      <c r="DRG192" s="148"/>
      <c r="DRH192" s="148"/>
      <c r="DRI192" s="148"/>
      <c r="DRJ192" s="148"/>
      <c r="DRK192" s="148"/>
      <c r="DRL192" s="148"/>
      <c r="DRM192" s="148"/>
      <c r="DRN192" s="148"/>
      <c r="DRO192" s="148"/>
      <c r="DRP192" s="148"/>
      <c r="DRQ192" s="148"/>
      <c r="DRR192" s="148"/>
      <c r="DRS192" s="148"/>
      <c r="DRT192" s="148"/>
      <c r="DRU192" s="148"/>
      <c r="DRV192" s="148"/>
      <c r="DRW192" s="148"/>
      <c r="DRX192" s="148"/>
      <c r="DRY192" s="148"/>
      <c r="DRZ192" s="148"/>
      <c r="DSA192" s="148"/>
      <c r="DSB192" s="148"/>
      <c r="DSC192" s="148"/>
      <c r="DSD192" s="148"/>
      <c r="DSE192" s="148"/>
      <c r="DSF192" s="148"/>
      <c r="DSG192" s="148"/>
      <c r="DSH192" s="148"/>
      <c r="DSI192" s="148"/>
      <c r="DSJ192" s="148"/>
      <c r="DSK192" s="148"/>
      <c r="DSL192" s="148"/>
      <c r="DSM192" s="148"/>
      <c r="DSN192" s="148"/>
      <c r="DSO192" s="148"/>
      <c r="DSP192" s="148"/>
      <c r="DSQ192" s="148"/>
      <c r="DSR192" s="148"/>
      <c r="DSS192" s="148"/>
      <c r="DST192" s="148"/>
      <c r="DSU192" s="148"/>
      <c r="DSV192" s="148"/>
      <c r="DSW192" s="148"/>
      <c r="DSX192" s="148"/>
      <c r="DSY192" s="148"/>
      <c r="DSZ192" s="148"/>
      <c r="DTA192" s="148"/>
      <c r="DTB192" s="148"/>
      <c r="DTC192" s="148"/>
      <c r="DTD192" s="148"/>
      <c r="DTE192" s="148"/>
      <c r="DTF192" s="148"/>
      <c r="DTG192" s="148"/>
      <c r="DTH192" s="148"/>
      <c r="DTI192" s="148"/>
      <c r="DTJ192" s="148"/>
      <c r="DTK192" s="148"/>
      <c r="DTL192" s="148"/>
      <c r="DTM192" s="148"/>
      <c r="DTN192" s="148"/>
      <c r="DTO192" s="148"/>
      <c r="DTP192" s="148"/>
      <c r="DTQ192" s="148"/>
      <c r="DTR192" s="148"/>
      <c r="DTS192" s="148"/>
      <c r="DTT192" s="148"/>
      <c r="DTU192" s="148"/>
      <c r="DTV192" s="148"/>
      <c r="DTW192" s="148"/>
      <c r="DTX192" s="148"/>
      <c r="DTY192" s="148"/>
      <c r="DTZ192" s="148"/>
      <c r="DUA192" s="148"/>
      <c r="DUB192" s="148"/>
      <c r="DUC192" s="148"/>
      <c r="DUD192" s="148"/>
      <c r="DUE192" s="148"/>
      <c r="DUF192" s="148"/>
      <c r="DUG192" s="148"/>
      <c r="DUH192" s="148"/>
      <c r="DUI192" s="148"/>
      <c r="DUJ192" s="148"/>
      <c r="DUK192" s="148"/>
      <c r="DUL192" s="148"/>
      <c r="DUM192" s="148"/>
      <c r="DUN192" s="148"/>
      <c r="DUO192" s="148"/>
      <c r="DUP192" s="148"/>
      <c r="DUQ192" s="148"/>
      <c r="DUR192" s="148"/>
      <c r="DUS192" s="148"/>
      <c r="DUT192" s="148"/>
      <c r="DUU192" s="148"/>
      <c r="DUV192" s="148"/>
      <c r="DUW192" s="148"/>
      <c r="DUX192" s="148"/>
      <c r="DUY192" s="148"/>
      <c r="DUZ192" s="148"/>
      <c r="DVA192" s="148"/>
      <c r="DVB192" s="148"/>
      <c r="DVC192" s="148"/>
      <c r="DVD192" s="148"/>
      <c r="DVE192" s="148"/>
      <c r="DVF192" s="148"/>
      <c r="DVG192" s="148"/>
      <c r="DVH192" s="148"/>
      <c r="DVI192" s="148"/>
      <c r="DVJ192" s="148"/>
      <c r="DVK192" s="148"/>
      <c r="DVL192" s="148"/>
      <c r="DVM192" s="148"/>
      <c r="DVN192" s="148"/>
      <c r="DVO192" s="148"/>
      <c r="DVP192" s="148"/>
      <c r="DVQ192" s="148"/>
      <c r="DVR192" s="148"/>
      <c r="DVS192" s="148"/>
      <c r="DVT192" s="148"/>
      <c r="DVU192" s="148"/>
      <c r="DVV192" s="148"/>
      <c r="DVW192" s="148"/>
      <c r="DVX192" s="148"/>
      <c r="DVY192" s="148"/>
      <c r="DVZ192" s="148"/>
      <c r="DWA192" s="148"/>
      <c r="DWB192" s="148"/>
      <c r="DWC192" s="148"/>
      <c r="DWD192" s="148"/>
      <c r="DWE192" s="148"/>
      <c r="DWF192" s="148"/>
      <c r="DWG192" s="148"/>
      <c r="DWH192" s="148"/>
      <c r="DWI192" s="148"/>
      <c r="DWJ192" s="148"/>
      <c r="DWK192" s="148"/>
      <c r="DWL192" s="148"/>
      <c r="DWM192" s="148"/>
      <c r="DWN192" s="148"/>
      <c r="DWO192" s="148"/>
      <c r="DWP192" s="148"/>
      <c r="DWQ192" s="148"/>
      <c r="DWR192" s="148"/>
      <c r="DWS192" s="148"/>
      <c r="DWT192" s="148"/>
      <c r="DWU192" s="148"/>
      <c r="DWV192" s="148"/>
      <c r="DWW192" s="148"/>
      <c r="DWX192" s="148"/>
      <c r="DWY192" s="148"/>
      <c r="DWZ192" s="148"/>
      <c r="DXA192" s="148"/>
      <c r="DXB192" s="148"/>
      <c r="DXC192" s="148"/>
      <c r="DXD192" s="148"/>
      <c r="DXE192" s="148"/>
      <c r="DXF192" s="148"/>
      <c r="DXG192" s="148"/>
      <c r="DXH192" s="148"/>
      <c r="DXI192" s="148"/>
      <c r="DXJ192" s="148"/>
      <c r="DXK192" s="148"/>
      <c r="DXL192" s="148"/>
      <c r="DXM192" s="148"/>
      <c r="DXN192" s="148"/>
      <c r="DXO192" s="148"/>
      <c r="DXP192" s="148"/>
      <c r="DXQ192" s="148"/>
      <c r="DXR192" s="148"/>
      <c r="DXS192" s="148"/>
      <c r="DXT192" s="148"/>
      <c r="DXU192" s="148"/>
      <c r="DXV192" s="148"/>
      <c r="DXW192" s="148"/>
      <c r="DXX192" s="148"/>
      <c r="DXY192" s="148"/>
      <c r="DXZ192" s="148"/>
      <c r="DYA192" s="148"/>
      <c r="DYB192" s="148"/>
      <c r="DYC192" s="148"/>
      <c r="DYD192" s="148"/>
      <c r="DYE192" s="148"/>
      <c r="DYF192" s="148"/>
      <c r="DYG192" s="148"/>
      <c r="DYH192" s="148"/>
      <c r="DYI192" s="148"/>
      <c r="DYJ192" s="148"/>
      <c r="DYK192" s="148"/>
      <c r="DYL192" s="148"/>
      <c r="DYM192" s="148"/>
      <c r="DYN192" s="148"/>
      <c r="DYO192" s="148"/>
      <c r="DYP192" s="148"/>
      <c r="DYQ192" s="148"/>
      <c r="DYR192" s="148"/>
      <c r="DYS192" s="148"/>
      <c r="DYT192" s="148"/>
      <c r="DYU192" s="148"/>
      <c r="DYV192" s="148"/>
      <c r="DYW192" s="148"/>
      <c r="DYX192" s="148"/>
      <c r="DYY192" s="148"/>
      <c r="DYZ192" s="148"/>
      <c r="DZA192" s="148"/>
      <c r="DZB192" s="148"/>
      <c r="DZC192" s="148"/>
      <c r="DZD192" s="148"/>
      <c r="DZE192" s="148"/>
      <c r="DZF192" s="148"/>
      <c r="DZG192" s="148"/>
      <c r="DZH192" s="148"/>
      <c r="DZI192" s="148"/>
      <c r="DZJ192" s="148"/>
      <c r="DZK192" s="148"/>
      <c r="DZL192" s="148"/>
      <c r="DZM192" s="148"/>
      <c r="DZN192" s="148"/>
      <c r="DZO192" s="148"/>
      <c r="DZP192" s="148"/>
      <c r="DZQ192" s="148"/>
      <c r="DZR192" s="148"/>
      <c r="DZS192" s="148"/>
      <c r="DZT192" s="148"/>
      <c r="DZU192" s="148"/>
      <c r="DZV192" s="148"/>
      <c r="DZW192" s="148"/>
      <c r="DZX192" s="148"/>
      <c r="DZY192" s="148"/>
      <c r="DZZ192" s="148"/>
      <c r="EAA192" s="148"/>
      <c r="EAB192" s="148"/>
      <c r="EAC192" s="148"/>
      <c r="EAD192" s="148"/>
      <c r="EAE192" s="148"/>
      <c r="EAF192" s="148"/>
      <c r="EAG192" s="148"/>
      <c r="EAH192" s="148"/>
      <c r="EAI192" s="148"/>
      <c r="EAJ192" s="148"/>
      <c r="EAK192" s="148"/>
      <c r="EAL192" s="148"/>
      <c r="EAM192" s="148"/>
      <c r="EAN192" s="148"/>
      <c r="EAO192" s="148"/>
      <c r="EAP192" s="148"/>
      <c r="EAQ192" s="148"/>
      <c r="EAR192" s="148"/>
      <c r="EAS192" s="148"/>
      <c r="EAT192" s="148"/>
      <c r="EAU192" s="148"/>
      <c r="EAV192" s="148"/>
      <c r="EAW192" s="148"/>
      <c r="EAX192" s="148"/>
      <c r="EAY192" s="148"/>
      <c r="EAZ192" s="148"/>
      <c r="EBA192" s="148"/>
      <c r="EBB192" s="148"/>
      <c r="EBC192" s="148"/>
      <c r="EBD192" s="148"/>
      <c r="EBE192" s="148"/>
      <c r="EBF192" s="148"/>
      <c r="EBG192" s="148"/>
      <c r="EBH192" s="148"/>
      <c r="EBI192" s="148"/>
      <c r="EBJ192" s="148"/>
      <c r="EBK192" s="148"/>
      <c r="EBL192" s="148"/>
      <c r="EBM192" s="148"/>
      <c r="EBN192" s="148"/>
      <c r="EBO192" s="148"/>
      <c r="EBP192" s="148"/>
      <c r="EBQ192" s="148"/>
      <c r="EBR192" s="148"/>
      <c r="EBS192" s="148"/>
      <c r="EBT192" s="148"/>
      <c r="EBU192" s="148"/>
      <c r="EBV192" s="148"/>
      <c r="EBW192" s="148"/>
      <c r="EBX192" s="148"/>
      <c r="EBY192" s="148"/>
      <c r="EBZ192" s="148"/>
      <c r="ECA192" s="148"/>
      <c r="ECB192" s="148"/>
      <c r="ECC192" s="148"/>
      <c r="ECD192" s="148"/>
      <c r="ECE192" s="148"/>
      <c r="ECF192" s="148"/>
      <c r="ECG192" s="148"/>
      <c r="ECH192" s="148"/>
      <c r="ECI192" s="148"/>
      <c r="ECJ192" s="148"/>
      <c r="ECK192" s="148"/>
      <c r="ECL192" s="148"/>
      <c r="ECM192" s="148"/>
      <c r="ECN192" s="148"/>
      <c r="ECO192" s="148"/>
      <c r="ECP192" s="148"/>
      <c r="ECQ192" s="148"/>
      <c r="ECR192" s="148"/>
      <c r="ECS192" s="148"/>
      <c r="ECT192" s="148"/>
      <c r="ECU192" s="148"/>
      <c r="ECV192" s="148"/>
      <c r="ECW192" s="148"/>
      <c r="ECX192" s="148"/>
      <c r="ECY192" s="148"/>
      <c r="ECZ192" s="148"/>
      <c r="EDA192" s="148"/>
      <c r="EDB192" s="148"/>
      <c r="EDC192" s="148"/>
      <c r="EDD192" s="148"/>
      <c r="EDE192" s="148"/>
      <c r="EDF192" s="148"/>
      <c r="EDG192" s="148"/>
      <c r="EDH192" s="148"/>
      <c r="EDI192" s="148"/>
      <c r="EDJ192" s="148"/>
      <c r="EDK192" s="148"/>
      <c r="EDL192" s="148"/>
      <c r="EDM192" s="148"/>
      <c r="EDN192" s="148"/>
      <c r="EDO192" s="148"/>
      <c r="EDP192" s="148"/>
      <c r="EDQ192" s="148"/>
      <c r="EDR192" s="148"/>
      <c r="EDS192" s="148"/>
      <c r="EDT192" s="148"/>
      <c r="EDU192" s="148"/>
      <c r="EDV192" s="148"/>
      <c r="EDW192" s="148"/>
      <c r="EDX192" s="148"/>
      <c r="EDY192" s="148"/>
      <c r="EDZ192" s="148"/>
      <c r="EEA192" s="148"/>
      <c r="EEB192" s="148"/>
      <c r="EEC192" s="148"/>
      <c r="EED192" s="148"/>
      <c r="EEE192" s="148"/>
      <c r="EEF192" s="148"/>
      <c r="EEG192" s="148"/>
      <c r="EEH192" s="148"/>
      <c r="EEI192" s="148"/>
      <c r="EEJ192" s="148"/>
      <c r="EEK192" s="148"/>
      <c r="EEL192" s="148"/>
      <c r="EEM192" s="148"/>
      <c r="EEN192" s="148"/>
      <c r="EEO192" s="148"/>
      <c r="EEP192" s="148"/>
      <c r="EEQ192" s="148"/>
      <c r="EER192" s="148"/>
      <c r="EES192" s="148"/>
      <c r="EET192" s="148"/>
      <c r="EEU192" s="148"/>
      <c r="EEV192" s="148"/>
      <c r="EEW192" s="148"/>
      <c r="EEX192" s="148"/>
      <c r="EEY192" s="148"/>
      <c r="EEZ192" s="148"/>
      <c r="EFA192" s="148"/>
      <c r="EFB192" s="148"/>
      <c r="EFC192" s="148"/>
      <c r="EFD192" s="148"/>
      <c r="EFE192" s="148"/>
      <c r="EFF192" s="148"/>
      <c r="EFG192" s="148"/>
      <c r="EFH192" s="148"/>
      <c r="EFI192" s="148"/>
      <c r="EFJ192" s="148"/>
      <c r="EFK192" s="148"/>
      <c r="EFL192" s="148"/>
      <c r="EFM192" s="148"/>
      <c r="EFN192" s="148"/>
      <c r="EFO192" s="148"/>
      <c r="EFP192" s="148"/>
      <c r="EFQ192" s="148"/>
      <c r="EFR192" s="148"/>
      <c r="EFS192" s="148"/>
      <c r="EFT192" s="148"/>
      <c r="EFU192" s="148"/>
      <c r="EFV192" s="148"/>
      <c r="EFW192" s="148"/>
      <c r="EFX192" s="148"/>
      <c r="EFY192" s="148"/>
      <c r="EFZ192" s="148"/>
      <c r="EGA192" s="148"/>
      <c r="EGB192" s="148"/>
      <c r="EGC192" s="148"/>
      <c r="EGD192" s="148"/>
      <c r="EGE192" s="148"/>
      <c r="EGF192" s="148"/>
      <c r="EGG192" s="148"/>
      <c r="EGH192" s="148"/>
      <c r="EGI192" s="148"/>
      <c r="EGJ192" s="148"/>
      <c r="EGK192" s="148"/>
      <c r="EGL192" s="148"/>
      <c r="EGM192" s="148"/>
      <c r="EGN192" s="148"/>
      <c r="EGO192" s="148"/>
      <c r="EGP192" s="148"/>
      <c r="EGQ192" s="148"/>
      <c r="EGR192" s="148"/>
      <c r="EGS192" s="148"/>
      <c r="EGT192" s="148"/>
      <c r="EGU192" s="148"/>
      <c r="EGV192" s="148"/>
      <c r="EGW192" s="148"/>
      <c r="EGX192" s="148"/>
      <c r="EGY192" s="148"/>
      <c r="EGZ192" s="148"/>
      <c r="EHA192" s="148"/>
      <c r="EHB192" s="148"/>
      <c r="EHC192" s="148"/>
      <c r="EHD192" s="148"/>
      <c r="EHE192" s="148"/>
      <c r="EHF192" s="148"/>
      <c r="EHG192" s="148"/>
      <c r="EHH192" s="148"/>
      <c r="EHI192" s="148"/>
      <c r="EHJ192" s="148"/>
      <c r="EHK192" s="148"/>
      <c r="EHL192" s="148"/>
      <c r="EHM192" s="148"/>
      <c r="EHN192" s="148"/>
      <c r="EHO192" s="148"/>
      <c r="EHP192" s="148"/>
      <c r="EHQ192" s="148"/>
      <c r="EHR192" s="148"/>
      <c r="EHS192" s="148"/>
      <c r="EHT192" s="148"/>
      <c r="EHU192" s="148"/>
      <c r="EHV192" s="148"/>
      <c r="EHW192" s="148"/>
      <c r="EHX192" s="148"/>
      <c r="EHY192" s="148"/>
      <c r="EHZ192" s="148"/>
      <c r="EIA192" s="148"/>
      <c r="EIB192" s="148"/>
      <c r="EIC192" s="148"/>
      <c r="EID192" s="148"/>
      <c r="EIE192" s="148"/>
      <c r="EIF192" s="148"/>
      <c r="EIG192" s="148"/>
      <c r="EIH192" s="148"/>
      <c r="EII192" s="148"/>
      <c r="EIJ192" s="148"/>
      <c r="EIK192" s="148"/>
      <c r="EIL192" s="148"/>
      <c r="EIM192" s="148"/>
      <c r="EIN192" s="148"/>
      <c r="EIO192" s="148"/>
      <c r="EIP192" s="148"/>
      <c r="EIQ192" s="148"/>
      <c r="EIR192" s="148"/>
      <c r="EIS192" s="148"/>
      <c r="EIT192" s="148"/>
      <c r="EIU192" s="148"/>
      <c r="EIV192" s="148"/>
      <c r="EIW192" s="148"/>
      <c r="EIX192" s="148"/>
      <c r="EIY192" s="148"/>
      <c r="EIZ192" s="148"/>
      <c r="EJA192" s="148"/>
      <c r="EJB192" s="148"/>
      <c r="EJC192" s="148"/>
      <c r="EJD192" s="148"/>
      <c r="EJE192" s="148"/>
      <c r="EJF192" s="148"/>
      <c r="EJG192" s="148"/>
      <c r="EJH192" s="148"/>
      <c r="EJI192" s="148"/>
      <c r="EJJ192" s="148"/>
      <c r="EJK192" s="148"/>
      <c r="EJL192" s="148"/>
      <c r="EJM192" s="148"/>
      <c r="EJN192" s="148"/>
      <c r="EJO192" s="148"/>
      <c r="EJP192" s="148"/>
      <c r="EJQ192" s="148"/>
      <c r="EJR192" s="148"/>
      <c r="EJS192" s="148"/>
      <c r="EJT192" s="148"/>
      <c r="EJU192" s="148"/>
      <c r="EJV192" s="148"/>
      <c r="EJW192" s="148"/>
      <c r="EJX192" s="148"/>
      <c r="EJY192" s="148"/>
      <c r="EJZ192" s="148"/>
      <c r="EKA192" s="148"/>
      <c r="EKB192" s="148"/>
      <c r="EKC192" s="148"/>
      <c r="EKD192" s="148"/>
      <c r="EKE192" s="148"/>
      <c r="EKF192" s="148"/>
      <c r="EKG192" s="148"/>
      <c r="EKH192" s="148"/>
      <c r="EKI192" s="148"/>
      <c r="EKJ192" s="148"/>
      <c r="EKK192" s="148"/>
      <c r="EKL192" s="148"/>
      <c r="EKM192" s="148"/>
      <c r="EKN192" s="148"/>
      <c r="EKO192" s="148"/>
      <c r="EKP192" s="148"/>
      <c r="EKQ192" s="148"/>
      <c r="EKR192" s="148"/>
      <c r="EKS192" s="148"/>
      <c r="EKT192" s="148"/>
      <c r="EKU192" s="148"/>
      <c r="EKV192" s="148"/>
      <c r="EKW192" s="148"/>
      <c r="EKX192" s="148"/>
      <c r="EKY192" s="148"/>
      <c r="EKZ192" s="148"/>
      <c r="ELA192" s="148"/>
      <c r="ELB192" s="148"/>
      <c r="ELC192" s="148"/>
      <c r="ELD192" s="148"/>
      <c r="ELE192" s="148"/>
      <c r="ELF192" s="148"/>
      <c r="ELG192" s="148"/>
      <c r="ELH192" s="148"/>
      <c r="ELI192" s="148"/>
      <c r="ELJ192" s="148"/>
      <c r="ELK192" s="148"/>
      <c r="ELL192" s="148"/>
      <c r="ELM192" s="148"/>
      <c r="ELN192" s="148"/>
      <c r="ELO192" s="148"/>
      <c r="ELP192" s="148"/>
      <c r="ELQ192" s="148"/>
      <c r="ELR192" s="148"/>
      <c r="ELS192" s="148"/>
      <c r="ELT192" s="148"/>
      <c r="ELU192" s="148"/>
      <c r="ELV192" s="148"/>
      <c r="ELW192" s="148"/>
      <c r="ELX192" s="148"/>
      <c r="ELY192" s="148"/>
      <c r="ELZ192" s="148"/>
      <c r="EMA192" s="148"/>
      <c r="EMB192" s="148"/>
      <c r="EMC192" s="148"/>
      <c r="EMD192" s="148"/>
      <c r="EME192" s="148"/>
      <c r="EMF192" s="148"/>
      <c r="EMG192" s="148"/>
      <c r="EMH192" s="148"/>
      <c r="EMI192" s="148"/>
      <c r="EMJ192" s="148"/>
      <c r="EMK192" s="148"/>
      <c r="EML192" s="148"/>
      <c r="EMM192" s="148"/>
      <c r="EMN192" s="148"/>
      <c r="EMO192" s="148"/>
      <c r="EMP192" s="148"/>
      <c r="EMQ192" s="148"/>
      <c r="EMR192" s="148"/>
      <c r="EMS192" s="148"/>
      <c r="EMT192" s="148"/>
      <c r="EMU192" s="148"/>
      <c r="EMV192" s="148"/>
      <c r="EMW192" s="148"/>
      <c r="EMX192" s="148"/>
      <c r="EMY192" s="148"/>
      <c r="EMZ192" s="148"/>
      <c r="ENA192" s="148"/>
      <c r="ENB192" s="148"/>
      <c r="ENC192" s="148"/>
      <c r="END192" s="148"/>
      <c r="ENE192" s="148"/>
      <c r="ENF192" s="148"/>
      <c r="ENG192" s="148"/>
      <c r="ENH192" s="148"/>
      <c r="ENI192" s="148"/>
      <c r="ENJ192" s="148"/>
      <c r="ENK192" s="148"/>
      <c r="ENL192" s="148"/>
      <c r="ENM192" s="148"/>
      <c r="ENN192" s="148"/>
      <c r="ENO192" s="148"/>
      <c r="ENP192" s="148"/>
      <c r="ENQ192" s="148"/>
      <c r="ENR192" s="148"/>
      <c r="ENS192" s="148"/>
      <c r="ENT192" s="148"/>
      <c r="ENU192" s="148"/>
      <c r="ENV192" s="148"/>
      <c r="ENW192" s="148"/>
      <c r="ENX192" s="148"/>
      <c r="ENY192" s="148"/>
      <c r="ENZ192" s="148"/>
      <c r="EOA192" s="148"/>
      <c r="EOB192" s="148"/>
      <c r="EOC192" s="148"/>
      <c r="EOD192" s="148"/>
      <c r="EOE192" s="148"/>
      <c r="EOF192" s="148"/>
      <c r="EOG192" s="148"/>
      <c r="EOH192" s="148"/>
      <c r="EOI192" s="148"/>
      <c r="EOJ192" s="148"/>
      <c r="EOK192" s="148"/>
      <c r="EOL192" s="148"/>
      <c r="EOM192" s="148"/>
      <c r="EON192" s="148"/>
      <c r="EOO192" s="148"/>
      <c r="EOP192" s="148"/>
      <c r="EOQ192" s="148"/>
      <c r="EOR192" s="148"/>
      <c r="EOS192" s="148"/>
      <c r="EOT192" s="148"/>
      <c r="EOU192" s="148"/>
      <c r="EOV192" s="148"/>
      <c r="EOW192" s="148"/>
      <c r="EOX192" s="148"/>
      <c r="EOY192" s="148"/>
      <c r="EOZ192" s="148"/>
      <c r="EPA192" s="148"/>
      <c r="EPB192" s="148"/>
      <c r="EPC192" s="148"/>
      <c r="EPD192" s="148"/>
      <c r="EPE192" s="148"/>
      <c r="EPF192" s="148"/>
      <c r="EPG192" s="148"/>
      <c r="EPH192" s="148"/>
      <c r="EPI192" s="148"/>
      <c r="EPJ192" s="148"/>
      <c r="EPK192" s="148"/>
      <c r="EPL192" s="148"/>
      <c r="EPM192" s="148"/>
      <c r="EPN192" s="148"/>
      <c r="EPO192" s="148"/>
      <c r="EPP192" s="148"/>
      <c r="EPQ192" s="148"/>
      <c r="EPR192" s="148"/>
      <c r="EPS192" s="148"/>
      <c r="EPT192" s="148"/>
      <c r="EPU192" s="148"/>
      <c r="EPV192" s="148"/>
      <c r="EPW192" s="148"/>
      <c r="EPX192" s="148"/>
      <c r="EPY192" s="148"/>
      <c r="EPZ192" s="148"/>
      <c r="EQA192" s="148"/>
      <c r="EQB192" s="148"/>
      <c r="EQC192" s="148"/>
      <c r="EQD192" s="148"/>
      <c r="EQE192" s="148"/>
      <c r="EQF192" s="148"/>
      <c r="EQG192" s="148"/>
      <c r="EQH192" s="148"/>
      <c r="EQI192" s="148"/>
      <c r="EQJ192" s="148"/>
      <c r="EQK192" s="148"/>
      <c r="EQL192" s="148"/>
      <c r="EQM192" s="148"/>
      <c r="EQN192" s="148"/>
      <c r="EQO192" s="148"/>
      <c r="EQP192" s="148"/>
      <c r="EQQ192" s="148"/>
      <c r="EQR192" s="148"/>
      <c r="EQS192" s="148"/>
      <c r="EQT192" s="148"/>
      <c r="EQU192" s="148"/>
      <c r="EQV192" s="148"/>
      <c r="EQW192" s="148"/>
      <c r="EQX192" s="148"/>
      <c r="EQY192" s="148"/>
      <c r="EQZ192" s="148"/>
      <c r="ERA192" s="148"/>
      <c r="ERB192" s="148"/>
      <c r="ERC192" s="148"/>
      <c r="ERD192" s="148"/>
      <c r="ERE192" s="148"/>
      <c r="ERF192" s="148"/>
      <c r="ERG192" s="148"/>
      <c r="ERH192" s="148"/>
      <c r="ERI192" s="148"/>
      <c r="ERJ192" s="148"/>
      <c r="ERK192" s="148"/>
      <c r="ERL192" s="148"/>
      <c r="ERM192" s="148"/>
      <c r="ERN192" s="148"/>
      <c r="ERO192" s="148"/>
      <c r="ERP192" s="148"/>
      <c r="ERQ192" s="148"/>
      <c r="ERR192" s="148"/>
      <c r="ERS192" s="148"/>
      <c r="ERT192" s="148"/>
      <c r="ERU192" s="148"/>
      <c r="ERV192" s="148"/>
      <c r="ERW192" s="148"/>
      <c r="ERX192" s="148"/>
      <c r="ERY192" s="148"/>
      <c r="ERZ192" s="148"/>
      <c r="ESA192" s="148"/>
      <c r="ESB192" s="148"/>
      <c r="ESC192" s="148"/>
      <c r="ESD192" s="148"/>
      <c r="ESE192" s="148"/>
      <c r="ESF192" s="148"/>
      <c r="ESG192" s="148"/>
      <c r="ESH192" s="148"/>
      <c r="ESI192" s="148"/>
      <c r="ESJ192" s="148"/>
      <c r="ESK192" s="148"/>
      <c r="ESL192" s="148"/>
      <c r="ESM192" s="148"/>
      <c r="ESN192" s="148"/>
      <c r="ESO192" s="148"/>
      <c r="ESP192" s="148"/>
      <c r="ESQ192" s="148"/>
      <c r="ESR192" s="148"/>
      <c r="ESS192" s="148"/>
      <c r="EST192" s="148"/>
      <c r="ESU192" s="148"/>
      <c r="ESV192" s="148"/>
      <c r="ESW192" s="148"/>
      <c r="ESX192" s="148"/>
      <c r="ESY192" s="148"/>
      <c r="ESZ192" s="148"/>
      <c r="ETA192" s="148"/>
      <c r="ETB192" s="148"/>
      <c r="ETC192" s="148"/>
      <c r="ETD192" s="148"/>
      <c r="ETE192" s="148"/>
      <c r="ETF192" s="148"/>
      <c r="ETG192" s="148"/>
      <c r="ETH192" s="148"/>
      <c r="ETI192" s="148"/>
      <c r="ETJ192" s="148"/>
      <c r="ETK192" s="148"/>
      <c r="ETL192" s="148"/>
      <c r="ETM192" s="148"/>
      <c r="ETN192" s="148"/>
      <c r="ETO192" s="148"/>
      <c r="ETP192" s="148"/>
      <c r="ETQ192" s="148"/>
      <c r="ETR192" s="148"/>
      <c r="ETS192" s="148"/>
      <c r="ETT192" s="148"/>
      <c r="ETU192" s="148"/>
      <c r="ETV192" s="148"/>
      <c r="ETW192" s="148"/>
      <c r="ETX192" s="148"/>
      <c r="ETY192" s="148"/>
      <c r="ETZ192" s="148"/>
      <c r="EUA192" s="148"/>
      <c r="EUB192" s="148"/>
      <c r="EUC192" s="148"/>
      <c r="EUD192" s="148"/>
      <c r="EUE192" s="148"/>
      <c r="EUF192" s="148"/>
      <c r="EUG192" s="148"/>
      <c r="EUH192" s="148"/>
      <c r="EUI192" s="148"/>
      <c r="EUJ192" s="148"/>
      <c r="EUK192" s="148"/>
      <c r="EUL192" s="148"/>
      <c r="EUM192" s="148"/>
      <c r="EUN192" s="148"/>
      <c r="EUO192" s="148"/>
      <c r="EUP192" s="148"/>
      <c r="EUQ192" s="148"/>
      <c r="EUR192" s="148"/>
      <c r="EUS192" s="148"/>
      <c r="EUT192" s="148"/>
      <c r="EUU192" s="148"/>
      <c r="EUV192" s="148"/>
      <c r="EUW192" s="148"/>
      <c r="EUX192" s="148"/>
      <c r="EUY192" s="148"/>
      <c r="EUZ192" s="148"/>
      <c r="EVA192" s="148"/>
      <c r="EVB192" s="148"/>
      <c r="EVC192" s="148"/>
      <c r="EVD192" s="148"/>
      <c r="EVE192" s="148"/>
      <c r="EVF192" s="148"/>
      <c r="EVG192" s="148"/>
      <c r="EVH192" s="148"/>
      <c r="EVI192" s="148"/>
      <c r="EVJ192" s="148"/>
      <c r="EVK192" s="148"/>
      <c r="EVL192" s="148"/>
      <c r="EVM192" s="148"/>
      <c r="EVN192" s="148"/>
      <c r="EVO192" s="148"/>
      <c r="EVP192" s="148"/>
      <c r="EVQ192" s="148"/>
      <c r="EVR192" s="148"/>
      <c r="EVS192" s="148"/>
      <c r="EVT192" s="148"/>
      <c r="EVU192" s="148"/>
      <c r="EVV192" s="148"/>
      <c r="EVW192" s="148"/>
      <c r="EVX192" s="148"/>
      <c r="EVY192" s="148"/>
      <c r="EVZ192" s="148"/>
      <c r="EWA192" s="148"/>
      <c r="EWB192" s="148"/>
      <c r="EWC192" s="148"/>
      <c r="EWD192" s="148"/>
      <c r="EWE192" s="148"/>
      <c r="EWF192" s="148"/>
      <c r="EWG192" s="148"/>
      <c r="EWH192" s="148"/>
      <c r="EWI192" s="148"/>
      <c r="EWJ192" s="148"/>
      <c r="EWK192" s="148"/>
      <c r="EWL192" s="148"/>
      <c r="EWM192" s="148"/>
      <c r="EWN192" s="148"/>
      <c r="EWO192" s="148"/>
      <c r="EWP192" s="148"/>
      <c r="EWQ192" s="148"/>
      <c r="EWR192" s="148"/>
      <c r="EWS192" s="148"/>
      <c r="EWT192" s="148"/>
      <c r="EWU192" s="148"/>
      <c r="EWV192" s="148"/>
      <c r="EWW192" s="148"/>
      <c r="EWX192" s="148"/>
      <c r="EWY192" s="148"/>
      <c r="EWZ192" s="148"/>
      <c r="EXA192" s="148"/>
      <c r="EXB192" s="148"/>
      <c r="EXC192" s="148"/>
      <c r="EXD192" s="148"/>
      <c r="EXE192" s="148"/>
      <c r="EXF192" s="148"/>
      <c r="EXG192" s="148"/>
      <c r="EXH192" s="148"/>
      <c r="EXI192" s="148"/>
      <c r="EXJ192" s="148"/>
      <c r="EXK192" s="148"/>
      <c r="EXL192" s="148"/>
      <c r="EXM192" s="148"/>
      <c r="EXN192" s="148"/>
      <c r="EXO192" s="148"/>
      <c r="EXP192" s="148"/>
      <c r="EXQ192" s="148"/>
      <c r="EXR192" s="148"/>
      <c r="EXS192" s="148"/>
      <c r="EXT192" s="148"/>
      <c r="EXU192" s="148"/>
      <c r="EXV192" s="148"/>
      <c r="EXW192" s="148"/>
      <c r="EXX192" s="148"/>
      <c r="EXY192" s="148"/>
      <c r="EXZ192" s="148"/>
      <c r="EYA192" s="148"/>
      <c r="EYB192" s="148"/>
      <c r="EYC192" s="148"/>
      <c r="EYD192" s="148"/>
      <c r="EYE192" s="148"/>
      <c r="EYF192" s="148"/>
      <c r="EYG192" s="148"/>
      <c r="EYH192" s="148"/>
      <c r="EYI192" s="148"/>
      <c r="EYJ192" s="148"/>
      <c r="EYK192" s="148"/>
      <c r="EYL192" s="148"/>
      <c r="EYM192" s="148"/>
      <c r="EYN192" s="148"/>
      <c r="EYO192" s="148"/>
      <c r="EYP192" s="148"/>
      <c r="EYQ192" s="148"/>
      <c r="EYR192" s="148"/>
      <c r="EYS192" s="148"/>
      <c r="EYT192" s="148"/>
      <c r="EYU192" s="148"/>
      <c r="EYV192" s="148"/>
      <c r="EYW192" s="148"/>
      <c r="EYX192" s="148"/>
      <c r="EYY192" s="148"/>
      <c r="EYZ192" s="148"/>
      <c r="EZA192" s="148"/>
      <c r="EZB192" s="148"/>
      <c r="EZC192" s="148"/>
      <c r="EZD192" s="148"/>
      <c r="EZE192" s="148"/>
      <c r="EZF192" s="148"/>
      <c r="EZG192" s="148"/>
      <c r="EZH192" s="148"/>
      <c r="EZI192" s="148"/>
      <c r="EZJ192" s="148"/>
      <c r="EZK192" s="148"/>
      <c r="EZL192" s="148"/>
      <c r="EZM192" s="148"/>
      <c r="EZN192" s="148"/>
      <c r="EZO192" s="148"/>
      <c r="EZP192" s="148"/>
      <c r="EZQ192" s="148"/>
      <c r="EZR192" s="148"/>
      <c r="EZS192" s="148"/>
      <c r="EZT192" s="148"/>
      <c r="EZU192" s="148"/>
      <c r="EZV192" s="148"/>
      <c r="EZW192" s="148"/>
      <c r="EZX192" s="148"/>
      <c r="EZY192" s="148"/>
      <c r="EZZ192" s="148"/>
      <c r="FAA192" s="148"/>
      <c r="FAB192" s="148"/>
      <c r="FAC192" s="148"/>
      <c r="FAD192" s="148"/>
      <c r="FAE192" s="148"/>
      <c r="FAF192" s="148"/>
      <c r="FAG192" s="148"/>
      <c r="FAH192" s="148"/>
      <c r="FAI192" s="148"/>
      <c r="FAJ192" s="148"/>
      <c r="FAK192" s="148"/>
      <c r="FAL192" s="148"/>
      <c r="FAM192" s="148"/>
      <c r="FAN192" s="148"/>
      <c r="FAO192" s="148"/>
      <c r="FAP192" s="148"/>
      <c r="FAQ192" s="148"/>
      <c r="FAR192" s="148"/>
      <c r="FAS192" s="148"/>
      <c r="FAT192" s="148"/>
      <c r="FAU192" s="148"/>
      <c r="FAV192" s="148"/>
      <c r="FAW192" s="148"/>
      <c r="FAX192" s="148"/>
      <c r="FAY192" s="148"/>
      <c r="FAZ192" s="148"/>
      <c r="FBA192" s="148"/>
      <c r="FBB192" s="148"/>
      <c r="FBC192" s="148"/>
      <c r="FBD192" s="148"/>
      <c r="FBE192" s="148"/>
      <c r="FBF192" s="148"/>
      <c r="FBG192" s="148"/>
      <c r="FBH192" s="148"/>
      <c r="FBI192" s="148"/>
      <c r="FBJ192" s="148"/>
      <c r="FBK192" s="148"/>
      <c r="FBL192" s="148"/>
      <c r="FBM192" s="148"/>
      <c r="FBN192" s="148"/>
      <c r="FBO192" s="148"/>
      <c r="FBP192" s="148"/>
      <c r="FBQ192" s="148"/>
      <c r="FBR192" s="148"/>
      <c r="FBS192" s="148"/>
      <c r="FBT192" s="148"/>
      <c r="FBU192" s="148"/>
      <c r="FBV192" s="148"/>
      <c r="FBW192" s="148"/>
      <c r="FBX192" s="148"/>
      <c r="FBY192" s="148"/>
      <c r="FBZ192" s="148"/>
      <c r="FCA192" s="148"/>
      <c r="FCB192" s="148"/>
      <c r="FCC192" s="148"/>
      <c r="FCD192" s="148"/>
      <c r="FCE192" s="148"/>
      <c r="FCF192" s="148"/>
      <c r="FCG192" s="148"/>
      <c r="FCH192" s="148"/>
      <c r="FCI192" s="148"/>
      <c r="FCJ192" s="148"/>
      <c r="FCK192" s="148"/>
      <c r="FCL192" s="148"/>
      <c r="FCM192" s="148"/>
      <c r="FCN192" s="148"/>
      <c r="FCO192" s="148"/>
      <c r="FCP192" s="148"/>
      <c r="FCQ192" s="148"/>
      <c r="FCR192" s="148"/>
      <c r="FCS192" s="148"/>
      <c r="FCT192" s="148"/>
      <c r="FCU192" s="148"/>
      <c r="FCV192" s="148"/>
      <c r="FCW192" s="148"/>
      <c r="FCX192" s="148"/>
      <c r="FCY192" s="148"/>
      <c r="FCZ192" s="148"/>
      <c r="FDA192" s="148"/>
      <c r="FDB192" s="148"/>
      <c r="FDC192" s="148"/>
      <c r="FDD192" s="148"/>
      <c r="FDE192" s="148"/>
      <c r="FDF192" s="148"/>
      <c r="FDG192" s="148"/>
      <c r="FDH192" s="148"/>
      <c r="FDI192" s="148"/>
      <c r="FDJ192" s="148"/>
      <c r="FDK192" s="148"/>
      <c r="FDL192" s="148"/>
      <c r="FDM192" s="148"/>
      <c r="FDN192" s="148"/>
      <c r="FDO192" s="148"/>
      <c r="FDP192" s="148"/>
      <c r="FDQ192" s="148"/>
      <c r="FDR192" s="148"/>
      <c r="FDS192" s="148"/>
      <c r="FDT192" s="148"/>
      <c r="FDU192" s="148"/>
      <c r="FDV192" s="148"/>
      <c r="FDW192" s="148"/>
      <c r="FDX192" s="148"/>
      <c r="FDY192" s="148"/>
      <c r="FDZ192" s="148"/>
      <c r="FEA192" s="148"/>
      <c r="FEB192" s="148"/>
      <c r="FEC192" s="148"/>
      <c r="FED192" s="148"/>
      <c r="FEE192" s="148"/>
      <c r="FEF192" s="148"/>
      <c r="FEG192" s="148"/>
      <c r="FEH192" s="148"/>
      <c r="FEI192" s="148"/>
      <c r="FEJ192" s="148"/>
      <c r="FEK192" s="148"/>
      <c r="FEL192" s="148"/>
      <c r="FEM192" s="148"/>
      <c r="FEN192" s="148"/>
      <c r="FEO192" s="148"/>
      <c r="FEP192" s="148"/>
      <c r="FEQ192" s="148"/>
      <c r="FER192" s="148"/>
      <c r="FES192" s="148"/>
      <c r="FET192" s="148"/>
      <c r="FEU192" s="148"/>
      <c r="FEV192" s="148"/>
      <c r="FEW192" s="148"/>
      <c r="FEX192" s="148"/>
      <c r="FEY192" s="148"/>
      <c r="FEZ192" s="148"/>
      <c r="FFA192" s="148"/>
      <c r="FFB192" s="148"/>
      <c r="FFC192" s="148"/>
      <c r="FFD192" s="148"/>
      <c r="FFE192" s="148"/>
      <c r="FFF192" s="148"/>
      <c r="FFG192" s="148"/>
      <c r="FFH192" s="148"/>
      <c r="FFI192" s="148"/>
      <c r="FFJ192" s="148"/>
      <c r="FFK192" s="148"/>
      <c r="FFL192" s="148"/>
      <c r="FFM192" s="148"/>
      <c r="FFN192" s="148"/>
      <c r="FFO192" s="148"/>
      <c r="FFP192" s="148"/>
      <c r="FFQ192" s="148"/>
      <c r="FFR192" s="148"/>
      <c r="FFS192" s="148"/>
      <c r="FFT192" s="148"/>
      <c r="FFU192" s="148"/>
      <c r="FFV192" s="148"/>
      <c r="FFW192" s="148"/>
      <c r="FFX192" s="148"/>
      <c r="FFY192" s="148"/>
      <c r="FFZ192" s="148"/>
      <c r="FGA192" s="148"/>
      <c r="FGB192" s="148"/>
      <c r="FGC192" s="148"/>
      <c r="FGD192" s="148"/>
      <c r="FGE192" s="148"/>
      <c r="FGF192" s="148"/>
      <c r="FGG192" s="148"/>
      <c r="FGH192" s="148"/>
      <c r="FGI192" s="148"/>
      <c r="FGJ192" s="148"/>
      <c r="FGK192" s="148"/>
      <c r="FGL192" s="148"/>
      <c r="FGM192" s="148"/>
      <c r="FGN192" s="148"/>
      <c r="FGO192" s="148"/>
      <c r="FGP192" s="148"/>
      <c r="FGQ192" s="148"/>
      <c r="FGR192" s="148"/>
      <c r="FGS192" s="148"/>
      <c r="FGT192" s="148"/>
      <c r="FGU192" s="148"/>
      <c r="FGV192" s="148"/>
      <c r="FGW192" s="148"/>
      <c r="FGX192" s="148"/>
      <c r="FGY192" s="148"/>
      <c r="FGZ192" s="148"/>
      <c r="FHA192" s="148"/>
      <c r="FHB192" s="148"/>
      <c r="FHC192" s="148"/>
      <c r="FHD192" s="148"/>
      <c r="FHE192" s="148"/>
      <c r="FHF192" s="148"/>
      <c r="FHG192" s="148"/>
      <c r="FHH192" s="148"/>
      <c r="FHI192" s="148"/>
      <c r="FHJ192" s="148"/>
      <c r="FHK192" s="148"/>
      <c r="FHL192" s="148"/>
      <c r="FHM192" s="148"/>
      <c r="FHN192" s="148"/>
      <c r="FHO192" s="148"/>
      <c r="FHP192" s="148"/>
      <c r="FHQ192" s="148"/>
      <c r="FHR192" s="148"/>
      <c r="FHS192" s="148"/>
      <c r="FHT192" s="148"/>
      <c r="FHU192" s="148"/>
      <c r="FHV192" s="148"/>
      <c r="FHW192" s="148"/>
      <c r="FHX192" s="148"/>
      <c r="FHY192" s="148"/>
      <c r="FHZ192" s="148"/>
      <c r="FIA192" s="148"/>
      <c r="FIB192" s="148"/>
      <c r="FIC192" s="148"/>
      <c r="FID192" s="148"/>
      <c r="FIE192" s="148"/>
      <c r="FIF192" s="148"/>
      <c r="FIG192" s="148"/>
      <c r="FIH192" s="148"/>
      <c r="FII192" s="148"/>
      <c r="FIJ192" s="148"/>
      <c r="FIK192" s="148"/>
      <c r="FIL192" s="148"/>
      <c r="FIM192" s="148"/>
      <c r="FIN192" s="148"/>
      <c r="FIO192" s="148"/>
      <c r="FIP192" s="148"/>
      <c r="FIQ192" s="148"/>
      <c r="FIR192" s="148"/>
      <c r="FIS192" s="148"/>
      <c r="FIT192" s="148"/>
      <c r="FIU192" s="148"/>
      <c r="FIV192" s="148"/>
      <c r="FIW192" s="148"/>
      <c r="FIX192" s="148"/>
      <c r="FIY192" s="148"/>
      <c r="FIZ192" s="148"/>
      <c r="FJA192" s="148"/>
      <c r="FJB192" s="148"/>
      <c r="FJC192" s="148"/>
      <c r="FJD192" s="148"/>
      <c r="FJE192" s="148"/>
      <c r="FJF192" s="148"/>
      <c r="FJG192" s="148"/>
      <c r="FJH192" s="148"/>
      <c r="FJI192" s="148"/>
      <c r="FJJ192" s="148"/>
      <c r="FJK192" s="148"/>
      <c r="FJL192" s="148"/>
      <c r="FJM192" s="148"/>
      <c r="FJN192" s="148"/>
      <c r="FJO192" s="148"/>
      <c r="FJP192" s="148"/>
      <c r="FJQ192" s="148"/>
      <c r="FJR192" s="148"/>
      <c r="FJS192" s="148"/>
      <c r="FJT192" s="148"/>
      <c r="FJU192" s="148"/>
      <c r="FJV192" s="148"/>
      <c r="FJW192" s="148"/>
      <c r="FJX192" s="148"/>
      <c r="FJY192" s="148"/>
      <c r="FJZ192" s="148"/>
      <c r="FKA192" s="148"/>
      <c r="FKB192" s="148"/>
      <c r="FKC192" s="148"/>
      <c r="FKD192" s="148"/>
      <c r="FKE192" s="148"/>
      <c r="FKF192" s="148"/>
      <c r="FKG192" s="148"/>
      <c r="FKH192" s="148"/>
      <c r="FKI192" s="148"/>
      <c r="FKJ192" s="148"/>
      <c r="FKK192" s="148"/>
      <c r="FKL192" s="148"/>
      <c r="FKM192" s="148"/>
      <c r="FKN192" s="148"/>
      <c r="FKO192" s="148"/>
      <c r="FKP192" s="148"/>
      <c r="FKQ192" s="148"/>
      <c r="FKR192" s="148"/>
      <c r="FKS192" s="148"/>
      <c r="FKT192" s="148"/>
      <c r="FKU192" s="148"/>
      <c r="FKV192" s="148"/>
      <c r="FKW192" s="148"/>
      <c r="FKX192" s="148"/>
      <c r="FKY192" s="148"/>
      <c r="FKZ192" s="148"/>
      <c r="FLA192" s="148"/>
      <c r="FLB192" s="148"/>
      <c r="FLC192" s="148"/>
      <c r="FLD192" s="148"/>
      <c r="FLE192" s="148"/>
      <c r="FLF192" s="148"/>
      <c r="FLG192" s="148"/>
      <c r="FLH192" s="148"/>
      <c r="FLI192" s="148"/>
      <c r="FLJ192" s="148"/>
      <c r="FLK192" s="148"/>
      <c r="FLL192" s="148"/>
      <c r="FLM192" s="148"/>
      <c r="FLN192" s="148"/>
      <c r="FLO192" s="148"/>
      <c r="FLP192" s="148"/>
      <c r="FLQ192" s="148"/>
      <c r="FLR192" s="148"/>
      <c r="FLS192" s="148"/>
      <c r="FLT192" s="148"/>
      <c r="FLU192" s="148"/>
      <c r="FLV192" s="148"/>
      <c r="FLW192" s="148"/>
      <c r="FLX192" s="148"/>
      <c r="FLY192" s="148"/>
      <c r="FLZ192" s="148"/>
      <c r="FMA192" s="148"/>
      <c r="FMB192" s="148"/>
      <c r="FMC192" s="148"/>
      <c r="FMD192" s="148"/>
      <c r="FME192" s="148"/>
      <c r="FMF192" s="148"/>
      <c r="FMG192" s="148"/>
      <c r="FMH192" s="148"/>
      <c r="FMI192" s="148"/>
      <c r="FMJ192" s="148"/>
      <c r="FMK192" s="148"/>
      <c r="FML192" s="148"/>
      <c r="FMM192" s="148"/>
      <c r="FMN192" s="148"/>
      <c r="FMO192" s="148"/>
      <c r="FMP192" s="148"/>
      <c r="FMQ192" s="148"/>
      <c r="FMR192" s="148"/>
      <c r="FMS192" s="148"/>
      <c r="FMT192" s="148"/>
      <c r="FMU192" s="148"/>
      <c r="FMV192" s="148"/>
      <c r="FMW192" s="148"/>
      <c r="FMX192" s="148"/>
      <c r="FMY192" s="148"/>
      <c r="FMZ192" s="148"/>
      <c r="FNA192" s="148"/>
      <c r="FNB192" s="148"/>
      <c r="FNC192" s="148"/>
      <c r="FND192" s="148"/>
      <c r="FNE192" s="148"/>
      <c r="FNF192" s="148"/>
      <c r="FNG192" s="148"/>
      <c r="FNH192" s="148"/>
      <c r="FNI192" s="148"/>
      <c r="FNJ192" s="148"/>
      <c r="FNK192" s="148"/>
      <c r="FNL192" s="148"/>
      <c r="FNM192" s="148"/>
      <c r="FNN192" s="148"/>
      <c r="FNO192" s="148"/>
      <c r="FNP192" s="148"/>
      <c r="FNQ192" s="148"/>
      <c r="FNR192" s="148"/>
      <c r="FNS192" s="148"/>
      <c r="FNT192" s="148"/>
      <c r="FNU192" s="148"/>
      <c r="FNV192" s="148"/>
      <c r="FNW192" s="148"/>
      <c r="FNX192" s="148"/>
      <c r="FNY192" s="148"/>
      <c r="FNZ192" s="148"/>
      <c r="FOA192" s="148"/>
      <c r="FOB192" s="148"/>
      <c r="FOC192" s="148"/>
      <c r="FOD192" s="148"/>
      <c r="FOE192" s="148"/>
      <c r="FOF192" s="148"/>
      <c r="FOG192" s="148"/>
      <c r="FOH192" s="148"/>
      <c r="FOI192" s="148"/>
      <c r="FOJ192" s="148"/>
      <c r="FOK192" s="148"/>
      <c r="FOL192" s="148"/>
      <c r="FOM192" s="148"/>
      <c r="FON192" s="148"/>
      <c r="FOO192" s="148"/>
      <c r="FOP192" s="148"/>
      <c r="FOQ192" s="148"/>
      <c r="FOR192" s="148"/>
      <c r="FOS192" s="148"/>
      <c r="FOT192" s="148"/>
      <c r="FOU192" s="148"/>
      <c r="FOV192" s="148"/>
      <c r="FOW192" s="148"/>
      <c r="FOX192" s="148"/>
      <c r="FOY192" s="148"/>
      <c r="FOZ192" s="148"/>
      <c r="FPA192" s="148"/>
      <c r="FPB192" s="148"/>
      <c r="FPC192" s="148"/>
      <c r="FPD192" s="148"/>
      <c r="FPE192" s="148"/>
      <c r="FPF192" s="148"/>
      <c r="FPG192" s="148"/>
      <c r="FPH192" s="148"/>
      <c r="FPI192" s="148"/>
      <c r="FPJ192" s="148"/>
      <c r="FPK192" s="148"/>
      <c r="FPL192" s="148"/>
      <c r="FPM192" s="148"/>
      <c r="FPN192" s="148"/>
      <c r="FPO192" s="148"/>
      <c r="FPP192" s="148"/>
      <c r="FPQ192" s="148"/>
      <c r="FPR192" s="148"/>
      <c r="FPS192" s="148"/>
      <c r="FPT192" s="148"/>
      <c r="FPU192" s="148"/>
      <c r="FPV192" s="148"/>
      <c r="FPW192" s="148"/>
      <c r="FPX192" s="148"/>
      <c r="FPY192" s="148"/>
      <c r="FPZ192" s="148"/>
      <c r="FQA192" s="148"/>
      <c r="FQB192" s="148"/>
      <c r="FQC192" s="148"/>
      <c r="FQD192" s="148"/>
      <c r="FQE192" s="148"/>
      <c r="FQF192" s="148"/>
      <c r="FQG192" s="148"/>
      <c r="FQH192" s="148"/>
      <c r="FQI192" s="148"/>
      <c r="FQJ192" s="148"/>
      <c r="FQK192" s="148"/>
      <c r="FQL192" s="148"/>
      <c r="FQM192" s="148"/>
      <c r="FQN192" s="148"/>
      <c r="FQO192" s="148"/>
      <c r="FQP192" s="148"/>
      <c r="FQQ192" s="148"/>
      <c r="FQR192" s="148"/>
      <c r="FQS192" s="148"/>
      <c r="FQT192" s="148"/>
      <c r="FQU192" s="148"/>
      <c r="FQV192" s="148"/>
      <c r="FQW192" s="148"/>
      <c r="FQX192" s="148"/>
      <c r="FQY192" s="148"/>
      <c r="FQZ192" s="148"/>
      <c r="FRA192" s="148"/>
      <c r="FRB192" s="148"/>
      <c r="FRC192" s="148"/>
      <c r="FRD192" s="148"/>
      <c r="FRE192" s="148"/>
      <c r="FRF192" s="148"/>
      <c r="FRG192" s="148"/>
      <c r="FRH192" s="148"/>
      <c r="FRI192" s="148"/>
      <c r="FRJ192" s="148"/>
      <c r="FRK192" s="148"/>
      <c r="FRL192" s="148"/>
      <c r="FRM192" s="148"/>
      <c r="FRN192" s="148"/>
      <c r="FRO192" s="148"/>
      <c r="FRP192" s="148"/>
      <c r="FRQ192" s="148"/>
      <c r="FRR192" s="148"/>
      <c r="FRS192" s="148"/>
      <c r="FRT192" s="148"/>
      <c r="FRU192" s="148"/>
      <c r="FRV192" s="148"/>
      <c r="FRW192" s="148"/>
      <c r="FRX192" s="148"/>
      <c r="FRY192" s="148"/>
      <c r="FRZ192" s="148"/>
      <c r="FSA192" s="148"/>
      <c r="FSB192" s="148"/>
      <c r="FSC192" s="148"/>
      <c r="FSD192" s="148"/>
      <c r="FSE192" s="148"/>
      <c r="FSF192" s="148"/>
      <c r="FSG192" s="148"/>
      <c r="FSH192" s="148"/>
      <c r="FSI192" s="148"/>
      <c r="FSJ192" s="148"/>
      <c r="FSK192" s="148"/>
      <c r="FSL192" s="148"/>
      <c r="FSM192" s="148"/>
      <c r="FSN192" s="148"/>
      <c r="FSO192" s="148"/>
      <c r="FSP192" s="148"/>
      <c r="FSQ192" s="148"/>
      <c r="FSR192" s="148"/>
      <c r="FSS192" s="148"/>
      <c r="FST192" s="148"/>
      <c r="FSU192" s="148"/>
      <c r="FSV192" s="148"/>
      <c r="FSW192" s="148"/>
      <c r="FSX192" s="148"/>
      <c r="FSY192" s="148"/>
      <c r="FSZ192" s="148"/>
      <c r="FTA192" s="148"/>
      <c r="FTB192" s="148"/>
      <c r="FTC192" s="148"/>
      <c r="FTD192" s="148"/>
      <c r="FTE192" s="148"/>
      <c r="FTF192" s="148"/>
      <c r="FTG192" s="148"/>
      <c r="FTH192" s="148"/>
      <c r="FTI192" s="148"/>
      <c r="FTJ192" s="148"/>
      <c r="FTK192" s="148"/>
      <c r="FTL192" s="148"/>
      <c r="FTM192" s="148"/>
      <c r="FTN192" s="148"/>
      <c r="FTO192" s="148"/>
      <c r="FTP192" s="148"/>
      <c r="FTQ192" s="148"/>
      <c r="FTR192" s="148"/>
      <c r="FTS192" s="148"/>
      <c r="FTT192" s="148"/>
      <c r="FTU192" s="148"/>
      <c r="FTV192" s="148"/>
      <c r="FTW192" s="148"/>
      <c r="FTX192" s="148"/>
      <c r="FTY192" s="148"/>
      <c r="FTZ192" s="148"/>
      <c r="FUA192" s="148"/>
      <c r="FUB192" s="148"/>
      <c r="FUC192" s="148"/>
      <c r="FUD192" s="148"/>
      <c r="FUE192" s="148"/>
      <c r="FUF192" s="148"/>
      <c r="FUG192" s="148"/>
      <c r="FUH192" s="148"/>
      <c r="FUI192" s="148"/>
      <c r="FUJ192" s="148"/>
      <c r="FUK192" s="148"/>
      <c r="FUL192" s="148"/>
      <c r="FUM192" s="148"/>
      <c r="FUN192" s="148"/>
      <c r="FUO192" s="148"/>
      <c r="FUP192" s="148"/>
      <c r="FUQ192" s="148"/>
      <c r="FUR192" s="148"/>
      <c r="FUS192" s="148"/>
      <c r="FUT192" s="148"/>
      <c r="FUU192" s="148"/>
      <c r="FUV192" s="148"/>
      <c r="FUW192" s="148"/>
      <c r="FUX192" s="148"/>
      <c r="FUY192" s="148"/>
      <c r="FUZ192" s="148"/>
      <c r="FVA192" s="148"/>
      <c r="FVB192" s="148"/>
      <c r="FVC192" s="148"/>
      <c r="FVD192" s="148"/>
      <c r="FVE192" s="148"/>
      <c r="FVF192" s="148"/>
      <c r="FVG192" s="148"/>
      <c r="FVH192" s="148"/>
      <c r="FVI192" s="148"/>
      <c r="FVJ192" s="148"/>
      <c r="FVK192" s="148"/>
      <c r="FVL192" s="148"/>
      <c r="FVM192" s="148"/>
      <c r="FVN192" s="148"/>
      <c r="FVO192" s="148"/>
      <c r="FVP192" s="148"/>
      <c r="FVQ192" s="148"/>
      <c r="FVR192" s="148"/>
      <c r="FVS192" s="148"/>
      <c r="FVT192" s="148"/>
      <c r="FVU192" s="148"/>
      <c r="FVV192" s="148"/>
      <c r="FVW192" s="148"/>
      <c r="FVX192" s="148"/>
      <c r="FVY192" s="148"/>
      <c r="FVZ192" s="148"/>
      <c r="FWA192" s="148"/>
      <c r="FWB192" s="148"/>
      <c r="FWC192" s="148"/>
      <c r="FWD192" s="148"/>
      <c r="FWE192" s="148"/>
      <c r="FWF192" s="148"/>
      <c r="FWG192" s="148"/>
      <c r="FWH192" s="148"/>
      <c r="FWI192" s="148"/>
      <c r="FWJ192" s="148"/>
      <c r="FWK192" s="148"/>
      <c r="FWL192" s="148"/>
      <c r="FWM192" s="148"/>
      <c r="FWN192" s="148"/>
      <c r="FWO192" s="148"/>
      <c r="FWP192" s="148"/>
      <c r="FWQ192" s="148"/>
      <c r="FWR192" s="148"/>
      <c r="FWS192" s="148"/>
      <c r="FWT192" s="148"/>
      <c r="FWU192" s="148"/>
      <c r="FWV192" s="148"/>
      <c r="FWW192" s="148"/>
      <c r="FWX192" s="148"/>
      <c r="FWY192" s="148"/>
      <c r="FWZ192" s="148"/>
      <c r="FXA192" s="148"/>
      <c r="FXB192" s="148"/>
      <c r="FXC192" s="148"/>
      <c r="FXD192" s="148"/>
      <c r="FXE192" s="148"/>
      <c r="FXF192" s="148"/>
      <c r="FXG192" s="148"/>
      <c r="FXH192" s="148"/>
      <c r="FXI192" s="148"/>
      <c r="FXJ192" s="148"/>
      <c r="FXK192" s="148"/>
      <c r="FXL192" s="148"/>
      <c r="FXM192" s="148"/>
      <c r="FXN192" s="148"/>
      <c r="FXO192" s="148"/>
      <c r="FXP192" s="148"/>
      <c r="FXQ192" s="148"/>
      <c r="FXR192" s="148"/>
      <c r="FXS192" s="148"/>
      <c r="FXT192" s="148"/>
      <c r="FXU192" s="148"/>
      <c r="FXV192" s="148"/>
      <c r="FXW192" s="148"/>
      <c r="FXX192" s="148"/>
      <c r="FXY192" s="148"/>
      <c r="FXZ192" s="148"/>
      <c r="FYA192" s="148"/>
      <c r="FYB192" s="148"/>
      <c r="FYC192" s="148"/>
      <c r="FYD192" s="148"/>
      <c r="FYE192" s="148"/>
      <c r="FYF192" s="148"/>
      <c r="FYG192" s="148"/>
      <c r="FYH192" s="148"/>
      <c r="FYI192" s="148"/>
      <c r="FYJ192" s="148"/>
      <c r="FYK192" s="148"/>
      <c r="FYL192" s="148"/>
      <c r="FYM192" s="148"/>
      <c r="FYN192" s="148"/>
      <c r="FYO192" s="148"/>
      <c r="FYP192" s="148"/>
      <c r="FYQ192" s="148"/>
      <c r="FYR192" s="148"/>
      <c r="FYS192" s="148"/>
      <c r="FYT192" s="148"/>
      <c r="FYU192" s="148"/>
      <c r="FYV192" s="148"/>
      <c r="FYW192" s="148"/>
      <c r="FYX192" s="148"/>
      <c r="FYY192" s="148"/>
      <c r="FYZ192" s="148"/>
      <c r="FZA192" s="148"/>
      <c r="FZB192" s="148"/>
      <c r="FZC192" s="148"/>
      <c r="FZD192" s="148"/>
      <c r="FZE192" s="148"/>
      <c r="FZF192" s="148"/>
      <c r="FZG192" s="148"/>
      <c r="FZH192" s="148"/>
      <c r="FZI192" s="148"/>
      <c r="FZJ192" s="148"/>
      <c r="FZK192" s="148"/>
      <c r="FZL192" s="148"/>
      <c r="FZM192" s="148"/>
      <c r="FZN192" s="148"/>
      <c r="FZO192" s="148"/>
      <c r="FZP192" s="148"/>
      <c r="FZQ192" s="148"/>
      <c r="FZR192" s="148"/>
      <c r="FZS192" s="148"/>
      <c r="FZT192" s="148"/>
      <c r="FZU192" s="148"/>
      <c r="FZV192" s="148"/>
      <c r="FZW192" s="148"/>
      <c r="FZX192" s="148"/>
      <c r="FZY192" s="148"/>
      <c r="FZZ192" s="148"/>
      <c r="GAA192" s="148"/>
      <c r="GAB192" s="148"/>
      <c r="GAC192" s="148"/>
      <c r="GAD192" s="148"/>
      <c r="GAE192" s="148"/>
      <c r="GAF192" s="148"/>
      <c r="GAG192" s="148"/>
      <c r="GAH192" s="148"/>
      <c r="GAI192" s="148"/>
      <c r="GAJ192" s="148"/>
      <c r="GAK192" s="148"/>
      <c r="GAL192" s="148"/>
      <c r="GAM192" s="148"/>
      <c r="GAN192" s="148"/>
      <c r="GAO192" s="148"/>
      <c r="GAP192" s="148"/>
      <c r="GAQ192" s="148"/>
      <c r="GAR192" s="148"/>
      <c r="GAS192" s="148"/>
      <c r="GAT192" s="148"/>
      <c r="GAU192" s="148"/>
      <c r="GAV192" s="148"/>
      <c r="GAW192" s="148"/>
      <c r="GAX192" s="148"/>
      <c r="GAY192" s="148"/>
      <c r="GAZ192" s="148"/>
      <c r="GBA192" s="148"/>
      <c r="GBB192" s="148"/>
      <c r="GBC192" s="148"/>
      <c r="GBD192" s="148"/>
      <c r="GBE192" s="148"/>
      <c r="GBF192" s="148"/>
      <c r="GBG192" s="148"/>
      <c r="GBH192" s="148"/>
      <c r="GBI192" s="148"/>
      <c r="GBJ192" s="148"/>
      <c r="GBK192" s="148"/>
      <c r="GBL192" s="148"/>
      <c r="GBM192" s="148"/>
      <c r="GBN192" s="148"/>
      <c r="GBO192" s="148"/>
      <c r="GBP192" s="148"/>
      <c r="GBQ192" s="148"/>
      <c r="GBR192" s="148"/>
      <c r="GBS192" s="148"/>
      <c r="GBT192" s="148"/>
      <c r="GBU192" s="148"/>
      <c r="GBV192" s="148"/>
      <c r="GBW192" s="148"/>
      <c r="GBX192" s="148"/>
      <c r="GBY192" s="148"/>
      <c r="GBZ192" s="148"/>
      <c r="GCA192" s="148"/>
      <c r="GCB192" s="148"/>
      <c r="GCC192" s="148"/>
      <c r="GCD192" s="148"/>
      <c r="GCE192" s="148"/>
      <c r="GCF192" s="148"/>
      <c r="GCG192" s="148"/>
      <c r="GCH192" s="148"/>
      <c r="GCI192" s="148"/>
      <c r="GCJ192" s="148"/>
      <c r="GCK192" s="148"/>
      <c r="GCL192" s="148"/>
      <c r="GCM192" s="148"/>
      <c r="GCN192" s="148"/>
      <c r="GCO192" s="148"/>
      <c r="GCP192" s="148"/>
      <c r="GCQ192" s="148"/>
      <c r="GCR192" s="148"/>
      <c r="GCS192" s="148"/>
      <c r="GCT192" s="148"/>
      <c r="GCU192" s="148"/>
      <c r="GCV192" s="148"/>
      <c r="GCW192" s="148"/>
      <c r="GCX192" s="148"/>
      <c r="GCY192" s="148"/>
      <c r="GCZ192" s="148"/>
      <c r="GDA192" s="148"/>
      <c r="GDB192" s="148"/>
      <c r="GDC192" s="148"/>
      <c r="GDD192" s="148"/>
      <c r="GDE192" s="148"/>
      <c r="GDF192" s="148"/>
      <c r="GDG192" s="148"/>
      <c r="GDH192" s="148"/>
      <c r="GDI192" s="148"/>
      <c r="GDJ192" s="148"/>
      <c r="GDK192" s="148"/>
      <c r="GDL192" s="148"/>
      <c r="GDM192" s="148"/>
      <c r="GDN192" s="148"/>
      <c r="GDO192" s="148"/>
      <c r="GDP192" s="148"/>
      <c r="GDQ192" s="148"/>
      <c r="GDR192" s="148"/>
      <c r="GDS192" s="148"/>
      <c r="GDT192" s="148"/>
      <c r="GDU192" s="148"/>
      <c r="GDV192" s="148"/>
      <c r="GDW192" s="148"/>
      <c r="GDX192" s="148"/>
      <c r="GDY192" s="148"/>
      <c r="GDZ192" s="148"/>
      <c r="GEA192" s="148"/>
      <c r="GEB192" s="148"/>
      <c r="GEC192" s="148"/>
      <c r="GED192" s="148"/>
      <c r="GEE192" s="148"/>
      <c r="GEF192" s="148"/>
      <c r="GEG192" s="148"/>
      <c r="GEH192" s="148"/>
      <c r="GEI192" s="148"/>
      <c r="GEJ192" s="148"/>
      <c r="GEK192" s="148"/>
      <c r="GEL192" s="148"/>
      <c r="GEM192" s="148"/>
      <c r="GEN192" s="148"/>
      <c r="GEO192" s="148"/>
      <c r="GEP192" s="148"/>
      <c r="GEQ192" s="148"/>
      <c r="GER192" s="148"/>
      <c r="GES192" s="148"/>
      <c r="GET192" s="148"/>
      <c r="GEU192" s="148"/>
      <c r="GEV192" s="148"/>
      <c r="GEW192" s="148"/>
      <c r="GEX192" s="148"/>
      <c r="GEY192" s="148"/>
      <c r="GEZ192" s="148"/>
      <c r="GFA192" s="148"/>
      <c r="GFB192" s="148"/>
      <c r="GFC192" s="148"/>
      <c r="GFD192" s="148"/>
      <c r="GFE192" s="148"/>
      <c r="GFF192" s="148"/>
      <c r="GFG192" s="148"/>
      <c r="GFH192" s="148"/>
      <c r="GFI192" s="148"/>
      <c r="GFJ192" s="148"/>
      <c r="GFK192" s="148"/>
      <c r="GFL192" s="148"/>
      <c r="GFM192" s="148"/>
      <c r="GFN192" s="148"/>
      <c r="GFO192" s="148"/>
      <c r="GFP192" s="148"/>
      <c r="GFQ192" s="148"/>
      <c r="GFR192" s="148"/>
      <c r="GFS192" s="148"/>
      <c r="GFT192" s="148"/>
      <c r="GFU192" s="148"/>
      <c r="GFV192" s="148"/>
      <c r="GFW192" s="148"/>
      <c r="GFX192" s="148"/>
      <c r="GFY192" s="148"/>
      <c r="GFZ192" s="148"/>
      <c r="GGA192" s="148"/>
      <c r="GGB192" s="148"/>
      <c r="GGC192" s="148"/>
      <c r="GGD192" s="148"/>
      <c r="GGE192" s="148"/>
      <c r="GGF192" s="148"/>
      <c r="GGG192" s="148"/>
      <c r="GGH192" s="148"/>
      <c r="GGI192" s="148"/>
      <c r="GGJ192" s="148"/>
      <c r="GGK192" s="148"/>
      <c r="GGL192" s="148"/>
      <c r="GGM192" s="148"/>
      <c r="GGN192" s="148"/>
      <c r="GGO192" s="148"/>
      <c r="GGP192" s="148"/>
      <c r="GGQ192" s="148"/>
      <c r="GGR192" s="148"/>
      <c r="GGS192" s="148"/>
      <c r="GGT192" s="148"/>
      <c r="GGU192" s="148"/>
      <c r="GGV192" s="148"/>
      <c r="GGW192" s="148"/>
      <c r="GGX192" s="148"/>
      <c r="GGY192" s="148"/>
      <c r="GGZ192" s="148"/>
      <c r="GHA192" s="148"/>
      <c r="GHB192" s="148"/>
      <c r="GHC192" s="148"/>
      <c r="GHD192" s="148"/>
      <c r="GHE192" s="148"/>
      <c r="GHF192" s="148"/>
      <c r="GHG192" s="148"/>
      <c r="GHH192" s="148"/>
      <c r="GHI192" s="148"/>
      <c r="GHJ192" s="148"/>
      <c r="GHK192" s="148"/>
      <c r="GHL192" s="148"/>
      <c r="GHM192" s="148"/>
      <c r="GHN192" s="148"/>
      <c r="GHO192" s="148"/>
      <c r="GHP192" s="148"/>
      <c r="GHQ192" s="148"/>
      <c r="GHR192" s="148"/>
      <c r="GHS192" s="148"/>
      <c r="GHT192" s="148"/>
      <c r="GHU192" s="148"/>
      <c r="GHV192" s="148"/>
      <c r="GHW192" s="148"/>
      <c r="GHX192" s="148"/>
      <c r="GHY192" s="148"/>
      <c r="GHZ192" s="148"/>
      <c r="GIA192" s="148"/>
      <c r="GIB192" s="148"/>
      <c r="GIC192" s="148"/>
      <c r="GID192" s="148"/>
      <c r="GIE192" s="148"/>
      <c r="GIF192" s="148"/>
      <c r="GIG192" s="148"/>
      <c r="GIH192" s="148"/>
      <c r="GII192" s="148"/>
      <c r="GIJ192" s="148"/>
      <c r="GIK192" s="148"/>
      <c r="GIL192" s="148"/>
      <c r="GIM192" s="148"/>
      <c r="GIN192" s="148"/>
      <c r="GIO192" s="148"/>
      <c r="GIP192" s="148"/>
      <c r="GIQ192" s="148"/>
      <c r="GIR192" s="148"/>
      <c r="GIS192" s="148"/>
      <c r="GIT192" s="148"/>
      <c r="GIU192" s="148"/>
      <c r="GIV192" s="148"/>
      <c r="GIW192" s="148"/>
      <c r="GIX192" s="148"/>
      <c r="GIY192" s="148"/>
      <c r="GIZ192" s="148"/>
      <c r="GJA192" s="148"/>
      <c r="GJB192" s="148"/>
      <c r="GJC192" s="148"/>
      <c r="GJD192" s="148"/>
      <c r="GJE192" s="148"/>
      <c r="GJF192" s="148"/>
      <c r="GJG192" s="148"/>
      <c r="GJH192" s="148"/>
      <c r="GJI192" s="148"/>
      <c r="GJJ192" s="148"/>
      <c r="GJK192" s="148"/>
      <c r="GJL192" s="148"/>
      <c r="GJM192" s="148"/>
      <c r="GJN192" s="148"/>
      <c r="GJO192" s="148"/>
      <c r="GJP192" s="148"/>
      <c r="GJQ192" s="148"/>
      <c r="GJR192" s="148"/>
      <c r="GJS192" s="148"/>
      <c r="GJT192" s="148"/>
      <c r="GJU192" s="148"/>
      <c r="GJV192" s="148"/>
      <c r="GJW192" s="148"/>
      <c r="GJX192" s="148"/>
      <c r="GJY192" s="148"/>
      <c r="GJZ192" s="148"/>
      <c r="GKA192" s="148"/>
      <c r="GKB192" s="148"/>
      <c r="GKC192" s="148"/>
      <c r="GKD192" s="148"/>
      <c r="GKE192" s="148"/>
      <c r="GKF192" s="148"/>
      <c r="GKG192" s="148"/>
      <c r="GKH192" s="148"/>
      <c r="GKI192" s="148"/>
      <c r="GKJ192" s="148"/>
      <c r="GKK192" s="148"/>
      <c r="GKL192" s="148"/>
      <c r="GKM192" s="148"/>
      <c r="GKN192" s="148"/>
      <c r="GKO192" s="148"/>
      <c r="GKP192" s="148"/>
      <c r="GKQ192" s="148"/>
      <c r="GKR192" s="148"/>
      <c r="GKS192" s="148"/>
      <c r="GKT192" s="148"/>
      <c r="GKU192" s="148"/>
      <c r="GKV192" s="148"/>
      <c r="GKW192" s="148"/>
      <c r="GKX192" s="148"/>
      <c r="GKY192" s="148"/>
      <c r="GKZ192" s="148"/>
      <c r="GLA192" s="148"/>
      <c r="GLB192" s="148"/>
      <c r="GLC192" s="148"/>
      <c r="GLD192" s="148"/>
      <c r="GLE192" s="148"/>
      <c r="GLF192" s="148"/>
      <c r="GLG192" s="148"/>
      <c r="GLH192" s="148"/>
      <c r="GLI192" s="148"/>
      <c r="GLJ192" s="148"/>
      <c r="GLK192" s="148"/>
      <c r="GLL192" s="148"/>
      <c r="GLM192" s="148"/>
      <c r="GLN192" s="148"/>
      <c r="GLO192" s="148"/>
      <c r="GLP192" s="148"/>
      <c r="GLQ192" s="148"/>
      <c r="GLR192" s="148"/>
      <c r="GLS192" s="148"/>
      <c r="GLT192" s="148"/>
      <c r="GLU192" s="148"/>
      <c r="GLV192" s="148"/>
      <c r="GLW192" s="148"/>
      <c r="GLX192" s="148"/>
      <c r="GLY192" s="148"/>
      <c r="GLZ192" s="148"/>
      <c r="GMA192" s="148"/>
      <c r="GMB192" s="148"/>
      <c r="GMC192" s="148"/>
      <c r="GMD192" s="148"/>
      <c r="GME192" s="148"/>
      <c r="GMF192" s="148"/>
      <c r="GMG192" s="148"/>
      <c r="GMH192" s="148"/>
      <c r="GMI192" s="148"/>
      <c r="GMJ192" s="148"/>
      <c r="GMK192" s="148"/>
      <c r="GML192" s="148"/>
      <c r="GMM192" s="148"/>
      <c r="GMN192" s="148"/>
      <c r="GMO192" s="148"/>
      <c r="GMP192" s="148"/>
      <c r="GMQ192" s="148"/>
      <c r="GMR192" s="148"/>
      <c r="GMS192" s="148"/>
      <c r="GMT192" s="148"/>
      <c r="GMU192" s="148"/>
      <c r="GMV192" s="148"/>
      <c r="GMW192" s="148"/>
      <c r="GMX192" s="148"/>
      <c r="GMY192" s="148"/>
      <c r="GMZ192" s="148"/>
      <c r="GNA192" s="148"/>
      <c r="GNB192" s="148"/>
      <c r="GNC192" s="148"/>
      <c r="GND192" s="148"/>
      <c r="GNE192" s="148"/>
      <c r="GNF192" s="148"/>
      <c r="GNG192" s="148"/>
      <c r="GNH192" s="148"/>
      <c r="GNI192" s="148"/>
      <c r="GNJ192" s="148"/>
      <c r="GNK192" s="148"/>
      <c r="GNL192" s="148"/>
      <c r="GNM192" s="148"/>
      <c r="GNN192" s="148"/>
      <c r="GNO192" s="148"/>
      <c r="GNP192" s="148"/>
      <c r="GNQ192" s="148"/>
      <c r="GNR192" s="148"/>
      <c r="GNS192" s="148"/>
      <c r="GNT192" s="148"/>
      <c r="GNU192" s="148"/>
      <c r="GNV192" s="148"/>
      <c r="GNW192" s="148"/>
      <c r="GNX192" s="148"/>
      <c r="GNY192" s="148"/>
      <c r="GNZ192" s="148"/>
      <c r="GOA192" s="148"/>
      <c r="GOB192" s="148"/>
      <c r="GOC192" s="148"/>
      <c r="GOD192" s="148"/>
      <c r="GOE192" s="148"/>
      <c r="GOF192" s="148"/>
      <c r="GOG192" s="148"/>
      <c r="GOH192" s="148"/>
      <c r="GOI192" s="148"/>
      <c r="GOJ192" s="148"/>
      <c r="GOK192" s="148"/>
      <c r="GOL192" s="148"/>
      <c r="GOM192" s="148"/>
      <c r="GON192" s="148"/>
      <c r="GOO192" s="148"/>
      <c r="GOP192" s="148"/>
      <c r="GOQ192" s="148"/>
      <c r="GOR192" s="148"/>
      <c r="GOS192" s="148"/>
      <c r="GOT192" s="148"/>
      <c r="GOU192" s="148"/>
      <c r="GOV192" s="148"/>
      <c r="GOW192" s="148"/>
      <c r="GOX192" s="148"/>
      <c r="GOY192" s="148"/>
      <c r="GOZ192" s="148"/>
      <c r="GPA192" s="148"/>
      <c r="GPB192" s="148"/>
      <c r="GPC192" s="148"/>
      <c r="GPD192" s="148"/>
      <c r="GPE192" s="148"/>
      <c r="GPF192" s="148"/>
      <c r="GPG192" s="148"/>
      <c r="GPH192" s="148"/>
      <c r="GPI192" s="148"/>
      <c r="GPJ192" s="148"/>
      <c r="GPK192" s="148"/>
      <c r="GPL192" s="148"/>
      <c r="GPM192" s="148"/>
      <c r="GPN192" s="148"/>
      <c r="GPO192" s="148"/>
      <c r="GPP192" s="148"/>
      <c r="GPQ192" s="148"/>
      <c r="GPR192" s="148"/>
      <c r="GPS192" s="148"/>
      <c r="GPT192" s="148"/>
      <c r="GPU192" s="148"/>
      <c r="GPV192" s="148"/>
      <c r="GPW192" s="148"/>
      <c r="GPX192" s="148"/>
      <c r="GPY192" s="148"/>
      <c r="GPZ192" s="148"/>
      <c r="GQA192" s="148"/>
      <c r="GQB192" s="148"/>
      <c r="GQC192" s="148"/>
      <c r="GQD192" s="148"/>
      <c r="GQE192" s="148"/>
      <c r="GQF192" s="148"/>
      <c r="GQG192" s="148"/>
      <c r="GQH192" s="148"/>
      <c r="GQI192" s="148"/>
      <c r="GQJ192" s="148"/>
      <c r="GQK192" s="148"/>
      <c r="GQL192" s="148"/>
      <c r="GQM192" s="148"/>
      <c r="GQN192" s="148"/>
      <c r="GQO192" s="148"/>
      <c r="GQP192" s="148"/>
      <c r="GQQ192" s="148"/>
      <c r="GQR192" s="148"/>
      <c r="GQS192" s="148"/>
      <c r="GQT192" s="148"/>
      <c r="GQU192" s="148"/>
      <c r="GQV192" s="148"/>
      <c r="GQW192" s="148"/>
      <c r="GQX192" s="148"/>
      <c r="GQY192" s="148"/>
      <c r="GQZ192" s="148"/>
      <c r="GRA192" s="148"/>
      <c r="GRB192" s="148"/>
      <c r="GRC192" s="148"/>
      <c r="GRD192" s="148"/>
      <c r="GRE192" s="148"/>
      <c r="GRF192" s="148"/>
      <c r="GRG192" s="148"/>
      <c r="GRH192" s="148"/>
      <c r="GRI192" s="148"/>
      <c r="GRJ192" s="148"/>
      <c r="GRK192" s="148"/>
      <c r="GRL192" s="148"/>
      <c r="GRM192" s="148"/>
      <c r="GRN192" s="148"/>
      <c r="GRO192" s="148"/>
      <c r="GRP192" s="148"/>
      <c r="GRQ192" s="148"/>
      <c r="GRR192" s="148"/>
      <c r="GRS192" s="148"/>
      <c r="GRT192" s="148"/>
      <c r="GRU192" s="148"/>
      <c r="GRV192" s="148"/>
      <c r="GRW192" s="148"/>
      <c r="GRX192" s="148"/>
      <c r="GRY192" s="148"/>
      <c r="GRZ192" s="148"/>
      <c r="GSA192" s="148"/>
      <c r="GSB192" s="148"/>
      <c r="GSC192" s="148"/>
      <c r="GSD192" s="148"/>
      <c r="GSE192" s="148"/>
      <c r="GSF192" s="148"/>
      <c r="GSG192" s="148"/>
      <c r="GSH192" s="148"/>
      <c r="GSI192" s="148"/>
      <c r="GSJ192" s="148"/>
      <c r="GSK192" s="148"/>
      <c r="GSL192" s="148"/>
      <c r="GSM192" s="148"/>
      <c r="GSN192" s="148"/>
      <c r="GSO192" s="148"/>
      <c r="GSP192" s="148"/>
      <c r="GSQ192" s="148"/>
      <c r="GSR192" s="148"/>
      <c r="GSS192" s="148"/>
      <c r="GST192" s="148"/>
      <c r="GSU192" s="148"/>
      <c r="GSV192" s="148"/>
      <c r="GSW192" s="148"/>
      <c r="GSX192" s="148"/>
      <c r="GSY192" s="148"/>
      <c r="GSZ192" s="148"/>
      <c r="GTA192" s="148"/>
      <c r="GTB192" s="148"/>
      <c r="GTC192" s="148"/>
      <c r="GTD192" s="148"/>
      <c r="GTE192" s="148"/>
      <c r="GTF192" s="148"/>
      <c r="GTG192" s="148"/>
      <c r="GTH192" s="148"/>
      <c r="GTI192" s="148"/>
      <c r="GTJ192" s="148"/>
      <c r="GTK192" s="148"/>
      <c r="GTL192" s="148"/>
      <c r="GTM192" s="148"/>
      <c r="GTN192" s="148"/>
      <c r="GTO192" s="148"/>
      <c r="GTP192" s="148"/>
      <c r="GTQ192" s="148"/>
      <c r="GTR192" s="148"/>
      <c r="GTS192" s="148"/>
      <c r="GTT192" s="148"/>
      <c r="GTU192" s="148"/>
      <c r="GTV192" s="148"/>
      <c r="GTW192" s="148"/>
      <c r="GTX192" s="148"/>
      <c r="GTY192" s="148"/>
      <c r="GTZ192" s="148"/>
      <c r="GUA192" s="148"/>
      <c r="GUB192" s="148"/>
      <c r="GUC192" s="148"/>
      <c r="GUD192" s="148"/>
      <c r="GUE192" s="148"/>
      <c r="GUF192" s="148"/>
      <c r="GUG192" s="148"/>
      <c r="GUH192" s="148"/>
      <c r="GUI192" s="148"/>
      <c r="GUJ192" s="148"/>
      <c r="GUK192" s="148"/>
      <c r="GUL192" s="148"/>
      <c r="GUM192" s="148"/>
      <c r="GUN192" s="148"/>
      <c r="GUO192" s="148"/>
      <c r="GUP192" s="148"/>
      <c r="GUQ192" s="148"/>
      <c r="GUR192" s="148"/>
      <c r="GUS192" s="148"/>
      <c r="GUT192" s="148"/>
      <c r="GUU192" s="148"/>
      <c r="GUV192" s="148"/>
      <c r="GUW192" s="148"/>
      <c r="GUX192" s="148"/>
      <c r="GUY192" s="148"/>
      <c r="GUZ192" s="148"/>
      <c r="GVA192" s="148"/>
      <c r="GVB192" s="148"/>
      <c r="GVC192" s="148"/>
      <c r="GVD192" s="148"/>
      <c r="GVE192" s="148"/>
      <c r="GVF192" s="148"/>
      <c r="GVG192" s="148"/>
      <c r="GVH192" s="148"/>
      <c r="GVI192" s="148"/>
      <c r="GVJ192" s="148"/>
      <c r="GVK192" s="148"/>
      <c r="GVL192" s="148"/>
      <c r="GVM192" s="148"/>
      <c r="GVN192" s="148"/>
      <c r="GVO192" s="148"/>
      <c r="GVP192" s="148"/>
      <c r="GVQ192" s="148"/>
      <c r="GVR192" s="148"/>
      <c r="GVS192" s="148"/>
      <c r="GVT192" s="148"/>
      <c r="GVU192" s="148"/>
      <c r="GVV192" s="148"/>
      <c r="GVW192" s="148"/>
      <c r="GVX192" s="148"/>
      <c r="GVY192" s="148"/>
      <c r="GVZ192" s="148"/>
      <c r="GWA192" s="148"/>
      <c r="GWB192" s="148"/>
      <c r="GWC192" s="148"/>
      <c r="GWD192" s="148"/>
      <c r="GWE192" s="148"/>
      <c r="GWF192" s="148"/>
      <c r="GWG192" s="148"/>
      <c r="GWH192" s="148"/>
      <c r="GWI192" s="148"/>
      <c r="GWJ192" s="148"/>
      <c r="GWK192" s="148"/>
      <c r="GWL192" s="148"/>
      <c r="GWM192" s="148"/>
      <c r="GWN192" s="148"/>
      <c r="GWO192" s="148"/>
      <c r="GWP192" s="148"/>
      <c r="GWQ192" s="148"/>
      <c r="GWR192" s="148"/>
      <c r="GWS192" s="148"/>
      <c r="GWT192" s="148"/>
      <c r="GWU192" s="148"/>
      <c r="GWV192" s="148"/>
      <c r="GWW192" s="148"/>
      <c r="GWX192" s="148"/>
      <c r="GWY192" s="148"/>
      <c r="GWZ192" s="148"/>
      <c r="GXA192" s="148"/>
      <c r="GXB192" s="148"/>
      <c r="GXC192" s="148"/>
      <c r="GXD192" s="148"/>
      <c r="GXE192" s="148"/>
      <c r="GXF192" s="148"/>
      <c r="GXG192" s="148"/>
      <c r="GXH192" s="148"/>
      <c r="GXI192" s="148"/>
      <c r="GXJ192" s="148"/>
      <c r="GXK192" s="148"/>
      <c r="GXL192" s="148"/>
      <c r="GXM192" s="148"/>
      <c r="GXN192" s="148"/>
      <c r="GXO192" s="148"/>
      <c r="GXP192" s="148"/>
      <c r="GXQ192" s="148"/>
      <c r="GXR192" s="148"/>
      <c r="GXS192" s="148"/>
      <c r="GXT192" s="148"/>
      <c r="GXU192" s="148"/>
      <c r="GXV192" s="148"/>
      <c r="GXW192" s="148"/>
      <c r="GXX192" s="148"/>
      <c r="GXY192" s="148"/>
      <c r="GXZ192" s="148"/>
      <c r="GYA192" s="148"/>
      <c r="GYB192" s="148"/>
      <c r="GYC192" s="148"/>
      <c r="GYD192" s="148"/>
      <c r="GYE192" s="148"/>
      <c r="GYF192" s="148"/>
      <c r="GYG192" s="148"/>
      <c r="GYH192" s="148"/>
      <c r="GYI192" s="148"/>
      <c r="GYJ192" s="148"/>
      <c r="GYK192" s="148"/>
      <c r="GYL192" s="148"/>
      <c r="GYM192" s="148"/>
      <c r="GYN192" s="148"/>
      <c r="GYO192" s="148"/>
      <c r="GYP192" s="148"/>
      <c r="GYQ192" s="148"/>
      <c r="GYR192" s="148"/>
      <c r="GYS192" s="148"/>
      <c r="GYT192" s="148"/>
      <c r="GYU192" s="148"/>
      <c r="GYV192" s="148"/>
      <c r="GYW192" s="148"/>
      <c r="GYX192" s="148"/>
      <c r="GYY192" s="148"/>
      <c r="GYZ192" s="148"/>
      <c r="GZA192" s="148"/>
      <c r="GZB192" s="148"/>
      <c r="GZC192" s="148"/>
      <c r="GZD192" s="148"/>
      <c r="GZE192" s="148"/>
      <c r="GZF192" s="148"/>
      <c r="GZG192" s="148"/>
      <c r="GZH192" s="148"/>
      <c r="GZI192" s="148"/>
      <c r="GZJ192" s="148"/>
      <c r="GZK192" s="148"/>
      <c r="GZL192" s="148"/>
      <c r="GZM192" s="148"/>
      <c r="GZN192" s="148"/>
      <c r="GZO192" s="148"/>
      <c r="GZP192" s="148"/>
      <c r="GZQ192" s="148"/>
      <c r="GZR192" s="148"/>
      <c r="GZS192" s="148"/>
      <c r="GZT192" s="148"/>
      <c r="GZU192" s="148"/>
      <c r="GZV192" s="148"/>
      <c r="GZW192" s="148"/>
      <c r="GZX192" s="148"/>
      <c r="GZY192" s="148"/>
      <c r="GZZ192" s="148"/>
      <c r="HAA192" s="148"/>
      <c r="HAB192" s="148"/>
      <c r="HAC192" s="148"/>
      <c r="HAD192" s="148"/>
      <c r="HAE192" s="148"/>
      <c r="HAF192" s="148"/>
      <c r="HAG192" s="148"/>
      <c r="HAH192" s="148"/>
      <c r="HAI192" s="148"/>
      <c r="HAJ192" s="148"/>
      <c r="HAK192" s="148"/>
      <c r="HAL192" s="148"/>
      <c r="HAM192" s="148"/>
      <c r="HAN192" s="148"/>
      <c r="HAO192" s="148"/>
      <c r="HAP192" s="148"/>
      <c r="HAQ192" s="148"/>
      <c r="HAR192" s="148"/>
      <c r="HAS192" s="148"/>
      <c r="HAT192" s="148"/>
      <c r="HAU192" s="148"/>
      <c r="HAV192" s="148"/>
      <c r="HAW192" s="148"/>
      <c r="HAX192" s="148"/>
      <c r="HAY192" s="148"/>
      <c r="HAZ192" s="148"/>
      <c r="HBA192" s="148"/>
      <c r="HBB192" s="148"/>
      <c r="HBC192" s="148"/>
      <c r="HBD192" s="148"/>
      <c r="HBE192" s="148"/>
      <c r="HBF192" s="148"/>
      <c r="HBG192" s="148"/>
      <c r="HBH192" s="148"/>
      <c r="HBI192" s="148"/>
      <c r="HBJ192" s="148"/>
      <c r="HBK192" s="148"/>
      <c r="HBL192" s="148"/>
      <c r="HBM192" s="148"/>
      <c r="HBN192" s="148"/>
      <c r="HBO192" s="148"/>
      <c r="HBP192" s="148"/>
      <c r="HBQ192" s="148"/>
      <c r="HBR192" s="148"/>
      <c r="HBS192" s="148"/>
      <c r="HBT192" s="148"/>
      <c r="HBU192" s="148"/>
      <c r="HBV192" s="148"/>
      <c r="HBW192" s="148"/>
      <c r="HBX192" s="148"/>
      <c r="HBY192" s="148"/>
      <c r="HBZ192" s="148"/>
      <c r="HCA192" s="148"/>
      <c r="HCB192" s="148"/>
      <c r="HCC192" s="148"/>
      <c r="HCD192" s="148"/>
      <c r="HCE192" s="148"/>
      <c r="HCF192" s="148"/>
      <c r="HCG192" s="148"/>
      <c r="HCH192" s="148"/>
      <c r="HCI192" s="148"/>
      <c r="HCJ192" s="148"/>
      <c r="HCK192" s="148"/>
      <c r="HCL192" s="148"/>
      <c r="HCM192" s="148"/>
      <c r="HCN192" s="148"/>
      <c r="HCO192" s="148"/>
      <c r="HCP192" s="148"/>
      <c r="HCQ192" s="148"/>
      <c r="HCR192" s="148"/>
      <c r="HCS192" s="148"/>
      <c r="HCT192" s="148"/>
      <c r="HCU192" s="148"/>
      <c r="HCV192" s="148"/>
      <c r="HCW192" s="148"/>
      <c r="HCX192" s="148"/>
      <c r="HCY192" s="148"/>
      <c r="HCZ192" s="148"/>
      <c r="HDA192" s="148"/>
      <c r="HDB192" s="148"/>
      <c r="HDC192" s="148"/>
      <c r="HDD192" s="148"/>
      <c r="HDE192" s="148"/>
      <c r="HDF192" s="148"/>
      <c r="HDG192" s="148"/>
      <c r="HDH192" s="148"/>
      <c r="HDI192" s="148"/>
      <c r="HDJ192" s="148"/>
      <c r="HDK192" s="148"/>
      <c r="HDL192" s="148"/>
      <c r="HDM192" s="148"/>
      <c r="HDN192" s="148"/>
      <c r="HDO192" s="148"/>
      <c r="HDP192" s="148"/>
      <c r="HDQ192" s="148"/>
      <c r="HDR192" s="148"/>
      <c r="HDS192" s="148"/>
      <c r="HDT192" s="148"/>
      <c r="HDU192" s="148"/>
      <c r="HDV192" s="148"/>
      <c r="HDW192" s="148"/>
      <c r="HDX192" s="148"/>
      <c r="HDY192" s="148"/>
      <c r="HDZ192" s="148"/>
      <c r="HEA192" s="148"/>
      <c r="HEB192" s="148"/>
      <c r="HEC192" s="148"/>
      <c r="HED192" s="148"/>
      <c r="HEE192" s="148"/>
      <c r="HEF192" s="148"/>
      <c r="HEG192" s="148"/>
      <c r="HEH192" s="148"/>
      <c r="HEI192" s="148"/>
      <c r="HEJ192" s="148"/>
      <c r="HEK192" s="148"/>
      <c r="HEL192" s="148"/>
      <c r="HEM192" s="148"/>
      <c r="HEN192" s="148"/>
      <c r="HEO192" s="148"/>
      <c r="HEP192" s="148"/>
      <c r="HEQ192" s="148"/>
      <c r="HER192" s="148"/>
      <c r="HES192" s="148"/>
      <c r="HET192" s="148"/>
      <c r="HEU192" s="148"/>
      <c r="HEV192" s="148"/>
      <c r="HEW192" s="148"/>
      <c r="HEX192" s="148"/>
      <c r="HEY192" s="148"/>
      <c r="HEZ192" s="148"/>
      <c r="HFA192" s="148"/>
      <c r="HFB192" s="148"/>
      <c r="HFC192" s="148"/>
      <c r="HFD192" s="148"/>
      <c r="HFE192" s="148"/>
      <c r="HFF192" s="148"/>
      <c r="HFG192" s="148"/>
      <c r="HFH192" s="148"/>
      <c r="HFI192" s="148"/>
      <c r="HFJ192" s="148"/>
      <c r="HFK192" s="148"/>
      <c r="HFL192" s="148"/>
      <c r="HFM192" s="148"/>
      <c r="HFN192" s="148"/>
      <c r="HFO192" s="148"/>
      <c r="HFP192" s="148"/>
      <c r="HFQ192" s="148"/>
      <c r="HFR192" s="148"/>
      <c r="HFS192" s="148"/>
      <c r="HFT192" s="148"/>
      <c r="HFU192" s="148"/>
      <c r="HFV192" s="148"/>
      <c r="HFW192" s="148"/>
      <c r="HFX192" s="148"/>
      <c r="HFY192" s="148"/>
      <c r="HFZ192" s="148"/>
      <c r="HGA192" s="148"/>
      <c r="HGB192" s="148"/>
      <c r="HGC192" s="148"/>
      <c r="HGD192" s="148"/>
      <c r="HGE192" s="148"/>
      <c r="HGF192" s="148"/>
      <c r="HGG192" s="148"/>
      <c r="HGH192" s="148"/>
      <c r="HGI192" s="148"/>
      <c r="HGJ192" s="148"/>
      <c r="HGK192" s="148"/>
      <c r="HGL192" s="148"/>
      <c r="HGM192" s="148"/>
      <c r="HGN192" s="148"/>
      <c r="HGO192" s="148"/>
      <c r="HGP192" s="148"/>
      <c r="HGQ192" s="148"/>
      <c r="HGR192" s="148"/>
      <c r="HGS192" s="148"/>
      <c r="HGT192" s="148"/>
      <c r="HGU192" s="148"/>
      <c r="HGV192" s="148"/>
      <c r="HGW192" s="148"/>
      <c r="HGX192" s="148"/>
      <c r="HGY192" s="148"/>
      <c r="HGZ192" s="148"/>
      <c r="HHA192" s="148"/>
      <c r="HHB192" s="148"/>
      <c r="HHC192" s="148"/>
      <c r="HHD192" s="148"/>
      <c r="HHE192" s="148"/>
      <c r="HHF192" s="148"/>
      <c r="HHG192" s="148"/>
      <c r="HHH192" s="148"/>
      <c r="HHI192" s="148"/>
      <c r="HHJ192" s="148"/>
      <c r="HHK192" s="148"/>
      <c r="HHL192" s="148"/>
      <c r="HHM192" s="148"/>
      <c r="HHN192" s="148"/>
      <c r="HHO192" s="148"/>
      <c r="HHP192" s="148"/>
      <c r="HHQ192" s="148"/>
      <c r="HHR192" s="148"/>
      <c r="HHS192" s="148"/>
      <c r="HHT192" s="148"/>
      <c r="HHU192" s="148"/>
      <c r="HHV192" s="148"/>
      <c r="HHW192" s="148"/>
      <c r="HHX192" s="148"/>
      <c r="HHY192" s="148"/>
      <c r="HHZ192" s="148"/>
      <c r="HIA192" s="148"/>
      <c r="HIB192" s="148"/>
      <c r="HIC192" s="148"/>
      <c r="HID192" s="148"/>
      <c r="HIE192" s="148"/>
      <c r="HIF192" s="148"/>
      <c r="HIG192" s="148"/>
      <c r="HIH192" s="148"/>
      <c r="HII192" s="148"/>
      <c r="HIJ192" s="148"/>
      <c r="HIK192" s="148"/>
      <c r="HIL192" s="148"/>
      <c r="HIM192" s="148"/>
      <c r="HIN192" s="148"/>
      <c r="HIO192" s="148"/>
      <c r="HIP192" s="148"/>
      <c r="HIQ192" s="148"/>
      <c r="HIR192" s="148"/>
      <c r="HIS192" s="148"/>
      <c r="HIT192" s="148"/>
      <c r="HIU192" s="148"/>
      <c r="HIV192" s="148"/>
      <c r="HIW192" s="148"/>
      <c r="HIX192" s="148"/>
      <c r="HIY192" s="148"/>
      <c r="HIZ192" s="148"/>
      <c r="HJA192" s="148"/>
      <c r="HJB192" s="148"/>
      <c r="HJC192" s="148"/>
      <c r="HJD192" s="148"/>
      <c r="HJE192" s="148"/>
      <c r="HJF192" s="148"/>
      <c r="HJG192" s="148"/>
      <c r="HJH192" s="148"/>
      <c r="HJI192" s="148"/>
      <c r="HJJ192" s="148"/>
      <c r="HJK192" s="148"/>
      <c r="HJL192" s="148"/>
      <c r="HJM192" s="148"/>
      <c r="HJN192" s="148"/>
      <c r="HJO192" s="148"/>
      <c r="HJP192" s="148"/>
      <c r="HJQ192" s="148"/>
      <c r="HJR192" s="148"/>
      <c r="HJS192" s="148"/>
      <c r="HJT192" s="148"/>
      <c r="HJU192" s="148"/>
      <c r="HJV192" s="148"/>
      <c r="HJW192" s="148"/>
      <c r="HJX192" s="148"/>
      <c r="HJY192" s="148"/>
      <c r="HJZ192" s="148"/>
      <c r="HKA192" s="148"/>
      <c r="HKB192" s="148"/>
      <c r="HKC192" s="148"/>
      <c r="HKD192" s="148"/>
      <c r="HKE192" s="148"/>
      <c r="HKF192" s="148"/>
      <c r="HKG192" s="148"/>
      <c r="HKH192" s="148"/>
      <c r="HKI192" s="148"/>
      <c r="HKJ192" s="148"/>
      <c r="HKK192" s="148"/>
      <c r="HKL192" s="148"/>
      <c r="HKM192" s="148"/>
      <c r="HKN192" s="148"/>
      <c r="HKO192" s="148"/>
      <c r="HKP192" s="148"/>
      <c r="HKQ192" s="148"/>
      <c r="HKR192" s="148"/>
      <c r="HKS192" s="148"/>
      <c r="HKT192" s="148"/>
      <c r="HKU192" s="148"/>
      <c r="HKV192" s="148"/>
      <c r="HKW192" s="148"/>
      <c r="HKX192" s="148"/>
      <c r="HKY192" s="148"/>
      <c r="HKZ192" s="148"/>
      <c r="HLA192" s="148"/>
      <c r="HLB192" s="148"/>
      <c r="HLC192" s="148"/>
      <c r="HLD192" s="148"/>
      <c r="HLE192" s="148"/>
      <c r="HLF192" s="148"/>
      <c r="HLG192" s="148"/>
      <c r="HLH192" s="148"/>
      <c r="HLI192" s="148"/>
      <c r="HLJ192" s="148"/>
      <c r="HLK192" s="148"/>
      <c r="HLL192" s="148"/>
      <c r="HLM192" s="148"/>
      <c r="HLN192" s="148"/>
      <c r="HLO192" s="148"/>
      <c r="HLP192" s="148"/>
      <c r="HLQ192" s="148"/>
      <c r="HLR192" s="148"/>
      <c r="HLS192" s="148"/>
      <c r="HLT192" s="148"/>
      <c r="HLU192" s="148"/>
      <c r="HLV192" s="148"/>
      <c r="HLW192" s="148"/>
      <c r="HLX192" s="148"/>
      <c r="HLY192" s="148"/>
      <c r="HLZ192" s="148"/>
      <c r="HMA192" s="148"/>
      <c r="HMB192" s="148"/>
      <c r="HMC192" s="148"/>
      <c r="HMD192" s="148"/>
      <c r="HME192" s="148"/>
      <c r="HMF192" s="148"/>
      <c r="HMG192" s="148"/>
      <c r="HMH192" s="148"/>
      <c r="HMI192" s="148"/>
      <c r="HMJ192" s="148"/>
      <c r="HMK192" s="148"/>
      <c r="HML192" s="148"/>
      <c r="HMM192" s="148"/>
      <c r="HMN192" s="148"/>
      <c r="HMO192" s="148"/>
      <c r="HMP192" s="148"/>
      <c r="HMQ192" s="148"/>
      <c r="HMR192" s="148"/>
      <c r="HMS192" s="148"/>
      <c r="HMT192" s="148"/>
      <c r="HMU192" s="148"/>
      <c r="HMV192" s="148"/>
      <c r="HMW192" s="148"/>
      <c r="HMX192" s="148"/>
      <c r="HMY192" s="148"/>
      <c r="HMZ192" s="148"/>
      <c r="HNA192" s="148"/>
      <c r="HNB192" s="148"/>
      <c r="HNC192" s="148"/>
      <c r="HND192" s="148"/>
      <c r="HNE192" s="148"/>
      <c r="HNF192" s="148"/>
      <c r="HNG192" s="148"/>
      <c r="HNH192" s="148"/>
      <c r="HNI192" s="148"/>
      <c r="HNJ192" s="148"/>
      <c r="HNK192" s="148"/>
      <c r="HNL192" s="148"/>
      <c r="HNM192" s="148"/>
      <c r="HNN192" s="148"/>
      <c r="HNO192" s="148"/>
      <c r="HNP192" s="148"/>
      <c r="HNQ192" s="148"/>
      <c r="HNR192" s="148"/>
      <c r="HNS192" s="148"/>
      <c r="HNT192" s="148"/>
      <c r="HNU192" s="148"/>
      <c r="HNV192" s="148"/>
      <c r="HNW192" s="148"/>
      <c r="HNX192" s="148"/>
      <c r="HNY192" s="148"/>
      <c r="HNZ192" s="148"/>
      <c r="HOA192" s="148"/>
      <c r="HOB192" s="148"/>
      <c r="HOC192" s="148"/>
      <c r="HOD192" s="148"/>
      <c r="HOE192" s="148"/>
      <c r="HOF192" s="148"/>
      <c r="HOG192" s="148"/>
      <c r="HOH192" s="148"/>
      <c r="HOI192" s="148"/>
      <c r="HOJ192" s="148"/>
      <c r="HOK192" s="148"/>
      <c r="HOL192" s="148"/>
      <c r="HOM192" s="148"/>
      <c r="HON192" s="148"/>
      <c r="HOO192" s="148"/>
      <c r="HOP192" s="148"/>
      <c r="HOQ192" s="148"/>
      <c r="HOR192" s="148"/>
      <c r="HOS192" s="148"/>
      <c r="HOT192" s="148"/>
      <c r="HOU192" s="148"/>
      <c r="HOV192" s="148"/>
      <c r="HOW192" s="148"/>
      <c r="HOX192" s="148"/>
      <c r="HOY192" s="148"/>
      <c r="HOZ192" s="148"/>
      <c r="HPA192" s="148"/>
      <c r="HPB192" s="148"/>
      <c r="HPC192" s="148"/>
      <c r="HPD192" s="148"/>
      <c r="HPE192" s="148"/>
      <c r="HPF192" s="148"/>
      <c r="HPG192" s="148"/>
      <c r="HPH192" s="148"/>
      <c r="HPI192" s="148"/>
      <c r="HPJ192" s="148"/>
      <c r="HPK192" s="148"/>
      <c r="HPL192" s="148"/>
      <c r="HPM192" s="148"/>
      <c r="HPN192" s="148"/>
      <c r="HPO192" s="148"/>
      <c r="HPP192" s="148"/>
      <c r="HPQ192" s="148"/>
      <c r="HPR192" s="148"/>
      <c r="HPS192" s="148"/>
      <c r="HPT192" s="148"/>
      <c r="HPU192" s="148"/>
      <c r="HPV192" s="148"/>
      <c r="HPW192" s="148"/>
      <c r="HPX192" s="148"/>
      <c r="HPY192" s="148"/>
      <c r="HPZ192" s="148"/>
      <c r="HQA192" s="148"/>
      <c r="HQB192" s="148"/>
      <c r="HQC192" s="148"/>
      <c r="HQD192" s="148"/>
      <c r="HQE192" s="148"/>
      <c r="HQF192" s="148"/>
      <c r="HQG192" s="148"/>
      <c r="HQH192" s="148"/>
      <c r="HQI192" s="148"/>
      <c r="HQJ192" s="148"/>
      <c r="HQK192" s="148"/>
      <c r="HQL192" s="148"/>
      <c r="HQM192" s="148"/>
      <c r="HQN192" s="148"/>
      <c r="HQO192" s="148"/>
      <c r="HQP192" s="148"/>
      <c r="HQQ192" s="148"/>
      <c r="HQR192" s="148"/>
      <c r="HQS192" s="148"/>
      <c r="HQT192" s="148"/>
      <c r="HQU192" s="148"/>
      <c r="HQV192" s="148"/>
      <c r="HQW192" s="148"/>
      <c r="HQX192" s="148"/>
      <c r="HQY192" s="148"/>
      <c r="HQZ192" s="148"/>
      <c r="HRA192" s="148"/>
      <c r="HRB192" s="148"/>
      <c r="HRC192" s="148"/>
      <c r="HRD192" s="148"/>
      <c r="HRE192" s="148"/>
      <c r="HRF192" s="148"/>
      <c r="HRG192" s="148"/>
      <c r="HRH192" s="148"/>
      <c r="HRI192" s="148"/>
      <c r="HRJ192" s="148"/>
      <c r="HRK192" s="148"/>
      <c r="HRL192" s="148"/>
      <c r="HRM192" s="148"/>
      <c r="HRN192" s="148"/>
      <c r="HRO192" s="148"/>
      <c r="HRP192" s="148"/>
      <c r="HRQ192" s="148"/>
      <c r="HRR192" s="148"/>
      <c r="HRS192" s="148"/>
      <c r="HRT192" s="148"/>
      <c r="HRU192" s="148"/>
      <c r="HRV192" s="148"/>
      <c r="HRW192" s="148"/>
      <c r="HRX192" s="148"/>
      <c r="HRY192" s="148"/>
      <c r="HRZ192" s="148"/>
      <c r="HSA192" s="148"/>
      <c r="HSB192" s="148"/>
      <c r="HSC192" s="148"/>
      <c r="HSD192" s="148"/>
      <c r="HSE192" s="148"/>
      <c r="HSF192" s="148"/>
      <c r="HSG192" s="148"/>
      <c r="HSH192" s="148"/>
      <c r="HSI192" s="148"/>
      <c r="HSJ192" s="148"/>
      <c r="HSK192" s="148"/>
      <c r="HSL192" s="148"/>
      <c r="HSM192" s="148"/>
      <c r="HSN192" s="148"/>
      <c r="HSO192" s="148"/>
      <c r="HSP192" s="148"/>
      <c r="HSQ192" s="148"/>
      <c r="HSR192" s="148"/>
      <c r="HSS192" s="148"/>
      <c r="HST192" s="148"/>
      <c r="HSU192" s="148"/>
      <c r="HSV192" s="148"/>
      <c r="HSW192" s="148"/>
      <c r="HSX192" s="148"/>
      <c r="HSY192" s="148"/>
      <c r="HSZ192" s="148"/>
      <c r="HTA192" s="148"/>
      <c r="HTB192" s="148"/>
      <c r="HTC192" s="148"/>
      <c r="HTD192" s="148"/>
      <c r="HTE192" s="148"/>
      <c r="HTF192" s="148"/>
      <c r="HTG192" s="148"/>
      <c r="HTH192" s="148"/>
      <c r="HTI192" s="148"/>
      <c r="HTJ192" s="148"/>
      <c r="HTK192" s="148"/>
      <c r="HTL192" s="148"/>
      <c r="HTM192" s="148"/>
      <c r="HTN192" s="148"/>
      <c r="HTO192" s="148"/>
      <c r="HTP192" s="148"/>
      <c r="HTQ192" s="148"/>
      <c r="HTR192" s="148"/>
      <c r="HTS192" s="148"/>
      <c r="HTT192" s="148"/>
      <c r="HTU192" s="148"/>
      <c r="HTV192" s="148"/>
      <c r="HTW192" s="148"/>
      <c r="HTX192" s="148"/>
      <c r="HTY192" s="148"/>
      <c r="HTZ192" s="148"/>
      <c r="HUA192" s="148"/>
      <c r="HUB192" s="148"/>
      <c r="HUC192" s="148"/>
      <c r="HUD192" s="148"/>
      <c r="HUE192" s="148"/>
      <c r="HUF192" s="148"/>
      <c r="HUG192" s="148"/>
      <c r="HUH192" s="148"/>
      <c r="HUI192" s="148"/>
      <c r="HUJ192" s="148"/>
      <c r="HUK192" s="148"/>
      <c r="HUL192" s="148"/>
      <c r="HUM192" s="148"/>
      <c r="HUN192" s="148"/>
      <c r="HUO192" s="148"/>
      <c r="HUP192" s="148"/>
      <c r="HUQ192" s="148"/>
      <c r="HUR192" s="148"/>
      <c r="HUS192" s="148"/>
      <c r="HUT192" s="148"/>
      <c r="HUU192" s="148"/>
      <c r="HUV192" s="148"/>
      <c r="HUW192" s="148"/>
      <c r="HUX192" s="148"/>
      <c r="HUY192" s="148"/>
      <c r="HUZ192" s="148"/>
      <c r="HVA192" s="148"/>
      <c r="HVB192" s="148"/>
      <c r="HVC192" s="148"/>
      <c r="HVD192" s="148"/>
      <c r="HVE192" s="148"/>
      <c r="HVF192" s="148"/>
      <c r="HVG192" s="148"/>
      <c r="HVH192" s="148"/>
      <c r="HVI192" s="148"/>
      <c r="HVJ192" s="148"/>
      <c r="HVK192" s="148"/>
      <c r="HVL192" s="148"/>
      <c r="HVM192" s="148"/>
      <c r="HVN192" s="148"/>
      <c r="HVO192" s="148"/>
      <c r="HVP192" s="148"/>
      <c r="HVQ192" s="148"/>
      <c r="HVR192" s="148"/>
      <c r="HVS192" s="148"/>
      <c r="HVT192" s="148"/>
      <c r="HVU192" s="148"/>
      <c r="HVV192" s="148"/>
      <c r="HVW192" s="148"/>
      <c r="HVX192" s="148"/>
      <c r="HVY192" s="148"/>
      <c r="HVZ192" s="148"/>
      <c r="HWA192" s="148"/>
      <c r="HWB192" s="148"/>
      <c r="HWC192" s="148"/>
      <c r="HWD192" s="148"/>
      <c r="HWE192" s="148"/>
      <c r="HWF192" s="148"/>
      <c r="HWG192" s="148"/>
      <c r="HWH192" s="148"/>
      <c r="HWI192" s="148"/>
      <c r="HWJ192" s="148"/>
      <c r="HWK192" s="148"/>
      <c r="HWL192" s="148"/>
      <c r="HWM192" s="148"/>
      <c r="HWN192" s="148"/>
      <c r="HWO192" s="148"/>
      <c r="HWP192" s="148"/>
      <c r="HWQ192" s="148"/>
      <c r="HWR192" s="148"/>
      <c r="HWS192" s="148"/>
      <c r="HWT192" s="148"/>
      <c r="HWU192" s="148"/>
      <c r="HWV192" s="148"/>
      <c r="HWW192" s="148"/>
      <c r="HWX192" s="148"/>
      <c r="HWY192" s="148"/>
      <c r="HWZ192" s="148"/>
      <c r="HXA192" s="148"/>
      <c r="HXB192" s="148"/>
      <c r="HXC192" s="148"/>
      <c r="HXD192" s="148"/>
      <c r="HXE192" s="148"/>
      <c r="HXF192" s="148"/>
      <c r="HXG192" s="148"/>
      <c r="HXH192" s="148"/>
      <c r="HXI192" s="148"/>
      <c r="HXJ192" s="148"/>
      <c r="HXK192" s="148"/>
      <c r="HXL192" s="148"/>
      <c r="HXM192" s="148"/>
      <c r="HXN192" s="148"/>
      <c r="HXO192" s="148"/>
      <c r="HXP192" s="148"/>
      <c r="HXQ192" s="148"/>
      <c r="HXR192" s="148"/>
      <c r="HXS192" s="148"/>
      <c r="HXT192" s="148"/>
      <c r="HXU192" s="148"/>
      <c r="HXV192" s="148"/>
      <c r="HXW192" s="148"/>
      <c r="HXX192" s="148"/>
      <c r="HXY192" s="148"/>
      <c r="HXZ192" s="148"/>
      <c r="HYA192" s="148"/>
      <c r="HYB192" s="148"/>
      <c r="HYC192" s="148"/>
      <c r="HYD192" s="148"/>
      <c r="HYE192" s="148"/>
      <c r="HYF192" s="148"/>
      <c r="HYG192" s="148"/>
      <c r="HYH192" s="148"/>
      <c r="HYI192" s="148"/>
      <c r="HYJ192" s="148"/>
      <c r="HYK192" s="148"/>
      <c r="HYL192" s="148"/>
      <c r="HYM192" s="148"/>
      <c r="HYN192" s="148"/>
      <c r="HYO192" s="148"/>
      <c r="HYP192" s="148"/>
      <c r="HYQ192" s="148"/>
      <c r="HYR192" s="148"/>
      <c r="HYS192" s="148"/>
      <c r="HYT192" s="148"/>
      <c r="HYU192" s="148"/>
      <c r="HYV192" s="148"/>
      <c r="HYW192" s="148"/>
      <c r="HYX192" s="148"/>
      <c r="HYY192" s="148"/>
      <c r="HYZ192" s="148"/>
      <c r="HZA192" s="148"/>
      <c r="HZB192" s="148"/>
      <c r="HZC192" s="148"/>
      <c r="HZD192" s="148"/>
      <c r="HZE192" s="148"/>
      <c r="HZF192" s="148"/>
      <c r="HZG192" s="148"/>
      <c r="HZH192" s="148"/>
      <c r="HZI192" s="148"/>
      <c r="HZJ192" s="148"/>
      <c r="HZK192" s="148"/>
      <c r="HZL192" s="148"/>
      <c r="HZM192" s="148"/>
      <c r="HZN192" s="148"/>
      <c r="HZO192" s="148"/>
      <c r="HZP192" s="148"/>
      <c r="HZQ192" s="148"/>
      <c r="HZR192" s="148"/>
      <c r="HZS192" s="148"/>
      <c r="HZT192" s="148"/>
      <c r="HZU192" s="148"/>
      <c r="HZV192" s="148"/>
      <c r="HZW192" s="148"/>
      <c r="HZX192" s="148"/>
      <c r="HZY192" s="148"/>
      <c r="HZZ192" s="148"/>
      <c r="IAA192" s="148"/>
      <c r="IAB192" s="148"/>
      <c r="IAC192" s="148"/>
      <c r="IAD192" s="148"/>
      <c r="IAE192" s="148"/>
      <c r="IAF192" s="148"/>
      <c r="IAG192" s="148"/>
      <c r="IAH192" s="148"/>
      <c r="IAI192" s="148"/>
      <c r="IAJ192" s="148"/>
      <c r="IAK192" s="148"/>
      <c r="IAL192" s="148"/>
      <c r="IAM192" s="148"/>
      <c r="IAN192" s="148"/>
      <c r="IAO192" s="148"/>
      <c r="IAP192" s="148"/>
      <c r="IAQ192" s="148"/>
      <c r="IAR192" s="148"/>
      <c r="IAS192" s="148"/>
      <c r="IAT192" s="148"/>
      <c r="IAU192" s="148"/>
      <c r="IAV192" s="148"/>
      <c r="IAW192" s="148"/>
      <c r="IAX192" s="148"/>
      <c r="IAY192" s="148"/>
      <c r="IAZ192" s="148"/>
      <c r="IBA192" s="148"/>
      <c r="IBB192" s="148"/>
      <c r="IBC192" s="148"/>
      <c r="IBD192" s="148"/>
      <c r="IBE192" s="148"/>
      <c r="IBF192" s="148"/>
      <c r="IBG192" s="148"/>
      <c r="IBH192" s="148"/>
      <c r="IBI192" s="148"/>
      <c r="IBJ192" s="148"/>
      <c r="IBK192" s="148"/>
      <c r="IBL192" s="148"/>
      <c r="IBM192" s="148"/>
      <c r="IBN192" s="148"/>
      <c r="IBO192" s="148"/>
      <c r="IBP192" s="148"/>
      <c r="IBQ192" s="148"/>
      <c r="IBR192" s="148"/>
      <c r="IBS192" s="148"/>
      <c r="IBT192" s="148"/>
      <c r="IBU192" s="148"/>
      <c r="IBV192" s="148"/>
      <c r="IBW192" s="148"/>
      <c r="IBX192" s="148"/>
      <c r="IBY192" s="148"/>
      <c r="IBZ192" s="148"/>
      <c r="ICA192" s="148"/>
      <c r="ICB192" s="148"/>
      <c r="ICC192" s="148"/>
      <c r="ICD192" s="148"/>
      <c r="ICE192" s="148"/>
      <c r="ICF192" s="148"/>
      <c r="ICG192" s="148"/>
      <c r="ICH192" s="148"/>
      <c r="ICI192" s="148"/>
      <c r="ICJ192" s="148"/>
      <c r="ICK192" s="148"/>
      <c r="ICL192" s="148"/>
      <c r="ICM192" s="148"/>
      <c r="ICN192" s="148"/>
      <c r="ICO192" s="148"/>
      <c r="ICP192" s="148"/>
      <c r="ICQ192" s="148"/>
      <c r="ICR192" s="148"/>
      <c r="ICS192" s="148"/>
      <c r="ICT192" s="148"/>
      <c r="ICU192" s="148"/>
      <c r="ICV192" s="148"/>
      <c r="ICW192" s="148"/>
      <c r="ICX192" s="148"/>
      <c r="ICY192" s="148"/>
      <c r="ICZ192" s="148"/>
      <c r="IDA192" s="148"/>
      <c r="IDB192" s="148"/>
      <c r="IDC192" s="148"/>
      <c r="IDD192" s="148"/>
      <c r="IDE192" s="148"/>
      <c r="IDF192" s="148"/>
      <c r="IDG192" s="148"/>
      <c r="IDH192" s="148"/>
      <c r="IDI192" s="148"/>
      <c r="IDJ192" s="148"/>
      <c r="IDK192" s="148"/>
      <c r="IDL192" s="148"/>
      <c r="IDM192" s="148"/>
      <c r="IDN192" s="148"/>
      <c r="IDO192" s="148"/>
      <c r="IDP192" s="148"/>
      <c r="IDQ192" s="148"/>
      <c r="IDR192" s="148"/>
      <c r="IDS192" s="148"/>
      <c r="IDT192" s="148"/>
      <c r="IDU192" s="148"/>
      <c r="IDV192" s="148"/>
      <c r="IDW192" s="148"/>
      <c r="IDX192" s="148"/>
      <c r="IDY192" s="148"/>
      <c r="IDZ192" s="148"/>
      <c r="IEA192" s="148"/>
      <c r="IEB192" s="148"/>
      <c r="IEC192" s="148"/>
      <c r="IED192" s="148"/>
      <c r="IEE192" s="148"/>
      <c r="IEF192" s="148"/>
      <c r="IEG192" s="148"/>
      <c r="IEH192" s="148"/>
      <c r="IEI192" s="148"/>
      <c r="IEJ192" s="148"/>
      <c r="IEK192" s="148"/>
      <c r="IEL192" s="148"/>
      <c r="IEM192" s="148"/>
      <c r="IEN192" s="148"/>
      <c r="IEO192" s="148"/>
      <c r="IEP192" s="148"/>
      <c r="IEQ192" s="148"/>
      <c r="IER192" s="148"/>
      <c r="IES192" s="148"/>
      <c r="IET192" s="148"/>
      <c r="IEU192" s="148"/>
      <c r="IEV192" s="148"/>
      <c r="IEW192" s="148"/>
      <c r="IEX192" s="148"/>
      <c r="IEY192" s="148"/>
      <c r="IEZ192" s="148"/>
      <c r="IFA192" s="148"/>
      <c r="IFB192" s="148"/>
      <c r="IFC192" s="148"/>
      <c r="IFD192" s="148"/>
      <c r="IFE192" s="148"/>
      <c r="IFF192" s="148"/>
      <c r="IFG192" s="148"/>
      <c r="IFH192" s="148"/>
      <c r="IFI192" s="148"/>
      <c r="IFJ192" s="148"/>
      <c r="IFK192" s="148"/>
      <c r="IFL192" s="148"/>
      <c r="IFM192" s="148"/>
      <c r="IFN192" s="148"/>
      <c r="IFO192" s="148"/>
      <c r="IFP192" s="148"/>
      <c r="IFQ192" s="148"/>
      <c r="IFR192" s="148"/>
      <c r="IFS192" s="148"/>
      <c r="IFT192" s="148"/>
      <c r="IFU192" s="148"/>
      <c r="IFV192" s="148"/>
      <c r="IFW192" s="148"/>
      <c r="IFX192" s="148"/>
      <c r="IFY192" s="148"/>
      <c r="IFZ192" s="148"/>
      <c r="IGA192" s="148"/>
      <c r="IGB192" s="148"/>
      <c r="IGC192" s="148"/>
      <c r="IGD192" s="148"/>
      <c r="IGE192" s="148"/>
      <c r="IGF192" s="148"/>
      <c r="IGG192" s="148"/>
      <c r="IGH192" s="148"/>
      <c r="IGI192" s="148"/>
      <c r="IGJ192" s="148"/>
      <c r="IGK192" s="148"/>
      <c r="IGL192" s="148"/>
      <c r="IGM192" s="148"/>
      <c r="IGN192" s="148"/>
      <c r="IGO192" s="148"/>
      <c r="IGP192" s="148"/>
      <c r="IGQ192" s="148"/>
      <c r="IGR192" s="148"/>
      <c r="IGS192" s="148"/>
      <c r="IGT192" s="148"/>
      <c r="IGU192" s="148"/>
      <c r="IGV192" s="148"/>
      <c r="IGW192" s="148"/>
      <c r="IGX192" s="148"/>
      <c r="IGY192" s="148"/>
      <c r="IGZ192" s="148"/>
      <c r="IHA192" s="148"/>
      <c r="IHB192" s="148"/>
      <c r="IHC192" s="148"/>
      <c r="IHD192" s="148"/>
      <c r="IHE192" s="148"/>
      <c r="IHF192" s="148"/>
      <c r="IHG192" s="148"/>
      <c r="IHH192" s="148"/>
      <c r="IHI192" s="148"/>
      <c r="IHJ192" s="148"/>
      <c r="IHK192" s="148"/>
      <c r="IHL192" s="148"/>
      <c r="IHM192" s="148"/>
      <c r="IHN192" s="148"/>
      <c r="IHO192" s="148"/>
      <c r="IHP192" s="148"/>
      <c r="IHQ192" s="148"/>
      <c r="IHR192" s="148"/>
      <c r="IHS192" s="148"/>
      <c r="IHT192" s="148"/>
      <c r="IHU192" s="148"/>
      <c r="IHV192" s="148"/>
      <c r="IHW192" s="148"/>
      <c r="IHX192" s="148"/>
      <c r="IHY192" s="148"/>
      <c r="IHZ192" s="148"/>
      <c r="IIA192" s="148"/>
      <c r="IIB192" s="148"/>
      <c r="IIC192" s="148"/>
      <c r="IID192" s="148"/>
      <c r="IIE192" s="148"/>
      <c r="IIF192" s="148"/>
      <c r="IIG192" s="148"/>
      <c r="IIH192" s="148"/>
      <c r="III192" s="148"/>
      <c r="IIJ192" s="148"/>
      <c r="IIK192" s="148"/>
      <c r="IIL192" s="148"/>
      <c r="IIM192" s="148"/>
      <c r="IIN192" s="148"/>
      <c r="IIO192" s="148"/>
      <c r="IIP192" s="148"/>
      <c r="IIQ192" s="148"/>
      <c r="IIR192" s="148"/>
      <c r="IIS192" s="148"/>
      <c r="IIT192" s="148"/>
      <c r="IIU192" s="148"/>
      <c r="IIV192" s="148"/>
      <c r="IIW192" s="148"/>
      <c r="IIX192" s="148"/>
      <c r="IIY192" s="148"/>
      <c r="IIZ192" s="148"/>
      <c r="IJA192" s="148"/>
      <c r="IJB192" s="148"/>
      <c r="IJC192" s="148"/>
      <c r="IJD192" s="148"/>
      <c r="IJE192" s="148"/>
      <c r="IJF192" s="148"/>
      <c r="IJG192" s="148"/>
      <c r="IJH192" s="148"/>
      <c r="IJI192" s="148"/>
      <c r="IJJ192" s="148"/>
      <c r="IJK192" s="148"/>
      <c r="IJL192" s="148"/>
      <c r="IJM192" s="148"/>
      <c r="IJN192" s="148"/>
      <c r="IJO192" s="148"/>
      <c r="IJP192" s="148"/>
      <c r="IJQ192" s="148"/>
      <c r="IJR192" s="148"/>
      <c r="IJS192" s="148"/>
      <c r="IJT192" s="148"/>
      <c r="IJU192" s="148"/>
      <c r="IJV192" s="148"/>
      <c r="IJW192" s="148"/>
      <c r="IJX192" s="148"/>
      <c r="IJY192" s="148"/>
      <c r="IJZ192" s="148"/>
      <c r="IKA192" s="148"/>
      <c r="IKB192" s="148"/>
      <c r="IKC192" s="148"/>
      <c r="IKD192" s="148"/>
      <c r="IKE192" s="148"/>
      <c r="IKF192" s="148"/>
      <c r="IKG192" s="148"/>
      <c r="IKH192" s="148"/>
      <c r="IKI192" s="148"/>
      <c r="IKJ192" s="148"/>
      <c r="IKK192" s="148"/>
      <c r="IKL192" s="148"/>
      <c r="IKM192" s="148"/>
      <c r="IKN192" s="148"/>
      <c r="IKO192" s="148"/>
      <c r="IKP192" s="148"/>
      <c r="IKQ192" s="148"/>
      <c r="IKR192" s="148"/>
      <c r="IKS192" s="148"/>
      <c r="IKT192" s="148"/>
      <c r="IKU192" s="148"/>
      <c r="IKV192" s="148"/>
      <c r="IKW192" s="148"/>
      <c r="IKX192" s="148"/>
      <c r="IKY192" s="148"/>
      <c r="IKZ192" s="148"/>
      <c r="ILA192" s="148"/>
      <c r="ILB192" s="148"/>
      <c r="ILC192" s="148"/>
      <c r="ILD192" s="148"/>
      <c r="ILE192" s="148"/>
      <c r="ILF192" s="148"/>
      <c r="ILG192" s="148"/>
      <c r="ILH192" s="148"/>
      <c r="ILI192" s="148"/>
      <c r="ILJ192" s="148"/>
      <c r="ILK192" s="148"/>
      <c r="ILL192" s="148"/>
      <c r="ILM192" s="148"/>
      <c r="ILN192" s="148"/>
      <c r="ILO192" s="148"/>
      <c r="ILP192" s="148"/>
      <c r="ILQ192" s="148"/>
      <c r="ILR192" s="148"/>
      <c r="ILS192" s="148"/>
      <c r="ILT192" s="148"/>
      <c r="ILU192" s="148"/>
      <c r="ILV192" s="148"/>
      <c r="ILW192" s="148"/>
      <c r="ILX192" s="148"/>
      <c r="ILY192" s="148"/>
      <c r="ILZ192" s="148"/>
      <c r="IMA192" s="148"/>
      <c r="IMB192" s="148"/>
      <c r="IMC192" s="148"/>
      <c r="IMD192" s="148"/>
      <c r="IME192" s="148"/>
      <c r="IMF192" s="148"/>
      <c r="IMG192" s="148"/>
      <c r="IMH192" s="148"/>
      <c r="IMI192" s="148"/>
      <c r="IMJ192" s="148"/>
      <c r="IMK192" s="148"/>
      <c r="IML192" s="148"/>
      <c r="IMM192" s="148"/>
      <c r="IMN192" s="148"/>
      <c r="IMO192" s="148"/>
      <c r="IMP192" s="148"/>
      <c r="IMQ192" s="148"/>
      <c r="IMR192" s="148"/>
      <c r="IMS192" s="148"/>
      <c r="IMT192" s="148"/>
      <c r="IMU192" s="148"/>
      <c r="IMV192" s="148"/>
      <c r="IMW192" s="148"/>
      <c r="IMX192" s="148"/>
      <c r="IMY192" s="148"/>
      <c r="IMZ192" s="148"/>
      <c r="INA192" s="148"/>
      <c r="INB192" s="148"/>
      <c r="INC192" s="148"/>
      <c r="IND192" s="148"/>
      <c r="INE192" s="148"/>
      <c r="INF192" s="148"/>
      <c r="ING192" s="148"/>
      <c r="INH192" s="148"/>
      <c r="INI192" s="148"/>
      <c r="INJ192" s="148"/>
      <c r="INK192" s="148"/>
      <c r="INL192" s="148"/>
      <c r="INM192" s="148"/>
      <c r="INN192" s="148"/>
      <c r="INO192" s="148"/>
      <c r="INP192" s="148"/>
      <c r="INQ192" s="148"/>
      <c r="INR192" s="148"/>
      <c r="INS192" s="148"/>
      <c r="INT192" s="148"/>
      <c r="INU192" s="148"/>
      <c r="INV192" s="148"/>
      <c r="INW192" s="148"/>
      <c r="INX192" s="148"/>
      <c r="INY192" s="148"/>
      <c r="INZ192" s="148"/>
      <c r="IOA192" s="148"/>
      <c r="IOB192" s="148"/>
      <c r="IOC192" s="148"/>
      <c r="IOD192" s="148"/>
      <c r="IOE192" s="148"/>
      <c r="IOF192" s="148"/>
      <c r="IOG192" s="148"/>
      <c r="IOH192" s="148"/>
      <c r="IOI192" s="148"/>
      <c r="IOJ192" s="148"/>
      <c r="IOK192" s="148"/>
      <c r="IOL192" s="148"/>
      <c r="IOM192" s="148"/>
      <c r="ION192" s="148"/>
      <c r="IOO192" s="148"/>
      <c r="IOP192" s="148"/>
      <c r="IOQ192" s="148"/>
      <c r="IOR192" s="148"/>
      <c r="IOS192" s="148"/>
      <c r="IOT192" s="148"/>
      <c r="IOU192" s="148"/>
      <c r="IOV192" s="148"/>
      <c r="IOW192" s="148"/>
      <c r="IOX192" s="148"/>
      <c r="IOY192" s="148"/>
      <c r="IOZ192" s="148"/>
      <c r="IPA192" s="148"/>
      <c r="IPB192" s="148"/>
      <c r="IPC192" s="148"/>
      <c r="IPD192" s="148"/>
      <c r="IPE192" s="148"/>
      <c r="IPF192" s="148"/>
      <c r="IPG192" s="148"/>
      <c r="IPH192" s="148"/>
      <c r="IPI192" s="148"/>
      <c r="IPJ192" s="148"/>
      <c r="IPK192" s="148"/>
      <c r="IPL192" s="148"/>
      <c r="IPM192" s="148"/>
      <c r="IPN192" s="148"/>
      <c r="IPO192" s="148"/>
      <c r="IPP192" s="148"/>
      <c r="IPQ192" s="148"/>
      <c r="IPR192" s="148"/>
      <c r="IPS192" s="148"/>
      <c r="IPT192" s="148"/>
      <c r="IPU192" s="148"/>
      <c r="IPV192" s="148"/>
      <c r="IPW192" s="148"/>
      <c r="IPX192" s="148"/>
      <c r="IPY192" s="148"/>
      <c r="IPZ192" s="148"/>
      <c r="IQA192" s="148"/>
      <c r="IQB192" s="148"/>
      <c r="IQC192" s="148"/>
      <c r="IQD192" s="148"/>
      <c r="IQE192" s="148"/>
      <c r="IQF192" s="148"/>
      <c r="IQG192" s="148"/>
      <c r="IQH192" s="148"/>
      <c r="IQI192" s="148"/>
      <c r="IQJ192" s="148"/>
      <c r="IQK192" s="148"/>
      <c r="IQL192" s="148"/>
      <c r="IQM192" s="148"/>
      <c r="IQN192" s="148"/>
      <c r="IQO192" s="148"/>
      <c r="IQP192" s="148"/>
      <c r="IQQ192" s="148"/>
      <c r="IQR192" s="148"/>
      <c r="IQS192" s="148"/>
      <c r="IQT192" s="148"/>
      <c r="IQU192" s="148"/>
      <c r="IQV192" s="148"/>
      <c r="IQW192" s="148"/>
      <c r="IQX192" s="148"/>
      <c r="IQY192" s="148"/>
      <c r="IQZ192" s="148"/>
      <c r="IRA192" s="148"/>
      <c r="IRB192" s="148"/>
      <c r="IRC192" s="148"/>
      <c r="IRD192" s="148"/>
      <c r="IRE192" s="148"/>
      <c r="IRF192" s="148"/>
      <c r="IRG192" s="148"/>
      <c r="IRH192" s="148"/>
      <c r="IRI192" s="148"/>
      <c r="IRJ192" s="148"/>
      <c r="IRK192" s="148"/>
      <c r="IRL192" s="148"/>
      <c r="IRM192" s="148"/>
      <c r="IRN192" s="148"/>
      <c r="IRO192" s="148"/>
      <c r="IRP192" s="148"/>
      <c r="IRQ192" s="148"/>
      <c r="IRR192" s="148"/>
      <c r="IRS192" s="148"/>
      <c r="IRT192" s="148"/>
      <c r="IRU192" s="148"/>
      <c r="IRV192" s="148"/>
      <c r="IRW192" s="148"/>
      <c r="IRX192" s="148"/>
      <c r="IRY192" s="148"/>
      <c r="IRZ192" s="148"/>
      <c r="ISA192" s="148"/>
      <c r="ISB192" s="148"/>
      <c r="ISC192" s="148"/>
      <c r="ISD192" s="148"/>
      <c r="ISE192" s="148"/>
      <c r="ISF192" s="148"/>
      <c r="ISG192" s="148"/>
      <c r="ISH192" s="148"/>
      <c r="ISI192" s="148"/>
      <c r="ISJ192" s="148"/>
      <c r="ISK192" s="148"/>
      <c r="ISL192" s="148"/>
      <c r="ISM192" s="148"/>
      <c r="ISN192" s="148"/>
      <c r="ISO192" s="148"/>
      <c r="ISP192" s="148"/>
      <c r="ISQ192" s="148"/>
      <c r="ISR192" s="148"/>
      <c r="ISS192" s="148"/>
      <c r="IST192" s="148"/>
      <c r="ISU192" s="148"/>
      <c r="ISV192" s="148"/>
      <c r="ISW192" s="148"/>
      <c r="ISX192" s="148"/>
      <c r="ISY192" s="148"/>
      <c r="ISZ192" s="148"/>
      <c r="ITA192" s="148"/>
      <c r="ITB192" s="148"/>
      <c r="ITC192" s="148"/>
      <c r="ITD192" s="148"/>
      <c r="ITE192" s="148"/>
      <c r="ITF192" s="148"/>
      <c r="ITG192" s="148"/>
      <c r="ITH192" s="148"/>
      <c r="ITI192" s="148"/>
      <c r="ITJ192" s="148"/>
      <c r="ITK192" s="148"/>
      <c r="ITL192" s="148"/>
      <c r="ITM192" s="148"/>
      <c r="ITN192" s="148"/>
      <c r="ITO192" s="148"/>
      <c r="ITP192" s="148"/>
      <c r="ITQ192" s="148"/>
      <c r="ITR192" s="148"/>
      <c r="ITS192" s="148"/>
      <c r="ITT192" s="148"/>
      <c r="ITU192" s="148"/>
      <c r="ITV192" s="148"/>
      <c r="ITW192" s="148"/>
      <c r="ITX192" s="148"/>
      <c r="ITY192" s="148"/>
      <c r="ITZ192" s="148"/>
      <c r="IUA192" s="148"/>
      <c r="IUB192" s="148"/>
      <c r="IUC192" s="148"/>
      <c r="IUD192" s="148"/>
      <c r="IUE192" s="148"/>
      <c r="IUF192" s="148"/>
      <c r="IUG192" s="148"/>
      <c r="IUH192" s="148"/>
      <c r="IUI192" s="148"/>
      <c r="IUJ192" s="148"/>
      <c r="IUK192" s="148"/>
      <c r="IUL192" s="148"/>
      <c r="IUM192" s="148"/>
      <c r="IUN192" s="148"/>
      <c r="IUO192" s="148"/>
      <c r="IUP192" s="148"/>
      <c r="IUQ192" s="148"/>
      <c r="IUR192" s="148"/>
      <c r="IUS192" s="148"/>
      <c r="IUT192" s="148"/>
      <c r="IUU192" s="148"/>
      <c r="IUV192" s="148"/>
      <c r="IUW192" s="148"/>
      <c r="IUX192" s="148"/>
      <c r="IUY192" s="148"/>
      <c r="IUZ192" s="148"/>
      <c r="IVA192" s="148"/>
      <c r="IVB192" s="148"/>
      <c r="IVC192" s="148"/>
      <c r="IVD192" s="148"/>
      <c r="IVE192" s="148"/>
      <c r="IVF192" s="148"/>
      <c r="IVG192" s="148"/>
      <c r="IVH192" s="148"/>
      <c r="IVI192" s="148"/>
      <c r="IVJ192" s="148"/>
      <c r="IVK192" s="148"/>
      <c r="IVL192" s="148"/>
      <c r="IVM192" s="148"/>
      <c r="IVN192" s="148"/>
      <c r="IVO192" s="148"/>
      <c r="IVP192" s="148"/>
      <c r="IVQ192" s="148"/>
      <c r="IVR192" s="148"/>
      <c r="IVS192" s="148"/>
      <c r="IVT192" s="148"/>
      <c r="IVU192" s="148"/>
      <c r="IVV192" s="148"/>
      <c r="IVW192" s="148"/>
      <c r="IVX192" s="148"/>
      <c r="IVY192" s="148"/>
      <c r="IVZ192" s="148"/>
      <c r="IWA192" s="148"/>
      <c r="IWB192" s="148"/>
      <c r="IWC192" s="148"/>
      <c r="IWD192" s="148"/>
      <c r="IWE192" s="148"/>
      <c r="IWF192" s="148"/>
      <c r="IWG192" s="148"/>
      <c r="IWH192" s="148"/>
      <c r="IWI192" s="148"/>
      <c r="IWJ192" s="148"/>
      <c r="IWK192" s="148"/>
      <c r="IWL192" s="148"/>
      <c r="IWM192" s="148"/>
      <c r="IWN192" s="148"/>
      <c r="IWO192" s="148"/>
      <c r="IWP192" s="148"/>
      <c r="IWQ192" s="148"/>
      <c r="IWR192" s="148"/>
      <c r="IWS192" s="148"/>
      <c r="IWT192" s="148"/>
      <c r="IWU192" s="148"/>
      <c r="IWV192" s="148"/>
      <c r="IWW192" s="148"/>
      <c r="IWX192" s="148"/>
      <c r="IWY192" s="148"/>
      <c r="IWZ192" s="148"/>
      <c r="IXA192" s="148"/>
      <c r="IXB192" s="148"/>
      <c r="IXC192" s="148"/>
      <c r="IXD192" s="148"/>
      <c r="IXE192" s="148"/>
      <c r="IXF192" s="148"/>
      <c r="IXG192" s="148"/>
      <c r="IXH192" s="148"/>
      <c r="IXI192" s="148"/>
      <c r="IXJ192" s="148"/>
      <c r="IXK192" s="148"/>
      <c r="IXL192" s="148"/>
      <c r="IXM192" s="148"/>
      <c r="IXN192" s="148"/>
      <c r="IXO192" s="148"/>
      <c r="IXP192" s="148"/>
      <c r="IXQ192" s="148"/>
      <c r="IXR192" s="148"/>
      <c r="IXS192" s="148"/>
      <c r="IXT192" s="148"/>
      <c r="IXU192" s="148"/>
      <c r="IXV192" s="148"/>
      <c r="IXW192" s="148"/>
      <c r="IXX192" s="148"/>
      <c r="IXY192" s="148"/>
      <c r="IXZ192" s="148"/>
      <c r="IYA192" s="148"/>
      <c r="IYB192" s="148"/>
      <c r="IYC192" s="148"/>
      <c r="IYD192" s="148"/>
      <c r="IYE192" s="148"/>
      <c r="IYF192" s="148"/>
      <c r="IYG192" s="148"/>
      <c r="IYH192" s="148"/>
      <c r="IYI192" s="148"/>
      <c r="IYJ192" s="148"/>
      <c r="IYK192" s="148"/>
      <c r="IYL192" s="148"/>
      <c r="IYM192" s="148"/>
      <c r="IYN192" s="148"/>
      <c r="IYO192" s="148"/>
      <c r="IYP192" s="148"/>
      <c r="IYQ192" s="148"/>
      <c r="IYR192" s="148"/>
      <c r="IYS192" s="148"/>
      <c r="IYT192" s="148"/>
      <c r="IYU192" s="148"/>
      <c r="IYV192" s="148"/>
      <c r="IYW192" s="148"/>
      <c r="IYX192" s="148"/>
      <c r="IYY192" s="148"/>
      <c r="IYZ192" s="148"/>
      <c r="IZA192" s="148"/>
      <c r="IZB192" s="148"/>
      <c r="IZC192" s="148"/>
      <c r="IZD192" s="148"/>
      <c r="IZE192" s="148"/>
      <c r="IZF192" s="148"/>
      <c r="IZG192" s="148"/>
      <c r="IZH192" s="148"/>
      <c r="IZI192" s="148"/>
      <c r="IZJ192" s="148"/>
      <c r="IZK192" s="148"/>
      <c r="IZL192" s="148"/>
      <c r="IZM192" s="148"/>
      <c r="IZN192" s="148"/>
      <c r="IZO192" s="148"/>
      <c r="IZP192" s="148"/>
      <c r="IZQ192" s="148"/>
      <c r="IZR192" s="148"/>
      <c r="IZS192" s="148"/>
      <c r="IZT192" s="148"/>
      <c r="IZU192" s="148"/>
      <c r="IZV192" s="148"/>
      <c r="IZW192" s="148"/>
      <c r="IZX192" s="148"/>
      <c r="IZY192" s="148"/>
      <c r="IZZ192" s="148"/>
      <c r="JAA192" s="148"/>
      <c r="JAB192" s="148"/>
      <c r="JAC192" s="148"/>
      <c r="JAD192" s="148"/>
      <c r="JAE192" s="148"/>
      <c r="JAF192" s="148"/>
      <c r="JAG192" s="148"/>
      <c r="JAH192" s="148"/>
      <c r="JAI192" s="148"/>
      <c r="JAJ192" s="148"/>
      <c r="JAK192" s="148"/>
      <c r="JAL192" s="148"/>
      <c r="JAM192" s="148"/>
      <c r="JAN192" s="148"/>
      <c r="JAO192" s="148"/>
      <c r="JAP192" s="148"/>
      <c r="JAQ192" s="148"/>
      <c r="JAR192" s="148"/>
      <c r="JAS192" s="148"/>
      <c r="JAT192" s="148"/>
      <c r="JAU192" s="148"/>
      <c r="JAV192" s="148"/>
      <c r="JAW192" s="148"/>
      <c r="JAX192" s="148"/>
      <c r="JAY192" s="148"/>
      <c r="JAZ192" s="148"/>
      <c r="JBA192" s="148"/>
      <c r="JBB192" s="148"/>
      <c r="JBC192" s="148"/>
      <c r="JBD192" s="148"/>
      <c r="JBE192" s="148"/>
      <c r="JBF192" s="148"/>
      <c r="JBG192" s="148"/>
      <c r="JBH192" s="148"/>
      <c r="JBI192" s="148"/>
      <c r="JBJ192" s="148"/>
      <c r="JBK192" s="148"/>
      <c r="JBL192" s="148"/>
      <c r="JBM192" s="148"/>
      <c r="JBN192" s="148"/>
      <c r="JBO192" s="148"/>
      <c r="JBP192" s="148"/>
      <c r="JBQ192" s="148"/>
      <c r="JBR192" s="148"/>
      <c r="JBS192" s="148"/>
      <c r="JBT192" s="148"/>
      <c r="JBU192" s="148"/>
      <c r="JBV192" s="148"/>
      <c r="JBW192" s="148"/>
      <c r="JBX192" s="148"/>
      <c r="JBY192" s="148"/>
      <c r="JBZ192" s="148"/>
      <c r="JCA192" s="148"/>
      <c r="JCB192" s="148"/>
      <c r="JCC192" s="148"/>
      <c r="JCD192" s="148"/>
      <c r="JCE192" s="148"/>
      <c r="JCF192" s="148"/>
      <c r="JCG192" s="148"/>
      <c r="JCH192" s="148"/>
      <c r="JCI192" s="148"/>
      <c r="JCJ192" s="148"/>
      <c r="JCK192" s="148"/>
      <c r="JCL192" s="148"/>
      <c r="JCM192" s="148"/>
      <c r="JCN192" s="148"/>
      <c r="JCO192" s="148"/>
      <c r="JCP192" s="148"/>
      <c r="JCQ192" s="148"/>
      <c r="JCR192" s="148"/>
      <c r="JCS192" s="148"/>
      <c r="JCT192" s="148"/>
      <c r="JCU192" s="148"/>
      <c r="JCV192" s="148"/>
      <c r="JCW192" s="148"/>
      <c r="JCX192" s="148"/>
      <c r="JCY192" s="148"/>
      <c r="JCZ192" s="148"/>
      <c r="JDA192" s="148"/>
      <c r="JDB192" s="148"/>
      <c r="JDC192" s="148"/>
      <c r="JDD192" s="148"/>
      <c r="JDE192" s="148"/>
      <c r="JDF192" s="148"/>
      <c r="JDG192" s="148"/>
      <c r="JDH192" s="148"/>
      <c r="JDI192" s="148"/>
      <c r="JDJ192" s="148"/>
      <c r="JDK192" s="148"/>
      <c r="JDL192" s="148"/>
      <c r="JDM192" s="148"/>
      <c r="JDN192" s="148"/>
      <c r="JDO192" s="148"/>
      <c r="JDP192" s="148"/>
      <c r="JDQ192" s="148"/>
      <c r="JDR192" s="148"/>
      <c r="JDS192" s="148"/>
      <c r="JDT192" s="148"/>
      <c r="JDU192" s="148"/>
      <c r="JDV192" s="148"/>
      <c r="JDW192" s="148"/>
      <c r="JDX192" s="148"/>
      <c r="JDY192" s="148"/>
      <c r="JDZ192" s="148"/>
      <c r="JEA192" s="148"/>
      <c r="JEB192" s="148"/>
      <c r="JEC192" s="148"/>
      <c r="JED192" s="148"/>
      <c r="JEE192" s="148"/>
      <c r="JEF192" s="148"/>
      <c r="JEG192" s="148"/>
      <c r="JEH192" s="148"/>
      <c r="JEI192" s="148"/>
      <c r="JEJ192" s="148"/>
      <c r="JEK192" s="148"/>
      <c r="JEL192" s="148"/>
      <c r="JEM192" s="148"/>
      <c r="JEN192" s="148"/>
      <c r="JEO192" s="148"/>
      <c r="JEP192" s="148"/>
      <c r="JEQ192" s="148"/>
      <c r="JER192" s="148"/>
      <c r="JES192" s="148"/>
      <c r="JET192" s="148"/>
      <c r="JEU192" s="148"/>
      <c r="JEV192" s="148"/>
      <c r="JEW192" s="148"/>
      <c r="JEX192" s="148"/>
      <c r="JEY192" s="148"/>
      <c r="JEZ192" s="148"/>
      <c r="JFA192" s="148"/>
      <c r="JFB192" s="148"/>
      <c r="JFC192" s="148"/>
      <c r="JFD192" s="148"/>
      <c r="JFE192" s="148"/>
      <c r="JFF192" s="148"/>
      <c r="JFG192" s="148"/>
      <c r="JFH192" s="148"/>
      <c r="JFI192" s="148"/>
      <c r="JFJ192" s="148"/>
      <c r="JFK192" s="148"/>
      <c r="JFL192" s="148"/>
      <c r="JFM192" s="148"/>
      <c r="JFN192" s="148"/>
      <c r="JFO192" s="148"/>
      <c r="JFP192" s="148"/>
      <c r="JFQ192" s="148"/>
      <c r="JFR192" s="148"/>
      <c r="JFS192" s="148"/>
      <c r="JFT192" s="148"/>
      <c r="JFU192" s="148"/>
      <c r="JFV192" s="148"/>
      <c r="JFW192" s="148"/>
      <c r="JFX192" s="148"/>
      <c r="JFY192" s="148"/>
      <c r="JFZ192" s="148"/>
      <c r="JGA192" s="148"/>
      <c r="JGB192" s="148"/>
      <c r="JGC192" s="148"/>
      <c r="JGD192" s="148"/>
      <c r="JGE192" s="148"/>
      <c r="JGF192" s="148"/>
      <c r="JGG192" s="148"/>
      <c r="JGH192" s="148"/>
      <c r="JGI192" s="148"/>
      <c r="JGJ192" s="148"/>
      <c r="JGK192" s="148"/>
      <c r="JGL192" s="148"/>
      <c r="JGM192" s="148"/>
      <c r="JGN192" s="148"/>
      <c r="JGO192" s="148"/>
      <c r="JGP192" s="148"/>
      <c r="JGQ192" s="148"/>
      <c r="JGR192" s="148"/>
      <c r="JGS192" s="148"/>
      <c r="JGT192" s="148"/>
      <c r="JGU192" s="148"/>
      <c r="JGV192" s="148"/>
      <c r="JGW192" s="148"/>
      <c r="JGX192" s="148"/>
      <c r="JGY192" s="148"/>
      <c r="JGZ192" s="148"/>
      <c r="JHA192" s="148"/>
      <c r="JHB192" s="148"/>
      <c r="JHC192" s="148"/>
      <c r="JHD192" s="148"/>
      <c r="JHE192" s="148"/>
      <c r="JHF192" s="148"/>
      <c r="JHG192" s="148"/>
      <c r="JHH192" s="148"/>
      <c r="JHI192" s="148"/>
      <c r="JHJ192" s="148"/>
      <c r="JHK192" s="148"/>
      <c r="JHL192" s="148"/>
      <c r="JHM192" s="148"/>
      <c r="JHN192" s="148"/>
      <c r="JHO192" s="148"/>
      <c r="JHP192" s="148"/>
      <c r="JHQ192" s="148"/>
      <c r="JHR192" s="148"/>
      <c r="JHS192" s="148"/>
      <c r="JHT192" s="148"/>
      <c r="JHU192" s="148"/>
      <c r="JHV192" s="148"/>
      <c r="JHW192" s="148"/>
      <c r="JHX192" s="148"/>
      <c r="JHY192" s="148"/>
      <c r="JHZ192" s="148"/>
      <c r="JIA192" s="148"/>
      <c r="JIB192" s="148"/>
      <c r="JIC192" s="148"/>
      <c r="JID192" s="148"/>
      <c r="JIE192" s="148"/>
      <c r="JIF192" s="148"/>
      <c r="JIG192" s="148"/>
      <c r="JIH192" s="148"/>
      <c r="JII192" s="148"/>
      <c r="JIJ192" s="148"/>
      <c r="JIK192" s="148"/>
      <c r="JIL192" s="148"/>
      <c r="JIM192" s="148"/>
      <c r="JIN192" s="148"/>
      <c r="JIO192" s="148"/>
      <c r="JIP192" s="148"/>
      <c r="JIQ192" s="148"/>
      <c r="JIR192" s="148"/>
      <c r="JIS192" s="148"/>
      <c r="JIT192" s="148"/>
      <c r="JIU192" s="148"/>
      <c r="JIV192" s="148"/>
      <c r="JIW192" s="148"/>
      <c r="JIX192" s="148"/>
      <c r="JIY192" s="148"/>
      <c r="JIZ192" s="148"/>
      <c r="JJA192" s="148"/>
      <c r="JJB192" s="148"/>
      <c r="JJC192" s="148"/>
      <c r="JJD192" s="148"/>
      <c r="JJE192" s="148"/>
      <c r="JJF192" s="148"/>
      <c r="JJG192" s="148"/>
      <c r="JJH192" s="148"/>
      <c r="JJI192" s="148"/>
      <c r="JJJ192" s="148"/>
      <c r="JJK192" s="148"/>
      <c r="JJL192" s="148"/>
      <c r="JJM192" s="148"/>
      <c r="JJN192" s="148"/>
      <c r="JJO192" s="148"/>
      <c r="JJP192" s="148"/>
      <c r="JJQ192" s="148"/>
      <c r="JJR192" s="148"/>
      <c r="JJS192" s="148"/>
      <c r="JJT192" s="148"/>
      <c r="JJU192" s="148"/>
      <c r="JJV192" s="148"/>
      <c r="JJW192" s="148"/>
      <c r="JJX192" s="148"/>
      <c r="JJY192" s="148"/>
      <c r="JJZ192" s="148"/>
      <c r="JKA192" s="148"/>
      <c r="JKB192" s="148"/>
      <c r="JKC192" s="148"/>
      <c r="JKD192" s="148"/>
      <c r="JKE192" s="148"/>
      <c r="JKF192" s="148"/>
      <c r="JKG192" s="148"/>
      <c r="JKH192" s="148"/>
      <c r="JKI192" s="148"/>
      <c r="JKJ192" s="148"/>
      <c r="JKK192" s="148"/>
      <c r="JKL192" s="148"/>
      <c r="JKM192" s="148"/>
      <c r="JKN192" s="148"/>
      <c r="JKO192" s="148"/>
      <c r="JKP192" s="148"/>
      <c r="JKQ192" s="148"/>
      <c r="JKR192" s="148"/>
      <c r="JKS192" s="148"/>
      <c r="JKT192" s="148"/>
      <c r="JKU192" s="148"/>
      <c r="JKV192" s="148"/>
      <c r="JKW192" s="148"/>
      <c r="JKX192" s="148"/>
      <c r="JKY192" s="148"/>
      <c r="JKZ192" s="148"/>
      <c r="JLA192" s="148"/>
      <c r="JLB192" s="148"/>
      <c r="JLC192" s="148"/>
      <c r="JLD192" s="148"/>
      <c r="JLE192" s="148"/>
      <c r="JLF192" s="148"/>
      <c r="JLG192" s="148"/>
      <c r="JLH192" s="148"/>
      <c r="JLI192" s="148"/>
      <c r="JLJ192" s="148"/>
      <c r="JLK192" s="148"/>
      <c r="JLL192" s="148"/>
      <c r="JLM192" s="148"/>
      <c r="JLN192" s="148"/>
      <c r="JLO192" s="148"/>
      <c r="JLP192" s="148"/>
      <c r="JLQ192" s="148"/>
      <c r="JLR192" s="148"/>
      <c r="JLS192" s="148"/>
      <c r="JLT192" s="148"/>
      <c r="JLU192" s="148"/>
      <c r="JLV192" s="148"/>
      <c r="JLW192" s="148"/>
      <c r="JLX192" s="148"/>
      <c r="JLY192" s="148"/>
      <c r="JLZ192" s="148"/>
      <c r="JMA192" s="148"/>
      <c r="JMB192" s="148"/>
      <c r="JMC192" s="148"/>
      <c r="JMD192" s="148"/>
      <c r="JME192" s="148"/>
      <c r="JMF192" s="148"/>
      <c r="JMG192" s="148"/>
      <c r="JMH192" s="148"/>
      <c r="JMI192" s="148"/>
      <c r="JMJ192" s="148"/>
      <c r="JMK192" s="148"/>
      <c r="JML192" s="148"/>
      <c r="JMM192" s="148"/>
      <c r="JMN192" s="148"/>
      <c r="JMO192" s="148"/>
      <c r="JMP192" s="148"/>
      <c r="JMQ192" s="148"/>
      <c r="JMR192" s="148"/>
      <c r="JMS192" s="148"/>
      <c r="JMT192" s="148"/>
      <c r="JMU192" s="148"/>
      <c r="JMV192" s="148"/>
      <c r="JMW192" s="148"/>
      <c r="JMX192" s="148"/>
      <c r="JMY192" s="148"/>
      <c r="JMZ192" s="148"/>
      <c r="JNA192" s="148"/>
      <c r="JNB192" s="148"/>
      <c r="JNC192" s="148"/>
      <c r="JND192" s="148"/>
      <c r="JNE192" s="148"/>
      <c r="JNF192" s="148"/>
      <c r="JNG192" s="148"/>
      <c r="JNH192" s="148"/>
      <c r="JNI192" s="148"/>
      <c r="JNJ192" s="148"/>
      <c r="JNK192" s="148"/>
      <c r="JNL192" s="148"/>
      <c r="JNM192" s="148"/>
      <c r="JNN192" s="148"/>
      <c r="JNO192" s="148"/>
      <c r="JNP192" s="148"/>
      <c r="JNQ192" s="148"/>
      <c r="JNR192" s="148"/>
      <c r="JNS192" s="148"/>
      <c r="JNT192" s="148"/>
      <c r="JNU192" s="148"/>
      <c r="JNV192" s="148"/>
      <c r="JNW192" s="148"/>
      <c r="JNX192" s="148"/>
      <c r="JNY192" s="148"/>
      <c r="JNZ192" s="148"/>
      <c r="JOA192" s="148"/>
      <c r="JOB192" s="148"/>
      <c r="JOC192" s="148"/>
      <c r="JOD192" s="148"/>
      <c r="JOE192" s="148"/>
      <c r="JOF192" s="148"/>
      <c r="JOG192" s="148"/>
      <c r="JOH192" s="148"/>
      <c r="JOI192" s="148"/>
      <c r="JOJ192" s="148"/>
      <c r="JOK192" s="148"/>
      <c r="JOL192" s="148"/>
      <c r="JOM192" s="148"/>
      <c r="JON192" s="148"/>
      <c r="JOO192" s="148"/>
      <c r="JOP192" s="148"/>
      <c r="JOQ192" s="148"/>
      <c r="JOR192" s="148"/>
      <c r="JOS192" s="148"/>
      <c r="JOT192" s="148"/>
      <c r="JOU192" s="148"/>
      <c r="JOV192" s="148"/>
      <c r="JOW192" s="148"/>
      <c r="JOX192" s="148"/>
      <c r="JOY192" s="148"/>
      <c r="JOZ192" s="148"/>
      <c r="JPA192" s="148"/>
      <c r="JPB192" s="148"/>
      <c r="JPC192" s="148"/>
      <c r="JPD192" s="148"/>
      <c r="JPE192" s="148"/>
      <c r="JPF192" s="148"/>
      <c r="JPG192" s="148"/>
      <c r="JPH192" s="148"/>
      <c r="JPI192" s="148"/>
      <c r="JPJ192" s="148"/>
      <c r="JPK192" s="148"/>
      <c r="JPL192" s="148"/>
      <c r="JPM192" s="148"/>
      <c r="JPN192" s="148"/>
      <c r="JPO192" s="148"/>
      <c r="JPP192" s="148"/>
      <c r="JPQ192" s="148"/>
      <c r="JPR192" s="148"/>
      <c r="JPS192" s="148"/>
      <c r="JPT192" s="148"/>
      <c r="JPU192" s="148"/>
      <c r="JPV192" s="148"/>
      <c r="JPW192" s="148"/>
      <c r="JPX192" s="148"/>
      <c r="JPY192" s="148"/>
      <c r="JPZ192" s="148"/>
      <c r="JQA192" s="148"/>
      <c r="JQB192" s="148"/>
      <c r="JQC192" s="148"/>
      <c r="JQD192" s="148"/>
      <c r="JQE192" s="148"/>
      <c r="JQF192" s="148"/>
      <c r="JQG192" s="148"/>
      <c r="JQH192" s="148"/>
      <c r="JQI192" s="148"/>
      <c r="JQJ192" s="148"/>
      <c r="JQK192" s="148"/>
      <c r="JQL192" s="148"/>
      <c r="JQM192" s="148"/>
      <c r="JQN192" s="148"/>
      <c r="JQO192" s="148"/>
      <c r="JQP192" s="148"/>
      <c r="JQQ192" s="148"/>
      <c r="JQR192" s="148"/>
      <c r="JQS192" s="148"/>
      <c r="JQT192" s="148"/>
      <c r="JQU192" s="148"/>
      <c r="JQV192" s="148"/>
      <c r="JQW192" s="148"/>
      <c r="JQX192" s="148"/>
      <c r="JQY192" s="148"/>
      <c r="JQZ192" s="148"/>
      <c r="JRA192" s="148"/>
      <c r="JRB192" s="148"/>
      <c r="JRC192" s="148"/>
      <c r="JRD192" s="148"/>
      <c r="JRE192" s="148"/>
      <c r="JRF192" s="148"/>
      <c r="JRG192" s="148"/>
      <c r="JRH192" s="148"/>
      <c r="JRI192" s="148"/>
      <c r="JRJ192" s="148"/>
      <c r="JRK192" s="148"/>
      <c r="JRL192" s="148"/>
      <c r="JRM192" s="148"/>
      <c r="JRN192" s="148"/>
      <c r="JRO192" s="148"/>
      <c r="JRP192" s="148"/>
      <c r="JRQ192" s="148"/>
      <c r="JRR192" s="148"/>
      <c r="JRS192" s="148"/>
      <c r="JRT192" s="148"/>
      <c r="JRU192" s="148"/>
      <c r="JRV192" s="148"/>
      <c r="JRW192" s="148"/>
      <c r="JRX192" s="148"/>
      <c r="JRY192" s="148"/>
      <c r="JRZ192" s="148"/>
      <c r="JSA192" s="148"/>
      <c r="JSB192" s="148"/>
      <c r="JSC192" s="148"/>
      <c r="JSD192" s="148"/>
      <c r="JSE192" s="148"/>
      <c r="JSF192" s="148"/>
      <c r="JSG192" s="148"/>
      <c r="JSH192" s="148"/>
      <c r="JSI192" s="148"/>
      <c r="JSJ192" s="148"/>
      <c r="JSK192" s="148"/>
      <c r="JSL192" s="148"/>
      <c r="JSM192" s="148"/>
      <c r="JSN192" s="148"/>
      <c r="JSO192" s="148"/>
      <c r="JSP192" s="148"/>
      <c r="JSQ192" s="148"/>
      <c r="JSR192" s="148"/>
      <c r="JSS192" s="148"/>
      <c r="JST192" s="148"/>
      <c r="JSU192" s="148"/>
      <c r="JSV192" s="148"/>
      <c r="JSW192" s="148"/>
      <c r="JSX192" s="148"/>
      <c r="JSY192" s="148"/>
      <c r="JSZ192" s="148"/>
      <c r="JTA192" s="148"/>
      <c r="JTB192" s="148"/>
      <c r="JTC192" s="148"/>
      <c r="JTD192" s="148"/>
      <c r="JTE192" s="148"/>
      <c r="JTF192" s="148"/>
      <c r="JTG192" s="148"/>
      <c r="JTH192" s="148"/>
      <c r="JTI192" s="148"/>
      <c r="JTJ192" s="148"/>
      <c r="JTK192" s="148"/>
      <c r="JTL192" s="148"/>
      <c r="JTM192" s="148"/>
      <c r="JTN192" s="148"/>
      <c r="JTO192" s="148"/>
      <c r="JTP192" s="148"/>
      <c r="JTQ192" s="148"/>
      <c r="JTR192" s="148"/>
      <c r="JTS192" s="148"/>
      <c r="JTT192" s="148"/>
      <c r="JTU192" s="148"/>
      <c r="JTV192" s="148"/>
      <c r="JTW192" s="148"/>
      <c r="JTX192" s="148"/>
      <c r="JTY192" s="148"/>
      <c r="JTZ192" s="148"/>
      <c r="JUA192" s="148"/>
      <c r="JUB192" s="148"/>
      <c r="JUC192" s="148"/>
      <c r="JUD192" s="148"/>
      <c r="JUE192" s="148"/>
      <c r="JUF192" s="148"/>
      <c r="JUG192" s="148"/>
      <c r="JUH192" s="148"/>
      <c r="JUI192" s="148"/>
      <c r="JUJ192" s="148"/>
      <c r="JUK192" s="148"/>
      <c r="JUL192" s="148"/>
      <c r="JUM192" s="148"/>
      <c r="JUN192" s="148"/>
      <c r="JUO192" s="148"/>
      <c r="JUP192" s="148"/>
      <c r="JUQ192" s="148"/>
      <c r="JUR192" s="148"/>
      <c r="JUS192" s="148"/>
      <c r="JUT192" s="148"/>
      <c r="JUU192" s="148"/>
      <c r="JUV192" s="148"/>
      <c r="JUW192" s="148"/>
      <c r="JUX192" s="148"/>
      <c r="JUY192" s="148"/>
      <c r="JUZ192" s="148"/>
      <c r="JVA192" s="148"/>
      <c r="JVB192" s="148"/>
      <c r="JVC192" s="148"/>
      <c r="JVD192" s="148"/>
      <c r="JVE192" s="148"/>
      <c r="JVF192" s="148"/>
      <c r="JVG192" s="148"/>
      <c r="JVH192" s="148"/>
      <c r="JVI192" s="148"/>
      <c r="JVJ192" s="148"/>
      <c r="JVK192" s="148"/>
      <c r="JVL192" s="148"/>
      <c r="JVM192" s="148"/>
      <c r="JVN192" s="148"/>
      <c r="JVO192" s="148"/>
      <c r="JVP192" s="148"/>
      <c r="JVQ192" s="148"/>
      <c r="JVR192" s="148"/>
      <c r="JVS192" s="148"/>
      <c r="JVT192" s="148"/>
      <c r="JVU192" s="148"/>
      <c r="JVV192" s="148"/>
      <c r="JVW192" s="148"/>
      <c r="JVX192" s="148"/>
      <c r="JVY192" s="148"/>
      <c r="JVZ192" s="148"/>
      <c r="JWA192" s="148"/>
      <c r="JWB192" s="148"/>
      <c r="JWC192" s="148"/>
      <c r="JWD192" s="148"/>
      <c r="JWE192" s="148"/>
      <c r="JWF192" s="148"/>
      <c r="JWG192" s="148"/>
      <c r="JWH192" s="148"/>
      <c r="JWI192" s="148"/>
      <c r="JWJ192" s="148"/>
      <c r="JWK192" s="148"/>
      <c r="JWL192" s="148"/>
      <c r="JWM192" s="148"/>
      <c r="JWN192" s="148"/>
      <c r="JWO192" s="148"/>
      <c r="JWP192" s="148"/>
      <c r="JWQ192" s="148"/>
      <c r="JWR192" s="148"/>
      <c r="JWS192" s="148"/>
      <c r="JWT192" s="148"/>
      <c r="JWU192" s="148"/>
      <c r="JWV192" s="148"/>
      <c r="JWW192" s="148"/>
      <c r="JWX192" s="148"/>
      <c r="JWY192" s="148"/>
      <c r="JWZ192" s="148"/>
      <c r="JXA192" s="148"/>
      <c r="JXB192" s="148"/>
      <c r="JXC192" s="148"/>
      <c r="JXD192" s="148"/>
      <c r="JXE192" s="148"/>
      <c r="JXF192" s="148"/>
      <c r="JXG192" s="148"/>
      <c r="JXH192" s="148"/>
      <c r="JXI192" s="148"/>
      <c r="JXJ192" s="148"/>
      <c r="JXK192" s="148"/>
      <c r="JXL192" s="148"/>
      <c r="JXM192" s="148"/>
      <c r="JXN192" s="148"/>
      <c r="JXO192" s="148"/>
      <c r="JXP192" s="148"/>
      <c r="JXQ192" s="148"/>
      <c r="JXR192" s="148"/>
      <c r="JXS192" s="148"/>
      <c r="JXT192" s="148"/>
      <c r="JXU192" s="148"/>
      <c r="JXV192" s="148"/>
      <c r="JXW192" s="148"/>
      <c r="JXX192" s="148"/>
      <c r="JXY192" s="148"/>
      <c r="JXZ192" s="148"/>
      <c r="JYA192" s="148"/>
      <c r="JYB192" s="148"/>
      <c r="JYC192" s="148"/>
      <c r="JYD192" s="148"/>
      <c r="JYE192" s="148"/>
      <c r="JYF192" s="148"/>
      <c r="JYG192" s="148"/>
      <c r="JYH192" s="148"/>
      <c r="JYI192" s="148"/>
      <c r="JYJ192" s="148"/>
      <c r="JYK192" s="148"/>
      <c r="JYL192" s="148"/>
      <c r="JYM192" s="148"/>
      <c r="JYN192" s="148"/>
      <c r="JYO192" s="148"/>
      <c r="JYP192" s="148"/>
      <c r="JYQ192" s="148"/>
      <c r="JYR192" s="148"/>
      <c r="JYS192" s="148"/>
      <c r="JYT192" s="148"/>
      <c r="JYU192" s="148"/>
      <c r="JYV192" s="148"/>
      <c r="JYW192" s="148"/>
      <c r="JYX192" s="148"/>
      <c r="JYY192" s="148"/>
      <c r="JYZ192" s="148"/>
      <c r="JZA192" s="148"/>
      <c r="JZB192" s="148"/>
      <c r="JZC192" s="148"/>
      <c r="JZD192" s="148"/>
      <c r="JZE192" s="148"/>
      <c r="JZF192" s="148"/>
      <c r="JZG192" s="148"/>
      <c r="JZH192" s="148"/>
      <c r="JZI192" s="148"/>
      <c r="JZJ192" s="148"/>
      <c r="JZK192" s="148"/>
      <c r="JZL192" s="148"/>
      <c r="JZM192" s="148"/>
      <c r="JZN192" s="148"/>
      <c r="JZO192" s="148"/>
      <c r="JZP192" s="148"/>
      <c r="JZQ192" s="148"/>
      <c r="JZR192" s="148"/>
      <c r="JZS192" s="148"/>
      <c r="JZT192" s="148"/>
      <c r="JZU192" s="148"/>
      <c r="JZV192" s="148"/>
      <c r="JZW192" s="148"/>
      <c r="JZX192" s="148"/>
      <c r="JZY192" s="148"/>
      <c r="JZZ192" s="148"/>
      <c r="KAA192" s="148"/>
      <c r="KAB192" s="148"/>
      <c r="KAC192" s="148"/>
      <c r="KAD192" s="148"/>
      <c r="KAE192" s="148"/>
      <c r="KAF192" s="148"/>
      <c r="KAG192" s="148"/>
      <c r="KAH192" s="148"/>
      <c r="KAI192" s="148"/>
      <c r="KAJ192" s="148"/>
      <c r="KAK192" s="148"/>
      <c r="KAL192" s="148"/>
      <c r="KAM192" s="148"/>
      <c r="KAN192" s="148"/>
      <c r="KAO192" s="148"/>
      <c r="KAP192" s="148"/>
      <c r="KAQ192" s="148"/>
      <c r="KAR192" s="148"/>
      <c r="KAS192" s="148"/>
      <c r="KAT192" s="148"/>
      <c r="KAU192" s="148"/>
      <c r="KAV192" s="148"/>
      <c r="KAW192" s="148"/>
      <c r="KAX192" s="148"/>
      <c r="KAY192" s="148"/>
      <c r="KAZ192" s="148"/>
      <c r="KBA192" s="148"/>
      <c r="KBB192" s="148"/>
      <c r="KBC192" s="148"/>
      <c r="KBD192" s="148"/>
      <c r="KBE192" s="148"/>
      <c r="KBF192" s="148"/>
      <c r="KBG192" s="148"/>
      <c r="KBH192" s="148"/>
      <c r="KBI192" s="148"/>
      <c r="KBJ192" s="148"/>
      <c r="KBK192" s="148"/>
      <c r="KBL192" s="148"/>
      <c r="KBM192" s="148"/>
      <c r="KBN192" s="148"/>
      <c r="KBO192" s="148"/>
      <c r="KBP192" s="148"/>
      <c r="KBQ192" s="148"/>
      <c r="KBR192" s="148"/>
      <c r="KBS192" s="148"/>
      <c r="KBT192" s="148"/>
      <c r="KBU192" s="148"/>
      <c r="KBV192" s="148"/>
      <c r="KBW192" s="148"/>
      <c r="KBX192" s="148"/>
      <c r="KBY192" s="148"/>
      <c r="KBZ192" s="148"/>
      <c r="KCA192" s="148"/>
      <c r="KCB192" s="148"/>
      <c r="KCC192" s="148"/>
      <c r="KCD192" s="148"/>
      <c r="KCE192" s="148"/>
      <c r="KCF192" s="148"/>
      <c r="KCG192" s="148"/>
      <c r="KCH192" s="148"/>
      <c r="KCI192" s="148"/>
      <c r="KCJ192" s="148"/>
      <c r="KCK192" s="148"/>
      <c r="KCL192" s="148"/>
      <c r="KCM192" s="148"/>
      <c r="KCN192" s="148"/>
      <c r="KCO192" s="148"/>
      <c r="KCP192" s="148"/>
      <c r="KCQ192" s="148"/>
      <c r="KCR192" s="148"/>
      <c r="KCS192" s="148"/>
      <c r="KCT192" s="148"/>
      <c r="KCU192" s="148"/>
      <c r="KCV192" s="148"/>
      <c r="KCW192" s="148"/>
      <c r="KCX192" s="148"/>
      <c r="KCY192" s="148"/>
      <c r="KCZ192" s="148"/>
      <c r="KDA192" s="148"/>
      <c r="KDB192" s="148"/>
      <c r="KDC192" s="148"/>
      <c r="KDD192" s="148"/>
      <c r="KDE192" s="148"/>
      <c r="KDF192" s="148"/>
      <c r="KDG192" s="148"/>
      <c r="KDH192" s="148"/>
      <c r="KDI192" s="148"/>
      <c r="KDJ192" s="148"/>
      <c r="KDK192" s="148"/>
      <c r="KDL192" s="148"/>
      <c r="KDM192" s="148"/>
      <c r="KDN192" s="148"/>
      <c r="KDO192" s="148"/>
      <c r="KDP192" s="148"/>
      <c r="KDQ192" s="148"/>
      <c r="KDR192" s="148"/>
      <c r="KDS192" s="148"/>
      <c r="KDT192" s="148"/>
      <c r="KDU192" s="148"/>
      <c r="KDV192" s="148"/>
      <c r="KDW192" s="148"/>
      <c r="KDX192" s="148"/>
      <c r="KDY192" s="148"/>
      <c r="KDZ192" s="148"/>
      <c r="KEA192" s="148"/>
      <c r="KEB192" s="148"/>
      <c r="KEC192" s="148"/>
      <c r="KED192" s="148"/>
      <c r="KEE192" s="148"/>
      <c r="KEF192" s="148"/>
      <c r="KEG192" s="148"/>
      <c r="KEH192" s="148"/>
      <c r="KEI192" s="148"/>
      <c r="KEJ192" s="148"/>
      <c r="KEK192" s="148"/>
      <c r="KEL192" s="148"/>
      <c r="KEM192" s="148"/>
      <c r="KEN192" s="148"/>
      <c r="KEO192" s="148"/>
      <c r="KEP192" s="148"/>
      <c r="KEQ192" s="148"/>
      <c r="KER192" s="148"/>
      <c r="KES192" s="148"/>
      <c r="KET192" s="148"/>
      <c r="KEU192" s="148"/>
      <c r="KEV192" s="148"/>
      <c r="KEW192" s="148"/>
      <c r="KEX192" s="148"/>
      <c r="KEY192" s="148"/>
      <c r="KEZ192" s="148"/>
      <c r="KFA192" s="148"/>
      <c r="KFB192" s="148"/>
      <c r="KFC192" s="148"/>
      <c r="KFD192" s="148"/>
      <c r="KFE192" s="148"/>
      <c r="KFF192" s="148"/>
      <c r="KFG192" s="148"/>
      <c r="KFH192" s="148"/>
      <c r="KFI192" s="148"/>
      <c r="KFJ192" s="148"/>
      <c r="KFK192" s="148"/>
      <c r="KFL192" s="148"/>
      <c r="KFM192" s="148"/>
      <c r="KFN192" s="148"/>
      <c r="KFO192" s="148"/>
      <c r="KFP192" s="148"/>
      <c r="KFQ192" s="148"/>
      <c r="KFR192" s="148"/>
      <c r="KFS192" s="148"/>
      <c r="KFT192" s="148"/>
      <c r="KFU192" s="148"/>
      <c r="KFV192" s="148"/>
      <c r="KFW192" s="148"/>
      <c r="KFX192" s="148"/>
      <c r="KFY192" s="148"/>
      <c r="KFZ192" s="148"/>
      <c r="KGA192" s="148"/>
      <c r="KGB192" s="148"/>
      <c r="KGC192" s="148"/>
      <c r="KGD192" s="148"/>
      <c r="KGE192" s="148"/>
      <c r="KGF192" s="148"/>
      <c r="KGG192" s="148"/>
      <c r="KGH192" s="148"/>
      <c r="KGI192" s="148"/>
      <c r="KGJ192" s="148"/>
      <c r="KGK192" s="148"/>
      <c r="KGL192" s="148"/>
      <c r="KGM192" s="148"/>
      <c r="KGN192" s="148"/>
      <c r="KGO192" s="148"/>
      <c r="KGP192" s="148"/>
      <c r="KGQ192" s="148"/>
      <c r="KGR192" s="148"/>
      <c r="KGS192" s="148"/>
      <c r="KGT192" s="148"/>
      <c r="KGU192" s="148"/>
      <c r="KGV192" s="148"/>
      <c r="KGW192" s="148"/>
      <c r="KGX192" s="148"/>
      <c r="KGY192" s="148"/>
      <c r="KGZ192" s="148"/>
      <c r="KHA192" s="148"/>
      <c r="KHB192" s="148"/>
      <c r="KHC192" s="148"/>
      <c r="KHD192" s="148"/>
      <c r="KHE192" s="148"/>
      <c r="KHF192" s="148"/>
      <c r="KHG192" s="148"/>
      <c r="KHH192" s="148"/>
      <c r="KHI192" s="148"/>
      <c r="KHJ192" s="148"/>
      <c r="KHK192" s="148"/>
      <c r="KHL192" s="148"/>
      <c r="KHM192" s="148"/>
      <c r="KHN192" s="148"/>
      <c r="KHO192" s="148"/>
      <c r="KHP192" s="148"/>
      <c r="KHQ192" s="148"/>
      <c r="KHR192" s="148"/>
      <c r="KHS192" s="148"/>
      <c r="KHT192" s="148"/>
      <c r="KHU192" s="148"/>
      <c r="KHV192" s="148"/>
      <c r="KHW192" s="148"/>
      <c r="KHX192" s="148"/>
      <c r="KHY192" s="148"/>
      <c r="KHZ192" s="148"/>
      <c r="KIA192" s="148"/>
      <c r="KIB192" s="148"/>
      <c r="KIC192" s="148"/>
      <c r="KID192" s="148"/>
      <c r="KIE192" s="148"/>
      <c r="KIF192" s="148"/>
      <c r="KIG192" s="148"/>
      <c r="KIH192" s="148"/>
      <c r="KII192" s="148"/>
      <c r="KIJ192" s="148"/>
      <c r="KIK192" s="148"/>
      <c r="KIL192" s="148"/>
      <c r="KIM192" s="148"/>
      <c r="KIN192" s="148"/>
      <c r="KIO192" s="148"/>
      <c r="KIP192" s="148"/>
      <c r="KIQ192" s="148"/>
      <c r="KIR192" s="148"/>
      <c r="KIS192" s="148"/>
      <c r="KIT192" s="148"/>
      <c r="KIU192" s="148"/>
      <c r="KIV192" s="148"/>
      <c r="KIW192" s="148"/>
      <c r="KIX192" s="148"/>
      <c r="KIY192" s="148"/>
      <c r="KIZ192" s="148"/>
      <c r="KJA192" s="148"/>
      <c r="KJB192" s="148"/>
      <c r="KJC192" s="148"/>
      <c r="KJD192" s="148"/>
      <c r="KJE192" s="148"/>
      <c r="KJF192" s="148"/>
      <c r="KJG192" s="148"/>
      <c r="KJH192" s="148"/>
      <c r="KJI192" s="148"/>
      <c r="KJJ192" s="148"/>
      <c r="KJK192" s="148"/>
      <c r="KJL192" s="148"/>
      <c r="KJM192" s="148"/>
      <c r="KJN192" s="148"/>
      <c r="KJO192" s="148"/>
      <c r="KJP192" s="148"/>
      <c r="KJQ192" s="148"/>
      <c r="KJR192" s="148"/>
      <c r="KJS192" s="148"/>
      <c r="KJT192" s="148"/>
      <c r="KJU192" s="148"/>
      <c r="KJV192" s="148"/>
      <c r="KJW192" s="148"/>
      <c r="KJX192" s="148"/>
      <c r="KJY192" s="148"/>
      <c r="KJZ192" s="148"/>
      <c r="KKA192" s="148"/>
      <c r="KKB192" s="148"/>
      <c r="KKC192" s="148"/>
      <c r="KKD192" s="148"/>
      <c r="KKE192" s="148"/>
      <c r="KKF192" s="148"/>
      <c r="KKG192" s="148"/>
      <c r="KKH192" s="148"/>
      <c r="KKI192" s="148"/>
      <c r="KKJ192" s="148"/>
      <c r="KKK192" s="148"/>
      <c r="KKL192" s="148"/>
      <c r="KKM192" s="148"/>
      <c r="KKN192" s="148"/>
      <c r="KKO192" s="148"/>
      <c r="KKP192" s="148"/>
      <c r="KKQ192" s="148"/>
      <c r="KKR192" s="148"/>
      <c r="KKS192" s="148"/>
      <c r="KKT192" s="148"/>
      <c r="KKU192" s="148"/>
      <c r="KKV192" s="148"/>
      <c r="KKW192" s="148"/>
      <c r="KKX192" s="148"/>
      <c r="KKY192" s="148"/>
      <c r="KKZ192" s="148"/>
      <c r="KLA192" s="148"/>
      <c r="KLB192" s="148"/>
      <c r="KLC192" s="148"/>
      <c r="KLD192" s="148"/>
      <c r="KLE192" s="148"/>
      <c r="KLF192" s="148"/>
      <c r="KLG192" s="148"/>
      <c r="KLH192" s="148"/>
      <c r="KLI192" s="148"/>
      <c r="KLJ192" s="148"/>
      <c r="KLK192" s="148"/>
      <c r="KLL192" s="148"/>
      <c r="KLM192" s="148"/>
      <c r="KLN192" s="148"/>
      <c r="KLO192" s="148"/>
      <c r="KLP192" s="148"/>
      <c r="KLQ192" s="148"/>
      <c r="KLR192" s="148"/>
      <c r="KLS192" s="148"/>
      <c r="KLT192" s="148"/>
      <c r="KLU192" s="148"/>
      <c r="KLV192" s="148"/>
      <c r="KLW192" s="148"/>
      <c r="KLX192" s="148"/>
      <c r="KLY192" s="148"/>
      <c r="KLZ192" s="148"/>
      <c r="KMA192" s="148"/>
      <c r="KMB192" s="148"/>
      <c r="KMC192" s="148"/>
      <c r="KMD192" s="148"/>
      <c r="KME192" s="148"/>
      <c r="KMF192" s="148"/>
      <c r="KMG192" s="148"/>
      <c r="KMH192" s="148"/>
      <c r="KMI192" s="148"/>
      <c r="KMJ192" s="148"/>
      <c r="KMK192" s="148"/>
      <c r="KML192" s="148"/>
      <c r="KMM192" s="148"/>
      <c r="KMN192" s="148"/>
      <c r="KMO192" s="148"/>
      <c r="KMP192" s="148"/>
      <c r="KMQ192" s="148"/>
      <c r="KMR192" s="148"/>
      <c r="KMS192" s="148"/>
      <c r="KMT192" s="148"/>
      <c r="KMU192" s="148"/>
      <c r="KMV192" s="148"/>
      <c r="KMW192" s="148"/>
      <c r="KMX192" s="148"/>
      <c r="KMY192" s="148"/>
      <c r="KMZ192" s="148"/>
      <c r="KNA192" s="148"/>
      <c r="KNB192" s="148"/>
      <c r="KNC192" s="148"/>
      <c r="KND192" s="148"/>
      <c r="KNE192" s="148"/>
      <c r="KNF192" s="148"/>
      <c r="KNG192" s="148"/>
      <c r="KNH192" s="148"/>
      <c r="KNI192" s="148"/>
      <c r="KNJ192" s="148"/>
      <c r="KNK192" s="148"/>
      <c r="KNL192" s="148"/>
      <c r="KNM192" s="148"/>
      <c r="KNN192" s="148"/>
      <c r="KNO192" s="148"/>
      <c r="KNP192" s="148"/>
      <c r="KNQ192" s="148"/>
      <c r="KNR192" s="148"/>
      <c r="KNS192" s="148"/>
      <c r="KNT192" s="148"/>
      <c r="KNU192" s="148"/>
      <c r="KNV192" s="148"/>
      <c r="KNW192" s="148"/>
      <c r="KNX192" s="148"/>
      <c r="KNY192" s="148"/>
      <c r="KNZ192" s="148"/>
      <c r="KOA192" s="148"/>
      <c r="KOB192" s="148"/>
      <c r="KOC192" s="148"/>
      <c r="KOD192" s="148"/>
      <c r="KOE192" s="148"/>
      <c r="KOF192" s="148"/>
      <c r="KOG192" s="148"/>
      <c r="KOH192" s="148"/>
      <c r="KOI192" s="148"/>
      <c r="KOJ192" s="148"/>
      <c r="KOK192" s="148"/>
      <c r="KOL192" s="148"/>
      <c r="KOM192" s="148"/>
      <c r="KON192" s="148"/>
      <c r="KOO192" s="148"/>
      <c r="KOP192" s="148"/>
      <c r="KOQ192" s="148"/>
      <c r="KOR192" s="148"/>
      <c r="KOS192" s="148"/>
      <c r="KOT192" s="148"/>
      <c r="KOU192" s="148"/>
      <c r="KOV192" s="148"/>
      <c r="KOW192" s="148"/>
      <c r="KOX192" s="148"/>
      <c r="KOY192" s="148"/>
      <c r="KOZ192" s="148"/>
      <c r="KPA192" s="148"/>
      <c r="KPB192" s="148"/>
      <c r="KPC192" s="148"/>
      <c r="KPD192" s="148"/>
      <c r="KPE192" s="148"/>
      <c r="KPF192" s="148"/>
      <c r="KPG192" s="148"/>
      <c r="KPH192" s="148"/>
      <c r="KPI192" s="148"/>
      <c r="KPJ192" s="148"/>
      <c r="KPK192" s="148"/>
      <c r="KPL192" s="148"/>
      <c r="KPM192" s="148"/>
      <c r="KPN192" s="148"/>
      <c r="KPO192" s="148"/>
      <c r="KPP192" s="148"/>
      <c r="KPQ192" s="148"/>
      <c r="KPR192" s="148"/>
      <c r="KPS192" s="148"/>
      <c r="KPT192" s="148"/>
      <c r="KPU192" s="148"/>
      <c r="KPV192" s="148"/>
      <c r="KPW192" s="148"/>
      <c r="KPX192" s="148"/>
      <c r="KPY192" s="148"/>
      <c r="KPZ192" s="148"/>
      <c r="KQA192" s="148"/>
      <c r="KQB192" s="148"/>
      <c r="KQC192" s="148"/>
      <c r="KQD192" s="148"/>
      <c r="KQE192" s="148"/>
      <c r="KQF192" s="148"/>
      <c r="KQG192" s="148"/>
      <c r="KQH192" s="148"/>
      <c r="KQI192" s="148"/>
      <c r="KQJ192" s="148"/>
      <c r="KQK192" s="148"/>
      <c r="KQL192" s="148"/>
      <c r="KQM192" s="148"/>
      <c r="KQN192" s="148"/>
      <c r="KQO192" s="148"/>
      <c r="KQP192" s="148"/>
      <c r="KQQ192" s="148"/>
      <c r="KQR192" s="148"/>
      <c r="KQS192" s="148"/>
      <c r="KQT192" s="148"/>
      <c r="KQU192" s="148"/>
      <c r="KQV192" s="148"/>
      <c r="KQW192" s="148"/>
      <c r="KQX192" s="148"/>
      <c r="KQY192" s="148"/>
      <c r="KQZ192" s="148"/>
      <c r="KRA192" s="148"/>
      <c r="KRB192" s="148"/>
      <c r="KRC192" s="148"/>
      <c r="KRD192" s="148"/>
      <c r="KRE192" s="148"/>
      <c r="KRF192" s="148"/>
      <c r="KRG192" s="148"/>
      <c r="KRH192" s="148"/>
      <c r="KRI192" s="148"/>
      <c r="KRJ192" s="148"/>
      <c r="KRK192" s="148"/>
      <c r="KRL192" s="148"/>
      <c r="KRM192" s="148"/>
      <c r="KRN192" s="148"/>
      <c r="KRO192" s="148"/>
      <c r="KRP192" s="148"/>
      <c r="KRQ192" s="148"/>
      <c r="KRR192" s="148"/>
      <c r="KRS192" s="148"/>
      <c r="KRT192" s="148"/>
      <c r="KRU192" s="148"/>
      <c r="KRV192" s="148"/>
      <c r="KRW192" s="148"/>
      <c r="KRX192" s="148"/>
      <c r="KRY192" s="148"/>
      <c r="KRZ192" s="148"/>
      <c r="KSA192" s="148"/>
      <c r="KSB192" s="148"/>
      <c r="KSC192" s="148"/>
      <c r="KSD192" s="148"/>
      <c r="KSE192" s="148"/>
      <c r="KSF192" s="148"/>
      <c r="KSG192" s="148"/>
      <c r="KSH192" s="148"/>
      <c r="KSI192" s="148"/>
      <c r="KSJ192" s="148"/>
      <c r="KSK192" s="148"/>
      <c r="KSL192" s="148"/>
      <c r="KSM192" s="148"/>
      <c r="KSN192" s="148"/>
      <c r="KSO192" s="148"/>
      <c r="KSP192" s="148"/>
      <c r="KSQ192" s="148"/>
      <c r="KSR192" s="148"/>
      <c r="KSS192" s="148"/>
      <c r="KST192" s="148"/>
      <c r="KSU192" s="148"/>
      <c r="KSV192" s="148"/>
      <c r="KSW192" s="148"/>
      <c r="KSX192" s="148"/>
      <c r="KSY192" s="148"/>
      <c r="KSZ192" s="148"/>
      <c r="KTA192" s="148"/>
      <c r="KTB192" s="148"/>
      <c r="KTC192" s="148"/>
      <c r="KTD192" s="148"/>
      <c r="KTE192" s="148"/>
      <c r="KTF192" s="148"/>
      <c r="KTG192" s="148"/>
      <c r="KTH192" s="148"/>
      <c r="KTI192" s="148"/>
      <c r="KTJ192" s="148"/>
      <c r="KTK192" s="148"/>
      <c r="KTL192" s="148"/>
      <c r="KTM192" s="148"/>
      <c r="KTN192" s="148"/>
      <c r="KTO192" s="148"/>
      <c r="KTP192" s="148"/>
      <c r="KTQ192" s="148"/>
      <c r="KTR192" s="148"/>
      <c r="KTS192" s="148"/>
      <c r="KTT192" s="148"/>
      <c r="KTU192" s="148"/>
      <c r="KTV192" s="148"/>
      <c r="KTW192" s="148"/>
      <c r="KTX192" s="148"/>
      <c r="KTY192" s="148"/>
      <c r="KTZ192" s="148"/>
      <c r="KUA192" s="148"/>
      <c r="KUB192" s="148"/>
      <c r="KUC192" s="148"/>
      <c r="KUD192" s="148"/>
      <c r="KUE192" s="148"/>
      <c r="KUF192" s="148"/>
      <c r="KUG192" s="148"/>
      <c r="KUH192" s="148"/>
      <c r="KUI192" s="148"/>
      <c r="KUJ192" s="148"/>
      <c r="KUK192" s="148"/>
      <c r="KUL192" s="148"/>
      <c r="KUM192" s="148"/>
      <c r="KUN192" s="148"/>
      <c r="KUO192" s="148"/>
      <c r="KUP192" s="148"/>
      <c r="KUQ192" s="148"/>
      <c r="KUR192" s="148"/>
      <c r="KUS192" s="148"/>
      <c r="KUT192" s="148"/>
      <c r="KUU192" s="148"/>
      <c r="KUV192" s="148"/>
      <c r="KUW192" s="148"/>
      <c r="KUX192" s="148"/>
      <c r="KUY192" s="148"/>
      <c r="KUZ192" s="148"/>
      <c r="KVA192" s="148"/>
      <c r="KVB192" s="148"/>
      <c r="KVC192" s="148"/>
      <c r="KVD192" s="148"/>
      <c r="KVE192" s="148"/>
      <c r="KVF192" s="148"/>
      <c r="KVG192" s="148"/>
      <c r="KVH192" s="148"/>
      <c r="KVI192" s="148"/>
      <c r="KVJ192" s="148"/>
      <c r="KVK192" s="148"/>
      <c r="KVL192" s="148"/>
      <c r="KVM192" s="148"/>
      <c r="KVN192" s="148"/>
      <c r="KVO192" s="148"/>
      <c r="KVP192" s="148"/>
      <c r="KVQ192" s="148"/>
      <c r="KVR192" s="148"/>
      <c r="KVS192" s="148"/>
      <c r="KVT192" s="148"/>
      <c r="KVU192" s="148"/>
      <c r="KVV192" s="148"/>
      <c r="KVW192" s="148"/>
      <c r="KVX192" s="148"/>
      <c r="KVY192" s="148"/>
      <c r="KVZ192" s="148"/>
      <c r="KWA192" s="148"/>
      <c r="KWB192" s="148"/>
      <c r="KWC192" s="148"/>
      <c r="KWD192" s="148"/>
      <c r="KWE192" s="148"/>
      <c r="KWF192" s="148"/>
      <c r="KWG192" s="148"/>
      <c r="KWH192" s="148"/>
      <c r="KWI192" s="148"/>
      <c r="KWJ192" s="148"/>
      <c r="KWK192" s="148"/>
      <c r="KWL192" s="148"/>
      <c r="KWM192" s="148"/>
      <c r="KWN192" s="148"/>
      <c r="KWO192" s="148"/>
      <c r="KWP192" s="148"/>
      <c r="KWQ192" s="148"/>
      <c r="KWR192" s="148"/>
      <c r="KWS192" s="148"/>
      <c r="KWT192" s="148"/>
      <c r="KWU192" s="148"/>
      <c r="KWV192" s="148"/>
      <c r="KWW192" s="148"/>
      <c r="KWX192" s="148"/>
      <c r="KWY192" s="148"/>
      <c r="KWZ192" s="148"/>
      <c r="KXA192" s="148"/>
      <c r="KXB192" s="148"/>
      <c r="KXC192" s="148"/>
      <c r="KXD192" s="148"/>
      <c r="KXE192" s="148"/>
      <c r="KXF192" s="148"/>
      <c r="KXG192" s="148"/>
      <c r="KXH192" s="148"/>
      <c r="KXI192" s="148"/>
      <c r="KXJ192" s="148"/>
      <c r="KXK192" s="148"/>
      <c r="KXL192" s="148"/>
      <c r="KXM192" s="148"/>
      <c r="KXN192" s="148"/>
      <c r="KXO192" s="148"/>
      <c r="KXP192" s="148"/>
      <c r="KXQ192" s="148"/>
      <c r="KXR192" s="148"/>
      <c r="KXS192" s="148"/>
      <c r="KXT192" s="148"/>
      <c r="KXU192" s="148"/>
      <c r="KXV192" s="148"/>
      <c r="KXW192" s="148"/>
      <c r="KXX192" s="148"/>
      <c r="KXY192" s="148"/>
      <c r="KXZ192" s="148"/>
      <c r="KYA192" s="148"/>
      <c r="KYB192" s="148"/>
      <c r="KYC192" s="148"/>
      <c r="KYD192" s="148"/>
      <c r="KYE192" s="148"/>
      <c r="KYF192" s="148"/>
      <c r="KYG192" s="148"/>
      <c r="KYH192" s="148"/>
      <c r="KYI192" s="148"/>
      <c r="KYJ192" s="148"/>
      <c r="KYK192" s="148"/>
      <c r="KYL192" s="148"/>
      <c r="KYM192" s="148"/>
      <c r="KYN192" s="148"/>
      <c r="KYO192" s="148"/>
      <c r="KYP192" s="148"/>
      <c r="KYQ192" s="148"/>
      <c r="KYR192" s="148"/>
      <c r="KYS192" s="148"/>
      <c r="KYT192" s="148"/>
      <c r="KYU192" s="148"/>
      <c r="KYV192" s="148"/>
      <c r="KYW192" s="148"/>
      <c r="KYX192" s="148"/>
      <c r="KYY192" s="148"/>
      <c r="KYZ192" s="148"/>
      <c r="KZA192" s="148"/>
      <c r="KZB192" s="148"/>
      <c r="KZC192" s="148"/>
      <c r="KZD192" s="148"/>
      <c r="KZE192" s="148"/>
      <c r="KZF192" s="148"/>
      <c r="KZG192" s="148"/>
      <c r="KZH192" s="148"/>
      <c r="KZI192" s="148"/>
      <c r="KZJ192" s="148"/>
      <c r="KZK192" s="148"/>
      <c r="KZL192" s="148"/>
      <c r="KZM192" s="148"/>
      <c r="KZN192" s="148"/>
      <c r="KZO192" s="148"/>
      <c r="KZP192" s="148"/>
      <c r="KZQ192" s="148"/>
      <c r="KZR192" s="148"/>
      <c r="KZS192" s="148"/>
      <c r="KZT192" s="148"/>
      <c r="KZU192" s="148"/>
      <c r="KZV192" s="148"/>
      <c r="KZW192" s="148"/>
      <c r="KZX192" s="148"/>
      <c r="KZY192" s="148"/>
      <c r="KZZ192" s="148"/>
      <c r="LAA192" s="148"/>
      <c r="LAB192" s="148"/>
      <c r="LAC192" s="148"/>
      <c r="LAD192" s="148"/>
      <c r="LAE192" s="148"/>
      <c r="LAF192" s="148"/>
      <c r="LAG192" s="148"/>
      <c r="LAH192" s="148"/>
      <c r="LAI192" s="148"/>
      <c r="LAJ192" s="148"/>
      <c r="LAK192" s="148"/>
      <c r="LAL192" s="148"/>
      <c r="LAM192" s="148"/>
      <c r="LAN192" s="148"/>
      <c r="LAO192" s="148"/>
      <c r="LAP192" s="148"/>
      <c r="LAQ192" s="148"/>
      <c r="LAR192" s="148"/>
      <c r="LAS192" s="148"/>
      <c r="LAT192" s="148"/>
      <c r="LAU192" s="148"/>
      <c r="LAV192" s="148"/>
      <c r="LAW192" s="148"/>
      <c r="LAX192" s="148"/>
      <c r="LAY192" s="148"/>
      <c r="LAZ192" s="148"/>
      <c r="LBA192" s="148"/>
      <c r="LBB192" s="148"/>
      <c r="LBC192" s="148"/>
      <c r="LBD192" s="148"/>
      <c r="LBE192" s="148"/>
      <c r="LBF192" s="148"/>
      <c r="LBG192" s="148"/>
      <c r="LBH192" s="148"/>
      <c r="LBI192" s="148"/>
      <c r="LBJ192" s="148"/>
      <c r="LBK192" s="148"/>
      <c r="LBL192" s="148"/>
      <c r="LBM192" s="148"/>
      <c r="LBN192" s="148"/>
      <c r="LBO192" s="148"/>
      <c r="LBP192" s="148"/>
      <c r="LBQ192" s="148"/>
      <c r="LBR192" s="148"/>
      <c r="LBS192" s="148"/>
      <c r="LBT192" s="148"/>
      <c r="LBU192" s="148"/>
      <c r="LBV192" s="148"/>
      <c r="LBW192" s="148"/>
      <c r="LBX192" s="148"/>
      <c r="LBY192" s="148"/>
      <c r="LBZ192" s="148"/>
      <c r="LCA192" s="148"/>
      <c r="LCB192" s="148"/>
      <c r="LCC192" s="148"/>
      <c r="LCD192" s="148"/>
      <c r="LCE192" s="148"/>
      <c r="LCF192" s="148"/>
      <c r="LCG192" s="148"/>
      <c r="LCH192" s="148"/>
      <c r="LCI192" s="148"/>
      <c r="LCJ192" s="148"/>
      <c r="LCK192" s="148"/>
      <c r="LCL192" s="148"/>
      <c r="LCM192" s="148"/>
      <c r="LCN192" s="148"/>
      <c r="LCO192" s="148"/>
      <c r="LCP192" s="148"/>
      <c r="LCQ192" s="148"/>
      <c r="LCR192" s="148"/>
      <c r="LCS192" s="148"/>
      <c r="LCT192" s="148"/>
      <c r="LCU192" s="148"/>
      <c r="LCV192" s="148"/>
      <c r="LCW192" s="148"/>
      <c r="LCX192" s="148"/>
      <c r="LCY192" s="148"/>
      <c r="LCZ192" s="148"/>
      <c r="LDA192" s="148"/>
      <c r="LDB192" s="148"/>
      <c r="LDC192" s="148"/>
      <c r="LDD192" s="148"/>
      <c r="LDE192" s="148"/>
      <c r="LDF192" s="148"/>
      <c r="LDG192" s="148"/>
      <c r="LDH192" s="148"/>
      <c r="LDI192" s="148"/>
      <c r="LDJ192" s="148"/>
      <c r="LDK192" s="148"/>
      <c r="LDL192" s="148"/>
      <c r="LDM192" s="148"/>
      <c r="LDN192" s="148"/>
      <c r="LDO192" s="148"/>
      <c r="LDP192" s="148"/>
      <c r="LDQ192" s="148"/>
      <c r="LDR192" s="148"/>
      <c r="LDS192" s="148"/>
      <c r="LDT192" s="148"/>
      <c r="LDU192" s="148"/>
      <c r="LDV192" s="148"/>
      <c r="LDW192" s="148"/>
      <c r="LDX192" s="148"/>
      <c r="LDY192" s="148"/>
      <c r="LDZ192" s="148"/>
      <c r="LEA192" s="148"/>
      <c r="LEB192" s="148"/>
      <c r="LEC192" s="148"/>
      <c r="LED192" s="148"/>
      <c r="LEE192" s="148"/>
      <c r="LEF192" s="148"/>
      <c r="LEG192" s="148"/>
      <c r="LEH192" s="148"/>
      <c r="LEI192" s="148"/>
      <c r="LEJ192" s="148"/>
      <c r="LEK192" s="148"/>
      <c r="LEL192" s="148"/>
      <c r="LEM192" s="148"/>
      <c r="LEN192" s="148"/>
      <c r="LEO192" s="148"/>
      <c r="LEP192" s="148"/>
      <c r="LEQ192" s="148"/>
      <c r="LER192" s="148"/>
      <c r="LES192" s="148"/>
      <c r="LET192" s="148"/>
      <c r="LEU192" s="148"/>
      <c r="LEV192" s="148"/>
      <c r="LEW192" s="148"/>
      <c r="LEX192" s="148"/>
      <c r="LEY192" s="148"/>
      <c r="LEZ192" s="148"/>
      <c r="LFA192" s="148"/>
      <c r="LFB192" s="148"/>
      <c r="LFC192" s="148"/>
      <c r="LFD192" s="148"/>
      <c r="LFE192" s="148"/>
      <c r="LFF192" s="148"/>
      <c r="LFG192" s="148"/>
      <c r="LFH192" s="148"/>
      <c r="LFI192" s="148"/>
      <c r="LFJ192" s="148"/>
      <c r="LFK192" s="148"/>
      <c r="LFL192" s="148"/>
      <c r="LFM192" s="148"/>
      <c r="LFN192" s="148"/>
      <c r="LFO192" s="148"/>
      <c r="LFP192" s="148"/>
      <c r="LFQ192" s="148"/>
      <c r="LFR192" s="148"/>
      <c r="LFS192" s="148"/>
      <c r="LFT192" s="148"/>
      <c r="LFU192" s="148"/>
      <c r="LFV192" s="148"/>
      <c r="LFW192" s="148"/>
      <c r="LFX192" s="148"/>
      <c r="LFY192" s="148"/>
      <c r="LFZ192" s="148"/>
      <c r="LGA192" s="148"/>
      <c r="LGB192" s="148"/>
      <c r="LGC192" s="148"/>
      <c r="LGD192" s="148"/>
      <c r="LGE192" s="148"/>
      <c r="LGF192" s="148"/>
      <c r="LGG192" s="148"/>
      <c r="LGH192" s="148"/>
      <c r="LGI192" s="148"/>
      <c r="LGJ192" s="148"/>
      <c r="LGK192" s="148"/>
      <c r="LGL192" s="148"/>
      <c r="LGM192" s="148"/>
      <c r="LGN192" s="148"/>
      <c r="LGO192" s="148"/>
      <c r="LGP192" s="148"/>
      <c r="LGQ192" s="148"/>
      <c r="LGR192" s="148"/>
      <c r="LGS192" s="148"/>
      <c r="LGT192" s="148"/>
      <c r="LGU192" s="148"/>
      <c r="LGV192" s="148"/>
      <c r="LGW192" s="148"/>
      <c r="LGX192" s="148"/>
      <c r="LGY192" s="148"/>
      <c r="LGZ192" s="148"/>
      <c r="LHA192" s="148"/>
      <c r="LHB192" s="148"/>
      <c r="LHC192" s="148"/>
      <c r="LHD192" s="148"/>
      <c r="LHE192" s="148"/>
      <c r="LHF192" s="148"/>
      <c r="LHG192" s="148"/>
      <c r="LHH192" s="148"/>
      <c r="LHI192" s="148"/>
      <c r="LHJ192" s="148"/>
      <c r="LHK192" s="148"/>
      <c r="LHL192" s="148"/>
      <c r="LHM192" s="148"/>
      <c r="LHN192" s="148"/>
      <c r="LHO192" s="148"/>
      <c r="LHP192" s="148"/>
      <c r="LHQ192" s="148"/>
      <c r="LHR192" s="148"/>
      <c r="LHS192" s="148"/>
      <c r="LHT192" s="148"/>
      <c r="LHU192" s="148"/>
      <c r="LHV192" s="148"/>
      <c r="LHW192" s="148"/>
      <c r="LHX192" s="148"/>
      <c r="LHY192" s="148"/>
      <c r="LHZ192" s="148"/>
      <c r="LIA192" s="148"/>
      <c r="LIB192" s="148"/>
      <c r="LIC192" s="148"/>
      <c r="LID192" s="148"/>
      <c r="LIE192" s="148"/>
      <c r="LIF192" s="148"/>
      <c r="LIG192" s="148"/>
      <c r="LIH192" s="148"/>
      <c r="LII192" s="148"/>
      <c r="LIJ192" s="148"/>
      <c r="LIK192" s="148"/>
      <c r="LIL192" s="148"/>
      <c r="LIM192" s="148"/>
      <c r="LIN192" s="148"/>
      <c r="LIO192" s="148"/>
      <c r="LIP192" s="148"/>
      <c r="LIQ192" s="148"/>
      <c r="LIR192" s="148"/>
      <c r="LIS192" s="148"/>
      <c r="LIT192" s="148"/>
      <c r="LIU192" s="148"/>
      <c r="LIV192" s="148"/>
      <c r="LIW192" s="148"/>
      <c r="LIX192" s="148"/>
      <c r="LIY192" s="148"/>
      <c r="LIZ192" s="148"/>
      <c r="LJA192" s="148"/>
      <c r="LJB192" s="148"/>
      <c r="LJC192" s="148"/>
      <c r="LJD192" s="148"/>
      <c r="LJE192" s="148"/>
      <c r="LJF192" s="148"/>
      <c r="LJG192" s="148"/>
      <c r="LJH192" s="148"/>
      <c r="LJI192" s="148"/>
      <c r="LJJ192" s="148"/>
      <c r="LJK192" s="148"/>
      <c r="LJL192" s="148"/>
      <c r="LJM192" s="148"/>
      <c r="LJN192" s="148"/>
      <c r="LJO192" s="148"/>
      <c r="LJP192" s="148"/>
      <c r="LJQ192" s="148"/>
      <c r="LJR192" s="148"/>
      <c r="LJS192" s="148"/>
      <c r="LJT192" s="148"/>
      <c r="LJU192" s="148"/>
      <c r="LJV192" s="148"/>
      <c r="LJW192" s="148"/>
      <c r="LJX192" s="148"/>
      <c r="LJY192" s="148"/>
      <c r="LJZ192" s="148"/>
      <c r="LKA192" s="148"/>
      <c r="LKB192" s="148"/>
      <c r="LKC192" s="148"/>
      <c r="LKD192" s="148"/>
      <c r="LKE192" s="148"/>
      <c r="LKF192" s="148"/>
      <c r="LKG192" s="148"/>
      <c r="LKH192" s="148"/>
      <c r="LKI192" s="148"/>
      <c r="LKJ192" s="148"/>
      <c r="LKK192" s="148"/>
      <c r="LKL192" s="148"/>
      <c r="LKM192" s="148"/>
      <c r="LKN192" s="148"/>
      <c r="LKO192" s="148"/>
      <c r="LKP192" s="148"/>
      <c r="LKQ192" s="148"/>
      <c r="LKR192" s="148"/>
      <c r="LKS192" s="148"/>
      <c r="LKT192" s="148"/>
      <c r="LKU192" s="148"/>
      <c r="LKV192" s="148"/>
      <c r="LKW192" s="148"/>
      <c r="LKX192" s="148"/>
      <c r="LKY192" s="148"/>
      <c r="LKZ192" s="148"/>
      <c r="LLA192" s="148"/>
      <c r="LLB192" s="148"/>
      <c r="LLC192" s="148"/>
      <c r="LLD192" s="148"/>
      <c r="LLE192" s="148"/>
      <c r="LLF192" s="148"/>
      <c r="LLG192" s="148"/>
      <c r="LLH192" s="148"/>
      <c r="LLI192" s="148"/>
      <c r="LLJ192" s="148"/>
      <c r="LLK192" s="148"/>
      <c r="LLL192" s="148"/>
      <c r="LLM192" s="148"/>
      <c r="LLN192" s="148"/>
      <c r="LLO192" s="148"/>
      <c r="LLP192" s="148"/>
      <c r="LLQ192" s="148"/>
      <c r="LLR192" s="148"/>
      <c r="LLS192" s="148"/>
      <c r="LLT192" s="148"/>
      <c r="LLU192" s="148"/>
      <c r="LLV192" s="148"/>
      <c r="LLW192" s="148"/>
      <c r="LLX192" s="148"/>
      <c r="LLY192" s="148"/>
      <c r="LLZ192" s="148"/>
      <c r="LMA192" s="148"/>
      <c r="LMB192" s="148"/>
      <c r="LMC192" s="148"/>
      <c r="LMD192" s="148"/>
      <c r="LME192" s="148"/>
      <c r="LMF192" s="148"/>
      <c r="LMG192" s="148"/>
      <c r="LMH192" s="148"/>
      <c r="LMI192" s="148"/>
      <c r="LMJ192" s="148"/>
      <c r="LMK192" s="148"/>
      <c r="LML192" s="148"/>
      <c r="LMM192" s="148"/>
      <c r="LMN192" s="148"/>
      <c r="LMO192" s="148"/>
      <c r="LMP192" s="148"/>
      <c r="LMQ192" s="148"/>
      <c r="LMR192" s="148"/>
      <c r="LMS192" s="148"/>
      <c r="LMT192" s="148"/>
      <c r="LMU192" s="148"/>
      <c r="LMV192" s="148"/>
      <c r="LMW192" s="148"/>
      <c r="LMX192" s="148"/>
      <c r="LMY192" s="148"/>
      <c r="LMZ192" s="148"/>
      <c r="LNA192" s="148"/>
      <c r="LNB192" s="148"/>
      <c r="LNC192" s="148"/>
      <c r="LND192" s="148"/>
      <c r="LNE192" s="148"/>
      <c r="LNF192" s="148"/>
      <c r="LNG192" s="148"/>
      <c r="LNH192" s="148"/>
      <c r="LNI192" s="148"/>
      <c r="LNJ192" s="148"/>
      <c r="LNK192" s="148"/>
      <c r="LNL192" s="148"/>
      <c r="LNM192" s="148"/>
      <c r="LNN192" s="148"/>
      <c r="LNO192" s="148"/>
      <c r="LNP192" s="148"/>
      <c r="LNQ192" s="148"/>
      <c r="LNR192" s="148"/>
      <c r="LNS192" s="148"/>
      <c r="LNT192" s="148"/>
      <c r="LNU192" s="148"/>
      <c r="LNV192" s="148"/>
      <c r="LNW192" s="148"/>
      <c r="LNX192" s="148"/>
      <c r="LNY192" s="148"/>
      <c r="LNZ192" s="148"/>
      <c r="LOA192" s="148"/>
      <c r="LOB192" s="148"/>
      <c r="LOC192" s="148"/>
      <c r="LOD192" s="148"/>
      <c r="LOE192" s="148"/>
      <c r="LOF192" s="148"/>
      <c r="LOG192" s="148"/>
      <c r="LOH192" s="148"/>
      <c r="LOI192" s="148"/>
      <c r="LOJ192" s="148"/>
      <c r="LOK192" s="148"/>
      <c r="LOL192" s="148"/>
      <c r="LOM192" s="148"/>
      <c r="LON192" s="148"/>
      <c r="LOO192" s="148"/>
      <c r="LOP192" s="148"/>
      <c r="LOQ192" s="148"/>
      <c r="LOR192" s="148"/>
      <c r="LOS192" s="148"/>
      <c r="LOT192" s="148"/>
      <c r="LOU192" s="148"/>
      <c r="LOV192" s="148"/>
      <c r="LOW192" s="148"/>
      <c r="LOX192" s="148"/>
      <c r="LOY192" s="148"/>
      <c r="LOZ192" s="148"/>
      <c r="LPA192" s="148"/>
      <c r="LPB192" s="148"/>
      <c r="LPC192" s="148"/>
      <c r="LPD192" s="148"/>
      <c r="LPE192" s="148"/>
      <c r="LPF192" s="148"/>
      <c r="LPG192" s="148"/>
      <c r="LPH192" s="148"/>
      <c r="LPI192" s="148"/>
      <c r="LPJ192" s="148"/>
      <c r="LPK192" s="148"/>
      <c r="LPL192" s="148"/>
      <c r="LPM192" s="148"/>
      <c r="LPN192" s="148"/>
      <c r="LPO192" s="148"/>
      <c r="LPP192" s="148"/>
      <c r="LPQ192" s="148"/>
      <c r="LPR192" s="148"/>
      <c r="LPS192" s="148"/>
      <c r="LPT192" s="148"/>
      <c r="LPU192" s="148"/>
      <c r="LPV192" s="148"/>
      <c r="LPW192" s="148"/>
      <c r="LPX192" s="148"/>
      <c r="LPY192" s="148"/>
      <c r="LPZ192" s="148"/>
      <c r="LQA192" s="148"/>
      <c r="LQB192" s="148"/>
      <c r="LQC192" s="148"/>
      <c r="LQD192" s="148"/>
      <c r="LQE192" s="148"/>
      <c r="LQF192" s="148"/>
      <c r="LQG192" s="148"/>
      <c r="LQH192" s="148"/>
      <c r="LQI192" s="148"/>
      <c r="LQJ192" s="148"/>
      <c r="LQK192" s="148"/>
      <c r="LQL192" s="148"/>
      <c r="LQM192" s="148"/>
      <c r="LQN192" s="148"/>
      <c r="LQO192" s="148"/>
      <c r="LQP192" s="148"/>
      <c r="LQQ192" s="148"/>
      <c r="LQR192" s="148"/>
      <c r="LQS192" s="148"/>
      <c r="LQT192" s="148"/>
      <c r="LQU192" s="148"/>
      <c r="LQV192" s="148"/>
      <c r="LQW192" s="148"/>
      <c r="LQX192" s="148"/>
      <c r="LQY192" s="148"/>
      <c r="LQZ192" s="148"/>
      <c r="LRA192" s="148"/>
      <c r="LRB192" s="148"/>
      <c r="LRC192" s="148"/>
      <c r="LRD192" s="148"/>
      <c r="LRE192" s="148"/>
      <c r="LRF192" s="148"/>
      <c r="LRG192" s="148"/>
      <c r="LRH192" s="148"/>
      <c r="LRI192" s="148"/>
      <c r="LRJ192" s="148"/>
      <c r="LRK192" s="148"/>
      <c r="LRL192" s="148"/>
      <c r="LRM192" s="148"/>
      <c r="LRN192" s="148"/>
      <c r="LRO192" s="148"/>
      <c r="LRP192" s="148"/>
      <c r="LRQ192" s="148"/>
      <c r="LRR192" s="148"/>
      <c r="LRS192" s="148"/>
      <c r="LRT192" s="148"/>
      <c r="LRU192" s="148"/>
      <c r="LRV192" s="148"/>
      <c r="LRW192" s="148"/>
      <c r="LRX192" s="148"/>
      <c r="LRY192" s="148"/>
      <c r="LRZ192" s="148"/>
      <c r="LSA192" s="148"/>
      <c r="LSB192" s="148"/>
      <c r="LSC192" s="148"/>
      <c r="LSD192" s="148"/>
      <c r="LSE192" s="148"/>
      <c r="LSF192" s="148"/>
      <c r="LSG192" s="148"/>
      <c r="LSH192" s="148"/>
      <c r="LSI192" s="148"/>
      <c r="LSJ192" s="148"/>
      <c r="LSK192" s="148"/>
      <c r="LSL192" s="148"/>
      <c r="LSM192" s="148"/>
      <c r="LSN192" s="148"/>
      <c r="LSO192" s="148"/>
      <c r="LSP192" s="148"/>
      <c r="LSQ192" s="148"/>
      <c r="LSR192" s="148"/>
      <c r="LSS192" s="148"/>
      <c r="LST192" s="148"/>
      <c r="LSU192" s="148"/>
      <c r="LSV192" s="148"/>
      <c r="LSW192" s="148"/>
      <c r="LSX192" s="148"/>
      <c r="LSY192" s="148"/>
      <c r="LSZ192" s="148"/>
      <c r="LTA192" s="148"/>
      <c r="LTB192" s="148"/>
      <c r="LTC192" s="148"/>
      <c r="LTD192" s="148"/>
      <c r="LTE192" s="148"/>
      <c r="LTF192" s="148"/>
      <c r="LTG192" s="148"/>
      <c r="LTH192" s="148"/>
      <c r="LTI192" s="148"/>
      <c r="LTJ192" s="148"/>
      <c r="LTK192" s="148"/>
      <c r="LTL192" s="148"/>
      <c r="LTM192" s="148"/>
      <c r="LTN192" s="148"/>
      <c r="LTO192" s="148"/>
      <c r="LTP192" s="148"/>
      <c r="LTQ192" s="148"/>
      <c r="LTR192" s="148"/>
      <c r="LTS192" s="148"/>
      <c r="LTT192" s="148"/>
      <c r="LTU192" s="148"/>
      <c r="LTV192" s="148"/>
      <c r="LTW192" s="148"/>
      <c r="LTX192" s="148"/>
      <c r="LTY192" s="148"/>
      <c r="LTZ192" s="148"/>
      <c r="LUA192" s="148"/>
      <c r="LUB192" s="148"/>
      <c r="LUC192" s="148"/>
      <c r="LUD192" s="148"/>
      <c r="LUE192" s="148"/>
      <c r="LUF192" s="148"/>
      <c r="LUG192" s="148"/>
      <c r="LUH192" s="148"/>
      <c r="LUI192" s="148"/>
      <c r="LUJ192" s="148"/>
      <c r="LUK192" s="148"/>
      <c r="LUL192" s="148"/>
      <c r="LUM192" s="148"/>
      <c r="LUN192" s="148"/>
      <c r="LUO192" s="148"/>
      <c r="LUP192" s="148"/>
      <c r="LUQ192" s="148"/>
      <c r="LUR192" s="148"/>
      <c r="LUS192" s="148"/>
      <c r="LUT192" s="148"/>
      <c r="LUU192" s="148"/>
      <c r="LUV192" s="148"/>
      <c r="LUW192" s="148"/>
      <c r="LUX192" s="148"/>
      <c r="LUY192" s="148"/>
      <c r="LUZ192" s="148"/>
      <c r="LVA192" s="148"/>
      <c r="LVB192" s="148"/>
      <c r="LVC192" s="148"/>
      <c r="LVD192" s="148"/>
      <c r="LVE192" s="148"/>
      <c r="LVF192" s="148"/>
      <c r="LVG192" s="148"/>
      <c r="LVH192" s="148"/>
      <c r="LVI192" s="148"/>
      <c r="LVJ192" s="148"/>
      <c r="LVK192" s="148"/>
      <c r="LVL192" s="148"/>
      <c r="LVM192" s="148"/>
      <c r="LVN192" s="148"/>
      <c r="LVO192" s="148"/>
      <c r="LVP192" s="148"/>
      <c r="LVQ192" s="148"/>
      <c r="LVR192" s="148"/>
      <c r="LVS192" s="148"/>
      <c r="LVT192" s="148"/>
      <c r="LVU192" s="148"/>
      <c r="LVV192" s="148"/>
      <c r="LVW192" s="148"/>
      <c r="LVX192" s="148"/>
      <c r="LVY192" s="148"/>
      <c r="LVZ192" s="148"/>
      <c r="LWA192" s="148"/>
      <c r="LWB192" s="148"/>
      <c r="LWC192" s="148"/>
      <c r="LWD192" s="148"/>
      <c r="LWE192" s="148"/>
      <c r="LWF192" s="148"/>
      <c r="LWG192" s="148"/>
      <c r="LWH192" s="148"/>
      <c r="LWI192" s="148"/>
      <c r="LWJ192" s="148"/>
      <c r="LWK192" s="148"/>
      <c r="LWL192" s="148"/>
      <c r="LWM192" s="148"/>
      <c r="LWN192" s="148"/>
      <c r="LWO192" s="148"/>
      <c r="LWP192" s="148"/>
      <c r="LWQ192" s="148"/>
      <c r="LWR192" s="148"/>
      <c r="LWS192" s="148"/>
      <c r="LWT192" s="148"/>
      <c r="LWU192" s="148"/>
      <c r="LWV192" s="148"/>
      <c r="LWW192" s="148"/>
      <c r="LWX192" s="148"/>
      <c r="LWY192" s="148"/>
      <c r="LWZ192" s="148"/>
      <c r="LXA192" s="148"/>
      <c r="LXB192" s="148"/>
      <c r="LXC192" s="148"/>
      <c r="LXD192" s="148"/>
      <c r="LXE192" s="148"/>
      <c r="LXF192" s="148"/>
      <c r="LXG192" s="148"/>
      <c r="LXH192" s="148"/>
      <c r="LXI192" s="148"/>
      <c r="LXJ192" s="148"/>
      <c r="LXK192" s="148"/>
      <c r="LXL192" s="148"/>
      <c r="LXM192" s="148"/>
      <c r="LXN192" s="148"/>
      <c r="LXO192" s="148"/>
      <c r="LXP192" s="148"/>
      <c r="LXQ192" s="148"/>
      <c r="LXR192" s="148"/>
      <c r="LXS192" s="148"/>
      <c r="LXT192" s="148"/>
      <c r="LXU192" s="148"/>
      <c r="LXV192" s="148"/>
      <c r="LXW192" s="148"/>
      <c r="LXX192" s="148"/>
      <c r="LXY192" s="148"/>
      <c r="LXZ192" s="148"/>
      <c r="LYA192" s="148"/>
      <c r="LYB192" s="148"/>
      <c r="LYC192" s="148"/>
      <c r="LYD192" s="148"/>
      <c r="LYE192" s="148"/>
      <c r="LYF192" s="148"/>
      <c r="LYG192" s="148"/>
      <c r="LYH192" s="148"/>
      <c r="LYI192" s="148"/>
      <c r="LYJ192" s="148"/>
      <c r="LYK192" s="148"/>
      <c r="LYL192" s="148"/>
      <c r="LYM192" s="148"/>
      <c r="LYN192" s="148"/>
      <c r="LYO192" s="148"/>
      <c r="LYP192" s="148"/>
      <c r="LYQ192" s="148"/>
      <c r="LYR192" s="148"/>
      <c r="LYS192" s="148"/>
      <c r="LYT192" s="148"/>
      <c r="LYU192" s="148"/>
      <c r="LYV192" s="148"/>
      <c r="LYW192" s="148"/>
      <c r="LYX192" s="148"/>
      <c r="LYY192" s="148"/>
      <c r="LYZ192" s="148"/>
      <c r="LZA192" s="148"/>
      <c r="LZB192" s="148"/>
      <c r="LZC192" s="148"/>
      <c r="LZD192" s="148"/>
      <c r="LZE192" s="148"/>
      <c r="LZF192" s="148"/>
      <c r="LZG192" s="148"/>
      <c r="LZH192" s="148"/>
      <c r="LZI192" s="148"/>
      <c r="LZJ192" s="148"/>
      <c r="LZK192" s="148"/>
      <c r="LZL192" s="148"/>
      <c r="LZM192" s="148"/>
      <c r="LZN192" s="148"/>
      <c r="LZO192" s="148"/>
      <c r="LZP192" s="148"/>
      <c r="LZQ192" s="148"/>
      <c r="LZR192" s="148"/>
      <c r="LZS192" s="148"/>
      <c r="LZT192" s="148"/>
      <c r="LZU192" s="148"/>
      <c r="LZV192" s="148"/>
      <c r="LZW192" s="148"/>
      <c r="LZX192" s="148"/>
      <c r="LZY192" s="148"/>
      <c r="LZZ192" s="148"/>
      <c r="MAA192" s="148"/>
      <c r="MAB192" s="148"/>
      <c r="MAC192" s="148"/>
      <c r="MAD192" s="148"/>
      <c r="MAE192" s="148"/>
      <c r="MAF192" s="148"/>
      <c r="MAG192" s="148"/>
      <c r="MAH192" s="148"/>
      <c r="MAI192" s="148"/>
      <c r="MAJ192" s="148"/>
      <c r="MAK192" s="148"/>
      <c r="MAL192" s="148"/>
      <c r="MAM192" s="148"/>
      <c r="MAN192" s="148"/>
      <c r="MAO192" s="148"/>
      <c r="MAP192" s="148"/>
      <c r="MAQ192" s="148"/>
      <c r="MAR192" s="148"/>
      <c r="MAS192" s="148"/>
      <c r="MAT192" s="148"/>
      <c r="MAU192" s="148"/>
      <c r="MAV192" s="148"/>
      <c r="MAW192" s="148"/>
      <c r="MAX192" s="148"/>
      <c r="MAY192" s="148"/>
      <c r="MAZ192" s="148"/>
      <c r="MBA192" s="148"/>
      <c r="MBB192" s="148"/>
      <c r="MBC192" s="148"/>
      <c r="MBD192" s="148"/>
      <c r="MBE192" s="148"/>
      <c r="MBF192" s="148"/>
      <c r="MBG192" s="148"/>
      <c r="MBH192" s="148"/>
      <c r="MBI192" s="148"/>
      <c r="MBJ192" s="148"/>
      <c r="MBK192" s="148"/>
      <c r="MBL192" s="148"/>
      <c r="MBM192" s="148"/>
      <c r="MBN192" s="148"/>
      <c r="MBO192" s="148"/>
      <c r="MBP192" s="148"/>
      <c r="MBQ192" s="148"/>
      <c r="MBR192" s="148"/>
      <c r="MBS192" s="148"/>
      <c r="MBT192" s="148"/>
      <c r="MBU192" s="148"/>
      <c r="MBV192" s="148"/>
      <c r="MBW192" s="148"/>
      <c r="MBX192" s="148"/>
      <c r="MBY192" s="148"/>
      <c r="MBZ192" s="148"/>
      <c r="MCA192" s="148"/>
      <c r="MCB192" s="148"/>
      <c r="MCC192" s="148"/>
      <c r="MCD192" s="148"/>
      <c r="MCE192" s="148"/>
      <c r="MCF192" s="148"/>
      <c r="MCG192" s="148"/>
      <c r="MCH192" s="148"/>
      <c r="MCI192" s="148"/>
      <c r="MCJ192" s="148"/>
      <c r="MCK192" s="148"/>
      <c r="MCL192" s="148"/>
      <c r="MCM192" s="148"/>
      <c r="MCN192" s="148"/>
      <c r="MCO192" s="148"/>
      <c r="MCP192" s="148"/>
      <c r="MCQ192" s="148"/>
      <c r="MCR192" s="148"/>
      <c r="MCS192" s="148"/>
      <c r="MCT192" s="148"/>
      <c r="MCU192" s="148"/>
      <c r="MCV192" s="148"/>
      <c r="MCW192" s="148"/>
      <c r="MCX192" s="148"/>
      <c r="MCY192" s="148"/>
      <c r="MCZ192" s="148"/>
      <c r="MDA192" s="148"/>
      <c r="MDB192" s="148"/>
      <c r="MDC192" s="148"/>
      <c r="MDD192" s="148"/>
      <c r="MDE192" s="148"/>
      <c r="MDF192" s="148"/>
      <c r="MDG192" s="148"/>
      <c r="MDH192" s="148"/>
      <c r="MDI192" s="148"/>
      <c r="MDJ192" s="148"/>
      <c r="MDK192" s="148"/>
      <c r="MDL192" s="148"/>
      <c r="MDM192" s="148"/>
      <c r="MDN192" s="148"/>
      <c r="MDO192" s="148"/>
      <c r="MDP192" s="148"/>
      <c r="MDQ192" s="148"/>
      <c r="MDR192" s="148"/>
      <c r="MDS192" s="148"/>
      <c r="MDT192" s="148"/>
      <c r="MDU192" s="148"/>
      <c r="MDV192" s="148"/>
      <c r="MDW192" s="148"/>
      <c r="MDX192" s="148"/>
      <c r="MDY192" s="148"/>
      <c r="MDZ192" s="148"/>
      <c r="MEA192" s="148"/>
      <c r="MEB192" s="148"/>
      <c r="MEC192" s="148"/>
      <c r="MED192" s="148"/>
      <c r="MEE192" s="148"/>
      <c r="MEF192" s="148"/>
      <c r="MEG192" s="148"/>
      <c r="MEH192" s="148"/>
      <c r="MEI192" s="148"/>
      <c r="MEJ192" s="148"/>
      <c r="MEK192" s="148"/>
      <c r="MEL192" s="148"/>
      <c r="MEM192" s="148"/>
      <c r="MEN192" s="148"/>
      <c r="MEO192" s="148"/>
      <c r="MEP192" s="148"/>
      <c r="MEQ192" s="148"/>
      <c r="MER192" s="148"/>
      <c r="MES192" s="148"/>
      <c r="MET192" s="148"/>
      <c r="MEU192" s="148"/>
      <c r="MEV192" s="148"/>
      <c r="MEW192" s="148"/>
      <c r="MEX192" s="148"/>
      <c r="MEY192" s="148"/>
      <c r="MEZ192" s="148"/>
      <c r="MFA192" s="148"/>
      <c r="MFB192" s="148"/>
      <c r="MFC192" s="148"/>
      <c r="MFD192" s="148"/>
      <c r="MFE192" s="148"/>
      <c r="MFF192" s="148"/>
      <c r="MFG192" s="148"/>
      <c r="MFH192" s="148"/>
      <c r="MFI192" s="148"/>
      <c r="MFJ192" s="148"/>
      <c r="MFK192" s="148"/>
      <c r="MFL192" s="148"/>
      <c r="MFM192" s="148"/>
      <c r="MFN192" s="148"/>
      <c r="MFO192" s="148"/>
      <c r="MFP192" s="148"/>
      <c r="MFQ192" s="148"/>
      <c r="MFR192" s="148"/>
      <c r="MFS192" s="148"/>
      <c r="MFT192" s="148"/>
      <c r="MFU192" s="148"/>
      <c r="MFV192" s="148"/>
      <c r="MFW192" s="148"/>
      <c r="MFX192" s="148"/>
      <c r="MFY192" s="148"/>
      <c r="MFZ192" s="148"/>
      <c r="MGA192" s="148"/>
      <c r="MGB192" s="148"/>
      <c r="MGC192" s="148"/>
      <c r="MGD192" s="148"/>
      <c r="MGE192" s="148"/>
      <c r="MGF192" s="148"/>
      <c r="MGG192" s="148"/>
      <c r="MGH192" s="148"/>
      <c r="MGI192" s="148"/>
      <c r="MGJ192" s="148"/>
      <c r="MGK192" s="148"/>
      <c r="MGL192" s="148"/>
      <c r="MGM192" s="148"/>
      <c r="MGN192" s="148"/>
      <c r="MGO192" s="148"/>
      <c r="MGP192" s="148"/>
      <c r="MGQ192" s="148"/>
      <c r="MGR192" s="148"/>
      <c r="MGS192" s="148"/>
      <c r="MGT192" s="148"/>
      <c r="MGU192" s="148"/>
      <c r="MGV192" s="148"/>
      <c r="MGW192" s="148"/>
      <c r="MGX192" s="148"/>
      <c r="MGY192" s="148"/>
      <c r="MGZ192" s="148"/>
      <c r="MHA192" s="148"/>
      <c r="MHB192" s="148"/>
      <c r="MHC192" s="148"/>
      <c r="MHD192" s="148"/>
      <c r="MHE192" s="148"/>
      <c r="MHF192" s="148"/>
      <c r="MHG192" s="148"/>
      <c r="MHH192" s="148"/>
      <c r="MHI192" s="148"/>
      <c r="MHJ192" s="148"/>
      <c r="MHK192" s="148"/>
      <c r="MHL192" s="148"/>
      <c r="MHM192" s="148"/>
      <c r="MHN192" s="148"/>
      <c r="MHO192" s="148"/>
      <c r="MHP192" s="148"/>
      <c r="MHQ192" s="148"/>
      <c r="MHR192" s="148"/>
      <c r="MHS192" s="148"/>
      <c r="MHT192" s="148"/>
      <c r="MHU192" s="148"/>
      <c r="MHV192" s="148"/>
      <c r="MHW192" s="148"/>
      <c r="MHX192" s="148"/>
      <c r="MHY192" s="148"/>
      <c r="MHZ192" s="148"/>
      <c r="MIA192" s="148"/>
      <c r="MIB192" s="148"/>
      <c r="MIC192" s="148"/>
      <c r="MID192" s="148"/>
      <c r="MIE192" s="148"/>
      <c r="MIF192" s="148"/>
      <c r="MIG192" s="148"/>
      <c r="MIH192" s="148"/>
      <c r="MII192" s="148"/>
      <c r="MIJ192" s="148"/>
      <c r="MIK192" s="148"/>
      <c r="MIL192" s="148"/>
      <c r="MIM192" s="148"/>
      <c r="MIN192" s="148"/>
      <c r="MIO192" s="148"/>
      <c r="MIP192" s="148"/>
      <c r="MIQ192" s="148"/>
      <c r="MIR192" s="148"/>
      <c r="MIS192" s="148"/>
      <c r="MIT192" s="148"/>
      <c r="MIU192" s="148"/>
      <c r="MIV192" s="148"/>
      <c r="MIW192" s="148"/>
      <c r="MIX192" s="148"/>
      <c r="MIY192" s="148"/>
      <c r="MIZ192" s="148"/>
      <c r="MJA192" s="148"/>
      <c r="MJB192" s="148"/>
      <c r="MJC192" s="148"/>
      <c r="MJD192" s="148"/>
      <c r="MJE192" s="148"/>
      <c r="MJF192" s="148"/>
      <c r="MJG192" s="148"/>
      <c r="MJH192" s="148"/>
      <c r="MJI192" s="148"/>
      <c r="MJJ192" s="148"/>
      <c r="MJK192" s="148"/>
      <c r="MJL192" s="148"/>
      <c r="MJM192" s="148"/>
      <c r="MJN192" s="148"/>
      <c r="MJO192" s="148"/>
      <c r="MJP192" s="148"/>
      <c r="MJQ192" s="148"/>
      <c r="MJR192" s="148"/>
      <c r="MJS192" s="148"/>
      <c r="MJT192" s="148"/>
      <c r="MJU192" s="148"/>
      <c r="MJV192" s="148"/>
      <c r="MJW192" s="148"/>
      <c r="MJX192" s="148"/>
      <c r="MJY192" s="148"/>
      <c r="MJZ192" s="148"/>
      <c r="MKA192" s="148"/>
      <c r="MKB192" s="148"/>
      <c r="MKC192" s="148"/>
      <c r="MKD192" s="148"/>
      <c r="MKE192" s="148"/>
      <c r="MKF192" s="148"/>
      <c r="MKG192" s="148"/>
      <c r="MKH192" s="148"/>
      <c r="MKI192" s="148"/>
      <c r="MKJ192" s="148"/>
      <c r="MKK192" s="148"/>
      <c r="MKL192" s="148"/>
      <c r="MKM192" s="148"/>
      <c r="MKN192" s="148"/>
      <c r="MKO192" s="148"/>
      <c r="MKP192" s="148"/>
      <c r="MKQ192" s="148"/>
      <c r="MKR192" s="148"/>
      <c r="MKS192" s="148"/>
      <c r="MKT192" s="148"/>
      <c r="MKU192" s="148"/>
      <c r="MKV192" s="148"/>
      <c r="MKW192" s="148"/>
      <c r="MKX192" s="148"/>
      <c r="MKY192" s="148"/>
      <c r="MKZ192" s="148"/>
      <c r="MLA192" s="148"/>
      <c r="MLB192" s="148"/>
      <c r="MLC192" s="148"/>
      <c r="MLD192" s="148"/>
      <c r="MLE192" s="148"/>
      <c r="MLF192" s="148"/>
      <c r="MLG192" s="148"/>
      <c r="MLH192" s="148"/>
      <c r="MLI192" s="148"/>
      <c r="MLJ192" s="148"/>
      <c r="MLK192" s="148"/>
      <c r="MLL192" s="148"/>
      <c r="MLM192" s="148"/>
      <c r="MLN192" s="148"/>
      <c r="MLO192" s="148"/>
      <c r="MLP192" s="148"/>
      <c r="MLQ192" s="148"/>
      <c r="MLR192" s="148"/>
      <c r="MLS192" s="148"/>
      <c r="MLT192" s="148"/>
      <c r="MLU192" s="148"/>
      <c r="MLV192" s="148"/>
      <c r="MLW192" s="148"/>
      <c r="MLX192" s="148"/>
      <c r="MLY192" s="148"/>
      <c r="MLZ192" s="148"/>
      <c r="MMA192" s="148"/>
      <c r="MMB192" s="148"/>
      <c r="MMC192" s="148"/>
      <c r="MMD192" s="148"/>
      <c r="MME192" s="148"/>
      <c r="MMF192" s="148"/>
      <c r="MMG192" s="148"/>
      <c r="MMH192" s="148"/>
      <c r="MMI192" s="148"/>
      <c r="MMJ192" s="148"/>
      <c r="MMK192" s="148"/>
      <c r="MML192" s="148"/>
      <c r="MMM192" s="148"/>
      <c r="MMN192" s="148"/>
      <c r="MMO192" s="148"/>
      <c r="MMP192" s="148"/>
      <c r="MMQ192" s="148"/>
      <c r="MMR192" s="148"/>
      <c r="MMS192" s="148"/>
      <c r="MMT192" s="148"/>
      <c r="MMU192" s="148"/>
      <c r="MMV192" s="148"/>
      <c r="MMW192" s="148"/>
      <c r="MMX192" s="148"/>
      <c r="MMY192" s="148"/>
      <c r="MMZ192" s="148"/>
      <c r="MNA192" s="148"/>
      <c r="MNB192" s="148"/>
      <c r="MNC192" s="148"/>
      <c r="MND192" s="148"/>
      <c r="MNE192" s="148"/>
      <c r="MNF192" s="148"/>
      <c r="MNG192" s="148"/>
      <c r="MNH192" s="148"/>
      <c r="MNI192" s="148"/>
      <c r="MNJ192" s="148"/>
      <c r="MNK192" s="148"/>
      <c r="MNL192" s="148"/>
      <c r="MNM192" s="148"/>
      <c r="MNN192" s="148"/>
      <c r="MNO192" s="148"/>
      <c r="MNP192" s="148"/>
      <c r="MNQ192" s="148"/>
      <c r="MNR192" s="148"/>
      <c r="MNS192" s="148"/>
      <c r="MNT192" s="148"/>
      <c r="MNU192" s="148"/>
      <c r="MNV192" s="148"/>
      <c r="MNW192" s="148"/>
      <c r="MNX192" s="148"/>
      <c r="MNY192" s="148"/>
      <c r="MNZ192" s="148"/>
      <c r="MOA192" s="148"/>
      <c r="MOB192" s="148"/>
      <c r="MOC192" s="148"/>
      <c r="MOD192" s="148"/>
      <c r="MOE192" s="148"/>
      <c r="MOF192" s="148"/>
      <c r="MOG192" s="148"/>
      <c r="MOH192" s="148"/>
      <c r="MOI192" s="148"/>
      <c r="MOJ192" s="148"/>
      <c r="MOK192" s="148"/>
      <c r="MOL192" s="148"/>
      <c r="MOM192" s="148"/>
      <c r="MON192" s="148"/>
      <c r="MOO192" s="148"/>
      <c r="MOP192" s="148"/>
      <c r="MOQ192" s="148"/>
      <c r="MOR192" s="148"/>
      <c r="MOS192" s="148"/>
      <c r="MOT192" s="148"/>
      <c r="MOU192" s="148"/>
      <c r="MOV192" s="148"/>
      <c r="MOW192" s="148"/>
      <c r="MOX192" s="148"/>
      <c r="MOY192" s="148"/>
      <c r="MOZ192" s="148"/>
      <c r="MPA192" s="148"/>
      <c r="MPB192" s="148"/>
      <c r="MPC192" s="148"/>
      <c r="MPD192" s="148"/>
      <c r="MPE192" s="148"/>
      <c r="MPF192" s="148"/>
      <c r="MPG192" s="148"/>
      <c r="MPH192" s="148"/>
      <c r="MPI192" s="148"/>
      <c r="MPJ192" s="148"/>
      <c r="MPK192" s="148"/>
      <c r="MPL192" s="148"/>
      <c r="MPM192" s="148"/>
      <c r="MPN192" s="148"/>
      <c r="MPO192" s="148"/>
      <c r="MPP192" s="148"/>
      <c r="MPQ192" s="148"/>
      <c r="MPR192" s="148"/>
      <c r="MPS192" s="148"/>
      <c r="MPT192" s="148"/>
      <c r="MPU192" s="148"/>
      <c r="MPV192" s="148"/>
      <c r="MPW192" s="148"/>
      <c r="MPX192" s="148"/>
      <c r="MPY192" s="148"/>
      <c r="MPZ192" s="148"/>
      <c r="MQA192" s="148"/>
      <c r="MQB192" s="148"/>
      <c r="MQC192" s="148"/>
      <c r="MQD192" s="148"/>
      <c r="MQE192" s="148"/>
      <c r="MQF192" s="148"/>
      <c r="MQG192" s="148"/>
      <c r="MQH192" s="148"/>
      <c r="MQI192" s="148"/>
      <c r="MQJ192" s="148"/>
      <c r="MQK192" s="148"/>
      <c r="MQL192" s="148"/>
      <c r="MQM192" s="148"/>
      <c r="MQN192" s="148"/>
      <c r="MQO192" s="148"/>
      <c r="MQP192" s="148"/>
      <c r="MQQ192" s="148"/>
      <c r="MQR192" s="148"/>
      <c r="MQS192" s="148"/>
      <c r="MQT192" s="148"/>
      <c r="MQU192" s="148"/>
      <c r="MQV192" s="148"/>
      <c r="MQW192" s="148"/>
      <c r="MQX192" s="148"/>
      <c r="MQY192" s="148"/>
      <c r="MQZ192" s="148"/>
      <c r="MRA192" s="148"/>
      <c r="MRB192" s="148"/>
      <c r="MRC192" s="148"/>
      <c r="MRD192" s="148"/>
      <c r="MRE192" s="148"/>
      <c r="MRF192" s="148"/>
      <c r="MRG192" s="148"/>
      <c r="MRH192" s="148"/>
      <c r="MRI192" s="148"/>
      <c r="MRJ192" s="148"/>
      <c r="MRK192" s="148"/>
      <c r="MRL192" s="148"/>
      <c r="MRM192" s="148"/>
      <c r="MRN192" s="148"/>
      <c r="MRO192" s="148"/>
      <c r="MRP192" s="148"/>
      <c r="MRQ192" s="148"/>
      <c r="MRR192" s="148"/>
      <c r="MRS192" s="148"/>
      <c r="MRT192" s="148"/>
      <c r="MRU192" s="148"/>
      <c r="MRV192" s="148"/>
      <c r="MRW192" s="148"/>
      <c r="MRX192" s="148"/>
      <c r="MRY192" s="148"/>
      <c r="MRZ192" s="148"/>
      <c r="MSA192" s="148"/>
      <c r="MSB192" s="148"/>
      <c r="MSC192" s="148"/>
      <c r="MSD192" s="148"/>
      <c r="MSE192" s="148"/>
      <c r="MSF192" s="148"/>
      <c r="MSG192" s="148"/>
      <c r="MSH192" s="148"/>
      <c r="MSI192" s="148"/>
      <c r="MSJ192" s="148"/>
      <c r="MSK192" s="148"/>
      <c r="MSL192" s="148"/>
      <c r="MSM192" s="148"/>
      <c r="MSN192" s="148"/>
      <c r="MSO192" s="148"/>
      <c r="MSP192" s="148"/>
      <c r="MSQ192" s="148"/>
      <c r="MSR192" s="148"/>
      <c r="MSS192" s="148"/>
      <c r="MST192" s="148"/>
      <c r="MSU192" s="148"/>
      <c r="MSV192" s="148"/>
      <c r="MSW192" s="148"/>
      <c r="MSX192" s="148"/>
      <c r="MSY192" s="148"/>
      <c r="MSZ192" s="148"/>
      <c r="MTA192" s="148"/>
      <c r="MTB192" s="148"/>
      <c r="MTC192" s="148"/>
      <c r="MTD192" s="148"/>
      <c r="MTE192" s="148"/>
      <c r="MTF192" s="148"/>
      <c r="MTG192" s="148"/>
      <c r="MTH192" s="148"/>
      <c r="MTI192" s="148"/>
      <c r="MTJ192" s="148"/>
      <c r="MTK192" s="148"/>
      <c r="MTL192" s="148"/>
      <c r="MTM192" s="148"/>
      <c r="MTN192" s="148"/>
      <c r="MTO192" s="148"/>
      <c r="MTP192" s="148"/>
      <c r="MTQ192" s="148"/>
      <c r="MTR192" s="148"/>
      <c r="MTS192" s="148"/>
      <c r="MTT192" s="148"/>
      <c r="MTU192" s="148"/>
      <c r="MTV192" s="148"/>
      <c r="MTW192" s="148"/>
      <c r="MTX192" s="148"/>
      <c r="MTY192" s="148"/>
      <c r="MTZ192" s="148"/>
      <c r="MUA192" s="148"/>
      <c r="MUB192" s="148"/>
      <c r="MUC192" s="148"/>
      <c r="MUD192" s="148"/>
      <c r="MUE192" s="148"/>
      <c r="MUF192" s="148"/>
      <c r="MUG192" s="148"/>
      <c r="MUH192" s="148"/>
      <c r="MUI192" s="148"/>
      <c r="MUJ192" s="148"/>
      <c r="MUK192" s="148"/>
      <c r="MUL192" s="148"/>
      <c r="MUM192" s="148"/>
      <c r="MUN192" s="148"/>
      <c r="MUO192" s="148"/>
      <c r="MUP192" s="148"/>
      <c r="MUQ192" s="148"/>
      <c r="MUR192" s="148"/>
      <c r="MUS192" s="148"/>
      <c r="MUT192" s="148"/>
      <c r="MUU192" s="148"/>
      <c r="MUV192" s="148"/>
      <c r="MUW192" s="148"/>
      <c r="MUX192" s="148"/>
      <c r="MUY192" s="148"/>
      <c r="MUZ192" s="148"/>
      <c r="MVA192" s="148"/>
      <c r="MVB192" s="148"/>
      <c r="MVC192" s="148"/>
      <c r="MVD192" s="148"/>
      <c r="MVE192" s="148"/>
      <c r="MVF192" s="148"/>
      <c r="MVG192" s="148"/>
      <c r="MVH192" s="148"/>
      <c r="MVI192" s="148"/>
      <c r="MVJ192" s="148"/>
      <c r="MVK192" s="148"/>
      <c r="MVL192" s="148"/>
      <c r="MVM192" s="148"/>
      <c r="MVN192" s="148"/>
      <c r="MVO192" s="148"/>
      <c r="MVP192" s="148"/>
      <c r="MVQ192" s="148"/>
      <c r="MVR192" s="148"/>
      <c r="MVS192" s="148"/>
      <c r="MVT192" s="148"/>
      <c r="MVU192" s="148"/>
      <c r="MVV192" s="148"/>
      <c r="MVW192" s="148"/>
      <c r="MVX192" s="148"/>
      <c r="MVY192" s="148"/>
      <c r="MVZ192" s="148"/>
      <c r="MWA192" s="148"/>
      <c r="MWB192" s="148"/>
      <c r="MWC192" s="148"/>
      <c r="MWD192" s="148"/>
      <c r="MWE192" s="148"/>
      <c r="MWF192" s="148"/>
      <c r="MWG192" s="148"/>
      <c r="MWH192" s="148"/>
      <c r="MWI192" s="148"/>
      <c r="MWJ192" s="148"/>
      <c r="MWK192" s="148"/>
      <c r="MWL192" s="148"/>
      <c r="MWM192" s="148"/>
      <c r="MWN192" s="148"/>
      <c r="MWO192" s="148"/>
      <c r="MWP192" s="148"/>
      <c r="MWQ192" s="148"/>
      <c r="MWR192" s="148"/>
      <c r="MWS192" s="148"/>
      <c r="MWT192" s="148"/>
      <c r="MWU192" s="148"/>
      <c r="MWV192" s="148"/>
      <c r="MWW192" s="148"/>
      <c r="MWX192" s="148"/>
      <c r="MWY192" s="148"/>
      <c r="MWZ192" s="148"/>
      <c r="MXA192" s="148"/>
      <c r="MXB192" s="148"/>
      <c r="MXC192" s="148"/>
      <c r="MXD192" s="148"/>
      <c r="MXE192" s="148"/>
      <c r="MXF192" s="148"/>
      <c r="MXG192" s="148"/>
      <c r="MXH192" s="148"/>
      <c r="MXI192" s="148"/>
      <c r="MXJ192" s="148"/>
      <c r="MXK192" s="148"/>
      <c r="MXL192" s="148"/>
      <c r="MXM192" s="148"/>
      <c r="MXN192" s="148"/>
      <c r="MXO192" s="148"/>
      <c r="MXP192" s="148"/>
      <c r="MXQ192" s="148"/>
      <c r="MXR192" s="148"/>
      <c r="MXS192" s="148"/>
      <c r="MXT192" s="148"/>
      <c r="MXU192" s="148"/>
      <c r="MXV192" s="148"/>
      <c r="MXW192" s="148"/>
      <c r="MXX192" s="148"/>
      <c r="MXY192" s="148"/>
      <c r="MXZ192" s="148"/>
      <c r="MYA192" s="148"/>
      <c r="MYB192" s="148"/>
      <c r="MYC192" s="148"/>
      <c r="MYD192" s="148"/>
      <c r="MYE192" s="148"/>
      <c r="MYF192" s="148"/>
      <c r="MYG192" s="148"/>
      <c r="MYH192" s="148"/>
      <c r="MYI192" s="148"/>
      <c r="MYJ192" s="148"/>
      <c r="MYK192" s="148"/>
      <c r="MYL192" s="148"/>
      <c r="MYM192" s="148"/>
      <c r="MYN192" s="148"/>
      <c r="MYO192" s="148"/>
      <c r="MYP192" s="148"/>
      <c r="MYQ192" s="148"/>
      <c r="MYR192" s="148"/>
      <c r="MYS192" s="148"/>
      <c r="MYT192" s="148"/>
      <c r="MYU192" s="148"/>
      <c r="MYV192" s="148"/>
      <c r="MYW192" s="148"/>
      <c r="MYX192" s="148"/>
      <c r="MYY192" s="148"/>
      <c r="MYZ192" s="148"/>
      <c r="MZA192" s="148"/>
      <c r="MZB192" s="148"/>
      <c r="MZC192" s="148"/>
      <c r="MZD192" s="148"/>
      <c r="MZE192" s="148"/>
      <c r="MZF192" s="148"/>
      <c r="MZG192" s="148"/>
      <c r="MZH192" s="148"/>
      <c r="MZI192" s="148"/>
      <c r="MZJ192" s="148"/>
      <c r="MZK192" s="148"/>
      <c r="MZL192" s="148"/>
      <c r="MZM192" s="148"/>
      <c r="MZN192" s="148"/>
      <c r="MZO192" s="148"/>
      <c r="MZP192" s="148"/>
      <c r="MZQ192" s="148"/>
      <c r="MZR192" s="148"/>
      <c r="MZS192" s="148"/>
      <c r="MZT192" s="148"/>
      <c r="MZU192" s="148"/>
      <c r="MZV192" s="148"/>
      <c r="MZW192" s="148"/>
      <c r="MZX192" s="148"/>
      <c r="MZY192" s="148"/>
      <c r="MZZ192" s="148"/>
      <c r="NAA192" s="148"/>
      <c r="NAB192" s="148"/>
      <c r="NAC192" s="148"/>
      <c r="NAD192" s="148"/>
      <c r="NAE192" s="148"/>
      <c r="NAF192" s="148"/>
      <c r="NAG192" s="148"/>
      <c r="NAH192" s="148"/>
      <c r="NAI192" s="148"/>
      <c r="NAJ192" s="148"/>
      <c r="NAK192" s="148"/>
      <c r="NAL192" s="148"/>
      <c r="NAM192" s="148"/>
      <c r="NAN192" s="148"/>
      <c r="NAO192" s="148"/>
      <c r="NAP192" s="148"/>
      <c r="NAQ192" s="148"/>
      <c r="NAR192" s="148"/>
      <c r="NAS192" s="148"/>
      <c r="NAT192" s="148"/>
      <c r="NAU192" s="148"/>
      <c r="NAV192" s="148"/>
      <c r="NAW192" s="148"/>
      <c r="NAX192" s="148"/>
      <c r="NAY192" s="148"/>
      <c r="NAZ192" s="148"/>
      <c r="NBA192" s="148"/>
      <c r="NBB192" s="148"/>
      <c r="NBC192" s="148"/>
      <c r="NBD192" s="148"/>
      <c r="NBE192" s="148"/>
      <c r="NBF192" s="148"/>
      <c r="NBG192" s="148"/>
      <c r="NBH192" s="148"/>
      <c r="NBI192" s="148"/>
      <c r="NBJ192" s="148"/>
      <c r="NBK192" s="148"/>
      <c r="NBL192" s="148"/>
      <c r="NBM192" s="148"/>
      <c r="NBN192" s="148"/>
      <c r="NBO192" s="148"/>
      <c r="NBP192" s="148"/>
      <c r="NBQ192" s="148"/>
      <c r="NBR192" s="148"/>
      <c r="NBS192" s="148"/>
      <c r="NBT192" s="148"/>
      <c r="NBU192" s="148"/>
      <c r="NBV192" s="148"/>
      <c r="NBW192" s="148"/>
      <c r="NBX192" s="148"/>
      <c r="NBY192" s="148"/>
      <c r="NBZ192" s="148"/>
      <c r="NCA192" s="148"/>
      <c r="NCB192" s="148"/>
      <c r="NCC192" s="148"/>
      <c r="NCD192" s="148"/>
      <c r="NCE192" s="148"/>
      <c r="NCF192" s="148"/>
      <c r="NCG192" s="148"/>
      <c r="NCH192" s="148"/>
      <c r="NCI192" s="148"/>
      <c r="NCJ192" s="148"/>
      <c r="NCK192" s="148"/>
      <c r="NCL192" s="148"/>
      <c r="NCM192" s="148"/>
      <c r="NCN192" s="148"/>
      <c r="NCO192" s="148"/>
      <c r="NCP192" s="148"/>
      <c r="NCQ192" s="148"/>
      <c r="NCR192" s="148"/>
      <c r="NCS192" s="148"/>
      <c r="NCT192" s="148"/>
      <c r="NCU192" s="148"/>
      <c r="NCV192" s="148"/>
      <c r="NCW192" s="148"/>
      <c r="NCX192" s="148"/>
      <c r="NCY192" s="148"/>
      <c r="NCZ192" s="148"/>
      <c r="NDA192" s="148"/>
      <c r="NDB192" s="148"/>
      <c r="NDC192" s="148"/>
      <c r="NDD192" s="148"/>
      <c r="NDE192" s="148"/>
      <c r="NDF192" s="148"/>
      <c r="NDG192" s="148"/>
      <c r="NDH192" s="148"/>
      <c r="NDI192" s="148"/>
      <c r="NDJ192" s="148"/>
      <c r="NDK192" s="148"/>
      <c r="NDL192" s="148"/>
      <c r="NDM192" s="148"/>
      <c r="NDN192" s="148"/>
      <c r="NDO192" s="148"/>
      <c r="NDP192" s="148"/>
      <c r="NDQ192" s="148"/>
      <c r="NDR192" s="148"/>
      <c r="NDS192" s="148"/>
      <c r="NDT192" s="148"/>
      <c r="NDU192" s="148"/>
      <c r="NDV192" s="148"/>
      <c r="NDW192" s="148"/>
      <c r="NDX192" s="148"/>
      <c r="NDY192" s="148"/>
      <c r="NDZ192" s="148"/>
      <c r="NEA192" s="148"/>
      <c r="NEB192" s="148"/>
      <c r="NEC192" s="148"/>
      <c r="NED192" s="148"/>
      <c r="NEE192" s="148"/>
      <c r="NEF192" s="148"/>
      <c r="NEG192" s="148"/>
      <c r="NEH192" s="148"/>
      <c r="NEI192" s="148"/>
      <c r="NEJ192" s="148"/>
      <c r="NEK192" s="148"/>
      <c r="NEL192" s="148"/>
      <c r="NEM192" s="148"/>
      <c r="NEN192" s="148"/>
      <c r="NEO192" s="148"/>
      <c r="NEP192" s="148"/>
      <c r="NEQ192" s="148"/>
      <c r="NER192" s="148"/>
      <c r="NES192" s="148"/>
      <c r="NET192" s="148"/>
      <c r="NEU192" s="148"/>
      <c r="NEV192" s="148"/>
      <c r="NEW192" s="148"/>
      <c r="NEX192" s="148"/>
      <c r="NEY192" s="148"/>
      <c r="NEZ192" s="148"/>
      <c r="NFA192" s="148"/>
      <c r="NFB192" s="148"/>
      <c r="NFC192" s="148"/>
      <c r="NFD192" s="148"/>
      <c r="NFE192" s="148"/>
      <c r="NFF192" s="148"/>
      <c r="NFG192" s="148"/>
      <c r="NFH192" s="148"/>
      <c r="NFI192" s="148"/>
      <c r="NFJ192" s="148"/>
      <c r="NFK192" s="148"/>
      <c r="NFL192" s="148"/>
      <c r="NFM192" s="148"/>
      <c r="NFN192" s="148"/>
      <c r="NFO192" s="148"/>
      <c r="NFP192" s="148"/>
      <c r="NFQ192" s="148"/>
      <c r="NFR192" s="148"/>
      <c r="NFS192" s="148"/>
      <c r="NFT192" s="148"/>
      <c r="NFU192" s="148"/>
      <c r="NFV192" s="148"/>
      <c r="NFW192" s="148"/>
      <c r="NFX192" s="148"/>
      <c r="NFY192" s="148"/>
      <c r="NFZ192" s="148"/>
      <c r="NGA192" s="148"/>
      <c r="NGB192" s="148"/>
      <c r="NGC192" s="148"/>
      <c r="NGD192" s="148"/>
      <c r="NGE192" s="148"/>
      <c r="NGF192" s="148"/>
      <c r="NGG192" s="148"/>
      <c r="NGH192" s="148"/>
      <c r="NGI192" s="148"/>
      <c r="NGJ192" s="148"/>
      <c r="NGK192" s="148"/>
      <c r="NGL192" s="148"/>
      <c r="NGM192" s="148"/>
      <c r="NGN192" s="148"/>
      <c r="NGO192" s="148"/>
      <c r="NGP192" s="148"/>
      <c r="NGQ192" s="148"/>
      <c r="NGR192" s="148"/>
      <c r="NGS192" s="148"/>
      <c r="NGT192" s="148"/>
      <c r="NGU192" s="148"/>
      <c r="NGV192" s="148"/>
      <c r="NGW192" s="148"/>
      <c r="NGX192" s="148"/>
      <c r="NGY192" s="148"/>
      <c r="NGZ192" s="148"/>
      <c r="NHA192" s="148"/>
      <c r="NHB192" s="148"/>
      <c r="NHC192" s="148"/>
      <c r="NHD192" s="148"/>
      <c r="NHE192" s="148"/>
      <c r="NHF192" s="148"/>
      <c r="NHG192" s="148"/>
      <c r="NHH192" s="148"/>
      <c r="NHI192" s="148"/>
      <c r="NHJ192" s="148"/>
      <c r="NHK192" s="148"/>
      <c r="NHL192" s="148"/>
      <c r="NHM192" s="148"/>
      <c r="NHN192" s="148"/>
      <c r="NHO192" s="148"/>
      <c r="NHP192" s="148"/>
      <c r="NHQ192" s="148"/>
      <c r="NHR192" s="148"/>
      <c r="NHS192" s="148"/>
      <c r="NHT192" s="148"/>
      <c r="NHU192" s="148"/>
      <c r="NHV192" s="148"/>
      <c r="NHW192" s="148"/>
      <c r="NHX192" s="148"/>
      <c r="NHY192" s="148"/>
      <c r="NHZ192" s="148"/>
      <c r="NIA192" s="148"/>
      <c r="NIB192" s="148"/>
      <c r="NIC192" s="148"/>
      <c r="NID192" s="148"/>
      <c r="NIE192" s="148"/>
      <c r="NIF192" s="148"/>
      <c r="NIG192" s="148"/>
      <c r="NIH192" s="148"/>
      <c r="NII192" s="148"/>
      <c r="NIJ192" s="148"/>
      <c r="NIK192" s="148"/>
      <c r="NIL192" s="148"/>
      <c r="NIM192" s="148"/>
      <c r="NIN192" s="148"/>
      <c r="NIO192" s="148"/>
      <c r="NIP192" s="148"/>
      <c r="NIQ192" s="148"/>
      <c r="NIR192" s="148"/>
      <c r="NIS192" s="148"/>
      <c r="NIT192" s="148"/>
      <c r="NIU192" s="148"/>
      <c r="NIV192" s="148"/>
      <c r="NIW192" s="148"/>
      <c r="NIX192" s="148"/>
      <c r="NIY192" s="148"/>
      <c r="NIZ192" s="148"/>
      <c r="NJA192" s="148"/>
      <c r="NJB192" s="148"/>
      <c r="NJC192" s="148"/>
      <c r="NJD192" s="148"/>
      <c r="NJE192" s="148"/>
      <c r="NJF192" s="148"/>
      <c r="NJG192" s="148"/>
      <c r="NJH192" s="148"/>
      <c r="NJI192" s="148"/>
      <c r="NJJ192" s="148"/>
      <c r="NJK192" s="148"/>
      <c r="NJL192" s="148"/>
      <c r="NJM192" s="148"/>
      <c r="NJN192" s="148"/>
      <c r="NJO192" s="148"/>
      <c r="NJP192" s="148"/>
      <c r="NJQ192" s="148"/>
      <c r="NJR192" s="148"/>
      <c r="NJS192" s="148"/>
      <c r="NJT192" s="148"/>
      <c r="NJU192" s="148"/>
      <c r="NJV192" s="148"/>
      <c r="NJW192" s="148"/>
      <c r="NJX192" s="148"/>
      <c r="NJY192" s="148"/>
      <c r="NJZ192" s="148"/>
      <c r="NKA192" s="148"/>
      <c r="NKB192" s="148"/>
      <c r="NKC192" s="148"/>
      <c r="NKD192" s="148"/>
      <c r="NKE192" s="148"/>
      <c r="NKF192" s="148"/>
      <c r="NKG192" s="148"/>
      <c r="NKH192" s="148"/>
      <c r="NKI192" s="148"/>
      <c r="NKJ192" s="148"/>
      <c r="NKK192" s="148"/>
      <c r="NKL192" s="148"/>
      <c r="NKM192" s="148"/>
      <c r="NKN192" s="148"/>
      <c r="NKO192" s="148"/>
      <c r="NKP192" s="148"/>
      <c r="NKQ192" s="148"/>
      <c r="NKR192" s="148"/>
      <c r="NKS192" s="148"/>
      <c r="NKT192" s="148"/>
      <c r="NKU192" s="148"/>
      <c r="NKV192" s="148"/>
      <c r="NKW192" s="148"/>
      <c r="NKX192" s="148"/>
      <c r="NKY192" s="148"/>
      <c r="NKZ192" s="148"/>
      <c r="NLA192" s="148"/>
      <c r="NLB192" s="148"/>
      <c r="NLC192" s="148"/>
      <c r="NLD192" s="148"/>
      <c r="NLE192" s="148"/>
      <c r="NLF192" s="148"/>
      <c r="NLG192" s="148"/>
      <c r="NLH192" s="148"/>
      <c r="NLI192" s="148"/>
      <c r="NLJ192" s="148"/>
      <c r="NLK192" s="148"/>
      <c r="NLL192" s="148"/>
      <c r="NLM192" s="148"/>
      <c r="NLN192" s="148"/>
      <c r="NLO192" s="148"/>
      <c r="NLP192" s="148"/>
      <c r="NLQ192" s="148"/>
      <c r="NLR192" s="148"/>
      <c r="NLS192" s="148"/>
      <c r="NLT192" s="148"/>
      <c r="NLU192" s="148"/>
      <c r="NLV192" s="148"/>
      <c r="NLW192" s="148"/>
      <c r="NLX192" s="148"/>
      <c r="NLY192" s="148"/>
      <c r="NLZ192" s="148"/>
      <c r="NMA192" s="148"/>
      <c r="NMB192" s="148"/>
      <c r="NMC192" s="148"/>
      <c r="NMD192" s="148"/>
      <c r="NME192" s="148"/>
      <c r="NMF192" s="148"/>
      <c r="NMG192" s="148"/>
      <c r="NMH192" s="148"/>
      <c r="NMI192" s="148"/>
      <c r="NMJ192" s="148"/>
      <c r="NMK192" s="148"/>
      <c r="NML192" s="148"/>
      <c r="NMM192" s="148"/>
      <c r="NMN192" s="148"/>
      <c r="NMO192" s="148"/>
      <c r="NMP192" s="148"/>
      <c r="NMQ192" s="148"/>
      <c r="NMR192" s="148"/>
      <c r="NMS192" s="148"/>
      <c r="NMT192" s="148"/>
      <c r="NMU192" s="148"/>
      <c r="NMV192" s="148"/>
      <c r="NMW192" s="148"/>
      <c r="NMX192" s="148"/>
      <c r="NMY192" s="148"/>
      <c r="NMZ192" s="148"/>
      <c r="NNA192" s="148"/>
      <c r="NNB192" s="148"/>
      <c r="NNC192" s="148"/>
      <c r="NND192" s="148"/>
      <c r="NNE192" s="148"/>
      <c r="NNF192" s="148"/>
      <c r="NNG192" s="148"/>
      <c r="NNH192" s="148"/>
      <c r="NNI192" s="148"/>
      <c r="NNJ192" s="148"/>
      <c r="NNK192" s="148"/>
      <c r="NNL192" s="148"/>
      <c r="NNM192" s="148"/>
      <c r="NNN192" s="148"/>
      <c r="NNO192" s="148"/>
      <c r="NNP192" s="148"/>
      <c r="NNQ192" s="148"/>
      <c r="NNR192" s="148"/>
      <c r="NNS192" s="148"/>
      <c r="NNT192" s="148"/>
      <c r="NNU192" s="148"/>
      <c r="NNV192" s="148"/>
      <c r="NNW192" s="148"/>
      <c r="NNX192" s="148"/>
      <c r="NNY192" s="148"/>
      <c r="NNZ192" s="148"/>
      <c r="NOA192" s="148"/>
      <c r="NOB192" s="148"/>
      <c r="NOC192" s="148"/>
      <c r="NOD192" s="148"/>
      <c r="NOE192" s="148"/>
      <c r="NOF192" s="148"/>
      <c r="NOG192" s="148"/>
      <c r="NOH192" s="148"/>
      <c r="NOI192" s="148"/>
      <c r="NOJ192" s="148"/>
      <c r="NOK192" s="148"/>
      <c r="NOL192" s="148"/>
      <c r="NOM192" s="148"/>
      <c r="NON192" s="148"/>
      <c r="NOO192" s="148"/>
      <c r="NOP192" s="148"/>
      <c r="NOQ192" s="148"/>
      <c r="NOR192" s="148"/>
      <c r="NOS192" s="148"/>
      <c r="NOT192" s="148"/>
      <c r="NOU192" s="148"/>
      <c r="NOV192" s="148"/>
      <c r="NOW192" s="148"/>
      <c r="NOX192" s="148"/>
      <c r="NOY192" s="148"/>
      <c r="NOZ192" s="148"/>
      <c r="NPA192" s="148"/>
      <c r="NPB192" s="148"/>
      <c r="NPC192" s="148"/>
      <c r="NPD192" s="148"/>
      <c r="NPE192" s="148"/>
      <c r="NPF192" s="148"/>
      <c r="NPG192" s="148"/>
      <c r="NPH192" s="148"/>
      <c r="NPI192" s="148"/>
      <c r="NPJ192" s="148"/>
      <c r="NPK192" s="148"/>
      <c r="NPL192" s="148"/>
      <c r="NPM192" s="148"/>
      <c r="NPN192" s="148"/>
      <c r="NPO192" s="148"/>
      <c r="NPP192" s="148"/>
      <c r="NPQ192" s="148"/>
      <c r="NPR192" s="148"/>
      <c r="NPS192" s="148"/>
      <c r="NPT192" s="148"/>
      <c r="NPU192" s="148"/>
      <c r="NPV192" s="148"/>
      <c r="NPW192" s="148"/>
      <c r="NPX192" s="148"/>
      <c r="NPY192" s="148"/>
      <c r="NPZ192" s="148"/>
      <c r="NQA192" s="148"/>
      <c r="NQB192" s="148"/>
      <c r="NQC192" s="148"/>
      <c r="NQD192" s="148"/>
      <c r="NQE192" s="148"/>
      <c r="NQF192" s="148"/>
      <c r="NQG192" s="148"/>
      <c r="NQH192" s="148"/>
      <c r="NQI192" s="148"/>
      <c r="NQJ192" s="148"/>
      <c r="NQK192" s="148"/>
      <c r="NQL192" s="148"/>
      <c r="NQM192" s="148"/>
      <c r="NQN192" s="148"/>
      <c r="NQO192" s="148"/>
      <c r="NQP192" s="148"/>
      <c r="NQQ192" s="148"/>
      <c r="NQR192" s="148"/>
      <c r="NQS192" s="148"/>
      <c r="NQT192" s="148"/>
      <c r="NQU192" s="148"/>
      <c r="NQV192" s="148"/>
      <c r="NQW192" s="148"/>
      <c r="NQX192" s="148"/>
      <c r="NQY192" s="148"/>
      <c r="NQZ192" s="148"/>
      <c r="NRA192" s="148"/>
      <c r="NRB192" s="148"/>
      <c r="NRC192" s="148"/>
      <c r="NRD192" s="148"/>
      <c r="NRE192" s="148"/>
      <c r="NRF192" s="148"/>
      <c r="NRG192" s="148"/>
      <c r="NRH192" s="148"/>
      <c r="NRI192" s="148"/>
      <c r="NRJ192" s="148"/>
      <c r="NRK192" s="148"/>
      <c r="NRL192" s="148"/>
      <c r="NRM192" s="148"/>
      <c r="NRN192" s="148"/>
      <c r="NRO192" s="148"/>
      <c r="NRP192" s="148"/>
      <c r="NRQ192" s="148"/>
      <c r="NRR192" s="148"/>
      <c r="NRS192" s="148"/>
      <c r="NRT192" s="148"/>
      <c r="NRU192" s="148"/>
      <c r="NRV192" s="148"/>
      <c r="NRW192" s="148"/>
      <c r="NRX192" s="148"/>
      <c r="NRY192" s="148"/>
      <c r="NRZ192" s="148"/>
      <c r="NSA192" s="148"/>
      <c r="NSB192" s="148"/>
      <c r="NSC192" s="148"/>
      <c r="NSD192" s="148"/>
      <c r="NSE192" s="148"/>
      <c r="NSF192" s="148"/>
      <c r="NSG192" s="148"/>
      <c r="NSH192" s="148"/>
      <c r="NSI192" s="148"/>
      <c r="NSJ192" s="148"/>
      <c r="NSK192" s="148"/>
      <c r="NSL192" s="148"/>
      <c r="NSM192" s="148"/>
      <c r="NSN192" s="148"/>
      <c r="NSO192" s="148"/>
      <c r="NSP192" s="148"/>
      <c r="NSQ192" s="148"/>
      <c r="NSR192" s="148"/>
      <c r="NSS192" s="148"/>
      <c r="NST192" s="148"/>
      <c r="NSU192" s="148"/>
      <c r="NSV192" s="148"/>
      <c r="NSW192" s="148"/>
      <c r="NSX192" s="148"/>
      <c r="NSY192" s="148"/>
      <c r="NSZ192" s="148"/>
      <c r="NTA192" s="148"/>
      <c r="NTB192" s="148"/>
      <c r="NTC192" s="148"/>
      <c r="NTD192" s="148"/>
      <c r="NTE192" s="148"/>
      <c r="NTF192" s="148"/>
      <c r="NTG192" s="148"/>
      <c r="NTH192" s="148"/>
      <c r="NTI192" s="148"/>
      <c r="NTJ192" s="148"/>
      <c r="NTK192" s="148"/>
      <c r="NTL192" s="148"/>
      <c r="NTM192" s="148"/>
      <c r="NTN192" s="148"/>
      <c r="NTO192" s="148"/>
      <c r="NTP192" s="148"/>
      <c r="NTQ192" s="148"/>
      <c r="NTR192" s="148"/>
      <c r="NTS192" s="148"/>
      <c r="NTT192" s="148"/>
      <c r="NTU192" s="148"/>
      <c r="NTV192" s="148"/>
      <c r="NTW192" s="148"/>
      <c r="NTX192" s="148"/>
      <c r="NTY192" s="148"/>
      <c r="NTZ192" s="148"/>
      <c r="NUA192" s="148"/>
      <c r="NUB192" s="148"/>
      <c r="NUC192" s="148"/>
      <c r="NUD192" s="148"/>
      <c r="NUE192" s="148"/>
      <c r="NUF192" s="148"/>
      <c r="NUG192" s="148"/>
      <c r="NUH192" s="148"/>
      <c r="NUI192" s="148"/>
      <c r="NUJ192" s="148"/>
      <c r="NUK192" s="148"/>
      <c r="NUL192" s="148"/>
      <c r="NUM192" s="148"/>
      <c r="NUN192" s="148"/>
      <c r="NUO192" s="148"/>
      <c r="NUP192" s="148"/>
      <c r="NUQ192" s="148"/>
      <c r="NUR192" s="148"/>
      <c r="NUS192" s="148"/>
      <c r="NUT192" s="148"/>
      <c r="NUU192" s="148"/>
      <c r="NUV192" s="148"/>
      <c r="NUW192" s="148"/>
      <c r="NUX192" s="148"/>
      <c r="NUY192" s="148"/>
      <c r="NUZ192" s="148"/>
      <c r="NVA192" s="148"/>
      <c r="NVB192" s="148"/>
      <c r="NVC192" s="148"/>
      <c r="NVD192" s="148"/>
      <c r="NVE192" s="148"/>
      <c r="NVF192" s="148"/>
      <c r="NVG192" s="148"/>
      <c r="NVH192" s="148"/>
      <c r="NVI192" s="148"/>
      <c r="NVJ192" s="148"/>
      <c r="NVK192" s="148"/>
      <c r="NVL192" s="148"/>
      <c r="NVM192" s="148"/>
      <c r="NVN192" s="148"/>
      <c r="NVO192" s="148"/>
      <c r="NVP192" s="148"/>
      <c r="NVQ192" s="148"/>
      <c r="NVR192" s="148"/>
      <c r="NVS192" s="148"/>
      <c r="NVT192" s="148"/>
      <c r="NVU192" s="148"/>
      <c r="NVV192" s="148"/>
      <c r="NVW192" s="148"/>
      <c r="NVX192" s="148"/>
      <c r="NVY192" s="148"/>
      <c r="NVZ192" s="148"/>
      <c r="NWA192" s="148"/>
      <c r="NWB192" s="148"/>
      <c r="NWC192" s="148"/>
      <c r="NWD192" s="148"/>
      <c r="NWE192" s="148"/>
      <c r="NWF192" s="148"/>
      <c r="NWG192" s="148"/>
      <c r="NWH192" s="148"/>
      <c r="NWI192" s="148"/>
      <c r="NWJ192" s="148"/>
      <c r="NWK192" s="148"/>
      <c r="NWL192" s="148"/>
      <c r="NWM192" s="148"/>
      <c r="NWN192" s="148"/>
      <c r="NWO192" s="148"/>
      <c r="NWP192" s="148"/>
      <c r="NWQ192" s="148"/>
      <c r="NWR192" s="148"/>
      <c r="NWS192" s="148"/>
      <c r="NWT192" s="148"/>
      <c r="NWU192" s="148"/>
      <c r="NWV192" s="148"/>
      <c r="NWW192" s="148"/>
      <c r="NWX192" s="148"/>
      <c r="NWY192" s="148"/>
      <c r="NWZ192" s="148"/>
      <c r="NXA192" s="148"/>
      <c r="NXB192" s="148"/>
      <c r="NXC192" s="148"/>
      <c r="NXD192" s="148"/>
      <c r="NXE192" s="148"/>
      <c r="NXF192" s="148"/>
      <c r="NXG192" s="148"/>
      <c r="NXH192" s="148"/>
      <c r="NXI192" s="148"/>
      <c r="NXJ192" s="148"/>
      <c r="NXK192" s="148"/>
      <c r="NXL192" s="148"/>
      <c r="NXM192" s="148"/>
      <c r="NXN192" s="148"/>
      <c r="NXO192" s="148"/>
      <c r="NXP192" s="148"/>
      <c r="NXQ192" s="148"/>
      <c r="NXR192" s="148"/>
      <c r="NXS192" s="148"/>
      <c r="NXT192" s="148"/>
      <c r="NXU192" s="148"/>
      <c r="NXV192" s="148"/>
      <c r="NXW192" s="148"/>
      <c r="NXX192" s="148"/>
      <c r="NXY192" s="148"/>
      <c r="NXZ192" s="148"/>
      <c r="NYA192" s="148"/>
      <c r="NYB192" s="148"/>
      <c r="NYC192" s="148"/>
      <c r="NYD192" s="148"/>
      <c r="NYE192" s="148"/>
      <c r="NYF192" s="148"/>
      <c r="NYG192" s="148"/>
      <c r="NYH192" s="148"/>
      <c r="NYI192" s="148"/>
      <c r="NYJ192" s="148"/>
      <c r="NYK192" s="148"/>
      <c r="NYL192" s="148"/>
      <c r="NYM192" s="148"/>
      <c r="NYN192" s="148"/>
      <c r="NYO192" s="148"/>
      <c r="NYP192" s="148"/>
      <c r="NYQ192" s="148"/>
      <c r="NYR192" s="148"/>
      <c r="NYS192" s="148"/>
      <c r="NYT192" s="148"/>
      <c r="NYU192" s="148"/>
      <c r="NYV192" s="148"/>
      <c r="NYW192" s="148"/>
      <c r="NYX192" s="148"/>
      <c r="NYY192" s="148"/>
      <c r="NYZ192" s="148"/>
      <c r="NZA192" s="148"/>
      <c r="NZB192" s="148"/>
      <c r="NZC192" s="148"/>
      <c r="NZD192" s="148"/>
      <c r="NZE192" s="148"/>
      <c r="NZF192" s="148"/>
      <c r="NZG192" s="148"/>
      <c r="NZH192" s="148"/>
      <c r="NZI192" s="148"/>
      <c r="NZJ192" s="148"/>
      <c r="NZK192" s="148"/>
      <c r="NZL192" s="148"/>
      <c r="NZM192" s="148"/>
      <c r="NZN192" s="148"/>
      <c r="NZO192" s="148"/>
      <c r="NZP192" s="148"/>
      <c r="NZQ192" s="148"/>
      <c r="NZR192" s="148"/>
      <c r="NZS192" s="148"/>
      <c r="NZT192" s="148"/>
      <c r="NZU192" s="148"/>
      <c r="NZV192" s="148"/>
      <c r="NZW192" s="148"/>
      <c r="NZX192" s="148"/>
      <c r="NZY192" s="148"/>
      <c r="NZZ192" s="148"/>
      <c r="OAA192" s="148"/>
      <c r="OAB192" s="148"/>
      <c r="OAC192" s="148"/>
      <c r="OAD192" s="148"/>
      <c r="OAE192" s="148"/>
      <c r="OAF192" s="148"/>
      <c r="OAG192" s="148"/>
      <c r="OAH192" s="148"/>
      <c r="OAI192" s="148"/>
      <c r="OAJ192" s="148"/>
      <c r="OAK192" s="148"/>
      <c r="OAL192" s="148"/>
      <c r="OAM192" s="148"/>
      <c r="OAN192" s="148"/>
      <c r="OAO192" s="148"/>
      <c r="OAP192" s="148"/>
      <c r="OAQ192" s="148"/>
      <c r="OAR192" s="148"/>
      <c r="OAS192" s="148"/>
      <c r="OAT192" s="148"/>
      <c r="OAU192" s="148"/>
      <c r="OAV192" s="148"/>
      <c r="OAW192" s="148"/>
      <c r="OAX192" s="148"/>
      <c r="OAY192" s="148"/>
      <c r="OAZ192" s="148"/>
      <c r="OBA192" s="148"/>
      <c r="OBB192" s="148"/>
      <c r="OBC192" s="148"/>
      <c r="OBD192" s="148"/>
      <c r="OBE192" s="148"/>
      <c r="OBF192" s="148"/>
      <c r="OBG192" s="148"/>
      <c r="OBH192" s="148"/>
      <c r="OBI192" s="148"/>
      <c r="OBJ192" s="148"/>
      <c r="OBK192" s="148"/>
      <c r="OBL192" s="148"/>
      <c r="OBM192" s="148"/>
      <c r="OBN192" s="148"/>
      <c r="OBO192" s="148"/>
      <c r="OBP192" s="148"/>
      <c r="OBQ192" s="148"/>
      <c r="OBR192" s="148"/>
      <c r="OBS192" s="148"/>
      <c r="OBT192" s="148"/>
      <c r="OBU192" s="148"/>
      <c r="OBV192" s="148"/>
      <c r="OBW192" s="148"/>
      <c r="OBX192" s="148"/>
      <c r="OBY192" s="148"/>
      <c r="OBZ192" s="148"/>
      <c r="OCA192" s="148"/>
      <c r="OCB192" s="148"/>
      <c r="OCC192" s="148"/>
      <c r="OCD192" s="148"/>
      <c r="OCE192" s="148"/>
      <c r="OCF192" s="148"/>
      <c r="OCG192" s="148"/>
      <c r="OCH192" s="148"/>
      <c r="OCI192" s="148"/>
      <c r="OCJ192" s="148"/>
      <c r="OCK192" s="148"/>
      <c r="OCL192" s="148"/>
      <c r="OCM192" s="148"/>
      <c r="OCN192" s="148"/>
      <c r="OCO192" s="148"/>
      <c r="OCP192" s="148"/>
      <c r="OCQ192" s="148"/>
      <c r="OCR192" s="148"/>
      <c r="OCS192" s="148"/>
      <c r="OCT192" s="148"/>
      <c r="OCU192" s="148"/>
      <c r="OCV192" s="148"/>
      <c r="OCW192" s="148"/>
      <c r="OCX192" s="148"/>
      <c r="OCY192" s="148"/>
      <c r="OCZ192" s="148"/>
      <c r="ODA192" s="148"/>
      <c r="ODB192" s="148"/>
      <c r="ODC192" s="148"/>
      <c r="ODD192" s="148"/>
      <c r="ODE192" s="148"/>
      <c r="ODF192" s="148"/>
      <c r="ODG192" s="148"/>
      <c r="ODH192" s="148"/>
      <c r="ODI192" s="148"/>
      <c r="ODJ192" s="148"/>
      <c r="ODK192" s="148"/>
      <c r="ODL192" s="148"/>
      <c r="ODM192" s="148"/>
      <c r="ODN192" s="148"/>
      <c r="ODO192" s="148"/>
      <c r="ODP192" s="148"/>
      <c r="ODQ192" s="148"/>
      <c r="ODR192" s="148"/>
      <c r="ODS192" s="148"/>
      <c r="ODT192" s="148"/>
      <c r="ODU192" s="148"/>
      <c r="ODV192" s="148"/>
      <c r="ODW192" s="148"/>
      <c r="ODX192" s="148"/>
      <c r="ODY192" s="148"/>
      <c r="ODZ192" s="148"/>
      <c r="OEA192" s="148"/>
      <c r="OEB192" s="148"/>
      <c r="OEC192" s="148"/>
      <c r="OED192" s="148"/>
      <c r="OEE192" s="148"/>
      <c r="OEF192" s="148"/>
      <c r="OEG192" s="148"/>
      <c r="OEH192" s="148"/>
      <c r="OEI192" s="148"/>
      <c r="OEJ192" s="148"/>
      <c r="OEK192" s="148"/>
      <c r="OEL192" s="148"/>
      <c r="OEM192" s="148"/>
      <c r="OEN192" s="148"/>
      <c r="OEO192" s="148"/>
      <c r="OEP192" s="148"/>
      <c r="OEQ192" s="148"/>
      <c r="OER192" s="148"/>
      <c r="OES192" s="148"/>
      <c r="OET192" s="148"/>
      <c r="OEU192" s="148"/>
      <c r="OEV192" s="148"/>
      <c r="OEW192" s="148"/>
      <c r="OEX192" s="148"/>
      <c r="OEY192" s="148"/>
      <c r="OEZ192" s="148"/>
      <c r="OFA192" s="148"/>
      <c r="OFB192" s="148"/>
      <c r="OFC192" s="148"/>
      <c r="OFD192" s="148"/>
      <c r="OFE192" s="148"/>
      <c r="OFF192" s="148"/>
      <c r="OFG192" s="148"/>
      <c r="OFH192" s="148"/>
      <c r="OFI192" s="148"/>
      <c r="OFJ192" s="148"/>
      <c r="OFK192" s="148"/>
      <c r="OFL192" s="148"/>
      <c r="OFM192" s="148"/>
      <c r="OFN192" s="148"/>
      <c r="OFO192" s="148"/>
      <c r="OFP192" s="148"/>
      <c r="OFQ192" s="148"/>
      <c r="OFR192" s="148"/>
      <c r="OFS192" s="148"/>
      <c r="OFT192" s="148"/>
      <c r="OFU192" s="148"/>
      <c r="OFV192" s="148"/>
      <c r="OFW192" s="148"/>
      <c r="OFX192" s="148"/>
      <c r="OFY192" s="148"/>
      <c r="OFZ192" s="148"/>
      <c r="OGA192" s="148"/>
      <c r="OGB192" s="148"/>
      <c r="OGC192" s="148"/>
      <c r="OGD192" s="148"/>
      <c r="OGE192" s="148"/>
      <c r="OGF192" s="148"/>
      <c r="OGG192" s="148"/>
      <c r="OGH192" s="148"/>
      <c r="OGI192" s="148"/>
      <c r="OGJ192" s="148"/>
      <c r="OGK192" s="148"/>
      <c r="OGL192" s="148"/>
      <c r="OGM192" s="148"/>
      <c r="OGN192" s="148"/>
      <c r="OGO192" s="148"/>
      <c r="OGP192" s="148"/>
      <c r="OGQ192" s="148"/>
      <c r="OGR192" s="148"/>
      <c r="OGS192" s="148"/>
      <c r="OGT192" s="148"/>
      <c r="OGU192" s="148"/>
      <c r="OGV192" s="148"/>
      <c r="OGW192" s="148"/>
      <c r="OGX192" s="148"/>
      <c r="OGY192" s="148"/>
      <c r="OGZ192" s="148"/>
      <c r="OHA192" s="148"/>
      <c r="OHB192" s="148"/>
      <c r="OHC192" s="148"/>
      <c r="OHD192" s="148"/>
      <c r="OHE192" s="148"/>
      <c r="OHF192" s="148"/>
      <c r="OHG192" s="148"/>
      <c r="OHH192" s="148"/>
      <c r="OHI192" s="148"/>
      <c r="OHJ192" s="148"/>
      <c r="OHK192" s="148"/>
      <c r="OHL192" s="148"/>
      <c r="OHM192" s="148"/>
      <c r="OHN192" s="148"/>
      <c r="OHO192" s="148"/>
      <c r="OHP192" s="148"/>
      <c r="OHQ192" s="148"/>
      <c r="OHR192" s="148"/>
      <c r="OHS192" s="148"/>
      <c r="OHT192" s="148"/>
      <c r="OHU192" s="148"/>
      <c r="OHV192" s="148"/>
      <c r="OHW192" s="148"/>
      <c r="OHX192" s="148"/>
      <c r="OHY192" s="148"/>
      <c r="OHZ192" s="148"/>
      <c r="OIA192" s="148"/>
      <c r="OIB192" s="148"/>
      <c r="OIC192" s="148"/>
      <c r="OID192" s="148"/>
      <c r="OIE192" s="148"/>
      <c r="OIF192" s="148"/>
      <c r="OIG192" s="148"/>
      <c r="OIH192" s="148"/>
      <c r="OII192" s="148"/>
      <c r="OIJ192" s="148"/>
      <c r="OIK192" s="148"/>
      <c r="OIL192" s="148"/>
      <c r="OIM192" s="148"/>
      <c r="OIN192" s="148"/>
      <c r="OIO192" s="148"/>
      <c r="OIP192" s="148"/>
      <c r="OIQ192" s="148"/>
      <c r="OIR192" s="148"/>
      <c r="OIS192" s="148"/>
      <c r="OIT192" s="148"/>
      <c r="OIU192" s="148"/>
      <c r="OIV192" s="148"/>
      <c r="OIW192" s="148"/>
      <c r="OIX192" s="148"/>
      <c r="OIY192" s="148"/>
      <c r="OIZ192" s="148"/>
      <c r="OJA192" s="148"/>
      <c r="OJB192" s="148"/>
      <c r="OJC192" s="148"/>
      <c r="OJD192" s="148"/>
      <c r="OJE192" s="148"/>
      <c r="OJF192" s="148"/>
      <c r="OJG192" s="148"/>
      <c r="OJH192" s="148"/>
      <c r="OJI192" s="148"/>
      <c r="OJJ192" s="148"/>
      <c r="OJK192" s="148"/>
      <c r="OJL192" s="148"/>
      <c r="OJM192" s="148"/>
      <c r="OJN192" s="148"/>
      <c r="OJO192" s="148"/>
      <c r="OJP192" s="148"/>
      <c r="OJQ192" s="148"/>
      <c r="OJR192" s="148"/>
      <c r="OJS192" s="148"/>
      <c r="OJT192" s="148"/>
      <c r="OJU192" s="148"/>
      <c r="OJV192" s="148"/>
      <c r="OJW192" s="148"/>
      <c r="OJX192" s="148"/>
      <c r="OJY192" s="148"/>
      <c r="OJZ192" s="148"/>
      <c r="OKA192" s="148"/>
      <c r="OKB192" s="148"/>
      <c r="OKC192" s="148"/>
      <c r="OKD192" s="148"/>
      <c r="OKE192" s="148"/>
      <c r="OKF192" s="148"/>
      <c r="OKG192" s="148"/>
      <c r="OKH192" s="148"/>
      <c r="OKI192" s="148"/>
      <c r="OKJ192" s="148"/>
      <c r="OKK192" s="148"/>
      <c r="OKL192" s="148"/>
      <c r="OKM192" s="148"/>
      <c r="OKN192" s="148"/>
      <c r="OKO192" s="148"/>
      <c r="OKP192" s="148"/>
      <c r="OKQ192" s="148"/>
      <c r="OKR192" s="148"/>
      <c r="OKS192" s="148"/>
      <c r="OKT192" s="148"/>
      <c r="OKU192" s="148"/>
      <c r="OKV192" s="148"/>
      <c r="OKW192" s="148"/>
      <c r="OKX192" s="148"/>
      <c r="OKY192" s="148"/>
      <c r="OKZ192" s="148"/>
      <c r="OLA192" s="148"/>
      <c r="OLB192" s="148"/>
      <c r="OLC192" s="148"/>
      <c r="OLD192" s="148"/>
      <c r="OLE192" s="148"/>
      <c r="OLF192" s="148"/>
      <c r="OLG192" s="148"/>
      <c r="OLH192" s="148"/>
      <c r="OLI192" s="148"/>
      <c r="OLJ192" s="148"/>
      <c r="OLK192" s="148"/>
      <c r="OLL192" s="148"/>
      <c r="OLM192" s="148"/>
      <c r="OLN192" s="148"/>
      <c r="OLO192" s="148"/>
      <c r="OLP192" s="148"/>
      <c r="OLQ192" s="148"/>
      <c r="OLR192" s="148"/>
      <c r="OLS192" s="148"/>
      <c r="OLT192" s="148"/>
      <c r="OLU192" s="148"/>
      <c r="OLV192" s="148"/>
      <c r="OLW192" s="148"/>
      <c r="OLX192" s="148"/>
      <c r="OLY192" s="148"/>
      <c r="OLZ192" s="148"/>
      <c r="OMA192" s="148"/>
      <c r="OMB192" s="148"/>
      <c r="OMC192" s="148"/>
      <c r="OMD192" s="148"/>
      <c r="OME192" s="148"/>
      <c r="OMF192" s="148"/>
      <c r="OMG192" s="148"/>
      <c r="OMH192" s="148"/>
      <c r="OMI192" s="148"/>
      <c r="OMJ192" s="148"/>
      <c r="OMK192" s="148"/>
      <c r="OML192" s="148"/>
      <c r="OMM192" s="148"/>
      <c r="OMN192" s="148"/>
      <c r="OMO192" s="148"/>
      <c r="OMP192" s="148"/>
      <c r="OMQ192" s="148"/>
      <c r="OMR192" s="148"/>
      <c r="OMS192" s="148"/>
      <c r="OMT192" s="148"/>
      <c r="OMU192" s="148"/>
      <c r="OMV192" s="148"/>
      <c r="OMW192" s="148"/>
      <c r="OMX192" s="148"/>
      <c r="OMY192" s="148"/>
      <c r="OMZ192" s="148"/>
      <c r="ONA192" s="148"/>
      <c r="ONB192" s="148"/>
      <c r="ONC192" s="148"/>
      <c r="OND192" s="148"/>
      <c r="ONE192" s="148"/>
      <c r="ONF192" s="148"/>
      <c r="ONG192" s="148"/>
      <c r="ONH192" s="148"/>
      <c r="ONI192" s="148"/>
      <c r="ONJ192" s="148"/>
      <c r="ONK192" s="148"/>
      <c r="ONL192" s="148"/>
      <c r="ONM192" s="148"/>
      <c r="ONN192" s="148"/>
      <c r="ONO192" s="148"/>
      <c r="ONP192" s="148"/>
      <c r="ONQ192" s="148"/>
      <c r="ONR192" s="148"/>
      <c r="ONS192" s="148"/>
      <c r="ONT192" s="148"/>
      <c r="ONU192" s="148"/>
      <c r="ONV192" s="148"/>
      <c r="ONW192" s="148"/>
      <c r="ONX192" s="148"/>
      <c r="ONY192" s="148"/>
      <c r="ONZ192" s="148"/>
      <c r="OOA192" s="148"/>
      <c r="OOB192" s="148"/>
      <c r="OOC192" s="148"/>
      <c r="OOD192" s="148"/>
      <c r="OOE192" s="148"/>
      <c r="OOF192" s="148"/>
      <c r="OOG192" s="148"/>
      <c r="OOH192" s="148"/>
      <c r="OOI192" s="148"/>
      <c r="OOJ192" s="148"/>
      <c r="OOK192" s="148"/>
      <c r="OOL192" s="148"/>
      <c r="OOM192" s="148"/>
      <c r="OON192" s="148"/>
      <c r="OOO192" s="148"/>
      <c r="OOP192" s="148"/>
      <c r="OOQ192" s="148"/>
      <c r="OOR192" s="148"/>
      <c r="OOS192" s="148"/>
      <c r="OOT192" s="148"/>
      <c r="OOU192" s="148"/>
      <c r="OOV192" s="148"/>
      <c r="OOW192" s="148"/>
      <c r="OOX192" s="148"/>
      <c r="OOY192" s="148"/>
      <c r="OOZ192" s="148"/>
      <c r="OPA192" s="148"/>
      <c r="OPB192" s="148"/>
      <c r="OPC192" s="148"/>
      <c r="OPD192" s="148"/>
      <c r="OPE192" s="148"/>
      <c r="OPF192" s="148"/>
      <c r="OPG192" s="148"/>
      <c r="OPH192" s="148"/>
      <c r="OPI192" s="148"/>
      <c r="OPJ192" s="148"/>
      <c r="OPK192" s="148"/>
      <c r="OPL192" s="148"/>
      <c r="OPM192" s="148"/>
      <c r="OPN192" s="148"/>
      <c r="OPO192" s="148"/>
      <c r="OPP192" s="148"/>
      <c r="OPQ192" s="148"/>
      <c r="OPR192" s="148"/>
      <c r="OPS192" s="148"/>
      <c r="OPT192" s="148"/>
      <c r="OPU192" s="148"/>
      <c r="OPV192" s="148"/>
      <c r="OPW192" s="148"/>
      <c r="OPX192" s="148"/>
      <c r="OPY192" s="148"/>
      <c r="OPZ192" s="148"/>
      <c r="OQA192" s="148"/>
      <c r="OQB192" s="148"/>
      <c r="OQC192" s="148"/>
      <c r="OQD192" s="148"/>
      <c r="OQE192" s="148"/>
      <c r="OQF192" s="148"/>
      <c r="OQG192" s="148"/>
      <c r="OQH192" s="148"/>
      <c r="OQI192" s="148"/>
      <c r="OQJ192" s="148"/>
      <c r="OQK192" s="148"/>
      <c r="OQL192" s="148"/>
      <c r="OQM192" s="148"/>
      <c r="OQN192" s="148"/>
      <c r="OQO192" s="148"/>
      <c r="OQP192" s="148"/>
      <c r="OQQ192" s="148"/>
      <c r="OQR192" s="148"/>
      <c r="OQS192" s="148"/>
      <c r="OQT192" s="148"/>
      <c r="OQU192" s="148"/>
      <c r="OQV192" s="148"/>
      <c r="OQW192" s="148"/>
      <c r="OQX192" s="148"/>
      <c r="OQY192" s="148"/>
      <c r="OQZ192" s="148"/>
      <c r="ORA192" s="148"/>
      <c r="ORB192" s="148"/>
      <c r="ORC192" s="148"/>
      <c r="ORD192" s="148"/>
      <c r="ORE192" s="148"/>
      <c r="ORF192" s="148"/>
      <c r="ORG192" s="148"/>
      <c r="ORH192" s="148"/>
      <c r="ORI192" s="148"/>
      <c r="ORJ192" s="148"/>
      <c r="ORK192" s="148"/>
      <c r="ORL192" s="148"/>
      <c r="ORM192" s="148"/>
      <c r="ORN192" s="148"/>
      <c r="ORO192" s="148"/>
      <c r="ORP192" s="148"/>
      <c r="ORQ192" s="148"/>
      <c r="ORR192" s="148"/>
      <c r="ORS192" s="148"/>
      <c r="ORT192" s="148"/>
      <c r="ORU192" s="148"/>
      <c r="ORV192" s="148"/>
      <c r="ORW192" s="148"/>
      <c r="ORX192" s="148"/>
      <c r="ORY192" s="148"/>
      <c r="ORZ192" s="148"/>
      <c r="OSA192" s="148"/>
      <c r="OSB192" s="148"/>
      <c r="OSC192" s="148"/>
      <c r="OSD192" s="148"/>
      <c r="OSE192" s="148"/>
      <c r="OSF192" s="148"/>
      <c r="OSG192" s="148"/>
      <c r="OSH192" s="148"/>
      <c r="OSI192" s="148"/>
      <c r="OSJ192" s="148"/>
      <c r="OSK192" s="148"/>
      <c r="OSL192" s="148"/>
      <c r="OSM192" s="148"/>
      <c r="OSN192" s="148"/>
      <c r="OSO192" s="148"/>
      <c r="OSP192" s="148"/>
      <c r="OSQ192" s="148"/>
      <c r="OSR192" s="148"/>
      <c r="OSS192" s="148"/>
      <c r="OST192" s="148"/>
      <c r="OSU192" s="148"/>
      <c r="OSV192" s="148"/>
      <c r="OSW192" s="148"/>
      <c r="OSX192" s="148"/>
      <c r="OSY192" s="148"/>
      <c r="OSZ192" s="148"/>
      <c r="OTA192" s="148"/>
      <c r="OTB192" s="148"/>
      <c r="OTC192" s="148"/>
      <c r="OTD192" s="148"/>
      <c r="OTE192" s="148"/>
      <c r="OTF192" s="148"/>
      <c r="OTG192" s="148"/>
      <c r="OTH192" s="148"/>
      <c r="OTI192" s="148"/>
      <c r="OTJ192" s="148"/>
      <c r="OTK192" s="148"/>
      <c r="OTL192" s="148"/>
      <c r="OTM192" s="148"/>
      <c r="OTN192" s="148"/>
      <c r="OTO192" s="148"/>
      <c r="OTP192" s="148"/>
      <c r="OTQ192" s="148"/>
      <c r="OTR192" s="148"/>
      <c r="OTS192" s="148"/>
      <c r="OTT192" s="148"/>
      <c r="OTU192" s="148"/>
      <c r="OTV192" s="148"/>
      <c r="OTW192" s="148"/>
      <c r="OTX192" s="148"/>
      <c r="OTY192" s="148"/>
      <c r="OTZ192" s="148"/>
      <c r="OUA192" s="148"/>
      <c r="OUB192" s="148"/>
      <c r="OUC192" s="148"/>
      <c r="OUD192" s="148"/>
      <c r="OUE192" s="148"/>
      <c r="OUF192" s="148"/>
      <c r="OUG192" s="148"/>
      <c r="OUH192" s="148"/>
      <c r="OUI192" s="148"/>
      <c r="OUJ192" s="148"/>
      <c r="OUK192" s="148"/>
      <c r="OUL192" s="148"/>
      <c r="OUM192" s="148"/>
      <c r="OUN192" s="148"/>
      <c r="OUO192" s="148"/>
      <c r="OUP192" s="148"/>
      <c r="OUQ192" s="148"/>
      <c r="OUR192" s="148"/>
      <c r="OUS192" s="148"/>
      <c r="OUT192" s="148"/>
      <c r="OUU192" s="148"/>
      <c r="OUV192" s="148"/>
      <c r="OUW192" s="148"/>
      <c r="OUX192" s="148"/>
      <c r="OUY192" s="148"/>
      <c r="OUZ192" s="148"/>
      <c r="OVA192" s="148"/>
      <c r="OVB192" s="148"/>
      <c r="OVC192" s="148"/>
      <c r="OVD192" s="148"/>
      <c r="OVE192" s="148"/>
      <c r="OVF192" s="148"/>
      <c r="OVG192" s="148"/>
      <c r="OVH192" s="148"/>
      <c r="OVI192" s="148"/>
      <c r="OVJ192" s="148"/>
      <c r="OVK192" s="148"/>
      <c r="OVL192" s="148"/>
      <c r="OVM192" s="148"/>
      <c r="OVN192" s="148"/>
      <c r="OVO192" s="148"/>
      <c r="OVP192" s="148"/>
      <c r="OVQ192" s="148"/>
      <c r="OVR192" s="148"/>
      <c r="OVS192" s="148"/>
      <c r="OVT192" s="148"/>
      <c r="OVU192" s="148"/>
      <c r="OVV192" s="148"/>
      <c r="OVW192" s="148"/>
      <c r="OVX192" s="148"/>
      <c r="OVY192" s="148"/>
      <c r="OVZ192" s="148"/>
      <c r="OWA192" s="148"/>
      <c r="OWB192" s="148"/>
      <c r="OWC192" s="148"/>
      <c r="OWD192" s="148"/>
      <c r="OWE192" s="148"/>
      <c r="OWF192" s="148"/>
      <c r="OWG192" s="148"/>
      <c r="OWH192" s="148"/>
      <c r="OWI192" s="148"/>
      <c r="OWJ192" s="148"/>
      <c r="OWK192" s="148"/>
      <c r="OWL192" s="148"/>
      <c r="OWM192" s="148"/>
      <c r="OWN192" s="148"/>
      <c r="OWO192" s="148"/>
      <c r="OWP192" s="148"/>
      <c r="OWQ192" s="148"/>
      <c r="OWR192" s="148"/>
      <c r="OWS192" s="148"/>
      <c r="OWT192" s="148"/>
      <c r="OWU192" s="148"/>
      <c r="OWV192" s="148"/>
      <c r="OWW192" s="148"/>
      <c r="OWX192" s="148"/>
      <c r="OWY192" s="148"/>
      <c r="OWZ192" s="148"/>
      <c r="OXA192" s="148"/>
      <c r="OXB192" s="148"/>
      <c r="OXC192" s="148"/>
      <c r="OXD192" s="148"/>
      <c r="OXE192" s="148"/>
      <c r="OXF192" s="148"/>
      <c r="OXG192" s="148"/>
      <c r="OXH192" s="148"/>
      <c r="OXI192" s="148"/>
      <c r="OXJ192" s="148"/>
      <c r="OXK192" s="148"/>
      <c r="OXL192" s="148"/>
      <c r="OXM192" s="148"/>
      <c r="OXN192" s="148"/>
      <c r="OXO192" s="148"/>
      <c r="OXP192" s="148"/>
      <c r="OXQ192" s="148"/>
      <c r="OXR192" s="148"/>
      <c r="OXS192" s="148"/>
      <c r="OXT192" s="148"/>
      <c r="OXU192" s="148"/>
      <c r="OXV192" s="148"/>
      <c r="OXW192" s="148"/>
      <c r="OXX192" s="148"/>
      <c r="OXY192" s="148"/>
      <c r="OXZ192" s="148"/>
      <c r="OYA192" s="148"/>
      <c r="OYB192" s="148"/>
      <c r="OYC192" s="148"/>
      <c r="OYD192" s="148"/>
      <c r="OYE192" s="148"/>
      <c r="OYF192" s="148"/>
      <c r="OYG192" s="148"/>
      <c r="OYH192" s="148"/>
      <c r="OYI192" s="148"/>
      <c r="OYJ192" s="148"/>
      <c r="OYK192" s="148"/>
      <c r="OYL192" s="148"/>
      <c r="OYM192" s="148"/>
      <c r="OYN192" s="148"/>
      <c r="OYO192" s="148"/>
      <c r="OYP192" s="148"/>
      <c r="OYQ192" s="148"/>
      <c r="OYR192" s="148"/>
      <c r="OYS192" s="148"/>
      <c r="OYT192" s="148"/>
      <c r="OYU192" s="148"/>
      <c r="OYV192" s="148"/>
      <c r="OYW192" s="148"/>
      <c r="OYX192" s="148"/>
      <c r="OYY192" s="148"/>
      <c r="OYZ192" s="148"/>
      <c r="OZA192" s="148"/>
      <c r="OZB192" s="148"/>
      <c r="OZC192" s="148"/>
      <c r="OZD192" s="148"/>
      <c r="OZE192" s="148"/>
      <c r="OZF192" s="148"/>
      <c r="OZG192" s="148"/>
      <c r="OZH192" s="148"/>
      <c r="OZI192" s="148"/>
      <c r="OZJ192" s="148"/>
      <c r="OZK192" s="148"/>
      <c r="OZL192" s="148"/>
      <c r="OZM192" s="148"/>
      <c r="OZN192" s="148"/>
      <c r="OZO192" s="148"/>
      <c r="OZP192" s="148"/>
      <c r="OZQ192" s="148"/>
      <c r="OZR192" s="148"/>
      <c r="OZS192" s="148"/>
      <c r="OZT192" s="148"/>
      <c r="OZU192" s="148"/>
      <c r="OZV192" s="148"/>
      <c r="OZW192" s="148"/>
      <c r="OZX192" s="148"/>
      <c r="OZY192" s="148"/>
      <c r="OZZ192" s="148"/>
      <c r="PAA192" s="148"/>
      <c r="PAB192" s="148"/>
      <c r="PAC192" s="148"/>
      <c r="PAD192" s="148"/>
      <c r="PAE192" s="148"/>
      <c r="PAF192" s="148"/>
      <c r="PAG192" s="148"/>
      <c r="PAH192" s="148"/>
      <c r="PAI192" s="148"/>
      <c r="PAJ192" s="148"/>
      <c r="PAK192" s="148"/>
      <c r="PAL192" s="148"/>
      <c r="PAM192" s="148"/>
      <c r="PAN192" s="148"/>
      <c r="PAO192" s="148"/>
      <c r="PAP192" s="148"/>
      <c r="PAQ192" s="148"/>
      <c r="PAR192" s="148"/>
      <c r="PAS192" s="148"/>
      <c r="PAT192" s="148"/>
      <c r="PAU192" s="148"/>
      <c r="PAV192" s="148"/>
      <c r="PAW192" s="148"/>
      <c r="PAX192" s="148"/>
      <c r="PAY192" s="148"/>
      <c r="PAZ192" s="148"/>
      <c r="PBA192" s="148"/>
      <c r="PBB192" s="148"/>
      <c r="PBC192" s="148"/>
      <c r="PBD192" s="148"/>
      <c r="PBE192" s="148"/>
      <c r="PBF192" s="148"/>
      <c r="PBG192" s="148"/>
      <c r="PBH192" s="148"/>
      <c r="PBI192" s="148"/>
      <c r="PBJ192" s="148"/>
      <c r="PBK192" s="148"/>
      <c r="PBL192" s="148"/>
      <c r="PBM192" s="148"/>
      <c r="PBN192" s="148"/>
      <c r="PBO192" s="148"/>
      <c r="PBP192" s="148"/>
      <c r="PBQ192" s="148"/>
      <c r="PBR192" s="148"/>
      <c r="PBS192" s="148"/>
      <c r="PBT192" s="148"/>
      <c r="PBU192" s="148"/>
      <c r="PBV192" s="148"/>
      <c r="PBW192" s="148"/>
      <c r="PBX192" s="148"/>
      <c r="PBY192" s="148"/>
      <c r="PBZ192" s="148"/>
      <c r="PCA192" s="148"/>
      <c r="PCB192" s="148"/>
      <c r="PCC192" s="148"/>
      <c r="PCD192" s="148"/>
      <c r="PCE192" s="148"/>
      <c r="PCF192" s="148"/>
      <c r="PCG192" s="148"/>
      <c r="PCH192" s="148"/>
      <c r="PCI192" s="148"/>
      <c r="PCJ192" s="148"/>
      <c r="PCK192" s="148"/>
      <c r="PCL192" s="148"/>
      <c r="PCM192" s="148"/>
      <c r="PCN192" s="148"/>
      <c r="PCO192" s="148"/>
      <c r="PCP192" s="148"/>
      <c r="PCQ192" s="148"/>
      <c r="PCR192" s="148"/>
      <c r="PCS192" s="148"/>
      <c r="PCT192" s="148"/>
      <c r="PCU192" s="148"/>
      <c r="PCV192" s="148"/>
      <c r="PCW192" s="148"/>
      <c r="PCX192" s="148"/>
      <c r="PCY192" s="148"/>
      <c r="PCZ192" s="148"/>
      <c r="PDA192" s="148"/>
      <c r="PDB192" s="148"/>
      <c r="PDC192" s="148"/>
      <c r="PDD192" s="148"/>
      <c r="PDE192" s="148"/>
      <c r="PDF192" s="148"/>
      <c r="PDG192" s="148"/>
      <c r="PDH192" s="148"/>
      <c r="PDI192" s="148"/>
      <c r="PDJ192" s="148"/>
      <c r="PDK192" s="148"/>
      <c r="PDL192" s="148"/>
      <c r="PDM192" s="148"/>
      <c r="PDN192" s="148"/>
      <c r="PDO192" s="148"/>
      <c r="PDP192" s="148"/>
      <c r="PDQ192" s="148"/>
      <c r="PDR192" s="148"/>
      <c r="PDS192" s="148"/>
      <c r="PDT192" s="148"/>
      <c r="PDU192" s="148"/>
      <c r="PDV192" s="148"/>
      <c r="PDW192" s="148"/>
      <c r="PDX192" s="148"/>
      <c r="PDY192" s="148"/>
      <c r="PDZ192" s="148"/>
      <c r="PEA192" s="148"/>
      <c r="PEB192" s="148"/>
      <c r="PEC192" s="148"/>
      <c r="PED192" s="148"/>
      <c r="PEE192" s="148"/>
      <c r="PEF192" s="148"/>
      <c r="PEG192" s="148"/>
      <c r="PEH192" s="148"/>
      <c r="PEI192" s="148"/>
      <c r="PEJ192" s="148"/>
      <c r="PEK192" s="148"/>
      <c r="PEL192" s="148"/>
      <c r="PEM192" s="148"/>
      <c r="PEN192" s="148"/>
      <c r="PEO192" s="148"/>
      <c r="PEP192" s="148"/>
      <c r="PEQ192" s="148"/>
      <c r="PER192" s="148"/>
      <c r="PES192" s="148"/>
      <c r="PET192" s="148"/>
      <c r="PEU192" s="148"/>
      <c r="PEV192" s="148"/>
      <c r="PEW192" s="148"/>
      <c r="PEX192" s="148"/>
      <c r="PEY192" s="148"/>
      <c r="PEZ192" s="148"/>
      <c r="PFA192" s="148"/>
      <c r="PFB192" s="148"/>
      <c r="PFC192" s="148"/>
      <c r="PFD192" s="148"/>
      <c r="PFE192" s="148"/>
      <c r="PFF192" s="148"/>
      <c r="PFG192" s="148"/>
      <c r="PFH192" s="148"/>
      <c r="PFI192" s="148"/>
      <c r="PFJ192" s="148"/>
      <c r="PFK192" s="148"/>
      <c r="PFL192" s="148"/>
      <c r="PFM192" s="148"/>
      <c r="PFN192" s="148"/>
      <c r="PFO192" s="148"/>
      <c r="PFP192" s="148"/>
      <c r="PFQ192" s="148"/>
      <c r="PFR192" s="148"/>
      <c r="PFS192" s="148"/>
      <c r="PFT192" s="148"/>
      <c r="PFU192" s="148"/>
      <c r="PFV192" s="148"/>
      <c r="PFW192" s="148"/>
      <c r="PFX192" s="148"/>
      <c r="PFY192" s="148"/>
      <c r="PFZ192" s="148"/>
      <c r="PGA192" s="148"/>
      <c r="PGB192" s="148"/>
      <c r="PGC192" s="148"/>
      <c r="PGD192" s="148"/>
      <c r="PGE192" s="148"/>
      <c r="PGF192" s="148"/>
      <c r="PGG192" s="148"/>
      <c r="PGH192" s="148"/>
      <c r="PGI192" s="148"/>
      <c r="PGJ192" s="148"/>
      <c r="PGK192" s="148"/>
      <c r="PGL192" s="148"/>
      <c r="PGM192" s="148"/>
      <c r="PGN192" s="148"/>
      <c r="PGO192" s="148"/>
      <c r="PGP192" s="148"/>
      <c r="PGQ192" s="148"/>
      <c r="PGR192" s="148"/>
      <c r="PGS192" s="148"/>
      <c r="PGT192" s="148"/>
      <c r="PGU192" s="148"/>
      <c r="PGV192" s="148"/>
      <c r="PGW192" s="148"/>
      <c r="PGX192" s="148"/>
      <c r="PGY192" s="148"/>
      <c r="PGZ192" s="148"/>
      <c r="PHA192" s="148"/>
      <c r="PHB192" s="148"/>
      <c r="PHC192" s="148"/>
      <c r="PHD192" s="148"/>
      <c r="PHE192" s="148"/>
      <c r="PHF192" s="148"/>
      <c r="PHG192" s="148"/>
      <c r="PHH192" s="148"/>
      <c r="PHI192" s="148"/>
      <c r="PHJ192" s="148"/>
      <c r="PHK192" s="148"/>
      <c r="PHL192" s="148"/>
      <c r="PHM192" s="148"/>
      <c r="PHN192" s="148"/>
      <c r="PHO192" s="148"/>
      <c r="PHP192" s="148"/>
      <c r="PHQ192" s="148"/>
      <c r="PHR192" s="148"/>
      <c r="PHS192" s="148"/>
      <c r="PHT192" s="148"/>
      <c r="PHU192" s="148"/>
      <c r="PHV192" s="148"/>
      <c r="PHW192" s="148"/>
      <c r="PHX192" s="148"/>
      <c r="PHY192" s="148"/>
      <c r="PHZ192" s="148"/>
      <c r="PIA192" s="148"/>
      <c r="PIB192" s="148"/>
      <c r="PIC192" s="148"/>
      <c r="PID192" s="148"/>
      <c r="PIE192" s="148"/>
      <c r="PIF192" s="148"/>
      <c r="PIG192" s="148"/>
      <c r="PIH192" s="148"/>
      <c r="PII192" s="148"/>
      <c r="PIJ192" s="148"/>
      <c r="PIK192" s="148"/>
      <c r="PIL192" s="148"/>
      <c r="PIM192" s="148"/>
      <c r="PIN192" s="148"/>
      <c r="PIO192" s="148"/>
      <c r="PIP192" s="148"/>
      <c r="PIQ192" s="148"/>
      <c r="PIR192" s="148"/>
      <c r="PIS192" s="148"/>
      <c r="PIT192" s="148"/>
      <c r="PIU192" s="148"/>
      <c r="PIV192" s="148"/>
      <c r="PIW192" s="148"/>
      <c r="PIX192" s="148"/>
      <c r="PIY192" s="148"/>
      <c r="PIZ192" s="148"/>
      <c r="PJA192" s="148"/>
      <c r="PJB192" s="148"/>
      <c r="PJC192" s="148"/>
      <c r="PJD192" s="148"/>
      <c r="PJE192" s="148"/>
      <c r="PJF192" s="148"/>
      <c r="PJG192" s="148"/>
      <c r="PJH192" s="148"/>
      <c r="PJI192" s="148"/>
      <c r="PJJ192" s="148"/>
      <c r="PJK192" s="148"/>
      <c r="PJL192" s="148"/>
      <c r="PJM192" s="148"/>
      <c r="PJN192" s="148"/>
      <c r="PJO192" s="148"/>
      <c r="PJP192" s="148"/>
      <c r="PJQ192" s="148"/>
      <c r="PJR192" s="148"/>
      <c r="PJS192" s="148"/>
      <c r="PJT192" s="148"/>
      <c r="PJU192" s="148"/>
      <c r="PJV192" s="148"/>
      <c r="PJW192" s="148"/>
      <c r="PJX192" s="148"/>
      <c r="PJY192" s="148"/>
      <c r="PJZ192" s="148"/>
      <c r="PKA192" s="148"/>
      <c r="PKB192" s="148"/>
      <c r="PKC192" s="148"/>
      <c r="PKD192" s="148"/>
      <c r="PKE192" s="148"/>
      <c r="PKF192" s="148"/>
      <c r="PKG192" s="148"/>
      <c r="PKH192" s="148"/>
      <c r="PKI192" s="148"/>
      <c r="PKJ192" s="148"/>
      <c r="PKK192" s="148"/>
      <c r="PKL192" s="148"/>
      <c r="PKM192" s="148"/>
      <c r="PKN192" s="148"/>
      <c r="PKO192" s="148"/>
      <c r="PKP192" s="148"/>
      <c r="PKQ192" s="148"/>
      <c r="PKR192" s="148"/>
      <c r="PKS192" s="148"/>
      <c r="PKT192" s="148"/>
      <c r="PKU192" s="148"/>
      <c r="PKV192" s="148"/>
      <c r="PKW192" s="148"/>
      <c r="PKX192" s="148"/>
      <c r="PKY192" s="148"/>
      <c r="PKZ192" s="148"/>
      <c r="PLA192" s="148"/>
      <c r="PLB192" s="148"/>
      <c r="PLC192" s="148"/>
      <c r="PLD192" s="148"/>
      <c r="PLE192" s="148"/>
      <c r="PLF192" s="148"/>
      <c r="PLG192" s="148"/>
      <c r="PLH192" s="148"/>
      <c r="PLI192" s="148"/>
      <c r="PLJ192" s="148"/>
      <c r="PLK192" s="148"/>
      <c r="PLL192" s="148"/>
      <c r="PLM192" s="148"/>
      <c r="PLN192" s="148"/>
      <c r="PLO192" s="148"/>
      <c r="PLP192" s="148"/>
      <c r="PLQ192" s="148"/>
      <c r="PLR192" s="148"/>
      <c r="PLS192" s="148"/>
      <c r="PLT192" s="148"/>
      <c r="PLU192" s="148"/>
      <c r="PLV192" s="148"/>
      <c r="PLW192" s="148"/>
      <c r="PLX192" s="148"/>
      <c r="PLY192" s="148"/>
      <c r="PLZ192" s="148"/>
      <c r="PMA192" s="148"/>
      <c r="PMB192" s="148"/>
      <c r="PMC192" s="148"/>
      <c r="PMD192" s="148"/>
      <c r="PME192" s="148"/>
      <c r="PMF192" s="148"/>
      <c r="PMG192" s="148"/>
      <c r="PMH192" s="148"/>
      <c r="PMI192" s="148"/>
      <c r="PMJ192" s="148"/>
      <c r="PMK192" s="148"/>
      <c r="PML192" s="148"/>
      <c r="PMM192" s="148"/>
      <c r="PMN192" s="148"/>
      <c r="PMO192" s="148"/>
      <c r="PMP192" s="148"/>
      <c r="PMQ192" s="148"/>
      <c r="PMR192" s="148"/>
      <c r="PMS192" s="148"/>
      <c r="PMT192" s="148"/>
      <c r="PMU192" s="148"/>
      <c r="PMV192" s="148"/>
      <c r="PMW192" s="148"/>
      <c r="PMX192" s="148"/>
      <c r="PMY192" s="148"/>
      <c r="PMZ192" s="148"/>
      <c r="PNA192" s="148"/>
      <c r="PNB192" s="148"/>
      <c r="PNC192" s="148"/>
      <c r="PND192" s="148"/>
      <c r="PNE192" s="148"/>
      <c r="PNF192" s="148"/>
      <c r="PNG192" s="148"/>
      <c r="PNH192" s="148"/>
      <c r="PNI192" s="148"/>
      <c r="PNJ192" s="148"/>
      <c r="PNK192" s="148"/>
      <c r="PNL192" s="148"/>
      <c r="PNM192" s="148"/>
      <c r="PNN192" s="148"/>
      <c r="PNO192" s="148"/>
      <c r="PNP192" s="148"/>
      <c r="PNQ192" s="148"/>
      <c r="PNR192" s="148"/>
      <c r="PNS192" s="148"/>
      <c r="PNT192" s="148"/>
      <c r="PNU192" s="148"/>
      <c r="PNV192" s="148"/>
      <c r="PNW192" s="148"/>
      <c r="PNX192" s="148"/>
      <c r="PNY192" s="148"/>
      <c r="PNZ192" s="148"/>
      <c r="POA192" s="148"/>
      <c r="POB192" s="148"/>
      <c r="POC192" s="148"/>
      <c r="POD192" s="148"/>
      <c r="POE192" s="148"/>
      <c r="POF192" s="148"/>
      <c r="POG192" s="148"/>
      <c r="POH192" s="148"/>
      <c r="POI192" s="148"/>
      <c r="POJ192" s="148"/>
      <c r="POK192" s="148"/>
      <c r="POL192" s="148"/>
      <c r="POM192" s="148"/>
      <c r="PON192" s="148"/>
      <c r="POO192" s="148"/>
      <c r="POP192" s="148"/>
      <c r="POQ192" s="148"/>
      <c r="POR192" s="148"/>
      <c r="POS192" s="148"/>
      <c r="POT192" s="148"/>
      <c r="POU192" s="148"/>
      <c r="POV192" s="148"/>
      <c r="POW192" s="148"/>
      <c r="POX192" s="148"/>
      <c r="POY192" s="148"/>
      <c r="POZ192" s="148"/>
      <c r="PPA192" s="148"/>
      <c r="PPB192" s="148"/>
      <c r="PPC192" s="148"/>
      <c r="PPD192" s="148"/>
      <c r="PPE192" s="148"/>
      <c r="PPF192" s="148"/>
      <c r="PPG192" s="148"/>
      <c r="PPH192" s="148"/>
      <c r="PPI192" s="148"/>
      <c r="PPJ192" s="148"/>
      <c r="PPK192" s="148"/>
      <c r="PPL192" s="148"/>
      <c r="PPM192" s="148"/>
      <c r="PPN192" s="148"/>
      <c r="PPO192" s="148"/>
      <c r="PPP192" s="148"/>
      <c r="PPQ192" s="148"/>
      <c r="PPR192" s="148"/>
      <c r="PPS192" s="148"/>
      <c r="PPT192" s="148"/>
      <c r="PPU192" s="148"/>
      <c r="PPV192" s="148"/>
      <c r="PPW192" s="148"/>
      <c r="PPX192" s="148"/>
      <c r="PPY192" s="148"/>
      <c r="PPZ192" s="148"/>
      <c r="PQA192" s="148"/>
      <c r="PQB192" s="148"/>
      <c r="PQC192" s="148"/>
      <c r="PQD192" s="148"/>
      <c r="PQE192" s="148"/>
      <c r="PQF192" s="148"/>
      <c r="PQG192" s="148"/>
      <c r="PQH192" s="148"/>
      <c r="PQI192" s="148"/>
      <c r="PQJ192" s="148"/>
      <c r="PQK192" s="148"/>
      <c r="PQL192" s="148"/>
      <c r="PQM192" s="148"/>
      <c r="PQN192" s="148"/>
      <c r="PQO192" s="148"/>
      <c r="PQP192" s="148"/>
      <c r="PQQ192" s="148"/>
      <c r="PQR192" s="148"/>
      <c r="PQS192" s="148"/>
      <c r="PQT192" s="148"/>
      <c r="PQU192" s="148"/>
      <c r="PQV192" s="148"/>
      <c r="PQW192" s="148"/>
      <c r="PQX192" s="148"/>
      <c r="PQY192" s="148"/>
      <c r="PQZ192" s="148"/>
      <c r="PRA192" s="148"/>
      <c r="PRB192" s="148"/>
      <c r="PRC192" s="148"/>
      <c r="PRD192" s="148"/>
      <c r="PRE192" s="148"/>
      <c r="PRF192" s="148"/>
      <c r="PRG192" s="148"/>
      <c r="PRH192" s="148"/>
      <c r="PRI192" s="148"/>
      <c r="PRJ192" s="148"/>
      <c r="PRK192" s="148"/>
      <c r="PRL192" s="148"/>
      <c r="PRM192" s="148"/>
      <c r="PRN192" s="148"/>
      <c r="PRO192" s="148"/>
      <c r="PRP192" s="148"/>
      <c r="PRQ192" s="148"/>
      <c r="PRR192" s="148"/>
      <c r="PRS192" s="148"/>
      <c r="PRT192" s="148"/>
      <c r="PRU192" s="148"/>
      <c r="PRV192" s="148"/>
      <c r="PRW192" s="148"/>
      <c r="PRX192" s="148"/>
      <c r="PRY192" s="148"/>
      <c r="PRZ192" s="148"/>
      <c r="PSA192" s="148"/>
      <c r="PSB192" s="148"/>
      <c r="PSC192" s="148"/>
      <c r="PSD192" s="148"/>
      <c r="PSE192" s="148"/>
      <c r="PSF192" s="148"/>
      <c r="PSG192" s="148"/>
      <c r="PSH192" s="148"/>
      <c r="PSI192" s="148"/>
      <c r="PSJ192" s="148"/>
      <c r="PSK192" s="148"/>
      <c r="PSL192" s="148"/>
      <c r="PSM192" s="148"/>
      <c r="PSN192" s="148"/>
      <c r="PSO192" s="148"/>
      <c r="PSP192" s="148"/>
      <c r="PSQ192" s="148"/>
      <c r="PSR192" s="148"/>
      <c r="PSS192" s="148"/>
      <c r="PST192" s="148"/>
      <c r="PSU192" s="148"/>
      <c r="PSV192" s="148"/>
      <c r="PSW192" s="148"/>
      <c r="PSX192" s="148"/>
      <c r="PSY192" s="148"/>
      <c r="PSZ192" s="148"/>
      <c r="PTA192" s="148"/>
      <c r="PTB192" s="148"/>
      <c r="PTC192" s="148"/>
      <c r="PTD192" s="148"/>
      <c r="PTE192" s="148"/>
      <c r="PTF192" s="148"/>
      <c r="PTG192" s="148"/>
      <c r="PTH192" s="148"/>
      <c r="PTI192" s="148"/>
      <c r="PTJ192" s="148"/>
      <c r="PTK192" s="148"/>
      <c r="PTL192" s="148"/>
      <c r="PTM192" s="148"/>
      <c r="PTN192" s="148"/>
      <c r="PTO192" s="148"/>
      <c r="PTP192" s="148"/>
      <c r="PTQ192" s="148"/>
      <c r="PTR192" s="148"/>
      <c r="PTS192" s="148"/>
      <c r="PTT192" s="148"/>
      <c r="PTU192" s="148"/>
      <c r="PTV192" s="148"/>
      <c r="PTW192" s="148"/>
      <c r="PTX192" s="148"/>
      <c r="PTY192" s="148"/>
      <c r="PTZ192" s="148"/>
      <c r="PUA192" s="148"/>
      <c r="PUB192" s="148"/>
      <c r="PUC192" s="148"/>
      <c r="PUD192" s="148"/>
      <c r="PUE192" s="148"/>
      <c r="PUF192" s="148"/>
      <c r="PUG192" s="148"/>
      <c r="PUH192" s="148"/>
      <c r="PUI192" s="148"/>
      <c r="PUJ192" s="148"/>
      <c r="PUK192" s="148"/>
      <c r="PUL192" s="148"/>
      <c r="PUM192" s="148"/>
      <c r="PUN192" s="148"/>
      <c r="PUO192" s="148"/>
      <c r="PUP192" s="148"/>
      <c r="PUQ192" s="148"/>
      <c r="PUR192" s="148"/>
      <c r="PUS192" s="148"/>
      <c r="PUT192" s="148"/>
      <c r="PUU192" s="148"/>
      <c r="PUV192" s="148"/>
      <c r="PUW192" s="148"/>
      <c r="PUX192" s="148"/>
      <c r="PUY192" s="148"/>
      <c r="PUZ192" s="148"/>
      <c r="PVA192" s="148"/>
      <c r="PVB192" s="148"/>
      <c r="PVC192" s="148"/>
      <c r="PVD192" s="148"/>
      <c r="PVE192" s="148"/>
      <c r="PVF192" s="148"/>
      <c r="PVG192" s="148"/>
      <c r="PVH192" s="148"/>
      <c r="PVI192" s="148"/>
      <c r="PVJ192" s="148"/>
      <c r="PVK192" s="148"/>
      <c r="PVL192" s="148"/>
      <c r="PVM192" s="148"/>
      <c r="PVN192" s="148"/>
      <c r="PVO192" s="148"/>
      <c r="PVP192" s="148"/>
      <c r="PVQ192" s="148"/>
      <c r="PVR192" s="148"/>
      <c r="PVS192" s="148"/>
      <c r="PVT192" s="148"/>
      <c r="PVU192" s="148"/>
      <c r="PVV192" s="148"/>
      <c r="PVW192" s="148"/>
      <c r="PVX192" s="148"/>
      <c r="PVY192" s="148"/>
      <c r="PVZ192" s="148"/>
      <c r="PWA192" s="148"/>
      <c r="PWB192" s="148"/>
      <c r="PWC192" s="148"/>
      <c r="PWD192" s="148"/>
      <c r="PWE192" s="148"/>
      <c r="PWF192" s="148"/>
      <c r="PWG192" s="148"/>
      <c r="PWH192" s="148"/>
      <c r="PWI192" s="148"/>
      <c r="PWJ192" s="148"/>
      <c r="PWK192" s="148"/>
      <c r="PWL192" s="148"/>
      <c r="PWM192" s="148"/>
      <c r="PWN192" s="148"/>
      <c r="PWO192" s="148"/>
      <c r="PWP192" s="148"/>
      <c r="PWQ192" s="148"/>
      <c r="PWR192" s="148"/>
      <c r="PWS192" s="148"/>
      <c r="PWT192" s="148"/>
      <c r="PWU192" s="148"/>
      <c r="PWV192" s="148"/>
      <c r="PWW192" s="148"/>
      <c r="PWX192" s="148"/>
      <c r="PWY192" s="148"/>
      <c r="PWZ192" s="148"/>
      <c r="PXA192" s="148"/>
      <c r="PXB192" s="148"/>
      <c r="PXC192" s="148"/>
      <c r="PXD192" s="148"/>
      <c r="PXE192" s="148"/>
      <c r="PXF192" s="148"/>
      <c r="PXG192" s="148"/>
      <c r="PXH192" s="148"/>
      <c r="PXI192" s="148"/>
      <c r="PXJ192" s="148"/>
      <c r="PXK192" s="148"/>
      <c r="PXL192" s="148"/>
      <c r="PXM192" s="148"/>
      <c r="PXN192" s="148"/>
      <c r="PXO192" s="148"/>
      <c r="PXP192" s="148"/>
      <c r="PXQ192" s="148"/>
      <c r="PXR192" s="148"/>
      <c r="PXS192" s="148"/>
      <c r="PXT192" s="148"/>
      <c r="PXU192" s="148"/>
      <c r="PXV192" s="148"/>
      <c r="PXW192" s="148"/>
      <c r="PXX192" s="148"/>
      <c r="PXY192" s="148"/>
      <c r="PXZ192" s="148"/>
      <c r="PYA192" s="148"/>
      <c r="PYB192" s="148"/>
      <c r="PYC192" s="148"/>
      <c r="PYD192" s="148"/>
      <c r="PYE192" s="148"/>
      <c r="PYF192" s="148"/>
      <c r="PYG192" s="148"/>
      <c r="PYH192" s="148"/>
      <c r="PYI192" s="148"/>
      <c r="PYJ192" s="148"/>
      <c r="PYK192" s="148"/>
      <c r="PYL192" s="148"/>
      <c r="PYM192" s="148"/>
      <c r="PYN192" s="148"/>
      <c r="PYO192" s="148"/>
      <c r="PYP192" s="148"/>
      <c r="PYQ192" s="148"/>
      <c r="PYR192" s="148"/>
      <c r="PYS192" s="148"/>
      <c r="PYT192" s="148"/>
      <c r="PYU192" s="148"/>
      <c r="PYV192" s="148"/>
      <c r="PYW192" s="148"/>
      <c r="PYX192" s="148"/>
      <c r="PYY192" s="148"/>
      <c r="PYZ192" s="148"/>
      <c r="PZA192" s="148"/>
      <c r="PZB192" s="148"/>
      <c r="PZC192" s="148"/>
      <c r="PZD192" s="148"/>
      <c r="PZE192" s="148"/>
      <c r="PZF192" s="148"/>
      <c r="PZG192" s="148"/>
      <c r="PZH192" s="148"/>
      <c r="PZI192" s="148"/>
      <c r="PZJ192" s="148"/>
      <c r="PZK192" s="148"/>
      <c r="PZL192" s="148"/>
      <c r="PZM192" s="148"/>
      <c r="PZN192" s="148"/>
      <c r="PZO192" s="148"/>
      <c r="PZP192" s="148"/>
      <c r="PZQ192" s="148"/>
      <c r="PZR192" s="148"/>
      <c r="PZS192" s="148"/>
      <c r="PZT192" s="148"/>
      <c r="PZU192" s="148"/>
      <c r="PZV192" s="148"/>
      <c r="PZW192" s="148"/>
      <c r="PZX192" s="148"/>
      <c r="PZY192" s="148"/>
      <c r="PZZ192" s="148"/>
      <c r="QAA192" s="148"/>
      <c r="QAB192" s="148"/>
      <c r="QAC192" s="148"/>
      <c r="QAD192" s="148"/>
      <c r="QAE192" s="148"/>
      <c r="QAF192" s="148"/>
      <c r="QAG192" s="148"/>
      <c r="QAH192" s="148"/>
      <c r="QAI192" s="148"/>
      <c r="QAJ192" s="148"/>
      <c r="QAK192" s="148"/>
      <c r="QAL192" s="148"/>
      <c r="QAM192" s="148"/>
      <c r="QAN192" s="148"/>
      <c r="QAO192" s="148"/>
      <c r="QAP192" s="148"/>
      <c r="QAQ192" s="148"/>
      <c r="QAR192" s="148"/>
      <c r="QAS192" s="148"/>
      <c r="QAT192" s="148"/>
      <c r="QAU192" s="148"/>
      <c r="QAV192" s="148"/>
      <c r="QAW192" s="148"/>
      <c r="QAX192" s="148"/>
      <c r="QAY192" s="148"/>
      <c r="QAZ192" s="148"/>
      <c r="QBA192" s="148"/>
      <c r="QBB192" s="148"/>
      <c r="QBC192" s="148"/>
      <c r="QBD192" s="148"/>
      <c r="QBE192" s="148"/>
      <c r="QBF192" s="148"/>
      <c r="QBG192" s="148"/>
      <c r="QBH192" s="148"/>
      <c r="QBI192" s="148"/>
      <c r="QBJ192" s="148"/>
      <c r="QBK192" s="148"/>
      <c r="QBL192" s="148"/>
      <c r="QBM192" s="148"/>
      <c r="QBN192" s="148"/>
      <c r="QBO192" s="148"/>
      <c r="QBP192" s="148"/>
      <c r="QBQ192" s="148"/>
      <c r="QBR192" s="148"/>
      <c r="QBS192" s="148"/>
      <c r="QBT192" s="148"/>
      <c r="QBU192" s="148"/>
      <c r="QBV192" s="148"/>
      <c r="QBW192" s="148"/>
      <c r="QBX192" s="148"/>
      <c r="QBY192" s="148"/>
      <c r="QBZ192" s="148"/>
      <c r="QCA192" s="148"/>
      <c r="QCB192" s="148"/>
      <c r="QCC192" s="148"/>
      <c r="QCD192" s="148"/>
      <c r="QCE192" s="148"/>
      <c r="QCF192" s="148"/>
      <c r="QCG192" s="148"/>
      <c r="QCH192" s="148"/>
      <c r="QCI192" s="148"/>
      <c r="QCJ192" s="148"/>
      <c r="QCK192" s="148"/>
      <c r="QCL192" s="148"/>
      <c r="QCM192" s="148"/>
      <c r="QCN192" s="148"/>
      <c r="QCO192" s="148"/>
      <c r="QCP192" s="148"/>
      <c r="QCQ192" s="148"/>
      <c r="QCR192" s="148"/>
      <c r="QCS192" s="148"/>
      <c r="QCT192" s="148"/>
      <c r="QCU192" s="148"/>
      <c r="QCV192" s="148"/>
      <c r="QCW192" s="148"/>
      <c r="QCX192" s="148"/>
      <c r="QCY192" s="148"/>
      <c r="QCZ192" s="148"/>
      <c r="QDA192" s="148"/>
      <c r="QDB192" s="148"/>
      <c r="QDC192" s="148"/>
      <c r="QDD192" s="148"/>
      <c r="QDE192" s="148"/>
      <c r="QDF192" s="148"/>
      <c r="QDG192" s="148"/>
      <c r="QDH192" s="148"/>
      <c r="QDI192" s="148"/>
      <c r="QDJ192" s="148"/>
      <c r="QDK192" s="148"/>
      <c r="QDL192" s="148"/>
      <c r="QDM192" s="148"/>
      <c r="QDN192" s="148"/>
      <c r="QDO192" s="148"/>
      <c r="QDP192" s="148"/>
      <c r="QDQ192" s="148"/>
      <c r="QDR192" s="148"/>
      <c r="QDS192" s="148"/>
      <c r="QDT192" s="148"/>
      <c r="QDU192" s="148"/>
      <c r="QDV192" s="148"/>
      <c r="QDW192" s="148"/>
      <c r="QDX192" s="148"/>
      <c r="QDY192" s="148"/>
      <c r="QDZ192" s="148"/>
      <c r="QEA192" s="148"/>
      <c r="QEB192" s="148"/>
      <c r="QEC192" s="148"/>
      <c r="QED192" s="148"/>
      <c r="QEE192" s="148"/>
      <c r="QEF192" s="148"/>
      <c r="QEG192" s="148"/>
      <c r="QEH192" s="148"/>
      <c r="QEI192" s="148"/>
      <c r="QEJ192" s="148"/>
      <c r="QEK192" s="148"/>
      <c r="QEL192" s="148"/>
      <c r="QEM192" s="148"/>
      <c r="QEN192" s="148"/>
      <c r="QEO192" s="148"/>
      <c r="QEP192" s="148"/>
      <c r="QEQ192" s="148"/>
      <c r="QER192" s="148"/>
      <c r="QES192" s="148"/>
      <c r="QET192" s="148"/>
      <c r="QEU192" s="148"/>
      <c r="QEV192" s="148"/>
      <c r="QEW192" s="148"/>
      <c r="QEX192" s="148"/>
      <c r="QEY192" s="148"/>
      <c r="QEZ192" s="148"/>
      <c r="QFA192" s="148"/>
      <c r="QFB192" s="148"/>
      <c r="QFC192" s="148"/>
      <c r="QFD192" s="148"/>
      <c r="QFE192" s="148"/>
      <c r="QFF192" s="148"/>
      <c r="QFG192" s="148"/>
      <c r="QFH192" s="148"/>
      <c r="QFI192" s="148"/>
      <c r="QFJ192" s="148"/>
      <c r="QFK192" s="148"/>
      <c r="QFL192" s="148"/>
      <c r="QFM192" s="148"/>
      <c r="QFN192" s="148"/>
      <c r="QFO192" s="148"/>
      <c r="QFP192" s="148"/>
      <c r="QFQ192" s="148"/>
      <c r="QFR192" s="148"/>
      <c r="QFS192" s="148"/>
      <c r="QFT192" s="148"/>
      <c r="QFU192" s="148"/>
      <c r="QFV192" s="148"/>
      <c r="QFW192" s="148"/>
      <c r="QFX192" s="148"/>
      <c r="QFY192" s="148"/>
      <c r="QFZ192" s="148"/>
      <c r="QGA192" s="148"/>
      <c r="QGB192" s="148"/>
      <c r="QGC192" s="148"/>
      <c r="QGD192" s="148"/>
      <c r="QGE192" s="148"/>
      <c r="QGF192" s="148"/>
      <c r="QGG192" s="148"/>
      <c r="QGH192" s="148"/>
      <c r="QGI192" s="148"/>
      <c r="QGJ192" s="148"/>
      <c r="QGK192" s="148"/>
      <c r="QGL192" s="148"/>
      <c r="QGM192" s="148"/>
      <c r="QGN192" s="148"/>
      <c r="QGO192" s="148"/>
      <c r="QGP192" s="148"/>
      <c r="QGQ192" s="148"/>
      <c r="QGR192" s="148"/>
      <c r="QGS192" s="148"/>
      <c r="QGT192" s="148"/>
      <c r="QGU192" s="148"/>
      <c r="QGV192" s="148"/>
      <c r="QGW192" s="148"/>
      <c r="QGX192" s="148"/>
      <c r="QGY192" s="148"/>
      <c r="QGZ192" s="148"/>
      <c r="QHA192" s="148"/>
      <c r="QHB192" s="148"/>
      <c r="QHC192" s="148"/>
      <c r="QHD192" s="148"/>
      <c r="QHE192" s="148"/>
      <c r="QHF192" s="148"/>
      <c r="QHG192" s="148"/>
      <c r="QHH192" s="148"/>
      <c r="QHI192" s="148"/>
      <c r="QHJ192" s="148"/>
      <c r="QHK192" s="148"/>
      <c r="QHL192" s="148"/>
      <c r="QHM192" s="148"/>
      <c r="QHN192" s="148"/>
      <c r="QHO192" s="148"/>
      <c r="QHP192" s="148"/>
      <c r="QHQ192" s="148"/>
      <c r="QHR192" s="148"/>
      <c r="QHS192" s="148"/>
      <c r="QHT192" s="148"/>
      <c r="QHU192" s="148"/>
      <c r="QHV192" s="148"/>
      <c r="QHW192" s="148"/>
      <c r="QHX192" s="148"/>
      <c r="QHY192" s="148"/>
      <c r="QHZ192" s="148"/>
      <c r="QIA192" s="148"/>
      <c r="QIB192" s="148"/>
      <c r="QIC192" s="148"/>
      <c r="QID192" s="148"/>
      <c r="QIE192" s="148"/>
      <c r="QIF192" s="148"/>
      <c r="QIG192" s="148"/>
      <c r="QIH192" s="148"/>
      <c r="QII192" s="148"/>
      <c r="QIJ192" s="148"/>
      <c r="QIK192" s="148"/>
      <c r="QIL192" s="148"/>
      <c r="QIM192" s="148"/>
      <c r="QIN192" s="148"/>
      <c r="QIO192" s="148"/>
      <c r="QIP192" s="148"/>
      <c r="QIQ192" s="148"/>
      <c r="QIR192" s="148"/>
      <c r="QIS192" s="148"/>
      <c r="QIT192" s="148"/>
      <c r="QIU192" s="148"/>
      <c r="QIV192" s="148"/>
      <c r="QIW192" s="148"/>
      <c r="QIX192" s="148"/>
      <c r="QIY192" s="148"/>
      <c r="QIZ192" s="148"/>
      <c r="QJA192" s="148"/>
      <c r="QJB192" s="148"/>
      <c r="QJC192" s="148"/>
      <c r="QJD192" s="148"/>
      <c r="QJE192" s="148"/>
      <c r="QJF192" s="148"/>
      <c r="QJG192" s="148"/>
      <c r="QJH192" s="148"/>
      <c r="QJI192" s="148"/>
      <c r="QJJ192" s="148"/>
      <c r="QJK192" s="148"/>
      <c r="QJL192" s="148"/>
      <c r="QJM192" s="148"/>
      <c r="QJN192" s="148"/>
      <c r="QJO192" s="148"/>
      <c r="QJP192" s="148"/>
      <c r="QJQ192" s="148"/>
      <c r="QJR192" s="148"/>
      <c r="QJS192" s="148"/>
      <c r="QJT192" s="148"/>
      <c r="QJU192" s="148"/>
      <c r="QJV192" s="148"/>
      <c r="QJW192" s="148"/>
      <c r="QJX192" s="148"/>
      <c r="QJY192" s="148"/>
      <c r="QJZ192" s="148"/>
      <c r="QKA192" s="148"/>
      <c r="QKB192" s="148"/>
      <c r="QKC192" s="148"/>
      <c r="QKD192" s="148"/>
      <c r="QKE192" s="148"/>
      <c r="QKF192" s="148"/>
      <c r="QKG192" s="148"/>
      <c r="QKH192" s="148"/>
      <c r="QKI192" s="148"/>
      <c r="QKJ192" s="148"/>
      <c r="QKK192" s="148"/>
      <c r="QKL192" s="148"/>
      <c r="QKM192" s="148"/>
      <c r="QKN192" s="148"/>
      <c r="QKO192" s="148"/>
      <c r="QKP192" s="148"/>
      <c r="QKQ192" s="148"/>
      <c r="QKR192" s="148"/>
      <c r="QKS192" s="148"/>
      <c r="QKT192" s="148"/>
      <c r="QKU192" s="148"/>
      <c r="QKV192" s="148"/>
      <c r="QKW192" s="148"/>
      <c r="QKX192" s="148"/>
      <c r="QKY192" s="148"/>
      <c r="QKZ192" s="148"/>
      <c r="QLA192" s="148"/>
      <c r="QLB192" s="148"/>
      <c r="QLC192" s="148"/>
      <c r="QLD192" s="148"/>
      <c r="QLE192" s="148"/>
      <c r="QLF192" s="148"/>
      <c r="QLG192" s="148"/>
      <c r="QLH192" s="148"/>
      <c r="QLI192" s="148"/>
      <c r="QLJ192" s="148"/>
      <c r="QLK192" s="148"/>
      <c r="QLL192" s="148"/>
      <c r="QLM192" s="148"/>
      <c r="QLN192" s="148"/>
      <c r="QLO192" s="148"/>
      <c r="QLP192" s="148"/>
      <c r="QLQ192" s="148"/>
      <c r="QLR192" s="148"/>
      <c r="QLS192" s="148"/>
      <c r="QLT192" s="148"/>
      <c r="QLU192" s="148"/>
      <c r="QLV192" s="148"/>
      <c r="QLW192" s="148"/>
      <c r="QLX192" s="148"/>
      <c r="QLY192" s="148"/>
      <c r="QLZ192" s="148"/>
      <c r="QMA192" s="148"/>
      <c r="QMB192" s="148"/>
      <c r="QMC192" s="148"/>
      <c r="QMD192" s="148"/>
      <c r="QME192" s="148"/>
      <c r="QMF192" s="148"/>
      <c r="QMG192" s="148"/>
      <c r="QMH192" s="148"/>
      <c r="QMI192" s="148"/>
      <c r="QMJ192" s="148"/>
      <c r="QMK192" s="148"/>
      <c r="QML192" s="148"/>
      <c r="QMM192" s="148"/>
      <c r="QMN192" s="148"/>
      <c r="QMO192" s="148"/>
      <c r="QMP192" s="148"/>
      <c r="QMQ192" s="148"/>
      <c r="QMR192" s="148"/>
      <c r="QMS192" s="148"/>
      <c r="QMT192" s="148"/>
      <c r="QMU192" s="148"/>
      <c r="QMV192" s="148"/>
      <c r="QMW192" s="148"/>
      <c r="QMX192" s="148"/>
      <c r="QMY192" s="148"/>
      <c r="QMZ192" s="148"/>
      <c r="QNA192" s="148"/>
      <c r="QNB192" s="148"/>
      <c r="QNC192" s="148"/>
      <c r="QND192" s="148"/>
      <c r="QNE192" s="148"/>
      <c r="QNF192" s="148"/>
      <c r="QNG192" s="148"/>
      <c r="QNH192" s="148"/>
      <c r="QNI192" s="148"/>
      <c r="QNJ192" s="148"/>
      <c r="QNK192" s="148"/>
      <c r="QNL192" s="148"/>
      <c r="QNM192" s="148"/>
      <c r="QNN192" s="148"/>
      <c r="QNO192" s="148"/>
      <c r="QNP192" s="148"/>
      <c r="QNQ192" s="148"/>
      <c r="QNR192" s="148"/>
      <c r="QNS192" s="148"/>
      <c r="QNT192" s="148"/>
      <c r="QNU192" s="148"/>
      <c r="QNV192" s="148"/>
      <c r="QNW192" s="148"/>
      <c r="QNX192" s="148"/>
      <c r="QNY192" s="148"/>
      <c r="QNZ192" s="148"/>
      <c r="QOA192" s="148"/>
      <c r="QOB192" s="148"/>
      <c r="QOC192" s="148"/>
      <c r="QOD192" s="148"/>
      <c r="QOE192" s="148"/>
      <c r="QOF192" s="148"/>
      <c r="QOG192" s="148"/>
      <c r="QOH192" s="148"/>
      <c r="QOI192" s="148"/>
      <c r="QOJ192" s="148"/>
      <c r="QOK192" s="148"/>
      <c r="QOL192" s="148"/>
      <c r="QOM192" s="148"/>
      <c r="QON192" s="148"/>
      <c r="QOO192" s="148"/>
      <c r="QOP192" s="148"/>
      <c r="QOQ192" s="148"/>
      <c r="QOR192" s="148"/>
      <c r="QOS192" s="148"/>
      <c r="QOT192" s="148"/>
      <c r="QOU192" s="148"/>
      <c r="QOV192" s="148"/>
      <c r="QOW192" s="148"/>
      <c r="QOX192" s="148"/>
      <c r="QOY192" s="148"/>
      <c r="QOZ192" s="148"/>
      <c r="QPA192" s="148"/>
      <c r="QPB192" s="148"/>
      <c r="QPC192" s="148"/>
      <c r="QPD192" s="148"/>
      <c r="QPE192" s="148"/>
      <c r="QPF192" s="148"/>
      <c r="QPG192" s="148"/>
      <c r="QPH192" s="148"/>
      <c r="QPI192" s="148"/>
      <c r="QPJ192" s="148"/>
      <c r="QPK192" s="148"/>
      <c r="QPL192" s="148"/>
      <c r="QPM192" s="148"/>
      <c r="QPN192" s="148"/>
      <c r="QPO192" s="148"/>
      <c r="QPP192" s="148"/>
      <c r="QPQ192" s="148"/>
      <c r="QPR192" s="148"/>
      <c r="QPS192" s="148"/>
      <c r="QPT192" s="148"/>
      <c r="QPU192" s="148"/>
      <c r="QPV192" s="148"/>
      <c r="QPW192" s="148"/>
      <c r="QPX192" s="148"/>
      <c r="QPY192" s="148"/>
      <c r="QPZ192" s="148"/>
      <c r="QQA192" s="148"/>
      <c r="QQB192" s="148"/>
      <c r="QQC192" s="148"/>
      <c r="QQD192" s="148"/>
      <c r="QQE192" s="148"/>
      <c r="QQF192" s="148"/>
      <c r="QQG192" s="148"/>
      <c r="QQH192" s="148"/>
      <c r="QQI192" s="148"/>
      <c r="QQJ192" s="148"/>
      <c r="QQK192" s="148"/>
      <c r="QQL192" s="148"/>
      <c r="QQM192" s="148"/>
      <c r="QQN192" s="148"/>
      <c r="QQO192" s="148"/>
      <c r="QQP192" s="148"/>
      <c r="QQQ192" s="148"/>
      <c r="QQR192" s="148"/>
      <c r="QQS192" s="148"/>
      <c r="QQT192" s="148"/>
      <c r="QQU192" s="148"/>
      <c r="QQV192" s="148"/>
      <c r="QQW192" s="148"/>
      <c r="QQX192" s="148"/>
      <c r="QQY192" s="148"/>
      <c r="QQZ192" s="148"/>
      <c r="QRA192" s="148"/>
      <c r="QRB192" s="148"/>
      <c r="QRC192" s="148"/>
      <c r="QRD192" s="148"/>
      <c r="QRE192" s="148"/>
      <c r="QRF192" s="148"/>
      <c r="QRG192" s="148"/>
      <c r="QRH192" s="148"/>
      <c r="QRI192" s="148"/>
      <c r="QRJ192" s="148"/>
      <c r="QRK192" s="148"/>
      <c r="QRL192" s="148"/>
      <c r="QRM192" s="148"/>
      <c r="QRN192" s="148"/>
      <c r="QRO192" s="148"/>
      <c r="QRP192" s="148"/>
      <c r="QRQ192" s="148"/>
      <c r="QRR192" s="148"/>
      <c r="QRS192" s="148"/>
      <c r="QRT192" s="148"/>
      <c r="QRU192" s="148"/>
      <c r="QRV192" s="148"/>
      <c r="QRW192" s="148"/>
      <c r="QRX192" s="148"/>
      <c r="QRY192" s="148"/>
      <c r="QRZ192" s="148"/>
      <c r="QSA192" s="148"/>
      <c r="QSB192" s="148"/>
      <c r="QSC192" s="148"/>
      <c r="QSD192" s="148"/>
      <c r="QSE192" s="148"/>
      <c r="QSF192" s="148"/>
      <c r="QSG192" s="148"/>
      <c r="QSH192" s="148"/>
      <c r="QSI192" s="148"/>
      <c r="QSJ192" s="148"/>
      <c r="QSK192" s="148"/>
      <c r="QSL192" s="148"/>
      <c r="QSM192" s="148"/>
      <c r="QSN192" s="148"/>
      <c r="QSO192" s="148"/>
      <c r="QSP192" s="148"/>
      <c r="QSQ192" s="148"/>
      <c r="QSR192" s="148"/>
      <c r="QSS192" s="148"/>
      <c r="QST192" s="148"/>
      <c r="QSU192" s="148"/>
      <c r="QSV192" s="148"/>
      <c r="QSW192" s="148"/>
      <c r="QSX192" s="148"/>
      <c r="QSY192" s="148"/>
      <c r="QSZ192" s="148"/>
      <c r="QTA192" s="148"/>
      <c r="QTB192" s="148"/>
      <c r="QTC192" s="148"/>
      <c r="QTD192" s="148"/>
      <c r="QTE192" s="148"/>
      <c r="QTF192" s="148"/>
      <c r="QTG192" s="148"/>
      <c r="QTH192" s="148"/>
      <c r="QTI192" s="148"/>
      <c r="QTJ192" s="148"/>
      <c r="QTK192" s="148"/>
      <c r="QTL192" s="148"/>
      <c r="QTM192" s="148"/>
      <c r="QTN192" s="148"/>
      <c r="QTO192" s="148"/>
      <c r="QTP192" s="148"/>
      <c r="QTQ192" s="148"/>
      <c r="QTR192" s="148"/>
      <c r="QTS192" s="148"/>
      <c r="QTT192" s="148"/>
      <c r="QTU192" s="148"/>
      <c r="QTV192" s="148"/>
      <c r="QTW192" s="148"/>
      <c r="QTX192" s="148"/>
      <c r="QTY192" s="148"/>
      <c r="QTZ192" s="148"/>
      <c r="QUA192" s="148"/>
      <c r="QUB192" s="148"/>
      <c r="QUC192" s="148"/>
      <c r="QUD192" s="148"/>
      <c r="QUE192" s="148"/>
      <c r="QUF192" s="148"/>
      <c r="QUG192" s="148"/>
      <c r="QUH192" s="148"/>
      <c r="QUI192" s="148"/>
      <c r="QUJ192" s="148"/>
      <c r="QUK192" s="148"/>
      <c r="QUL192" s="148"/>
      <c r="QUM192" s="148"/>
      <c r="QUN192" s="148"/>
      <c r="QUO192" s="148"/>
      <c r="QUP192" s="148"/>
      <c r="QUQ192" s="148"/>
      <c r="QUR192" s="148"/>
      <c r="QUS192" s="148"/>
      <c r="QUT192" s="148"/>
      <c r="QUU192" s="148"/>
      <c r="QUV192" s="148"/>
      <c r="QUW192" s="148"/>
      <c r="QUX192" s="148"/>
      <c r="QUY192" s="148"/>
      <c r="QUZ192" s="148"/>
      <c r="QVA192" s="148"/>
      <c r="QVB192" s="148"/>
      <c r="QVC192" s="148"/>
      <c r="QVD192" s="148"/>
      <c r="QVE192" s="148"/>
      <c r="QVF192" s="148"/>
      <c r="QVG192" s="148"/>
      <c r="QVH192" s="148"/>
      <c r="QVI192" s="148"/>
      <c r="QVJ192" s="148"/>
      <c r="QVK192" s="148"/>
      <c r="QVL192" s="148"/>
      <c r="QVM192" s="148"/>
      <c r="QVN192" s="148"/>
      <c r="QVO192" s="148"/>
      <c r="QVP192" s="148"/>
      <c r="QVQ192" s="148"/>
      <c r="QVR192" s="148"/>
      <c r="QVS192" s="148"/>
      <c r="QVT192" s="148"/>
      <c r="QVU192" s="148"/>
      <c r="QVV192" s="148"/>
      <c r="QVW192" s="148"/>
      <c r="QVX192" s="148"/>
      <c r="QVY192" s="148"/>
      <c r="QVZ192" s="148"/>
      <c r="QWA192" s="148"/>
      <c r="QWB192" s="148"/>
      <c r="QWC192" s="148"/>
      <c r="QWD192" s="148"/>
      <c r="QWE192" s="148"/>
      <c r="QWF192" s="148"/>
      <c r="QWG192" s="148"/>
      <c r="QWH192" s="148"/>
      <c r="QWI192" s="148"/>
      <c r="QWJ192" s="148"/>
      <c r="QWK192" s="148"/>
      <c r="QWL192" s="148"/>
      <c r="QWM192" s="148"/>
      <c r="QWN192" s="148"/>
      <c r="QWO192" s="148"/>
      <c r="QWP192" s="148"/>
      <c r="QWQ192" s="148"/>
      <c r="QWR192" s="148"/>
      <c r="QWS192" s="148"/>
      <c r="QWT192" s="148"/>
      <c r="QWU192" s="148"/>
      <c r="QWV192" s="148"/>
      <c r="QWW192" s="148"/>
      <c r="QWX192" s="148"/>
      <c r="QWY192" s="148"/>
      <c r="QWZ192" s="148"/>
      <c r="QXA192" s="148"/>
      <c r="QXB192" s="148"/>
      <c r="QXC192" s="148"/>
      <c r="QXD192" s="148"/>
      <c r="QXE192" s="148"/>
      <c r="QXF192" s="148"/>
      <c r="QXG192" s="148"/>
      <c r="QXH192" s="148"/>
      <c r="QXI192" s="148"/>
      <c r="QXJ192" s="148"/>
      <c r="QXK192" s="148"/>
      <c r="QXL192" s="148"/>
      <c r="QXM192" s="148"/>
      <c r="QXN192" s="148"/>
      <c r="QXO192" s="148"/>
      <c r="QXP192" s="148"/>
      <c r="QXQ192" s="148"/>
      <c r="QXR192" s="148"/>
      <c r="QXS192" s="148"/>
      <c r="QXT192" s="148"/>
      <c r="QXU192" s="148"/>
      <c r="QXV192" s="148"/>
      <c r="QXW192" s="148"/>
      <c r="QXX192" s="148"/>
      <c r="QXY192" s="148"/>
      <c r="QXZ192" s="148"/>
      <c r="QYA192" s="148"/>
      <c r="QYB192" s="148"/>
      <c r="QYC192" s="148"/>
      <c r="QYD192" s="148"/>
      <c r="QYE192" s="148"/>
      <c r="QYF192" s="148"/>
      <c r="QYG192" s="148"/>
      <c r="QYH192" s="148"/>
      <c r="QYI192" s="148"/>
      <c r="QYJ192" s="148"/>
      <c r="QYK192" s="148"/>
      <c r="QYL192" s="148"/>
      <c r="QYM192" s="148"/>
      <c r="QYN192" s="148"/>
      <c r="QYO192" s="148"/>
      <c r="QYP192" s="148"/>
      <c r="QYQ192" s="148"/>
      <c r="QYR192" s="148"/>
      <c r="QYS192" s="148"/>
      <c r="QYT192" s="148"/>
      <c r="QYU192" s="148"/>
      <c r="QYV192" s="148"/>
      <c r="QYW192" s="148"/>
      <c r="QYX192" s="148"/>
      <c r="QYY192" s="148"/>
      <c r="QYZ192" s="148"/>
      <c r="QZA192" s="148"/>
      <c r="QZB192" s="148"/>
      <c r="QZC192" s="148"/>
      <c r="QZD192" s="148"/>
      <c r="QZE192" s="148"/>
      <c r="QZF192" s="148"/>
      <c r="QZG192" s="148"/>
      <c r="QZH192" s="148"/>
      <c r="QZI192" s="148"/>
      <c r="QZJ192" s="148"/>
      <c r="QZK192" s="148"/>
      <c r="QZL192" s="148"/>
      <c r="QZM192" s="148"/>
      <c r="QZN192" s="148"/>
      <c r="QZO192" s="148"/>
      <c r="QZP192" s="148"/>
      <c r="QZQ192" s="148"/>
      <c r="QZR192" s="148"/>
      <c r="QZS192" s="148"/>
      <c r="QZT192" s="148"/>
      <c r="QZU192" s="148"/>
      <c r="QZV192" s="148"/>
      <c r="QZW192" s="148"/>
      <c r="QZX192" s="148"/>
      <c r="QZY192" s="148"/>
      <c r="QZZ192" s="148"/>
      <c r="RAA192" s="148"/>
      <c r="RAB192" s="148"/>
      <c r="RAC192" s="148"/>
      <c r="RAD192" s="148"/>
      <c r="RAE192" s="148"/>
      <c r="RAF192" s="148"/>
      <c r="RAG192" s="148"/>
      <c r="RAH192" s="148"/>
      <c r="RAI192" s="148"/>
      <c r="RAJ192" s="148"/>
      <c r="RAK192" s="148"/>
      <c r="RAL192" s="148"/>
      <c r="RAM192" s="148"/>
      <c r="RAN192" s="148"/>
      <c r="RAO192" s="148"/>
      <c r="RAP192" s="148"/>
      <c r="RAQ192" s="148"/>
      <c r="RAR192" s="148"/>
      <c r="RAS192" s="148"/>
      <c r="RAT192" s="148"/>
      <c r="RAU192" s="148"/>
      <c r="RAV192" s="148"/>
      <c r="RAW192" s="148"/>
      <c r="RAX192" s="148"/>
      <c r="RAY192" s="148"/>
      <c r="RAZ192" s="148"/>
      <c r="RBA192" s="148"/>
      <c r="RBB192" s="148"/>
      <c r="RBC192" s="148"/>
      <c r="RBD192" s="148"/>
      <c r="RBE192" s="148"/>
      <c r="RBF192" s="148"/>
      <c r="RBG192" s="148"/>
      <c r="RBH192" s="148"/>
      <c r="RBI192" s="148"/>
      <c r="RBJ192" s="148"/>
      <c r="RBK192" s="148"/>
      <c r="RBL192" s="148"/>
      <c r="RBM192" s="148"/>
      <c r="RBN192" s="148"/>
      <c r="RBO192" s="148"/>
      <c r="RBP192" s="148"/>
      <c r="RBQ192" s="148"/>
      <c r="RBR192" s="148"/>
      <c r="RBS192" s="148"/>
      <c r="RBT192" s="148"/>
      <c r="RBU192" s="148"/>
      <c r="RBV192" s="148"/>
      <c r="RBW192" s="148"/>
      <c r="RBX192" s="148"/>
      <c r="RBY192" s="148"/>
      <c r="RBZ192" s="148"/>
      <c r="RCA192" s="148"/>
      <c r="RCB192" s="148"/>
      <c r="RCC192" s="148"/>
      <c r="RCD192" s="148"/>
      <c r="RCE192" s="148"/>
      <c r="RCF192" s="148"/>
      <c r="RCG192" s="148"/>
      <c r="RCH192" s="148"/>
      <c r="RCI192" s="148"/>
      <c r="RCJ192" s="148"/>
      <c r="RCK192" s="148"/>
      <c r="RCL192" s="148"/>
      <c r="RCM192" s="148"/>
      <c r="RCN192" s="148"/>
      <c r="RCO192" s="148"/>
      <c r="RCP192" s="148"/>
      <c r="RCQ192" s="148"/>
      <c r="RCR192" s="148"/>
      <c r="RCS192" s="148"/>
      <c r="RCT192" s="148"/>
      <c r="RCU192" s="148"/>
      <c r="RCV192" s="148"/>
      <c r="RCW192" s="148"/>
      <c r="RCX192" s="148"/>
      <c r="RCY192" s="148"/>
      <c r="RCZ192" s="148"/>
      <c r="RDA192" s="148"/>
      <c r="RDB192" s="148"/>
      <c r="RDC192" s="148"/>
      <c r="RDD192" s="148"/>
      <c r="RDE192" s="148"/>
      <c r="RDF192" s="148"/>
      <c r="RDG192" s="148"/>
      <c r="RDH192" s="148"/>
      <c r="RDI192" s="148"/>
      <c r="RDJ192" s="148"/>
      <c r="RDK192" s="148"/>
      <c r="RDL192" s="148"/>
      <c r="RDM192" s="148"/>
      <c r="RDN192" s="148"/>
      <c r="RDO192" s="148"/>
      <c r="RDP192" s="148"/>
      <c r="RDQ192" s="148"/>
      <c r="RDR192" s="148"/>
      <c r="RDS192" s="148"/>
      <c r="RDT192" s="148"/>
      <c r="RDU192" s="148"/>
      <c r="RDV192" s="148"/>
      <c r="RDW192" s="148"/>
      <c r="RDX192" s="148"/>
      <c r="RDY192" s="148"/>
      <c r="RDZ192" s="148"/>
      <c r="REA192" s="148"/>
      <c r="REB192" s="148"/>
      <c r="REC192" s="148"/>
      <c r="RED192" s="148"/>
      <c r="REE192" s="148"/>
      <c r="REF192" s="148"/>
      <c r="REG192" s="148"/>
      <c r="REH192" s="148"/>
      <c r="REI192" s="148"/>
      <c r="REJ192" s="148"/>
      <c r="REK192" s="148"/>
      <c r="REL192" s="148"/>
      <c r="REM192" s="148"/>
      <c r="REN192" s="148"/>
      <c r="REO192" s="148"/>
      <c r="REP192" s="148"/>
      <c r="REQ192" s="148"/>
      <c r="RER192" s="148"/>
      <c r="RES192" s="148"/>
      <c r="RET192" s="148"/>
      <c r="REU192" s="148"/>
      <c r="REV192" s="148"/>
      <c r="REW192" s="148"/>
      <c r="REX192" s="148"/>
      <c r="REY192" s="148"/>
      <c r="REZ192" s="148"/>
      <c r="RFA192" s="148"/>
      <c r="RFB192" s="148"/>
      <c r="RFC192" s="148"/>
      <c r="RFD192" s="148"/>
      <c r="RFE192" s="148"/>
      <c r="RFF192" s="148"/>
      <c r="RFG192" s="148"/>
      <c r="RFH192" s="148"/>
      <c r="RFI192" s="148"/>
      <c r="RFJ192" s="148"/>
      <c r="RFK192" s="148"/>
      <c r="RFL192" s="148"/>
      <c r="RFM192" s="148"/>
      <c r="RFN192" s="148"/>
      <c r="RFO192" s="148"/>
      <c r="RFP192" s="148"/>
      <c r="RFQ192" s="148"/>
      <c r="RFR192" s="148"/>
      <c r="RFS192" s="148"/>
      <c r="RFT192" s="148"/>
      <c r="RFU192" s="148"/>
      <c r="RFV192" s="148"/>
      <c r="RFW192" s="148"/>
      <c r="RFX192" s="148"/>
      <c r="RFY192" s="148"/>
      <c r="RFZ192" s="148"/>
      <c r="RGA192" s="148"/>
      <c r="RGB192" s="148"/>
      <c r="RGC192" s="148"/>
      <c r="RGD192" s="148"/>
      <c r="RGE192" s="148"/>
      <c r="RGF192" s="148"/>
      <c r="RGG192" s="148"/>
      <c r="RGH192" s="148"/>
      <c r="RGI192" s="148"/>
      <c r="RGJ192" s="148"/>
      <c r="RGK192" s="148"/>
      <c r="RGL192" s="148"/>
      <c r="RGM192" s="148"/>
      <c r="RGN192" s="148"/>
      <c r="RGO192" s="148"/>
      <c r="RGP192" s="148"/>
      <c r="RGQ192" s="148"/>
      <c r="RGR192" s="148"/>
      <c r="RGS192" s="148"/>
      <c r="RGT192" s="148"/>
      <c r="RGU192" s="148"/>
      <c r="RGV192" s="148"/>
      <c r="RGW192" s="148"/>
      <c r="RGX192" s="148"/>
      <c r="RGY192" s="148"/>
      <c r="RGZ192" s="148"/>
      <c r="RHA192" s="148"/>
      <c r="RHB192" s="148"/>
      <c r="RHC192" s="148"/>
      <c r="RHD192" s="148"/>
      <c r="RHE192" s="148"/>
      <c r="RHF192" s="148"/>
      <c r="RHG192" s="148"/>
      <c r="RHH192" s="148"/>
      <c r="RHI192" s="148"/>
      <c r="RHJ192" s="148"/>
      <c r="RHK192" s="148"/>
      <c r="RHL192" s="148"/>
      <c r="RHM192" s="148"/>
      <c r="RHN192" s="148"/>
      <c r="RHO192" s="148"/>
      <c r="RHP192" s="148"/>
      <c r="RHQ192" s="148"/>
      <c r="RHR192" s="148"/>
      <c r="RHS192" s="148"/>
      <c r="RHT192" s="148"/>
      <c r="RHU192" s="148"/>
      <c r="RHV192" s="148"/>
      <c r="RHW192" s="148"/>
      <c r="RHX192" s="148"/>
      <c r="RHY192" s="148"/>
      <c r="RHZ192" s="148"/>
      <c r="RIA192" s="148"/>
      <c r="RIB192" s="148"/>
      <c r="RIC192" s="148"/>
      <c r="RID192" s="148"/>
      <c r="RIE192" s="148"/>
      <c r="RIF192" s="148"/>
      <c r="RIG192" s="148"/>
      <c r="RIH192" s="148"/>
      <c r="RII192" s="148"/>
      <c r="RIJ192" s="148"/>
      <c r="RIK192" s="148"/>
      <c r="RIL192" s="148"/>
      <c r="RIM192" s="148"/>
      <c r="RIN192" s="148"/>
      <c r="RIO192" s="148"/>
      <c r="RIP192" s="148"/>
      <c r="RIQ192" s="148"/>
      <c r="RIR192" s="148"/>
      <c r="RIS192" s="148"/>
      <c r="RIT192" s="148"/>
      <c r="RIU192" s="148"/>
      <c r="RIV192" s="148"/>
      <c r="RIW192" s="148"/>
      <c r="RIX192" s="148"/>
      <c r="RIY192" s="148"/>
      <c r="RIZ192" s="148"/>
      <c r="RJA192" s="148"/>
      <c r="RJB192" s="148"/>
      <c r="RJC192" s="148"/>
      <c r="RJD192" s="148"/>
      <c r="RJE192" s="148"/>
      <c r="RJF192" s="148"/>
      <c r="RJG192" s="148"/>
      <c r="RJH192" s="148"/>
      <c r="RJI192" s="148"/>
      <c r="RJJ192" s="148"/>
      <c r="RJK192" s="148"/>
      <c r="RJL192" s="148"/>
      <c r="RJM192" s="148"/>
      <c r="RJN192" s="148"/>
      <c r="RJO192" s="148"/>
      <c r="RJP192" s="148"/>
      <c r="RJQ192" s="148"/>
      <c r="RJR192" s="148"/>
      <c r="RJS192" s="148"/>
      <c r="RJT192" s="148"/>
      <c r="RJU192" s="148"/>
      <c r="RJV192" s="148"/>
      <c r="RJW192" s="148"/>
      <c r="RJX192" s="148"/>
      <c r="RJY192" s="148"/>
      <c r="RJZ192" s="148"/>
      <c r="RKA192" s="148"/>
      <c r="RKB192" s="148"/>
      <c r="RKC192" s="148"/>
      <c r="RKD192" s="148"/>
      <c r="RKE192" s="148"/>
      <c r="RKF192" s="148"/>
      <c r="RKG192" s="148"/>
      <c r="RKH192" s="148"/>
      <c r="RKI192" s="148"/>
      <c r="RKJ192" s="148"/>
      <c r="RKK192" s="148"/>
      <c r="RKL192" s="148"/>
      <c r="RKM192" s="148"/>
      <c r="RKN192" s="148"/>
      <c r="RKO192" s="148"/>
      <c r="RKP192" s="148"/>
      <c r="RKQ192" s="148"/>
      <c r="RKR192" s="148"/>
      <c r="RKS192" s="148"/>
      <c r="RKT192" s="148"/>
      <c r="RKU192" s="148"/>
      <c r="RKV192" s="148"/>
      <c r="RKW192" s="148"/>
      <c r="RKX192" s="148"/>
      <c r="RKY192" s="148"/>
      <c r="RKZ192" s="148"/>
      <c r="RLA192" s="148"/>
      <c r="RLB192" s="148"/>
      <c r="RLC192" s="148"/>
      <c r="RLD192" s="148"/>
      <c r="RLE192" s="148"/>
      <c r="RLF192" s="148"/>
      <c r="RLG192" s="148"/>
      <c r="RLH192" s="148"/>
      <c r="RLI192" s="148"/>
      <c r="RLJ192" s="148"/>
      <c r="RLK192" s="148"/>
      <c r="RLL192" s="148"/>
      <c r="RLM192" s="148"/>
      <c r="RLN192" s="148"/>
      <c r="RLO192" s="148"/>
      <c r="RLP192" s="148"/>
      <c r="RLQ192" s="148"/>
      <c r="RLR192" s="148"/>
      <c r="RLS192" s="148"/>
      <c r="RLT192" s="148"/>
      <c r="RLU192" s="148"/>
      <c r="RLV192" s="148"/>
      <c r="RLW192" s="148"/>
      <c r="RLX192" s="148"/>
      <c r="RLY192" s="148"/>
      <c r="RLZ192" s="148"/>
      <c r="RMA192" s="148"/>
      <c r="RMB192" s="148"/>
      <c r="RMC192" s="148"/>
      <c r="RMD192" s="148"/>
      <c r="RME192" s="148"/>
      <c r="RMF192" s="148"/>
      <c r="RMG192" s="148"/>
      <c r="RMH192" s="148"/>
      <c r="RMI192" s="148"/>
      <c r="RMJ192" s="148"/>
      <c r="RMK192" s="148"/>
      <c r="RML192" s="148"/>
      <c r="RMM192" s="148"/>
      <c r="RMN192" s="148"/>
      <c r="RMO192" s="148"/>
      <c r="RMP192" s="148"/>
      <c r="RMQ192" s="148"/>
      <c r="RMR192" s="148"/>
      <c r="RMS192" s="148"/>
      <c r="RMT192" s="148"/>
      <c r="RMU192" s="148"/>
      <c r="RMV192" s="148"/>
      <c r="RMW192" s="148"/>
      <c r="RMX192" s="148"/>
      <c r="RMY192" s="148"/>
      <c r="RMZ192" s="148"/>
      <c r="RNA192" s="148"/>
      <c r="RNB192" s="148"/>
      <c r="RNC192" s="148"/>
      <c r="RND192" s="148"/>
      <c r="RNE192" s="148"/>
      <c r="RNF192" s="148"/>
      <c r="RNG192" s="148"/>
      <c r="RNH192" s="148"/>
      <c r="RNI192" s="148"/>
      <c r="RNJ192" s="148"/>
      <c r="RNK192" s="148"/>
      <c r="RNL192" s="148"/>
      <c r="RNM192" s="148"/>
      <c r="RNN192" s="148"/>
      <c r="RNO192" s="148"/>
      <c r="RNP192" s="148"/>
      <c r="RNQ192" s="148"/>
      <c r="RNR192" s="148"/>
      <c r="RNS192" s="148"/>
      <c r="RNT192" s="148"/>
      <c r="RNU192" s="148"/>
      <c r="RNV192" s="148"/>
      <c r="RNW192" s="148"/>
      <c r="RNX192" s="148"/>
      <c r="RNY192" s="148"/>
      <c r="RNZ192" s="148"/>
      <c r="ROA192" s="148"/>
      <c r="ROB192" s="148"/>
      <c r="ROC192" s="148"/>
      <c r="ROD192" s="148"/>
      <c r="ROE192" s="148"/>
      <c r="ROF192" s="148"/>
      <c r="ROG192" s="148"/>
      <c r="ROH192" s="148"/>
      <c r="ROI192" s="148"/>
      <c r="ROJ192" s="148"/>
      <c r="ROK192" s="148"/>
      <c r="ROL192" s="148"/>
      <c r="ROM192" s="148"/>
      <c r="RON192" s="148"/>
      <c r="ROO192" s="148"/>
      <c r="ROP192" s="148"/>
      <c r="ROQ192" s="148"/>
      <c r="ROR192" s="148"/>
      <c r="ROS192" s="148"/>
      <c r="ROT192" s="148"/>
      <c r="ROU192" s="148"/>
      <c r="ROV192" s="148"/>
      <c r="ROW192" s="148"/>
      <c r="ROX192" s="148"/>
      <c r="ROY192" s="148"/>
      <c r="ROZ192" s="148"/>
      <c r="RPA192" s="148"/>
      <c r="RPB192" s="148"/>
      <c r="RPC192" s="148"/>
      <c r="RPD192" s="148"/>
      <c r="RPE192" s="148"/>
      <c r="RPF192" s="148"/>
      <c r="RPG192" s="148"/>
      <c r="RPH192" s="148"/>
      <c r="RPI192" s="148"/>
      <c r="RPJ192" s="148"/>
      <c r="RPK192" s="148"/>
      <c r="RPL192" s="148"/>
      <c r="RPM192" s="148"/>
      <c r="RPN192" s="148"/>
      <c r="RPO192" s="148"/>
      <c r="RPP192" s="148"/>
      <c r="RPQ192" s="148"/>
      <c r="RPR192" s="148"/>
      <c r="RPS192" s="148"/>
      <c r="RPT192" s="148"/>
      <c r="RPU192" s="148"/>
      <c r="RPV192" s="148"/>
      <c r="RPW192" s="148"/>
      <c r="RPX192" s="148"/>
      <c r="RPY192" s="148"/>
      <c r="RPZ192" s="148"/>
      <c r="RQA192" s="148"/>
      <c r="RQB192" s="148"/>
      <c r="RQC192" s="148"/>
      <c r="RQD192" s="148"/>
      <c r="RQE192" s="148"/>
      <c r="RQF192" s="148"/>
      <c r="RQG192" s="148"/>
      <c r="RQH192" s="148"/>
      <c r="RQI192" s="148"/>
      <c r="RQJ192" s="148"/>
      <c r="RQK192" s="148"/>
      <c r="RQL192" s="148"/>
      <c r="RQM192" s="148"/>
      <c r="RQN192" s="148"/>
      <c r="RQO192" s="148"/>
      <c r="RQP192" s="148"/>
      <c r="RQQ192" s="148"/>
      <c r="RQR192" s="148"/>
      <c r="RQS192" s="148"/>
      <c r="RQT192" s="148"/>
      <c r="RQU192" s="148"/>
      <c r="RQV192" s="148"/>
      <c r="RQW192" s="148"/>
      <c r="RQX192" s="148"/>
      <c r="RQY192" s="148"/>
      <c r="RQZ192" s="148"/>
      <c r="RRA192" s="148"/>
      <c r="RRB192" s="148"/>
      <c r="RRC192" s="148"/>
      <c r="RRD192" s="148"/>
      <c r="RRE192" s="148"/>
      <c r="RRF192" s="148"/>
      <c r="RRG192" s="148"/>
      <c r="RRH192" s="148"/>
      <c r="RRI192" s="148"/>
      <c r="RRJ192" s="148"/>
      <c r="RRK192" s="148"/>
      <c r="RRL192" s="148"/>
      <c r="RRM192" s="148"/>
      <c r="RRN192" s="148"/>
      <c r="RRO192" s="148"/>
      <c r="RRP192" s="148"/>
      <c r="RRQ192" s="148"/>
      <c r="RRR192" s="148"/>
      <c r="RRS192" s="148"/>
      <c r="RRT192" s="148"/>
      <c r="RRU192" s="148"/>
      <c r="RRV192" s="148"/>
      <c r="RRW192" s="148"/>
      <c r="RRX192" s="148"/>
      <c r="RRY192" s="148"/>
      <c r="RRZ192" s="148"/>
      <c r="RSA192" s="148"/>
      <c r="RSB192" s="148"/>
      <c r="RSC192" s="148"/>
      <c r="RSD192" s="148"/>
      <c r="RSE192" s="148"/>
      <c r="RSF192" s="148"/>
      <c r="RSG192" s="148"/>
      <c r="RSH192" s="148"/>
      <c r="RSI192" s="148"/>
      <c r="RSJ192" s="148"/>
      <c r="RSK192" s="148"/>
      <c r="RSL192" s="148"/>
      <c r="RSM192" s="148"/>
      <c r="RSN192" s="148"/>
      <c r="RSO192" s="148"/>
      <c r="RSP192" s="148"/>
      <c r="RSQ192" s="148"/>
      <c r="RSR192" s="148"/>
      <c r="RSS192" s="148"/>
      <c r="RST192" s="148"/>
      <c r="RSU192" s="148"/>
      <c r="RSV192" s="148"/>
      <c r="RSW192" s="148"/>
      <c r="RSX192" s="148"/>
      <c r="RSY192" s="148"/>
      <c r="RSZ192" s="148"/>
      <c r="RTA192" s="148"/>
      <c r="RTB192" s="148"/>
      <c r="RTC192" s="148"/>
      <c r="RTD192" s="148"/>
      <c r="RTE192" s="148"/>
      <c r="RTF192" s="148"/>
      <c r="RTG192" s="148"/>
      <c r="RTH192" s="148"/>
      <c r="RTI192" s="148"/>
      <c r="RTJ192" s="148"/>
      <c r="RTK192" s="148"/>
      <c r="RTL192" s="148"/>
      <c r="RTM192" s="148"/>
      <c r="RTN192" s="148"/>
      <c r="RTO192" s="148"/>
      <c r="RTP192" s="148"/>
      <c r="RTQ192" s="148"/>
      <c r="RTR192" s="148"/>
      <c r="RTS192" s="148"/>
      <c r="RTT192" s="148"/>
      <c r="RTU192" s="148"/>
      <c r="RTV192" s="148"/>
      <c r="RTW192" s="148"/>
      <c r="RTX192" s="148"/>
      <c r="RTY192" s="148"/>
      <c r="RTZ192" s="148"/>
      <c r="RUA192" s="148"/>
      <c r="RUB192" s="148"/>
      <c r="RUC192" s="148"/>
      <c r="RUD192" s="148"/>
      <c r="RUE192" s="148"/>
      <c r="RUF192" s="148"/>
      <c r="RUG192" s="148"/>
      <c r="RUH192" s="148"/>
      <c r="RUI192" s="148"/>
      <c r="RUJ192" s="148"/>
      <c r="RUK192" s="148"/>
      <c r="RUL192" s="148"/>
      <c r="RUM192" s="148"/>
      <c r="RUN192" s="148"/>
      <c r="RUO192" s="148"/>
      <c r="RUP192" s="148"/>
      <c r="RUQ192" s="148"/>
      <c r="RUR192" s="148"/>
      <c r="RUS192" s="148"/>
      <c r="RUT192" s="148"/>
      <c r="RUU192" s="148"/>
      <c r="RUV192" s="148"/>
      <c r="RUW192" s="148"/>
      <c r="RUX192" s="148"/>
      <c r="RUY192" s="148"/>
      <c r="RUZ192" s="148"/>
      <c r="RVA192" s="148"/>
      <c r="RVB192" s="148"/>
      <c r="RVC192" s="148"/>
      <c r="RVD192" s="148"/>
      <c r="RVE192" s="148"/>
      <c r="RVF192" s="148"/>
      <c r="RVG192" s="148"/>
      <c r="RVH192" s="148"/>
      <c r="RVI192" s="148"/>
      <c r="RVJ192" s="148"/>
      <c r="RVK192" s="148"/>
      <c r="RVL192" s="148"/>
      <c r="RVM192" s="148"/>
      <c r="RVN192" s="148"/>
      <c r="RVO192" s="148"/>
      <c r="RVP192" s="148"/>
      <c r="RVQ192" s="148"/>
      <c r="RVR192" s="148"/>
      <c r="RVS192" s="148"/>
      <c r="RVT192" s="148"/>
      <c r="RVU192" s="148"/>
      <c r="RVV192" s="148"/>
      <c r="RVW192" s="148"/>
      <c r="RVX192" s="148"/>
      <c r="RVY192" s="148"/>
      <c r="RVZ192" s="148"/>
      <c r="RWA192" s="148"/>
      <c r="RWB192" s="148"/>
      <c r="RWC192" s="148"/>
      <c r="RWD192" s="148"/>
      <c r="RWE192" s="148"/>
      <c r="RWF192" s="148"/>
      <c r="RWG192" s="148"/>
      <c r="RWH192" s="148"/>
      <c r="RWI192" s="148"/>
      <c r="RWJ192" s="148"/>
      <c r="RWK192" s="148"/>
      <c r="RWL192" s="148"/>
      <c r="RWM192" s="148"/>
      <c r="RWN192" s="148"/>
      <c r="RWO192" s="148"/>
      <c r="RWP192" s="148"/>
      <c r="RWQ192" s="148"/>
      <c r="RWR192" s="148"/>
      <c r="RWS192" s="148"/>
      <c r="RWT192" s="148"/>
      <c r="RWU192" s="148"/>
      <c r="RWV192" s="148"/>
      <c r="RWW192" s="148"/>
      <c r="RWX192" s="148"/>
      <c r="RWY192" s="148"/>
      <c r="RWZ192" s="148"/>
      <c r="RXA192" s="148"/>
      <c r="RXB192" s="148"/>
      <c r="RXC192" s="148"/>
      <c r="RXD192" s="148"/>
      <c r="RXE192" s="148"/>
      <c r="RXF192" s="148"/>
      <c r="RXG192" s="148"/>
      <c r="RXH192" s="148"/>
      <c r="RXI192" s="148"/>
      <c r="RXJ192" s="148"/>
      <c r="RXK192" s="148"/>
      <c r="RXL192" s="148"/>
      <c r="RXM192" s="148"/>
      <c r="RXN192" s="148"/>
      <c r="RXO192" s="148"/>
      <c r="RXP192" s="148"/>
      <c r="RXQ192" s="148"/>
      <c r="RXR192" s="148"/>
      <c r="RXS192" s="148"/>
      <c r="RXT192" s="148"/>
      <c r="RXU192" s="148"/>
      <c r="RXV192" s="148"/>
      <c r="RXW192" s="148"/>
      <c r="RXX192" s="148"/>
      <c r="RXY192" s="148"/>
      <c r="RXZ192" s="148"/>
      <c r="RYA192" s="148"/>
      <c r="RYB192" s="148"/>
      <c r="RYC192" s="148"/>
      <c r="RYD192" s="148"/>
      <c r="RYE192" s="148"/>
      <c r="RYF192" s="148"/>
      <c r="RYG192" s="148"/>
      <c r="RYH192" s="148"/>
      <c r="RYI192" s="148"/>
      <c r="RYJ192" s="148"/>
      <c r="RYK192" s="148"/>
      <c r="RYL192" s="148"/>
      <c r="RYM192" s="148"/>
      <c r="RYN192" s="148"/>
      <c r="RYO192" s="148"/>
      <c r="RYP192" s="148"/>
      <c r="RYQ192" s="148"/>
      <c r="RYR192" s="148"/>
      <c r="RYS192" s="148"/>
      <c r="RYT192" s="148"/>
      <c r="RYU192" s="148"/>
      <c r="RYV192" s="148"/>
      <c r="RYW192" s="148"/>
      <c r="RYX192" s="148"/>
      <c r="RYY192" s="148"/>
      <c r="RYZ192" s="148"/>
      <c r="RZA192" s="148"/>
      <c r="RZB192" s="148"/>
      <c r="RZC192" s="148"/>
      <c r="RZD192" s="148"/>
      <c r="RZE192" s="148"/>
      <c r="RZF192" s="148"/>
      <c r="RZG192" s="148"/>
      <c r="RZH192" s="148"/>
      <c r="RZI192" s="148"/>
      <c r="RZJ192" s="148"/>
      <c r="RZK192" s="148"/>
      <c r="RZL192" s="148"/>
      <c r="RZM192" s="148"/>
      <c r="RZN192" s="148"/>
      <c r="RZO192" s="148"/>
      <c r="RZP192" s="148"/>
      <c r="RZQ192" s="148"/>
      <c r="RZR192" s="148"/>
      <c r="RZS192" s="148"/>
      <c r="RZT192" s="148"/>
      <c r="RZU192" s="148"/>
      <c r="RZV192" s="148"/>
      <c r="RZW192" s="148"/>
      <c r="RZX192" s="148"/>
      <c r="RZY192" s="148"/>
      <c r="RZZ192" s="148"/>
      <c r="SAA192" s="148"/>
      <c r="SAB192" s="148"/>
      <c r="SAC192" s="148"/>
      <c r="SAD192" s="148"/>
      <c r="SAE192" s="148"/>
      <c r="SAF192" s="148"/>
      <c r="SAG192" s="148"/>
      <c r="SAH192" s="148"/>
      <c r="SAI192" s="148"/>
      <c r="SAJ192" s="148"/>
      <c r="SAK192" s="148"/>
      <c r="SAL192" s="148"/>
      <c r="SAM192" s="148"/>
      <c r="SAN192" s="148"/>
      <c r="SAO192" s="148"/>
      <c r="SAP192" s="148"/>
      <c r="SAQ192" s="148"/>
      <c r="SAR192" s="148"/>
      <c r="SAS192" s="148"/>
      <c r="SAT192" s="148"/>
      <c r="SAU192" s="148"/>
      <c r="SAV192" s="148"/>
      <c r="SAW192" s="148"/>
      <c r="SAX192" s="148"/>
      <c r="SAY192" s="148"/>
      <c r="SAZ192" s="148"/>
      <c r="SBA192" s="148"/>
      <c r="SBB192" s="148"/>
      <c r="SBC192" s="148"/>
      <c r="SBD192" s="148"/>
      <c r="SBE192" s="148"/>
      <c r="SBF192" s="148"/>
      <c r="SBG192" s="148"/>
      <c r="SBH192" s="148"/>
      <c r="SBI192" s="148"/>
      <c r="SBJ192" s="148"/>
      <c r="SBK192" s="148"/>
      <c r="SBL192" s="148"/>
      <c r="SBM192" s="148"/>
      <c r="SBN192" s="148"/>
      <c r="SBO192" s="148"/>
      <c r="SBP192" s="148"/>
      <c r="SBQ192" s="148"/>
      <c r="SBR192" s="148"/>
      <c r="SBS192" s="148"/>
      <c r="SBT192" s="148"/>
      <c r="SBU192" s="148"/>
      <c r="SBV192" s="148"/>
      <c r="SBW192" s="148"/>
      <c r="SBX192" s="148"/>
      <c r="SBY192" s="148"/>
      <c r="SBZ192" s="148"/>
      <c r="SCA192" s="148"/>
      <c r="SCB192" s="148"/>
      <c r="SCC192" s="148"/>
      <c r="SCD192" s="148"/>
      <c r="SCE192" s="148"/>
      <c r="SCF192" s="148"/>
      <c r="SCG192" s="148"/>
      <c r="SCH192" s="148"/>
      <c r="SCI192" s="148"/>
      <c r="SCJ192" s="148"/>
      <c r="SCK192" s="148"/>
      <c r="SCL192" s="148"/>
      <c r="SCM192" s="148"/>
      <c r="SCN192" s="148"/>
      <c r="SCO192" s="148"/>
      <c r="SCP192" s="148"/>
      <c r="SCQ192" s="148"/>
      <c r="SCR192" s="148"/>
      <c r="SCS192" s="148"/>
      <c r="SCT192" s="148"/>
      <c r="SCU192" s="148"/>
      <c r="SCV192" s="148"/>
      <c r="SCW192" s="148"/>
      <c r="SCX192" s="148"/>
      <c r="SCY192" s="148"/>
      <c r="SCZ192" s="148"/>
      <c r="SDA192" s="148"/>
      <c r="SDB192" s="148"/>
      <c r="SDC192" s="148"/>
      <c r="SDD192" s="148"/>
      <c r="SDE192" s="148"/>
      <c r="SDF192" s="148"/>
      <c r="SDG192" s="148"/>
      <c r="SDH192" s="148"/>
      <c r="SDI192" s="148"/>
      <c r="SDJ192" s="148"/>
      <c r="SDK192" s="148"/>
      <c r="SDL192" s="148"/>
      <c r="SDM192" s="148"/>
      <c r="SDN192" s="148"/>
      <c r="SDO192" s="148"/>
      <c r="SDP192" s="148"/>
      <c r="SDQ192" s="148"/>
      <c r="SDR192" s="148"/>
      <c r="SDS192" s="148"/>
      <c r="SDT192" s="148"/>
      <c r="SDU192" s="148"/>
      <c r="SDV192" s="148"/>
      <c r="SDW192" s="148"/>
      <c r="SDX192" s="148"/>
      <c r="SDY192" s="148"/>
      <c r="SDZ192" s="148"/>
      <c r="SEA192" s="148"/>
      <c r="SEB192" s="148"/>
      <c r="SEC192" s="148"/>
      <c r="SED192" s="148"/>
      <c r="SEE192" s="148"/>
      <c r="SEF192" s="148"/>
      <c r="SEG192" s="148"/>
      <c r="SEH192" s="148"/>
      <c r="SEI192" s="148"/>
      <c r="SEJ192" s="148"/>
      <c r="SEK192" s="148"/>
      <c r="SEL192" s="148"/>
      <c r="SEM192" s="148"/>
      <c r="SEN192" s="148"/>
      <c r="SEO192" s="148"/>
      <c r="SEP192" s="148"/>
      <c r="SEQ192" s="148"/>
      <c r="SER192" s="148"/>
      <c r="SES192" s="148"/>
      <c r="SET192" s="148"/>
      <c r="SEU192" s="148"/>
      <c r="SEV192" s="148"/>
      <c r="SEW192" s="148"/>
      <c r="SEX192" s="148"/>
      <c r="SEY192" s="148"/>
      <c r="SEZ192" s="148"/>
      <c r="SFA192" s="148"/>
      <c r="SFB192" s="148"/>
      <c r="SFC192" s="148"/>
      <c r="SFD192" s="148"/>
      <c r="SFE192" s="148"/>
      <c r="SFF192" s="148"/>
      <c r="SFG192" s="148"/>
      <c r="SFH192" s="148"/>
      <c r="SFI192" s="148"/>
      <c r="SFJ192" s="148"/>
      <c r="SFK192" s="148"/>
      <c r="SFL192" s="148"/>
      <c r="SFM192" s="148"/>
      <c r="SFN192" s="148"/>
      <c r="SFO192" s="148"/>
      <c r="SFP192" s="148"/>
      <c r="SFQ192" s="148"/>
      <c r="SFR192" s="148"/>
      <c r="SFS192" s="148"/>
      <c r="SFT192" s="148"/>
      <c r="SFU192" s="148"/>
      <c r="SFV192" s="148"/>
      <c r="SFW192" s="148"/>
      <c r="SFX192" s="148"/>
      <c r="SFY192" s="148"/>
      <c r="SFZ192" s="148"/>
      <c r="SGA192" s="148"/>
      <c r="SGB192" s="148"/>
      <c r="SGC192" s="148"/>
      <c r="SGD192" s="148"/>
      <c r="SGE192" s="148"/>
      <c r="SGF192" s="148"/>
      <c r="SGG192" s="148"/>
      <c r="SGH192" s="148"/>
      <c r="SGI192" s="148"/>
      <c r="SGJ192" s="148"/>
      <c r="SGK192" s="148"/>
      <c r="SGL192" s="148"/>
      <c r="SGM192" s="148"/>
      <c r="SGN192" s="148"/>
      <c r="SGO192" s="148"/>
      <c r="SGP192" s="148"/>
      <c r="SGQ192" s="148"/>
      <c r="SGR192" s="148"/>
      <c r="SGS192" s="148"/>
      <c r="SGT192" s="148"/>
      <c r="SGU192" s="148"/>
      <c r="SGV192" s="148"/>
      <c r="SGW192" s="148"/>
      <c r="SGX192" s="148"/>
      <c r="SGY192" s="148"/>
      <c r="SGZ192" s="148"/>
      <c r="SHA192" s="148"/>
      <c r="SHB192" s="148"/>
      <c r="SHC192" s="148"/>
      <c r="SHD192" s="148"/>
      <c r="SHE192" s="148"/>
      <c r="SHF192" s="148"/>
      <c r="SHG192" s="148"/>
      <c r="SHH192" s="148"/>
      <c r="SHI192" s="148"/>
      <c r="SHJ192" s="148"/>
      <c r="SHK192" s="148"/>
      <c r="SHL192" s="148"/>
      <c r="SHM192" s="148"/>
      <c r="SHN192" s="148"/>
      <c r="SHO192" s="148"/>
      <c r="SHP192" s="148"/>
      <c r="SHQ192" s="148"/>
      <c r="SHR192" s="148"/>
      <c r="SHS192" s="148"/>
      <c r="SHT192" s="148"/>
      <c r="SHU192" s="148"/>
      <c r="SHV192" s="148"/>
      <c r="SHW192" s="148"/>
      <c r="SHX192" s="148"/>
      <c r="SHY192" s="148"/>
      <c r="SHZ192" s="148"/>
      <c r="SIA192" s="148"/>
      <c r="SIB192" s="148"/>
      <c r="SIC192" s="148"/>
      <c r="SID192" s="148"/>
      <c r="SIE192" s="148"/>
      <c r="SIF192" s="148"/>
      <c r="SIG192" s="148"/>
      <c r="SIH192" s="148"/>
      <c r="SII192" s="148"/>
      <c r="SIJ192" s="148"/>
      <c r="SIK192" s="148"/>
      <c r="SIL192" s="148"/>
      <c r="SIM192" s="148"/>
      <c r="SIN192" s="148"/>
      <c r="SIO192" s="148"/>
      <c r="SIP192" s="148"/>
      <c r="SIQ192" s="148"/>
      <c r="SIR192" s="148"/>
      <c r="SIS192" s="148"/>
      <c r="SIT192" s="148"/>
      <c r="SIU192" s="148"/>
      <c r="SIV192" s="148"/>
      <c r="SIW192" s="148"/>
      <c r="SIX192" s="148"/>
      <c r="SIY192" s="148"/>
      <c r="SIZ192" s="148"/>
      <c r="SJA192" s="148"/>
      <c r="SJB192" s="148"/>
      <c r="SJC192" s="148"/>
      <c r="SJD192" s="148"/>
      <c r="SJE192" s="148"/>
      <c r="SJF192" s="148"/>
      <c r="SJG192" s="148"/>
      <c r="SJH192" s="148"/>
      <c r="SJI192" s="148"/>
      <c r="SJJ192" s="148"/>
      <c r="SJK192" s="148"/>
      <c r="SJL192" s="148"/>
      <c r="SJM192" s="148"/>
      <c r="SJN192" s="148"/>
      <c r="SJO192" s="148"/>
      <c r="SJP192" s="148"/>
      <c r="SJQ192" s="148"/>
      <c r="SJR192" s="148"/>
      <c r="SJS192" s="148"/>
      <c r="SJT192" s="148"/>
      <c r="SJU192" s="148"/>
      <c r="SJV192" s="148"/>
      <c r="SJW192" s="148"/>
      <c r="SJX192" s="148"/>
      <c r="SJY192" s="148"/>
      <c r="SJZ192" s="148"/>
      <c r="SKA192" s="148"/>
      <c r="SKB192" s="148"/>
      <c r="SKC192" s="148"/>
      <c r="SKD192" s="148"/>
      <c r="SKE192" s="148"/>
      <c r="SKF192" s="148"/>
      <c r="SKG192" s="148"/>
      <c r="SKH192" s="148"/>
      <c r="SKI192" s="148"/>
      <c r="SKJ192" s="148"/>
      <c r="SKK192" s="148"/>
      <c r="SKL192" s="148"/>
      <c r="SKM192" s="148"/>
      <c r="SKN192" s="148"/>
      <c r="SKO192" s="148"/>
      <c r="SKP192" s="148"/>
      <c r="SKQ192" s="148"/>
      <c r="SKR192" s="148"/>
      <c r="SKS192" s="148"/>
      <c r="SKT192" s="148"/>
      <c r="SKU192" s="148"/>
      <c r="SKV192" s="148"/>
      <c r="SKW192" s="148"/>
      <c r="SKX192" s="148"/>
      <c r="SKY192" s="148"/>
      <c r="SKZ192" s="148"/>
      <c r="SLA192" s="148"/>
      <c r="SLB192" s="148"/>
      <c r="SLC192" s="148"/>
      <c r="SLD192" s="148"/>
      <c r="SLE192" s="148"/>
      <c r="SLF192" s="148"/>
      <c r="SLG192" s="148"/>
      <c r="SLH192" s="148"/>
      <c r="SLI192" s="148"/>
      <c r="SLJ192" s="148"/>
      <c r="SLK192" s="148"/>
      <c r="SLL192" s="148"/>
      <c r="SLM192" s="148"/>
      <c r="SLN192" s="148"/>
      <c r="SLO192" s="148"/>
      <c r="SLP192" s="148"/>
      <c r="SLQ192" s="148"/>
      <c r="SLR192" s="148"/>
      <c r="SLS192" s="148"/>
      <c r="SLT192" s="148"/>
      <c r="SLU192" s="148"/>
      <c r="SLV192" s="148"/>
      <c r="SLW192" s="148"/>
      <c r="SLX192" s="148"/>
      <c r="SLY192" s="148"/>
      <c r="SLZ192" s="148"/>
      <c r="SMA192" s="148"/>
      <c r="SMB192" s="148"/>
      <c r="SMC192" s="148"/>
      <c r="SMD192" s="148"/>
      <c r="SME192" s="148"/>
      <c r="SMF192" s="148"/>
      <c r="SMG192" s="148"/>
      <c r="SMH192" s="148"/>
      <c r="SMI192" s="148"/>
      <c r="SMJ192" s="148"/>
      <c r="SMK192" s="148"/>
      <c r="SML192" s="148"/>
      <c r="SMM192" s="148"/>
      <c r="SMN192" s="148"/>
      <c r="SMO192" s="148"/>
      <c r="SMP192" s="148"/>
      <c r="SMQ192" s="148"/>
      <c r="SMR192" s="148"/>
      <c r="SMS192" s="148"/>
      <c r="SMT192" s="148"/>
      <c r="SMU192" s="148"/>
      <c r="SMV192" s="148"/>
      <c r="SMW192" s="148"/>
      <c r="SMX192" s="148"/>
      <c r="SMY192" s="148"/>
      <c r="SMZ192" s="148"/>
      <c r="SNA192" s="148"/>
      <c r="SNB192" s="148"/>
      <c r="SNC192" s="148"/>
      <c r="SND192" s="148"/>
      <c r="SNE192" s="148"/>
      <c r="SNF192" s="148"/>
      <c r="SNG192" s="148"/>
      <c r="SNH192" s="148"/>
      <c r="SNI192" s="148"/>
      <c r="SNJ192" s="148"/>
      <c r="SNK192" s="148"/>
      <c r="SNL192" s="148"/>
      <c r="SNM192" s="148"/>
      <c r="SNN192" s="148"/>
      <c r="SNO192" s="148"/>
      <c r="SNP192" s="148"/>
      <c r="SNQ192" s="148"/>
      <c r="SNR192" s="148"/>
      <c r="SNS192" s="148"/>
      <c r="SNT192" s="148"/>
      <c r="SNU192" s="148"/>
      <c r="SNV192" s="148"/>
      <c r="SNW192" s="148"/>
      <c r="SNX192" s="148"/>
      <c r="SNY192" s="148"/>
      <c r="SNZ192" s="148"/>
      <c r="SOA192" s="148"/>
      <c r="SOB192" s="148"/>
      <c r="SOC192" s="148"/>
      <c r="SOD192" s="148"/>
      <c r="SOE192" s="148"/>
      <c r="SOF192" s="148"/>
      <c r="SOG192" s="148"/>
      <c r="SOH192" s="148"/>
      <c r="SOI192" s="148"/>
      <c r="SOJ192" s="148"/>
      <c r="SOK192" s="148"/>
      <c r="SOL192" s="148"/>
      <c r="SOM192" s="148"/>
      <c r="SON192" s="148"/>
      <c r="SOO192" s="148"/>
      <c r="SOP192" s="148"/>
      <c r="SOQ192" s="148"/>
      <c r="SOR192" s="148"/>
      <c r="SOS192" s="148"/>
      <c r="SOT192" s="148"/>
      <c r="SOU192" s="148"/>
      <c r="SOV192" s="148"/>
      <c r="SOW192" s="148"/>
      <c r="SOX192" s="148"/>
      <c r="SOY192" s="148"/>
      <c r="SOZ192" s="148"/>
      <c r="SPA192" s="148"/>
      <c r="SPB192" s="148"/>
      <c r="SPC192" s="148"/>
      <c r="SPD192" s="148"/>
      <c r="SPE192" s="148"/>
      <c r="SPF192" s="148"/>
      <c r="SPG192" s="148"/>
      <c r="SPH192" s="148"/>
      <c r="SPI192" s="148"/>
      <c r="SPJ192" s="148"/>
      <c r="SPK192" s="148"/>
      <c r="SPL192" s="148"/>
      <c r="SPM192" s="148"/>
      <c r="SPN192" s="148"/>
      <c r="SPO192" s="148"/>
      <c r="SPP192" s="148"/>
      <c r="SPQ192" s="148"/>
      <c r="SPR192" s="148"/>
      <c r="SPS192" s="148"/>
      <c r="SPT192" s="148"/>
      <c r="SPU192" s="148"/>
      <c r="SPV192" s="148"/>
      <c r="SPW192" s="148"/>
      <c r="SPX192" s="148"/>
      <c r="SPY192" s="148"/>
      <c r="SPZ192" s="148"/>
      <c r="SQA192" s="148"/>
      <c r="SQB192" s="148"/>
      <c r="SQC192" s="148"/>
      <c r="SQD192" s="148"/>
      <c r="SQE192" s="148"/>
      <c r="SQF192" s="148"/>
      <c r="SQG192" s="148"/>
      <c r="SQH192" s="148"/>
      <c r="SQI192" s="148"/>
      <c r="SQJ192" s="148"/>
      <c r="SQK192" s="148"/>
      <c r="SQL192" s="148"/>
      <c r="SQM192" s="148"/>
      <c r="SQN192" s="148"/>
      <c r="SQO192" s="148"/>
      <c r="SQP192" s="148"/>
      <c r="SQQ192" s="148"/>
      <c r="SQR192" s="148"/>
      <c r="SQS192" s="148"/>
      <c r="SQT192" s="148"/>
      <c r="SQU192" s="148"/>
      <c r="SQV192" s="148"/>
      <c r="SQW192" s="148"/>
      <c r="SQX192" s="148"/>
      <c r="SQY192" s="148"/>
      <c r="SQZ192" s="148"/>
      <c r="SRA192" s="148"/>
      <c r="SRB192" s="148"/>
      <c r="SRC192" s="148"/>
      <c r="SRD192" s="148"/>
      <c r="SRE192" s="148"/>
      <c r="SRF192" s="148"/>
      <c r="SRG192" s="148"/>
      <c r="SRH192" s="148"/>
      <c r="SRI192" s="148"/>
      <c r="SRJ192" s="148"/>
      <c r="SRK192" s="148"/>
      <c r="SRL192" s="148"/>
      <c r="SRM192" s="148"/>
      <c r="SRN192" s="148"/>
      <c r="SRO192" s="148"/>
      <c r="SRP192" s="148"/>
      <c r="SRQ192" s="148"/>
      <c r="SRR192" s="148"/>
      <c r="SRS192" s="148"/>
      <c r="SRT192" s="148"/>
      <c r="SRU192" s="148"/>
      <c r="SRV192" s="148"/>
      <c r="SRW192" s="148"/>
      <c r="SRX192" s="148"/>
      <c r="SRY192" s="148"/>
      <c r="SRZ192" s="148"/>
      <c r="SSA192" s="148"/>
      <c r="SSB192" s="148"/>
      <c r="SSC192" s="148"/>
      <c r="SSD192" s="148"/>
      <c r="SSE192" s="148"/>
      <c r="SSF192" s="148"/>
      <c r="SSG192" s="148"/>
      <c r="SSH192" s="148"/>
      <c r="SSI192" s="148"/>
      <c r="SSJ192" s="148"/>
      <c r="SSK192" s="148"/>
      <c r="SSL192" s="148"/>
      <c r="SSM192" s="148"/>
      <c r="SSN192" s="148"/>
      <c r="SSO192" s="148"/>
      <c r="SSP192" s="148"/>
      <c r="SSQ192" s="148"/>
      <c r="SSR192" s="148"/>
      <c r="SSS192" s="148"/>
      <c r="SST192" s="148"/>
      <c r="SSU192" s="148"/>
      <c r="SSV192" s="148"/>
      <c r="SSW192" s="148"/>
      <c r="SSX192" s="148"/>
      <c r="SSY192" s="148"/>
      <c r="SSZ192" s="148"/>
      <c r="STA192" s="148"/>
      <c r="STB192" s="148"/>
      <c r="STC192" s="148"/>
      <c r="STD192" s="148"/>
      <c r="STE192" s="148"/>
      <c r="STF192" s="148"/>
      <c r="STG192" s="148"/>
      <c r="STH192" s="148"/>
      <c r="STI192" s="148"/>
      <c r="STJ192" s="148"/>
      <c r="STK192" s="148"/>
      <c r="STL192" s="148"/>
      <c r="STM192" s="148"/>
      <c r="STN192" s="148"/>
      <c r="STO192" s="148"/>
      <c r="STP192" s="148"/>
      <c r="STQ192" s="148"/>
      <c r="STR192" s="148"/>
      <c r="STS192" s="148"/>
      <c r="STT192" s="148"/>
      <c r="STU192" s="148"/>
      <c r="STV192" s="148"/>
      <c r="STW192" s="148"/>
      <c r="STX192" s="148"/>
      <c r="STY192" s="148"/>
      <c r="STZ192" s="148"/>
      <c r="SUA192" s="148"/>
      <c r="SUB192" s="148"/>
      <c r="SUC192" s="148"/>
      <c r="SUD192" s="148"/>
      <c r="SUE192" s="148"/>
      <c r="SUF192" s="148"/>
      <c r="SUG192" s="148"/>
      <c r="SUH192" s="148"/>
      <c r="SUI192" s="148"/>
      <c r="SUJ192" s="148"/>
      <c r="SUK192" s="148"/>
      <c r="SUL192" s="148"/>
      <c r="SUM192" s="148"/>
      <c r="SUN192" s="148"/>
      <c r="SUO192" s="148"/>
      <c r="SUP192" s="148"/>
      <c r="SUQ192" s="148"/>
      <c r="SUR192" s="148"/>
      <c r="SUS192" s="148"/>
      <c r="SUT192" s="148"/>
      <c r="SUU192" s="148"/>
      <c r="SUV192" s="148"/>
      <c r="SUW192" s="148"/>
      <c r="SUX192" s="148"/>
      <c r="SUY192" s="148"/>
      <c r="SUZ192" s="148"/>
      <c r="SVA192" s="148"/>
      <c r="SVB192" s="148"/>
      <c r="SVC192" s="148"/>
      <c r="SVD192" s="148"/>
      <c r="SVE192" s="148"/>
      <c r="SVF192" s="148"/>
      <c r="SVG192" s="148"/>
      <c r="SVH192" s="148"/>
      <c r="SVI192" s="148"/>
      <c r="SVJ192" s="148"/>
      <c r="SVK192" s="148"/>
      <c r="SVL192" s="148"/>
      <c r="SVM192" s="148"/>
      <c r="SVN192" s="148"/>
      <c r="SVO192" s="148"/>
      <c r="SVP192" s="148"/>
      <c r="SVQ192" s="148"/>
      <c r="SVR192" s="148"/>
      <c r="SVS192" s="148"/>
      <c r="SVT192" s="148"/>
      <c r="SVU192" s="148"/>
      <c r="SVV192" s="148"/>
      <c r="SVW192" s="148"/>
      <c r="SVX192" s="148"/>
      <c r="SVY192" s="148"/>
      <c r="SVZ192" s="148"/>
      <c r="SWA192" s="148"/>
      <c r="SWB192" s="148"/>
      <c r="SWC192" s="148"/>
      <c r="SWD192" s="148"/>
      <c r="SWE192" s="148"/>
      <c r="SWF192" s="148"/>
      <c r="SWG192" s="148"/>
      <c r="SWH192" s="148"/>
      <c r="SWI192" s="148"/>
      <c r="SWJ192" s="148"/>
      <c r="SWK192" s="148"/>
      <c r="SWL192" s="148"/>
      <c r="SWM192" s="148"/>
      <c r="SWN192" s="148"/>
      <c r="SWO192" s="148"/>
      <c r="SWP192" s="148"/>
      <c r="SWQ192" s="148"/>
      <c r="SWR192" s="148"/>
      <c r="SWS192" s="148"/>
      <c r="SWT192" s="148"/>
      <c r="SWU192" s="148"/>
      <c r="SWV192" s="148"/>
      <c r="SWW192" s="148"/>
      <c r="SWX192" s="148"/>
      <c r="SWY192" s="148"/>
      <c r="SWZ192" s="148"/>
      <c r="SXA192" s="148"/>
      <c r="SXB192" s="148"/>
      <c r="SXC192" s="148"/>
      <c r="SXD192" s="148"/>
      <c r="SXE192" s="148"/>
      <c r="SXF192" s="148"/>
      <c r="SXG192" s="148"/>
      <c r="SXH192" s="148"/>
      <c r="SXI192" s="148"/>
      <c r="SXJ192" s="148"/>
      <c r="SXK192" s="148"/>
      <c r="SXL192" s="148"/>
      <c r="SXM192" s="148"/>
      <c r="SXN192" s="148"/>
      <c r="SXO192" s="148"/>
      <c r="SXP192" s="148"/>
      <c r="SXQ192" s="148"/>
      <c r="SXR192" s="148"/>
      <c r="SXS192" s="148"/>
      <c r="SXT192" s="148"/>
      <c r="SXU192" s="148"/>
      <c r="SXV192" s="148"/>
      <c r="SXW192" s="148"/>
      <c r="SXX192" s="148"/>
      <c r="SXY192" s="148"/>
      <c r="SXZ192" s="148"/>
      <c r="SYA192" s="148"/>
      <c r="SYB192" s="148"/>
      <c r="SYC192" s="148"/>
      <c r="SYD192" s="148"/>
      <c r="SYE192" s="148"/>
      <c r="SYF192" s="148"/>
      <c r="SYG192" s="148"/>
      <c r="SYH192" s="148"/>
      <c r="SYI192" s="148"/>
      <c r="SYJ192" s="148"/>
      <c r="SYK192" s="148"/>
      <c r="SYL192" s="148"/>
      <c r="SYM192" s="148"/>
      <c r="SYN192" s="148"/>
      <c r="SYO192" s="148"/>
      <c r="SYP192" s="148"/>
      <c r="SYQ192" s="148"/>
      <c r="SYR192" s="148"/>
      <c r="SYS192" s="148"/>
      <c r="SYT192" s="148"/>
      <c r="SYU192" s="148"/>
      <c r="SYV192" s="148"/>
      <c r="SYW192" s="148"/>
      <c r="SYX192" s="148"/>
      <c r="SYY192" s="148"/>
      <c r="SYZ192" s="148"/>
      <c r="SZA192" s="148"/>
      <c r="SZB192" s="148"/>
      <c r="SZC192" s="148"/>
      <c r="SZD192" s="148"/>
      <c r="SZE192" s="148"/>
      <c r="SZF192" s="148"/>
      <c r="SZG192" s="148"/>
      <c r="SZH192" s="148"/>
      <c r="SZI192" s="148"/>
      <c r="SZJ192" s="148"/>
      <c r="SZK192" s="148"/>
      <c r="SZL192" s="148"/>
      <c r="SZM192" s="148"/>
      <c r="SZN192" s="148"/>
      <c r="SZO192" s="148"/>
      <c r="SZP192" s="148"/>
      <c r="SZQ192" s="148"/>
      <c r="SZR192" s="148"/>
      <c r="SZS192" s="148"/>
      <c r="SZT192" s="148"/>
      <c r="SZU192" s="148"/>
      <c r="SZV192" s="148"/>
      <c r="SZW192" s="148"/>
      <c r="SZX192" s="148"/>
      <c r="SZY192" s="148"/>
      <c r="SZZ192" s="148"/>
      <c r="TAA192" s="148"/>
      <c r="TAB192" s="148"/>
      <c r="TAC192" s="148"/>
      <c r="TAD192" s="148"/>
      <c r="TAE192" s="148"/>
      <c r="TAF192" s="148"/>
      <c r="TAG192" s="148"/>
      <c r="TAH192" s="148"/>
      <c r="TAI192" s="148"/>
      <c r="TAJ192" s="148"/>
      <c r="TAK192" s="148"/>
      <c r="TAL192" s="148"/>
      <c r="TAM192" s="148"/>
      <c r="TAN192" s="148"/>
      <c r="TAO192" s="148"/>
      <c r="TAP192" s="148"/>
      <c r="TAQ192" s="148"/>
      <c r="TAR192" s="148"/>
      <c r="TAS192" s="148"/>
      <c r="TAT192" s="148"/>
      <c r="TAU192" s="148"/>
      <c r="TAV192" s="148"/>
      <c r="TAW192" s="148"/>
      <c r="TAX192" s="148"/>
      <c r="TAY192" s="148"/>
      <c r="TAZ192" s="148"/>
      <c r="TBA192" s="148"/>
      <c r="TBB192" s="148"/>
      <c r="TBC192" s="148"/>
      <c r="TBD192" s="148"/>
      <c r="TBE192" s="148"/>
      <c r="TBF192" s="148"/>
      <c r="TBG192" s="148"/>
      <c r="TBH192" s="148"/>
      <c r="TBI192" s="148"/>
      <c r="TBJ192" s="148"/>
      <c r="TBK192" s="148"/>
      <c r="TBL192" s="148"/>
      <c r="TBM192" s="148"/>
      <c r="TBN192" s="148"/>
      <c r="TBO192" s="148"/>
      <c r="TBP192" s="148"/>
      <c r="TBQ192" s="148"/>
      <c r="TBR192" s="148"/>
      <c r="TBS192" s="148"/>
      <c r="TBT192" s="148"/>
      <c r="TBU192" s="148"/>
      <c r="TBV192" s="148"/>
      <c r="TBW192" s="148"/>
      <c r="TBX192" s="148"/>
      <c r="TBY192" s="148"/>
      <c r="TBZ192" s="148"/>
      <c r="TCA192" s="148"/>
      <c r="TCB192" s="148"/>
      <c r="TCC192" s="148"/>
      <c r="TCD192" s="148"/>
      <c r="TCE192" s="148"/>
      <c r="TCF192" s="148"/>
      <c r="TCG192" s="148"/>
      <c r="TCH192" s="148"/>
      <c r="TCI192" s="148"/>
      <c r="TCJ192" s="148"/>
      <c r="TCK192" s="148"/>
      <c r="TCL192" s="148"/>
      <c r="TCM192" s="148"/>
      <c r="TCN192" s="148"/>
      <c r="TCO192" s="148"/>
      <c r="TCP192" s="148"/>
      <c r="TCQ192" s="148"/>
      <c r="TCR192" s="148"/>
      <c r="TCS192" s="148"/>
      <c r="TCT192" s="148"/>
      <c r="TCU192" s="148"/>
      <c r="TCV192" s="148"/>
      <c r="TCW192" s="148"/>
      <c r="TCX192" s="148"/>
      <c r="TCY192" s="148"/>
      <c r="TCZ192" s="148"/>
      <c r="TDA192" s="148"/>
      <c r="TDB192" s="148"/>
      <c r="TDC192" s="148"/>
      <c r="TDD192" s="148"/>
      <c r="TDE192" s="148"/>
      <c r="TDF192" s="148"/>
      <c r="TDG192" s="148"/>
      <c r="TDH192" s="148"/>
      <c r="TDI192" s="148"/>
      <c r="TDJ192" s="148"/>
      <c r="TDK192" s="148"/>
      <c r="TDL192" s="148"/>
      <c r="TDM192" s="148"/>
      <c r="TDN192" s="148"/>
      <c r="TDO192" s="148"/>
      <c r="TDP192" s="148"/>
      <c r="TDQ192" s="148"/>
      <c r="TDR192" s="148"/>
      <c r="TDS192" s="148"/>
      <c r="TDT192" s="148"/>
      <c r="TDU192" s="148"/>
      <c r="TDV192" s="148"/>
      <c r="TDW192" s="148"/>
      <c r="TDX192" s="148"/>
      <c r="TDY192" s="148"/>
      <c r="TDZ192" s="148"/>
      <c r="TEA192" s="148"/>
      <c r="TEB192" s="148"/>
      <c r="TEC192" s="148"/>
      <c r="TED192" s="148"/>
      <c r="TEE192" s="148"/>
      <c r="TEF192" s="148"/>
      <c r="TEG192" s="148"/>
      <c r="TEH192" s="148"/>
      <c r="TEI192" s="148"/>
      <c r="TEJ192" s="148"/>
      <c r="TEK192" s="148"/>
      <c r="TEL192" s="148"/>
      <c r="TEM192" s="148"/>
      <c r="TEN192" s="148"/>
      <c r="TEO192" s="148"/>
      <c r="TEP192" s="148"/>
      <c r="TEQ192" s="148"/>
      <c r="TER192" s="148"/>
      <c r="TES192" s="148"/>
      <c r="TET192" s="148"/>
      <c r="TEU192" s="148"/>
      <c r="TEV192" s="148"/>
      <c r="TEW192" s="148"/>
      <c r="TEX192" s="148"/>
      <c r="TEY192" s="148"/>
      <c r="TEZ192" s="148"/>
      <c r="TFA192" s="148"/>
      <c r="TFB192" s="148"/>
      <c r="TFC192" s="148"/>
      <c r="TFD192" s="148"/>
      <c r="TFE192" s="148"/>
      <c r="TFF192" s="148"/>
      <c r="TFG192" s="148"/>
      <c r="TFH192" s="148"/>
      <c r="TFI192" s="148"/>
      <c r="TFJ192" s="148"/>
      <c r="TFK192" s="148"/>
      <c r="TFL192" s="148"/>
      <c r="TFM192" s="148"/>
      <c r="TFN192" s="148"/>
      <c r="TFO192" s="148"/>
      <c r="TFP192" s="148"/>
      <c r="TFQ192" s="148"/>
      <c r="TFR192" s="148"/>
      <c r="TFS192" s="148"/>
      <c r="TFT192" s="148"/>
      <c r="TFU192" s="148"/>
      <c r="TFV192" s="148"/>
      <c r="TFW192" s="148"/>
      <c r="TFX192" s="148"/>
      <c r="TFY192" s="148"/>
      <c r="TFZ192" s="148"/>
      <c r="TGA192" s="148"/>
      <c r="TGB192" s="148"/>
      <c r="TGC192" s="148"/>
      <c r="TGD192" s="148"/>
      <c r="TGE192" s="148"/>
      <c r="TGF192" s="148"/>
      <c r="TGG192" s="148"/>
      <c r="TGH192" s="148"/>
      <c r="TGI192" s="148"/>
      <c r="TGJ192" s="148"/>
      <c r="TGK192" s="148"/>
      <c r="TGL192" s="148"/>
      <c r="TGM192" s="148"/>
      <c r="TGN192" s="148"/>
      <c r="TGO192" s="148"/>
      <c r="TGP192" s="148"/>
      <c r="TGQ192" s="148"/>
      <c r="TGR192" s="148"/>
      <c r="TGS192" s="148"/>
      <c r="TGT192" s="148"/>
      <c r="TGU192" s="148"/>
      <c r="TGV192" s="148"/>
      <c r="TGW192" s="148"/>
      <c r="TGX192" s="148"/>
      <c r="TGY192" s="148"/>
      <c r="TGZ192" s="148"/>
      <c r="THA192" s="148"/>
      <c r="THB192" s="148"/>
      <c r="THC192" s="148"/>
      <c r="THD192" s="148"/>
      <c r="THE192" s="148"/>
      <c r="THF192" s="148"/>
      <c r="THG192" s="148"/>
      <c r="THH192" s="148"/>
      <c r="THI192" s="148"/>
      <c r="THJ192" s="148"/>
      <c r="THK192" s="148"/>
      <c r="THL192" s="148"/>
      <c r="THM192" s="148"/>
      <c r="THN192" s="148"/>
      <c r="THO192" s="148"/>
      <c r="THP192" s="148"/>
      <c r="THQ192" s="148"/>
      <c r="THR192" s="148"/>
      <c r="THS192" s="148"/>
      <c r="THT192" s="148"/>
      <c r="THU192" s="148"/>
      <c r="THV192" s="148"/>
      <c r="THW192" s="148"/>
      <c r="THX192" s="148"/>
      <c r="THY192" s="148"/>
      <c r="THZ192" s="148"/>
      <c r="TIA192" s="148"/>
      <c r="TIB192" s="148"/>
      <c r="TIC192" s="148"/>
      <c r="TID192" s="148"/>
      <c r="TIE192" s="148"/>
      <c r="TIF192" s="148"/>
      <c r="TIG192" s="148"/>
      <c r="TIH192" s="148"/>
      <c r="TII192" s="148"/>
      <c r="TIJ192" s="148"/>
      <c r="TIK192" s="148"/>
      <c r="TIL192" s="148"/>
      <c r="TIM192" s="148"/>
      <c r="TIN192" s="148"/>
      <c r="TIO192" s="148"/>
      <c r="TIP192" s="148"/>
      <c r="TIQ192" s="148"/>
      <c r="TIR192" s="148"/>
      <c r="TIS192" s="148"/>
      <c r="TIT192" s="148"/>
      <c r="TIU192" s="148"/>
      <c r="TIV192" s="148"/>
      <c r="TIW192" s="148"/>
      <c r="TIX192" s="148"/>
      <c r="TIY192" s="148"/>
      <c r="TIZ192" s="148"/>
      <c r="TJA192" s="148"/>
      <c r="TJB192" s="148"/>
      <c r="TJC192" s="148"/>
      <c r="TJD192" s="148"/>
      <c r="TJE192" s="148"/>
      <c r="TJF192" s="148"/>
      <c r="TJG192" s="148"/>
      <c r="TJH192" s="148"/>
      <c r="TJI192" s="148"/>
      <c r="TJJ192" s="148"/>
      <c r="TJK192" s="148"/>
      <c r="TJL192" s="148"/>
      <c r="TJM192" s="148"/>
      <c r="TJN192" s="148"/>
      <c r="TJO192" s="148"/>
      <c r="TJP192" s="148"/>
      <c r="TJQ192" s="148"/>
      <c r="TJR192" s="148"/>
      <c r="TJS192" s="148"/>
      <c r="TJT192" s="148"/>
      <c r="TJU192" s="148"/>
      <c r="TJV192" s="148"/>
      <c r="TJW192" s="148"/>
      <c r="TJX192" s="148"/>
      <c r="TJY192" s="148"/>
      <c r="TJZ192" s="148"/>
      <c r="TKA192" s="148"/>
      <c r="TKB192" s="148"/>
      <c r="TKC192" s="148"/>
      <c r="TKD192" s="148"/>
      <c r="TKE192" s="148"/>
      <c r="TKF192" s="148"/>
      <c r="TKG192" s="148"/>
      <c r="TKH192" s="148"/>
      <c r="TKI192" s="148"/>
      <c r="TKJ192" s="148"/>
      <c r="TKK192" s="148"/>
      <c r="TKL192" s="148"/>
      <c r="TKM192" s="148"/>
      <c r="TKN192" s="148"/>
      <c r="TKO192" s="148"/>
      <c r="TKP192" s="148"/>
      <c r="TKQ192" s="148"/>
      <c r="TKR192" s="148"/>
      <c r="TKS192" s="148"/>
      <c r="TKT192" s="148"/>
      <c r="TKU192" s="148"/>
      <c r="TKV192" s="148"/>
      <c r="TKW192" s="148"/>
      <c r="TKX192" s="148"/>
      <c r="TKY192" s="148"/>
      <c r="TKZ192" s="148"/>
      <c r="TLA192" s="148"/>
      <c r="TLB192" s="148"/>
      <c r="TLC192" s="148"/>
      <c r="TLD192" s="148"/>
      <c r="TLE192" s="148"/>
      <c r="TLF192" s="148"/>
      <c r="TLG192" s="148"/>
      <c r="TLH192" s="148"/>
      <c r="TLI192" s="148"/>
      <c r="TLJ192" s="148"/>
      <c r="TLK192" s="148"/>
      <c r="TLL192" s="148"/>
      <c r="TLM192" s="148"/>
      <c r="TLN192" s="148"/>
      <c r="TLO192" s="148"/>
      <c r="TLP192" s="148"/>
      <c r="TLQ192" s="148"/>
      <c r="TLR192" s="148"/>
      <c r="TLS192" s="148"/>
      <c r="TLT192" s="148"/>
      <c r="TLU192" s="148"/>
      <c r="TLV192" s="148"/>
      <c r="TLW192" s="148"/>
      <c r="TLX192" s="148"/>
      <c r="TLY192" s="148"/>
      <c r="TLZ192" s="148"/>
      <c r="TMA192" s="148"/>
      <c r="TMB192" s="148"/>
      <c r="TMC192" s="148"/>
      <c r="TMD192" s="148"/>
      <c r="TME192" s="148"/>
      <c r="TMF192" s="148"/>
      <c r="TMG192" s="148"/>
      <c r="TMH192" s="148"/>
      <c r="TMI192" s="148"/>
      <c r="TMJ192" s="148"/>
      <c r="TMK192" s="148"/>
      <c r="TML192" s="148"/>
      <c r="TMM192" s="148"/>
      <c r="TMN192" s="148"/>
      <c r="TMO192" s="148"/>
      <c r="TMP192" s="148"/>
      <c r="TMQ192" s="148"/>
      <c r="TMR192" s="148"/>
      <c r="TMS192" s="148"/>
      <c r="TMT192" s="148"/>
      <c r="TMU192" s="148"/>
      <c r="TMV192" s="148"/>
      <c r="TMW192" s="148"/>
      <c r="TMX192" s="148"/>
      <c r="TMY192" s="148"/>
      <c r="TMZ192" s="148"/>
      <c r="TNA192" s="148"/>
      <c r="TNB192" s="148"/>
      <c r="TNC192" s="148"/>
      <c r="TND192" s="148"/>
      <c r="TNE192" s="148"/>
      <c r="TNF192" s="148"/>
      <c r="TNG192" s="148"/>
      <c r="TNH192" s="148"/>
      <c r="TNI192" s="148"/>
      <c r="TNJ192" s="148"/>
      <c r="TNK192" s="148"/>
      <c r="TNL192" s="148"/>
      <c r="TNM192" s="148"/>
      <c r="TNN192" s="148"/>
      <c r="TNO192" s="148"/>
      <c r="TNP192" s="148"/>
      <c r="TNQ192" s="148"/>
      <c r="TNR192" s="148"/>
      <c r="TNS192" s="148"/>
      <c r="TNT192" s="148"/>
      <c r="TNU192" s="148"/>
      <c r="TNV192" s="148"/>
      <c r="TNW192" s="148"/>
      <c r="TNX192" s="148"/>
      <c r="TNY192" s="148"/>
      <c r="TNZ192" s="148"/>
      <c r="TOA192" s="148"/>
      <c r="TOB192" s="148"/>
      <c r="TOC192" s="148"/>
      <c r="TOD192" s="148"/>
      <c r="TOE192" s="148"/>
      <c r="TOF192" s="148"/>
      <c r="TOG192" s="148"/>
      <c r="TOH192" s="148"/>
      <c r="TOI192" s="148"/>
      <c r="TOJ192" s="148"/>
      <c r="TOK192" s="148"/>
      <c r="TOL192" s="148"/>
      <c r="TOM192" s="148"/>
      <c r="TON192" s="148"/>
      <c r="TOO192" s="148"/>
      <c r="TOP192" s="148"/>
      <c r="TOQ192" s="148"/>
      <c r="TOR192" s="148"/>
      <c r="TOS192" s="148"/>
      <c r="TOT192" s="148"/>
      <c r="TOU192" s="148"/>
      <c r="TOV192" s="148"/>
      <c r="TOW192" s="148"/>
      <c r="TOX192" s="148"/>
      <c r="TOY192" s="148"/>
      <c r="TOZ192" s="148"/>
      <c r="TPA192" s="148"/>
      <c r="TPB192" s="148"/>
      <c r="TPC192" s="148"/>
      <c r="TPD192" s="148"/>
      <c r="TPE192" s="148"/>
      <c r="TPF192" s="148"/>
      <c r="TPG192" s="148"/>
      <c r="TPH192" s="148"/>
      <c r="TPI192" s="148"/>
      <c r="TPJ192" s="148"/>
      <c r="TPK192" s="148"/>
      <c r="TPL192" s="148"/>
      <c r="TPM192" s="148"/>
      <c r="TPN192" s="148"/>
      <c r="TPO192" s="148"/>
      <c r="TPP192" s="148"/>
      <c r="TPQ192" s="148"/>
      <c r="TPR192" s="148"/>
      <c r="TPS192" s="148"/>
      <c r="TPT192" s="148"/>
      <c r="TPU192" s="148"/>
      <c r="TPV192" s="148"/>
      <c r="TPW192" s="148"/>
      <c r="TPX192" s="148"/>
      <c r="TPY192" s="148"/>
      <c r="TPZ192" s="148"/>
      <c r="TQA192" s="148"/>
      <c r="TQB192" s="148"/>
      <c r="TQC192" s="148"/>
      <c r="TQD192" s="148"/>
      <c r="TQE192" s="148"/>
      <c r="TQF192" s="148"/>
      <c r="TQG192" s="148"/>
      <c r="TQH192" s="148"/>
      <c r="TQI192" s="148"/>
      <c r="TQJ192" s="148"/>
      <c r="TQK192" s="148"/>
      <c r="TQL192" s="148"/>
      <c r="TQM192" s="148"/>
      <c r="TQN192" s="148"/>
      <c r="TQO192" s="148"/>
      <c r="TQP192" s="148"/>
      <c r="TQQ192" s="148"/>
      <c r="TQR192" s="148"/>
      <c r="TQS192" s="148"/>
      <c r="TQT192" s="148"/>
      <c r="TQU192" s="148"/>
      <c r="TQV192" s="148"/>
      <c r="TQW192" s="148"/>
      <c r="TQX192" s="148"/>
      <c r="TQY192" s="148"/>
      <c r="TQZ192" s="148"/>
      <c r="TRA192" s="148"/>
      <c r="TRB192" s="148"/>
      <c r="TRC192" s="148"/>
      <c r="TRD192" s="148"/>
      <c r="TRE192" s="148"/>
      <c r="TRF192" s="148"/>
      <c r="TRG192" s="148"/>
      <c r="TRH192" s="148"/>
      <c r="TRI192" s="148"/>
      <c r="TRJ192" s="148"/>
      <c r="TRK192" s="148"/>
      <c r="TRL192" s="148"/>
      <c r="TRM192" s="148"/>
      <c r="TRN192" s="148"/>
      <c r="TRO192" s="148"/>
      <c r="TRP192" s="148"/>
      <c r="TRQ192" s="148"/>
      <c r="TRR192" s="148"/>
      <c r="TRS192" s="148"/>
      <c r="TRT192" s="148"/>
      <c r="TRU192" s="148"/>
      <c r="TRV192" s="148"/>
      <c r="TRW192" s="148"/>
      <c r="TRX192" s="148"/>
      <c r="TRY192" s="148"/>
      <c r="TRZ192" s="148"/>
      <c r="TSA192" s="148"/>
      <c r="TSB192" s="148"/>
      <c r="TSC192" s="148"/>
      <c r="TSD192" s="148"/>
      <c r="TSE192" s="148"/>
      <c r="TSF192" s="148"/>
      <c r="TSG192" s="148"/>
      <c r="TSH192" s="148"/>
      <c r="TSI192" s="148"/>
      <c r="TSJ192" s="148"/>
      <c r="TSK192" s="148"/>
      <c r="TSL192" s="148"/>
      <c r="TSM192" s="148"/>
      <c r="TSN192" s="148"/>
      <c r="TSO192" s="148"/>
      <c r="TSP192" s="148"/>
      <c r="TSQ192" s="148"/>
      <c r="TSR192" s="148"/>
      <c r="TSS192" s="148"/>
      <c r="TST192" s="148"/>
      <c r="TSU192" s="148"/>
      <c r="TSV192" s="148"/>
      <c r="TSW192" s="148"/>
      <c r="TSX192" s="148"/>
      <c r="TSY192" s="148"/>
      <c r="TSZ192" s="148"/>
      <c r="TTA192" s="148"/>
      <c r="TTB192" s="148"/>
      <c r="TTC192" s="148"/>
      <c r="TTD192" s="148"/>
      <c r="TTE192" s="148"/>
      <c r="TTF192" s="148"/>
      <c r="TTG192" s="148"/>
      <c r="TTH192" s="148"/>
      <c r="TTI192" s="148"/>
      <c r="TTJ192" s="148"/>
      <c r="TTK192" s="148"/>
      <c r="TTL192" s="148"/>
      <c r="TTM192" s="148"/>
      <c r="TTN192" s="148"/>
      <c r="TTO192" s="148"/>
      <c r="TTP192" s="148"/>
      <c r="TTQ192" s="148"/>
      <c r="TTR192" s="148"/>
      <c r="TTS192" s="148"/>
      <c r="TTT192" s="148"/>
      <c r="TTU192" s="148"/>
      <c r="TTV192" s="148"/>
      <c r="TTW192" s="148"/>
      <c r="TTX192" s="148"/>
      <c r="TTY192" s="148"/>
      <c r="TTZ192" s="148"/>
      <c r="TUA192" s="148"/>
      <c r="TUB192" s="148"/>
      <c r="TUC192" s="148"/>
      <c r="TUD192" s="148"/>
      <c r="TUE192" s="148"/>
      <c r="TUF192" s="148"/>
      <c r="TUG192" s="148"/>
      <c r="TUH192" s="148"/>
      <c r="TUI192" s="148"/>
      <c r="TUJ192" s="148"/>
      <c r="TUK192" s="148"/>
      <c r="TUL192" s="148"/>
      <c r="TUM192" s="148"/>
      <c r="TUN192" s="148"/>
      <c r="TUO192" s="148"/>
      <c r="TUP192" s="148"/>
      <c r="TUQ192" s="148"/>
      <c r="TUR192" s="148"/>
      <c r="TUS192" s="148"/>
      <c r="TUT192" s="148"/>
      <c r="TUU192" s="148"/>
      <c r="TUV192" s="148"/>
      <c r="TUW192" s="148"/>
      <c r="TUX192" s="148"/>
      <c r="TUY192" s="148"/>
      <c r="TUZ192" s="148"/>
      <c r="TVA192" s="148"/>
      <c r="TVB192" s="148"/>
      <c r="TVC192" s="148"/>
      <c r="TVD192" s="148"/>
      <c r="TVE192" s="148"/>
      <c r="TVF192" s="148"/>
      <c r="TVG192" s="148"/>
      <c r="TVH192" s="148"/>
      <c r="TVI192" s="148"/>
      <c r="TVJ192" s="148"/>
      <c r="TVK192" s="148"/>
      <c r="TVL192" s="148"/>
      <c r="TVM192" s="148"/>
      <c r="TVN192" s="148"/>
      <c r="TVO192" s="148"/>
      <c r="TVP192" s="148"/>
      <c r="TVQ192" s="148"/>
      <c r="TVR192" s="148"/>
      <c r="TVS192" s="148"/>
      <c r="TVT192" s="148"/>
      <c r="TVU192" s="148"/>
      <c r="TVV192" s="148"/>
      <c r="TVW192" s="148"/>
      <c r="TVX192" s="148"/>
      <c r="TVY192" s="148"/>
      <c r="TVZ192" s="148"/>
      <c r="TWA192" s="148"/>
      <c r="TWB192" s="148"/>
      <c r="TWC192" s="148"/>
      <c r="TWD192" s="148"/>
      <c r="TWE192" s="148"/>
      <c r="TWF192" s="148"/>
      <c r="TWG192" s="148"/>
      <c r="TWH192" s="148"/>
      <c r="TWI192" s="148"/>
      <c r="TWJ192" s="148"/>
      <c r="TWK192" s="148"/>
      <c r="TWL192" s="148"/>
      <c r="TWM192" s="148"/>
      <c r="TWN192" s="148"/>
      <c r="TWO192" s="148"/>
      <c r="TWP192" s="148"/>
      <c r="TWQ192" s="148"/>
      <c r="TWR192" s="148"/>
      <c r="TWS192" s="148"/>
      <c r="TWT192" s="148"/>
      <c r="TWU192" s="148"/>
      <c r="TWV192" s="148"/>
      <c r="TWW192" s="148"/>
      <c r="TWX192" s="148"/>
      <c r="TWY192" s="148"/>
      <c r="TWZ192" s="148"/>
      <c r="TXA192" s="148"/>
      <c r="TXB192" s="148"/>
      <c r="TXC192" s="148"/>
      <c r="TXD192" s="148"/>
      <c r="TXE192" s="148"/>
      <c r="TXF192" s="148"/>
      <c r="TXG192" s="148"/>
      <c r="TXH192" s="148"/>
      <c r="TXI192" s="148"/>
      <c r="TXJ192" s="148"/>
      <c r="TXK192" s="148"/>
      <c r="TXL192" s="148"/>
      <c r="TXM192" s="148"/>
      <c r="TXN192" s="148"/>
      <c r="TXO192" s="148"/>
      <c r="TXP192" s="148"/>
      <c r="TXQ192" s="148"/>
      <c r="TXR192" s="148"/>
      <c r="TXS192" s="148"/>
      <c r="TXT192" s="148"/>
      <c r="TXU192" s="148"/>
      <c r="TXV192" s="148"/>
      <c r="TXW192" s="148"/>
      <c r="TXX192" s="148"/>
      <c r="TXY192" s="148"/>
      <c r="TXZ192" s="148"/>
      <c r="TYA192" s="148"/>
      <c r="TYB192" s="148"/>
      <c r="TYC192" s="148"/>
      <c r="TYD192" s="148"/>
      <c r="TYE192" s="148"/>
      <c r="TYF192" s="148"/>
      <c r="TYG192" s="148"/>
      <c r="TYH192" s="148"/>
      <c r="TYI192" s="148"/>
      <c r="TYJ192" s="148"/>
      <c r="TYK192" s="148"/>
      <c r="TYL192" s="148"/>
      <c r="TYM192" s="148"/>
      <c r="TYN192" s="148"/>
      <c r="TYO192" s="148"/>
      <c r="TYP192" s="148"/>
      <c r="TYQ192" s="148"/>
      <c r="TYR192" s="148"/>
      <c r="TYS192" s="148"/>
      <c r="TYT192" s="148"/>
      <c r="TYU192" s="148"/>
      <c r="TYV192" s="148"/>
      <c r="TYW192" s="148"/>
      <c r="TYX192" s="148"/>
      <c r="TYY192" s="148"/>
      <c r="TYZ192" s="148"/>
      <c r="TZA192" s="148"/>
      <c r="TZB192" s="148"/>
      <c r="TZC192" s="148"/>
      <c r="TZD192" s="148"/>
      <c r="TZE192" s="148"/>
      <c r="TZF192" s="148"/>
      <c r="TZG192" s="148"/>
      <c r="TZH192" s="148"/>
      <c r="TZI192" s="148"/>
      <c r="TZJ192" s="148"/>
      <c r="TZK192" s="148"/>
      <c r="TZL192" s="148"/>
      <c r="TZM192" s="148"/>
      <c r="TZN192" s="148"/>
      <c r="TZO192" s="148"/>
      <c r="TZP192" s="148"/>
      <c r="TZQ192" s="148"/>
      <c r="TZR192" s="148"/>
      <c r="TZS192" s="148"/>
      <c r="TZT192" s="148"/>
      <c r="TZU192" s="148"/>
      <c r="TZV192" s="148"/>
      <c r="TZW192" s="148"/>
      <c r="TZX192" s="148"/>
      <c r="TZY192" s="148"/>
      <c r="TZZ192" s="148"/>
      <c r="UAA192" s="148"/>
      <c r="UAB192" s="148"/>
      <c r="UAC192" s="148"/>
      <c r="UAD192" s="148"/>
      <c r="UAE192" s="148"/>
      <c r="UAF192" s="148"/>
      <c r="UAG192" s="148"/>
      <c r="UAH192" s="148"/>
      <c r="UAI192" s="148"/>
      <c r="UAJ192" s="148"/>
      <c r="UAK192" s="148"/>
      <c r="UAL192" s="148"/>
      <c r="UAM192" s="148"/>
      <c r="UAN192" s="148"/>
      <c r="UAO192" s="148"/>
      <c r="UAP192" s="148"/>
      <c r="UAQ192" s="148"/>
      <c r="UAR192" s="148"/>
      <c r="UAS192" s="148"/>
      <c r="UAT192" s="148"/>
      <c r="UAU192" s="148"/>
      <c r="UAV192" s="148"/>
      <c r="UAW192" s="148"/>
      <c r="UAX192" s="148"/>
      <c r="UAY192" s="148"/>
      <c r="UAZ192" s="148"/>
      <c r="UBA192" s="148"/>
      <c r="UBB192" s="148"/>
      <c r="UBC192" s="148"/>
      <c r="UBD192" s="148"/>
      <c r="UBE192" s="148"/>
      <c r="UBF192" s="148"/>
      <c r="UBG192" s="148"/>
      <c r="UBH192" s="148"/>
      <c r="UBI192" s="148"/>
      <c r="UBJ192" s="148"/>
      <c r="UBK192" s="148"/>
      <c r="UBL192" s="148"/>
      <c r="UBM192" s="148"/>
      <c r="UBN192" s="148"/>
      <c r="UBO192" s="148"/>
      <c r="UBP192" s="148"/>
      <c r="UBQ192" s="148"/>
      <c r="UBR192" s="148"/>
      <c r="UBS192" s="148"/>
      <c r="UBT192" s="148"/>
      <c r="UBU192" s="148"/>
      <c r="UBV192" s="148"/>
      <c r="UBW192" s="148"/>
      <c r="UBX192" s="148"/>
      <c r="UBY192" s="148"/>
      <c r="UBZ192" s="148"/>
      <c r="UCA192" s="148"/>
      <c r="UCB192" s="148"/>
      <c r="UCC192" s="148"/>
      <c r="UCD192" s="148"/>
      <c r="UCE192" s="148"/>
      <c r="UCF192" s="148"/>
      <c r="UCG192" s="148"/>
      <c r="UCH192" s="148"/>
      <c r="UCI192" s="148"/>
      <c r="UCJ192" s="148"/>
      <c r="UCK192" s="148"/>
      <c r="UCL192" s="148"/>
      <c r="UCM192" s="148"/>
      <c r="UCN192" s="148"/>
      <c r="UCO192" s="148"/>
      <c r="UCP192" s="148"/>
      <c r="UCQ192" s="148"/>
      <c r="UCR192" s="148"/>
      <c r="UCS192" s="148"/>
      <c r="UCT192" s="148"/>
      <c r="UCU192" s="148"/>
      <c r="UCV192" s="148"/>
      <c r="UCW192" s="148"/>
      <c r="UCX192" s="148"/>
      <c r="UCY192" s="148"/>
      <c r="UCZ192" s="148"/>
      <c r="UDA192" s="148"/>
      <c r="UDB192" s="148"/>
      <c r="UDC192" s="148"/>
      <c r="UDD192" s="148"/>
      <c r="UDE192" s="148"/>
      <c r="UDF192" s="148"/>
      <c r="UDG192" s="148"/>
      <c r="UDH192" s="148"/>
      <c r="UDI192" s="148"/>
      <c r="UDJ192" s="148"/>
      <c r="UDK192" s="148"/>
      <c r="UDL192" s="148"/>
      <c r="UDM192" s="148"/>
      <c r="UDN192" s="148"/>
      <c r="UDO192" s="148"/>
      <c r="UDP192" s="148"/>
      <c r="UDQ192" s="148"/>
      <c r="UDR192" s="148"/>
      <c r="UDS192" s="148"/>
      <c r="UDT192" s="148"/>
      <c r="UDU192" s="148"/>
      <c r="UDV192" s="148"/>
      <c r="UDW192" s="148"/>
      <c r="UDX192" s="148"/>
      <c r="UDY192" s="148"/>
      <c r="UDZ192" s="148"/>
      <c r="UEA192" s="148"/>
      <c r="UEB192" s="148"/>
      <c r="UEC192" s="148"/>
      <c r="UED192" s="148"/>
      <c r="UEE192" s="148"/>
      <c r="UEF192" s="148"/>
      <c r="UEG192" s="148"/>
      <c r="UEH192" s="148"/>
      <c r="UEI192" s="148"/>
      <c r="UEJ192" s="148"/>
      <c r="UEK192" s="148"/>
      <c r="UEL192" s="148"/>
      <c r="UEM192" s="148"/>
      <c r="UEN192" s="148"/>
      <c r="UEO192" s="148"/>
      <c r="UEP192" s="148"/>
      <c r="UEQ192" s="148"/>
      <c r="UER192" s="148"/>
      <c r="UES192" s="148"/>
      <c r="UET192" s="148"/>
      <c r="UEU192" s="148"/>
      <c r="UEV192" s="148"/>
      <c r="UEW192" s="148"/>
      <c r="UEX192" s="148"/>
      <c r="UEY192" s="148"/>
      <c r="UEZ192" s="148"/>
      <c r="UFA192" s="148"/>
      <c r="UFB192" s="148"/>
      <c r="UFC192" s="148"/>
      <c r="UFD192" s="148"/>
      <c r="UFE192" s="148"/>
      <c r="UFF192" s="148"/>
      <c r="UFG192" s="148"/>
      <c r="UFH192" s="148"/>
      <c r="UFI192" s="148"/>
      <c r="UFJ192" s="148"/>
      <c r="UFK192" s="148"/>
      <c r="UFL192" s="148"/>
      <c r="UFM192" s="148"/>
      <c r="UFN192" s="148"/>
      <c r="UFO192" s="148"/>
      <c r="UFP192" s="148"/>
      <c r="UFQ192" s="148"/>
      <c r="UFR192" s="148"/>
      <c r="UFS192" s="148"/>
      <c r="UFT192" s="148"/>
      <c r="UFU192" s="148"/>
      <c r="UFV192" s="148"/>
      <c r="UFW192" s="148"/>
      <c r="UFX192" s="148"/>
      <c r="UFY192" s="148"/>
      <c r="UFZ192" s="148"/>
      <c r="UGA192" s="148"/>
      <c r="UGB192" s="148"/>
      <c r="UGC192" s="148"/>
      <c r="UGD192" s="148"/>
      <c r="UGE192" s="148"/>
      <c r="UGF192" s="148"/>
      <c r="UGG192" s="148"/>
      <c r="UGH192" s="148"/>
      <c r="UGI192" s="148"/>
      <c r="UGJ192" s="148"/>
      <c r="UGK192" s="148"/>
      <c r="UGL192" s="148"/>
      <c r="UGM192" s="148"/>
      <c r="UGN192" s="148"/>
      <c r="UGO192" s="148"/>
      <c r="UGP192" s="148"/>
      <c r="UGQ192" s="148"/>
      <c r="UGR192" s="148"/>
      <c r="UGS192" s="148"/>
      <c r="UGT192" s="148"/>
      <c r="UGU192" s="148"/>
      <c r="UGV192" s="148"/>
      <c r="UGW192" s="148"/>
      <c r="UGX192" s="148"/>
      <c r="UGY192" s="148"/>
      <c r="UGZ192" s="148"/>
      <c r="UHA192" s="148"/>
      <c r="UHB192" s="148"/>
      <c r="UHC192" s="148"/>
      <c r="UHD192" s="148"/>
      <c r="UHE192" s="148"/>
      <c r="UHF192" s="148"/>
      <c r="UHG192" s="148"/>
      <c r="UHH192" s="148"/>
      <c r="UHI192" s="148"/>
      <c r="UHJ192" s="148"/>
      <c r="UHK192" s="148"/>
      <c r="UHL192" s="148"/>
      <c r="UHM192" s="148"/>
      <c r="UHN192" s="148"/>
      <c r="UHO192" s="148"/>
      <c r="UHP192" s="148"/>
      <c r="UHQ192" s="148"/>
      <c r="UHR192" s="148"/>
      <c r="UHS192" s="148"/>
      <c r="UHT192" s="148"/>
      <c r="UHU192" s="148"/>
      <c r="UHV192" s="148"/>
      <c r="UHW192" s="148"/>
      <c r="UHX192" s="148"/>
      <c r="UHY192" s="148"/>
      <c r="UHZ192" s="148"/>
      <c r="UIA192" s="148"/>
      <c r="UIB192" s="148"/>
      <c r="UIC192" s="148"/>
      <c r="UID192" s="148"/>
      <c r="UIE192" s="148"/>
      <c r="UIF192" s="148"/>
      <c r="UIG192" s="148"/>
      <c r="UIH192" s="148"/>
      <c r="UII192" s="148"/>
      <c r="UIJ192" s="148"/>
      <c r="UIK192" s="148"/>
      <c r="UIL192" s="148"/>
      <c r="UIM192" s="148"/>
      <c r="UIN192" s="148"/>
      <c r="UIO192" s="148"/>
      <c r="UIP192" s="148"/>
      <c r="UIQ192" s="148"/>
      <c r="UIR192" s="148"/>
      <c r="UIS192" s="148"/>
      <c r="UIT192" s="148"/>
      <c r="UIU192" s="148"/>
      <c r="UIV192" s="148"/>
      <c r="UIW192" s="148"/>
      <c r="UIX192" s="148"/>
      <c r="UIY192" s="148"/>
      <c r="UIZ192" s="148"/>
      <c r="UJA192" s="148"/>
      <c r="UJB192" s="148"/>
      <c r="UJC192" s="148"/>
      <c r="UJD192" s="148"/>
      <c r="UJE192" s="148"/>
      <c r="UJF192" s="148"/>
      <c r="UJG192" s="148"/>
      <c r="UJH192" s="148"/>
      <c r="UJI192" s="148"/>
      <c r="UJJ192" s="148"/>
      <c r="UJK192" s="148"/>
      <c r="UJL192" s="148"/>
      <c r="UJM192" s="148"/>
      <c r="UJN192" s="148"/>
      <c r="UJO192" s="148"/>
      <c r="UJP192" s="148"/>
      <c r="UJQ192" s="148"/>
      <c r="UJR192" s="148"/>
      <c r="UJS192" s="148"/>
      <c r="UJT192" s="148"/>
      <c r="UJU192" s="148"/>
      <c r="UJV192" s="148"/>
      <c r="UJW192" s="148"/>
      <c r="UJX192" s="148"/>
      <c r="UJY192" s="148"/>
      <c r="UJZ192" s="148"/>
      <c r="UKA192" s="148"/>
      <c r="UKB192" s="148"/>
      <c r="UKC192" s="148"/>
      <c r="UKD192" s="148"/>
      <c r="UKE192" s="148"/>
      <c r="UKF192" s="148"/>
      <c r="UKG192" s="148"/>
      <c r="UKH192" s="148"/>
      <c r="UKI192" s="148"/>
      <c r="UKJ192" s="148"/>
      <c r="UKK192" s="148"/>
      <c r="UKL192" s="148"/>
      <c r="UKM192" s="148"/>
      <c r="UKN192" s="148"/>
      <c r="UKO192" s="148"/>
      <c r="UKP192" s="148"/>
      <c r="UKQ192" s="148"/>
      <c r="UKR192" s="148"/>
      <c r="UKS192" s="148"/>
      <c r="UKT192" s="148"/>
      <c r="UKU192" s="148"/>
      <c r="UKV192" s="148"/>
      <c r="UKW192" s="148"/>
      <c r="UKX192" s="148"/>
      <c r="UKY192" s="148"/>
      <c r="UKZ192" s="148"/>
      <c r="ULA192" s="148"/>
      <c r="ULB192" s="148"/>
      <c r="ULC192" s="148"/>
      <c r="ULD192" s="148"/>
      <c r="ULE192" s="148"/>
      <c r="ULF192" s="148"/>
      <c r="ULG192" s="148"/>
      <c r="ULH192" s="148"/>
      <c r="ULI192" s="148"/>
      <c r="ULJ192" s="148"/>
      <c r="ULK192" s="148"/>
      <c r="ULL192" s="148"/>
      <c r="ULM192" s="148"/>
      <c r="ULN192" s="148"/>
      <c r="ULO192" s="148"/>
      <c r="ULP192" s="148"/>
      <c r="ULQ192" s="148"/>
      <c r="ULR192" s="148"/>
      <c r="ULS192" s="148"/>
      <c r="ULT192" s="148"/>
      <c r="ULU192" s="148"/>
      <c r="ULV192" s="148"/>
      <c r="ULW192" s="148"/>
      <c r="ULX192" s="148"/>
      <c r="ULY192" s="148"/>
      <c r="ULZ192" s="148"/>
      <c r="UMA192" s="148"/>
      <c r="UMB192" s="148"/>
      <c r="UMC192" s="148"/>
      <c r="UMD192" s="148"/>
      <c r="UME192" s="148"/>
      <c r="UMF192" s="148"/>
      <c r="UMG192" s="148"/>
      <c r="UMH192" s="148"/>
      <c r="UMI192" s="148"/>
      <c r="UMJ192" s="148"/>
      <c r="UMK192" s="148"/>
      <c r="UML192" s="148"/>
      <c r="UMM192" s="148"/>
      <c r="UMN192" s="148"/>
      <c r="UMO192" s="148"/>
      <c r="UMP192" s="148"/>
      <c r="UMQ192" s="148"/>
      <c r="UMR192" s="148"/>
      <c r="UMS192" s="148"/>
      <c r="UMT192" s="148"/>
      <c r="UMU192" s="148"/>
      <c r="UMV192" s="148"/>
      <c r="UMW192" s="148"/>
      <c r="UMX192" s="148"/>
      <c r="UMY192" s="148"/>
      <c r="UMZ192" s="148"/>
      <c r="UNA192" s="148"/>
      <c r="UNB192" s="148"/>
      <c r="UNC192" s="148"/>
      <c r="UND192" s="148"/>
      <c r="UNE192" s="148"/>
      <c r="UNF192" s="148"/>
      <c r="UNG192" s="148"/>
      <c r="UNH192" s="148"/>
      <c r="UNI192" s="148"/>
      <c r="UNJ192" s="148"/>
      <c r="UNK192" s="148"/>
      <c r="UNL192" s="148"/>
      <c r="UNM192" s="148"/>
      <c r="UNN192" s="148"/>
      <c r="UNO192" s="148"/>
      <c r="UNP192" s="148"/>
      <c r="UNQ192" s="148"/>
      <c r="UNR192" s="148"/>
      <c r="UNS192" s="148"/>
      <c r="UNT192" s="148"/>
      <c r="UNU192" s="148"/>
      <c r="UNV192" s="148"/>
      <c r="UNW192" s="148"/>
      <c r="UNX192" s="148"/>
      <c r="UNY192" s="148"/>
      <c r="UNZ192" s="148"/>
      <c r="UOA192" s="148"/>
      <c r="UOB192" s="148"/>
      <c r="UOC192" s="148"/>
      <c r="UOD192" s="148"/>
      <c r="UOE192" s="148"/>
      <c r="UOF192" s="148"/>
      <c r="UOG192" s="148"/>
      <c r="UOH192" s="148"/>
      <c r="UOI192" s="148"/>
      <c r="UOJ192" s="148"/>
      <c r="UOK192" s="148"/>
      <c r="UOL192" s="148"/>
      <c r="UOM192" s="148"/>
      <c r="UON192" s="148"/>
      <c r="UOO192" s="148"/>
      <c r="UOP192" s="148"/>
      <c r="UOQ192" s="148"/>
      <c r="UOR192" s="148"/>
      <c r="UOS192" s="148"/>
      <c r="UOT192" s="148"/>
      <c r="UOU192" s="148"/>
      <c r="UOV192" s="148"/>
      <c r="UOW192" s="148"/>
      <c r="UOX192" s="148"/>
      <c r="UOY192" s="148"/>
      <c r="UOZ192" s="148"/>
      <c r="UPA192" s="148"/>
      <c r="UPB192" s="148"/>
      <c r="UPC192" s="148"/>
      <c r="UPD192" s="148"/>
      <c r="UPE192" s="148"/>
      <c r="UPF192" s="148"/>
      <c r="UPG192" s="148"/>
      <c r="UPH192" s="148"/>
      <c r="UPI192" s="148"/>
      <c r="UPJ192" s="148"/>
      <c r="UPK192" s="148"/>
      <c r="UPL192" s="148"/>
      <c r="UPM192" s="148"/>
      <c r="UPN192" s="148"/>
      <c r="UPO192" s="148"/>
      <c r="UPP192" s="148"/>
      <c r="UPQ192" s="148"/>
      <c r="UPR192" s="148"/>
      <c r="UPS192" s="148"/>
      <c r="UPT192" s="148"/>
      <c r="UPU192" s="148"/>
      <c r="UPV192" s="148"/>
      <c r="UPW192" s="148"/>
      <c r="UPX192" s="148"/>
      <c r="UPY192" s="148"/>
      <c r="UPZ192" s="148"/>
      <c r="UQA192" s="148"/>
      <c r="UQB192" s="148"/>
      <c r="UQC192" s="148"/>
      <c r="UQD192" s="148"/>
      <c r="UQE192" s="148"/>
      <c r="UQF192" s="148"/>
      <c r="UQG192" s="148"/>
      <c r="UQH192" s="148"/>
      <c r="UQI192" s="148"/>
      <c r="UQJ192" s="148"/>
      <c r="UQK192" s="148"/>
      <c r="UQL192" s="148"/>
      <c r="UQM192" s="148"/>
      <c r="UQN192" s="148"/>
      <c r="UQO192" s="148"/>
      <c r="UQP192" s="148"/>
      <c r="UQQ192" s="148"/>
      <c r="UQR192" s="148"/>
      <c r="UQS192" s="148"/>
      <c r="UQT192" s="148"/>
      <c r="UQU192" s="148"/>
      <c r="UQV192" s="148"/>
      <c r="UQW192" s="148"/>
      <c r="UQX192" s="148"/>
      <c r="UQY192" s="148"/>
      <c r="UQZ192" s="148"/>
      <c r="URA192" s="148"/>
      <c r="URB192" s="148"/>
      <c r="URC192" s="148"/>
      <c r="URD192" s="148"/>
      <c r="URE192" s="148"/>
      <c r="URF192" s="148"/>
      <c r="URG192" s="148"/>
      <c r="URH192" s="148"/>
      <c r="URI192" s="148"/>
      <c r="URJ192" s="148"/>
      <c r="URK192" s="148"/>
      <c r="URL192" s="148"/>
      <c r="URM192" s="148"/>
      <c r="URN192" s="148"/>
      <c r="URO192" s="148"/>
      <c r="URP192" s="148"/>
      <c r="URQ192" s="148"/>
      <c r="URR192" s="148"/>
      <c r="URS192" s="148"/>
      <c r="URT192" s="148"/>
      <c r="URU192" s="148"/>
      <c r="URV192" s="148"/>
      <c r="URW192" s="148"/>
      <c r="URX192" s="148"/>
      <c r="URY192" s="148"/>
      <c r="URZ192" s="148"/>
      <c r="USA192" s="148"/>
      <c r="USB192" s="148"/>
      <c r="USC192" s="148"/>
      <c r="USD192" s="148"/>
      <c r="USE192" s="148"/>
      <c r="USF192" s="148"/>
      <c r="USG192" s="148"/>
      <c r="USH192" s="148"/>
      <c r="USI192" s="148"/>
      <c r="USJ192" s="148"/>
      <c r="USK192" s="148"/>
      <c r="USL192" s="148"/>
      <c r="USM192" s="148"/>
      <c r="USN192" s="148"/>
      <c r="USO192" s="148"/>
      <c r="USP192" s="148"/>
      <c r="USQ192" s="148"/>
      <c r="USR192" s="148"/>
      <c r="USS192" s="148"/>
      <c r="UST192" s="148"/>
      <c r="USU192" s="148"/>
      <c r="USV192" s="148"/>
      <c r="USW192" s="148"/>
      <c r="USX192" s="148"/>
      <c r="USY192" s="148"/>
      <c r="USZ192" s="148"/>
      <c r="UTA192" s="148"/>
      <c r="UTB192" s="148"/>
      <c r="UTC192" s="148"/>
      <c r="UTD192" s="148"/>
      <c r="UTE192" s="148"/>
      <c r="UTF192" s="148"/>
      <c r="UTG192" s="148"/>
      <c r="UTH192" s="148"/>
      <c r="UTI192" s="148"/>
      <c r="UTJ192" s="148"/>
      <c r="UTK192" s="148"/>
      <c r="UTL192" s="148"/>
      <c r="UTM192" s="148"/>
      <c r="UTN192" s="148"/>
      <c r="UTO192" s="148"/>
      <c r="UTP192" s="148"/>
      <c r="UTQ192" s="148"/>
      <c r="UTR192" s="148"/>
      <c r="UTS192" s="148"/>
      <c r="UTT192" s="148"/>
      <c r="UTU192" s="148"/>
      <c r="UTV192" s="148"/>
      <c r="UTW192" s="148"/>
      <c r="UTX192" s="148"/>
      <c r="UTY192" s="148"/>
      <c r="UTZ192" s="148"/>
      <c r="UUA192" s="148"/>
      <c r="UUB192" s="148"/>
      <c r="UUC192" s="148"/>
      <c r="UUD192" s="148"/>
      <c r="UUE192" s="148"/>
      <c r="UUF192" s="148"/>
      <c r="UUG192" s="148"/>
      <c r="UUH192" s="148"/>
      <c r="UUI192" s="148"/>
      <c r="UUJ192" s="148"/>
      <c r="UUK192" s="148"/>
      <c r="UUL192" s="148"/>
      <c r="UUM192" s="148"/>
      <c r="UUN192" s="148"/>
      <c r="UUO192" s="148"/>
      <c r="UUP192" s="148"/>
      <c r="UUQ192" s="148"/>
      <c r="UUR192" s="148"/>
      <c r="UUS192" s="148"/>
      <c r="UUT192" s="148"/>
      <c r="UUU192" s="148"/>
      <c r="UUV192" s="148"/>
      <c r="UUW192" s="148"/>
      <c r="UUX192" s="148"/>
      <c r="UUY192" s="148"/>
      <c r="UUZ192" s="148"/>
      <c r="UVA192" s="148"/>
      <c r="UVB192" s="148"/>
      <c r="UVC192" s="148"/>
      <c r="UVD192" s="148"/>
      <c r="UVE192" s="148"/>
      <c r="UVF192" s="148"/>
      <c r="UVG192" s="148"/>
      <c r="UVH192" s="148"/>
      <c r="UVI192" s="148"/>
      <c r="UVJ192" s="148"/>
      <c r="UVK192" s="148"/>
      <c r="UVL192" s="148"/>
      <c r="UVM192" s="148"/>
      <c r="UVN192" s="148"/>
      <c r="UVO192" s="148"/>
      <c r="UVP192" s="148"/>
      <c r="UVQ192" s="148"/>
      <c r="UVR192" s="148"/>
      <c r="UVS192" s="148"/>
      <c r="UVT192" s="148"/>
      <c r="UVU192" s="148"/>
      <c r="UVV192" s="148"/>
      <c r="UVW192" s="148"/>
      <c r="UVX192" s="148"/>
      <c r="UVY192" s="148"/>
      <c r="UVZ192" s="148"/>
      <c r="UWA192" s="148"/>
      <c r="UWB192" s="148"/>
      <c r="UWC192" s="148"/>
      <c r="UWD192" s="148"/>
      <c r="UWE192" s="148"/>
      <c r="UWF192" s="148"/>
      <c r="UWG192" s="148"/>
      <c r="UWH192" s="148"/>
      <c r="UWI192" s="148"/>
      <c r="UWJ192" s="148"/>
      <c r="UWK192" s="148"/>
      <c r="UWL192" s="148"/>
      <c r="UWM192" s="148"/>
      <c r="UWN192" s="148"/>
      <c r="UWO192" s="148"/>
      <c r="UWP192" s="148"/>
      <c r="UWQ192" s="148"/>
      <c r="UWR192" s="148"/>
      <c r="UWS192" s="148"/>
      <c r="UWT192" s="148"/>
      <c r="UWU192" s="148"/>
      <c r="UWV192" s="148"/>
      <c r="UWW192" s="148"/>
      <c r="UWX192" s="148"/>
      <c r="UWY192" s="148"/>
      <c r="UWZ192" s="148"/>
      <c r="UXA192" s="148"/>
      <c r="UXB192" s="148"/>
      <c r="UXC192" s="148"/>
      <c r="UXD192" s="148"/>
      <c r="UXE192" s="148"/>
      <c r="UXF192" s="148"/>
      <c r="UXG192" s="148"/>
      <c r="UXH192" s="148"/>
      <c r="UXI192" s="148"/>
      <c r="UXJ192" s="148"/>
      <c r="UXK192" s="148"/>
      <c r="UXL192" s="148"/>
      <c r="UXM192" s="148"/>
      <c r="UXN192" s="148"/>
      <c r="UXO192" s="148"/>
      <c r="UXP192" s="148"/>
      <c r="UXQ192" s="148"/>
      <c r="UXR192" s="148"/>
      <c r="UXS192" s="148"/>
      <c r="UXT192" s="148"/>
      <c r="UXU192" s="148"/>
      <c r="UXV192" s="148"/>
      <c r="UXW192" s="148"/>
      <c r="UXX192" s="148"/>
      <c r="UXY192" s="148"/>
      <c r="UXZ192" s="148"/>
      <c r="UYA192" s="148"/>
      <c r="UYB192" s="148"/>
      <c r="UYC192" s="148"/>
      <c r="UYD192" s="148"/>
      <c r="UYE192" s="148"/>
      <c r="UYF192" s="148"/>
      <c r="UYG192" s="148"/>
      <c r="UYH192" s="148"/>
      <c r="UYI192" s="148"/>
      <c r="UYJ192" s="148"/>
      <c r="UYK192" s="148"/>
      <c r="UYL192" s="148"/>
      <c r="UYM192" s="148"/>
      <c r="UYN192" s="148"/>
      <c r="UYO192" s="148"/>
      <c r="UYP192" s="148"/>
      <c r="UYQ192" s="148"/>
      <c r="UYR192" s="148"/>
      <c r="UYS192" s="148"/>
      <c r="UYT192" s="148"/>
      <c r="UYU192" s="148"/>
      <c r="UYV192" s="148"/>
      <c r="UYW192" s="148"/>
      <c r="UYX192" s="148"/>
      <c r="UYY192" s="148"/>
      <c r="UYZ192" s="148"/>
      <c r="UZA192" s="148"/>
      <c r="UZB192" s="148"/>
      <c r="UZC192" s="148"/>
      <c r="UZD192" s="148"/>
      <c r="UZE192" s="148"/>
      <c r="UZF192" s="148"/>
      <c r="UZG192" s="148"/>
      <c r="UZH192" s="148"/>
      <c r="UZI192" s="148"/>
      <c r="UZJ192" s="148"/>
      <c r="UZK192" s="148"/>
      <c r="UZL192" s="148"/>
      <c r="UZM192" s="148"/>
      <c r="UZN192" s="148"/>
      <c r="UZO192" s="148"/>
      <c r="UZP192" s="148"/>
      <c r="UZQ192" s="148"/>
      <c r="UZR192" s="148"/>
      <c r="UZS192" s="148"/>
      <c r="UZT192" s="148"/>
      <c r="UZU192" s="148"/>
      <c r="UZV192" s="148"/>
      <c r="UZW192" s="148"/>
      <c r="UZX192" s="148"/>
      <c r="UZY192" s="148"/>
      <c r="UZZ192" s="148"/>
      <c r="VAA192" s="148"/>
      <c r="VAB192" s="148"/>
      <c r="VAC192" s="148"/>
      <c r="VAD192" s="148"/>
      <c r="VAE192" s="148"/>
      <c r="VAF192" s="148"/>
      <c r="VAG192" s="148"/>
      <c r="VAH192" s="148"/>
      <c r="VAI192" s="148"/>
      <c r="VAJ192" s="148"/>
      <c r="VAK192" s="148"/>
      <c r="VAL192" s="148"/>
      <c r="VAM192" s="148"/>
      <c r="VAN192" s="148"/>
      <c r="VAO192" s="148"/>
      <c r="VAP192" s="148"/>
      <c r="VAQ192" s="148"/>
      <c r="VAR192" s="148"/>
      <c r="VAS192" s="148"/>
      <c r="VAT192" s="148"/>
      <c r="VAU192" s="148"/>
      <c r="VAV192" s="148"/>
      <c r="VAW192" s="148"/>
      <c r="VAX192" s="148"/>
      <c r="VAY192" s="148"/>
      <c r="VAZ192" s="148"/>
      <c r="VBA192" s="148"/>
      <c r="VBB192" s="148"/>
      <c r="VBC192" s="148"/>
      <c r="VBD192" s="148"/>
      <c r="VBE192" s="148"/>
      <c r="VBF192" s="148"/>
      <c r="VBG192" s="148"/>
      <c r="VBH192" s="148"/>
      <c r="VBI192" s="148"/>
      <c r="VBJ192" s="148"/>
      <c r="VBK192" s="148"/>
      <c r="VBL192" s="148"/>
      <c r="VBM192" s="148"/>
      <c r="VBN192" s="148"/>
      <c r="VBO192" s="148"/>
      <c r="VBP192" s="148"/>
      <c r="VBQ192" s="148"/>
      <c r="VBR192" s="148"/>
      <c r="VBS192" s="148"/>
      <c r="VBT192" s="148"/>
      <c r="VBU192" s="148"/>
      <c r="VBV192" s="148"/>
      <c r="VBW192" s="148"/>
      <c r="VBX192" s="148"/>
      <c r="VBY192" s="148"/>
      <c r="VBZ192" s="148"/>
      <c r="VCA192" s="148"/>
      <c r="VCB192" s="148"/>
      <c r="VCC192" s="148"/>
      <c r="VCD192" s="148"/>
      <c r="VCE192" s="148"/>
      <c r="VCF192" s="148"/>
      <c r="VCG192" s="148"/>
      <c r="VCH192" s="148"/>
      <c r="VCI192" s="148"/>
      <c r="VCJ192" s="148"/>
      <c r="VCK192" s="148"/>
      <c r="VCL192" s="148"/>
      <c r="VCM192" s="148"/>
      <c r="VCN192" s="148"/>
      <c r="VCO192" s="148"/>
      <c r="VCP192" s="148"/>
      <c r="VCQ192" s="148"/>
      <c r="VCR192" s="148"/>
      <c r="VCS192" s="148"/>
      <c r="VCT192" s="148"/>
      <c r="VCU192" s="148"/>
      <c r="VCV192" s="148"/>
      <c r="VCW192" s="148"/>
      <c r="VCX192" s="148"/>
      <c r="VCY192" s="148"/>
      <c r="VCZ192" s="148"/>
      <c r="VDA192" s="148"/>
      <c r="VDB192" s="148"/>
      <c r="VDC192" s="148"/>
      <c r="VDD192" s="148"/>
      <c r="VDE192" s="148"/>
      <c r="VDF192" s="148"/>
      <c r="VDG192" s="148"/>
      <c r="VDH192" s="148"/>
      <c r="VDI192" s="148"/>
      <c r="VDJ192" s="148"/>
      <c r="VDK192" s="148"/>
      <c r="VDL192" s="148"/>
      <c r="VDM192" s="148"/>
      <c r="VDN192" s="148"/>
      <c r="VDO192" s="148"/>
      <c r="VDP192" s="148"/>
      <c r="VDQ192" s="148"/>
      <c r="VDR192" s="148"/>
      <c r="VDS192" s="148"/>
      <c r="VDT192" s="148"/>
      <c r="VDU192" s="148"/>
      <c r="VDV192" s="148"/>
      <c r="VDW192" s="148"/>
      <c r="VDX192" s="148"/>
      <c r="VDY192" s="148"/>
      <c r="VDZ192" s="148"/>
      <c r="VEA192" s="148"/>
      <c r="VEB192" s="148"/>
      <c r="VEC192" s="148"/>
      <c r="VED192" s="148"/>
      <c r="VEE192" s="148"/>
      <c r="VEF192" s="148"/>
      <c r="VEG192" s="148"/>
      <c r="VEH192" s="148"/>
      <c r="VEI192" s="148"/>
      <c r="VEJ192" s="148"/>
      <c r="VEK192" s="148"/>
      <c r="VEL192" s="148"/>
      <c r="VEM192" s="148"/>
      <c r="VEN192" s="148"/>
      <c r="VEO192" s="148"/>
      <c r="VEP192" s="148"/>
      <c r="VEQ192" s="148"/>
      <c r="VER192" s="148"/>
      <c r="VES192" s="148"/>
      <c r="VET192" s="148"/>
      <c r="VEU192" s="148"/>
      <c r="VEV192" s="148"/>
      <c r="VEW192" s="148"/>
      <c r="VEX192" s="148"/>
      <c r="VEY192" s="148"/>
      <c r="VEZ192" s="148"/>
      <c r="VFA192" s="148"/>
      <c r="VFB192" s="148"/>
      <c r="VFC192" s="148"/>
      <c r="VFD192" s="148"/>
      <c r="VFE192" s="148"/>
      <c r="VFF192" s="148"/>
      <c r="VFG192" s="148"/>
      <c r="VFH192" s="148"/>
      <c r="VFI192" s="148"/>
      <c r="VFJ192" s="148"/>
      <c r="VFK192" s="148"/>
      <c r="VFL192" s="148"/>
      <c r="VFM192" s="148"/>
      <c r="VFN192" s="148"/>
      <c r="VFO192" s="148"/>
      <c r="VFP192" s="148"/>
      <c r="VFQ192" s="148"/>
      <c r="VFR192" s="148"/>
      <c r="VFS192" s="148"/>
      <c r="VFT192" s="148"/>
      <c r="VFU192" s="148"/>
      <c r="VFV192" s="148"/>
      <c r="VFW192" s="148"/>
      <c r="VFX192" s="148"/>
      <c r="VFY192" s="148"/>
      <c r="VFZ192" s="148"/>
      <c r="VGA192" s="148"/>
      <c r="VGB192" s="148"/>
      <c r="VGC192" s="148"/>
      <c r="VGD192" s="148"/>
      <c r="VGE192" s="148"/>
      <c r="VGF192" s="148"/>
      <c r="VGG192" s="148"/>
      <c r="VGH192" s="148"/>
      <c r="VGI192" s="148"/>
      <c r="VGJ192" s="148"/>
      <c r="VGK192" s="148"/>
      <c r="VGL192" s="148"/>
      <c r="VGM192" s="148"/>
      <c r="VGN192" s="148"/>
      <c r="VGO192" s="148"/>
      <c r="VGP192" s="148"/>
      <c r="VGQ192" s="148"/>
      <c r="VGR192" s="148"/>
      <c r="VGS192" s="148"/>
      <c r="VGT192" s="148"/>
      <c r="VGU192" s="148"/>
      <c r="VGV192" s="148"/>
      <c r="VGW192" s="148"/>
      <c r="VGX192" s="148"/>
      <c r="VGY192" s="148"/>
      <c r="VGZ192" s="148"/>
      <c r="VHA192" s="148"/>
      <c r="VHB192" s="148"/>
      <c r="VHC192" s="148"/>
      <c r="VHD192" s="148"/>
      <c r="VHE192" s="148"/>
      <c r="VHF192" s="148"/>
      <c r="VHG192" s="148"/>
      <c r="VHH192" s="148"/>
      <c r="VHI192" s="148"/>
      <c r="VHJ192" s="148"/>
      <c r="VHK192" s="148"/>
      <c r="VHL192" s="148"/>
      <c r="VHM192" s="148"/>
      <c r="VHN192" s="148"/>
      <c r="VHO192" s="148"/>
      <c r="VHP192" s="148"/>
      <c r="VHQ192" s="148"/>
      <c r="VHR192" s="148"/>
      <c r="VHS192" s="148"/>
      <c r="VHT192" s="148"/>
      <c r="VHU192" s="148"/>
      <c r="VHV192" s="148"/>
      <c r="VHW192" s="148"/>
      <c r="VHX192" s="148"/>
      <c r="VHY192" s="148"/>
      <c r="VHZ192" s="148"/>
      <c r="VIA192" s="148"/>
      <c r="VIB192" s="148"/>
      <c r="VIC192" s="148"/>
      <c r="VID192" s="148"/>
      <c r="VIE192" s="148"/>
      <c r="VIF192" s="148"/>
      <c r="VIG192" s="148"/>
      <c r="VIH192" s="148"/>
      <c r="VII192" s="148"/>
      <c r="VIJ192" s="148"/>
      <c r="VIK192" s="148"/>
      <c r="VIL192" s="148"/>
      <c r="VIM192" s="148"/>
      <c r="VIN192" s="148"/>
      <c r="VIO192" s="148"/>
      <c r="VIP192" s="148"/>
      <c r="VIQ192" s="148"/>
      <c r="VIR192" s="148"/>
      <c r="VIS192" s="148"/>
      <c r="VIT192" s="148"/>
      <c r="VIU192" s="148"/>
      <c r="VIV192" s="148"/>
      <c r="VIW192" s="148"/>
      <c r="VIX192" s="148"/>
      <c r="VIY192" s="148"/>
      <c r="VIZ192" s="148"/>
      <c r="VJA192" s="148"/>
      <c r="VJB192" s="148"/>
      <c r="VJC192" s="148"/>
      <c r="VJD192" s="148"/>
      <c r="VJE192" s="148"/>
      <c r="VJF192" s="148"/>
      <c r="VJG192" s="148"/>
      <c r="VJH192" s="148"/>
      <c r="VJI192" s="148"/>
      <c r="VJJ192" s="148"/>
      <c r="VJK192" s="148"/>
      <c r="VJL192" s="148"/>
      <c r="VJM192" s="148"/>
      <c r="VJN192" s="148"/>
      <c r="VJO192" s="148"/>
      <c r="VJP192" s="148"/>
      <c r="VJQ192" s="148"/>
      <c r="VJR192" s="148"/>
      <c r="VJS192" s="148"/>
      <c r="VJT192" s="148"/>
      <c r="VJU192" s="148"/>
      <c r="VJV192" s="148"/>
      <c r="VJW192" s="148"/>
      <c r="VJX192" s="148"/>
      <c r="VJY192" s="148"/>
      <c r="VJZ192" s="148"/>
      <c r="VKA192" s="148"/>
      <c r="VKB192" s="148"/>
      <c r="VKC192" s="148"/>
      <c r="VKD192" s="148"/>
      <c r="VKE192" s="148"/>
      <c r="VKF192" s="148"/>
      <c r="VKG192" s="148"/>
      <c r="VKH192" s="148"/>
      <c r="VKI192" s="148"/>
      <c r="VKJ192" s="148"/>
      <c r="VKK192" s="148"/>
      <c r="VKL192" s="148"/>
      <c r="VKM192" s="148"/>
      <c r="VKN192" s="148"/>
      <c r="VKO192" s="148"/>
      <c r="VKP192" s="148"/>
      <c r="VKQ192" s="148"/>
      <c r="VKR192" s="148"/>
      <c r="VKS192" s="148"/>
      <c r="VKT192" s="148"/>
      <c r="VKU192" s="148"/>
      <c r="VKV192" s="148"/>
      <c r="VKW192" s="148"/>
      <c r="VKX192" s="148"/>
      <c r="VKY192" s="148"/>
      <c r="VKZ192" s="148"/>
      <c r="VLA192" s="148"/>
      <c r="VLB192" s="148"/>
      <c r="VLC192" s="148"/>
      <c r="VLD192" s="148"/>
      <c r="VLE192" s="148"/>
      <c r="VLF192" s="148"/>
      <c r="VLG192" s="148"/>
      <c r="VLH192" s="148"/>
      <c r="VLI192" s="148"/>
      <c r="VLJ192" s="148"/>
      <c r="VLK192" s="148"/>
      <c r="VLL192" s="148"/>
      <c r="VLM192" s="148"/>
      <c r="VLN192" s="148"/>
      <c r="VLO192" s="148"/>
      <c r="VLP192" s="148"/>
      <c r="VLQ192" s="148"/>
      <c r="VLR192" s="148"/>
      <c r="VLS192" s="148"/>
      <c r="VLT192" s="148"/>
      <c r="VLU192" s="148"/>
      <c r="VLV192" s="148"/>
      <c r="VLW192" s="148"/>
      <c r="VLX192" s="148"/>
      <c r="VLY192" s="148"/>
      <c r="VLZ192" s="148"/>
      <c r="VMA192" s="148"/>
      <c r="VMB192" s="148"/>
      <c r="VMC192" s="148"/>
      <c r="VMD192" s="148"/>
      <c r="VME192" s="148"/>
      <c r="VMF192" s="148"/>
      <c r="VMG192" s="148"/>
      <c r="VMH192" s="148"/>
      <c r="VMI192" s="148"/>
      <c r="VMJ192" s="148"/>
      <c r="VMK192" s="148"/>
      <c r="VML192" s="148"/>
      <c r="VMM192" s="148"/>
      <c r="VMN192" s="148"/>
      <c r="VMO192" s="148"/>
      <c r="VMP192" s="148"/>
      <c r="VMQ192" s="148"/>
      <c r="VMR192" s="148"/>
      <c r="VMS192" s="148"/>
      <c r="VMT192" s="148"/>
      <c r="VMU192" s="148"/>
      <c r="VMV192" s="148"/>
      <c r="VMW192" s="148"/>
      <c r="VMX192" s="148"/>
      <c r="VMY192" s="148"/>
      <c r="VMZ192" s="148"/>
      <c r="VNA192" s="148"/>
      <c r="VNB192" s="148"/>
      <c r="VNC192" s="148"/>
      <c r="VND192" s="148"/>
      <c r="VNE192" s="148"/>
      <c r="VNF192" s="148"/>
      <c r="VNG192" s="148"/>
      <c r="VNH192" s="148"/>
      <c r="VNI192" s="148"/>
      <c r="VNJ192" s="148"/>
      <c r="VNK192" s="148"/>
      <c r="VNL192" s="148"/>
      <c r="VNM192" s="148"/>
      <c r="VNN192" s="148"/>
      <c r="VNO192" s="148"/>
      <c r="VNP192" s="148"/>
      <c r="VNQ192" s="148"/>
      <c r="VNR192" s="148"/>
      <c r="VNS192" s="148"/>
      <c r="VNT192" s="148"/>
      <c r="VNU192" s="148"/>
      <c r="VNV192" s="148"/>
      <c r="VNW192" s="148"/>
      <c r="VNX192" s="148"/>
      <c r="VNY192" s="148"/>
      <c r="VNZ192" s="148"/>
      <c r="VOA192" s="148"/>
      <c r="VOB192" s="148"/>
      <c r="VOC192" s="148"/>
      <c r="VOD192" s="148"/>
      <c r="VOE192" s="148"/>
      <c r="VOF192" s="148"/>
      <c r="VOG192" s="148"/>
      <c r="VOH192" s="148"/>
      <c r="VOI192" s="148"/>
      <c r="VOJ192" s="148"/>
      <c r="VOK192" s="148"/>
      <c r="VOL192" s="148"/>
      <c r="VOM192" s="148"/>
      <c r="VON192" s="148"/>
      <c r="VOO192" s="148"/>
      <c r="VOP192" s="148"/>
      <c r="VOQ192" s="148"/>
      <c r="VOR192" s="148"/>
      <c r="VOS192" s="148"/>
      <c r="VOT192" s="148"/>
      <c r="VOU192" s="148"/>
      <c r="VOV192" s="148"/>
      <c r="VOW192" s="148"/>
      <c r="VOX192" s="148"/>
      <c r="VOY192" s="148"/>
      <c r="VOZ192" s="148"/>
      <c r="VPA192" s="148"/>
      <c r="VPB192" s="148"/>
      <c r="VPC192" s="148"/>
      <c r="VPD192" s="148"/>
      <c r="VPE192" s="148"/>
      <c r="VPF192" s="148"/>
      <c r="VPG192" s="148"/>
      <c r="VPH192" s="148"/>
      <c r="VPI192" s="148"/>
      <c r="VPJ192" s="148"/>
      <c r="VPK192" s="148"/>
      <c r="VPL192" s="148"/>
      <c r="VPM192" s="148"/>
      <c r="VPN192" s="148"/>
      <c r="VPO192" s="148"/>
      <c r="VPP192" s="148"/>
      <c r="VPQ192" s="148"/>
      <c r="VPR192" s="148"/>
      <c r="VPS192" s="148"/>
      <c r="VPT192" s="148"/>
      <c r="VPU192" s="148"/>
      <c r="VPV192" s="148"/>
      <c r="VPW192" s="148"/>
      <c r="VPX192" s="148"/>
      <c r="VPY192" s="148"/>
      <c r="VPZ192" s="148"/>
      <c r="VQA192" s="148"/>
      <c r="VQB192" s="148"/>
      <c r="VQC192" s="148"/>
      <c r="VQD192" s="148"/>
      <c r="VQE192" s="148"/>
      <c r="VQF192" s="148"/>
      <c r="VQG192" s="148"/>
      <c r="VQH192" s="148"/>
      <c r="VQI192" s="148"/>
      <c r="VQJ192" s="148"/>
      <c r="VQK192" s="148"/>
      <c r="VQL192" s="148"/>
      <c r="VQM192" s="148"/>
      <c r="VQN192" s="148"/>
      <c r="VQO192" s="148"/>
      <c r="VQP192" s="148"/>
      <c r="VQQ192" s="148"/>
      <c r="VQR192" s="148"/>
      <c r="VQS192" s="148"/>
      <c r="VQT192" s="148"/>
      <c r="VQU192" s="148"/>
      <c r="VQV192" s="148"/>
      <c r="VQW192" s="148"/>
      <c r="VQX192" s="148"/>
      <c r="VQY192" s="148"/>
      <c r="VQZ192" s="148"/>
      <c r="VRA192" s="148"/>
      <c r="VRB192" s="148"/>
      <c r="VRC192" s="148"/>
      <c r="VRD192" s="148"/>
      <c r="VRE192" s="148"/>
      <c r="VRF192" s="148"/>
      <c r="VRG192" s="148"/>
      <c r="VRH192" s="148"/>
      <c r="VRI192" s="148"/>
      <c r="VRJ192" s="148"/>
      <c r="VRK192" s="148"/>
      <c r="VRL192" s="148"/>
      <c r="VRM192" s="148"/>
      <c r="VRN192" s="148"/>
      <c r="VRO192" s="148"/>
      <c r="VRP192" s="148"/>
      <c r="VRQ192" s="148"/>
      <c r="VRR192" s="148"/>
      <c r="VRS192" s="148"/>
      <c r="VRT192" s="148"/>
      <c r="VRU192" s="148"/>
      <c r="VRV192" s="148"/>
      <c r="VRW192" s="148"/>
      <c r="VRX192" s="148"/>
      <c r="VRY192" s="148"/>
      <c r="VRZ192" s="148"/>
      <c r="VSA192" s="148"/>
      <c r="VSB192" s="148"/>
      <c r="VSC192" s="148"/>
      <c r="VSD192" s="148"/>
      <c r="VSE192" s="148"/>
      <c r="VSF192" s="148"/>
      <c r="VSG192" s="148"/>
      <c r="VSH192" s="148"/>
      <c r="VSI192" s="148"/>
      <c r="VSJ192" s="148"/>
      <c r="VSK192" s="148"/>
      <c r="VSL192" s="148"/>
      <c r="VSM192" s="148"/>
      <c r="VSN192" s="148"/>
      <c r="VSO192" s="148"/>
      <c r="VSP192" s="148"/>
      <c r="VSQ192" s="148"/>
      <c r="VSR192" s="148"/>
      <c r="VSS192" s="148"/>
      <c r="VST192" s="148"/>
      <c r="VSU192" s="148"/>
      <c r="VSV192" s="148"/>
      <c r="VSW192" s="148"/>
      <c r="VSX192" s="148"/>
      <c r="VSY192" s="148"/>
      <c r="VSZ192" s="148"/>
      <c r="VTA192" s="148"/>
      <c r="VTB192" s="148"/>
      <c r="VTC192" s="148"/>
      <c r="VTD192" s="148"/>
      <c r="VTE192" s="148"/>
      <c r="VTF192" s="148"/>
      <c r="VTG192" s="148"/>
      <c r="VTH192" s="148"/>
      <c r="VTI192" s="148"/>
      <c r="VTJ192" s="148"/>
      <c r="VTK192" s="148"/>
      <c r="VTL192" s="148"/>
      <c r="VTM192" s="148"/>
      <c r="VTN192" s="148"/>
      <c r="VTO192" s="148"/>
      <c r="VTP192" s="148"/>
      <c r="VTQ192" s="148"/>
      <c r="VTR192" s="148"/>
      <c r="VTS192" s="148"/>
      <c r="VTT192" s="148"/>
      <c r="VTU192" s="148"/>
      <c r="VTV192" s="148"/>
      <c r="VTW192" s="148"/>
      <c r="VTX192" s="148"/>
      <c r="VTY192" s="148"/>
      <c r="VTZ192" s="148"/>
      <c r="VUA192" s="148"/>
      <c r="VUB192" s="148"/>
      <c r="VUC192" s="148"/>
      <c r="VUD192" s="148"/>
      <c r="VUE192" s="148"/>
      <c r="VUF192" s="148"/>
      <c r="VUG192" s="148"/>
      <c r="VUH192" s="148"/>
      <c r="VUI192" s="148"/>
      <c r="VUJ192" s="148"/>
      <c r="VUK192" s="148"/>
      <c r="VUL192" s="148"/>
      <c r="VUM192" s="148"/>
      <c r="VUN192" s="148"/>
      <c r="VUO192" s="148"/>
      <c r="VUP192" s="148"/>
      <c r="VUQ192" s="148"/>
      <c r="VUR192" s="148"/>
      <c r="VUS192" s="148"/>
      <c r="VUT192" s="148"/>
      <c r="VUU192" s="148"/>
      <c r="VUV192" s="148"/>
      <c r="VUW192" s="148"/>
      <c r="VUX192" s="148"/>
      <c r="VUY192" s="148"/>
      <c r="VUZ192" s="148"/>
      <c r="VVA192" s="148"/>
      <c r="VVB192" s="148"/>
      <c r="VVC192" s="148"/>
      <c r="VVD192" s="148"/>
      <c r="VVE192" s="148"/>
      <c r="VVF192" s="148"/>
      <c r="VVG192" s="148"/>
      <c r="VVH192" s="148"/>
      <c r="VVI192" s="148"/>
      <c r="VVJ192" s="148"/>
      <c r="VVK192" s="148"/>
      <c r="VVL192" s="148"/>
      <c r="VVM192" s="148"/>
      <c r="VVN192" s="148"/>
      <c r="VVO192" s="148"/>
      <c r="VVP192" s="148"/>
      <c r="VVQ192" s="148"/>
      <c r="VVR192" s="148"/>
      <c r="VVS192" s="148"/>
      <c r="VVT192" s="148"/>
      <c r="VVU192" s="148"/>
      <c r="VVV192" s="148"/>
      <c r="VVW192" s="148"/>
      <c r="VVX192" s="148"/>
      <c r="VVY192" s="148"/>
      <c r="VVZ192" s="148"/>
      <c r="VWA192" s="148"/>
      <c r="VWB192" s="148"/>
      <c r="VWC192" s="148"/>
      <c r="VWD192" s="148"/>
      <c r="VWE192" s="148"/>
      <c r="VWF192" s="148"/>
      <c r="VWG192" s="148"/>
      <c r="VWH192" s="148"/>
      <c r="VWI192" s="148"/>
      <c r="VWJ192" s="148"/>
      <c r="VWK192" s="148"/>
      <c r="VWL192" s="148"/>
      <c r="VWM192" s="148"/>
      <c r="VWN192" s="148"/>
      <c r="VWO192" s="148"/>
      <c r="VWP192" s="148"/>
      <c r="VWQ192" s="148"/>
      <c r="VWR192" s="148"/>
      <c r="VWS192" s="148"/>
      <c r="VWT192" s="148"/>
      <c r="VWU192" s="148"/>
      <c r="VWV192" s="148"/>
      <c r="VWW192" s="148"/>
      <c r="VWX192" s="148"/>
      <c r="VWY192" s="148"/>
      <c r="VWZ192" s="148"/>
      <c r="VXA192" s="148"/>
      <c r="VXB192" s="148"/>
      <c r="VXC192" s="148"/>
      <c r="VXD192" s="148"/>
      <c r="VXE192" s="148"/>
      <c r="VXF192" s="148"/>
      <c r="VXG192" s="148"/>
      <c r="VXH192" s="148"/>
      <c r="VXI192" s="148"/>
      <c r="VXJ192" s="148"/>
      <c r="VXK192" s="148"/>
      <c r="VXL192" s="148"/>
      <c r="VXM192" s="148"/>
      <c r="VXN192" s="148"/>
      <c r="VXO192" s="148"/>
      <c r="VXP192" s="148"/>
      <c r="VXQ192" s="148"/>
      <c r="VXR192" s="148"/>
      <c r="VXS192" s="148"/>
      <c r="VXT192" s="148"/>
      <c r="VXU192" s="148"/>
      <c r="VXV192" s="148"/>
      <c r="VXW192" s="148"/>
      <c r="VXX192" s="148"/>
      <c r="VXY192" s="148"/>
      <c r="VXZ192" s="148"/>
      <c r="VYA192" s="148"/>
      <c r="VYB192" s="148"/>
      <c r="VYC192" s="148"/>
      <c r="VYD192" s="148"/>
      <c r="VYE192" s="148"/>
      <c r="VYF192" s="148"/>
      <c r="VYG192" s="148"/>
      <c r="VYH192" s="148"/>
      <c r="VYI192" s="148"/>
      <c r="VYJ192" s="148"/>
      <c r="VYK192" s="148"/>
      <c r="VYL192" s="148"/>
      <c r="VYM192" s="148"/>
      <c r="VYN192" s="148"/>
      <c r="VYO192" s="148"/>
      <c r="VYP192" s="148"/>
      <c r="VYQ192" s="148"/>
      <c r="VYR192" s="148"/>
      <c r="VYS192" s="148"/>
      <c r="VYT192" s="148"/>
      <c r="VYU192" s="148"/>
      <c r="VYV192" s="148"/>
      <c r="VYW192" s="148"/>
      <c r="VYX192" s="148"/>
      <c r="VYY192" s="148"/>
      <c r="VYZ192" s="148"/>
      <c r="VZA192" s="148"/>
      <c r="VZB192" s="148"/>
      <c r="VZC192" s="148"/>
      <c r="VZD192" s="148"/>
      <c r="VZE192" s="148"/>
      <c r="VZF192" s="148"/>
      <c r="VZG192" s="148"/>
      <c r="VZH192" s="148"/>
      <c r="VZI192" s="148"/>
      <c r="VZJ192" s="148"/>
      <c r="VZK192" s="148"/>
      <c r="VZL192" s="148"/>
      <c r="VZM192" s="148"/>
      <c r="VZN192" s="148"/>
      <c r="VZO192" s="148"/>
      <c r="VZP192" s="148"/>
      <c r="VZQ192" s="148"/>
      <c r="VZR192" s="148"/>
      <c r="VZS192" s="148"/>
      <c r="VZT192" s="148"/>
      <c r="VZU192" s="148"/>
      <c r="VZV192" s="148"/>
      <c r="VZW192" s="148"/>
      <c r="VZX192" s="148"/>
      <c r="VZY192" s="148"/>
      <c r="VZZ192" s="148"/>
      <c r="WAA192" s="148"/>
      <c r="WAB192" s="148"/>
      <c r="WAC192" s="148"/>
      <c r="WAD192" s="148"/>
      <c r="WAE192" s="148"/>
      <c r="WAF192" s="148"/>
      <c r="WAG192" s="148"/>
      <c r="WAH192" s="148"/>
      <c r="WAI192" s="148"/>
      <c r="WAJ192" s="148"/>
      <c r="WAK192" s="148"/>
      <c r="WAL192" s="148"/>
      <c r="WAM192" s="148"/>
      <c r="WAN192" s="148"/>
      <c r="WAO192" s="148"/>
      <c r="WAP192" s="148"/>
      <c r="WAQ192" s="148"/>
      <c r="WAR192" s="148"/>
      <c r="WAS192" s="148"/>
      <c r="WAT192" s="148"/>
      <c r="WAU192" s="148"/>
      <c r="WAV192" s="148"/>
      <c r="WAW192" s="148"/>
      <c r="WAX192" s="148"/>
      <c r="WAY192" s="148"/>
      <c r="WAZ192" s="148"/>
      <c r="WBA192" s="148"/>
      <c r="WBB192" s="148"/>
      <c r="WBC192" s="148"/>
      <c r="WBD192" s="148"/>
      <c r="WBE192" s="148"/>
      <c r="WBF192" s="148"/>
      <c r="WBG192" s="148"/>
      <c r="WBH192" s="148"/>
      <c r="WBI192" s="148"/>
      <c r="WBJ192" s="148"/>
      <c r="WBK192" s="148"/>
      <c r="WBL192" s="148"/>
      <c r="WBM192" s="148"/>
      <c r="WBN192" s="148"/>
      <c r="WBO192" s="148"/>
      <c r="WBP192" s="148"/>
      <c r="WBQ192" s="148"/>
      <c r="WBR192" s="148"/>
      <c r="WBS192" s="148"/>
      <c r="WBT192" s="148"/>
      <c r="WBU192" s="148"/>
      <c r="WBV192" s="148"/>
      <c r="WBW192" s="148"/>
      <c r="WBX192" s="148"/>
      <c r="WBY192" s="148"/>
      <c r="WBZ192" s="148"/>
      <c r="WCA192" s="148"/>
      <c r="WCB192" s="148"/>
      <c r="WCC192" s="148"/>
      <c r="WCD192" s="148"/>
      <c r="WCE192" s="148"/>
      <c r="WCF192" s="148"/>
      <c r="WCG192" s="148"/>
      <c r="WCH192" s="148"/>
      <c r="WCI192" s="148"/>
      <c r="WCJ192" s="148"/>
      <c r="WCK192" s="148"/>
      <c r="WCL192" s="148"/>
      <c r="WCM192" s="148"/>
      <c r="WCN192" s="148"/>
      <c r="WCO192" s="148"/>
      <c r="WCP192" s="148"/>
      <c r="WCQ192" s="148"/>
      <c r="WCR192" s="148"/>
      <c r="WCS192" s="148"/>
      <c r="WCT192" s="148"/>
      <c r="WCU192" s="148"/>
      <c r="WCV192" s="148"/>
      <c r="WCW192" s="148"/>
      <c r="WCX192" s="148"/>
      <c r="WCY192" s="148"/>
      <c r="WCZ192" s="148"/>
      <c r="WDA192" s="148"/>
      <c r="WDB192" s="148"/>
      <c r="WDC192" s="148"/>
      <c r="WDD192" s="148"/>
      <c r="WDE192" s="148"/>
      <c r="WDF192" s="148"/>
      <c r="WDG192" s="148"/>
      <c r="WDH192" s="148"/>
      <c r="WDI192" s="148"/>
      <c r="WDJ192" s="148"/>
      <c r="WDK192" s="148"/>
      <c r="WDL192" s="148"/>
      <c r="WDM192" s="148"/>
      <c r="WDN192" s="148"/>
      <c r="WDO192" s="148"/>
      <c r="WDP192" s="148"/>
      <c r="WDQ192" s="148"/>
      <c r="WDR192" s="148"/>
      <c r="WDS192" s="148"/>
      <c r="WDT192" s="148"/>
      <c r="WDU192" s="148"/>
      <c r="WDV192" s="148"/>
      <c r="WDW192" s="148"/>
      <c r="WDX192" s="148"/>
      <c r="WDY192" s="148"/>
      <c r="WDZ192" s="148"/>
      <c r="WEA192" s="148"/>
      <c r="WEB192" s="148"/>
      <c r="WEC192" s="148"/>
      <c r="WED192" s="148"/>
      <c r="WEE192" s="148"/>
      <c r="WEF192" s="148"/>
      <c r="WEG192" s="148"/>
      <c r="WEH192" s="148"/>
      <c r="WEI192" s="148"/>
      <c r="WEJ192" s="148"/>
      <c r="WEK192" s="148"/>
      <c r="WEL192" s="148"/>
      <c r="WEM192" s="148"/>
      <c r="WEN192" s="148"/>
      <c r="WEO192" s="148"/>
      <c r="WEP192" s="148"/>
      <c r="WEQ192" s="148"/>
      <c r="WER192" s="148"/>
      <c r="WES192" s="148"/>
      <c r="WET192" s="148"/>
      <c r="WEU192" s="148"/>
      <c r="WEV192" s="148"/>
      <c r="WEW192" s="148"/>
      <c r="WEX192" s="148"/>
      <c r="WEY192" s="148"/>
      <c r="WEZ192" s="148"/>
      <c r="WFA192" s="148"/>
      <c r="WFB192" s="148"/>
      <c r="WFC192" s="148"/>
      <c r="WFD192" s="148"/>
      <c r="WFE192" s="148"/>
      <c r="WFF192" s="148"/>
      <c r="WFG192" s="148"/>
      <c r="WFH192" s="148"/>
      <c r="WFI192" s="148"/>
      <c r="WFJ192" s="148"/>
      <c r="WFK192" s="148"/>
      <c r="WFL192" s="148"/>
      <c r="WFM192" s="148"/>
      <c r="WFN192" s="148"/>
      <c r="WFO192" s="148"/>
      <c r="WFP192" s="148"/>
      <c r="WFQ192" s="148"/>
      <c r="WFR192" s="148"/>
      <c r="WFS192" s="148"/>
      <c r="WFT192" s="148"/>
      <c r="WFU192" s="148"/>
      <c r="WFV192" s="148"/>
      <c r="WFW192" s="148"/>
      <c r="WFX192" s="148"/>
      <c r="WFY192" s="148"/>
      <c r="WFZ192" s="148"/>
      <c r="WGA192" s="148"/>
      <c r="WGB192" s="148"/>
      <c r="WGC192" s="148"/>
      <c r="WGD192" s="148"/>
      <c r="WGE192" s="148"/>
      <c r="WGF192" s="148"/>
      <c r="WGG192" s="148"/>
      <c r="WGH192" s="148"/>
      <c r="WGI192" s="148"/>
      <c r="WGJ192" s="148"/>
      <c r="WGK192" s="148"/>
      <c r="WGL192" s="148"/>
      <c r="WGM192" s="148"/>
      <c r="WGN192" s="148"/>
      <c r="WGO192" s="148"/>
      <c r="WGP192" s="148"/>
      <c r="WGQ192" s="148"/>
      <c r="WGR192" s="148"/>
      <c r="WGS192" s="148"/>
      <c r="WGT192" s="148"/>
      <c r="WGU192" s="148"/>
      <c r="WGV192" s="148"/>
      <c r="WGW192" s="148"/>
      <c r="WGX192" s="148"/>
      <c r="WGY192" s="148"/>
      <c r="WGZ192" s="148"/>
      <c r="WHA192" s="148"/>
      <c r="WHB192" s="148"/>
      <c r="WHC192" s="148"/>
      <c r="WHD192" s="148"/>
      <c r="WHE192" s="148"/>
      <c r="WHF192" s="148"/>
      <c r="WHG192" s="148"/>
      <c r="WHH192" s="148"/>
      <c r="WHI192" s="148"/>
      <c r="WHJ192" s="148"/>
      <c r="WHK192" s="148"/>
      <c r="WHL192" s="148"/>
      <c r="WHM192" s="148"/>
      <c r="WHN192" s="148"/>
      <c r="WHO192" s="148"/>
      <c r="WHP192" s="148"/>
      <c r="WHQ192" s="148"/>
      <c r="WHR192" s="148"/>
      <c r="WHS192" s="148"/>
      <c r="WHT192" s="148"/>
      <c r="WHU192" s="148"/>
      <c r="WHV192" s="148"/>
      <c r="WHW192" s="148"/>
      <c r="WHX192" s="148"/>
      <c r="WHY192" s="148"/>
      <c r="WHZ192" s="148"/>
      <c r="WIA192" s="148"/>
      <c r="WIB192" s="148"/>
      <c r="WIC192" s="148"/>
      <c r="WID192" s="148"/>
      <c r="WIE192" s="148"/>
      <c r="WIF192" s="148"/>
      <c r="WIG192" s="148"/>
      <c r="WIH192" s="148"/>
      <c r="WII192" s="148"/>
      <c r="WIJ192" s="148"/>
      <c r="WIK192" s="148"/>
      <c r="WIL192" s="148"/>
      <c r="WIM192" s="148"/>
      <c r="WIN192" s="148"/>
      <c r="WIO192" s="148"/>
      <c r="WIP192" s="148"/>
      <c r="WIQ192" s="148"/>
      <c r="WIR192" s="148"/>
      <c r="WIS192" s="148"/>
      <c r="WIT192" s="148"/>
      <c r="WIU192" s="148"/>
      <c r="WIV192" s="148"/>
      <c r="WIW192" s="148"/>
      <c r="WIX192" s="148"/>
      <c r="WIY192" s="148"/>
      <c r="WIZ192" s="148"/>
      <c r="WJA192" s="148"/>
      <c r="WJB192" s="148"/>
      <c r="WJC192" s="148"/>
      <c r="WJD192" s="148"/>
      <c r="WJE192" s="148"/>
      <c r="WJF192" s="148"/>
      <c r="WJG192" s="148"/>
      <c r="WJH192" s="148"/>
      <c r="WJI192" s="148"/>
      <c r="WJJ192" s="148"/>
      <c r="WJK192" s="148"/>
      <c r="WJL192" s="148"/>
      <c r="WJM192" s="148"/>
      <c r="WJN192" s="148"/>
      <c r="WJO192" s="148"/>
      <c r="WJP192" s="148"/>
      <c r="WJQ192" s="148"/>
      <c r="WJR192" s="148"/>
      <c r="WJS192" s="148"/>
      <c r="WJT192" s="148"/>
      <c r="WJU192" s="148"/>
      <c r="WJV192" s="148"/>
      <c r="WJW192" s="148"/>
      <c r="WJX192" s="148"/>
      <c r="WJY192" s="148"/>
      <c r="WJZ192" s="148"/>
      <c r="WKA192" s="148"/>
      <c r="WKB192" s="148"/>
      <c r="WKC192" s="148"/>
      <c r="WKD192" s="148"/>
      <c r="WKE192" s="148"/>
      <c r="WKF192" s="148"/>
      <c r="WKG192" s="148"/>
      <c r="WKH192" s="148"/>
      <c r="WKI192" s="148"/>
      <c r="WKJ192" s="148"/>
      <c r="WKK192" s="148"/>
      <c r="WKL192" s="148"/>
      <c r="WKM192" s="148"/>
      <c r="WKN192" s="148"/>
      <c r="WKO192" s="148"/>
      <c r="WKP192" s="148"/>
      <c r="WKQ192" s="148"/>
      <c r="WKR192" s="148"/>
      <c r="WKS192" s="148"/>
      <c r="WKT192" s="148"/>
      <c r="WKU192" s="148"/>
      <c r="WKV192" s="148"/>
      <c r="WKW192" s="148"/>
      <c r="WKX192" s="148"/>
      <c r="WKY192" s="148"/>
      <c r="WKZ192" s="148"/>
      <c r="WLA192" s="148"/>
      <c r="WLB192" s="148"/>
      <c r="WLC192" s="148"/>
      <c r="WLD192" s="148"/>
      <c r="WLE192" s="148"/>
      <c r="WLF192" s="148"/>
      <c r="WLG192" s="148"/>
      <c r="WLH192" s="148"/>
      <c r="WLI192" s="148"/>
      <c r="WLJ192" s="148"/>
      <c r="WLK192" s="148"/>
      <c r="WLL192" s="148"/>
      <c r="WLM192" s="148"/>
      <c r="WLN192" s="148"/>
      <c r="WLO192" s="148"/>
      <c r="WLP192" s="148"/>
      <c r="WLQ192" s="148"/>
      <c r="WLR192" s="148"/>
      <c r="WLS192" s="148"/>
      <c r="WLT192" s="148"/>
      <c r="WLU192" s="148"/>
      <c r="WLV192" s="148"/>
      <c r="WLW192" s="148"/>
      <c r="WLX192" s="148"/>
      <c r="WLY192" s="148"/>
      <c r="WLZ192" s="148"/>
      <c r="WMA192" s="148"/>
      <c r="WMB192" s="148"/>
      <c r="WMC192" s="148"/>
      <c r="WMD192" s="148"/>
      <c r="WME192" s="148"/>
      <c r="WMF192" s="148"/>
      <c r="WMG192" s="148"/>
      <c r="WMH192" s="148"/>
      <c r="WMI192" s="148"/>
      <c r="WMJ192" s="148"/>
      <c r="WMK192" s="148"/>
      <c r="WML192" s="148"/>
      <c r="WMM192" s="148"/>
      <c r="WMN192" s="148"/>
      <c r="WMO192" s="148"/>
      <c r="WMP192" s="148"/>
      <c r="WMQ192" s="148"/>
      <c r="WMR192" s="148"/>
      <c r="WMS192" s="148"/>
      <c r="WMT192" s="148"/>
      <c r="WMU192" s="148"/>
      <c r="WMV192" s="148"/>
      <c r="WMW192" s="148"/>
      <c r="WMX192" s="148"/>
      <c r="WMY192" s="148"/>
      <c r="WMZ192" s="148"/>
      <c r="WNA192" s="148"/>
      <c r="WNB192" s="148"/>
      <c r="WNC192" s="148"/>
      <c r="WND192" s="148"/>
      <c r="WNE192" s="148"/>
      <c r="WNF192" s="148"/>
      <c r="WNG192" s="148"/>
      <c r="WNH192" s="148"/>
      <c r="WNI192" s="148"/>
      <c r="WNJ192" s="148"/>
      <c r="WNK192" s="148"/>
      <c r="WNL192" s="148"/>
      <c r="WNM192" s="148"/>
      <c r="WNN192" s="148"/>
      <c r="WNO192" s="148"/>
      <c r="WNP192" s="148"/>
      <c r="WNQ192" s="148"/>
      <c r="WNR192" s="148"/>
      <c r="WNS192" s="148"/>
      <c r="WNT192" s="148"/>
      <c r="WNU192" s="148"/>
      <c r="WNV192" s="148"/>
      <c r="WNW192" s="148"/>
      <c r="WNX192" s="148"/>
      <c r="WNY192" s="148"/>
      <c r="WNZ192" s="148"/>
      <c r="WOA192" s="148"/>
      <c r="WOB192" s="148"/>
      <c r="WOC192" s="148"/>
      <c r="WOD192" s="148"/>
      <c r="WOE192" s="148"/>
      <c r="WOF192" s="148"/>
      <c r="WOG192" s="148"/>
      <c r="WOH192" s="148"/>
      <c r="WOI192" s="148"/>
      <c r="WOJ192" s="148"/>
      <c r="WOK192" s="148"/>
      <c r="WOL192" s="148"/>
      <c r="WOM192" s="148"/>
      <c r="WON192" s="148"/>
      <c r="WOO192" s="148"/>
      <c r="WOP192" s="148"/>
      <c r="WOQ192" s="148"/>
      <c r="WOR192" s="148"/>
      <c r="WOS192" s="148"/>
      <c r="WOT192" s="148"/>
      <c r="WOU192" s="148"/>
      <c r="WOV192" s="148"/>
      <c r="WOW192" s="148"/>
      <c r="WOX192" s="148"/>
      <c r="WOY192" s="148"/>
      <c r="WOZ192" s="148"/>
      <c r="WPA192" s="148"/>
      <c r="WPB192" s="148"/>
      <c r="WPC192" s="148"/>
      <c r="WPD192" s="148"/>
      <c r="WPE192" s="148"/>
      <c r="WPF192" s="148"/>
      <c r="WPG192" s="148"/>
      <c r="WPH192" s="148"/>
      <c r="WPI192" s="148"/>
      <c r="WPJ192" s="148"/>
      <c r="WPK192" s="148"/>
      <c r="WPL192" s="148"/>
      <c r="WPM192" s="148"/>
      <c r="WPN192" s="148"/>
      <c r="WPO192" s="148"/>
      <c r="WPP192" s="148"/>
      <c r="WPQ192" s="148"/>
      <c r="WPR192" s="148"/>
      <c r="WPS192" s="148"/>
      <c r="WPT192" s="148"/>
      <c r="WPU192" s="148"/>
      <c r="WPV192" s="148"/>
      <c r="WPW192" s="148"/>
      <c r="WPX192" s="148"/>
      <c r="WPY192" s="148"/>
      <c r="WPZ192" s="148"/>
      <c r="WQA192" s="148"/>
      <c r="WQB192" s="148"/>
      <c r="WQC192" s="148"/>
      <c r="WQD192" s="148"/>
      <c r="WQE192" s="148"/>
      <c r="WQF192" s="148"/>
      <c r="WQG192" s="148"/>
      <c r="WQH192" s="148"/>
      <c r="WQI192" s="148"/>
      <c r="WQJ192" s="148"/>
      <c r="WQK192" s="148"/>
      <c r="WQL192" s="148"/>
      <c r="WQM192" s="148"/>
      <c r="WQN192" s="148"/>
      <c r="WQO192" s="148"/>
      <c r="WQP192" s="148"/>
      <c r="WQQ192" s="148"/>
      <c r="WQR192" s="148"/>
      <c r="WQS192" s="148"/>
      <c r="WQT192" s="148"/>
      <c r="WQU192" s="148"/>
      <c r="WQV192" s="148"/>
      <c r="WQW192" s="148"/>
      <c r="WQX192" s="148"/>
      <c r="WQY192" s="148"/>
      <c r="WQZ192" s="148"/>
      <c r="WRA192" s="148"/>
      <c r="WRB192" s="148"/>
      <c r="WRC192" s="148"/>
      <c r="WRD192" s="148"/>
      <c r="WRE192" s="148"/>
      <c r="WRF192" s="148"/>
      <c r="WRG192" s="148"/>
      <c r="WRH192" s="148"/>
      <c r="WRI192" s="148"/>
      <c r="WRJ192" s="148"/>
      <c r="WRK192" s="148"/>
      <c r="WRL192" s="148"/>
      <c r="WRM192" s="148"/>
      <c r="WRN192" s="148"/>
      <c r="WRO192" s="148"/>
      <c r="WRP192" s="148"/>
      <c r="WRQ192" s="148"/>
      <c r="WRR192" s="148"/>
      <c r="WRS192" s="148"/>
      <c r="WRT192" s="148"/>
      <c r="WRU192" s="148"/>
      <c r="WRV192" s="148"/>
      <c r="WRW192" s="148"/>
      <c r="WRX192" s="148"/>
      <c r="WRY192" s="148"/>
      <c r="WRZ192" s="148"/>
      <c r="WSA192" s="148"/>
      <c r="WSB192" s="148"/>
      <c r="WSC192" s="148"/>
      <c r="WSD192" s="148"/>
      <c r="WSE192" s="148"/>
      <c r="WSF192" s="148"/>
      <c r="WSG192" s="148"/>
      <c r="WSH192" s="148"/>
      <c r="WSI192" s="148"/>
      <c r="WSJ192" s="148"/>
      <c r="WSK192" s="148"/>
      <c r="WSL192" s="148"/>
      <c r="WSM192" s="148"/>
      <c r="WSN192" s="148"/>
      <c r="WSO192" s="148"/>
      <c r="WSP192" s="148"/>
      <c r="WSQ192" s="148"/>
      <c r="WSR192" s="148"/>
      <c r="WSS192" s="148"/>
      <c r="WST192" s="148"/>
      <c r="WSU192" s="148"/>
      <c r="WSV192" s="148"/>
      <c r="WSW192" s="148"/>
      <c r="WSX192" s="148"/>
      <c r="WSY192" s="148"/>
      <c r="WSZ192" s="148"/>
      <c r="WTA192" s="148"/>
      <c r="WTB192" s="148"/>
      <c r="WTC192" s="148"/>
      <c r="WTD192" s="148"/>
      <c r="WTE192" s="148"/>
      <c r="WTF192" s="148"/>
      <c r="WTG192" s="148"/>
      <c r="WTH192" s="148"/>
      <c r="WTI192" s="148"/>
      <c r="WTJ192" s="148"/>
      <c r="WTK192" s="148"/>
      <c r="WTL192" s="148"/>
      <c r="WTM192" s="148"/>
      <c r="WTN192" s="148"/>
      <c r="WTO192" s="148"/>
      <c r="WTP192" s="148"/>
      <c r="WTQ192" s="148"/>
      <c r="WTR192" s="148"/>
      <c r="WTS192" s="148"/>
      <c r="WTT192" s="148"/>
      <c r="WTU192" s="148"/>
      <c r="WTV192" s="148"/>
      <c r="WTW192" s="148"/>
      <c r="WTX192" s="148"/>
      <c r="WTY192" s="148"/>
      <c r="WTZ192" s="148"/>
      <c r="WUA192" s="148"/>
      <c r="WUB192" s="148"/>
      <c r="WUC192" s="148"/>
      <c r="WUD192" s="148"/>
      <c r="WUE192" s="148"/>
      <c r="WUF192" s="148"/>
      <c r="WUG192" s="148"/>
      <c r="WUH192" s="148"/>
      <c r="WUI192" s="148"/>
      <c r="WUJ192" s="148"/>
      <c r="WUK192" s="148"/>
      <c r="WUL192" s="148"/>
      <c r="WUM192" s="148"/>
      <c r="WUN192" s="148"/>
      <c r="WUO192" s="148"/>
      <c r="WUP192" s="148"/>
      <c r="WUQ192" s="148"/>
      <c r="WUR192" s="148"/>
      <c r="WUS192" s="148"/>
      <c r="WUT192" s="148"/>
      <c r="WUU192" s="148"/>
      <c r="WUV192" s="148"/>
      <c r="WUW192" s="148"/>
      <c r="WUX192" s="148"/>
      <c r="WUY192" s="148"/>
      <c r="WUZ192" s="148"/>
      <c r="WVA192" s="148"/>
      <c r="WVB192" s="148"/>
      <c r="WVC192" s="148"/>
      <c r="WVD192" s="148"/>
      <c r="WVE192" s="148"/>
      <c r="WVF192" s="148"/>
      <c r="WVG192" s="148"/>
      <c r="WVH192" s="148"/>
      <c r="WVI192" s="148"/>
      <c r="WVJ192" s="148"/>
      <c r="WVK192" s="148"/>
      <c r="WVL192" s="148"/>
      <c r="WVM192" s="148"/>
      <c r="WVN192" s="148"/>
      <c r="WVO192" s="148"/>
      <c r="WVP192" s="148"/>
      <c r="WVQ192" s="148"/>
      <c r="WVR192" s="148"/>
      <c r="WVS192" s="148"/>
      <c r="WVT192" s="148"/>
      <c r="WVU192" s="148"/>
      <c r="WVV192" s="148"/>
      <c r="WVW192" s="148"/>
      <c r="WVX192" s="148"/>
      <c r="WVY192" s="148"/>
      <c r="WVZ192" s="148"/>
      <c r="WWA192" s="148"/>
      <c r="WWB192" s="148"/>
      <c r="WWC192" s="148"/>
      <c r="WWD192" s="148"/>
      <c r="WWE192" s="148"/>
      <c r="WWF192" s="148"/>
      <c r="WWG192" s="148"/>
      <c r="WWH192" s="148"/>
      <c r="WWI192" s="148"/>
      <c r="WWJ192" s="148"/>
      <c r="WWK192" s="148"/>
      <c r="WWL192" s="148"/>
      <c r="WWM192" s="148"/>
      <c r="WWN192" s="148"/>
      <c r="WWO192" s="148"/>
      <c r="WWP192" s="148"/>
      <c r="WWQ192" s="148"/>
      <c r="WWR192" s="148"/>
      <c r="WWS192" s="148"/>
      <c r="WWT192" s="148"/>
      <c r="WWU192" s="148"/>
      <c r="WWV192" s="148"/>
      <c r="WWW192" s="148"/>
      <c r="WWX192" s="148"/>
      <c r="WWY192" s="148"/>
      <c r="WWZ192" s="148"/>
      <c r="WXA192" s="148"/>
      <c r="WXB192" s="148"/>
      <c r="WXC192" s="148"/>
      <c r="WXD192" s="148"/>
      <c r="WXE192" s="148"/>
      <c r="WXF192" s="148"/>
      <c r="WXG192" s="148"/>
      <c r="WXH192" s="148"/>
      <c r="WXI192" s="148"/>
      <c r="WXJ192" s="148"/>
      <c r="WXK192" s="148"/>
      <c r="WXL192" s="148"/>
      <c r="WXM192" s="148"/>
      <c r="WXN192" s="148"/>
      <c r="WXO192" s="148"/>
      <c r="WXP192" s="148"/>
      <c r="WXQ192" s="148"/>
      <c r="WXR192" s="148"/>
      <c r="WXS192" s="148"/>
      <c r="WXT192" s="148"/>
      <c r="WXU192" s="148"/>
      <c r="WXV192" s="148"/>
      <c r="WXW192" s="148"/>
      <c r="WXX192" s="148"/>
      <c r="WXY192" s="148"/>
      <c r="WXZ192" s="148"/>
      <c r="WYA192" s="148"/>
      <c r="WYB192" s="148"/>
      <c r="WYC192" s="148"/>
      <c r="WYD192" s="148"/>
      <c r="WYE192" s="148"/>
      <c r="WYF192" s="148"/>
      <c r="WYG192" s="148"/>
      <c r="WYH192" s="148"/>
      <c r="WYI192" s="148"/>
      <c r="WYJ192" s="148"/>
      <c r="WYK192" s="148"/>
      <c r="WYL192" s="148"/>
      <c r="WYM192" s="148"/>
      <c r="WYN192" s="148"/>
      <c r="WYO192" s="148"/>
      <c r="WYP192" s="148"/>
      <c r="WYQ192" s="148"/>
      <c r="WYR192" s="148"/>
      <c r="WYS192" s="148"/>
      <c r="WYT192" s="148"/>
      <c r="WYU192" s="148"/>
      <c r="WYV192" s="148"/>
      <c r="WYW192" s="148"/>
      <c r="WYX192" s="148"/>
      <c r="WYY192" s="148"/>
      <c r="WYZ192" s="148"/>
      <c r="WZA192" s="148"/>
      <c r="WZB192" s="148"/>
      <c r="WZC192" s="148"/>
      <c r="WZD192" s="148"/>
      <c r="WZE192" s="148"/>
      <c r="WZF192" s="148"/>
      <c r="WZG192" s="148"/>
      <c r="WZH192" s="148"/>
      <c r="WZI192" s="148"/>
      <c r="WZJ192" s="148"/>
      <c r="WZK192" s="148"/>
      <c r="WZL192" s="148"/>
      <c r="WZM192" s="148"/>
      <c r="WZN192" s="148"/>
      <c r="WZO192" s="148"/>
      <c r="WZP192" s="148"/>
      <c r="WZQ192" s="148"/>
      <c r="WZR192" s="148"/>
      <c r="WZS192" s="148"/>
      <c r="WZT192" s="148"/>
      <c r="WZU192" s="148"/>
      <c r="WZV192" s="148"/>
      <c r="WZW192" s="148"/>
      <c r="WZX192" s="148"/>
      <c r="WZY192" s="148"/>
      <c r="WZZ192" s="148"/>
      <c r="XAA192" s="148"/>
      <c r="XAB192" s="148"/>
      <c r="XAC192" s="148"/>
      <c r="XAD192" s="148"/>
      <c r="XAE192" s="148"/>
      <c r="XAF192" s="148"/>
      <c r="XAG192" s="148"/>
      <c r="XAH192" s="148"/>
      <c r="XAI192" s="148"/>
      <c r="XAJ192" s="148"/>
      <c r="XAK192" s="148"/>
      <c r="XAL192" s="148"/>
      <c r="XAM192" s="148"/>
      <c r="XAN192" s="148"/>
      <c r="XAO192" s="148"/>
      <c r="XAP192" s="148"/>
      <c r="XAQ192" s="148"/>
      <c r="XAR192" s="148"/>
      <c r="XAS192" s="148"/>
      <c r="XAT192" s="148"/>
      <c r="XAU192" s="148"/>
      <c r="XAV192" s="148"/>
      <c r="XAW192" s="148"/>
      <c r="XAX192" s="148"/>
      <c r="XAY192" s="148"/>
      <c r="XAZ192" s="148"/>
      <c r="XBA192" s="148"/>
      <c r="XBB192" s="148"/>
      <c r="XBC192" s="148"/>
      <c r="XBD192" s="148"/>
      <c r="XBE192" s="148"/>
      <c r="XBF192" s="148"/>
      <c r="XBG192" s="148"/>
      <c r="XBH192" s="148"/>
      <c r="XBI192" s="148"/>
      <c r="XBJ192" s="148"/>
      <c r="XBK192" s="148"/>
      <c r="XBL192" s="148"/>
      <c r="XBM192" s="148"/>
      <c r="XBN192" s="148"/>
      <c r="XBO192" s="148"/>
      <c r="XBP192" s="148"/>
      <c r="XBQ192" s="148"/>
      <c r="XBR192" s="148"/>
      <c r="XBS192" s="148"/>
      <c r="XBT192" s="148"/>
      <c r="XBU192" s="148"/>
      <c r="XBV192" s="148"/>
      <c r="XBW192" s="148"/>
      <c r="XBX192" s="148"/>
      <c r="XBY192" s="148"/>
      <c r="XBZ192" s="148"/>
      <c r="XCA192" s="148"/>
      <c r="XCB192" s="148"/>
      <c r="XCC192" s="148"/>
      <c r="XCD192" s="148"/>
      <c r="XCE192" s="148"/>
      <c r="XCF192" s="148"/>
      <c r="XCG192" s="148"/>
      <c r="XCH192" s="148"/>
      <c r="XCI192" s="148"/>
      <c r="XCJ192" s="148"/>
      <c r="XCK192" s="148"/>
      <c r="XCL192" s="148"/>
      <c r="XCM192" s="148"/>
      <c r="XCN192" s="148"/>
      <c r="XCO192" s="148"/>
      <c r="XCP192" s="148"/>
      <c r="XCQ192" s="148"/>
      <c r="XCR192" s="148"/>
      <c r="XCS192" s="148"/>
      <c r="XCT192" s="148"/>
      <c r="XCU192" s="148"/>
      <c r="XCV192" s="148"/>
      <c r="XCW192" s="148"/>
      <c r="XCX192" s="148"/>
      <c r="XCY192" s="148"/>
      <c r="XCZ192" s="148"/>
      <c r="XDA192" s="148"/>
      <c r="XDB192" s="148"/>
      <c r="XDC192" s="148"/>
      <c r="XDD192" s="148"/>
      <c r="XDE192" s="148"/>
      <c r="XDF192" s="148"/>
      <c r="XDG192" s="148"/>
      <c r="XDH192" s="148"/>
      <c r="XDI192" s="148"/>
      <c r="XDJ192" s="148"/>
      <c r="XDK192" s="148"/>
      <c r="XDL192" s="148"/>
      <c r="XDM192" s="148"/>
      <c r="XDN192" s="148"/>
      <c r="XDO192" s="148"/>
      <c r="XDP192" s="148"/>
      <c r="XDQ192" s="148"/>
      <c r="XDR192" s="148"/>
      <c r="XDS192" s="148"/>
      <c r="XDT192" s="148"/>
      <c r="XDU192" s="148"/>
      <c r="XDV192" s="148"/>
      <c r="XDW192" s="148"/>
      <c r="XDX192" s="148"/>
      <c r="XDY192" s="148"/>
      <c r="XDZ192" s="148"/>
      <c r="XEA192" s="148"/>
      <c r="XEB192" s="148"/>
      <c r="XEC192" s="148"/>
      <c r="XED192" s="148"/>
      <c r="XEE192" s="148"/>
      <c r="XEF192" s="148"/>
      <c r="XEG192" s="148"/>
      <c r="XEH192" s="148"/>
      <c r="XEI192" s="148"/>
      <c r="XEJ192" s="148"/>
      <c r="XEK192" s="148"/>
      <c r="XEL192" s="148"/>
      <c r="XEM192" s="148"/>
      <c r="XEN192" s="148"/>
      <c r="XEO192" s="148"/>
      <c r="XEP192" s="148"/>
      <c r="XEQ192" s="148"/>
      <c r="XER192" s="148"/>
      <c r="XES192" s="148"/>
      <c r="XET192" s="148"/>
      <c r="XEU192" s="148"/>
      <c r="XEV192" s="148"/>
      <c r="XEW192" s="148"/>
      <c r="XEX192" s="148"/>
      <c r="XEY192" s="148"/>
      <c r="XEZ192" s="148"/>
      <c r="XFA192" s="148"/>
      <c r="XFB192" s="148"/>
      <c r="XFC192" s="148"/>
      <c r="XFD192" s="148"/>
    </row>
    <row r="193" spans="1:16384">
      <c r="A193" s="148"/>
      <c r="B193" s="106"/>
      <c r="C193" s="148"/>
      <c r="D193" s="148"/>
      <c r="E193" s="150"/>
      <c r="F193" s="150"/>
      <c r="G193" s="150"/>
      <c r="H193" s="150"/>
      <c r="I193" s="150"/>
      <c r="J193" s="150"/>
      <c r="K193" s="150"/>
      <c r="L193" s="150"/>
      <c r="M193" s="150"/>
      <c r="N193" s="150"/>
      <c r="O193" s="150"/>
      <c r="P193" s="150"/>
      <c r="Q193" s="150"/>
      <c r="R193" s="150"/>
      <c r="S193" s="150"/>
      <c r="T193" s="150"/>
      <c r="U193" s="150"/>
      <c r="V193" s="150"/>
      <c r="W193" s="150"/>
      <c r="X193" s="150"/>
      <c r="Y193" s="150"/>
      <c r="Z193" s="150"/>
      <c r="AA193" s="150"/>
      <c r="AB193" s="150"/>
      <c r="AC193" s="150"/>
      <c r="AD193" s="150"/>
      <c r="AE193" s="150"/>
      <c r="AF193" s="150"/>
      <c r="AG193" s="150"/>
      <c r="AH193" s="150"/>
      <c r="AI193" s="150"/>
      <c r="AJ193" s="150"/>
      <c r="AK193" s="150"/>
      <c r="AL193" s="150"/>
      <c r="AM193" s="150"/>
      <c r="AN193" s="150"/>
      <c r="AO193" s="150"/>
      <c r="AP193" s="150"/>
      <c r="AQ193" s="150"/>
      <c r="AR193" s="150"/>
      <c r="AS193" s="150"/>
      <c r="AT193" s="150"/>
      <c r="AU193" s="150"/>
      <c r="AV193" s="150"/>
      <c r="AW193" s="150"/>
      <c r="AX193" s="150"/>
      <c r="AY193" s="150"/>
      <c r="AZ193" s="150"/>
      <c r="BA193" s="150"/>
      <c r="BB193" s="150"/>
      <c r="BC193" s="150"/>
      <c r="BD193" s="150"/>
      <c r="BE193" s="150"/>
      <c r="BF193" s="150"/>
      <c r="BG193" s="150"/>
      <c r="BH193" s="150"/>
      <c r="BI193" s="150"/>
      <c r="BJ193" s="150"/>
      <c r="BK193" s="150"/>
      <c r="BL193" s="150"/>
      <c r="BM193" s="150"/>
      <c r="BN193" s="150"/>
      <c r="BO193" s="150"/>
      <c r="BP193" s="148"/>
      <c r="BQ193" s="148"/>
      <c r="BR193" s="148"/>
      <c r="BS193" s="148"/>
      <c r="BT193" s="148"/>
      <c r="BU193" s="148"/>
      <c r="BV193" s="148"/>
      <c r="BW193" s="148"/>
      <c r="BX193" s="148"/>
      <c r="BY193" s="148"/>
      <c r="BZ193" s="148"/>
      <c r="CA193" s="148"/>
      <c r="CB193" s="148"/>
      <c r="CC193" s="148"/>
      <c r="CD193" s="148"/>
      <c r="CE193" s="148"/>
      <c r="CF193" s="148"/>
      <c r="CG193" s="148"/>
      <c r="CH193" s="148"/>
      <c r="CI193" s="148"/>
      <c r="CJ193" s="148"/>
      <c r="CK193" s="148"/>
      <c r="CL193" s="148"/>
      <c r="CM193" s="148"/>
      <c r="CN193" s="148"/>
      <c r="CO193" s="148"/>
      <c r="CP193" s="148"/>
      <c r="CQ193" s="148"/>
      <c r="CR193" s="148"/>
      <c r="CS193" s="148"/>
      <c r="CT193" s="148"/>
      <c r="CU193" s="148"/>
      <c r="CV193" s="148"/>
      <c r="CW193" s="148"/>
      <c r="CX193" s="148"/>
      <c r="CY193" s="148"/>
      <c r="CZ193" s="148"/>
      <c r="DA193" s="148"/>
      <c r="DB193" s="148"/>
      <c r="DC193" s="148"/>
      <c r="DD193" s="148"/>
      <c r="DE193" s="148"/>
      <c r="DF193" s="148"/>
      <c r="DG193" s="148"/>
      <c r="DH193" s="148"/>
      <c r="DI193" s="148"/>
      <c r="DJ193" s="148"/>
      <c r="DK193" s="148"/>
      <c r="DL193" s="148"/>
      <c r="DM193" s="148"/>
      <c r="DN193" s="148"/>
      <c r="DO193" s="148"/>
      <c r="DP193" s="148"/>
      <c r="DQ193" s="148"/>
      <c r="DR193" s="148"/>
      <c r="DS193" s="148"/>
      <c r="DT193" s="148"/>
      <c r="DU193" s="148"/>
      <c r="DV193" s="148"/>
      <c r="DW193" s="148"/>
      <c r="DX193" s="148"/>
      <c r="DY193" s="148"/>
      <c r="DZ193" s="148"/>
      <c r="EA193" s="148"/>
      <c r="EB193" s="148"/>
      <c r="EC193" s="148"/>
      <c r="ED193" s="148"/>
      <c r="EE193" s="148"/>
      <c r="EF193" s="148"/>
      <c r="EG193" s="148"/>
      <c r="EH193" s="148"/>
      <c r="EI193" s="148"/>
      <c r="EJ193" s="148"/>
      <c r="EK193" s="148"/>
      <c r="EL193" s="148"/>
      <c r="EM193" s="148"/>
      <c r="EN193" s="148"/>
      <c r="EO193" s="148"/>
      <c r="EP193" s="148"/>
      <c r="EQ193" s="148"/>
      <c r="ER193" s="148"/>
      <c r="ES193" s="148"/>
      <c r="ET193" s="148"/>
      <c r="EU193" s="148"/>
      <c r="EV193" s="148"/>
      <c r="EW193" s="148"/>
      <c r="EX193" s="148"/>
      <c r="EY193" s="148"/>
      <c r="EZ193" s="148"/>
      <c r="FA193" s="148"/>
      <c r="FB193" s="148"/>
      <c r="FC193" s="148"/>
      <c r="FD193" s="148"/>
      <c r="FE193" s="148"/>
      <c r="FF193" s="148"/>
      <c r="FG193" s="148"/>
      <c r="FH193" s="148"/>
      <c r="FI193" s="148"/>
      <c r="FJ193" s="148"/>
      <c r="FK193" s="148"/>
      <c r="FL193" s="148"/>
      <c r="FM193" s="148"/>
      <c r="FN193" s="148"/>
      <c r="FO193" s="148"/>
      <c r="FP193" s="148"/>
      <c r="FQ193" s="148"/>
      <c r="FR193" s="148"/>
      <c r="FS193" s="148"/>
      <c r="FT193" s="148"/>
      <c r="FU193" s="148"/>
      <c r="FV193" s="148"/>
      <c r="FW193" s="148"/>
      <c r="FX193" s="148"/>
      <c r="FY193" s="148"/>
      <c r="FZ193" s="148"/>
      <c r="GA193" s="148"/>
      <c r="GB193" s="148"/>
      <c r="GC193" s="148"/>
      <c r="GD193" s="148"/>
      <c r="GE193" s="148"/>
      <c r="GF193" s="148"/>
      <c r="GG193" s="148"/>
      <c r="GH193" s="148"/>
      <c r="GI193" s="148"/>
      <c r="GJ193" s="148"/>
      <c r="GK193" s="148"/>
      <c r="GL193" s="148"/>
      <c r="GM193" s="148"/>
      <c r="GN193" s="148"/>
      <c r="GO193" s="148"/>
      <c r="GP193" s="148"/>
      <c r="GQ193" s="148"/>
      <c r="GR193" s="148"/>
      <c r="GS193" s="148"/>
      <c r="GT193" s="148"/>
      <c r="GU193" s="148"/>
      <c r="GV193" s="148"/>
      <c r="GW193" s="148"/>
      <c r="GX193" s="148"/>
      <c r="GY193" s="148"/>
      <c r="GZ193" s="148"/>
      <c r="HA193" s="148"/>
      <c r="HB193" s="148"/>
      <c r="HC193" s="148"/>
      <c r="HD193" s="148"/>
      <c r="HE193" s="148"/>
      <c r="HF193" s="148"/>
      <c r="HG193" s="148"/>
      <c r="HH193" s="148"/>
      <c r="HI193" s="148"/>
      <c r="HJ193" s="148"/>
      <c r="HK193" s="148"/>
      <c r="HL193" s="148"/>
      <c r="HM193" s="148"/>
      <c r="HN193" s="148"/>
      <c r="HO193" s="148"/>
      <c r="HP193" s="148"/>
      <c r="HQ193" s="148"/>
      <c r="HR193" s="148"/>
      <c r="HS193" s="148"/>
      <c r="HT193" s="148"/>
      <c r="HU193" s="148"/>
      <c r="HV193" s="148"/>
      <c r="HW193" s="148"/>
      <c r="HX193" s="148"/>
      <c r="HY193" s="148"/>
      <c r="HZ193" s="148"/>
      <c r="IA193" s="148"/>
      <c r="IB193" s="148"/>
      <c r="IC193" s="148"/>
      <c r="ID193" s="148"/>
      <c r="IE193" s="148"/>
      <c r="IF193" s="148"/>
      <c r="IG193" s="148"/>
      <c r="IH193" s="148"/>
      <c r="II193" s="148"/>
      <c r="IJ193" s="148"/>
      <c r="IK193" s="148"/>
      <c r="IL193" s="148"/>
      <c r="IM193" s="148"/>
      <c r="IN193" s="148"/>
      <c r="IO193" s="148"/>
      <c r="IP193" s="148"/>
      <c r="IQ193" s="148"/>
      <c r="IR193" s="148"/>
      <c r="IS193" s="148"/>
      <c r="IT193" s="148"/>
      <c r="IU193" s="148"/>
      <c r="IV193" s="148"/>
      <c r="IW193" s="148"/>
      <c r="IX193" s="148"/>
      <c r="IY193" s="148"/>
      <c r="IZ193" s="148"/>
      <c r="JA193" s="148"/>
      <c r="JB193" s="148"/>
      <c r="JC193" s="148"/>
      <c r="JD193" s="148"/>
      <c r="JE193" s="148"/>
      <c r="JF193" s="148"/>
      <c r="JG193" s="148"/>
      <c r="JH193" s="148"/>
      <c r="JI193" s="148"/>
      <c r="JJ193" s="148"/>
      <c r="JK193" s="148"/>
      <c r="JL193" s="148"/>
      <c r="JM193" s="148"/>
      <c r="JN193" s="148"/>
      <c r="JO193" s="148"/>
      <c r="JP193" s="148"/>
      <c r="JQ193" s="148"/>
      <c r="JR193" s="148"/>
      <c r="JS193" s="148"/>
      <c r="JT193" s="148"/>
      <c r="JU193" s="148"/>
      <c r="JV193" s="148"/>
      <c r="JW193" s="148"/>
      <c r="JX193" s="148"/>
      <c r="JY193" s="148"/>
      <c r="JZ193" s="148"/>
      <c r="KA193" s="148"/>
      <c r="KB193" s="148"/>
      <c r="KC193" s="148"/>
      <c r="KD193" s="148"/>
      <c r="KE193" s="148"/>
      <c r="KF193" s="148"/>
      <c r="KG193" s="148"/>
      <c r="KH193" s="148"/>
      <c r="KI193" s="148"/>
      <c r="KJ193" s="148"/>
      <c r="KK193" s="148"/>
      <c r="KL193" s="148"/>
      <c r="KM193" s="148"/>
      <c r="KN193" s="148"/>
      <c r="KO193" s="148"/>
      <c r="KP193" s="148"/>
      <c r="KQ193" s="148"/>
      <c r="KR193" s="148"/>
      <c r="KS193" s="148"/>
      <c r="KT193" s="148"/>
      <c r="KU193" s="148"/>
      <c r="KV193" s="148"/>
      <c r="KW193" s="148"/>
      <c r="KX193" s="148"/>
      <c r="KY193" s="148"/>
      <c r="KZ193" s="148"/>
      <c r="LA193" s="148"/>
      <c r="LB193" s="148"/>
      <c r="LC193" s="148"/>
      <c r="LD193" s="148"/>
      <c r="LE193" s="148"/>
      <c r="LF193" s="148"/>
      <c r="LG193" s="148"/>
      <c r="LH193" s="148"/>
      <c r="LI193" s="148"/>
      <c r="LJ193" s="148"/>
      <c r="LK193" s="148"/>
      <c r="LL193" s="148"/>
      <c r="LM193" s="148"/>
      <c r="LN193" s="148"/>
      <c r="LO193" s="148"/>
      <c r="LP193" s="148"/>
      <c r="LQ193" s="148"/>
      <c r="LR193" s="148"/>
      <c r="LS193" s="148"/>
      <c r="LT193" s="148"/>
      <c r="LU193" s="148"/>
      <c r="LV193" s="148"/>
      <c r="LW193" s="148"/>
      <c r="LX193" s="148"/>
      <c r="LY193" s="148"/>
      <c r="LZ193" s="148"/>
      <c r="MA193" s="148"/>
      <c r="MB193" s="148"/>
      <c r="MC193" s="148"/>
      <c r="MD193" s="148"/>
      <c r="ME193" s="148"/>
      <c r="MF193" s="148"/>
      <c r="MG193" s="148"/>
      <c r="MH193" s="148"/>
      <c r="MI193" s="148"/>
      <c r="MJ193" s="148"/>
      <c r="MK193" s="148"/>
      <c r="ML193" s="148"/>
      <c r="MM193" s="148"/>
      <c r="MN193" s="148"/>
      <c r="MO193" s="148"/>
      <c r="MP193" s="148"/>
      <c r="MQ193" s="148"/>
      <c r="MR193" s="148"/>
      <c r="MS193" s="148"/>
      <c r="MT193" s="148"/>
      <c r="MU193" s="148"/>
      <c r="MV193" s="148"/>
      <c r="MW193" s="148"/>
      <c r="MX193" s="148"/>
      <c r="MY193" s="148"/>
      <c r="MZ193" s="148"/>
      <c r="NA193" s="148"/>
      <c r="NB193" s="148"/>
      <c r="NC193" s="148"/>
      <c r="ND193" s="148"/>
      <c r="NE193" s="148"/>
      <c r="NF193" s="148"/>
      <c r="NG193" s="148"/>
      <c r="NH193" s="148"/>
      <c r="NI193" s="148"/>
      <c r="NJ193" s="148"/>
      <c r="NK193" s="148"/>
      <c r="NL193" s="148"/>
      <c r="NM193" s="148"/>
      <c r="NN193" s="148"/>
      <c r="NO193" s="148"/>
      <c r="NP193" s="148"/>
      <c r="NQ193" s="148"/>
      <c r="NR193" s="148"/>
      <c r="NS193" s="148"/>
      <c r="NT193" s="148"/>
      <c r="NU193" s="148"/>
      <c r="NV193" s="148"/>
      <c r="NW193" s="148"/>
      <c r="NX193" s="148"/>
      <c r="NY193" s="148"/>
      <c r="NZ193" s="148"/>
      <c r="OA193" s="148"/>
      <c r="OB193" s="148"/>
      <c r="OC193" s="148"/>
      <c r="OD193" s="148"/>
      <c r="OE193" s="148"/>
      <c r="OF193" s="148"/>
      <c r="OG193" s="148"/>
      <c r="OH193" s="148"/>
      <c r="OI193" s="148"/>
      <c r="OJ193" s="148"/>
      <c r="OK193" s="148"/>
      <c r="OL193" s="148"/>
      <c r="OM193" s="148"/>
      <c r="ON193" s="148"/>
      <c r="OO193" s="148"/>
      <c r="OP193" s="148"/>
      <c r="OQ193" s="148"/>
      <c r="OR193" s="148"/>
      <c r="OS193" s="148"/>
      <c r="OT193" s="148"/>
      <c r="OU193" s="148"/>
      <c r="OV193" s="148"/>
      <c r="OW193" s="148"/>
      <c r="OX193" s="148"/>
      <c r="OY193" s="148"/>
      <c r="OZ193" s="148"/>
      <c r="PA193" s="148"/>
      <c r="PB193" s="148"/>
      <c r="PC193" s="148"/>
      <c r="PD193" s="148"/>
      <c r="PE193" s="148"/>
      <c r="PF193" s="148"/>
      <c r="PG193" s="148"/>
      <c r="PH193" s="148"/>
      <c r="PI193" s="148"/>
      <c r="PJ193" s="148"/>
      <c r="PK193" s="148"/>
      <c r="PL193" s="148"/>
      <c r="PM193" s="148"/>
      <c r="PN193" s="148"/>
      <c r="PO193" s="148"/>
      <c r="PP193" s="148"/>
      <c r="PQ193" s="148"/>
      <c r="PR193" s="148"/>
      <c r="PS193" s="148"/>
      <c r="PT193" s="148"/>
      <c r="PU193" s="148"/>
      <c r="PV193" s="148"/>
      <c r="PW193" s="148"/>
      <c r="PX193" s="148"/>
      <c r="PY193" s="148"/>
      <c r="PZ193" s="148"/>
      <c r="QA193" s="148"/>
      <c r="QB193" s="148"/>
      <c r="QC193" s="148"/>
      <c r="QD193" s="148"/>
      <c r="QE193" s="148"/>
      <c r="QF193" s="148"/>
      <c r="QG193" s="148"/>
      <c r="QH193" s="148"/>
      <c r="QI193" s="148"/>
      <c r="QJ193" s="148"/>
      <c r="QK193" s="148"/>
      <c r="QL193" s="148"/>
      <c r="QM193" s="148"/>
      <c r="QN193" s="148"/>
      <c r="QO193" s="148"/>
      <c r="QP193" s="148"/>
      <c r="QQ193" s="148"/>
      <c r="QR193" s="148"/>
      <c r="QS193" s="148"/>
      <c r="QT193" s="148"/>
      <c r="QU193" s="148"/>
      <c r="QV193" s="148"/>
      <c r="QW193" s="148"/>
      <c r="QX193" s="148"/>
      <c r="QY193" s="148"/>
      <c r="QZ193" s="148"/>
      <c r="RA193" s="148"/>
      <c r="RB193" s="148"/>
      <c r="RC193" s="148"/>
      <c r="RD193" s="148"/>
      <c r="RE193" s="148"/>
      <c r="RF193" s="148"/>
      <c r="RG193" s="148"/>
      <c r="RH193" s="148"/>
      <c r="RI193" s="148"/>
      <c r="RJ193" s="148"/>
      <c r="RK193" s="148"/>
      <c r="RL193" s="148"/>
      <c r="RM193" s="148"/>
      <c r="RN193" s="148"/>
      <c r="RO193" s="148"/>
      <c r="RP193" s="148"/>
      <c r="RQ193" s="148"/>
      <c r="RR193" s="148"/>
      <c r="RS193" s="148"/>
      <c r="RT193" s="148"/>
      <c r="RU193" s="148"/>
      <c r="RV193" s="148"/>
      <c r="RW193" s="148"/>
      <c r="RX193" s="148"/>
      <c r="RY193" s="148"/>
      <c r="RZ193" s="148"/>
      <c r="SA193" s="148"/>
      <c r="SB193" s="148"/>
      <c r="SC193" s="148"/>
      <c r="SD193" s="148"/>
      <c r="SE193" s="148"/>
      <c r="SF193" s="148"/>
      <c r="SG193" s="148"/>
      <c r="SH193" s="148"/>
      <c r="SI193" s="148"/>
      <c r="SJ193" s="148"/>
      <c r="SK193" s="148"/>
      <c r="SL193" s="148"/>
      <c r="SM193" s="148"/>
      <c r="SN193" s="148"/>
      <c r="SO193" s="148"/>
      <c r="SP193" s="148"/>
      <c r="SQ193" s="148"/>
      <c r="SR193" s="148"/>
      <c r="SS193" s="148"/>
      <c r="ST193" s="148"/>
      <c r="SU193" s="148"/>
      <c r="SV193" s="148"/>
      <c r="SW193" s="148"/>
      <c r="SX193" s="148"/>
      <c r="SY193" s="148"/>
      <c r="SZ193" s="148"/>
      <c r="TA193" s="148"/>
      <c r="TB193" s="148"/>
      <c r="TC193" s="148"/>
      <c r="TD193" s="148"/>
      <c r="TE193" s="148"/>
      <c r="TF193" s="148"/>
      <c r="TG193" s="148"/>
      <c r="TH193" s="148"/>
      <c r="TI193" s="148"/>
      <c r="TJ193" s="148"/>
      <c r="TK193" s="148"/>
      <c r="TL193" s="148"/>
      <c r="TM193" s="148"/>
      <c r="TN193" s="148"/>
      <c r="TO193" s="148"/>
      <c r="TP193" s="148"/>
      <c r="TQ193" s="148"/>
      <c r="TR193" s="148"/>
      <c r="TS193" s="148"/>
      <c r="TT193" s="148"/>
      <c r="TU193" s="148"/>
      <c r="TV193" s="148"/>
      <c r="TW193" s="148"/>
      <c r="TX193" s="148"/>
      <c r="TY193" s="148"/>
      <c r="TZ193" s="148"/>
      <c r="UA193" s="148"/>
      <c r="UB193" s="148"/>
      <c r="UC193" s="148"/>
      <c r="UD193" s="148"/>
      <c r="UE193" s="148"/>
      <c r="UF193" s="148"/>
      <c r="UG193" s="148"/>
      <c r="UH193" s="148"/>
      <c r="UI193" s="148"/>
      <c r="UJ193" s="148"/>
      <c r="UK193" s="148"/>
      <c r="UL193" s="148"/>
      <c r="UM193" s="148"/>
      <c r="UN193" s="148"/>
      <c r="UO193" s="148"/>
      <c r="UP193" s="148"/>
      <c r="UQ193" s="148"/>
      <c r="UR193" s="148"/>
      <c r="US193" s="148"/>
      <c r="UT193" s="148"/>
      <c r="UU193" s="148"/>
      <c r="UV193" s="148"/>
      <c r="UW193" s="148"/>
      <c r="UX193" s="148"/>
      <c r="UY193" s="148"/>
      <c r="UZ193" s="148"/>
      <c r="VA193" s="148"/>
      <c r="VB193" s="148"/>
      <c r="VC193" s="148"/>
      <c r="VD193" s="148"/>
      <c r="VE193" s="148"/>
      <c r="VF193" s="148"/>
      <c r="VG193" s="148"/>
      <c r="VH193" s="148"/>
      <c r="VI193" s="148"/>
      <c r="VJ193" s="148"/>
      <c r="VK193" s="148"/>
      <c r="VL193" s="148"/>
      <c r="VM193" s="148"/>
      <c r="VN193" s="148"/>
      <c r="VO193" s="148"/>
      <c r="VP193" s="148"/>
      <c r="VQ193" s="148"/>
      <c r="VR193" s="148"/>
      <c r="VS193" s="148"/>
      <c r="VT193" s="148"/>
      <c r="VU193" s="148"/>
      <c r="VV193" s="148"/>
      <c r="VW193" s="148"/>
      <c r="VX193" s="148"/>
      <c r="VY193" s="148"/>
      <c r="VZ193" s="148"/>
      <c r="WA193" s="148"/>
      <c r="WB193" s="148"/>
      <c r="WC193" s="148"/>
      <c r="WD193" s="148"/>
      <c r="WE193" s="148"/>
      <c r="WF193" s="148"/>
      <c r="WG193" s="148"/>
      <c r="WH193" s="148"/>
      <c r="WI193" s="148"/>
      <c r="WJ193" s="148"/>
      <c r="WK193" s="148"/>
      <c r="WL193" s="148"/>
      <c r="WM193" s="148"/>
      <c r="WN193" s="148"/>
      <c r="WO193" s="148"/>
      <c r="WP193" s="148"/>
      <c r="WQ193" s="148"/>
      <c r="WR193" s="148"/>
      <c r="WS193" s="148"/>
      <c r="WT193" s="148"/>
      <c r="WU193" s="148"/>
      <c r="WV193" s="148"/>
      <c r="WW193" s="148"/>
      <c r="WX193" s="148"/>
      <c r="WY193" s="148"/>
      <c r="WZ193" s="148"/>
      <c r="XA193" s="148"/>
      <c r="XB193" s="148"/>
      <c r="XC193" s="148"/>
      <c r="XD193" s="148"/>
      <c r="XE193" s="148"/>
      <c r="XF193" s="148"/>
      <c r="XG193" s="148"/>
      <c r="XH193" s="148"/>
      <c r="XI193" s="148"/>
      <c r="XJ193" s="148"/>
      <c r="XK193" s="148"/>
      <c r="XL193" s="148"/>
      <c r="XM193" s="148"/>
      <c r="XN193" s="148"/>
      <c r="XO193" s="148"/>
      <c r="XP193" s="148"/>
      <c r="XQ193" s="148"/>
      <c r="XR193" s="148"/>
      <c r="XS193" s="148"/>
      <c r="XT193" s="148"/>
      <c r="XU193" s="148"/>
      <c r="XV193" s="148"/>
      <c r="XW193" s="148"/>
      <c r="XX193" s="148"/>
      <c r="XY193" s="148"/>
      <c r="XZ193" s="148"/>
      <c r="YA193" s="148"/>
      <c r="YB193" s="148"/>
      <c r="YC193" s="148"/>
      <c r="YD193" s="148"/>
      <c r="YE193" s="148"/>
      <c r="YF193" s="148"/>
      <c r="YG193" s="148"/>
      <c r="YH193" s="148"/>
      <c r="YI193" s="148"/>
      <c r="YJ193" s="148"/>
      <c r="YK193" s="148"/>
      <c r="YL193" s="148"/>
      <c r="YM193" s="148"/>
      <c r="YN193" s="148"/>
      <c r="YO193" s="148"/>
      <c r="YP193" s="148"/>
      <c r="YQ193" s="148"/>
      <c r="YR193" s="148"/>
      <c r="YS193" s="148"/>
      <c r="YT193" s="148"/>
      <c r="YU193" s="148"/>
      <c r="YV193" s="148"/>
      <c r="YW193" s="148"/>
      <c r="YX193" s="148"/>
      <c r="YY193" s="148"/>
      <c r="YZ193" s="148"/>
      <c r="ZA193" s="148"/>
      <c r="ZB193" s="148"/>
      <c r="ZC193" s="148"/>
      <c r="ZD193" s="148"/>
      <c r="ZE193" s="148"/>
      <c r="ZF193" s="148"/>
      <c r="ZG193" s="148"/>
      <c r="ZH193" s="148"/>
      <c r="ZI193" s="148"/>
      <c r="ZJ193" s="148"/>
      <c r="ZK193" s="148"/>
      <c r="ZL193" s="148"/>
      <c r="ZM193" s="148"/>
      <c r="ZN193" s="148"/>
      <c r="ZO193" s="148"/>
      <c r="ZP193" s="148"/>
      <c r="ZQ193" s="148"/>
      <c r="ZR193" s="148"/>
      <c r="ZS193" s="148"/>
      <c r="ZT193" s="148"/>
      <c r="ZU193" s="148"/>
      <c r="ZV193" s="148"/>
      <c r="ZW193" s="148"/>
      <c r="ZX193" s="148"/>
      <c r="ZY193" s="148"/>
      <c r="ZZ193" s="148"/>
      <c r="AAA193" s="148"/>
      <c r="AAB193" s="148"/>
      <c r="AAC193" s="148"/>
      <c r="AAD193" s="148"/>
      <c r="AAE193" s="148"/>
      <c r="AAF193" s="148"/>
      <c r="AAG193" s="148"/>
      <c r="AAH193" s="148"/>
      <c r="AAI193" s="148"/>
      <c r="AAJ193" s="148"/>
      <c r="AAK193" s="148"/>
      <c r="AAL193" s="148"/>
      <c r="AAM193" s="148"/>
      <c r="AAN193" s="148"/>
      <c r="AAO193" s="148"/>
      <c r="AAP193" s="148"/>
      <c r="AAQ193" s="148"/>
      <c r="AAR193" s="148"/>
      <c r="AAS193" s="148"/>
      <c r="AAT193" s="148"/>
      <c r="AAU193" s="148"/>
      <c r="AAV193" s="148"/>
      <c r="AAW193" s="148"/>
      <c r="AAX193" s="148"/>
      <c r="AAY193" s="148"/>
      <c r="AAZ193" s="148"/>
      <c r="ABA193" s="148"/>
      <c r="ABB193" s="148"/>
      <c r="ABC193" s="148"/>
      <c r="ABD193" s="148"/>
      <c r="ABE193" s="148"/>
      <c r="ABF193" s="148"/>
      <c r="ABG193" s="148"/>
      <c r="ABH193" s="148"/>
      <c r="ABI193" s="148"/>
      <c r="ABJ193" s="148"/>
      <c r="ABK193" s="148"/>
      <c r="ABL193" s="148"/>
      <c r="ABM193" s="148"/>
      <c r="ABN193" s="148"/>
      <c r="ABO193" s="148"/>
      <c r="ABP193" s="148"/>
      <c r="ABQ193" s="148"/>
      <c r="ABR193" s="148"/>
      <c r="ABS193" s="148"/>
      <c r="ABT193" s="148"/>
      <c r="ABU193" s="148"/>
      <c r="ABV193" s="148"/>
      <c r="ABW193" s="148"/>
      <c r="ABX193" s="148"/>
      <c r="ABY193" s="148"/>
      <c r="ABZ193" s="148"/>
      <c r="ACA193" s="148"/>
      <c r="ACB193" s="148"/>
      <c r="ACC193" s="148"/>
      <c r="ACD193" s="148"/>
      <c r="ACE193" s="148"/>
      <c r="ACF193" s="148"/>
      <c r="ACG193" s="148"/>
      <c r="ACH193" s="148"/>
      <c r="ACI193" s="148"/>
      <c r="ACJ193" s="148"/>
      <c r="ACK193" s="148"/>
      <c r="ACL193" s="148"/>
      <c r="ACM193" s="148"/>
      <c r="ACN193" s="148"/>
      <c r="ACO193" s="148"/>
      <c r="ACP193" s="148"/>
      <c r="ACQ193" s="148"/>
      <c r="ACR193" s="148"/>
      <c r="ACS193" s="148"/>
      <c r="ACT193" s="148"/>
      <c r="ACU193" s="148"/>
      <c r="ACV193" s="148"/>
      <c r="ACW193" s="148"/>
      <c r="ACX193" s="148"/>
      <c r="ACY193" s="148"/>
      <c r="ACZ193" s="148"/>
      <c r="ADA193" s="148"/>
      <c r="ADB193" s="148"/>
      <c r="ADC193" s="148"/>
      <c r="ADD193" s="148"/>
      <c r="ADE193" s="148"/>
      <c r="ADF193" s="148"/>
      <c r="ADG193" s="148"/>
      <c r="ADH193" s="148"/>
      <c r="ADI193" s="148"/>
      <c r="ADJ193" s="148"/>
      <c r="ADK193" s="148"/>
      <c r="ADL193" s="148"/>
      <c r="ADM193" s="148"/>
      <c r="ADN193" s="148"/>
      <c r="ADO193" s="148"/>
      <c r="ADP193" s="148"/>
      <c r="ADQ193" s="148"/>
      <c r="ADR193" s="148"/>
      <c r="ADS193" s="148"/>
      <c r="ADT193" s="148"/>
      <c r="ADU193" s="148"/>
      <c r="ADV193" s="148"/>
      <c r="ADW193" s="148"/>
      <c r="ADX193" s="148"/>
      <c r="ADY193" s="148"/>
      <c r="ADZ193" s="148"/>
      <c r="AEA193" s="148"/>
      <c r="AEB193" s="148"/>
      <c r="AEC193" s="148"/>
      <c r="AED193" s="148"/>
      <c r="AEE193" s="148"/>
      <c r="AEF193" s="148"/>
      <c r="AEG193" s="148"/>
      <c r="AEH193" s="148"/>
      <c r="AEI193" s="148"/>
      <c r="AEJ193" s="148"/>
      <c r="AEK193" s="148"/>
      <c r="AEL193" s="148"/>
      <c r="AEM193" s="148"/>
      <c r="AEN193" s="148"/>
      <c r="AEO193" s="148"/>
      <c r="AEP193" s="148"/>
      <c r="AEQ193" s="148"/>
      <c r="AER193" s="148"/>
      <c r="AES193" s="148"/>
      <c r="AET193" s="148"/>
      <c r="AEU193" s="148"/>
      <c r="AEV193" s="148"/>
      <c r="AEW193" s="148"/>
      <c r="AEX193" s="148"/>
      <c r="AEY193" s="148"/>
      <c r="AEZ193" s="148"/>
      <c r="AFA193" s="148"/>
      <c r="AFB193" s="148"/>
      <c r="AFC193" s="148"/>
      <c r="AFD193" s="148"/>
      <c r="AFE193" s="148"/>
      <c r="AFF193" s="148"/>
      <c r="AFG193" s="148"/>
      <c r="AFH193" s="148"/>
      <c r="AFI193" s="148"/>
      <c r="AFJ193" s="148"/>
      <c r="AFK193" s="148"/>
      <c r="AFL193" s="148"/>
      <c r="AFM193" s="148"/>
      <c r="AFN193" s="148"/>
      <c r="AFO193" s="148"/>
      <c r="AFP193" s="148"/>
      <c r="AFQ193" s="148"/>
      <c r="AFR193" s="148"/>
      <c r="AFS193" s="148"/>
      <c r="AFT193" s="148"/>
      <c r="AFU193" s="148"/>
      <c r="AFV193" s="148"/>
      <c r="AFW193" s="148"/>
      <c r="AFX193" s="148"/>
      <c r="AFY193" s="148"/>
      <c r="AFZ193" s="148"/>
      <c r="AGA193" s="148"/>
      <c r="AGB193" s="148"/>
      <c r="AGC193" s="148"/>
      <c r="AGD193" s="148"/>
      <c r="AGE193" s="148"/>
      <c r="AGF193" s="148"/>
      <c r="AGG193" s="148"/>
      <c r="AGH193" s="148"/>
      <c r="AGI193" s="148"/>
      <c r="AGJ193" s="148"/>
      <c r="AGK193" s="148"/>
      <c r="AGL193" s="148"/>
      <c r="AGM193" s="148"/>
      <c r="AGN193" s="148"/>
      <c r="AGO193" s="148"/>
      <c r="AGP193" s="148"/>
      <c r="AGQ193" s="148"/>
      <c r="AGR193" s="148"/>
      <c r="AGS193" s="148"/>
      <c r="AGT193" s="148"/>
      <c r="AGU193" s="148"/>
      <c r="AGV193" s="148"/>
      <c r="AGW193" s="148"/>
      <c r="AGX193" s="148"/>
      <c r="AGY193" s="148"/>
      <c r="AGZ193" s="148"/>
      <c r="AHA193" s="148"/>
      <c r="AHB193" s="148"/>
      <c r="AHC193" s="148"/>
      <c r="AHD193" s="148"/>
      <c r="AHE193" s="148"/>
      <c r="AHF193" s="148"/>
      <c r="AHG193" s="148"/>
      <c r="AHH193" s="148"/>
      <c r="AHI193" s="148"/>
      <c r="AHJ193" s="148"/>
      <c r="AHK193" s="148"/>
      <c r="AHL193" s="148"/>
      <c r="AHM193" s="148"/>
      <c r="AHN193" s="148"/>
      <c r="AHO193" s="148"/>
      <c r="AHP193" s="148"/>
      <c r="AHQ193" s="148"/>
      <c r="AHR193" s="148"/>
      <c r="AHS193" s="148"/>
      <c r="AHT193" s="148"/>
      <c r="AHU193" s="148"/>
      <c r="AHV193" s="148"/>
      <c r="AHW193" s="148"/>
      <c r="AHX193" s="148"/>
      <c r="AHY193" s="148"/>
      <c r="AHZ193" s="148"/>
      <c r="AIA193" s="148"/>
      <c r="AIB193" s="148"/>
      <c r="AIC193" s="148"/>
      <c r="AID193" s="148"/>
      <c r="AIE193" s="148"/>
      <c r="AIF193" s="148"/>
      <c r="AIG193" s="148"/>
      <c r="AIH193" s="148"/>
      <c r="AII193" s="148"/>
      <c r="AIJ193" s="148"/>
      <c r="AIK193" s="148"/>
      <c r="AIL193" s="148"/>
      <c r="AIM193" s="148"/>
      <c r="AIN193" s="148"/>
      <c r="AIO193" s="148"/>
      <c r="AIP193" s="148"/>
      <c r="AIQ193" s="148"/>
      <c r="AIR193" s="148"/>
      <c r="AIS193" s="148"/>
      <c r="AIT193" s="148"/>
      <c r="AIU193" s="148"/>
      <c r="AIV193" s="148"/>
      <c r="AIW193" s="148"/>
      <c r="AIX193" s="148"/>
      <c r="AIY193" s="148"/>
      <c r="AIZ193" s="148"/>
      <c r="AJA193" s="148"/>
      <c r="AJB193" s="148"/>
      <c r="AJC193" s="148"/>
      <c r="AJD193" s="148"/>
      <c r="AJE193" s="148"/>
      <c r="AJF193" s="148"/>
      <c r="AJG193" s="148"/>
      <c r="AJH193" s="148"/>
      <c r="AJI193" s="148"/>
      <c r="AJJ193" s="148"/>
      <c r="AJK193" s="148"/>
      <c r="AJL193" s="148"/>
      <c r="AJM193" s="148"/>
      <c r="AJN193" s="148"/>
      <c r="AJO193" s="148"/>
      <c r="AJP193" s="148"/>
      <c r="AJQ193" s="148"/>
      <c r="AJR193" s="148"/>
      <c r="AJS193" s="148"/>
      <c r="AJT193" s="148"/>
      <c r="AJU193" s="148"/>
      <c r="AJV193" s="148"/>
      <c r="AJW193" s="148"/>
      <c r="AJX193" s="148"/>
      <c r="AJY193" s="148"/>
      <c r="AJZ193" s="148"/>
      <c r="AKA193" s="148"/>
      <c r="AKB193" s="148"/>
      <c r="AKC193" s="148"/>
      <c r="AKD193" s="148"/>
      <c r="AKE193" s="148"/>
      <c r="AKF193" s="148"/>
      <c r="AKG193" s="148"/>
      <c r="AKH193" s="148"/>
      <c r="AKI193" s="148"/>
      <c r="AKJ193" s="148"/>
      <c r="AKK193" s="148"/>
      <c r="AKL193" s="148"/>
      <c r="AKM193" s="148"/>
      <c r="AKN193" s="148"/>
      <c r="AKO193" s="148"/>
      <c r="AKP193" s="148"/>
      <c r="AKQ193" s="148"/>
      <c r="AKR193" s="148"/>
      <c r="AKS193" s="148"/>
      <c r="AKT193" s="148"/>
      <c r="AKU193" s="148"/>
      <c r="AKV193" s="148"/>
      <c r="AKW193" s="148"/>
      <c r="AKX193" s="148"/>
      <c r="AKY193" s="148"/>
      <c r="AKZ193" s="148"/>
      <c r="ALA193" s="148"/>
      <c r="ALB193" s="148"/>
      <c r="ALC193" s="148"/>
      <c r="ALD193" s="148"/>
      <c r="ALE193" s="148"/>
      <c r="ALF193" s="148"/>
      <c r="ALG193" s="148"/>
      <c r="ALH193" s="148"/>
      <c r="ALI193" s="148"/>
      <c r="ALJ193" s="148"/>
      <c r="ALK193" s="148"/>
      <c r="ALL193" s="148"/>
      <c r="ALM193" s="148"/>
      <c r="ALN193" s="148"/>
      <c r="ALO193" s="148"/>
      <c r="ALP193" s="148"/>
      <c r="ALQ193" s="148"/>
      <c r="ALR193" s="148"/>
      <c r="ALS193" s="148"/>
      <c r="ALT193" s="148"/>
      <c r="ALU193" s="148"/>
      <c r="ALV193" s="148"/>
      <c r="ALW193" s="148"/>
      <c r="ALX193" s="148"/>
      <c r="ALY193" s="148"/>
      <c r="ALZ193" s="148"/>
      <c r="AMA193" s="148"/>
      <c r="AMB193" s="148"/>
      <c r="AMC193" s="148"/>
      <c r="AMD193" s="148"/>
      <c r="AME193" s="148"/>
      <c r="AMF193" s="148"/>
      <c r="AMG193" s="148"/>
      <c r="AMH193" s="148"/>
      <c r="AMI193" s="148"/>
      <c r="AMJ193" s="148"/>
      <c r="AMK193" s="148"/>
      <c r="AML193" s="148"/>
      <c r="AMM193" s="148"/>
      <c r="AMN193" s="148"/>
      <c r="AMO193" s="148"/>
      <c r="AMP193" s="148"/>
      <c r="AMQ193" s="148"/>
      <c r="AMR193" s="148"/>
      <c r="AMS193" s="148"/>
      <c r="AMT193" s="148"/>
      <c r="AMU193" s="148"/>
      <c r="AMV193" s="148"/>
      <c r="AMW193" s="148"/>
      <c r="AMX193" s="148"/>
      <c r="AMY193" s="148"/>
      <c r="AMZ193" s="148"/>
      <c r="ANA193" s="148"/>
      <c r="ANB193" s="148"/>
      <c r="ANC193" s="148"/>
      <c r="AND193" s="148"/>
      <c r="ANE193" s="148"/>
      <c r="ANF193" s="148"/>
      <c r="ANG193" s="148"/>
      <c r="ANH193" s="148"/>
      <c r="ANI193" s="148"/>
      <c r="ANJ193" s="148"/>
      <c r="ANK193" s="148"/>
      <c r="ANL193" s="148"/>
      <c r="ANM193" s="148"/>
      <c r="ANN193" s="148"/>
      <c r="ANO193" s="148"/>
      <c r="ANP193" s="148"/>
      <c r="ANQ193" s="148"/>
      <c r="ANR193" s="148"/>
      <c r="ANS193" s="148"/>
      <c r="ANT193" s="148"/>
      <c r="ANU193" s="148"/>
      <c r="ANV193" s="148"/>
      <c r="ANW193" s="148"/>
      <c r="ANX193" s="148"/>
      <c r="ANY193" s="148"/>
      <c r="ANZ193" s="148"/>
      <c r="AOA193" s="148"/>
      <c r="AOB193" s="148"/>
      <c r="AOC193" s="148"/>
      <c r="AOD193" s="148"/>
      <c r="AOE193" s="148"/>
      <c r="AOF193" s="148"/>
      <c r="AOG193" s="148"/>
      <c r="AOH193" s="148"/>
      <c r="AOI193" s="148"/>
      <c r="AOJ193" s="148"/>
      <c r="AOK193" s="148"/>
      <c r="AOL193" s="148"/>
      <c r="AOM193" s="148"/>
      <c r="AON193" s="148"/>
      <c r="AOO193" s="148"/>
      <c r="AOP193" s="148"/>
      <c r="AOQ193" s="148"/>
      <c r="AOR193" s="148"/>
      <c r="AOS193" s="148"/>
      <c r="AOT193" s="148"/>
      <c r="AOU193" s="148"/>
      <c r="AOV193" s="148"/>
      <c r="AOW193" s="148"/>
      <c r="AOX193" s="148"/>
      <c r="AOY193" s="148"/>
      <c r="AOZ193" s="148"/>
      <c r="APA193" s="148"/>
      <c r="APB193" s="148"/>
      <c r="APC193" s="148"/>
      <c r="APD193" s="148"/>
      <c r="APE193" s="148"/>
      <c r="APF193" s="148"/>
      <c r="APG193" s="148"/>
      <c r="APH193" s="148"/>
      <c r="API193" s="148"/>
      <c r="APJ193" s="148"/>
      <c r="APK193" s="148"/>
      <c r="APL193" s="148"/>
      <c r="APM193" s="148"/>
      <c r="APN193" s="148"/>
      <c r="APO193" s="148"/>
      <c r="APP193" s="148"/>
      <c r="APQ193" s="148"/>
      <c r="APR193" s="148"/>
      <c r="APS193" s="148"/>
      <c r="APT193" s="148"/>
      <c r="APU193" s="148"/>
      <c r="APV193" s="148"/>
      <c r="APW193" s="148"/>
      <c r="APX193" s="148"/>
      <c r="APY193" s="148"/>
      <c r="APZ193" s="148"/>
      <c r="AQA193" s="148"/>
      <c r="AQB193" s="148"/>
      <c r="AQC193" s="148"/>
      <c r="AQD193" s="148"/>
      <c r="AQE193" s="148"/>
      <c r="AQF193" s="148"/>
      <c r="AQG193" s="148"/>
      <c r="AQH193" s="148"/>
      <c r="AQI193" s="148"/>
      <c r="AQJ193" s="148"/>
      <c r="AQK193" s="148"/>
      <c r="AQL193" s="148"/>
      <c r="AQM193" s="148"/>
      <c r="AQN193" s="148"/>
      <c r="AQO193" s="148"/>
      <c r="AQP193" s="148"/>
      <c r="AQQ193" s="148"/>
      <c r="AQR193" s="148"/>
      <c r="AQS193" s="148"/>
      <c r="AQT193" s="148"/>
      <c r="AQU193" s="148"/>
      <c r="AQV193" s="148"/>
      <c r="AQW193" s="148"/>
      <c r="AQX193" s="148"/>
      <c r="AQY193" s="148"/>
      <c r="AQZ193" s="148"/>
      <c r="ARA193" s="148"/>
      <c r="ARB193" s="148"/>
      <c r="ARC193" s="148"/>
      <c r="ARD193" s="148"/>
      <c r="ARE193" s="148"/>
      <c r="ARF193" s="148"/>
      <c r="ARG193" s="148"/>
      <c r="ARH193" s="148"/>
      <c r="ARI193" s="148"/>
      <c r="ARJ193" s="148"/>
      <c r="ARK193" s="148"/>
      <c r="ARL193" s="148"/>
      <c r="ARM193" s="148"/>
      <c r="ARN193" s="148"/>
      <c r="ARO193" s="148"/>
      <c r="ARP193" s="148"/>
      <c r="ARQ193" s="148"/>
      <c r="ARR193" s="148"/>
      <c r="ARS193" s="148"/>
      <c r="ART193" s="148"/>
      <c r="ARU193" s="148"/>
      <c r="ARV193" s="148"/>
      <c r="ARW193" s="148"/>
      <c r="ARX193" s="148"/>
      <c r="ARY193" s="148"/>
      <c r="ARZ193" s="148"/>
      <c r="ASA193" s="148"/>
      <c r="ASB193" s="148"/>
      <c r="ASC193" s="148"/>
      <c r="ASD193" s="148"/>
      <c r="ASE193" s="148"/>
      <c r="ASF193" s="148"/>
      <c r="ASG193" s="148"/>
      <c r="ASH193" s="148"/>
      <c r="ASI193" s="148"/>
      <c r="ASJ193" s="148"/>
      <c r="ASK193" s="148"/>
      <c r="ASL193" s="148"/>
      <c r="ASM193" s="148"/>
      <c r="ASN193" s="148"/>
      <c r="ASO193" s="148"/>
      <c r="ASP193" s="148"/>
      <c r="ASQ193" s="148"/>
      <c r="ASR193" s="148"/>
      <c r="ASS193" s="148"/>
      <c r="AST193" s="148"/>
      <c r="ASU193" s="148"/>
      <c r="ASV193" s="148"/>
      <c r="ASW193" s="148"/>
      <c r="ASX193" s="148"/>
      <c r="ASY193" s="148"/>
      <c r="ASZ193" s="148"/>
      <c r="ATA193" s="148"/>
      <c r="ATB193" s="148"/>
      <c r="ATC193" s="148"/>
      <c r="ATD193" s="148"/>
      <c r="ATE193" s="148"/>
      <c r="ATF193" s="148"/>
      <c r="ATG193" s="148"/>
      <c r="ATH193" s="148"/>
      <c r="ATI193" s="148"/>
      <c r="ATJ193" s="148"/>
      <c r="ATK193" s="148"/>
      <c r="ATL193" s="148"/>
      <c r="ATM193" s="148"/>
      <c r="ATN193" s="148"/>
      <c r="ATO193" s="148"/>
      <c r="ATP193" s="148"/>
      <c r="ATQ193" s="148"/>
      <c r="ATR193" s="148"/>
      <c r="ATS193" s="148"/>
      <c r="ATT193" s="148"/>
      <c r="ATU193" s="148"/>
      <c r="ATV193" s="148"/>
      <c r="ATW193" s="148"/>
      <c r="ATX193" s="148"/>
      <c r="ATY193" s="148"/>
      <c r="ATZ193" s="148"/>
      <c r="AUA193" s="148"/>
      <c r="AUB193" s="148"/>
      <c r="AUC193" s="148"/>
      <c r="AUD193" s="148"/>
      <c r="AUE193" s="148"/>
      <c r="AUF193" s="148"/>
      <c r="AUG193" s="148"/>
      <c r="AUH193" s="148"/>
      <c r="AUI193" s="148"/>
      <c r="AUJ193" s="148"/>
      <c r="AUK193" s="148"/>
      <c r="AUL193" s="148"/>
      <c r="AUM193" s="148"/>
      <c r="AUN193" s="148"/>
      <c r="AUO193" s="148"/>
      <c r="AUP193" s="148"/>
      <c r="AUQ193" s="148"/>
      <c r="AUR193" s="148"/>
      <c r="AUS193" s="148"/>
      <c r="AUT193" s="148"/>
      <c r="AUU193" s="148"/>
      <c r="AUV193" s="148"/>
      <c r="AUW193" s="148"/>
      <c r="AUX193" s="148"/>
      <c r="AUY193" s="148"/>
      <c r="AUZ193" s="148"/>
      <c r="AVA193" s="148"/>
      <c r="AVB193" s="148"/>
      <c r="AVC193" s="148"/>
      <c r="AVD193" s="148"/>
      <c r="AVE193" s="148"/>
      <c r="AVF193" s="148"/>
      <c r="AVG193" s="148"/>
      <c r="AVH193" s="148"/>
      <c r="AVI193" s="148"/>
      <c r="AVJ193" s="148"/>
      <c r="AVK193" s="148"/>
      <c r="AVL193" s="148"/>
      <c r="AVM193" s="148"/>
      <c r="AVN193" s="148"/>
      <c r="AVO193" s="148"/>
      <c r="AVP193" s="148"/>
      <c r="AVQ193" s="148"/>
      <c r="AVR193" s="148"/>
      <c r="AVS193" s="148"/>
      <c r="AVT193" s="148"/>
      <c r="AVU193" s="148"/>
      <c r="AVV193" s="148"/>
      <c r="AVW193" s="148"/>
      <c r="AVX193" s="148"/>
      <c r="AVY193" s="148"/>
      <c r="AVZ193" s="148"/>
      <c r="AWA193" s="148"/>
      <c r="AWB193" s="148"/>
      <c r="AWC193" s="148"/>
      <c r="AWD193" s="148"/>
      <c r="AWE193" s="148"/>
      <c r="AWF193" s="148"/>
      <c r="AWG193" s="148"/>
      <c r="AWH193" s="148"/>
      <c r="AWI193" s="148"/>
      <c r="AWJ193" s="148"/>
      <c r="AWK193" s="148"/>
      <c r="AWL193" s="148"/>
      <c r="AWM193" s="148"/>
      <c r="AWN193" s="148"/>
      <c r="AWO193" s="148"/>
      <c r="AWP193" s="148"/>
      <c r="AWQ193" s="148"/>
      <c r="AWR193" s="148"/>
      <c r="AWS193" s="148"/>
      <c r="AWT193" s="148"/>
      <c r="AWU193" s="148"/>
      <c r="AWV193" s="148"/>
      <c r="AWW193" s="148"/>
      <c r="AWX193" s="148"/>
      <c r="AWY193" s="148"/>
      <c r="AWZ193" s="148"/>
      <c r="AXA193" s="148"/>
      <c r="AXB193" s="148"/>
      <c r="AXC193" s="148"/>
      <c r="AXD193" s="148"/>
      <c r="AXE193" s="148"/>
      <c r="AXF193" s="148"/>
      <c r="AXG193" s="148"/>
      <c r="AXH193" s="148"/>
      <c r="AXI193" s="148"/>
      <c r="AXJ193" s="148"/>
      <c r="AXK193" s="148"/>
      <c r="AXL193" s="148"/>
      <c r="AXM193" s="148"/>
      <c r="AXN193" s="148"/>
      <c r="AXO193" s="148"/>
      <c r="AXP193" s="148"/>
      <c r="AXQ193" s="148"/>
      <c r="AXR193" s="148"/>
      <c r="AXS193" s="148"/>
      <c r="AXT193" s="148"/>
      <c r="AXU193" s="148"/>
      <c r="AXV193" s="148"/>
      <c r="AXW193" s="148"/>
      <c r="AXX193" s="148"/>
      <c r="AXY193" s="148"/>
      <c r="AXZ193" s="148"/>
      <c r="AYA193" s="148"/>
      <c r="AYB193" s="148"/>
      <c r="AYC193" s="148"/>
      <c r="AYD193" s="148"/>
      <c r="AYE193" s="148"/>
      <c r="AYF193" s="148"/>
      <c r="AYG193" s="148"/>
      <c r="AYH193" s="148"/>
      <c r="AYI193" s="148"/>
      <c r="AYJ193" s="148"/>
      <c r="AYK193" s="148"/>
      <c r="AYL193" s="148"/>
      <c r="AYM193" s="148"/>
      <c r="AYN193" s="148"/>
      <c r="AYO193" s="148"/>
      <c r="AYP193" s="148"/>
      <c r="AYQ193" s="148"/>
      <c r="AYR193" s="148"/>
      <c r="AYS193" s="148"/>
      <c r="AYT193" s="148"/>
      <c r="AYU193" s="148"/>
      <c r="AYV193" s="148"/>
      <c r="AYW193" s="148"/>
      <c r="AYX193" s="148"/>
      <c r="AYY193" s="148"/>
      <c r="AYZ193" s="148"/>
      <c r="AZA193" s="148"/>
      <c r="AZB193" s="148"/>
      <c r="AZC193" s="148"/>
      <c r="AZD193" s="148"/>
      <c r="AZE193" s="148"/>
      <c r="AZF193" s="148"/>
      <c r="AZG193" s="148"/>
      <c r="AZH193" s="148"/>
      <c r="AZI193" s="148"/>
      <c r="AZJ193" s="148"/>
      <c r="AZK193" s="148"/>
      <c r="AZL193" s="148"/>
      <c r="AZM193" s="148"/>
      <c r="AZN193" s="148"/>
      <c r="AZO193" s="148"/>
      <c r="AZP193" s="148"/>
      <c r="AZQ193" s="148"/>
      <c r="AZR193" s="148"/>
      <c r="AZS193" s="148"/>
      <c r="AZT193" s="148"/>
      <c r="AZU193" s="148"/>
      <c r="AZV193" s="148"/>
      <c r="AZW193" s="148"/>
      <c r="AZX193" s="148"/>
      <c r="AZY193" s="148"/>
      <c r="AZZ193" s="148"/>
      <c r="BAA193" s="148"/>
      <c r="BAB193" s="148"/>
      <c r="BAC193" s="148"/>
      <c r="BAD193" s="148"/>
      <c r="BAE193" s="148"/>
      <c r="BAF193" s="148"/>
      <c r="BAG193" s="148"/>
      <c r="BAH193" s="148"/>
      <c r="BAI193" s="148"/>
      <c r="BAJ193" s="148"/>
      <c r="BAK193" s="148"/>
      <c r="BAL193" s="148"/>
      <c r="BAM193" s="148"/>
      <c r="BAN193" s="148"/>
      <c r="BAO193" s="148"/>
      <c r="BAP193" s="148"/>
      <c r="BAQ193" s="148"/>
      <c r="BAR193" s="148"/>
      <c r="BAS193" s="148"/>
      <c r="BAT193" s="148"/>
      <c r="BAU193" s="148"/>
      <c r="BAV193" s="148"/>
      <c r="BAW193" s="148"/>
      <c r="BAX193" s="148"/>
      <c r="BAY193" s="148"/>
      <c r="BAZ193" s="148"/>
      <c r="BBA193" s="148"/>
      <c r="BBB193" s="148"/>
      <c r="BBC193" s="148"/>
      <c r="BBD193" s="148"/>
      <c r="BBE193" s="148"/>
      <c r="BBF193" s="148"/>
      <c r="BBG193" s="148"/>
      <c r="BBH193" s="148"/>
      <c r="BBI193" s="148"/>
      <c r="BBJ193" s="148"/>
      <c r="BBK193" s="148"/>
      <c r="BBL193" s="148"/>
      <c r="BBM193" s="148"/>
      <c r="BBN193" s="148"/>
      <c r="BBO193" s="148"/>
      <c r="BBP193" s="148"/>
      <c r="BBQ193" s="148"/>
      <c r="BBR193" s="148"/>
      <c r="BBS193" s="148"/>
      <c r="BBT193" s="148"/>
      <c r="BBU193" s="148"/>
      <c r="BBV193" s="148"/>
      <c r="BBW193" s="148"/>
      <c r="BBX193" s="148"/>
      <c r="BBY193" s="148"/>
      <c r="BBZ193" s="148"/>
      <c r="BCA193" s="148"/>
      <c r="BCB193" s="148"/>
      <c r="BCC193" s="148"/>
      <c r="BCD193" s="148"/>
      <c r="BCE193" s="148"/>
      <c r="BCF193" s="148"/>
      <c r="BCG193" s="148"/>
      <c r="BCH193" s="148"/>
      <c r="BCI193" s="148"/>
      <c r="BCJ193" s="148"/>
      <c r="BCK193" s="148"/>
      <c r="BCL193" s="148"/>
      <c r="BCM193" s="148"/>
      <c r="BCN193" s="148"/>
      <c r="BCO193" s="148"/>
      <c r="BCP193" s="148"/>
      <c r="BCQ193" s="148"/>
      <c r="BCR193" s="148"/>
      <c r="BCS193" s="148"/>
      <c r="BCT193" s="148"/>
      <c r="BCU193" s="148"/>
      <c r="BCV193" s="148"/>
      <c r="BCW193" s="148"/>
      <c r="BCX193" s="148"/>
      <c r="BCY193" s="148"/>
      <c r="BCZ193" s="148"/>
      <c r="BDA193" s="148"/>
      <c r="BDB193" s="148"/>
      <c r="BDC193" s="148"/>
      <c r="BDD193" s="148"/>
      <c r="BDE193" s="148"/>
      <c r="BDF193" s="148"/>
      <c r="BDG193" s="148"/>
      <c r="BDH193" s="148"/>
      <c r="BDI193" s="148"/>
      <c r="BDJ193" s="148"/>
      <c r="BDK193" s="148"/>
      <c r="BDL193" s="148"/>
      <c r="BDM193" s="148"/>
      <c r="BDN193" s="148"/>
      <c r="BDO193" s="148"/>
      <c r="BDP193" s="148"/>
      <c r="BDQ193" s="148"/>
      <c r="BDR193" s="148"/>
      <c r="BDS193" s="148"/>
      <c r="BDT193" s="148"/>
      <c r="BDU193" s="148"/>
      <c r="BDV193" s="148"/>
      <c r="BDW193" s="148"/>
      <c r="BDX193" s="148"/>
      <c r="BDY193" s="148"/>
      <c r="BDZ193" s="148"/>
      <c r="BEA193" s="148"/>
      <c r="BEB193" s="148"/>
      <c r="BEC193" s="148"/>
      <c r="BED193" s="148"/>
      <c r="BEE193" s="148"/>
      <c r="BEF193" s="148"/>
      <c r="BEG193" s="148"/>
      <c r="BEH193" s="148"/>
      <c r="BEI193" s="148"/>
      <c r="BEJ193" s="148"/>
      <c r="BEK193" s="148"/>
      <c r="BEL193" s="148"/>
      <c r="BEM193" s="148"/>
      <c r="BEN193" s="148"/>
      <c r="BEO193" s="148"/>
      <c r="BEP193" s="148"/>
      <c r="BEQ193" s="148"/>
      <c r="BER193" s="148"/>
      <c r="BES193" s="148"/>
      <c r="BET193" s="148"/>
      <c r="BEU193" s="148"/>
      <c r="BEV193" s="148"/>
      <c r="BEW193" s="148"/>
      <c r="BEX193" s="148"/>
      <c r="BEY193" s="148"/>
      <c r="BEZ193" s="148"/>
      <c r="BFA193" s="148"/>
      <c r="BFB193" s="148"/>
      <c r="BFC193" s="148"/>
      <c r="BFD193" s="148"/>
      <c r="BFE193" s="148"/>
      <c r="BFF193" s="148"/>
      <c r="BFG193" s="148"/>
      <c r="BFH193" s="148"/>
      <c r="BFI193" s="148"/>
      <c r="BFJ193" s="148"/>
      <c r="BFK193" s="148"/>
      <c r="BFL193" s="148"/>
      <c r="BFM193" s="148"/>
      <c r="BFN193" s="148"/>
      <c r="BFO193" s="148"/>
      <c r="BFP193" s="148"/>
      <c r="BFQ193" s="148"/>
      <c r="BFR193" s="148"/>
      <c r="BFS193" s="148"/>
      <c r="BFT193" s="148"/>
      <c r="BFU193" s="148"/>
      <c r="BFV193" s="148"/>
      <c r="BFW193" s="148"/>
      <c r="BFX193" s="148"/>
      <c r="BFY193" s="148"/>
      <c r="BFZ193" s="148"/>
      <c r="BGA193" s="148"/>
      <c r="BGB193" s="148"/>
      <c r="BGC193" s="148"/>
      <c r="BGD193" s="148"/>
      <c r="BGE193" s="148"/>
      <c r="BGF193" s="148"/>
      <c r="BGG193" s="148"/>
      <c r="BGH193" s="148"/>
      <c r="BGI193" s="148"/>
      <c r="BGJ193" s="148"/>
      <c r="BGK193" s="148"/>
      <c r="BGL193" s="148"/>
      <c r="BGM193" s="148"/>
      <c r="BGN193" s="148"/>
      <c r="BGO193" s="148"/>
      <c r="BGP193" s="148"/>
      <c r="BGQ193" s="148"/>
      <c r="BGR193" s="148"/>
      <c r="BGS193" s="148"/>
      <c r="BGT193" s="148"/>
      <c r="BGU193" s="148"/>
      <c r="BGV193" s="148"/>
      <c r="BGW193" s="148"/>
      <c r="BGX193" s="148"/>
      <c r="BGY193" s="148"/>
      <c r="BGZ193" s="148"/>
      <c r="BHA193" s="148"/>
      <c r="BHB193" s="148"/>
      <c r="BHC193" s="148"/>
      <c r="BHD193" s="148"/>
      <c r="BHE193" s="148"/>
      <c r="BHF193" s="148"/>
      <c r="BHG193" s="148"/>
      <c r="BHH193" s="148"/>
      <c r="BHI193" s="148"/>
      <c r="BHJ193" s="148"/>
      <c r="BHK193" s="148"/>
      <c r="BHL193" s="148"/>
      <c r="BHM193" s="148"/>
      <c r="BHN193" s="148"/>
      <c r="BHO193" s="148"/>
      <c r="BHP193" s="148"/>
      <c r="BHQ193" s="148"/>
      <c r="BHR193" s="148"/>
      <c r="BHS193" s="148"/>
      <c r="BHT193" s="148"/>
      <c r="BHU193" s="148"/>
      <c r="BHV193" s="148"/>
      <c r="BHW193" s="148"/>
      <c r="BHX193" s="148"/>
      <c r="BHY193" s="148"/>
      <c r="BHZ193" s="148"/>
      <c r="BIA193" s="148"/>
      <c r="BIB193" s="148"/>
      <c r="BIC193" s="148"/>
      <c r="BID193" s="148"/>
      <c r="BIE193" s="148"/>
      <c r="BIF193" s="148"/>
      <c r="BIG193" s="148"/>
      <c r="BIH193" s="148"/>
      <c r="BII193" s="148"/>
      <c r="BIJ193" s="148"/>
      <c r="BIK193" s="148"/>
      <c r="BIL193" s="148"/>
      <c r="BIM193" s="148"/>
      <c r="BIN193" s="148"/>
      <c r="BIO193" s="148"/>
      <c r="BIP193" s="148"/>
      <c r="BIQ193" s="148"/>
      <c r="BIR193" s="148"/>
      <c r="BIS193" s="148"/>
      <c r="BIT193" s="148"/>
      <c r="BIU193" s="148"/>
      <c r="BIV193" s="148"/>
      <c r="BIW193" s="148"/>
      <c r="BIX193" s="148"/>
      <c r="BIY193" s="148"/>
      <c r="BIZ193" s="148"/>
      <c r="BJA193" s="148"/>
      <c r="BJB193" s="148"/>
      <c r="BJC193" s="148"/>
      <c r="BJD193" s="148"/>
      <c r="BJE193" s="148"/>
      <c r="BJF193" s="148"/>
      <c r="BJG193" s="148"/>
      <c r="BJH193" s="148"/>
      <c r="BJI193" s="148"/>
      <c r="BJJ193" s="148"/>
      <c r="BJK193" s="148"/>
      <c r="BJL193" s="148"/>
      <c r="BJM193" s="148"/>
      <c r="BJN193" s="148"/>
      <c r="BJO193" s="148"/>
      <c r="BJP193" s="148"/>
      <c r="BJQ193" s="148"/>
      <c r="BJR193" s="148"/>
      <c r="BJS193" s="148"/>
      <c r="BJT193" s="148"/>
      <c r="BJU193" s="148"/>
      <c r="BJV193" s="148"/>
      <c r="BJW193" s="148"/>
      <c r="BJX193" s="148"/>
      <c r="BJY193" s="148"/>
      <c r="BJZ193" s="148"/>
      <c r="BKA193" s="148"/>
      <c r="BKB193" s="148"/>
      <c r="BKC193" s="148"/>
      <c r="BKD193" s="148"/>
      <c r="BKE193" s="148"/>
      <c r="BKF193" s="148"/>
      <c r="BKG193" s="148"/>
      <c r="BKH193" s="148"/>
      <c r="BKI193" s="148"/>
      <c r="BKJ193" s="148"/>
      <c r="BKK193" s="148"/>
      <c r="BKL193" s="148"/>
      <c r="BKM193" s="148"/>
      <c r="BKN193" s="148"/>
      <c r="BKO193" s="148"/>
      <c r="BKP193" s="148"/>
      <c r="BKQ193" s="148"/>
      <c r="BKR193" s="148"/>
      <c r="BKS193" s="148"/>
      <c r="BKT193" s="148"/>
      <c r="BKU193" s="148"/>
      <c r="BKV193" s="148"/>
      <c r="BKW193" s="148"/>
      <c r="BKX193" s="148"/>
      <c r="BKY193" s="148"/>
      <c r="BKZ193" s="148"/>
      <c r="BLA193" s="148"/>
      <c r="BLB193" s="148"/>
      <c r="BLC193" s="148"/>
      <c r="BLD193" s="148"/>
      <c r="BLE193" s="148"/>
      <c r="BLF193" s="148"/>
      <c r="BLG193" s="148"/>
      <c r="BLH193" s="148"/>
      <c r="BLI193" s="148"/>
      <c r="BLJ193" s="148"/>
      <c r="BLK193" s="148"/>
      <c r="BLL193" s="148"/>
      <c r="BLM193" s="148"/>
      <c r="BLN193" s="148"/>
      <c r="BLO193" s="148"/>
      <c r="BLP193" s="148"/>
      <c r="BLQ193" s="148"/>
      <c r="BLR193" s="148"/>
      <c r="BLS193" s="148"/>
      <c r="BLT193" s="148"/>
      <c r="BLU193" s="148"/>
      <c r="BLV193" s="148"/>
      <c r="BLW193" s="148"/>
      <c r="BLX193" s="148"/>
      <c r="BLY193" s="148"/>
      <c r="BLZ193" s="148"/>
      <c r="BMA193" s="148"/>
      <c r="BMB193" s="148"/>
      <c r="BMC193" s="148"/>
      <c r="BMD193" s="148"/>
      <c r="BME193" s="148"/>
      <c r="BMF193" s="148"/>
      <c r="BMG193" s="148"/>
      <c r="BMH193" s="148"/>
      <c r="BMI193" s="148"/>
      <c r="BMJ193" s="148"/>
      <c r="BMK193" s="148"/>
      <c r="BML193" s="148"/>
      <c r="BMM193" s="148"/>
      <c r="BMN193" s="148"/>
      <c r="BMO193" s="148"/>
      <c r="BMP193" s="148"/>
      <c r="BMQ193" s="148"/>
      <c r="BMR193" s="148"/>
      <c r="BMS193" s="148"/>
      <c r="BMT193" s="148"/>
      <c r="BMU193" s="148"/>
      <c r="BMV193" s="148"/>
      <c r="BMW193" s="148"/>
      <c r="BMX193" s="148"/>
      <c r="BMY193" s="148"/>
      <c r="BMZ193" s="148"/>
      <c r="BNA193" s="148"/>
      <c r="BNB193" s="148"/>
      <c r="BNC193" s="148"/>
      <c r="BND193" s="148"/>
      <c r="BNE193" s="148"/>
      <c r="BNF193" s="148"/>
      <c r="BNG193" s="148"/>
      <c r="BNH193" s="148"/>
      <c r="BNI193" s="148"/>
      <c r="BNJ193" s="148"/>
      <c r="BNK193" s="148"/>
      <c r="BNL193" s="148"/>
      <c r="BNM193" s="148"/>
      <c r="BNN193" s="148"/>
      <c r="BNO193" s="148"/>
      <c r="BNP193" s="148"/>
      <c r="BNQ193" s="148"/>
      <c r="BNR193" s="148"/>
      <c r="BNS193" s="148"/>
      <c r="BNT193" s="148"/>
      <c r="BNU193" s="148"/>
      <c r="BNV193" s="148"/>
      <c r="BNW193" s="148"/>
      <c r="BNX193" s="148"/>
      <c r="BNY193" s="148"/>
      <c r="BNZ193" s="148"/>
      <c r="BOA193" s="148"/>
      <c r="BOB193" s="148"/>
      <c r="BOC193" s="148"/>
      <c r="BOD193" s="148"/>
      <c r="BOE193" s="148"/>
      <c r="BOF193" s="148"/>
      <c r="BOG193" s="148"/>
      <c r="BOH193" s="148"/>
      <c r="BOI193" s="148"/>
      <c r="BOJ193" s="148"/>
      <c r="BOK193" s="148"/>
      <c r="BOL193" s="148"/>
      <c r="BOM193" s="148"/>
      <c r="BON193" s="148"/>
      <c r="BOO193" s="148"/>
      <c r="BOP193" s="148"/>
      <c r="BOQ193" s="148"/>
      <c r="BOR193" s="148"/>
      <c r="BOS193" s="148"/>
      <c r="BOT193" s="148"/>
      <c r="BOU193" s="148"/>
      <c r="BOV193" s="148"/>
      <c r="BOW193" s="148"/>
      <c r="BOX193" s="148"/>
      <c r="BOY193" s="148"/>
      <c r="BOZ193" s="148"/>
      <c r="BPA193" s="148"/>
      <c r="BPB193" s="148"/>
      <c r="BPC193" s="148"/>
      <c r="BPD193" s="148"/>
      <c r="BPE193" s="148"/>
      <c r="BPF193" s="148"/>
      <c r="BPG193" s="148"/>
      <c r="BPH193" s="148"/>
      <c r="BPI193" s="148"/>
      <c r="BPJ193" s="148"/>
      <c r="BPK193" s="148"/>
      <c r="BPL193" s="148"/>
      <c r="BPM193" s="148"/>
      <c r="BPN193" s="148"/>
      <c r="BPO193" s="148"/>
      <c r="BPP193" s="148"/>
      <c r="BPQ193" s="148"/>
      <c r="BPR193" s="148"/>
      <c r="BPS193" s="148"/>
      <c r="BPT193" s="148"/>
      <c r="BPU193" s="148"/>
      <c r="BPV193" s="148"/>
      <c r="BPW193" s="148"/>
      <c r="BPX193" s="148"/>
      <c r="BPY193" s="148"/>
      <c r="BPZ193" s="148"/>
      <c r="BQA193" s="148"/>
      <c r="BQB193" s="148"/>
      <c r="BQC193" s="148"/>
      <c r="BQD193" s="148"/>
      <c r="BQE193" s="148"/>
      <c r="BQF193" s="148"/>
      <c r="BQG193" s="148"/>
      <c r="BQH193" s="148"/>
      <c r="BQI193" s="148"/>
      <c r="BQJ193" s="148"/>
      <c r="BQK193" s="148"/>
      <c r="BQL193" s="148"/>
      <c r="BQM193" s="148"/>
      <c r="BQN193" s="148"/>
      <c r="BQO193" s="148"/>
      <c r="BQP193" s="148"/>
      <c r="BQQ193" s="148"/>
      <c r="BQR193" s="148"/>
      <c r="BQS193" s="148"/>
      <c r="BQT193" s="148"/>
      <c r="BQU193" s="148"/>
      <c r="BQV193" s="148"/>
      <c r="BQW193" s="148"/>
      <c r="BQX193" s="148"/>
      <c r="BQY193" s="148"/>
      <c r="BQZ193" s="148"/>
      <c r="BRA193" s="148"/>
      <c r="BRB193" s="148"/>
      <c r="BRC193" s="148"/>
      <c r="BRD193" s="148"/>
      <c r="BRE193" s="148"/>
      <c r="BRF193" s="148"/>
      <c r="BRG193" s="148"/>
      <c r="BRH193" s="148"/>
      <c r="BRI193" s="148"/>
      <c r="BRJ193" s="148"/>
      <c r="BRK193" s="148"/>
      <c r="BRL193" s="148"/>
      <c r="BRM193" s="148"/>
      <c r="BRN193" s="148"/>
      <c r="BRO193" s="148"/>
      <c r="BRP193" s="148"/>
      <c r="BRQ193" s="148"/>
      <c r="BRR193" s="148"/>
      <c r="BRS193" s="148"/>
      <c r="BRT193" s="148"/>
      <c r="BRU193" s="148"/>
      <c r="BRV193" s="148"/>
      <c r="BRW193" s="148"/>
      <c r="BRX193" s="148"/>
      <c r="BRY193" s="148"/>
      <c r="BRZ193" s="148"/>
      <c r="BSA193" s="148"/>
      <c r="BSB193" s="148"/>
      <c r="BSC193" s="148"/>
      <c r="BSD193" s="148"/>
      <c r="BSE193" s="148"/>
      <c r="BSF193" s="148"/>
      <c r="BSG193" s="148"/>
      <c r="BSH193" s="148"/>
      <c r="BSI193" s="148"/>
      <c r="BSJ193" s="148"/>
      <c r="BSK193" s="148"/>
      <c r="BSL193" s="148"/>
      <c r="BSM193" s="148"/>
      <c r="BSN193" s="148"/>
      <c r="BSO193" s="148"/>
      <c r="BSP193" s="148"/>
      <c r="BSQ193" s="148"/>
      <c r="BSR193" s="148"/>
      <c r="BSS193" s="148"/>
      <c r="BST193" s="148"/>
      <c r="BSU193" s="148"/>
      <c r="BSV193" s="148"/>
      <c r="BSW193" s="148"/>
      <c r="BSX193" s="148"/>
      <c r="BSY193" s="148"/>
      <c r="BSZ193" s="148"/>
      <c r="BTA193" s="148"/>
      <c r="BTB193" s="148"/>
      <c r="BTC193" s="148"/>
      <c r="BTD193" s="148"/>
      <c r="BTE193" s="148"/>
      <c r="BTF193" s="148"/>
      <c r="BTG193" s="148"/>
      <c r="BTH193" s="148"/>
      <c r="BTI193" s="148"/>
      <c r="BTJ193" s="148"/>
      <c r="BTK193" s="148"/>
      <c r="BTL193" s="148"/>
      <c r="BTM193" s="148"/>
      <c r="BTN193" s="148"/>
      <c r="BTO193" s="148"/>
      <c r="BTP193" s="148"/>
      <c r="BTQ193" s="148"/>
      <c r="BTR193" s="148"/>
      <c r="BTS193" s="148"/>
      <c r="BTT193" s="148"/>
      <c r="BTU193" s="148"/>
      <c r="BTV193" s="148"/>
      <c r="BTW193" s="148"/>
      <c r="BTX193" s="148"/>
      <c r="BTY193" s="148"/>
      <c r="BTZ193" s="148"/>
      <c r="BUA193" s="148"/>
      <c r="BUB193" s="148"/>
      <c r="BUC193" s="148"/>
      <c r="BUD193" s="148"/>
      <c r="BUE193" s="148"/>
      <c r="BUF193" s="148"/>
      <c r="BUG193" s="148"/>
      <c r="BUH193" s="148"/>
      <c r="BUI193" s="148"/>
      <c r="BUJ193" s="148"/>
      <c r="BUK193" s="148"/>
      <c r="BUL193" s="148"/>
      <c r="BUM193" s="148"/>
      <c r="BUN193" s="148"/>
      <c r="BUO193" s="148"/>
      <c r="BUP193" s="148"/>
      <c r="BUQ193" s="148"/>
      <c r="BUR193" s="148"/>
      <c r="BUS193" s="148"/>
      <c r="BUT193" s="148"/>
      <c r="BUU193" s="148"/>
      <c r="BUV193" s="148"/>
      <c r="BUW193" s="148"/>
      <c r="BUX193" s="148"/>
      <c r="BUY193" s="148"/>
      <c r="BUZ193" s="148"/>
      <c r="BVA193" s="148"/>
      <c r="BVB193" s="148"/>
      <c r="BVC193" s="148"/>
      <c r="BVD193" s="148"/>
      <c r="BVE193" s="148"/>
      <c r="BVF193" s="148"/>
      <c r="BVG193" s="148"/>
      <c r="BVH193" s="148"/>
      <c r="BVI193" s="148"/>
      <c r="BVJ193" s="148"/>
      <c r="BVK193" s="148"/>
      <c r="BVL193" s="148"/>
      <c r="BVM193" s="148"/>
      <c r="BVN193" s="148"/>
      <c r="BVO193" s="148"/>
      <c r="BVP193" s="148"/>
      <c r="BVQ193" s="148"/>
      <c r="BVR193" s="148"/>
      <c r="BVS193" s="148"/>
      <c r="BVT193" s="148"/>
      <c r="BVU193" s="148"/>
      <c r="BVV193" s="148"/>
      <c r="BVW193" s="148"/>
      <c r="BVX193" s="148"/>
      <c r="BVY193" s="148"/>
      <c r="BVZ193" s="148"/>
      <c r="BWA193" s="148"/>
      <c r="BWB193" s="148"/>
      <c r="BWC193" s="148"/>
      <c r="BWD193" s="148"/>
      <c r="BWE193" s="148"/>
      <c r="BWF193" s="148"/>
      <c r="BWG193" s="148"/>
      <c r="BWH193" s="148"/>
      <c r="BWI193" s="148"/>
      <c r="BWJ193" s="148"/>
      <c r="BWK193" s="148"/>
      <c r="BWL193" s="148"/>
      <c r="BWM193" s="148"/>
      <c r="BWN193" s="148"/>
      <c r="BWO193" s="148"/>
      <c r="BWP193" s="148"/>
      <c r="BWQ193" s="148"/>
      <c r="BWR193" s="148"/>
      <c r="BWS193" s="148"/>
      <c r="BWT193" s="148"/>
      <c r="BWU193" s="148"/>
      <c r="BWV193" s="148"/>
      <c r="BWW193" s="148"/>
      <c r="BWX193" s="148"/>
      <c r="BWY193" s="148"/>
      <c r="BWZ193" s="148"/>
      <c r="BXA193" s="148"/>
      <c r="BXB193" s="148"/>
      <c r="BXC193" s="148"/>
      <c r="BXD193" s="148"/>
      <c r="BXE193" s="148"/>
      <c r="BXF193" s="148"/>
      <c r="BXG193" s="148"/>
      <c r="BXH193" s="148"/>
      <c r="BXI193" s="148"/>
      <c r="BXJ193" s="148"/>
      <c r="BXK193" s="148"/>
      <c r="BXL193" s="148"/>
      <c r="BXM193" s="148"/>
      <c r="BXN193" s="148"/>
      <c r="BXO193" s="148"/>
      <c r="BXP193" s="148"/>
      <c r="BXQ193" s="148"/>
      <c r="BXR193" s="148"/>
      <c r="BXS193" s="148"/>
      <c r="BXT193" s="148"/>
      <c r="BXU193" s="148"/>
      <c r="BXV193" s="148"/>
      <c r="BXW193" s="148"/>
      <c r="BXX193" s="148"/>
      <c r="BXY193" s="148"/>
      <c r="BXZ193" s="148"/>
      <c r="BYA193" s="148"/>
      <c r="BYB193" s="148"/>
      <c r="BYC193" s="148"/>
      <c r="BYD193" s="148"/>
      <c r="BYE193" s="148"/>
      <c r="BYF193" s="148"/>
      <c r="BYG193" s="148"/>
      <c r="BYH193" s="148"/>
      <c r="BYI193" s="148"/>
      <c r="BYJ193" s="148"/>
      <c r="BYK193" s="148"/>
      <c r="BYL193" s="148"/>
      <c r="BYM193" s="148"/>
      <c r="BYN193" s="148"/>
      <c r="BYO193" s="148"/>
      <c r="BYP193" s="148"/>
      <c r="BYQ193" s="148"/>
      <c r="BYR193" s="148"/>
      <c r="BYS193" s="148"/>
      <c r="BYT193" s="148"/>
      <c r="BYU193" s="148"/>
      <c r="BYV193" s="148"/>
      <c r="BYW193" s="148"/>
      <c r="BYX193" s="148"/>
      <c r="BYY193" s="148"/>
      <c r="BYZ193" s="148"/>
      <c r="BZA193" s="148"/>
      <c r="BZB193" s="148"/>
      <c r="BZC193" s="148"/>
      <c r="BZD193" s="148"/>
      <c r="BZE193" s="148"/>
      <c r="BZF193" s="148"/>
      <c r="BZG193" s="148"/>
      <c r="BZH193" s="148"/>
      <c r="BZI193" s="148"/>
      <c r="BZJ193" s="148"/>
      <c r="BZK193" s="148"/>
      <c r="BZL193" s="148"/>
      <c r="BZM193" s="148"/>
      <c r="BZN193" s="148"/>
      <c r="BZO193" s="148"/>
      <c r="BZP193" s="148"/>
      <c r="BZQ193" s="148"/>
      <c r="BZR193" s="148"/>
      <c r="BZS193" s="148"/>
      <c r="BZT193" s="148"/>
      <c r="BZU193" s="148"/>
      <c r="BZV193" s="148"/>
      <c r="BZW193" s="148"/>
      <c r="BZX193" s="148"/>
      <c r="BZY193" s="148"/>
      <c r="BZZ193" s="148"/>
      <c r="CAA193" s="148"/>
      <c r="CAB193" s="148"/>
      <c r="CAC193" s="148"/>
      <c r="CAD193" s="148"/>
      <c r="CAE193" s="148"/>
      <c r="CAF193" s="148"/>
      <c r="CAG193" s="148"/>
      <c r="CAH193" s="148"/>
      <c r="CAI193" s="148"/>
      <c r="CAJ193" s="148"/>
      <c r="CAK193" s="148"/>
      <c r="CAL193" s="148"/>
      <c r="CAM193" s="148"/>
      <c r="CAN193" s="148"/>
      <c r="CAO193" s="148"/>
      <c r="CAP193" s="148"/>
      <c r="CAQ193" s="148"/>
      <c r="CAR193" s="148"/>
      <c r="CAS193" s="148"/>
      <c r="CAT193" s="148"/>
      <c r="CAU193" s="148"/>
      <c r="CAV193" s="148"/>
      <c r="CAW193" s="148"/>
      <c r="CAX193" s="148"/>
      <c r="CAY193" s="148"/>
      <c r="CAZ193" s="148"/>
      <c r="CBA193" s="148"/>
      <c r="CBB193" s="148"/>
      <c r="CBC193" s="148"/>
      <c r="CBD193" s="148"/>
      <c r="CBE193" s="148"/>
      <c r="CBF193" s="148"/>
      <c r="CBG193" s="148"/>
      <c r="CBH193" s="148"/>
      <c r="CBI193" s="148"/>
      <c r="CBJ193" s="148"/>
      <c r="CBK193" s="148"/>
      <c r="CBL193" s="148"/>
      <c r="CBM193" s="148"/>
      <c r="CBN193" s="148"/>
      <c r="CBO193" s="148"/>
      <c r="CBP193" s="148"/>
      <c r="CBQ193" s="148"/>
      <c r="CBR193" s="148"/>
      <c r="CBS193" s="148"/>
      <c r="CBT193" s="148"/>
      <c r="CBU193" s="148"/>
      <c r="CBV193" s="148"/>
      <c r="CBW193" s="148"/>
      <c r="CBX193" s="148"/>
      <c r="CBY193" s="148"/>
      <c r="CBZ193" s="148"/>
      <c r="CCA193" s="148"/>
      <c r="CCB193" s="148"/>
      <c r="CCC193" s="148"/>
      <c r="CCD193" s="148"/>
      <c r="CCE193" s="148"/>
      <c r="CCF193" s="148"/>
      <c r="CCG193" s="148"/>
      <c r="CCH193" s="148"/>
      <c r="CCI193" s="148"/>
      <c r="CCJ193" s="148"/>
      <c r="CCK193" s="148"/>
      <c r="CCL193" s="148"/>
      <c r="CCM193" s="148"/>
      <c r="CCN193" s="148"/>
      <c r="CCO193" s="148"/>
      <c r="CCP193" s="148"/>
      <c r="CCQ193" s="148"/>
      <c r="CCR193" s="148"/>
      <c r="CCS193" s="148"/>
      <c r="CCT193" s="148"/>
      <c r="CCU193" s="148"/>
      <c r="CCV193" s="148"/>
      <c r="CCW193" s="148"/>
      <c r="CCX193" s="148"/>
      <c r="CCY193" s="148"/>
      <c r="CCZ193" s="148"/>
      <c r="CDA193" s="148"/>
      <c r="CDB193" s="148"/>
      <c r="CDC193" s="148"/>
      <c r="CDD193" s="148"/>
      <c r="CDE193" s="148"/>
      <c r="CDF193" s="148"/>
      <c r="CDG193" s="148"/>
      <c r="CDH193" s="148"/>
      <c r="CDI193" s="148"/>
      <c r="CDJ193" s="148"/>
      <c r="CDK193" s="148"/>
      <c r="CDL193" s="148"/>
      <c r="CDM193" s="148"/>
      <c r="CDN193" s="148"/>
      <c r="CDO193" s="148"/>
      <c r="CDP193" s="148"/>
      <c r="CDQ193" s="148"/>
      <c r="CDR193" s="148"/>
      <c r="CDS193" s="148"/>
      <c r="CDT193" s="148"/>
      <c r="CDU193" s="148"/>
      <c r="CDV193" s="148"/>
      <c r="CDW193" s="148"/>
      <c r="CDX193" s="148"/>
      <c r="CDY193" s="148"/>
      <c r="CDZ193" s="148"/>
      <c r="CEA193" s="148"/>
      <c r="CEB193" s="148"/>
      <c r="CEC193" s="148"/>
      <c r="CED193" s="148"/>
      <c r="CEE193" s="148"/>
      <c r="CEF193" s="148"/>
      <c r="CEG193" s="148"/>
      <c r="CEH193" s="148"/>
      <c r="CEI193" s="148"/>
      <c r="CEJ193" s="148"/>
      <c r="CEK193" s="148"/>
      <c r="CEL193" s="148"/>
      <c r="CEM193" s="148"/>
      <c r="CEN193" s="148"/>
      <c r="CEO193" s="148"/>
      <c r="CEP193" s="148"/>
      <c r="CEQ193" s="148"/>
      <c r="CER193" s="148"/>
      <c r="CES193" s="148"/>
      <c r="CET193" s="148"/>
      <c r="CEU193" s="148"/>
      <c r="CEV193" s="148"/>
      <c r="CEW193" s="148"/>
      <c r="CEX193" s="148"/>
      <c r="CEY193" s="148"/>
      <c r="CEZ193" s="148"/>
      <c r="CFA193" s="148"/>
      <c r="CFB193" s="148"/>
      <c r="CFC193" s="148"/>
      <c r="CFD193" s="148"/>
      <c r="CFE193" s="148"/>
      <c r="CFF193" s="148"/>
      <c r="CFG193" s="148"/>
      <c r="CFH193" s="148"/>
      <c r="CFI193" s="148"/>
      <c r="CFJ193" s="148"/>
      <c r="CFK193" s="148"/>
      <c r="CFL193" s="148"/>
      <c r="CFM193" s="148"/>
      <c r="CFN193" s="148"/>
      <c r="CFO193" s="148"/>
      <c r="CFP193" s="148"/>
      <c r="CFQ193" s="148"/>
      <c r="CFR193" s="148"/>
      <c r="CFS193" s="148"/>
      <c r="CFT193" s="148"/>
      <c r="CFU193" s="148"/>
      <c r="CFV193" s="148"/>
      <c r="CFW193" s="148"/>
      <c r="CFX193" s="148"/>
      <c r="CFY193" s="148"/>
      <c r="CFZ193" s="148"/>
      <c r="CGA193" s="148"/>
      <c r="CGB193" s="148"/>
      <c r="CGC193" s="148"/>
      <c r="CGD193" s="148"/>
      <c r="CGE193" s="148"/>
      <c r="CGF193" s="148"/>
      <c r="CGG193" s="148"/>
      <c r="CGH193" s="148"/>
      <c r="CGI193" s="148"/>
      <c r="CGJ193" s="148"/>
      <c r="CGK193" s="148"/>
      <c r="CGL193" s="148"/>
      <c r="CGM193" s="148"/>
      <c r="CGN193" s="148"/>
      <c r="CGO193" s="148"/>
      <c r="CGP193" s="148"/>
      <c r="CGQ193" s="148"/>
      <c r="CGR193" s="148"/>
      <c r="CGS193" s="148"/>
      <c r="CGT193" s="148"/>
      <c r="CGU193" s="148"/>
      <c r="CGV193" s="148"/>
      <c r="CGW193" s="148"/>
      <c r="CGX193" s="148"/>
      <c r="CGY193" s="148"/>
      <c r="CGZ193" s="148"/>
      <c r="CHA193" s="148"/>
      <c r="CHB193" s="148"/>
      <c r="CHC193" s="148"/>
      <c r="CHD193" s="148"/>
      <c r="CHE193" s="148"/>
      <c r="CHF193" s="148"/>
      <c r="CHG193" s="148"/>
      <c r="CHH193" s="148"/>
      <c r="CHI193" s="148"/>
      <c r="CHJ193" s="148"/>
      <c r="CHK193" s="148"/>
      <c r="CHL193" s="148"/>
      <c r="CHM193" s="148"/>
      <c r="CHN193" s="148"/>
      <c r="CHO193" s="148"/>
      <c r="CHP193" s="148"/>
      <c r="CHQ193" s="148"/>
      <c r="CHR193" s="148"/>
      <c r="CHS193" s="148"/>
      <c r="CHT193" s="148"/>
      <c r="CHU193" s="148"/>
      <c r="CHV193" s="148"/>
      <c r="CHW193" s="148"/>
      <c r="CHX193" s="148"/>
      <c r="CHY193" s="148"/>
      <c r="CHZ193" s="148"/>
      <c r="CIA193" s="148"/>
      <c r="CIB193" s="148"/>
      <c r="CIC193" s="148"/>
      <c r="CID193" s="148"/>
      <c r="CIE193" s="148"/>
      <c r="CIF193" s="148"/>
      <c r="CIG193" s="148"/>
      <c r="CIH193" s="148"/>
      <c r="CII193" s="148"/>
      <c r="CIJ193" s="148"/>
      <c r="CIK193" s="148"/>
      <c r="CIL193" s="148"/>
      <c r="CIM193" s="148"/>
      <c r="CIN193" s="148"/>
      <c r="CIO193" s="148"/>
      <c r="CIP193" s="148"/>
      <c r="CIQ193" s="148"/>
      <c r="CIR193" s="148"/>
      <c r="CIS193" s="148"/>
      <c r="CIT193" s="148"/>
      <c r="CIU193" s="148"/>
      <c r="CIV193" s="148"/>
      <c r="CIW193" s="148"/>
      <c r="CIX193" s="148"/>
      <c r="CIY193" s="148"/>
      <c r="CIZ193" s="148"/>
      <c r="CJA193" s="148"/>
      <c r="CJB193" s="148"/>
      <c r="CJC193" s="148"/>
      <c r="CJD193" s="148"/>
      <c r="CJE193" s="148"/>
      <c r="CJF193" s="148"/>
      <c r="CJG193" s="148"/>
      <c r="CJH193" s="148"/>
      <c r="CJI193" s="148"/>
      <c r="CJJ193" s="148"/>
      <c r="CJK193" s="148"/>
      <c r="CJL193" s="148"/>
      <c r="CJM193" s="148"/>
      <c r="CJN193" s="148"/>
      <c r="CJO193" s="148"/>
      <c r="CJP193" s="148"/>
      <c r="CJQ193" s="148"/>
      <c r="CJR193" s="148"/>
      <c r="CJS193" s="148"/>
      <c r="CJT193" s="148"/>
      <c r="CJU193" s="148"/>
      <c r="CJV193" s="148"/>
      <c r="CJW193" s="148"/>
      <c r="CJX193" s="148"/>
      <c r="CJY193" s="148"/>
      <c r="CJZ193" s="148"/>
      <c r="CKA193" s="148"/>
      <c r="CKB193" s="148"/>
      <c r="CKC193" s="148"/>
      <c r="CKD193" s="148"/>
      <c r="CKE193" s="148"/>
      <c r="CKF193" s="148"/>
      <c r="CKG193" s="148"/>
      <c r="CKH193" s="148"/>
      <c r="CKI193" s="148"/>
      <c r="CKJ193" s="148"/>
      <c r="CKK193" s="148"/>
      <c r="CKL193" s="148"/>
      <c r="CKM193" s="148"/>
      <c r="CKN193" s="148"/>
      <c r="CKO193" s="148"/>
      <c r="CKP193" s="148"/>
      <c r="CKQ193" s="148"/>
      <c r="CKR193" s="148"/>
      <c r="CKS193" s="148"/>
      <c r="CKT193" s="148"/>
      <c r="CKU193" s="148"/>
      <c r="CKV193" s="148"/>
      <c r="CKW193" s="148"/>
      <c r="CKX193" s="148"/>
      <c r="CKY193" s="148"/>
      <c r="CKZ193" s="148"/>
      <c r="CLA193" s="148"/>
      <c r="CLB193" s="148"/>
      <c r="CLC193" s="148"/>
      <c r="CLD193" s="148"/>
      <c r="CLE193" s="148"/>
      <c r="CLF193" s="148"/>
      <c r="CLG193" s="148"/>
      <c r="CLH193" s="148"/>
      <c r="CLI193" s="148"/>
      <c r="CLJ193" s="148"/>
      <c r="CLK193" s="148"/>
      <c r="CLL193" s="148"/>
      <c r="CLM193" s="148"/>
      <c r="CLN193" s="148"/>
      <c r="CLO193" s="148"/>
      <c r="CLP193" s="148"/>
      <c r="CLQ193" s="148"/>
      <c r="CLR193" s="148"/>
      <c r="CLS193" s="148"/>
      <c r="CLT193" s="148"/>
      <c r="CLU193" s="148"/>
      <c r="CLV193" s="148"/>
      <c r="CLW193" s="148"/>
      <c r="CLX193" s="148"/>
      <c r="CLY193" s="148"/>
      <c r="CLZ193" s="148"/>
      <c r="CMA193" s="148"/>
      <c r="CMB193" s="148"/>
      <c r="CMC193" s="148"/>
      <c r="CMD193" s="148"/>
      <c r="CME193" s="148"/>
      <c r="CMF193" s="148"/>
      <c r="CMG193" s="148"/>
      <c r="CMH193" s="148"/>
      <c r="CMI193" s="148"/>
      <c r="CMJ193" s="148"/>
      <c r="CMK193" s="148"/>
      <c r="CML193" s="148"/>
      <c r="CMM193" s="148"/>
      <c r="CMN193" s="148"/>
      <c r="CMO193" s="148"/>
      <c r="CMP193" s="148"/>
      <c r="CMQ193" s="148"/>
      <c r="CMR193" s="148"/>
      <c r="CMS193" s="148"/>
      <c r="CMT193" s="148"/>
      <c r="CMU193" s="148"/>
      <c r="CMV193" s="148"/>
      <c r="CMW193" s="148"/>
      <c r="CMX193" s="148"/>
      <c r="CMY193" s="148"/>
      <c r="CMZ193" s="148"/>
      <c r="CNA193" s="148"/>
      <c r="CNB193" s="148"/>
      <c r="CNC193" s="148"/>
      <c r="CND193" s="148"/>
      <c r="CNE193" s="148"/>
      <c r="CNF193" s="148"/>
      <c r="CNG193" s="148"/>
      <c r="CNH193" s="148"/>
      <c r="CNI193" s="148"/>
      <c r="CNJ193" s="148"/>
      <c r="CNK193" s="148"/>
      <c r="CNL193" s="148"/>
      <c r="CNM193" s="148"/>
      <c r="CNN193" s="148"/>
      <c r="CNO193" s="148"/>
      <c r="CNP193" s="148"/>
      <c r="CNQ193" s="148"/>
      <c r="CNR193" s="148"/>
      <c r="CNS193" s="148"/>
      <c r="CNT193" s="148"/>
      <c r="CNU193" s="148"/>
      <c r="CNV193" s="148"/>
      <c r="CNW193" s="148"/>
      <c r="CNX193" s="148"/>
      <c r="CNY193" s="148"/>
      <c r="CNZ193" s="148"/>
      <c r="COA193" s="148"/>
      <c r="COB193" s="148"/>
      <c r="COC193" s="148"/>
      <c r="COD193" s="148"/>
      <c r="COE193" s="148"/>
      <c r="COF193" s="148"/>
      <c r="COG193" s="148"/>
      <c r="COH193" s="148"/>
      <c r="COI193" s="148"/>
      <c r="COJ193" s="148"/>
      <c r="COK193" s="148"/>
      <c r="COL193" s="148"/>
      <c r="COM193" s="148"/>
      <c r="CON193" s="148"/>
      <c r="COO193" s="148"/>
      <c r="COP193" s="148"/>
      <c r="COQ193" s="148"/>
      <c r="COR193" s="148"/>
      <c r="COS193" s="148"/>
      <c r="COT193" s="148"/>
      <c r="COU193" s="148"/>
      <c r="COV193" s="148"/>
      <c r="COW193" s="148"/>
      <c r="COX193" s="148"/>
      <c r="COY193" s="148"/>
      <c r="COZ193" s="148"/>
      <c r="CPA193" s="148"/>
      <c r="CPB193" s="148"/>
      <c r="CPC193" s="148"/>
      <c r="CPD193" s="148"/>
      <c r="CPE193" s="148"/>
      <c r="CPF193" s="148"/>
      <c r="CPG193" s="148"/>
      <c r="CPH193" s="148"/>
      <c r="CPI193" s="148"/>
      <c r="CPJ193" s="148"/>
      <c r="CPK193" s="148"/>
      <c r="CPL193" s="148"/>
      <c r="CPM193" s="148"/>
      <c r="CPN193" s="148"/>
      <c r="CPO193" s="148"/>
      <c r="CPP193" s="148"/>
      <c r="CPQ193" s="148"/>
      <c r="CPR193" s="148"/>
      <c r="CPS193" s="148"/>
      <c r="CPT193" s="148"/>
      <c r="CPU193" s="148"/>
      <c r="CPV193" s="148"/>
      <c r="CPW193" s="148"/>
      <c r="CPX193" s="148"/>
      <c r="CPY193" s="148"/>
      <c r="CPZ193" s="148"/>
      <c r="CQA193" s="148"/>
      <c r="CQB193" s="148"/>
      <c r="CQC193" s="148"/>
      <c r="CQD193" s="148"/>
      <c r="CQE193" s="148"/>
      <c r="CQF193" s="148"/>
      <c r="CQG193" s="148"/>
      <c r="CQH193" s="148"/>
      <c r="CQI193" s="148"/>
      <c r="CQJ193" s="148"/>
      <c r="CQK193" s="148"/>
      <c r="CQL193" s="148"/>
      <c r="CQM193" s="148"/>
      <c r="CQN193" s="148"/>
      <c r="CQO193" s="148"/>
      <c r="CQP193" s="148"/>
      <c r="CQQ193" s="148"/>
      <c r="CQR193" s="148"/>
      <c r="CQS193" s="148"/>
      <c r="CQT193" s="148"/>
      <c r="CQU193" s="148"/>
      <c r="CQV193" s="148"/>
      <c r="CQW193" s="148"/>
      <c r="CQX193" s="148"/>
      <c r="CQY193" s="148"/>
      <c r="CQZ193" s="148"/>
      <c r="CRA193" s="148"/>
      <c r="CRB193" s="148"/>
      <c r="CRC193" s="148"/>
      <c r="CRD193" s="148"/>
      <c r="CRE193" s="148"/>
      <c r="CRF193" s="148"/>
      <c r="CRG193" s="148"/>
      <c r="CRH193" s="148"/>
      <c r="CRI193" s="148"/>
      <c r="CRJ193" s="148"/>
      <c r="CRK193" s="148"/>
      <c r="CRL193" s="148"/>
      <c r="CRM193" s="148"/>
      <c r="CRN193" s="148"/>
      <c r="CRO193" s="148"/>
      <c r="CRP193" s="148"/>
      <c r="CRQ193" s="148"/>
      <c r="CRR193" s="148"/>
      <c r="CRS193" s="148"/>
      <c r="CRT193" s="148"/>
      <c r="CRU193" s="148"/>
      <c r="CRV193" s="148"/>
      <c r="CRW193" s="148"/>
      <c r="CRX193" s="148"/>
      <c r="CRY193" s="148"/>
      <c r="CRZ193" s="148"/>
      <c r="CSA193" s="148"/>
      <c r="CSB193" s="148"/>
      <c r="CSC193" s="148"/>
      <c r="CSD193" s="148"/>
      <c r="CSE193" s="148"/>
      <c r="CSF193" s="148"/>
      <c r="CSG193" s="148"/>
      <c r="CSH193" s="148"/>
      <c r="CSI193" s="148"/>
      <c r="CSJ193" s="148"/>
      <c r="CSK193" s="148"/>
      <c r="CSL193" s="148"/>
      <c r="CSM193" s="148"/>
      <c r="CSN193" s="148"/>
      <c r="CSO193" s="148"/>
      <c r="CSP193" s="148"/>
      <c r="CSQ193" s="148"/>
      <c r="CSR193" s="148"/>
      <c r="CSS193" s="148"/>
      <c r="CST193" s="148"/>
      <c r="CSU193" s="148"/>
      <c r="CSV193" s="148"/>
      <c r="CSW193" s="148"/>
      <c r="CSX193" s="148"/>
      <c r="CSY193" s="148"/>
      <c r="CSZ193" s="148"/>
      <c r="CTA193" s="148"/>
      <c r="CTB193" s="148"/>
      <c r="CTC193" s="148"/>
      <c r="CTD193" s="148"/>
      <c r="CTE193" s="148"/>
      <c r="CTF193" s="148"/>
      <c r="CTG193" s="148"/>
      <c r="CTH193" s="148"/>
      <c r="CTI193" s="148"/>
      <c r="CTJ193" s="148"/>
      <c r="CTK193" s="148"/>
      <c r="CTL193" s="148"/>
      <c r="CTM193" s="148"/>
      <c r="CTN193" s="148"/>
      <c r="CTO193" s="148"/>
      <c r="CTP193" s="148"/>
      <c r="CTQ193" s="148"/>
      <c r="CTR193" s="148"/>
      <c r="CTS193" s="148"/>
      <c r="CTT193" s="148"/>
      <c r="CTU193" s="148"/>
      <c r="CTV193" s="148"/>
      <c r="CTW193" s="148"/>
      <c r="CTX193" s="148"/>
      <c r="CTY193" s="148"/>
      <c r="CTZ193" s="148"/>
      <c r="CUA193" s="148"/>
      <c r="CUB193" s="148"/>
      <c r="CUC193" s="148"/>
      <c r="CUD193" s="148"/>
      <c r="CUE193" s="148"/>
      <c r="CUF193" s="148"/>
      <c r="CUG193" s="148"/>
      <c r="CUH193" s="148"/>
      <c r="CUI193" s="148"/>
      <c r="CUJ193" s="148"/>
      <c r="CUK193" s="148"/>
      <c r="CUL193" s="148"/>
      <c r="CUM193" s="148"/>
      <c r="CUN193" s="148"/>
      <c r="CUO193" s="148"/>
      <c r="CUP193" s="148"/>
      <c r="CUQ193" s="148"/>
      <c r="CUR193" s="148"/>
      <c r="CUS193" s="148"/>
      <c r="CUT193" s="148"/>
      <c r="CUU193" s="148"/>
      <c r="CUV193" s="148"/>
      <c r="CUW193" s="148"/>
      <c r="CUX193" s="148"/>
      <c r="CUY193" s="148"/>
      <c r="CUZ193" s="148"/>
      <c r="CVA193" s="148"/>
      <c r="CVB193" s="148"/>
      <c r="CVC193" s="148"/>
      <c r="CVD193" s="148"/>
      <c r="CVE193" s="148"/>
      <c r="CVF193" s="148"/>
      <c r="CVG193" s="148"/>
      <c r="CVH193" s="148"/>
      <c r="CVI193" s="148"/>
      <c r="CVJ193" s="148"/>
      <c r="CVK193" s="148"/>
      <c r="CVL193" s="148"/>
      <c r="CVM193" s="148"/>
      <c r="CVN193" s="148"/>
      <c r="CVO193" s="148"/>
      <c r="CVP193" s="148"/>
      <c r="CVQ193" s="148"/>
      <c r="CVR193" s="148"/>
      <c r="CVS193" s="148"/>
      <c r="CVT193" s="148"/>
      <c r="CVU193" s="148"/>
      <c r="CVV193" s="148"/>
      <c r="CVW193" s="148"/>
      <c r="CVX193" s="148"/>
      <c r="CVY193" s="148"/>
      <c r="CVZ193" s="148"/>
      <c r="CWA193" s="148"/>
      <c r="CWB193" s="148"/>
      <c r="CWC193" s="148"/>
      <c r="CWD193" s="148"/>
      <c r="CWE193" s="148"/>
      <c r="CWF193" s="148"/>
      <c r="CWG193" s="148"/>
      <c r="CWH193" s="148"/>
      <c r="CWI193" s="148"/>
      <c r="CWJ193" s="148"/>
      <c r="CWK193" s="148"/>
      <c r="CWL193" s="148"/>
      <c r="CWM193" s="148"/>
      <c r="CWN193" s="148"/>
      <c r="CWO193" s="148"/>
      <c r="CWP193" s="148"/>
      <c r="CWQ193" s="148"/>
      <c r="CWR193" s="148"/>
      <c r="CWS193" s="148"/>
      <c r="CWT193" s="148"/>
      <c r="CWU193" s="148"/>
      <c r="CWV193" s="148"/>
      <c r="CWW193" s="148"/>
      <c r="CWX193" s="148"/>
      <c r="CWY193" s="148"/>
      <c r="CWZ193" s="148"/>
      <c r="CXA193" s="148"/>
      <c r="CXB193" s="148"/>
      <c r="CXC193" s="148"/>
      <c r="CXD193" s="148"/>
      <c r="CXE193" s="148"/>
      <c r="CXF193" s="148"/>
      <c r="CXG193" s="148"/>
      <c r="CXH193" s="148"/>
      <c r="CXI193" s="148"/>
      <c r="CXJ193" s="148"/>
      <c r="CXK193" s="148"/>
      <c r="CXL193" s="148"/>
      <c r="CXM193" s="148"/>
      <c r="CXN193" s="148"/>
      <c r="CXO193" s="148"/>
      <c r="CXP193" s="148"/>
      <c r="CXQ193" s="148"/>
      <c r="CXR193" s="148"/>
      <c r="CXS193" s="148"/>
      <c r="CXT193" s="148"/>
      <c r="CXU193" s="148"/>
      <c r="CXV193" s="148"/>
      <c r="CXW193" s="148"/>
      <c r="CXX193" s="148"/>
      <c r="CXY193" s="148"/>
      <c r="CXZ193" s="148"/>
      <c r="CYA193" s="148"/>
      <c r="CYB193" s="148"/>
      <c r="CYC193" s="148"/>
      <c r="CYD193" s="148"/>
      <c r="CYE193" s="148"/>
      <c r="CYF193" s="148"/>
      <c r="CYG193" s="148"/>
      <c r="CYH193" s="148"/>
      <c r="CYI193" s="148"/>
      <c r="CYJ193" s="148"/>
      <c r="CYK193" s="148"/>
      <c r="CYL193" s="148"/>
      <c r="CYM193" s="148"/>
      <c r="CYN193" s="148"/>
      <c r="CYO193" s="148"/>
      <c r="CYP193" s="148"/>
      <c r="CYQ193" s="148"/>
      <c r="CYR193" s="148"/>
      <c r="CYS193" s="148"/>
      <c r="CYT193" s="148"/>
      <c r="CYU193" s="148"/>
      <c r="CYV193" s="148"/>
      <c r="CYW193" s="148"/>
      <c r="CYX193" s="148"/>
      <c r="CYY193" s="148"/>
      <c r="CYZ193" s="148"/>
      <c r="CZA193" s="148"/>
      <c r="CZB193" s="148"/>
      <c r="CZC193" s="148"/>
      <c r="CZD193" s="148"/>
      <c r="CZE193" s="148"/>
      <c r="CZF193" s="148"/>
      <c r="CZG193" s="148"/>
      <c r="CZH193" s="148"/>
      <c r="CZI193" s="148"/>
      <c r="CZJ193" s="148"/>
      <c r="CZK193" s="148"/>
      <c r="CZL193" s="148"/>
      <c r="CZM193" s="148"/>
      <c r="CZN193" s="148"/>
      <c r="CZO193" s="148"/>
      <c r="CZP193" s="148"/>
      <c r="CZQ193" s="148"/>
      <c r="CZR193" s="148"/>
      <c r="CZS193" s="148"/>
      <c r="CZT193" s="148"/>
      <c r="CZU193" s="148"/>
      <c r="CZV193" s="148"/>
      <c r="CZW193" s="148"/>
      <c r="CZX193" s="148"/>
      <c r="CZY193" s="148"/>
      <c r="CZZ193" s="148"/>
      <c r="DAA193" s="148"/>
      <c r="DAB193" s="148"/>
      <c r="DAC193" s="148"/>
      <c r="DAD193" s="148"/>
      <c r="DAE193" s="148"/>
      <c r="DAF193" s="148"/>
      <c r="DAG193" s="148"/>
      <c r="DAH193" s="148"/>
      <c r="DAI193" s="148"/>
      <c r="DAJ193" s="148"/>
      <c r="DAK193" s="148"/>
      <c r="DAL193" s="148"/>
      <c r="DAM193" s="148"/>
      <c r="DAN193" s="148"/>
      <c r="DAO193" s="148"/>
      <c r="DAP193" s="148"/>
      <c r="DAQ193" s="148"/>
      <c r="DAR193" s="148"/>
      <c r="DAS193" s="148"/>
      <c r="DAT193" s="148"/>
      <c r="DAU193" s="148"/>
      <c r="DAV193" s="148"/>
      <c r="DAW193" s="148"/>
      <c r="DAX193" s="148"/>
      <c r="DAY193" s="148"/>
      <c r="DAZ193" s="148"/>
      <c r="DBA193" s="148"/>
      <c r="DBB193" s="148"/>
      <c r="DBC193" s="148"/>
      <c r="DBD193" s="148"/>
      <c r="DBE193" s="148"/>
      <c r="DBF193" s="148"/>
      <c r="DBG193" s="148"/>
      <c r="DBH193" s="148"/>
      <c r="DBI193" s="148"/>
      <c r="DBJ193" s="148"/>
      <c r="DBK193" s="148"/>
      <c r="DBL193" s="148"/>
      <c r="DBM193" s="148"/>
      <c r="DBN193" s="148"/>
      <c r="DBO193" s="148"/>
      <c r="DBP193" s="148"/>
      <c r="DBQ193" s="148"/>
      <c r="DBR193" s="148"/>
      <c r="DBS193" s="148"/>
      <c r="DBT193" s="148"/>
      <c r="DBU193" s="148"/>
      <c r="DBV193" s="148"/>
      <c r="DBW193" s="148"/>
      <c r="DBX193" s="148"/>
      <c r="DBY193" s="148"/>
      <c r="DBZ193" s="148"/>
      <c r="DCA193" s="148"/>
      <c r="DCB193" s="148"/>
      <c r="DCC193" s="148"/>
      <c r="DCD193" s="148"/>
      <c r="DCE193" s="148"/>
      <c r="DCF193" s="148"/>
      <c r="DCG193" s="148"/>
      <c r="DCH193" s="148"/>
      <c r="DCI193" s="148"/>
      <c r="DCJ193" s="148"/>
      <c r="DCK193" s="148"/>
      <c r="DCL193" s="148"/>
      <c r="DCM193" s="148"/>
      <c r="DCN193" s="148"/>
      <c r="DCO193" s="148"/>
      <c r="DCP193" s="148"/>
      <c r="DCQ193" s="148"/>
      <c r="DCR193" s="148"/>
      <c r="DCS193" s="148"/>
      <c r="DCT193" s="148"/>
      <c r="DCU193" s="148"/>
      <c r="DCV193" s="148"/>
      <c r="DCW193" s="148"/>
      <c r="DCX193" s="148"/>
      <c r="DCY193" s="148"/>
      <c r="DCZ193" s="148"/>
      <c r="DDA193" s="148"/>
      <c r="DDB193" s="148"/>
      <c r="DDC193" s="148"/>
      <c r="DDD193" s="148"/>
      <c r="DDE193" s="148"/>
      <c r="DDF193" s="148"/>
      <c r="DDG193" s="148"/>
      <c r="DDH193" s="148"/>
      <c r="DDI193" s="148"/>
      <c r="DDJ193" s="148"/>
      <c r="DDK193" s="148"/>
      <c r="DDL193" s="148"/>
      <c r="DDM193" s="148"/>
      <c r="DDN193" s="148"/>
      <c r="DDO193" s="148"/>
      <c r="DDP193" s="148"/>
      <c r="DDQ193" s="148"/>
      <c r="DDR193" s="148"/>
      <c r="DDS193" s="148"/>
      <c r="DDT193" s="148"/>
      <c r="DDU193" s="148"/>
      <c r="DDV193" s="148"/>
      <c r="DDW193" s="148"/>
      <c r="DDX193" s="148"/>
      <c r="DDY193" s="148"/>
      <c r="DDZ193" s="148"/>
      <c r="DEA193" s="148"/>
      <c r="DEB193" s="148"/>
      <c r="DEC193" s="148"/>
      <c r="DED193" s="148"/>
      <c r="DEE193" s="148"/>
      <c r="DEF193" s="148"/>
      <c r="DEG193" s="148"/>
      <c r="DEH193" s="148"/>
      <c r="DEI193" s="148"/>
      <c r="DEJ193" s="148"/>
      <c r="DEK193" s="148"/>
      <c r="DEL193" s="148"/>
      <c r="DEM193" s="148"/>
      <c r="DEN193" s="148"/>
      <c r="DEO193" s="148"/>
      <c r="DEP193" s="148"/>
      <c r="DEQ193" s="148"/>
      <c r="DER193" s="148"/>
      <c r="DES193" s="148"/>
      <c r="DET193" s="148"/>
      <c r="DEU193" s="148"/>
      <c r="DEV193" s="148"/>
      <c r="DEW193" s="148"/>
      <c r="DEX193" s="148"/>
      <c r="DEY193" s="148"/>
      <c r="DEZ193" s="148"/>
      <c r="DFA193" s="148"/>
      <c r="DFB193" s="148"/>
      <c r="DFC193" s="148"/>
      <c r="DFD193" s="148"/>
      <c r="DFE193" s="148"/>
      <c r="DFF193" s="148"/>
      <c r="DFG193" s="148"/>
      <c r="DFH193" s="148"/>
      <c r="DFI193" s="148"/>
      <c r="DFJ193" s="148"/>
      <c r="DFK193" s="148"/>
      <c r="DFL193" s="148"/>
      <c r="DFM193" s="148"/>
      <c r="DFN193" s="148"/>
      <c r="DFO193" s="148"/>
      <c r="DFP193" s="148"/>
      <c r="DFQ193" s="148"/>
      <c r="DFR193" s="148"/>
      <c r="DFS193" s="148"/>
      <c r="DFT193" s="148"/>
      <c r="DFU193" s="148"/>
      <c r="DFV193" s="148"/>
      <c r="DFW193" s="148"/>
      <c r="DFX193" s="148"/>
      <c r="DFY193" s="148"/>
      <c r="DFZ193" s="148"/>
      <c r="DGA193" s="148"/>
      <c r="DGB193" s="148"/>
      <c r="DGC193" s="148"/>
      <c r="DGD193" s="148"/>
      <c r="DGE193" s="148"/>
      <c r="DGF193" s="148"/>
      <c r="DGG193" s="148"/>
      <c r="DGH193" s="148"/>
      <c r="DGI193" s="148"/>
      <c r="DGJ193" s="148"/>
      <c r="DGK193" s="148"/>
      <c r="DGL193" s="148"/>
      <c r="DGM193" s="148"/>
      <c r="DGN193" s="148"/>
      <c r="DGO193" s="148"/>
      <c r="DGP193" s="148"/>
      <c r="DGQ193" s="148"/>
      <c r="DGR193" s="148"/>
      <c r="DGS193" s="148"/>
      <c r="DGT193" s="148"/>
      <c r="DGU193" s="148"/>
      <c r="DGV193" s="148"/>
      <c r="DGW193" s="148"/>
      <c r="DGX193" s="148"/>
      <c r="DGY193" s="148"/>
      <c r="DGZ193" s="148"/>
      <c r="DHA193" s="148"/>
      <c r="DHB193" s="148"/>
      <c r="DHC193" s="148"/>
      <c r="DHD193" s="148"/>
      <c r="DHE193" s="148"/>
      <c r="DHF193" s="148"/>
      <c r="DHG193" s="148"/>
      <c r="DHH193" s="148"/>
      <c r="DHI193" s="148"/>
      <c r="DHJ193" s="148"/>
      <c r="DHK193" s="148"/>
      <c r="DHL193" s="148"/>
      <c r="DHM193" s="148"/>
      <c r="DHN193" s="148"/>
      <c r="DHO193" s="148"/>
      <c r="DHP193" s="148"/>
      <c r="DHQ193" s="148"/>
      <c r="DHR193" s="148"/>
      <c r="DHS193" s="148"/>
      <c r="DHT193" s="148"/>
      <c r="DHU193" s="148"/>
      <c r="DHV193" s="148"/>
      <c r="DHW193" s="148"/>
      <c r="DHX193" s="148"/>
      <c r="DHY193" s="148"/>
      <c r="DHZ193" s="148"/>
      <c r="DIA193" s="148"/>
      <c r="DIB193" s="148"/>
      <c r="DIC193" s="148"/>
      <c r="DID193" s="148"/>
      <c r="DIE193" s="148"/>
      <c r="DIF193" s="148"/>
      <c r="DIG193" s="148"/>
      <c r="DIH193" s="148"/>
      <c r="DII193" s="148"/>
      <c r="DIJ193" s="148"/>
      <c r="DIK193" s="148"/>
      <c r="DIL193" s="148"/>
      <c r="DIM193" s="148"/>
      <c r="DIN193" s="148"/>
      <c r="DIO193" s="148"/>
      <c r="DIP193" s="148"/>
      <c r="DIQ193" s="148"/>
      <c r="DIR193" s="148"/>
      <c r="DIS193" s="148"/>
      <c r="DIT193" s="148"/>
      <c r="DIU193" s="148"/>
      <c r="DIV193" s="148"/>
      <c r="DIW193" s="148"/>
      <c r="DIX193" s="148"/>
      <c r="DIY193" s="148"/>
      <c r="DIZ193" s="148"/>
      <c r="DJA193" s="148"/>
      <c r="DJB193" s="148"/>
      <c r="DJC193" s="148"/>
      <c r="DJD193" s="148"/>
      <c r="DJE193" s="148"/>
      <c r="DJF193" s="148"/>
      <c r="DJG193" s="148"/>
      <c r="DJH193" s="148"/>
      <c r="DJI193" s="148"/>
      <c r="DJJ193" s="148"/>
      <c r="DJK193" s="148"/>
      <c r="DJL193" s="148"/>
      <c r="DJM193" s="148"/>
      <c r="DJN193" s="148"/>
      <c r="DJO193" s="148"/>
      <c r="DJP193" s="148"/>
      <c r="DJQ193" s="148"/>
      <c r="DJR193" s="148"/>
      <c r="DJS193" s="148"/>
      <c r="DJT193" s="148"/>
      <c r="DJU193" s="148"/>
      <c r="DJV193" s="148"/>
      <c r="DJW193" s="148"/>
      <c r="DJX193" s="148"/>
      <c r="DJY193" s="148"/>
      <c r="DJZ193" s="148"/>
      <c r="DKA193" s="148"/>
      <c r="DKB193" s="148"/>
      <c r="DKC193" s="148"/>
      <c r="DKD193" s="148"/>
      <c r="DKE193" s="148"/>
      <c r="DKF193" s="148"/>
      <c r="DKG193" s="148"/>
      <c r="DKH193" s="148"/>
      <c r="DKI193" s="148"/>
      <c r="DKJ193" s="148"/>
      <c r="DKK193" s="148"/>
      <c r="DKL193" s="148"/>
      <c r="DKM193" s="148"/>
      <c r="DKN193" s="148"/>
      <c r="DKO193" s="148"/>
      <c r="DKP193" s="148"/>
      <c r="DKQ193" s="148"/>
      <c r="DKR193" s="148"/>
      <c r="DKS193" s="148"/>
      <c r="DKT193" s="148"/>
      <c r="DKU193" s="148"/>
      <c r="DKV193" s="148"/>
      <c r="DKW193" s="148"/>
      <c r="DKX193" s="148"/>
      <c r="DKY193" s="148"/>
      <c r="DKZ193" s="148"/>
      <c r="DLA193" s="148"/>
      <c r="DLB193" s="148"/>
      <c r="DLC193" s="148"/>
      <c r="DLD193" s="148"/>
      <c r="DLE193" s="148"/>
      <c r="DLF193" s="148"/>
      <c r="DLG193" s="148"/>
      <c r="DLH193" s="148"/>
      <c r="DLI193" s="148"/>
      <c r="DLJ193" s="148"/>
      <c r="DLK193" s="148"/>
      <c r="DLL193" s="148"/>
      <c r="DLM193" s="148"/>
      <c r="DLN193" s="148"/>
      <c r="DLO193" s="148"/>
      <c r="DLP193" s="148"/>
      <c r="DLQ193" s="148"/>
      <c r="DLR193" s="148"/>
      <c r="DLS193" s="148"/>
      <c r="DLT193" s="148"/>
      <c r="DLU193" s="148"/>
      <c r="DLV193" s="148"/>
      <c r="DLW193" s="148"/>
      <c r="DLX193" s="148"/>
      <c r="DLY193" s="148"/>
      <c r="DLZ193" s="148"/>
      <c r="DMA193" s="148"/>
      <c r="DMB193" s="148"/>
      <c r="DMC193" s="148"/>
      <c r="DMD193" s="148"/>
      <c r="DME193" s="148"/>
      <c r="DMF193" s="148"/>
      <c r="DMG193" s="148"/>
      <c r="DMH193" s="148"/>
      <c r="DMI193" s="148"/>
      <c r="DMJ193" s="148"/>
      <c r="DMK193" s="148"/>
      <c r="DML193" s="148"/>
      <c r="DMM193" s="148"/>
      <c r="DMN193" s="148"/>
      <c r="DMO193" s="148"/>
      <c r="DMP193" s="148"/>
      <c r="DMQ193" s="148"/>
      <c r="DMR193" s="148"/>
      <c r="DMS193" s="148"/>
      <c r="DMT193" s="148"/>
      <c r="DMU193" s="148"/>
      <c r="DMV193" s="148"/>
      <c r="DMW193" s="148"/>
      <c r="DMX193" s="148"/>
      <c r="DMY193" s="148"/>
      <c r="DMZ193" s="148"/>
      <c r="DNA193" s="148"/>
      <c r="DNB193" s="148"/>
      <c r="DNC193" s="148"/>
      <c r="DND193" s="148"/>
      <c r="DNE193" s="148"/>
      <c r="DNF193" s="148"/>
      <c r="DNG193" s="148"/>
      <c r="DNH193" s="148"/>
      <c r="DNI193" s="148"/>
      <c r="DNJ193" s="148"/>
      <c r="DNK193" s="148"/>
      <c r="DNL193" s="148"/>
      <c r="DNM193" s="148"/>
      <c r="DNN193" s="148"/>
      <c r="DNO193" s="148"/>
      <c r="DNP193" s="148"/>
      <c r="DNQ193" s="148"/>
      <c r="DNR193" s="148"/>
      <c r="DNS193" s="148"/>
      <c r="DNT193" s="148"/>
      <c r="DNU193" s="148"/>
      <c r="DNV193" s="148"/>
      <c r="DNW193" s="148"/>
      <c r="DNX193" s="148"/>
      <c r="DNY193" s="148"/>
      <c r="DNZ193" s="148"/>
      <c r="DOA193" s="148"/>
      <c r="DOB193" s="148"/>
      <c r="DOC193" s="148"/>
      <c r="DOD193" s="148"/>
      <c r="DOE193" s="148"/>
      <c r="DOF193" s="148"/>
      <c r="DOG193" s="148"/>
      <c r="DOH193" s="148"/>
      <c r="DOI193" s="148"/>
      <c r="DOJ193" s="148"/>
      <c r="DOK193" s="148"/>
      <c r="DOL193" s="148"/>
      <c r="DOM193" s="148"/>
      <c r="DON193" s="148"/>
      <c r="DOO193" s="148"/>
      <c r="DOP193" s="148"/>
      <c r="DOQ193" s="148"/>
      <c r="DOR193" s="148"/>
      <c r="DOS193" s="148"/>
      <c r="DOT193" s="148"/>
      <c r="DOU193" s="148"/>
      <c r="DOV193" s="148"/>
      <c r="DOW193" s="148"/>
      <c r="DOX193" s="148"/>
      <c r="DOY193" s="148"/>
      <c r="DOZ193" s="148"/>
      <c r="DPA193" s="148"/>
      <c r="DPB193" s="148"/>
      <c r="DPC193" s="148"/>
      <c r="DPD193" s="148"/>
      <c r="DPE193" s="148"/>
      <c r="DPF193" s="148"/>
      <c r="DPG193" s="148"/>
      <c r="DPH193" s="148"/>
      <c r="DPI193" s="148"/>
      <c r="DPJ193" s="148"/>
      <c r="DPK193" s="148"/>
      <c r="DPL193" s="148"/>
      <c r="DPM193" s="148"/>
      <c r="DPN193" s="148"/>
      <c r="DPO193" s="148"/>
      <c r="DPP193" s="148"/>
      <c r="DPQ193" s="148"/>
      <c r="DPR193" s="148"/>
      <c r="DPS193" s="148"/>
      <c r="DPT193" s="148"/>
      <c r="DPU193" s="148"/>
      <c r="DPV193" s="148"/>
      <c r="DPW193" s="148"/>
      <c r="DPX193" s="148"/>
      <c r="DPY193" s="148"/>
      <c r="DPZ193" s="148"/>
      <c r="DQA193" s="148"/>
      <c r="DQB193" s="148"/>
      <c r="DQC193" s="148"/>
      <c r="DQD193" s="148"/>
      <c r="DQE193" s="148"/>
      <c r="DQF193" s="148"/>
      <c r="DQG193" s="148"/>
      <c r="DQH193" s="148"/>
      <c r="DQI193" s="148"/>
      <c r="DQJ193" s="148"/>
      <c r="DQK193" s="148"/>
      <c r="DQL193" s="148"/>
      <c r="DQM193" s="148"/>
      <c r="DQN193" s="148"/>
      <c r="DQO193" s="148"/>
      <c r="DQP193" s="148"/>
      <c r="DQQ193" s="148"/>
      <c r="DQR193" s="148"/>
      <c r="DQS193" s="148"/>
      <c r="DQT193" s="148"/>
      <c r="DQU193" s="148"/>
      <c r="DQV193" s="148"/>
      <c r="DQW193" s="148"/>
      <c r="DQX193" s="148"/>
      <c r="DQY193" s="148"/>
      <c r="DQZ193" s="148"/>
      <c r="DRA193" s="148"/>
      <c r="DRB193" s="148"/>
      <c r="DRC193" s="148"/>
      <c r="DRD193" s="148"/>
      <c r="DRE193" s="148"/>
      <c r="DRF193" s="148"/>
      <c r="DRG193" s="148"/>
      <c r="DRH193" s="148"/>
      <c r="DRI193" s="148"/>
      <c r="DRJ193" s="148"/>
      <c r="DRK193" s="148"/>
      <c r="DRL193" s="148"/>
      <c r="DRM193" s="148"/>
      <c r="DRN193" s="148"/>
      <c r="DRO193" s="148"/>
      <c r="DRP193" s="148"/>
      <c r="DRQ193" s="148"/>
      <c r="DRR193" s="148"/>
      <c r="DRS193" s="148"/>
      <c r="DRT193" s="148"/>
      <c r="DRU193" s="148"/>
      <c r="DRV193" s="148"/>
      <c r="DRW193" s="148"/>
      <c r="DRX193" s="148"/>
      <c r="DRY193" s="148"/>
      <c r="DRZ193" s="148"/>
      <c r="DSA193" s="148"/>
      <c r="DSB193" s="148"/>
      <c r="DSC193" s="148"/>
      <c r="DSD193" s="148"/>
      <c r="DSE193" s="148"/>
      <c r="DSF193" s="148"/>
      <c r="DSG193" s="148"/>
      <c r="DSH193" s="148"/>
      <c r="DSI193" s="148"/>
      <c r="DSJ193" s="148"/>
      <c r="DSK193" s="148"/>
      <c r="DSL193" s="148"/>
      <c r="DSM193" s="148"/>
      <c r="DSN193" s="148"/>
      <c r="DSO193" s="148"/>
      <c r="DSP193" s="148"/>
      <c r="DSQ193" s="148"/>
      <c r="DSR193" s="148"/>
      <c r="DSS193" s="148"/>
      <c r="DST193" s="148"/>
      <c r="DSU193" s="148"/>
      <c r="DSV193" s="148"/>
      <c r="DSW193" s="148"/>
      <c r="DSX193" s="148"/>
      <c r="DSY193" s="148"/>
      <c r="DSZ193" s="148"/>
      <c r="DTA193" s="148"/>
      <c r="DTB193" s="148"/>
      <c r="DTC193" s="148"/>
      <c r="DTD193" s="148"/>
      <c r="DTE193" s="148"/>
      <c r="DTF193" s="148"/>
      <c r="DTG193" s="148"/>
      <c r="DTH193" s="148"/>
      <c r="DTI193" s="148"/>
      <c r="DTJ193" s="148"/>
      <c r="DTK193" s="148"/>
      <c r="DTL193" s="148"/>
      <c r="DTM193" s="148"/>
      <c r="DTN193" s="148"/>
      <c r="DTO193" s="148"/>
      <c r="DTP193" s="148"/>
      <c r="DTQ193" s="148"/>
      <c r="DTR193" s="148"/>
      <c r="DTS193" s="148"/>
      <c r="DTT193" s="148"/>
      <c r="DTU193" s="148"/>
      <c r="DTV193" s="148"/>
      <c r="DTW193" s="148"/>
      <c r="DTX193" s="148"/>
      <c r="DTY193" s="148"/>
      <c r="DTZ193" s="148"/>
      <c r="DUA193" s="148"/>
      <c r="DUB193" s="148"/>
      <c r="DUC193" s="148"/>
      <c r="DUD193" s="148"/>
      <c r="DUE193" s="148"/>
      <c r="DUF193" s="148"/>
      <c r="DUG193" s="148"/>
      <c r="DUH193" s="148"/>
      <c r="DUI193" s="148"/>
      <c r="DUJ193" s="148"/>
      <c r="DUK193" s="148"/>
      <c r="DUL193" s="148"/>
      <c r="DUM193" s="148"/>
      <c r="DUN193" s="148"/>
      <c r="DUO193" s="148"/>
      <c r="DUP193" s="148"/>
      <c r="DUQ193" s="148"/>
      <c r="DUR193" s="148"/>
      <c r="DUS193" s="148"/>
      <c r="DUT193" s="148"/>
      <c r="DUU193" s="148"/>
      <c r="DUV193" s="148"/>
      <c r="DUW193" s="148"/>
      <c r="DUX193" s="148"/>
      <c r="DUY193" s="148"/>
      <c r="DUZ193" s="148"/>
      <c r="DVA193" s="148"/>
      <c r="DVB193" s="148"/>
      <c r="DVC193" s="148"/>
      <c r="DVD193" s="148"/>
      <c r="DVE193" s="148"/>
      <c r="DVF193" s="148"/>
      <c r="DVG193" s="148"/>
      <c r="DVH193" s="148"/>
      <c r="DVI193" s="148"/>
      <c r="DVJ193" s="148"/>
      <c r="DVK193" s="148"/>
      <c r="DVL193" s="148"/>
      <c r="DVM193" s="148"/>
      <c r="DVN193" s="148"/>
      <c r="DVO193" s="148"/>
      <c r="DVP193" s="148"/>
      <c r="DVQ193" s="148"/>
      <c r="DVR193" s="148"/>
      <c r="DVS193" s="148"/>
      <c r="DVT193" s="148"/>
      <c r="DVU193" s="148"/>
      <c r="DVV193" s="148"/>
      <c r="DVW193" s="148"/>
      <c r="DVX193" s="148"/>
      <c r="DVY193" s="148"/>
      <c r="DVZ193" s="148"/>
      <c r="DWA193" s="148"/>
      <c r="DWB193" s="148"/>
      <c r="DWC193" s="148"/>
      <c r="DWD193" s="148"/>
      <c r="DWE193" s="148"/>
      <c r="DWF193" s="148"/>
      <c r="DWG193" s="148"/>
      <c r="DWH193" s="148"/>
      <c r="DWI193" s="148"/>
      <c r="DWJ193" s="148"/>
      <c r="DWK193" s="148"/>
      <c r="DWL193" s="148"/>
      <c r="DWM193" s="148"/>
      <c r="DWN193" s="148"/>
      <c r="DWO193" s="148"/>
      <c r="DWP193" s="148"/>
      <c r="DWQ193" s="148"/>
      <c r="DWR193" s="148"/>
      <c r="DWS193" s="148"/>
      <c r="DWT193" s="148"/>
      <c r="DWU193" s="148"/>
      <c r="DWV193" s="148"/>
      <c r="DWW193" s="148"/>
      <c r="DWX193" s="148"/>
      <c r="DWY193" s="148"/>
      <c r="DWZ193" s="148"/>
      <c r="DXA193" s="148"/>
      <c r="DXB193" s="148"/>
      <c r="DXC193" s="148"/>
      <c r="DXD193" s="148"/>
      <c r="DXE193" s="148"/>
      <c r="DXF193" s="148"/>
      <c r="DXG193" s="148"/>
      <c r="DXH193" s="148"/>
      <c r="DXI193" s="148"/>
      <c r="DXJ193" s="148"/>
      <c r="DXK193" s="148"/>
      <c r="DXL193" s="148"/>
      <c r="DXM193" s="148"/>
      <c r="DXN193" s="148"/>
      <c r="DXO193" s="148"/>
      <c r="DXP193" s="148"/>
      <c r="DXQ193" s="148"/>
      <c r="DXR193" s="148"/>
      <c r="DXS193" s="148"/>
      <c r="DXT193" s="148"/>
      <c r="DXU193" s="148"/>
      <c r="DXV193" s="148"/>
      <c r="DXW193" s="148"/>
      <c r="DXX193" s="148"/>
      <c r="DXY193" s="148"/>
      <c r="DXZ193" s="148"/>
      <c r="DYA193" s="148"/>
      <c r="DYB193" s="148"/>
      <c r="DYC193" s="148"/>
      <c r="DYD193" s="148"/>
      <c r="DYE193" s="148"/>
      <c r="DYF193" s="148"/>
      <c r="DYG193" s="148"/>
      <c r="DYH193" s="148"/>
      <c r="DYI193" s="148"/>
      <c r="DYJ193" s="148"/>
      <c r="DYK193" s="148"/>
      <c r="DYL193" s="148"/>
      <c r="DYM193" s="148"/>
      <c r="DYN193" s="148"/>
      <c r="DYO193" s="148"/>
      <c r="DYP193" s="148"/>
      <c r="DYQ193" s="148"/>
      <c r="DYR193" s="148"/>
      <c r="DYS193" s="148"/>
      <c r="DYT193" s="148"/>
      <c r="DYU193" s="148"/>
      <c r="DYV193" s="148"/>
      <c r="DYW193" s="148"/>
      <c r="DYX193" s="148"/>
      <c r="DYY193" s="148"/>
      <c r="DYZ193" s="148"/>
      <c r="DZA193" s="148"/>
      <c r="DZB193" s="148"/>
      <c r="DZC193" s="148"/>
      <c r="DZD193" s="148"/>
      <c r="DZE193" s="148"/>
      <c r="DZF193" s="148"/>
      <c r="DZG193" s="148"/>
      <c r="DZH193" s="148"/>
      <c r="DZI193" s="148"/>
      <c r="DZJ193" s="148"/>
      <c r="DZK193" s="148"/>
      <c r="DZL193" s="148"/>
      <c r="DZM193" s="148"/>
      <c r="DZN193" s="148"/>
      <c r="DZO193" s="148"/>
      <c r="DZP193" s="148"/>
      <c r="DZQ193" s="148"/>
      <c r="DZR193" s="148"/>
      <c r="DZS193" s="148"/>
      <c r="DZT193" s="148"/>
      <c r="DZU193" s="148"/>
      <c r="DZV193" s="148"/>
      <c r="DZW193" s="148"/>
      <c r="DZX193" s="148"/>
      <c r="DZY193" s="148"/>
      <c r="DZZ193" s="148"/>
      <c r="EAA193" s="148"/>
      <c r="EAB193" s="148"/>
      <c r="EAC193" s="148"/>
      <c r="EAD193" s="148"/>
      <c r="EAE193" s="148"/>
      <c r="EAF193" s="148"/>
      <c r="EAG193" s="148"/>
      <c r="EAH193" s="148"/>
      <c r="EAI193" s="148"/>
      <c r="EAJ193" s="148"/>
      <c r="EAK193" s="148"/>
      <c r="EAL193" s="148"/>
      <c r="EAM193" s="148"/>
      <c r="EAN193" s="148"/>
      <c r="EAO193" s="148"/>
      <c r="EAP193" s="148"/>
      <c r="EAQ193" s="148"/>
      <c r="EAR193" s="148"/>
      <c r="EAS193" s="148"/>
      <c r="EAT193" s="148"/>
      <c r="EAU193" s="148"/>
      <c r="EAV193" s="148"/>
      <c r="EAW193" s="148"/>
      <c r="EAX193" s="148"/>
      <c r="EAY193" s="148"/>
      <c r="EAZ193" s="148"/>
      <c r="EBA193" s="148"/>
      <c r="EBB193" s="148"/>
      <c r="EBC193" s="148"/>
      <c r="EBD193" s="148"/>
      <c r="EBE193" s="148"/>
      <c r="EBF193" s="148"/>
      <c r="EBG193" s="148"/>
      <c r="EBH193" s="148"/>
      <c r="EBI193" s="148"/>
      <c r="EBJ193" s="148"/>
      <c r="EBK193" s="148"/>
      <c r="EBL193" s="148"/>
      <c r="EBM193" s="148"/>
      <c r="EBN193" s="148"/>
      <c r="EBO193" s="148"/>
      <c r="EBP193" s="148"/>
      <c r="EBQ193" s="148"/>
      <c r="EBR193" s="148"/>
      <c r="EBS193" s="148"/>
      <c r="EBT193" s="148"/>
      <c r="EBU193" s="148"/>
      <c r="EBV193" s="148"/>
      <c r="EBW193" s="148"/>
      <c r="EBX193" s="148"/>
      <c r="EBY193" s="148"/>
      <c r="EBZ193" s="148"/>
      <c r="ECA193" s="148"/>
      <c r="ECB193" s="148"/>
      <c r="ECC193" s="148"/>
      <c r="ECD193" s="148"/>
      <c r="ECE193" s="148"/>
      <c r="ECF193" s="148"/>
      <c r="ECG193" s="148"/>
      <c r="ECH193" s="148"/>
      <c r="ECI193" s="148"/>
      <c r="ECJ193" s="148"/>
      <c r="ECK193" s="148"/>
      <c r="ECL193" s="148"/>
      <c r="ECM193" s="148"/>
      <c r="ECN193" s="148"/>
      <c r="ECO193" s="148"/>
      <c r="ECP193" s="148"/>
      <c r="ECQ193" s="148"/>
      <c r="ECR193" s="148"/>
      <c r="ECS193" s="148"/>
      <c r="ECT193" s="148"/>
      <c r="ECU193" s="148"/>
      <c r="ECV193" s="148"/>
      <c r="ECW193" s="148"/>
      <c r="ECX193" s="148"/>
      <c r="ECY193" s="148"/>
      <c r="ECZ193" s="148"/>
      <c r="EDA193" s="148"/>
      <c r="EDB193" s="148"/>
      <c r="EDC193" s="148"/>
      <c r="EDD193" s="148"/>
      <c r="EDE193" s="148"/>
      <c r="EDF193" s="148"/>
      <c r="EDG193" s="148"/>
      <c r="EDH193" s="148"/>
      <c r="EDI193" s="148"/>
      <c r="EDJ193" s="148"/>
      <c r="EDK193" s="148"/>
      <c r="EDL193" s="148"/>
      <c r="EDM193" s="148"/>
      <c r="EDN193" s="148"/>
      <c r="EDO193" s="148"/>
      <c r="EDP193" s="148"/>
      <c r="EDQ193" s="148"/>
      <c r="EDR193" s="148"/>
      <c r="EDS193" s="148"/>
      <c r="EDT193" s="148"/>
      <c r="EDU193" s="148"/>
      <c r="EDV193" s="148"/>
      <c r="EDW193" s="148"/>
      <c r="EDX193" s="148"/>
      <c r="EDY193" s="148"/>
      <c r="EDZ193" s="148"/>
      <c r="EEA193" s="148"/>
      <c r="EEB193" s="148"/>
      <c r="EEC193" s="148"/>
      <c r="EED193" s="148"/>
      <c r="EEE193" s="148"/>
      <c r="EEF193" s="148"/>
      <c r="EEG193" s="148"/>
      <c r="EEH193" s="148"/>
      <c r="EEI193" s="148"/>
      <c r="EEJ193" s="148"/>
      <c r="EEK193" s="148"/>
      <c r="EEL193" s="148"/>
      <c r="EEM193" s="148"/>
      <c r="EEN193" s="148"/>
      <c r="EEO193" s="148"/>
      <c r="EEP193" s="148"/>
      <c r="EEQ193" s="148"/>
      <c r="EER193" s="148"/>
      <c r="EES193" s="148"/>
      <c r="EET193" s="148"/>
      <c r="EEU193" s="148"/>
      <c r="EEV193" s="148"/>
      <c r="EEW193" s="148"/>
      <c r="EEX193" s="148"/>
      <c r="EEY193" s="148"/>
      <c r="EEZ193" s="148"/>
      <c r="EFA193" s="148"/>
      <c r="EFB193" s="148"/>
      <c r="EFC193" s="148"/>
      <c r="EFD193" s="148"/>
      <c r="EFE193" s="148"/>
      <c r="EFF193" s="148"/>
      <c r="EFG193" s="148"/>
      <c r="EFH193" s="148"/>
      <c r="EFI193" s="148"/>
      <c r="EFJ193" s="148"/>
      <c r="EFK193" s="148"/>
      <c r="EFL193" s="148"/>
      <c r="EFM193" s="148"/>
      <c r="EFN193" s="148"/>
      <c r="EFO193" s="148"/>
      <c r="EFP193" s="148"/>
      <c r="EFQ193" s="148"/>
      <c r="EFR193" s="148"/>
      <c r="EFS193" s="148"/>
      <c r="EFT193" s="148"/>
      <c r="EFU193" s="148"/>
      <c r="EFV193" s="148"/>
      <c r="EFW193" s="148"/>
      <c r="EFX193" s="148"/>
      <c r="EFY193" s="148"/>
      <c r="EFZ193" s="148"/>
      <c r="EGA193" s="148"/>
      <c r="EGB193" s="148"/>
      <c r="EGC193" s="148"/>
      <c r="EGD193" s="148"/>
      <c r="EGE193" s="148"/>
      <c r="EGF193" s="148"/>
      <c r="EGG193" s="148"/>
      <c r="EGH193" s="148"/>
      <c r="EGI193" s="148"/>
      <c r="EGJ193" s="148"/>
      <c r="EGK193" s="148"/>
      <c r="EGL193" s="148"/>
      <c r="EGM193" s="148"/>
      <c r="EGN193" s="148"/>
      <c r="EGO193" s="148"/>
      <c r="EGP193" s="148"/>
      <c r="EGQ193" s="148"/>
      <c r="EGR193" s="148"/>
      <c r="EGS193" s="148"/>
      <c r="EGT193" s="148"/>
      <c r="EGU193" s="148"/>
      <c r="EGV193" s="148"/>
      <c r="EGW193" s="148"/>
      <c r="EGX193" s="148"/>
      <c r="EGY193" s="148"/>
      <c r="EGZ193" s="148"/>
      <c r="EHA193" s="148"/>
      <c r="EHB193" s="148"/>
      <c r="EHC193" s="148"/>
      <c r="EHD193" s="148"/>
      <c r="EHE193" s="148"/>
      <c r="EHF193" s="148"/>
      <c r="EHG193" s="148"/>
      <c r="EHH193" s="148"/>
      <c r="EHI193" s="148"/>
      <c r="EHJ193" s="148"/>
      <c r="EHK193" s="148"/>
      <c r="EHL193" s="148"/>
      <c r="EHM193" s="148"/>
      <c r="EHN193" s="148"/>
      <c r="EHO193" s="148"/>
      <c r="EHP193" s="148"/>
      <c r="EHQ193" s="148"/>
      <c r="EHR193" s="148"/>
      <c r="EHS193" s="148"/>
      <c r="EHT193" s="148"/>
      <c r="EHU193" s="148"/>
      <c r="EHV193" s="148"/>
      <c r="EHW193" s="148"/>
      <c r="EHX193" s="148"/>
      <c r="EHY193" s="148"/>
      <c r="EHZ193" s="148"/>
      <c r="EIA193" s="148"/>
      <c r="EIB193" s="148"/>
      <c r="EIC193" s="148"/>
      <c r="EID193" s="148"/>
      <c r="EIE193" s="148"/>
      <c r="EIF193" s="148"/>
      <c r="EIG193" s="148"/>
      <c r="EIH193" s="148"/>
      <c r="EII193" s="148"/>
      <c r="EIJ193" s="148"/>
      <c r="EIK193" s="148"/>
      <c r="EIL193" s="148"/>
      <c r="EIM193" s="148"/>
      <c r="EIN193" s="148"/>
      <c r="EIO193" s="148"/>
      <c r="EIP193" s="148"/>
      <c r="EIQ193" s="148"/>
      <c r="EIR193" s="148"/>
      <c r="EIS193" s="148"/>
      <c r="EIT193" s="148"/>
      <c r="EIU193" s="148"/>
      <c r="EIV193" s="148"/>
      <c r="EIW193" s="148"/>
      <c r="EIX193" s="148"/>
      <c r="EIY193" s="148"/>
      <c r="EIZ193" s="148"/>
      <c r="EJA193" s="148"/>
      <c r="EJB193" s="148"/>
      <c r="EJC193" s="148"/>
      <c r="EJD193" s="148"/>
      <c r="EJE193" s="148"/>
      <c r="EJF193" s="148"/>
      <c r="EJG193" s="148"/>
      <c r="EJH193" s="148"/>
      <c r="EJI193" s="148"/>
      <c r="EJJ193" s="148"/>
      <c r="EJK193" s="148"/>
      <c r="EJL193" s="148"/>
      <c r="EJM193" s="148"/>
      <c r="EJN193" s="148"/>
      <c r="EJO193" s="148"/>
      <c r="EJP193" s="148"/>
      <c r="EJQ193" s="148"/>
      <c r="EJR193" s="148"/>
      <c r="EJS193" s="148"/>
      <c r="EJT193" s="148"/>
      <c r="EJU193" s="148"/>
      <c r="EJV193" s="148"/>
      <c r="EJW193" s="148"/>
      <c r="EJX193" s="148"/>
      <c r="EJY193" s="148"/>
      <c r="EJZ193" s="148"/>
      <c r="EKA193" s="148"/>
      <c r="EKB193" s="148"/>
      <c r="EKC193" s="148"/>
      <c r="EKD193" s="148"/>
      <c r="EKE193" s="148"/>
      <c r="EKF193" s="148"/>
      <c r="EKG193" s="148"/>
      <c r="EKH193" s="148"/>
      <c r="EKI193" s="148"/>
      <c r="EKJ193" s="148"/>
      <c r="EKK193" s="148"/>
      <c r="EKL193" s="148"/>
      <c r="EKM193" s="148"/>
      <c r="EKN193" s="148"/>
      <c r="EKO193" s="148"/>
      <c r="EKP193" s="148"/>
      <c r="EKQ193" s="148"/>
      <c r="EKR193" s="148"/>
      <c r="EKS193" s="148"/>
      <c r="EKT193" s="148"/>
      <c r="EKU193" s="148"/>
      <c r="EKV193" s="148"/>
      <c r="EKW193" s="148"/>
      <c r="EKX193" s="148"/>
      <c r="EKY193" s="148"/>
      <c r="EKZ193" s="148"/>
      <c r="ELA193" s="148"/>
      <c r="ELB193" s="148"/>
      <c r="ELC193" s="148"/>
      <c r="ELD193" s="148"/>
      <c r="ELE193" s="148"/>
      <c r="ELF193" s="148"/>
      <c r="ELG193" s="148"/>
      <c r="ELH193" s="148"/>
      <c r="ELI193" s="148"/>
      <c r="ELJ193" s="148"/>
      <c r="ELK193" s="148"/>
      <c r="ELL193" s="148"/>
      <c r="ELM193" s="148"/>
      <c r="ELN193" s="148"/>
      <c r="ELO193" s="148"/>
      <c r="ELP193" s="148"/>
      <c r="ELQ193" s="148"/>
      <c r="ELR193" s="148"/>
      <c r="ELS193" s="148"/>
      <c r="ELT193" s="148"/>
      <c r="ELU193" s="148"/>
      <c r="ELV193" s="148"/>
      <c r="ELW193" s="148"/>
      <c r="ELX193" s="148"/>
      <c r="ELY193" s="148"/>
      <c r="ELZ193" s="148"/>
      <c r="EMA193" s="148"/>
      <c r="EMB193" s="148"/>
      <c r="EMC193" s="148"/>
      <c r="EMD193" s="148"/>
      <c r="EME193" s="148"/>
      <c r="EMF193" s="148"/>
      <c r="EMG193" s="148"/>
      <c r="EMH193" s="148"/>
      <c r="EMI193" s="148"/>
      <c r="EMJ193" s="148"/>
      <c r="EMK193" s="148"/>
      <c r="EML193" s="148"/>
      <c r="EMM193" s="148"/>
      <c r="EMN193" s="148"/>
      <c r="EMO193" s="148"/>
      <c r="EMP193" s="148"/>
      <c r="EMQ193" s="148"/>
      <c r="EMR193" s="148"/>
      <c r="EMS193" s="148"/>
      <c r="EMT193" s="148"/>
      <c r="EMU193" s="148"/>
      <c r="EMV193" s="148"/>
      <c r="EMW193" s="148"/>
      <c r="EMX193" s="148"/>
      <c r="EMY193" s="148"/>
      <c r="EMZ193" s="148"/>
      <c r="ENA193" s="148"/>
      <c r="ENB193" s="148"/>
      <c r="ENC193" s="148"/>
      <c r="END193" s="148"/>
      <c r="ENE193" s="148"/>
      <c r="ENF193" s="148"/>
      <c r="ENG193" s="148"/>
      <c r="ENH193" s="148"/>
      <c r="ENI193" s="148"/>
      <c r="ENJ193" s="148"/>
      <c r="ENK193" s="148"/>
      <c r="ENL193" s="148"/>
      <c r="ENM193" s="148"/>
      <c r="ENN193" s="148"/>
      <c r="ENO193" s="148"/>
      <c r="ENP193" s="148"/>
      <c r="ENQ193" s="148"/>
      <c r="ENR193" s="148"/>
      <c r="ENS193" s="148"/>
      <c r="ENT193" s="148"/>
      <c r="ENU193" s="148"/>
      <c r="ENV193" s="148"/>
      <c r="ENW193" s="148"/>
      <c r="ENX193" s="148"/>
      <c r="ENY193" s="148"/>
      <c r="ENZ193" s="148"/>
      <c r="EOA193" s="148"/>
      <c r="EOB193" s="148"/>
      <c r="EOC193" s="148"/>
      <c r="EOD193" s="148"/>
      <c r="EOE193" s="148"/>
      <c r="EOF193" s="148"/>
      <c r="EOG193" s="148"/>
      <c r="EOH193" s="148"/>
      <c r="EOI193" s="148"/>
      <c r="EOJ193" s="148"/>
      <c r="EOK193" s="148"/>
      <c r="EOL193" s="148"/>
      <c r="EOM193" s="148"/>
      <c r="EON193" s="148"/>
      <c r="EOO193" s="148"/>
      <c r="EOP193" s="148"/>
      <c r="EOQ193" s="148"/>
      <c r="EOR193" s="148"/>
      <c r="EOS193" s="148"/>
      <c r="EOT193" s="148"/>
      <c r="EOU193" s="148"/>
      <c r="EOV193" s="148"/>
      <c r="EOW193" s="148"/>
      <c r="EOX193" s="148"/>
      <c r="EOY193" s="148"/>
      <c r="EOZ193" s="148"/>
      <c r="EPA193" s="148"/>
      <c r="EPB193" s="148"/>
      <c r="EPC193" s="148"/>
      <c r="EPD193" s="148"/>
      <c r="EPE193" s="148"/>
      <c r="EPF193" s="148"/>
      <c r="EPG193" s="148"/>
      <c r="EPH193" s="148"/>
      <c r="EPI193" s="148"/>
      <c r="EPJ193" s="148"/>
      <c r="EPK193" s="148"/>
      <c r="EPL193" s="148"/>
      <c r="EPM193" s="148"/>
      <c r="EPN193" s="148"/>
      <c r="EPO193" s="148"/>
      <c r="EPP193" s="148"/>
      <c r="EPQ193" s="148"/>
      <c r="EPR193" s="148"/>
      <c r="EPS193" s="148"/>
      <c r="EPT193" s="148"/>
      <c r="EPU193" s="148"/>
      <c r="EPV193" s="148"/>
      <c r="EPW193" s="148"/>
      <c r="EPX193" s="148"/>
      <c r="EPY193" s="148"/>
      <c r="EPZ193" s="148"/>
      <c r="EQA193" s="148"/>
      <c r="EQB193" s="148"/>
      <c r="EQC193" s="148"/>
      <c r="EQD193" s="148"/>
      <c r="EQE193" s="148"/>
      <c r="EQF193" s="148"/>
      <c r="EQG193" s="148"/>
      <c r="EQH193" s="148"/>
      <c r="EQI193" s="148"/>
      <c r="EQJ193" s="148"/>
      <c r="EQK193" s="148"/>
      <c r="EQL193" s="148"/>
      <c r="EQM193" s="148"/>
      <c r="EQN193" s="148"/>
      <c r="EQO193" s="148"/>
      <c r="EQP193" s="148"/>
      <c r="EQQ193" s="148"/>
      <c r="EQR193" s="148"/>
      <c r="EQS193" s="148"/>
      <c r="EQT193" s="148"/>
      <c r="EQU193" s="148"/>
      <c r="EQV193" s="148"/>
      <c r="EQW193" s="148"/>
      <c r="EQX193" s="148"/>
      <c r="EQY193" s="148"/>
      <c r="EQZ193" s="148"/>
      <c r="ERA193" s="148"/>
      <c r="ERB193" s="148"/>
      <c r="ERC193" s="148"/>
      <c r="ERD193" s="148"/>
      <c r="ERE193" s="148"/>
      <c r="ERF193" s="148"/>
      <c r="ERG193" s="148"/>
      <c r="ERH193" s="148"/>
      <c r="ERI193" s="148"/>
      <c r="ERJ193" s="148"/>
      <c r="ERK193" s="148"/>
      <c r="ERL193" s="148"/>
      <c r="ERM193" s="148"/>
      <c r="ERN193" s="148"/>
      <c r="ERO193" s="148"/>
      <c r="ERP193" s="148"/>
      <c r="ERQ193" s="148"/>
      <c r="ERR193" s="148"/>
      <c r="ERS193" s="148"/>
      <c r="ERT193" s="148"/>
      <c r="ERU193" s="148"/>
      <c r="ERV193" s="148"/>
      <c r="ERW193" s="148"/>
      <c r="ERX193" s="148"/>
      <c r="ERY193" s="148"/>
      <c r="ERZ193" s="148"/>
      <c r="ESA193" s="148"/>
      <c r="ESB193" s="148"/>
      <c r="ESC193" s="148"/>
      <c r="ESD193" s="148"/>
      <c r="ESE193" s="148"/>
      <c r="ESF193" s="148"/>
      <c r="ESG193" s="148"/>
      <c r="ESH193" s="148"/>
      <c r="ESI193" s="148"/>
      <c r="ESJ193" s="148"/>
      <c r="ESK193" s="148"/>
      <c r="ESL193" s="148"/>
      <c r="ESM193" s="148"/>
      <c r="ESN193" s="148"/>
      <c r="ESO193" s="148"/>
      <c r="ESP193" s="148"/>
      <c r="ESQ193" s="148"/>
      <c r="ESR193" s="148"/>
      <c r="ESS193" s="148"/>
      <c r="EST193" s="148"/>
      <c r="ESU193" s="148"/>
      <c r="ESV193" s="148"/>
      <c r="ESW193" s="148"/>
      <c r="ESX193" s="148"/>
      <c r="ESY193" s="148"/>
      <c r="ESZ193" s="148"/>
      <c r="ETA193" s="148"/>
      <c r="ETB193" s="148"/>
      <c r="ETC193" s="148"/>
      <c r="ETD193" s="148"/>
      <c r="ETE193" s="148"/>
      <c r="ETF193" s="148"/>
      <c r="ETG193" s="148"/>
      <c r="ETH193" s="148"/>
      <c r="ETI193" s="148"/>
      <c r="ETJ193" s="148"/>
      <c r="ETK193" s="148"/>
      <c r="ETL193" s="148"/>
      <c r="ETM193" s="148"/>
      <c r="ETN193" s="148"/>
      <c r="ETO193" s="148"/>
      <c r="ETP193" s="148"/>
      <c r="ETQ193" s="148"/>
      <c r="ETR193" s="148"/>
      <c r="ETS193" s="148"/>
      <c r="ETT193" s="148"/>
      <c r="ETU193" s="148"/>
      <c r="ETV193" s="148"/>
      <c r="ETW193" s="148"/>
      <c r="ETX193" s="148"/>
      <c r="ETY193" s="148"/>
      <c r="ETZ193" s="148"/>
      <c r="EUA193" s="148"/>
      <c r="EUB193" s="148"/>
      <c r="EUC193" s="148"/>
      <c r="EUD193" s="148"/>
      <c r="EUE193" s="148"/>
      <c r="EUF193" s="148"/>
      <c r="EUG193" s="148"/>
      <c r="EUH193" s="148"/>
      <c r="EUI193" s="148"/>
      <c r="EUJ193" s="148"/>
      <c r="EUK193" s="148"/>
      <c r="EUL193" s="148"/>
      <c r="EUM193" s="148"/>
      <c r="EUN193" s="148"/>
      <c r="EUO193" s="148"/>
      <c r="EUP193" s="148"/>
      <c r="EUQ193" s="148"/>
      <c r="EUR193" s="148"/>
      <c r="EUS193" s="148"/>
      <c r="EUT193" s="148"/>
      <c r="EUU193" s="148"/>
      <c r="EUV193" s="148"/>
      <c r="EUW193" s="148"/>
      <c r="EUX193" s="148"/>
      <c r="EUY193" s="148"/>
      <c r="EUZ193" s="148"/>
      <c r="EVA193" s="148"/>
      <c r="EVB193" s="148"/>
      <c r="EVC193" s="148"/>
      <c r="EVD193" s="148"/>
      <c r="EVE193" s="148"/>
      <c r="EVF193" s="148"/>
      <c r="EVG193" s="148"/>
      <c r="EVH193" s="148"/>
      <c r="EVI193" s="148"/>
      <c r="EVJ193" s="148"/>
      <c r="EVK193" s="148"/>
      <c r="EVL193" s="148"/>
      <c r="EVM193" s="148"/>
      <c r="EVN193" s="148"/>
      <c r="EVO193" s="148"/>
      <c r="EVP193" s="148"/>
      <c r="EVQ193" s="148"/>
      <c r="EVR193" s="148"/>
      <c r="EVS193" s="148"/>
      <c r="EVT193" s="148"/>
      <c r="EVU193" s="148"/>
      <c r="EVV193" s="148"/>
      <c r="EVW193" s="148"/>
      <c r="EVX193" s="148"/>
      <c r="EVY193" s="148"/>
      <c r="EVZ193" s="148"/>
      <c r="EWA193" s="148"/>
      <c r="EWB193" s="148"/>
      <c r="EWC193" s="148"/>
      <c r="EWD193" s="148"/>
      <c r="EWE193" s="148"/>
      <c r="EWF193" s="148"/>
      <c r="EWG193" s="148"/>
      <c r="EWH193" s="148"/>
      <c r="EWI193" s="148"/>
      <c r="EWJ193" s="148"/>
      <c r="EWK193" s="148"/>
      <c r="EWL193" s="148"/>
      <c r="EWM193" s="148"/>
      <c r="EWN193" s="148"/>
      <c r="EWO193" s="148"/>
      <c r="EWP193" s="148"/>
      <c r="EWQ193" s="148"/>
      <c r="EWR193" s="148"/>
      <c r="EWS193" s="148"/>
      <c r="EWT193" s="148"/>
      <c r="EWU193" s="148"/>
      <c r="EWV193" s="148"/>
      <c r="EWW193" s="148"/>
      <c r="EWX193" s="148"/>
      <c r="EWY193" s="148"/>
      <c r="EWZ193" s="148"/>
      <c r="EXA193" s="148"/>
      <c r="EXB193" s="148"/>
      <c r="EXC193" s="148"/>
      <c r="EXD193" s="148"/>
      <c r="EXE193" s="148"/>
      <c r="EXF193" s="148"/>
      <c r="EXG193" s="148"/>
      <c r="EXH193" s="148"/>
      <c r="EXI193" s="148"/>
      <c r="EXJ193" s="148"/>
      <c r="EXK193" s="148"/>
      <c r="EXL193" s="148"/>
      <c r="EXM193" s="148"/>
      <c r="EXN193" s="148"/>
      <c r="EXO193" s="148"/>
      <c r="EXP193" s="148"/>
      <c r="EXQ193" s="148"/>
      <c r="EXR193" s="148"/>
      <c r="EXS193" s="148"/>
      <c r="EXT193" s="148"/>
      <c r="EXU193" s="148"/>
      <c r="EXV193" s="148"/>
      <c r="EXW193" s="148"/>
      <c r="EXX193" s="148"/>
      <c r="EXY193" s="148"/>
      <c r="EXZ193" s="148"/>
      <c r="EYA193" s="148"/>
      <c r="EYB193" s="148"/>
      <c r="EYC193" s="148"/>
      <c r="EYD193" s="148"/>
      <c r="EYE193" s="148"/>
      <c r="EYF193" s="148"/>
      <c r="EYG193" s="148"/>
      <c r="EYH193" s="148"/>
      <c r="EYI193" s="148"/>
      <c r="EYJ193" s="148"/>
      <c r="EYK193" s="148"/>
      <c r="EYL193" s="148"/>
      <c r="EYM193" s="148"/>
      <c r="EYN193" s="148"/>
      <c r="EYO193" s="148"/>
      <c r="EYP193" s="148"/>
      <c r="EYQ193" s="148"/>
      <c r="EYR193" s="148"/>
      <c r="EYS193" s="148"/>
      <c r="EYT193" s="148"/>
      <c r="EYU193" s="148"/>
      <c r="EYV193" s="148"/>
      <c r="EYW193" s="148"/>
      <c r="EYX193" s="148"/>
      <c r="EYY193" s="148"/>
      <c r="EYZ193" s="148"/>
      <c r="EZA193" s="148"/>
      <c r="EZB193" s="148"/>
      <c r="EZC193" s="148"/>
      <c r="EZD193" s="148"/>
      <c r="EZE193" s="148"/>
      <c r="EZF193" s="148"/>
      <c r="EZG193" s="148"/>
      <c r="EZH193" s="148"/>
      <c r="EZI193" s="148"/>
      <c r="EZJ193" s="148"/>
      <c r="EZK193" s="148"/>
      <c r="EZL193" s="148"/>
      <c r="EZM193" s="148"/>
      <c r="EZN193" s="148"/>
      <c r="EZO193" s="148"/>
      <c r="EZP193" s="148"/>
      <c r="EZQ193" s="148"/>
      <c r="EZR193" s="148"/>
      <c r="EZS193" s="148"/>
      <c r="EZT193" s="148"/>
      <c r="EZU193" s="148"/>
      <c r="EZV193" s="148"/>
      <c r="EZW193" s="148"/>
      <c r="EZX193" s="148"/>
      <c r="EZY193" s="148"/>
      <c r="EZZ193" s="148"/>
      <c r="FAA193" s="148"/>
      <c r="FAB193" s="148"/>
      <c r="FAC193" s="148"/>
      <c r="FAD193" s="148"/>
      <c r="FAE193" s="148"/>
      <c r="FAF193" s="148"/>
      <c r="FAG193" s="148"/>
      <c r="FAH193" s="148"/>
      <c r="FAI193" s="148"/>
      <c r="FAJ193" s="148"/>
      <c r="FAK193" s="148"/>
      <c r="FAL193" s="148"/>
      <c r="FAM193" s="148"/>
      <c r="FAN193" s="148"/>
      <c r="FAO193" s="148"/>
      <c r="FAP193" s="148"/>
      <c r="FAQ193" s="148"/>
      <c r="FAR193" s="148"/>
      <c r="FAS193" s="148"/>
      <c r="FAT193" s="148"/>
      <c r="FAU193" s="148"/>
      <c r="FAV193" s="148"/>
      <c r="FAW193" s="148"/>
      <c r="FAX193" s="148"/>
      <c r="FAY193" s="148"/>
      <c r="FAZ193" s="148"/>
      <c r="FBA193" s="148"/>
      <c r="FBB193" s="148"/>
      <c r="FBC193" s="148"/>
      <c r="FBD193" s="148"/>
      <c r="FBE193" s="148"/>
      <c r="FBF193" s="148"/>
      <c r="FBG193" s="148"/>
      <c r="FBH193" s="148"/>
      <c r="FBI193" s="148"/>
      <c r="FBJ193" s="148"/>
      <c r="FBK193" s="148"/>
      <c r="FBL193" s="148"/>
      <c r="FBM193" s="148"/>
      <c r="FBN193" s="148"/>
      <c r="FBO193" s="148"/>
      <c r="FBP193" s="148"/>
      <c r="FBQ193" s="148"/>
      <c r="FBR193" s="148"/>
      <c r="FBS193" s="148"/>
      <c r="FBT193" s="148"/>
      <c r="FBU193" s="148"/>
      <c r="FBV193" s="148"/>
      <c r="FBW193" s="148"/>
      <c r="FBX193" s="148"/>
      <c r="FBY193" s="148"/>
      <c r="FBZ193" s="148"/>
      <c r="FCA193" s="148"/>
      <c r="FCB193" s="148"/>
      <c r="FCC193" s="148"/>
      <c r="FCD193" s="148"/>
      <c r="FCE193" s="148"/>
      <c r="FCF193" s="148"/>
      <c r="FCG193" s="148"/>
      <c r="FCH193" s="148"/>
      <c r="FCI193" s="148"/>
      <c r="FCJ193" s="148"/>
      <c r="FCK193" s="148"/>
      <c r="FCL193" s="148"/>
      <c r="FCM193" s="148"/>
      <c r="FCN193" s="148"/>
      <c r="FCO193" s="148"/>
      <c r="FCP193" s="148"/>
      <c r="FCQ193" s="148"/>
      <c r="FCR193" s="148"/>
      <c r="FCS193" s="148"/>
      <c r="FCT193" s="148"/>
      <c r="FCU193" s="148"/>
      <c r="FCV193" s="148"/>
      <c r="FCW193" s="148"/>
      <c r="FCX193" s="148"/>
      <c r="FCY193" s="148"/>
      <c r="FCZ193" s="148"/>
      <c r="FDA193" s="148"/>
      <c r="FDB193" s="148"/>
      <c r="FDC193" s="148"/>
      <c r="FDD193" s="148"/>
      <c r="FDE193" s="148"/>
      <c r="FDF193" s="148"/>
      <c r="FDG193" s="148"/>
      <c r="FDH193" s="148"/>
      <c r="FDI193" s="148"/>
      <c r="FDJ193" s="148"/>
      <c r="FDK193" s="148"/>
      <c r="FDL193" s="148"/>
      <c r="FDM193" s="148"/>
      <c r="FDN193" s="148"/>
      <c r="FDO193" s="148"/>
      <c r="FDP193" s="148"/>
      <c r="FDQ193" s="148"/>
      <c r="FDR193" s="148"/>
      <c r="FDS193" s="148"/>
      <c r="FDT193" s="148"/>
      <c r="FDU193" s="148"/>
      <c r="FDV193" s="148"/>
      <c r="FDW193" s="148"/>
      <c r="FDX193" s="148"/>
      <c r="FDY193" s="148"/>
      <c r="FDZ193" s="148"/>
      <c r="FEA193" s="148"/>
      <c r="FEB193" s="148"/>
      <c r="FEC193" s="148"/>
      <c r="FED193" s="148"/>
      <c r="FEE193" s="148"/>
      <c r="FEF193" s="148"/>
      <c r="FEG193" s="148"/>
      <c r="FEH193" s="148"/>
      <c r="FEI193" s="148"/>
      <c r="FEJ193" s="148"/>
      <c r="FEK193" s="148"/>
      <c r="FEL193" s="148"/>
      <c r="FEM193" s="148"/>
      <c r="FEN193" s="148"/>
      <c r="FEO193" s="148"/>
      <c r="FEP193" s="148"/>
      <c r="FEQ193" s="148"/>
      <c r="FER193" s="148"/>
      <c r="FES193" s="148"/>
      <c r="FET193" s="148"/>
      <c r="FEU193" s="148"/>
      <c r="FEV193" s="148"/>
      <c r="FEW193" s="148"/>
      <c r="FEX193" s="148"/>
      <c r="FEY193" s="148"/>
      <c r="FEZ193" s="148"/>
      <c r="FFA193" s="148"/>
      <c r="FFB193" s="148"/>
      <c r="FFC193" s="148"/>
      <c r="FFD193" s="148"/>
      <c r="FFE193" s="148"/>
      <c r="FFF193" s="148"/>
      <c r="FFG193" s="148"/>
      <c r="FFH193" s="148"/>
      <c r="FFI193" s="148"/>
      <c r="FFJ193" s="148"/>
      <c r="FFK193" s="148"/>
      <c r="FFL193" s="148"/>
      <c r="FFM193" s="148"/>
      <c r="FFN193" s="148"/>
      <c r="FFO193" s="148"/>
      <c r="FFP193" s="148"/>
      <c r="FFQ193" s="148"/>
      <c r="FFR193" s="148"/>
      <c r="FFS193" s="148"/>
      <c r="FFT193" s="148"/>
      <c r="FFU193" s="148"/>
      <c r="FFV193" s="148"/>
      <c r="FFW193" s="148"/>
      <c r="FFX193" s="148"/>
      <c r="FFY193" s="148"/>
      <c r="FFZ193" s="148"/>
      <c r="FGA193" s="148"/>
      <c r="FGB193" s="148"/>
      <c r="FGC193" s="148"/>
      <c r="FGD193" s="148"/>
      <c r="FGE193" s="148"/>
      <c r="FGF193" s="148"/>
      <c r="FGG193" s="148"/>
      <c r="FGH193" s="148"/>
      <c r="FGI193" s="148"/>
      <c r="FGJ193" s="148"/>
      <c r="FGK193" s="148"/>
      <c r="FGL193" s="148"/>
      <c r="FGM193" s="148"/>
      <c r="FGN193" s="148"/>
      <c r="FGO193" s="148"/>
      <c r="FGP193" s="148"/>
      <c r="FGQ193" s="148"/>
      <c r="FGR193" s="148"/>
      <c r="FGS193" s="148"/>
      <c r="FGT193" s="148"/>
      <c r="FGU193" s="148"/>
      <c r="FGV193" s="148"/>
      <c r="FGW193" s="148"/>
      <c r="FGX193" s="148"/>
      <c r="FGY193" s="148"/>
      <c r="FGZ193" s="148"/>
      <c r="FHA193" s="148"/>
      <c r="FHB193" s="148"/>
      <c r="FHC193" s="148"/>
      <c r="FHD193" s="148"/>
      <c r="FHE193" s="148"/>
      <c r="FHF193" s="148"/>
      <c r="FHG193" s="148"/>
      <c r="FHH193" s="148"/>
      <c r="FHI193" s="148"/>
      <c r="FHJ193" s="148"/>
      <c r="FHK193" s="148"/>
      <c r="FHL193" s="148"/>
      <c r="FHM193" s="148"/>
      <c r="FHN193" s="148"/>
      <c r="FHO193" s="148"/>
      <c r="FHP193" s="148"/>
      <c r="FHQ193" s="148"/>
      <c r="FHR193" s="148"/>
      <c r="FHS193" s="148"/>
      <c r="FHT193" s="148"/>
      <c r="FHU193" s="148"/>
      <c r="FHV193" s="148"/>
      <c r="FHW193" s="148"/>
      <c r="FHX193" s="148"/>
      <c r="FHY193" s="148"/>
      <c r="FHZ193" s="148"/>
      <c r="FIA193" s="148"/>
      <c r="FIB193" s="148"/>
      <c r="FIC193" s="148"/>
      <c r="FID193" s="148"/>
      <c r="FIE193" s="148"/>
      <c r="FIF193" s="148"/>
      <c r="FIG193" s="148"/>
      <c r="FIH193" s="148"/>
      <c r="FII193" s="148"/>
      <c r="FIJ193" s="148"/>
      <c r="FIK193" s="148"/>
      <c r="FIL193" s="148"/>
      <c r="FIM193" s="148"/>
      <c r="FIN193" s="148"/>
      <c r="FIO193" s="148"/>
      <c r="FIP193" s="148"/>
      <c r="FIQ193" s="148"/>
      <c r="FIR193" s="148"/>
      <c r="FIS193" s="148"/>
      <c r="FIT193" s="148"/>
      <c r="FIU193" s="148"/>
      <c r="FIV193" s="148"/>
      <c r="FIW193" s="148"/>
      <c r="FIX193" s="148"/>
      <c r="FIY193" s="148"/>
      <c r="FIZ193" s="148"/>
      <c r="FJA193" s="148"/>
      <c r="FJB193" s="148"/>
      <c r="FJC193" s="148"/>
      <c r="FJD193" s="148"/>
      <c r="FJE193" s="148"/>
      <c r="FJF193" s="148"/>
      <c r="FJG193" s="148"/>
      <c r="FJH193" s="148"/>
      <c r="FJI193" s="148"/>
      <c r="FJJ193" s="148"/>
      <c r="FJK193" s="148"/>
      <c r="FJL193" s="148"/>
      <c r="FJM193" s="148"/>
      <c r="FJN193" s="148"/>
      <c r="FJO193" s="148"/>
      <c r="FJP193" s="148"/>
      <c r="FJQ193" s="148"/>
      <c r="FJR193" s="148"/>
      <c r="FJS193" s="148"/>
      <c r="FJT193" s="148"/>
      <c r="FJU193" s="148"/>
      <c r="FJV193" s="148"/>
      <c r="FJW193" s="148"/>
      <c r="FJX193" s="148"/>
      <c r="FJY193" s="148"/>
      <c r="FJZ193" s="148"/>
      <c r="FKA193" s="148"/>
      <c r="FKB193" s="148"/>
      <c r="FKC193" s="148"/>
      <c r="FKD193" s="148"/>
      <c r="FKE193" s="148"/>
      <c r="FKF193" s="148"/>
      <c r="FKG193" s="148"/>
      <c r="FKH193" s="148"/>
      <c r="FKI193" s="148"/>
      <c r="FKJ193" s="148"/>
      <c r="FKK193" s="148"/>
      <c r="FKL193" s="148"/>
      <c r="FKM193" s="148"/>
      <c r="FKN193" s="148"/>
      <c r="FKO193" s="148"/>
      <c r="FKP193" s="148"/>
      <c r="FKQ193" s="148"/>
      <c r="FKR193" s="148"/>
      <c r="FKS193" s="148"/>
      <c r="FKT193" s="148"/>
      <c r="FKU193" s="148"/>
      <c r="FKV193" s="148"/>
      <c r="FKW193" s="148"/>
      <c r="FKX193" s="148"/>
      <c r="FKY193" s="148"/>
      <c r="FKZ193" s="148"/>
      <c r="FLA193" s="148"/>
      <c r="FLB193" s="148"/>
      <c r="FLC193" s="148"/>
      <c r="FLD193" s="148"/>
      <c r="FLE193" s="148"/>
      <c r="FLF193" s="148"/>
      <c r="FLG193" s="148"/>
      <c r="FLH193" s="148"/>
      <c r="FLI193" s="148"/>
      <c r="FLJ193" s="148"/>
      <c r="FLK193" s="148"/>
      <c r="FLL193" s="148"/>
      <c r="FLM193" s="148"/>
      <c r="FLN193" s="148"/>
      <c r="FLO193" s="148"/>
      <c r="FLP193" s="148"/>
      <c r="FLQ193" s="148"/>
      <c r="FLR193" s="148"/>
      <c r="FLS193" s="148"/>
      <c r="FLT193" s="148"/>
      <c r="FLU193" s="148"/>
      <c r="FLV193" s="148"/>
      <c r="FLW193" s="148"/>
      <c r="FLX193" s="148"/>
      <c r="FLY193" s="148"/>
      <c r="FLZ193" s="148"/>
      <c r="FMA193" s="148"/>
      <c r="FMB193" s="148"/>
      <c r="FMC193" s="148"/>
      <c r="FMD193" s="148"/>
      <c r="FME193" s="148"/>
      <c r="FMF193" s="148"/>
      <c r="FMG193" s="148"/>
      <c r="FMH193" s="148"/>
      <c r="FMI193" s="148"/>
      <c r="FMJ193" s="148"/>
      <c r="FMK193" s="148"/>
      <c r="FML193" s="148"/>
      <c r="FMM193" s="148"/>
      <c r="FMN193" s="148"/>
      <c r="FMO193" s="148"/>
      <c r="FMP193" s="148"/>
      <c r="FMQ193" s="148"/>
      <c r="FMR193" s="148"/>
      <c r="FMS193" s="148"/>
      <c r="FMT193" s="148"/>
      <c r="FMU193" s="148"/>
      <c r="FMV193" s="148"/>
      <c r="FMW193" s="148"/>
      <c r="FMX193" s="148"/>
      <c r="FMY193" s="148"/>
      <c r="FMZ193" s="148"/>
      <c r="FNA193" s="148"/>
      <c r="FNB193" s="148"/>
      <c r="FNC193" s="148"/>
      <c r="FND193" s="148"/>
      <c r="FNE193" s="148"/>
      <c r="FNF193" s="148"/>
      <c r="FNG193" s="148"/>
      <c r="FNH193" s="148"/>
      <c r="FNI193" s="148"/>
      <c r="FNJ193" s="148"/>
      <c r="FNK193" s="148"/>
      <c r="FNL193" s="148"/>
      <c r="FNM193" s="148"/>
      <c r="FNN193" s="148"/>
      <c r="FNO193" s="148"/>
      <c r="FNP193" s="148"/>
      <c r="FNQ193" s="148"/>
      <c r="FNR193" s="148"/>
      <c r="FNS193" s="148"/>
      <c r="FNT193" s="148"/>
      <c r="FNU193" s="148"/>
      <c r="FNV193" s="148"/>
      <c r="FNW193" s="148"/>
      <c r="FNX193" s="148"/>
      <c r="FNY193" s="148"/>
      <c r="FNZ193" s="148"/>
      <c r="FOA193" s="148"/>
      <c r="FOB193" s="148"/>
      <c r="FOC193" s="148"/>
      <c r="FOD193" s="148"/>
      <c r="FOE193" s="148"/>
      <c r="FOF193" s="148"/>
      <c r="FOG193" s="148"/>
      <c r="FOH193" s="148"/>
      <c r="FOI193" s="148"/>
      <c r="FOJ193" s="148"/>
      <c r="FOK193" s="148"/>
      <c r="FOL193" s="148"/>
      <c r="FOM193" s="148"/>
      <c r="FON193" s="148"/>
      <c r="FOO193" s="148"/>
      <c r="FOP193" s="148"/>
      <c r="FOQ193" s="148"/>
      <c r="FOR193" s="148"/>
      <c r="FOS193" s="148"/>
      <c r="FOT193" s="148"/>
      <c r="FOU193" s="148"/>
      <c r="FOV193" s="148"/>
      <c r="FOW193" s="148"/>
      <c r="FOX193" s="148"/>
      <c r="FOY193" s="148"/>
      <c r="FOZ193" s="148"/>
      <c r="FPA193" s="148"/>
      <c r="FPB193" s="148"/>
      <c r="FPC193" s="148"/>
      <c r="FPD193" s="148"/>
      <c r="FPE193" s="148"/>
      <c r="FPF193" s="148"/>
      <c r="FPG193" s="148"/>
      <c r="FPH193" s="148"/>
      <c r="FPI193" s="148"/>
      <c r="FPJ193" s="148"/>
      <c r="FPK193" s="148"/>
      <c r="FPL193" s="148"/>
      <c r="FPM193" s="148"/>
      <c r="FPN193" s="148"/>
      <c r="FPO193" s="148"/>
      <c r="FPP193" s="148"/>
      <c r="FPQ193" s="148"/>
      <c r="FPR193" s="148"/>
      <c r="FPS193" s="148"/>
      <c r="FPT193" s="148"/>
      <c r="FPU193" s="148"/>
      <c r="FPV193" s="148"/>
      <c r="FPW193" s="148"/>
      <c r="FPX193" s="148"/>
      <c r="FPY193" s="148"/>
      <c r="FPZ193" s="148"/>
      <c r="FQA193" s="148"/>
      <c r="FQB193" s="148"/>
      <c r="FQC193" s="148"/>
      <c r="FQD193" s="148"/>
      <c r="FQE193" s="148"/>
      <c r="FQF193" s="148"/>
      <c r="FQG193" s="148"/>
      <c r="FQH193" s="148"/>
      <c r="FQI193" s="148"/>
      <c r="FQJ193" s="148"/>
      <c r="FQK193" s="148"/>
      <c r="FQL193" s="148"/>
      <c r="FQM193" s="148"/>
      <c r="FQN193" s="148"/>
      <c r="FQO193" s="148"/>
      <c r="FQP193" s="148"/>
      <c r="FQQ193" s="148"/>
      <c r="FQR193" s="148"/>
      <c r="FQS193" s="148"/>
      <c r="FQT193" s="148"/>
      <c r="FQU193" s="148"/>
      <c r="FQV193" s="148"/>
      <c r="FQW193" s="148"/>
      <c r="FQX193" s="148"/>
      <c r="FQY193" s="148"/>
      <c r="FQZ193" s="148"/>
      <c r="FRA193" s="148"/>
      <c r="FRB193" s="148"/>
      <c r="FRC193" s="148"/>
      <c r="FRD193" s="148"/>
      <c r="FRE193" s="148"/>
      <c r="FRF193" s="148"/>
      <c r="FRG193" s="148"/>
      <c r="FRH193" s="148"/>
      <c r="FRI193" s="148"/>
      <c r="FRJ193" s="148"/>
      <c r="FRK193" s="148"/>
      <c r="FRL193" s="148"/>
      <c r="FRM193" s="148"/>
      <c r="FRN193" s="148"/>
      <c r="FRO193" s="148"/>
      <c r="FRP193" s="148"/>
      <c r="FRQ193" s="148"/>
      <c r="FRR193" s="148"/>
      <c r="FRS193" s="148"/>
      <c r="FRT193" s="148"/>
      <c r="FRU193" s="148"/>
      <c r="FRV193" s="148"/>
      <c r="FRW193" s="148"/>
      <c r="FRX193" s="148"/>
      <c r="FRY193" s="148"/>
      <c r="FRZ193" s="148"/>
      <c r="FSA193" s="148"/>
      <c r="FSB193" s="148"/>
      <c r="FSC193" s="148"/>
      <c r="FSD193" s="148"/>
      <c r="FSE193" s="148"/>
      <c r="FSF193" s="148"/>
      <c r="FSG193" s="148"/>
      <c r="FSH193" s="148"/>
      <c r="FSI193" s="148"/>
      <c r="FSJ193" s="148"/>
      <c r="FSK193" s="148"/>
      <c r="FSL193" s="148"/>
      <c r="FSM193" s="148"/>
      <c r="FSN193" s="148"/>
      <c r="FSO193" s="148"/>
      <c r="FSP193" s="148"/>
      <c r="FSQ193" s="148"/>
      <c r="FSR193" s="148"/>
      <c r="FSS193" s="148"/>
      <c r="FST193" s="148"/>
      <c r="FSU193" s="148"/>
      <c r="FSV193" s="148"/>
      <c r="FSW193" s="148"/>
      <c r="FSX193" s="148"/>
      <c r="FSY193" s="148"/>
      <c r="FSZ193" s="148"/>
      <c r="FTA193" s="148"/>
      <c r="FTB193" s="148"/>
      <c r="FTC193" s="148"/>
      <c r="FTD193" s="148"/>
      <c r="FTE193" s="148"/>
      <c r="FTF193" s="148"/>
      <c r="FTG193" s="148"/>
      <c r="FTH193" s="148"/>
      <c r="FTI193" s="148"/>
      <c r="FTJ193" s="148"/>
      <c r="FTK193" s="148"/>
      <c r="FTL193" s="148"/>
      <c r="FTM193" s="148"/>
      <c r="FTN193" s="148"/>
      <c r="FTO193" s="148"/>
      <c r="FTP193" s="148"/>
      <c r="FTQ193" s="148"/>
      <c r="FTR193" s="148"/>
      <c r="FTS193" s="148"/>
      <c r="FTT193" s="148"/>
      <c r="FTU193" s="148"/>
      <c r="FTV193" s="148"/>
      <c r="FTW193" s="148"/>
      <c r="FTX193" s="148"/>
      <c r="FTY193" s="148"/>
      <c r="FTZ193" s="148"/>
      <c r="FUA193" s="148"/>
      <c r="FUB193" s="148"/>
      <c r="FUC193" s="148"/>
      <c r="FUD193" s="148"/>
      <c r="FUE193" s="148"/>
      <c r="FUF193" s="148"/>
      <c r="FUG193" s="148"/>
      <c r="FUH193" s="148"/>
      <c r="FUI193" s="148"/>
      <c r="FUJ193" s="148"/>
      <c r="FUK193" s="148"/>
      <c r="FUL193" s="148"/>
      <c r="FUM193" s="148"/>
      <c r="FUN193" s="148"/>
      <c r="FUO193" s="148"/>
      <c r="FUP193" s="148"/>
      <c r="FUQ193" s="148"/>
      <c r="FUR193" s="148"/>
      <c r="FUS193" s="148"/>
      <c r="FUT193" s="148"/>
      <c r="FUU193" s="148"/>
      <c r="FUV193" s="148"/>
      <c r="FUW193" s="148"/>
      <c r="FUX193" s="148"/>
      <c r="FUY193" s="148"/>
      <c r="FUZ193" s="148"/>
      <c r="FVA193" s="148"/>
      <c r="FVB193" s="148"/>
      <c r="FVC193" s="148"/>
      <c r="FVD193" s="148"/>
      <c r="FVE193" s="148"/>
      <c r="FVF193" s="148"/>
      <c r="FVG193" s="148"/>
      <c r="FVH193" s="148"/>
      <c r="FVI193" s="148"/>
      <c r="FVJ193" s="148"/>
      <c r="FVK193" s="148"/>
      <c r="FVL193" s="148"/>
      <c r="FVM193" s="148"/>
      <c r="FVN193" s="148"/>
      <c r="FVO193" s="148"/>
      <c r="FVP193" s="148"/>
      <c r="FVQ193" s="148"/>
      <c r="FVR193" s="148"/>
      <c r="FVS193" s="148"/>
      <c r="FVT193" s="148"/>
      <c r="FVU193" s="148"/>
      <c r="FVV193" s="148"/>
      <c r="FVW193" s="148"/>
      <c r="FVX193" s="148"/>
      <c r="FVY193" s="148"/>
      <c r="FVZ193" s="148"/>
      <c r="FWA193" s="148"/>
      <c r="FWB193" s="148"/>
      <c r="FWC193" s="148"/>
      <c r="FWD193" s="148"/>
      <c r="FWE193" s="148"/>
      <c r="FWF193" s="148"/>
      <c r="FWG193" s="148"/>
      <c r="FWH193" s="148"/>
      <c r="FWI193" s="148"/>
      <c r="FWJ193" s="148"/>
      <c r="FWK193" s="148"/>
      <c r="FWL193" s="148"/>
      <c r="FWM193" s="148"/>
      <c r="FWN193" s="148"/>
      <c r="FWO193" s="148"/>
      <c r="FWP193" s="148"/>
      <c r="FWQ193" s="148"/>
      <c r="FWR193" s="148"/>
      <c r="FWS193" s="148"/>
      <c r="FWT193" s="148"/>
      <c r="FWU193" s="148"/>
      <c r="FWV193" s="148"/>
      <c r="FWW193" s="148"/>
      <c r="FWX193" s="148"/>
      <c r="FWY193" s="148"/>
      <c r="FWZ193" s="148"/>
      <c r="FXA193" s="148"/>
      <c r="FXB193" s="148"/>
      <c r="FXC193" s="148"/>
      <c r="FXD193" s="148"/>
      <c r="FXE193" s="148"/>
      <c r="FXF193" s="148"/>
      <c r="FXG193" s="148"/>
      <c r="FXH193" s="148"/>
      <c r="FXI193" s="148"/>
      <c r="FXJ193" s="148"/>
      <c r="FXK193" s="148"/>
      <c r="FXL193" s="148"/>
      <c r="FXM193" s="148"/>
      <c r="FXN193" s="148"/>
      <c r="FXO193" s="148"/>
      <c r="FXP193" s="148"/>
      <c r="FXQ193" s="148"/>
      <c r="FXR193" s="148"/>
      <c r="FXS193" s="148"/>
      <c r="FXT193" s="148"/>
      <c r="FXU193" s="148"/>
      <c r="FXV193" s="148"/>
      <c r="FXW193" s="148"/>
      <c r="FXX193" s="148"/>
      <c r="FXY193" s="148"/>
      <c r="FXZ193" s="148"/>
      <c r="FYA193" s="148"/>
      <c r="FYB193" s="148"/>
      <c r="FYC193" s="148"/>
      <c r="FYD193" s="148"/>
      <c r="FYE193" s="148"/>
      <c r="FYF193" s="148"/>
      <c r="FYG193" s="148"/>
      <c r="FYH193" s="148"/>
      <c r="FYI193" s="148"/>
      <c r="FYJ193" s="148"/>
      <c r="FYK193" s="148"/>
      <c r="FYL193" s="148"/>
      <c r="FYM193" s="148"/>
      <c r="FYN193" s="148"/>
      <c r="FYO193" s="148"/>
      <c r="FYP193" s="148"/>
      <c r="FYQ193" s="148"/>
      <c r="FYR193" s="148"/>
      <c r="FYS193" s="148"/>
      <c r="FYT193" s="148"/>
      <c r="FYU193" s="148"/>
      <c r="FYV193" s="148"/>
      <c r="FYW193" s="148"/>
      <c r="FYX193" s="148"/>
      <c r="FYY193" s="148"/>
      <c r="FYZ193" s="148"/>
      <c r="FZA193" s="148"/>
      <c r="FZB193" s="148"/>
      <c r="FZC193" s="148"/>
      <c r="FZD193" s="148"/>
      <c r="FZE193" s="148"/>
      <c r="FZF193" s="148"/>
      <c r="FZG193" s="148"/>
      <c r="FZH193" s="148"/>
      <c r="FZI193" s="148"/>
      <c r="FZJ193" s="148"/>
      <c r="FZK193" s="148"/>
      <c r="FZL193" s="148"/>
      <c r="FZM193" s="148"/>
      <c r="FZN193" s="148"/>
      <c r="FZO193" s="148"/>
      <c r="FZP193" s="148"/>
      <c r="FZQ193" s="148"/>
      <c r="FZR193" s="148"/>
      <c r="FZS193" s="148"/>
      <c r="FZT193" s="148"/>
      <c r="FZU193" s="148"/>
      <c r="FZV193" s="148"/>
      <c r="FZW193" s="148"/>
      <c r="FZX193" s="148"/>
      <c r="FZY193" s="148"/>
      <c r="FZZ193" s="148"/>
      <c r="GAA193" s="148"/>
      <c r="GAB193" s="148"/>
      <c r="GAC193" s="148"/>
      <c r="GAD193" s="148"/>
      <c r="GAE193" s="148"/>
      <c r="GAF193" s="148"/>
      <c r="GAG193" s="148"/>
      <c r="GAH193" s="148"/>
      <c r="GAI193" s="148"/>
      <c r="GAJ193" s="148"/>
      <c r="GAK193" s="148"/>
      <c r="GAL193" s="148"/>
      <c r="GAM193" s="148"/>
      <c r="GAN193" s="148"/>
      <c r="GAO193" s="148"/>
      <c r="GAP193" s="148"/>
      <c r="GAQ193" s="148"/>
      <c r="GAR193" s="148"/>
      <c r="GAS193" s="148"/>
      <c r="GAT193" s="148"/>
      <c r="GAU193" s="148"/>
      <c r="GAV193" s="148"/>
      <c r="GAW193" s="148"/>
      <c r="GAX193" s="148"/>
      <c r="GAY193" s="148"/>
      <c r="GAZ193" s="148"/>
      <c r="GBA193" s="148"/>
      <c r="GBB193" s="148"/>
      <c r="GBC193" s="148"/>
      <c r="GBD193" s="148"/>
      <c r="GBE193" s="148"/>
      <c r="GBF193" s="148"/>
      <c r="GBG193" s="148"/>
      <c r="GBH193" s="148"/>
      <c r="GBI193" s="148"/>
      <c r="GBJ193" s="148"/>
      <c r="GBK193" s="148"/>
      <c r="GBL193" s="148"/>
      <c r="GBM193" s="148"/>
      <c r="GBN193" s="148"/>
      <c r="GBO193" s="148"/>
      <c r="GBP193" s="148"/>
      <c r="GBQ193" s="148"/>
      <c r="GBR193" s="148"/>
      <c r="GBS193" s="148"/>
      <c r="GBT193" s="148"/>
      <c r="GBU193" s="148"/>
      <c r="GBV193" s="148"/>
      <c r="GBW193" s="148"/>
      <c r="GBX193" s="148"/>
      <c r="GBY193" s="148"/>
      <c r="GBZ193" s="148"/>
      <c r="GCA193" s="148"/>
      <c r="GCB193" s="148"/>
      <c r="GCC193" s="148"/>
      <c r="GCD193" s="148"/>
      <c r="GCE193" s="148"/>
      <c r="GCF193" s="148"/>
      <c r="GCG193" s="148"/>
      <c r="GCH193" s="148"/>
      <c r="GCI193" s="148"/>
      <c r="GCJ193" s="148"/>
      <c r="GCK193" s="148"/>
      <c r="GCL193" s="148"/>
      <c r="GCM193" s="148"/>
      <c r="GCN193" s="148"/>
      <c r="GCO193" s="148"/>
      <c r="GCP193" s="148"/>
      <c r="GCQ193" s="148"/>
      <c r="GCR193" s="148"/>
      <c r="GCS193" s="148"/>
      <c r="GCT193" s="148"/>
      <c r="GCU193" s="148"/>
      <c r="GCV193" s="148"/>
      <c r="GCW193" s="148"/>
      <c r="GCX193" s="148"/>
      <c r="GCY193" s="148"/>
      <c r="GCZ193" s="148"/>
      <c r="GDA193" s="148"/>
      <c r="GDB193" s="148"/>
      <c r="GDC193" s="148"/>
      <c r="GDD193" s="148"/>
      <c r="GDE193" s="148"/>
      <c r="GDF193" s="148"/>
      <c r="GDG193" s="148"/>
      <c r="GDH193" s="148"/>
      <c r="GDI193" s="148"/>
      <c r="GDJ193" s="148"/>
      <c r="GDK193" s="148"/>
      <c r="GDL193" s="148"/>
      <c r="GDM193" s="148"/>
      <c r="GDN193" s="148"/>
      <c r="GDO193" s="148"/>
      <c r="GDP193" s="148"/>
      <c r="GDQ193" s="148"/>
      <c r="GDR193" s="148"/>
      <c r="GDS193" s="148"/>
      <c r="GDT193" s="148"/>
      <c r="GDU193" s="148"/>
      <c r="GDV193" s="148"/>
      <c r="GDW193" s="148"/>
      <c r="GDX193" s="148"/>
      <c r="GDY193" s="148"/>
      <c r="GDZ193" s="148"/>
      <c r="GEA193" s="148"/>
      <c r="GEB193" s="148"/>
      <c r="GEC193" s="148"/>
      <c r="GED193" s="148"/>
      <c r="GEE193" s="148"/>
      <c r="GEF193" s="148"/>
      <c r="GEG193" s="148"/>
      <c r="GEH193" s="148"/>
      <c r="GEI193" s="148"/>
      <c r="GEJ193" s="148"/>
      <c r="GEK193" s="148"/>
      <c r="GEL193" s="148"/>
      <c r="GEM193" s="148"/>
      <c r="GEN193" s="148"/>
      <c r="GEO193" s="148"/>
      <c r="GEP193" s="148"/>
      <c r="GEQ193" s="148"/>
      <c r="GER193" s="148"/>
      <c r="GES193" s="148"/>
      <c r="GET193" s="148"/>
      <c r="GEU193" s="148"/>
      <c r="GEV193" s="148"/>
      <c r="GEW193" s="148"/>
      <c r="GEX193" s="148"/>
      <c r="GEY193" s="148"/>
      <c r="GEZ193" s="148"/>
      <c r="GFA193" s="148"/>
      <c r="GFB193" s="148"/>
      <c r="GFC193" s="148"/>
      <c r="GFD193" s="148"/>
      <c r="GFE193" s="148"/>
      <c r="GFF193" s="148"/>
      <c r="GFG193" s="148"/>
      <c r="GFH193" s="148"/>
      <c r="GFI193" s="148"/>
      <c r="GFJ193" s="148"/>
      <c r="GFK193" s="148"/>
      <c r="GFL193" s="148"/>
      <c r="GFM193" s="148"/>
      <c r="GFN193" s="148"/>
      <c r="GFO193" s="148"/>
      <c r="GFP193" s="148"/>
      <c r="GFQ193" s="148"/>
      <c r="GFR193" s="148"/>
      <c r="GFS193" s="148"/>
      <c r="GFT193" s="148"/>
      <c r="GFU193" s="148"/>
      <c r="GFV193" s="148"/>
      <c r="GFW193" s="148"/>
      <c r="GFX193" s="148"/>
      <c r="GFY193" s="148"/>
      <c r="GFZ193" s="148"/>
      <c r="GGA193" s="148"/>
      <c r="GGB193" s="148"/>
      <c r="GGC193" s="148"/>
      <c r="GGD193" s="148"/>
      <c r="GGE193" s="148"/>
      <c r="GGF193" s="148"/>
      <c r="GGG193" s="148"/>
      <c r="GGH193" s="148"/>
      <c r="GGI193" s="148"/>
      <c r="GGJ193" s="148"/>
      <c r="GGK193" s="148"/>
      <c r="GGL193" s="148"/>
      <c r="GGM193" s="148"/>
      <c r="GGN193" s="148"/>
      <c r="GGO193" s="148"/>
      <c r="GGP193" s="148"/>
      <c r="GGQ193" s="148"/>
      <c r="GGR193" s="148"/>
      <c r="GGS193" s="148"/>
      <c r="GGT193" s="148"/>
      <c r="GGU193" s="148"/>
      <c r="GGV193" s="148"/>
      <c r="GGW193" s="148"/>
      <c r="GGX193" s="148"/>
      <c r="GGY193" s="148"/>
      <c r="GGZ193" s="148"/>
      <c r="GHA193" s="148"/>
      <c r="GHB193" s="148"/>
      <c r="GHC193" s="148"/>
      <c r="GHD193" s="148"/>
      <c r="GHE193" s="148"/>
      <c r="GHF193" s="148"/>
      <c r="GHG193" s="148"/>
      <c r="GHH193" s="148"/>
      <c r="GHI193" s="148"/>
      <c r="GHJ193" s="148"/>
      <c r="GHK193" s="148"/>
      <c r="GHL193" s="148"/>
      <c r="GHM193" s="148"/>
      <c r="GHN193" s="148"/>
      <c r="GHO193" s="148"/>
      <c r="GHP193" s="148"/>
      <c r="GHQ193" s="148"/>
      <c r="GHR193" s="148"/>
      <c r="GHS193" s="148"/>
      <c r="GHT193" s="148"/>
      <c r="GHU193" s="148"/>
      <c r="GHV193" s="148"/>
      <c r="GHW193" s="148"/>
      <c r="GHX193" s="148"/>
      <c r="GHY193" s="148"/>
      <c r="GHZ193" s="148"/>
      <c r="GIA193" s="148"/>
      <c r="GIB193" s="148"/>
      <c r="GIC193" s="148"/>
      <c r="GID193" s="148"/>
      <c r="GIE193" s="148"/>
      <c r="GIF193" s="148"/>
      <c r="GIG193" s="148"/>
      <c r="GIH193" s="148"/>
      <c r="GII193" s="148"/>
      <c r="GIJ193" s="148"/>
      <c r="GIK193" s="148"/>
      <c r="GIL193" s="148"/>
      <c r="GIM193" s="148"/>
      <c r="GIN193" s="148"/>
      <c r="GIO193" s="148"/>
      <c r="GIP193" s="148"/>
      <c r="GIQ193" s="148"/>
      <c r="GIR193" s="148"/>
      <c r="GIS193" s="148"/>
      <c r="GIT193" s="148"/>
      <c r="GIU193" s="148"/>
      <c r="GIV193" s="148"/>
      <c r="GIW193" s="148"/>
      <c r="GIX193" s="148"/>
      <c r="GIY193" s="148"/>
      <c r="GIZ193" s="148"/>
      <c r="GJA193" s="148"/>
      <c r="GJB193" s="148"/>
      <c r="GJC193" s="148"/>
      <c r="GJD193" s="148"/>
      <c r="GJE193" s="148"/>
      <c r="GJF193" s="148"/>
      <c r="GJG193" s="148"/>
      <c r="GJH193" s="148"/>
      <c r="GJI193" s="148"/>
      <c r="GJJ193" s="148"/>
      <c r="GJK193" s="148"/>
      <c r="GJL193" s="148"/>
      <c r="GJM193" s="148"/>
      <c r="GJN193" s="148"/>
      <c r="GJO193" s="148"/>
      <c r="GJP193" s="148"/>
      <c r="GJQ193" s="148"/>
      <c r="GJR193" s="148"/>
      <c r="GJS193" s="148"/>
      <c r="GJT193" s="148"/>
      <c r="GJU193" s="148"/>
      <c r="GJV193" s="148"/>
      <c r="GJW193" s="148"/>
      <c r="GJX193" s="148"/>
      <c r="GJY193" s="148"/>
      <c r="GJZ193" s="148"/>
      <c r="GKA193" s="148"/>
      <c r="GKB193" s="148"/>
      <c r="GKC193" s="148"/>
      <c r="GKD193" s="148"/>
      <c r="GKE193" s="148"/>
      <c r="GKF193" s="148"/>
      <c r="GKG193" s="148"/>
      <c r="GKH193" s="148"/>
      <c r="GKI193" s="148"/>
      <c r="GKJ193" s="148"/>
      <c r="GKK193" s="148"/>
      <c r="GKL193" s="148"/>
      <c r="GKM193" s="148"/>
      <c r="GKN193" s="148"/>
      <c r="GKO193" s="148"/>
      <c r="GKP193" s="148"/>
      <c r="GKQ193" s="148"/>
      <c r="GKR193" s="148"/>
      <c r="GKS193" s="148"/>
      <c r="GKT193" s="148"/>
      <c r="GKU193" s="148"/>
      <c r="GKV193" s="148"/>
      <c r="GKW193" s="148"/>
      <c r="GKX193" s="148"/>
      <c r="GKY193" s="148"/>
      <c r="GKZ193" s="148"/>
      <c r="GLA193" s="148"/>
      <c r="GLB193" s="148"/>
      <c r="GLC193" s="148"/>
      <c r="GLD193" s="148"/>
      <c r="GLE193" s="148"/>
      <c r="GLF193" s="148"/>
      <c r="GLG193" s="148"/>
      <c r="GLH193" s="148"/>
      <c r="GLI193" s="148"/>
      <c r="GLJ193" s="148"/>
      <c r="GLK193" s="148"/>
      <c r="GLL193" s="148"/>
      <c r="GLM193" s="148"/>
      <c r="GLN193" s="148"/>
      <c r="GLO193" s="148"/>
      <c r="GLP193" s="148"/>
      <c r="GLQ193" s="148"/>
      <c r="GLR193" s="148"/>
      <c r="GLS193" s="148"/>
      <c r="GLT193" s="148"/>
      <c r="GLU193" s="148"/>
      <c r="GLV193" s="148"/>
      <c r="GLW193" s="148"/>
      <c r="GLX193" s="148"/>
      <c r="GLY193" s="148"/>
      <c r="GLZ193" s="148"/>
      <c r="GMA193" s="148"/>
      <c r="GMB193" s="148"/>
      <c r="GMC193" s="148"/>
      <c r="GMD193" s="148"/>
      <c r="GME193" s="148"/>
      <c r="GMF193" s="148"/>
      <c r="GMG193" s="148"/>
      <c r="GMH193" s="148"/>
      <c r="GMI193" s="148"/>
      <c r="GMJ193" s="148"/>
      <c r="GMK193" s="148"/>
      <c r="GML193" s="148"/>
      <c r="GMM193" s="148"/>
      <c r="GMN193" s="148"/>
      <c r="GMO193" s="148"/>
      <c r="GMP193" s="148"/>
      <c r="GMQ193" s="148"/>
      <c r="GMR193" s="148"/>
      <c r="GMS193" s="148"/>
      <c r="GMT193" s="148"/>
      <c r="GMU193" s="148"/>
      <c r="GMV193" s="148"/>
      <c r="GMW193" s="148"/>
      <c r="GMX193" s="148"/>
      <c r="GMY193" s="148"/>
      <c r="GMZ193" s="148"/>
      <c r="GNA193" s="148"/>
      <c r="GNB193" s="148"/>
      <c r="GNC193" s="148"/>
      <c r="GND193" s="148"/>
      <c r="GNE193" s="148"/>
      <c r="GNF193" s="148"/>
      <c r="GNG193" s="148"/>
      <c r="GNH193" s="148"/>
      <c r="GNI193" s="148"/>
      <c r="GNJ193" s="148"/>
      <c r="GNK193" s="148"/>
      <c r="GNL193" s="148"/>
      <c r="GNM193" s="148"/>
      <c r="GNN193" s="148"/>
      <c r="GNO193" s="148"/>
      <c r="GNP193" s="148"/>
      <c r="GNQ193" s="148"/>
      <c r="GNR193" s="148"/>
      <c r="GNS193" s="148"/>
      <c r="GNT193" s="148"/>
      <c r="GNU193" s="148"/>
      <c r="GNV193" s="148"/>
      <c r="GNW193" s="148"/>
      <c r="GNX193" s="148"/>
      <c r="GNY193" s="148"/>
      <c r="GNZ193" s="148"/>
      <c r="GOA193" s="148"/>
      <c r="GOB193" s="148"/>
      <c r="GOC193" s="148"/>
      <c r="GOD193" s="148"/>
      <c r="GOE193" s="148"/>
      <c r="GOF193" s="148"/>
      <c r="GOG193" s="148"/>
      <c r="GOH193" s="148"/>
      <c r="GOI193" s="148"/>
      <c r="GOJ193" s="148"/>
      <c r="GOK193" s="148"/>
      <c r="GOL193" s="148"/>
      <c r="GOM193" s="148"/>
      <c r="GON193" s="148"/>
      <c r="GOO193" s="148"/>
      <c r="GOP193" s="148"/>
      <c r="GOQ193" s="148"/>
      <c r="GOR193" s="148"/>
      <c r="GOS193" s="148"/>
      <c r="GOT193" s="148"/>
      <c r="GOU193" s="148"/>
      <c r="GOV193" s="148"/>
      <c r="GOW193" s="148"/>
      <c r="GOX193" s="148"/>
      <c r="GOY193" s="148"/>
      <c r="GOZ193" s="148"/>
      <c r="GPA193" s="148"/>
      <c r="GPB193" s="148"/>
      <c r="GPC193" s="148"/>
      <c r="GPD193" s="148"/>
      <c r="GPE193" s="148"/>
      <c r="GPF193" s="148"/>
      <c r="GPG193" s="148"/>
      <c r="GPH193" s="148"/>
      <c r="GPI193" s="148"/>
      <c r="GPJ193" s="148"/>
      <c r="GPK193" s="148"/>
      <c r="GPL193" s="148"/>
      <c r="GPM193" s="148"/>
      <c r="GPN193" s="148"/>
      <c r="GPO193" s="148"/>
      <c r="GPP193" s="148"/>
      <c r="GPQ193" s="148"/>
      <c r="GPR193" s="148"/>
      <c r="GPS193" s="148"/>
      <c r="GPT193" s="148"/>
      <c r="GPU193" s="148"/>
      <c r="GPV193" s="148"/>
      <c r="GPW193" s="148"/>
      <c r="GPX193" s="148"/>
      <c r="GPY193" s="148"/>
      <c r="GPZ193" s="148"/>
      <c r="GQA193" s="148"/>
      <c r="GQB193" s="148"/>
      <c r="GQC193" s="148"/>
      <c r="GQD193" s="148"/>
      <c r="GQE193" s="148"/>
      <c r="GQF193" s="148"/>
      <c r="GQG193" s="148"/>
      <c r="GQH193" s="148"/>
      <c r="GQI193" s="148"/>
      <c r="GQJ193" s="148"/>
      <c r="GQK193" s="148"/>
      <c r="GQL193" s="148"/>
      <c r="GQM193" s="148"/>
      <c r="GQN193" s="148"/>
      <c r="GQO193" s="148"/>
      <c r="GQP193" s="148"/>
      <c r="GQQ193" s="148"/>
      <c r="GQR193" s="148"/>
      <c r="GQS193" s="148"/>
      <c r="GQT193" s="148"/>
      <c r="GQU193" s="148"/>
      <c r="GQV193" s="148"/>
      <c r="GQW193" s="148"/>
      <c r="GQX193" s="148"/>
      <c r="GQY193" s="148"/>
      <c r="GQZ193" s="148"/>
      <c r="GRA193" s="148"/>
      <c r="GRB193" s="148"/>
      <c r="GRC193" s="148"/>
      <c r="GRD193" s="148"/>
      <c r="GRE193" s="148"/>
      <c r="GRF193" s="148"/>
      <c r="GRG193" s="148"/>
      <c r="GRH193" s="148"/>
      <c r="GRI193" s="148"/>
      <c r="GRJ193" s="148"/>
      <c r="GRK193" s="148"/>
      <c r="GRL193" s="148"/>
      <c r="GRM193" s="148"/>
      <c r="GRN193" s="148"/>
      <c r="GRO193" s="148"/>
      <c r="GRP193" s="148"/>
      <c r="GRQ193" s="148"/>
      <c r="GRR193" s="148"/>
      <c r="GRS193" s="148"/>
      <c r="GRT193" s="148"/>
      <c r="GRU193" s="148"/>
      <c r="GRV193" s="148"/>
      <c r="GRW193" s="148"/>
      <c r="GRX193" s="148"/>
      <c r="GRY193" s="148"/>
      <c r="GRZ193" s="148"/>
      <c r="GSA193" s="148"/>
      <c r="GSB193" s="148"/>
      <c r="GSC193" s="148"/>
      <c r="GSD193" s="148"/>
      <c r="GSE193" s="148"/>
      <c r="GSF193" s="148"/>
      <c r="GSG193" s="148"/>
      <c r="GSH193" s="148"/>
      <c r="GSI193" s="148"/>
      <c r="GSJ193" s="148"/>
      <c r="GSK193" s="148"/>
      <c r="GSL193" s="148"/>
      <c r="GSM193" s="148"/>
      <c r="GSN193" s="148"/>
      <c r="GSO193" s="148"/>
      <c r="GSP193" s="148"/>
      <c r="GSQ193" s="148"/>
      <c r="GSR193" s="148"/>
      <c r="GSS193" s="148"/>
      <c r="GST193" s="148"/>
      <c r="GSU193" s="148"/>
      <c r="GSV193" s="148"/>
      <c r="GSW193" s="148"/>
      <c r="GSX193" s="148"/>
      <c r="GSY193" s="148"/>
      <c r="GSZ193" s="148"/>
      <c r="GTA193" s="148"/>
      <c r="GTB193" s="148"/>
      <c r="GTC193" s="148"/>
      <c r="GTD193" s="148"/>
      <c r="GTE193" s="148"/>
      <c r="GTF193" s="148"/>
      <c r="GTG193" s="148"/>
      <c r="GTH193" s="148"/>
      <c r="GTI193" s="148"/>
      <c r="GTJ193" s="148"/>
      <c r="GTK193" s="148"/>
      <c r="GTL193" s="148"/>
      <c r="GTM193" s="148"/>
      <c r="GTN193" s="148"/>
      <c r="GTO193" s="148"/>
      <c r="GTP193" s="148"/>
      <c r="GTQ193" s="148"/>
      <c r="GTR193" s="148"/>
      <c r="GTS193" s="148"/>
      <c r="GTT193" s="148"/>
      <c r="GTU193" s="148"/>
      <c r="GTV193" s="148"/>
      <c r="GTW193" s="148"/>
      <c r="GTX193" s="148"/>
      <c r="GTY193" s="148"/>
      <c r="GTZ193" s="148"/>
      <c r="GUA193" s="148"/>
      <c r="GUB193" s="148"/>
      <c r="GUC193" s="148"/>
      <c r="GUD193" s="148"/>
      <c r="GUE193" s="148"/>
      <c r="GUF193" s="148"/>
      <c r="GUG193" s="148"/>
      <c r="GUH193" s="148"/>
      <c r="GUI193" s="148"/>
      <c r="GUJ193" s="148"/>
      <c r="GUK193" s="148"/>
      <c r="GUL193" s="148"/>
      <c r="GUM193" s="148"/>
      <c r="GUN193" s="148"/>
      <c r="GUO193" s="148"/>
      <c r="GUP193" s="148"/>
      <c r="GUQ193" s="148"/>
      <c r="GUR193" s="148"/>
      <c r="GUS193" s="148"/>
      <c r="GUT193" s="148"/>
      <c r="GUU193" s="148"/>
      <c r="GUV193" s="148"/>
      <c r="GUW193" s="148"/>
      <c r="GUX193" s="148"/>
      <c r="GUY193" s="148"/>
      <c r="GUZ193" s="148"/>
      <c r="GVA193" s="148"/>
      <c r="GVB193" s="148"/>
      <c r="GVC193" s="148"/>
      <c r="GVD193" s="148"/>
      <c r="GVE193" s="148"/>
      <c r="GVF193" s="148"/>
      <c r="GVG193" s="148"/>
      <c r="GVH193" s="148"/>
      <c r="GVI193" s="148"/>
      <c r="GVJ193" s="148"/>
      <c r="GVK193" s="148"/>
      <c r="GVL193" s="148"/>
      <c r="GVM193" s="148"/>
      <c r="GVN193" s="148"/>
      <c r="GVO193" s="148"/>
      <c r="GVP193" s="148"/>
      <c r="GVQ193" s="148"/>
      <c r="GVR193" s="148"/>
      <c r="GVS193" s="148"/>
      <c r="GVT193" s="148"/>
      <c r="GVU193" s="148"/>
      <c r="GVV193" s="148"/>
      <c r="GVW193" s="148"/>
      <c r="GVX193" s="148"/>
      <c r="GVY193" s="148"/>
      <c r="GVZ193" s="148"/>
      <c r="GWA193" s="148"/>
      <c r="GWB193" s="148"/>
      <c r="GWC193" s="148"/>
      <c r="GWD193" s="148"/>
      <c r="GWE193" s="148"/>
      <c r="GWF193" s="148"/>
      <c r="GWG193" s="148"/>
      <c r="GWH193" s="148"/>
      <c r="GWI193" s="148"/>
      <c r="GWJ193" s="148"/>
      <c r="GWK193" s="148"/>
      <c r="GWL193" s="148"/>
      <c r="GWM193" s="148"/>
      <c r="GWN193" s="148"/>
      <c r="GWO193" s="148"/>
      <c r="GWP193" s="148"/>
      <c r="GWQ193" s="148"/>
      <c r="GWR193" s="148"/>
      <c r="GWS193" s="148"/>
      <c r="GWT193" s="148"/>
      <c r="GWU193" s="148"/>
      <c r="GWV193" s="148"/>
      <c r="GWW193" s="148"/>
      <c r="GWX193" s="148"/>
      <c r="GWY193" s="148"/>
      <c r="GWZ193" s="148"/>
      <c r="GXA193" s="148"/>
      <c r="GXB193" s="148"/>
      <c r="GXC193" s="148"/>
      <c r="GXD193" s="148"/>
      <c r="GXE193" s="148"/>
      <c r="GXF193" s="148"/>
      <c r="GXG193" s="148"/>
      <c r="GXH193" s="148"/>
      <c r="GXI193" s="148"/>
      <c r="GXJ193" s="148"/>
      <c r="GXK193" s="148"/>
      <c r="GXL193" s="148"/>
      <c r="GXM193" s="148"/>
      <c r="GXN193" s="148"/>
      <c r="GXO193" s="148"/>
      <c r="GXP193" s="148"/>
      <c r="GXQ193" s="148"/>
      <c r="GXR193" s="148"/>
      <c r="GXS193" s="148"/>
      <c r="GXT193" s="148"/>
      <c r="GXU193" s="148"/>
      <c r="GXV193" s="148"/>
      <c r="GXW193" s="148"/>
      <c r="GXX193" s="148"/>
      <c r="GXY193" s="148"/>
      <c r="GXZ193" s="148"/>
      <c r="GYA193" s="148"/>
      <c r="GYB193" s="148"/>
      <c r="GYC193" s="148"/>
      <c r="GYD193" s="148"/>
      <c r="GYE193" s="148"/>
      <c r="GYF193" s="148"/>
      <c r="GYG193" s="148"/>
      <c r="GYH193" s="148"/>
      <c r="GYI193" s="148"/>
      <c r="GYJ193" s="148"/>
      <c r="GYK193" s="148"/>
      <c r="GYL193" s="148"/>
      <c r="GYM193" s="148"/>
      <c r="GYN193" s="148"/>
      <c r="GYO193" s="148"/>
      <c r="GYP193" s="148"/>
      <c r="GYQ193" s="148"/>
      <c r="GYR193" s="148"/>
      <c r="GYS193" s="148"/>
      <c r="GYT193" s="148"/>
      <c r="GYU193" s="148"/>
      <c r="GYV193" s="148"/>
      <c r="GYW193" s="148"/>
      <c r="GYX193" s="148"/>
      <c r="GYY193" s="148"/>
      <c r="GYZ193" s="148"/>
      <c r="GZA193" s="148"/>
      <c r="GZB193" s="148"/>
      <c r="GZC193" s="148"/>
      <c r="GZD193" s="148"/>
      <c r="GZE193" s="148"/>
      <c r="GZF193" s="148"/>
      <c r="GZG193" s="148"/>
      <c r="GZH193" s="148"/>
      <c r="GZI193" s="148"/>
      <c r="GZJ193" s="148"/>
      <c r="GZK193" s="148"/>
      <c r="GZL193" s="148"/>
      <c r="GZM193" s="148"/>
      <c r="GZN193" s="148"/>
      <c r="GZO193" s="148"/>
      <c r="GZP193" s="148"/>
      <c r="GZQ193" s="148"/>
      <c r="GZR193" s="148"/>
      <c r="GZS193" s="148"/>
      <c r="GZT193" s="148"/>
      <c r="GZU193" s="148"/>
      <c r="GZV193" s="148"/>
      <c r="GZW193" s="148"/>
      <c r="GZX193" s="148"/>
      <c r="GZY193" s="148"/>
      <c r="GZZ193" s="148"/>
      <c r="HAA193" s="148"/>
      <c r="HAB193" s="148"/>
      <c r="HAC193" s="148"/>
      <c r="HAD193" s="148"/>
      <c r="HAE193" s="148"/>
      <c r="HAF193" s="148"/>
      <c r="HAG193" s="148"/>
      <c r="HAH193" s="148"/>
      <c r="HAI193" s="148"/>
      <c r="HAJ193" s="148"/>
      <c r="HAK193" s="148"/>
      <c r="HAL193" s="148"/>
      <c r="HAM193" s="148"/>
      <c r="HAN193" s="148"/>
      <c r="HAO193" s="148"/>
      <c r="HAP193" s="148"/>
      <c r="HAQ193" s="148"/>
      <c r="HAR193" s="148"/>
      <c r="HAS193" s="148"/>
      <c r="HAT193" s="148"/>
      <c r="HAU193" s="148"/>
      <c r="HAV193" s="148"/>
      <c r="HAW193" s="148"/>
      <c r="HAX193" s="148"/>
      <c r="HAY193" s="148"/>
      <c r="HAZ193" s="148"/>
      <c r="HBA193" s="148"/>
      <c r="HBB193" s="148"/>
      <c r="HBC193" s="148"/>
      <c r="HBD193" s="148"/>
      <c r="HBE193" s="148"/>
      <c r="HBF193" s="148"/>
      <c r="HBG193" s="148"/>
      <c r="HBH193" s="148"/>
      <c r="HBI193" s="148"/>
      <c r="HBJ193" s="148"/>
      <c r="HBK193" s="148"/>
      <c r="HBL193" s="148"/>
      <c r="HBM193" s="148"/>
      <c r="HBN193" s="148"/>
      <c r="HBO193" s="148"/>
      <c r="HBP193" s="148"/>
      <c r="HBQ193" s="148"/>
      <c r="HBR193" s="148"/>
      <c r="HBS193" s="148"/>
      <c r="HBT193" s="148"/>
      <c r="HBU193" s="148"/>
      <c r="HBV193" s="148"/>
      <c r="HBW193" s="148"/>
      <c r="HBX193" s="148"/>
      <c r="HBY193" s="148"/>
      <c r="HBZ193" s="148"/>
      <c r="HCA193" s="148"/>
      <c r="HCB193" s="148"/>
      <c r="HCC193" s="148"/>
      <c r="HCD193" s="148"/>
      <c r="HCE193" s="148"/>
      <c r="HCF193" s="148"/>
      <c r="HCG193" s="148"/>
      <c r="HCH193" s="148"/>
      <c r="HCI193" s="148"/>
      <c r="HCJ193" s="148"/>
      <c r="HCK193" s="148"/>
      <c r="HCL193" s="148"/>
      <c r="HCM193" s="148"/>
      <c r="HCN193" s="148"/>
      <c r="HCO193" s="148"/>
      <c r="HCP193" s="148"/>
      <c r="HCQ193" s="148"/>
      <c r="HCR193" s="148"/>
      <c r="HCS193" s="148"/>
      <c r="HCT193" s="148"/>
      <c r="HCU193" s="148"/>
      <c r="HCV193" s="148"/>
      <c r="HCW193" s="148"/>
      <c r="HCX193" s="148"/>
      <c r="HCY193" s="148"/>
      <c r="HCZ193" s="148"/>
      <c r="HDA193" s="148"/>
      <c r="HDB193" s="148"/>
      <c r="HDC193" s="148"/>
      <c r="HDD193" s="148"/>
      <c r="HDE193" s="148"/>
      <c r="HDF193" s="148"/>
      <c r="HDG193" s="148"/>
      <c r="HDH193" s="148"/>
      <c r="HDI193" s="148"/>
      <c r="HDJ193" s="148"/>
      <c r="HDK193" s="148"/>
      <c r="HDL193" s="148"/>
      <c r="HDM193" s="148"/>
      <c r="HDN193" s="148"/>
      <c r="HDO193" s="148"/>
      <c r="HDP193" s="148"/>
      <c r="HDQ193" s="148"/>
      <c r="HDR193" s="148"/>
      <c r="HDS193" s="148"/>
      <c r="HDT193" s="148"/>
      <c r="HDU193" s="148"/>
      <c r="HDV193" s="148"/>
      <c r="HDW193" s="148"/>
      <c r="HDX193" s="148"/>
      <c r="HDY193" s="148"/>
      <c r="HDZ193" s="148"/>
      <c r="HEA193" s="148"/>
      <c r="HEB193" s="148"/>
      <c r="HEC193" s="148"/>
      <c r="HED193" s="148"/>
      <c r="HEE193" s="148"/>
      <c r="HEF193" s="148"/>
      <c r="HEG193" s="148"/>
      <c r="HEH193" s="148"/>
      <c r="HEI193" s="148"/>
      <c r="HEJ193" s="148"/>
      <c r="HEK193" s="148"/>
      <c r="HEL193" s="148"/>
      <c r="HEM193" s="148"/>
      <c r="HEN193" s="148"/>
      <c r="HEO193" s="148"/>
      <c r="HEP193" s="148"/>
      <c r="HEQ193" s="148"/>
      <c r="HER193" s="148"/>
      <c r="HES193" s="148"/>
      <c r="HET193" s="148"/>
      <c r="HEU193" s="148"/>
      <c r="HEV193" s="148"/>
      <c r="HEW193" s="148"/>
      <c r="HEX193" s="148"/>
      <c r="HEY193" s="148"/>
      <c r="HEZ193" s="148"/>
      <c r="HFA193" s="148"/>
      <c r="HFB193" s="148"/>
      <c r="HFC193" s="148"/>
      <c r="HFD193" s="148"/>
      <c r="HFE193" s="148"/>
      <c r="HFF193" s="148"/>
      <c r="HFG193" s="148"/>
      <c r="HFH193" s="148"/>
      <c r="HFI193" s="148"/>
      <c r="HFJ193" s="148"/>
      <c r="HFK193" s="148"/>
      <c r="HFL193" s="148"/>
      <c r="HFM193" s="148"/>
      <c r="HFN193" s="148"/>
      <c r="HFO193" s="148"/>
      <c r="HFP193" s="148"/>
      <c r="HFQ193" s="148"/>
      <c r="HFR193" s="148"/>
      <c r="HFS193" s="148"/>
      <c r="HFT193" s="148"/>
      <c r="HFU193" s="148"/>
      <c r="HFV193" s="148"/>
      <c r="HFW193" s="148"/>
      <c r="HFX193" s="148"/>
      <c r="HFY193" s="148"/>
      <c r="HFZ193" s="148"/>
      <c r="HGA193" s="148"/>
      <c r="HGB193" s="148"/>
      <c r="HGC193" s="148"/>
      <c r="HGD193" s="148"/>
      <c r="HGE193" s="148"/>
      <c r="HGF193" s="148"/>
      <c r="HGG193" s="148"/>
      <c r="HGH193" s="148"/>
      <c r="HGI193" s="148"/>
      <c r="HGJ193" s="148"/>
      <c r="HGK193" s="148"/>
      <c r="HGL193" s="148"/>
      <c r="HGM193" s="148"/>
      <c r="HGN193" s="148"/>
      <c r="HGO193" s="148"/>
      <c r="HGP193" s="148"/>
      <c r="HGQ193" s="148"/>
      <c r="HGR193" s="148"/>
      <c r="HGS193" s="148"/>
      <c r="HGT193" s="148"/>
      <c r="HGU193" s="148"/>
      <c r="HGV193" s="148"/>
      <c r="HGW193" s="148"/>
      <c r="HGX193" s="148"/>
      <c r="HGY193" s="148"/>
      <c r="HGZ193" s="148"/>
      <c r="HHA193" s="148"/>
      <c r="HHB193" s="148"/>
      <c r="HHC193" s="148"/>
      <c r="HHD193" s="148"/>
      <c r="HHE193" s="148"/>
      <c r="HHF193" s="148"/>
      <c r="HHG193" s="148"/>
      <c r="HHH193" s="148"/>
      <c r="HHI193" s="148"/>
      <c r="HHJ193" s="148"/>
      <c r="HHK193" s="148"/>
      <c r="HHL193" s="148"/>
      <c r="HHM193" s="148"/>
      <c r="HHN193" s="148"/>
      <c r="HHO193" s="148"/>
      <c r="HHP193" s="148"/>
      <c r="HHQ193" s="148"/>
      <c r="HHR193" s="148"/>
      <c r="HHS193" s="148"/>
      <c r="HHT193" s="148"/>
      <c r="HHU193" s="148"/>
      <c r="HHV193" s="148"/>
      <c r="HHW193" s="148"/>
      <c r="HHX193" s="148"/>
      <c r="HHY193" s="148"/>
      <c r="HHZ193" s="148"/>
      <c r="HIA193" s="148"/>
      <c r="HIB193" s="148"/>
      <c r="HIC193" s="148"/>
      <c r="HID193" s="148"/>
      <c r="HIE193" s="148"/>
      <c r="HIF193" s="148"/>
      <c r="HIG193" s="148"/>
      <c r="HIH193" s="148"/>
      <c r="HII193" s="148"/>
      <c r="HIJ193" s="148"/>
      <c r="HIK193" s="148"/>
      <c r="HIL193" s="148"/>
      <c r="HIM193" s="148"/>
      <c r="HIN193" s="148"/>
      <c r="HIO193" s="148"/>
      <c r="HIP193" s="148"/>
      <c r="HIQ193" s="148"/>
      <c r="HIR193" s="148"/>
      <c r="HIS193" s="148"/>
      <c r="HIT193" s="148"/>
      <c r="HIU193" s="148"/>
      <c r="HIV193" s="148"/>
      <c r="HIW193" s="148"/>
      <c r="HIX193" s="148"/>
      <c r="HIY193" s="148"/>
      <c r="HIZ193" s="148"/>
      <c r="HJA193" s="148"/>
      <c r="HJB193" s="148"/>
      <c r="HJC193" s="148"/>
      <c r="HJD193" s="148"/>
      <c r="HJE193" s="148"/>
      <c r="HJF193" s="148"/>
      <c r="HJG193" s="148"/>
      <c r="HJH193" s="148"/>
      <c r="HJI193" s="148"/>
      <c r="HJJ193" s="148"/>
      <c r="HJK193" s="148"/>
      <c r="HJL193" s="148"/>
      <c r="HJM193" s="148"/>
      <c r="HJN193" s="148"/>
      <c r="HJO193" s="148"/>
      <c r="HJP193" s="148"/>
      <c r="HJQ193" s="148"/>
      <c r="HJR193" s="148"/>
      <c r="HJS193" s="148"/>
      <c r="HJT193" s="148"/>
      <c r="HJU193" s="148"/>
      <c r="HJV193" s="148"/>
      <c r="HJW193" s="148"/>
      <c r="HJX193" s="148"/>
      <c r="HJY193" s="148"/>
      <c r="HJZ193" s="148"/>
      <c r="HKA193" s="148"/>
      <c r="HKB193" s="148"/>
      <c r="HKC193" s="148"/>
      <c r="HKD193" s="148"/>
      <c r="HKE193" s="148"/>
      <c r="HKF193" s="148"/>
      <c r="HKG193" s="148"/>
      <c r="HKH193" s="148"/>
      <c r="HKI193" s="148"/>
      <c r="HKJ193" s="148"/>
      <c r="HKK193" s="148"/>
      <c r="HKL193" s="148"/>
      <c r="HKM193" s="148"/>
      <c r="HKN193" s="148"/>
      <c r="HKO193" s="148"/>
      <c r="HKP193" s="148"/>
      <c r="HKQ193" s="148"/>
      <c r="HKR193" s="148"/>
      <c r="HKS193" s="148"/>
      <c r="HKT193" s="148"/>
      <c r="HKU193" s="148"/>
      <c r="HKV193" s="148"/>
      <c r="HKW193" s="148"/>
      <c r="HKX193" s="148"/>
      <c r="HKY193" s="148"/>
      <c r="HKZ193" s="148"/>
      <c r="HLA193" s="148"/>
      <c r="HLB193" s="148"/>
      <c r="HLC193" s="148"/>
      <c r="HLD193" s="148"/>
      <c r="HLE193" s="148"/>
      <c r="HLF193" s="148"/>
      <c r="HLG193" s="148"/>
      <c r="HLH193" s="148"/>
      <c r="HLI193" s="148"/>
      <c r="HLJ193" s="148"/>
      <c r="HLK193" s="148"/>
      <c r="HLL193" s="148"/>
      <c r="HLM193" s="148"/>
      <c r="HLN193" s="148"/>
      <c r="HLO193" s="148"/>
      <c r="HLP193" s="148"/>
      <c r="HLQ193" s="148"/>
      <c r="HLR193" s="148"/>
      <c r="HLS193" s="148"/>
      <c r="HLT193" s="148"/>
      <c r="HLU193" s="148"/>
      <c r="HLV193" s="148"/>
      <c r="HLW193" s="148"/>
      <c r="HLX193" s="148"/>
      <c r="HLY193" s="148"/>
      <c r="HLZ193" s="148"/>
      <c r="HMA193" s="148"/>
      <c r="HMB193" s="148"/>
      <c r="HMC193" s="148"/>
      <c r="HMD193" s="148"/>
      <c r="HME193" s="148"/>
      <c r="HMF193" s="148"/>
      <c r="HMG193" s="148"/>
      <c r="HMH193" s="148"/>
      <c r="HMI193" s="148"/>
      <c r="HMJ193" s="148"/>
      <c r="HMK193" s="148"/>
      <c r="HML193" s="148"/>
      <c r="HMM193" s="148"/>
      <c r="HMN193" s="148"/>
      <c r="HMO193" s="148"/>
      <c r="HMP193" s="148"/>
      <c r="HMQ193" s="148"/>
      <c r="HMR193" s="148"/>
      <c r="HMS193" s="148"/>
      <c r="HMT193" s="148"/>
      <c r="HMU193" s="148"/>
      <c r="HMV193" s="148"/>
      <c r="HMW193" s="148"/>
      <c r="HMX193" s="148"/>
      <c r="HMY193" s="148"/>
      <c r="HMZ193" s="148"/>
      <c r="HNA193" s="148"/>
      <c r="HNB193" s="148"/>
      <c r="HNC193" s="148"/>
      <c r="HND193" s="148"/>
      <c r="HNE193" s="148"/>
      <c r="HNF193" s="148"/>
      <c r="HNG193" s="148"/>
      <c r="HNH193" s="148"/>
      <c r="HNI193" s="148"/>
      <c r="HNJ193" s="148"/>
      <c r="HNK193" s="148"/>
      <c r="HNL193" s="148"/>
      <c r="HNM193" s="148"/>
      <c r="HNN193" s="148"/>
      <c r="HNO193" s="148"/>
      <c r="HNP193" s="148"/>
      <c r="HNQ193" s="148"/>
      <c r="HNR193" s="148"/>
      <c r="HNS193" s="148"/>
      <c r="HNT193" s="148"/>
      <c r="HNU193" s="148"/>
      <c r="HNV193" s="148"/>
      <c r="HNW193" s="148"/>
      <c r="HNX193" s="148"/>
      <c r="HNY193" s="148"/>
      <c r="HNZ193" s="148"/>
      <c r="HOA193" s="148"/>
      <c r="HOB193" s="148"/>
      <c r="HOC193" s="148"/>
      <c r="HOD193" s="148"/>
      <c r="HOE193" s="148"/>
      <c r="HOF193" s="148"/>
      <c r="HOG193" s="148"/>
      <c r="HOH193" s="148"/>
      <c r="HOI193" s="148"/>
      <c r="HOJ193" s="148"/>
      <c r="HOK193" s="148"/>
      <c r="HOL193" s="148"/>
      <c r="HOM193" s="148"/>
      <c r="HON193" s="148"/>
      <c r="HOO193" s="148"/>
      <c r="HOP193" s="148"/>
      <c r="HOQ193" s="148"/>
      <c r="HOR193" s="148"/>
      <c r="HOS193" s="148"/>
      <c r="HOT193" s="148"/>
      <c r="HOU193" s="148"/>
      <c r="HOV193" s="148"/>
      <c r="HOW193" s="148"/>
      <c r="HOX193" s="148"/>
      <c r="HOY193" s="148"/>
      <c r="HOZ193" s="148"/>
      <c r="HPA193" s="148"/>
      <c r="HPB193" s="148"/>
      <c r="HPC193" s="148"/>
      <c r="HPD193" s="148"/>
      <c r="HPE193" s="148"/>
      <c r="HPF193" s="148"/>
      <c r="HPG193" s="148"/>
      <c r="HPH193" s="148"/>
      <c r="HPI193" s="148"/>
      <c r="HPJ193" s="148"/>
      <c r="HPK193" s="148"/>
      <c r="HPL193" s="148"/>
      <c r="HPM193" s="148"/>
      <c r="HPN193" s="148"/>
      <c r="HPO193" s="148"/>
      <c r="HPP193" s="148"/>
      <c r="HPQ193" s="148"/>
      <c r="HPR193" s="148"/>
      <c r="HPS193" s="148"/>
      <c r="HPT193" s="148"/>
      <c r="HPU193" s="148"/>
      <c r="HPV193" s="148"/>
      <c r="HPW193" s="148"/>
      <c r="HPX193" s="148"/>
      <c r="HPY193" s="148"/>
      <c r="HPZ193" s="148"/>
      <c r="HQA193" s="148"/>
      <c r="HQB193" s="148"/>
      <c r="HQC193" s="148"/>
      <c r="HQD193" s="148"/>
      <c r="HQE193" s="148"/>
      <c r="HQF193" s="148"/>
      <c r="HQG193" s="148"/>
      <c r="HQH193" s="148"/>
      <c r="HQI193" s="148"/>
      <c r="HQJ193" s="148"/>
      <c r="HQK193" s="148"/>
      <c r="HQL193" s="148"/>
      <c r="HQM193" s="148"/>
      <c r="HQN193" s="148"/>
      <c r="HQO193" s="148"/>
      <c r="HQP193" s="148"/>
      <c r="HQQ193" s="148"/>
      <c r="HQR193" s="148"/>
      <c r="HQS193" s="148"/>
      <c r="HQT193" s="148"/>
      <c r="HQU193" s="148"/>
      <c r="HQV193" s="148"/>
      <c r="HQW193" s="148"/>
      <c r="HQX193" s="148"/>
      <c r="HQY193" s="148"/>
      <c r="HQZ193" s="148"/>
      <c r="HRA193" s="148"/>
      <c r="HRB193" s="148"/>
      <c r="HRC193" s="148"/>
      <c r="HRD193" s="148"/>
      <c r="HRE193" s="148"/>
      <c r="HRF193" s="148"/>
      <c r="HRG193" s="148"/>
      <c r="HRH193" s="148"/>
      <c r="HRI193" s="148"/>
      <c r="HRJ193" s="148"/>
      <c r="HRK193" s="148"/>
      <c r="HRL193" s="148"/>
      <c r="HRM193" s="148"/>
      <c r="HRN193" s="148"/>
      <c r="HRO193" s="148"/>
      <c r="HRP193" s="148"/>
      <c r="HRQ193" s="148"/>
      <c r="HRR193" s="148"/>
      <c r="HRS193" s="148"/>
      <c r="HRT193" s="148"/>
      <c r="HRU193" s="148"/>
      <c r="HRV193" s="148"/>
      <c r="HRW193" s="148"/>
      <c r="HRX193" s="148"/>
      <c r="HRY193" s="148"/>
      <c r="HRZ193" s="148"/>
      <c r="HSA193" s="148"/>
      <c r="HSB193" s="148"/>
      <c r="HSC193" s="148"/>
      <c r="HSD193" s="148"/>
      <c r="HSE193" s="148"/>
      <c r="HSF193" s="148"/>
      <c r="HSG193" s="148"/>
      <c r="HSH193" s="148"/>
      <c r="HSI193" s="148"/>
      <c r="HSJ193" s="148"/>
      <c r="HSK193" s="148"/>
      <c r="HSL193" s="148"/>
      <c r="HSM193" s="148"/>
      <c r="HSN193" s="148"/>
      <c r="HSO193" s="148"/>
      <c r="HSP193" s="148"/>
      <c r="HSQ193" s="148"/>
      <c r="HSR193" s="148"/>
      <c r="HSS193" s="148"/>
      <c r="HST193" s="148"/>
      <c r="HSU193" s="148"/>
      <c r="HSV193" s="148"/>
      <c r="HSW193" s="148"/>
      <c r="HSX193" s="148"/>
      <c r="HSY193" s="148"/>
      <c r="HSZ193" s="148"/>
      <c r="HTA193" s="148"/>
      <c r="HTB193" s="148"/>
      <c r="HTC193" s="148"/>
      <c r="HTD193" s="148"/>
      <c r="HTE193" s="148"/>
      <c r="HTF193" s="148"/>
      <c r="HTG193" s="148"/>
      <c r="HTH193" s="148"/>
      <c r="HTI193" s="148"/>
      <c r="HTJ193" s="148"/>
      <c r="HTK193" s="148"/>
      <c r="HTL193" s="148"/>
      <c r="HTM193" s="148"/>
      <c r="HTN193" s="148"/>
      <c r="HTO193" s="148"/>
      <c r="HTP193" s="148"/>
      <c r="HTQ193" s="148"/>
      <c r="HTR193" s="148"/>
      <c r="HTS193" s="148"/>
      <c r="HTT193" s="148"/>
      <c r="HTU193" s="148"/>
      <c r="HTV193" s="148"/>
      <c r="HTW193" s="148"/>
      <c r="HTX193" s="148"/>
      <c r="HTY193" s="148"/>
      <c r="HTZ193" s="148"/>
      <c r="HUA193" s="148"/>
      <c r="HUB193" s="148"/>
      <c r="HUC193" s="148"/>
      <c r="HUD193" s="148"/>
      <c r="HUE193" s="148"/>
      <c r="HUF193" s="148"/>
      <c r="HUG193" s="148"/>
      <c r="HUH193" s="148"/>
      <c r="HUI193" s="148"/>
      <c r="HUJ193" s="148"/>
      <c r="HUK193" s="148"/>
      <c r="HUL193" s="148"/>
      <c r="HUM193" s="148"/>
      <c r="HUN193" s="148"/>
      <c r="HUO193" s="148"/>
      <c r="HUP193" s="148"/>
      <c r="HUQ193" s="148"/>
      <c r="HUR193" s="148"/>
      <c r="HUS193" s="148"/>
      <c r="HUT193" s="148"/>
      <c r="HUU193" s="148"/>
      <c r="HUV193" s="148"/>
      <c r="HUW193" s="148"/>
      <c r="HUX193" s="148"/>
      <c r="HUY193" s="148"/>
      <c r="HUZ193" s="148"/>
      <c r="HVA193" s="148"/>
      <c r="HVB193" s="148"/>
      <c r="HVC193" s="148"/>
      <c r="HVD193" s="148"/>
      <c r="HVE193" s="148"/>
      <c r="HVF193" s="148"/>
      <c r="HVG193" s="148"/>
      <c r="HVH193" s="148"/>
      <c r="HVI193" s="148"/>
      <c r="HVJ193" s="148"/>
      <c r="HVK193" s="148"/>
      <c r="HVL193" s="148"/>
      <c r="HVM193" s="148"/>
      <c r="HVN193" s="148"/>
      <c r="HVO193" s="148"/>
      <c r="HVP193" s="148"/>
      <c r="HVQ193" s="148"/>
      <c r="HVR193" s="148"/>
      <c r="HVS193" s="148"/>
      <c r="HVT193" s="148"/>
      <c r="HVU193" s="148"/>
      <c r="HVV193" s="148"/>
      <c r="HVW193" s="148"/>
      <c r="HVX193" s="148"/>
      <c r="HVY193" s="148"/>
      <c r="HVZ193" s="148"/>
      <c r="HWA193" s="148"/>
      <c r="HWB193" s="148"/>
      <c r="HWC193" s="148"/>
      <c r="HWD193" s="148"/>
      <c r="HWE193" s="148"/>
      <c r="HWF193" s="148"/>
      <c r="HWG193" s="148"/>
      <c r="HWH193" s="148"/>
      <c r="HWI193" s="148"/>
      <c r="HWJ193" s="148"/>
      <c r="HWK193" s="148"/>
      <c r="HWL193" s="148"/>
      <c r="HWM193" s="148"/>
      <c r="HWN193" s="148"/>
      <c r="HWO193" s="148"/>
      <c r="HWP193" s="148"/>
      <c r="HWQ193" s="148"/>
      <c r="HWR193" s="148"/>
      <c r="HWS193" s="148"/>
      <c r="HWT193" s="148"/>
      <c r="HWU193" s="148"/>
      <c r="HWV193" s="148"/>
      <c r="HWW193" s="148"/>
      <c r="HWX193" s="148"/>
      <c r="HWY193" s="148"/>
      <c r="HWZ193" s="148"/>
      <c r="HXA193" s="148"/>
      <c r="HXB193" s="148"/>
      <c r="HXC193" s="148"/>
      <c r="HXD193" s="148"/>
      <c r="HXE193" s="148"/>
      <c r="HXF193" s="148"/>
      <c r="HXG193" s="148"/>
      <c r="HXH193" s="148"/>
      <c r="HXI193" s="148"/>
      <c r="HXJ193" s="148"/>
      <c r="HXK193" s="148"/>
      <c r="HXL193" s="148"/>
      <c r="HXM193" s="148"/>
      <c r="HXN193" s="148"/>
      <c r="HXO193" s="148"/>
      <c r="HXP193" s="148"/>
      <c r="HXQ193" s="148"/>
      <c r="HXR193" s="148"/>
      <c r="HXS193" s="148"/>
      <c r="HXT193" s="148"/>
      <c r="HXU193" s="148"/>
      <c r="HXV193" s="148"/>
      <c r="HXW193" s="148"/>
      <c r="HXX193" s="148"/>
      <c r="HXY193" s="148"/>
      <c r="HXZ193" s="148"/>
      <c r="HYA193" s="148"/>
      <c r="HYB193" s="148"/>
      <c r="HYC193" s="148"/>
      <c r="HYD193" s="148"/>
      <c r="HYE193" s="148"/>
      <c r="HYF193" s="148"/>
      <c r="HYG193" s="148"/>
      <c r="HYH193" s="148"/>
      <c r="HYI193" s="148"/>
      <c r="HYJ193" s="148"/>
      <c r="HYK193" s="148"/>
      <c r="HYL193" s="148"/>
      <c r="HYM193" s="148"/>
      <c r="HYN193" s="148"/>
      <c r="HYO193" s="148"/>
      <c r="HYP193" s="148"/>
      <c r="HYQ193" s="148"/>
      <c r="HYR193" s="148"/>
      <c r="HYS193" s="148"/>
      <c r="HYT193" s="148"/>
      <c r="HYU193" s="148"/>
      <c r="HYV193" s="148"/>
      <c r="HYW193" s="148"/>
      <c r="HYX193" s="148"/>
      <c r="HYY193" s="148"/>
      <c r="HYZ193" s="148"/>
      <c r="HZA193" s="148"/>
      <c r="HZB193" s="148"/>
      <c r="HZC193" s="148"/>
      <c r="HZD193" s="148"/>
      <c r="HZE193" s="148"/>
      <c r="HZF193" s="148"/>
      <c r="HZG193" s="148"/>
      <c r="HZH193" s="148"/>
      <c r="HZI193" s="148"/>
      <c r="HZJ193" s="148"/>
      <c r="HZK193" s="148"/>
      <c r="HZL193" s="148"/>
      <c r="HZM193" s="148"/>
      <c r="HZN193" s="148"/>
      <c r="HZO193" s="148"/>
      <c r="HZP193" s="148"/>
      <c r="HZQ193" s="148"/>
      <c r="HZR193" s="148"/>
      <c r="HZS193" s="148"/>
      <c r="HZT193" s="148"/>
      <c r="HZU193" s="148"/>
      <c r="HZV193" s="148"/>
      <c r="HZW193" s="148"/>
      <c r="HZX193" s="148"/>
      <c r="HZY193" s="148"/>
      <c r="HZZ193" s="148"/>
      <c r="IAA193" s="148"/>
      <c r="IAB193" s="148"/>
      <c r="IAC193" s="148"/>
      <c r="IAD193" s="148"/>
      <c r="IAE193" s="148"/>
      <c r="IAF193" s="148"/>
      <c r="IAG193" s="148"/>
      <c r="IAH193" s="148"/>
      <c r="IAI193" s="148"/>
      <c r="IAJ193" s="148"/>
      <c r="IAK193" s="148"/>
      <c r="IAL193" s="148"/>
      <c r="IAM193" s="148"/>
      <c r="IAN193" s="148"/>
      <c r="IAO193" s="148"/>
      <c r="IAP193" s="148"/>
      <c r="IAQ193" s="148"/>
      <c r="IAR193" s="148"/>
      <c r="IAS193" s="148"/>
      <c r="IAT193" s="148"/>
      <c r="IAU193" s="148"/>
      <c r="IAV193" s="148"/>
      <c r="IAW193" s="148"/>
      <c r="IAX193" s="148"/>
      <c r="IAY193" s="148"/>
      <c r="IAZ193" s="148"/>
      <c r="IBA193" s="148"/>
      <c r="IBB193" s="148"/>
      <c r="IBC193" s="148"/>
      <c r="IBD193" s="148"/>
      <c r="IBE193" s="148"/>
      <c r="IBF193" s="148"/>
      <c r="IBG193" s="148"/>
      <c r="IBH193" s="148"/>
      <c r="IBI193" s="148"/>
      <c r="IBJ193" s="148"/>
      <c r="IBK193" s="148"/>
      <c r="IBL193" s="148"/>
      <c r="IBM193" s="148"/>
      <c r="IBN193" s="148"/>
      <c r="IBO193" s="148"/>
      <c r="IBP193" s="148"/>
      <c r="IBQ193" s="148"/>
      <c r="IBR193" s="148"/>
      <c r="IBS193" s="148"/>
      <c r="IBT193" s="148"/>
      <c r="IBU193" s="148"/>
      <c r="IBV193" s="148"/>
      <c r="IBW193" s="148"/>
      <c r="IBX193" s="148"/>
      <c r="IBY193" s="148"/>
      <c r="IBZ193" s="148"/>
      <c r="ICA193" s="148"/>
      <c r="ICB193" s="148"/>
      <c r="ICC193" s="148"/>
      <c r="ICD193" s="148"/>
      <c r="ICE193" s="148"/>
      <c r="ICF193" s="148"/>
      <c r="ICG193" s="148"/>
      <c r="ICH193" s="148"/>
      <c r="ICI193" s="148"/>
      <c r="ICJ193" s="148"/>
      <c r="ICK193" s="148"/>
      <c r="ICL193" s="148"/>
      <c r="ICM193" s="148"/>
      <c r="ICN193" s="148"/>
      <c r="ICO193" s="148"/>
      <c r="ICP193" s="148"/>
      <c r="ICQ193" s="148"/>
      <c r="ICR193" s="148"/>
      <c r="ICS193" s="148"/>
      <c r="ICT193" s="148"/>
      <c r="ICU193" s="148"/>
      <c r="ICV193" s="148"/>
      <c r="ICW193" s="148"/>
      <c r="ICX193" s="148"/>
      <c r="ICY193" s="148"/>
      <c r="ICZ193" s="148"/>
      <c r="IDA193" s="148"/>
      <c r="IDB193" s="148"/>
      <c r="IDC193" s="148"/>
      <c r="IDD193" s="148"/>
      <c r="IDE193" s="148"/>
      <c r="IDF193" s="148"/>
      <c r="IDG193" s="148"/>
      <c r="IDH193" s="148"/>
      <c r="IDI193" s="148"/>
      <c r="IDJ193" s="148"/>
      <c r="IDK193" s="148"/>
      <c r="IDL193" s="148"/>
      <c r="IDM193" s="148"/>
      <c r="IDN193" s="148"/>
      <c r="IDO193" s="148"/>
      <c r="IDP193" s="148"/>
      <c r="IDQ193" s="148"/>
      <c r="IDR193" s="148"/>
      <c r="IDS193" s="148"/>
      <c r="IDT193" s="148"/>
      <c r="IDU193" s="148"/>
      <c r="IDV193" s="148"/>
      <c r="IDW193" s="148"/>
      <c r="IDX193" s="148"/>
      <c r="IDY193" s="148"/>
      <c r="IDZ193" s="148"/>
      <c r="IEA193" s="148"/>
      <c r="IEB193" s="148"/>
      <c r="IEC193" s="148"/>
      <c r="IED193" s="148"/>
      <c r="IEE193" s="148"/>
      <c r="IEF193" s="148"/>
      <c r="IEG193" s="148"/>
      <c r="IEH193" s="148"/>
      <c r="IEI193" s="148"/>
      <c r="IEJ193" s="148"/>
      <c r="IEK193" s="148"/>
      <c r="IEL193" s="148"/>
      <c r="IEM193" s="148"/>
      <c r="IEN193" s="148"/>
      <c r="IEO193" s="148"/>
      <c r="IEP193" s="148"/>
      <c r="IEQ193" s="148"/>
      <c r="IER193" s="148"/>
      <c r="IES193" s="148"/>
      <c r="IET193" s="148"/>
      <c r="IEU193" s="148"/>
      <c r="IEV193" s="148"/>
      <c r="IEW193" s="148"/>
      <c r="IEX193" s="148"/>
      <c r="IEY193" s="148"/>
      <c r="IEZ193" s="148"/>
      <c r="IFA193" s="148"/>
      <c r="IFB193" s="148"/>
      <c r="IFC193" s="148"/>
      <c r="IFD193" s="148"/>
      <c r="IFE193" s="148"/>
      <c r="IFF193" s="148"/>
      <c r="IFG193" s="148"/>
      <c r="IFH193" s="148"/>
      <c r="IFI193" s="148"/>
      <c r="IFJ193" s="148"/>
      <c r="IFK193" s="148"/>
      <c r="IFL193" s="148"/>
      <c r="IFM193" s="148"/>
      <c r="IFN193" s="148"/>
      <c r="IFO193" s="148"/>
      <c r="IFP193" s="148"/>
      <c r="IFQ193" s="148"/>
      <c r="IFR193" s="148"/>
      <c r="IFS193" s="148"/>
      <c r="IFT193" s="148"/>
      <c r="IFU193" s="148"/>
      <c r="IFV193" s="148"/>
      <c r="IFW193" s="148"/>
      <c r="IFX193" s="148"/>
      <c r="IFY193" s="148"/>
      <c r="IFZ193" s="148"/>
      <c r="IGA193" s="148"/>
      <c r="IGB193" s="148"/>
      <c r="IGC193" s="148"/>
      <c r="IGD193" s="148"/>
      <c r="IGE193" s="148"/>
      <c r="IGF193" s="148"/>
      <c r="IGG193" s="148"/>
      <c r="IGH193" s="148"/>
      <c r="IGI193" s="148"/>
      <c r="IGJ193" s="148"/>
      <c r="IGK193" s="148"/>
      <c r="IGL193" s="148"/>
      <c r="IGM193" s="148"/>
      <c r="IGN193" s="148"/>
      <c r="IGO193" s="148"/>
      <c r="IGP193" s="148"/>
      <c r="IGQ193" s="148"/>
      <c r="IGR193" s="148"/>
      <c r="IGS193" s="148"/>
      <c r="IGT193" s="148"/>
      <c r="IGU193" s="148"/>
      <c r="IGV193" s="148"/>
      <c r="IGW193" s="148"/>
      <c r="IGX193" s="148"/>
      <c r="IGY193" s="148"/>
      <c r="IGZ193" s="148"/>
      <c r="IHA193" s="148"/>
      <c r="IHB193" s="148"/>
      <c r="IHC193" s="148"/>
      <c r="IHD193" s="148"/>
      <c r="IHE193" s="148"/>
      <c r="IHF193" s="148"/>
      <c r="IHG193" s="148"/>
      <c r="IHH193" s="148"/>
      <c r="IHI193" s="148"/>
      <c r="IHJ193" s="148"/>
      <c r="IHK193" s="148"/>
      <c r="IHL193" s="148"/>
      <c r="IHM193" s="148"/>
      <c r="IHN193" s="148"/>
      <c r="IHO193" s="148"/>
      <c r="IHP193" s="148"/>
      <c r="IHQ193" s="148"/>
      <c r="IHR193" s="148"/>
      <c r="IHS193" s="148"/>
      <c r="IHT193" s="148"/>
      <c r="IHU193" s="148"/>
      <c r="IHV193" s="148"/>
      <c r="IHW193" s="148"/>
      <c r="IHX193" s="148"/>
      <c r="IHY193" s="148"/>
      <c r="IHZ193" s="148"/>
      <c r="IIA193" s="148"/>
      <c r="IIB193" s="148"/>
      <c r="IIC193" s="148"/>
      <c r="IID193" s="148"/>
      <c r="IIE193" s="148"/>
      <c r="IIF193" s="148"/>
      <c r="IIG193" s="148"/>
      <c r="IIH193" s="148"/>
      <c r="III193" s="148"/>
      <c r="IIJ193" s="148"/>
      <c r="IIK193" s="148"/>
      <c r="IIL193" s="148"/>
      <c r="IIM193" s="148"/>
      <c r="IIN193" s="148"/>
      <c r="IIO193" s="148"/>
      <c r="IIP193" s="148"/>
      <c r="IIQ193" s="148"/>
      <c r="IIR193" s="148"/>
      <c r="IIS193" s="148"/>
      <c r="IIT193" s="148"/>
      <c r="IIU193" s="148"/>
      <c r="IIV193" s="148"/>
      <c r="IIW193" s="148"/>
      <c r="IIX193" s="148"/>
      <c r="IIY193" s="148"/>
      <c r="IIZ193" s="148"/>
      <c r="IJA193" s="148"/>
      <c r="IJB193" s="148"/>
      <c r="IJC193" s="148"/>
      <c r="IJD193" s="148"/>
      <c r="IJE193" s="148"/>
      <c r="IJF193" s="148"/>
      <c r="IJG193" s="148"/>
      <c r="IJH193" s="148"/>
      <c r="IJI193" s="148"/>
      <c r="IJJ193" s="148"/>
      <c r="IJK193" s="148"/>
      <c r="IJL193" s="148"/>
      <c r="IJM193" s="148"/>
      <c r="IJN193" s="148"/>
      <c r="IJO193" s="148"/>
      <c r="IJP193" s="148"/>
      <c r="IJQ193" s="148"/>
      <c r="IJR193" s="148"/>
      <c r="IJS193" s="148"/>
      <c r="IJT193" s="148"/>
      <c r="IJU193" s="148"/>
      <c r="IJV193" s="148"/>
      <c r="IJW193" s="148"/>
      <c r="IJX193" s="148"/>
      <c r="IJY193" s="148"/>
      <c r="IJZ193" s="148"/>
      <c r="IKA193" s="148"/>
      <c r="IKB193" s="148"/>
      <c r="IKC193" s="148"/>
      <c r="IKD193" s="148"/>
      <c r="IKE193" s="148"/>
      <c r="IKF193" s="148"/>
      <c r="IKG193" s="148"/>
      <c r="IKH193" s="148"/>
      <c r="IKI193" s="148"/>
      <c r="IKJ193" s="148"/>
      <c r="IKK193" s="148"/>
      <c r="IKL193" s="148"/>
      <c r="IKM193" s="148"/>
      <c r="IKN193" s="148"/>
      <c r="IKO193" s="148"/>
      <c r="IKP193" s="148"/>
      <c r="IKQ193" s="148"/>
      <c r="IKR193" s="148"/>
      <c r="IKS193" s="148"/>
      <c r="IKT193" s="148"/>
      <c r="IKU193" s="148"/>
      <c r="IKV193" s="148"/>
      <c r="IKW193" s="148"/>
      <c r="IKX193" s="148"/>
      <c r="IKY193" s="148"/>
      <c r="IKZ193" s="148"/>
      <c r="ILA193" s="148"/>
      <c r="ILB193" s="148"/>
      <c r="ILC193" s="148"/>
      <c r="ILD193" s="148"/>
      <c r="ILE193" s="148"/>
      <c r="ILF193" s="148"/>
      <c r="ILG193" s="148"/>
      <c r="ILH193" s="148"/>
      <c r="ILI193" s="148"/>
      <c r="ILJ193" s="148"/>
      <c r="ILK193" s="148"/>
      <c r="ILL193" s="148"/>
      <c r="ILM193" s="148"/>
      <c r="ILN193" s="148"/>
      <c r="ILO193" s="148"/>
      <c r="ILP193" s="148"/>
      <c r="ILQ193" s="148"/>
      <c r="ILR193" s="148"/>
      <c r="ILS193" s="148"/>
      <c r="ILT193" s="148"/>
      <c r="ILU193" s="148"/>
      <c r="ILV193" s="148"/>
      <c r="ILW193" s="148"/>
      <c r="ILX193" s="148"/>
      <c r="ILY193" s="148"/>
      <c r="ILZ193" s="148"/>
      <c r="IMA193" s="148"/>
      <c r="IMB193" s="148"/>
      <c r="IMC193" s="148"/>
      <c r="IMD193" s="148"/>
      <c r="IME193" s="148"/>
      <c r="IMF193" s="148"/>
      <c r="IMG193" s="148"/>
      <c r="IMH193" s="148"/>
      <c r="IMI193" s="148"/>
      <c r="IMJ193" s="148"/>
      <c r="IMK193" s="148"/>
      <c r="IML193" s="148"/>
      <c r="IMM193" s="148"/>
      <c r="IMN193" s="148"/>
      <c r="IMO193" s="148"/>
      <c r="IMP193" s="148"/>
      <c r="IMQ193" s="148"/>
      <c r="IMR193" s="148"/>
      <c r="IMS193" s="148"/>
      <c r="IMT193" s="148"/>
      <c r="IMU193" s="148"/>
      <c r="IMV193" s="148"/>
      <c r="IMW193" s="148"/>
      <c r="IMX193" s="148"/>
      <c r="IMY193" s="148"/>
      <c r="IMZ193" s="148"/>
      <c r="INA193" s="148"/>
      <c r="INB193" s="148"/>
      <c r="INC193" s="148"/>
      <c r="IND193" s="148"/>
      <c r="INE193" s="148"/>
      <c r="INF193" s="148"/>
      <c r="ING193" s="148"/>
      <c r="INH193" s="148"/>
      <c r="INI193" s="148"/>
      <c r="INJ193" s="148"/>
      <c r="INK193" s="148"/>
      <c r="INL193" s="148"/>
      <c r="INM193" s="148"/>
      <c r="INN193" s="148"/>
      <c r="INO193" s="148"/>
      <c r="INP193" s="148"/>
      <c r="INQ193" s="148"/>
      <c r="INR193" s="148"/>
      <c r="INS193" s="148"/>
      <c r="INT193" s="148"/>
      <c r="INU193" s="148"/>
      <c r="INV193" s="148"/>
      <c r="INW193" s="148"/>
      <c r="INX193" s="148"/>
      <c r="INY193" s="148"/>
      <c r="INZ193" s="148"/>
      <c r="IOA193" s="148"/>
      <c r="IOB193" s="148"/>
      <c r="IOC193" s="148"/>
      <c r="IOD193" s="148"/>
      <c r="IOE193" s="148"/>
      <c r="IOF193" s="148"/>
      <c r="IOG193" s="148"/>
      <c r="IOH193" s="148"/>
      <c r="IOI193" s="148"/>
      <c r="IOJ193" s="148"/>
      <c r="IOK193" s="148"/>
      <c r="IOL193" s="148"/>
      <c r="IOM193" s="148"/>
      <c r="ION193" s="148"/>
      <c r="IOO193" s="148"/>
      <c r="IOP193" s="148"/>
      <c r="IOQ193" s="148"/>
      <c r="IOR193" s="148"/>
      <c r="IOS193" s="148"/>
      <c r="IOT193" s="148"/>
      <c r="IOU193" s="148"/>
      <c r="IOV193" s="148"/>
      <c r="IOW193" s="148"/>
      <c r="IOX193" s="148"/>
      <c r="IOY193" s="148"/>
      <c r="IOZ193" s="148"/>
      <c r="IPA193" s="148"/>
      <c r="IPB193" s="148"/>
      <c r="IPC193" s="148"/>
      <c r="IPD193" s="148"/>
      <c r="IPE193" s="148"/>
      <c r="IPF193" s="148"/>
      <c r="IPG193" s="148"/>
      <c r="IPH193" s="148"/>
      <c r="IPI193" s="148"/>
      <c r="IPJ193" s="148"/>
      <c r="IPK193" s="148"/>
      <c r="IPL193" s="148"/>
      <c r="IPM193" s="148"/>
      <c r="IPN193" s="148"/>
      <c r="IPO193" s="148"/>
      <c r="IPP193" s="148"/>
      <c r="IPQ193" s="148"/>
      <c r="IPR193" s="148"/>
      <c r="IPS193" s="148"/>
      <c r="IPT193" s="148"/>
      <c r="IPU193" s="148"/>
      <c r="IPV193" s="148"/>
      <c r="IPW193" s="148"/>
      <c r="IPX193" s="148"/>
      <c r="IPY193" s="148"/>
      <c r="IPZ193" s="148"/>
      <c r="IQA193" s="148"/>
      <c r="IQB193" s="148"/>
      <c r="IQC193" s="148"/>
      <c r="IQD193" s="148"/>
      <c r="IQE193" s="148"/>
      <c r="IQF193" s="148"/>
      <c r="IQG193" s="148"/>
      <c r="IQH193" s="148"/>
      <c r="IQI193" s="148"/>
      <c r="IQJ193" s="148"/>
      <c r="IQK193" s="148"/>
      <c r="IQL193" s="148"/>
      <c r="IQM193" s="148"/>
      <c r="IQN193" s="148"/>
      <c r="IQO193" s="148"/>
      <c r="IQP193" s="148"/>
      <c r="IQQ193" s="148"/>
      <c r="IQR193" s="148"/>
      <c r="IQS193" s="148"/>
      <c r="IQT193" s="148"/>
      <c r="IQU193" s="148"/>
      <c r="IQV193" s="148"/>
      <c r="IQW193" s="148"/>
      <c r="IQX193" s="148"/>
      <c r="IQY193" s="148"/>
      <c r="IQZ193" s="148"/>
      <c r="IRA193" s="148"/>
      <c r="IRB193" s="148"/>
      <c r="IRC193" s="148"/>
      <c r="IRD193" s="148"/>
      <c r="IRE193" s="148"/>
      <c r="IRF193" s="148"/>
      <c r="IRG193" s="148"/>
      <c r="IRH193" s="148"/>
      <c r="IRI193" s="148"/>
      <c r="IRJ193" s="148"/>
      <c r="IRK193" s="148"/>
      <c r="IRL193" s="148"/>
      <c r="IRM193" s="148"/>
      <c r="IRN193" s="148"/>
      <c r="IRO193" s="148"/>
      <c r="IRP193" s="148"/>
      <c r="IRQ193" s="148"/>
      <c r="IRR193" s="148"/>
      <c r="IRS193" s="148"/>
      <c r="IRT193" s="148"/>
      <c r="IRU193" s="148"/>
      <c r="IRV193" s="148"/>
      <c r="IRW193" s="148"/>
      <c r="IRX193" s="148"/>
      <c r="IRY193" s="148"/>
      <c r="IRZ193" s="148"/>
      <c r="ISA193" s="148"/>
      <c r="ISB193" s="148"/>
      <c r="ISC193" s="148"/>
      <c r="ISD193" s="148"/>
      <c r="ISE193" s="148"/>
      <c r="ISF193" s="148"/>
      <c r="ISG193" s="148"/>
      <c r="ISH193" s="148"/>
      <c r="ISI193" s="148"/>
      <c r="ISJ193" s="148"/>
      <c r="ISK193" s="148"/>
      <c r="ISL193" s="148"/>
      <c r="ISM193" s="148"/>
      <c r="ISN193" s="148"/>
      <c r="ISO193" s="148"/>
      <c r="ISP193" s="148"/>
      <c r="ISQ193" s="148"/>
      <c r="ISR193" s="148"/>
      <c r="ISS193" s="148"/>
      <c r="IST193" s="148"/>
      <c r="ISU193" s="148"/>
      <c r="ISV193" s="148"/>
      <c r="ISW193" s="148"/>
      <c r="ISX193" s="148"/>
      <c r="ISY193" s="148"/>
      <c r="ISZ193" s="148"/>
      <c r="ITA193" s="148"/>
      <c r="ITB193" s="148"/>
      <c r="ITC193" s="148"/>
      <c r="ITD193" s="148"/>
      <c r="ITE193" s="148"/>
      <c r="ITF193" s="148"/>
      <c r="ITG193" s="148"/>
      <c r="ITH193" s="148"/>
      <c r="ITI193" s="148"/>
      <c r="ITJ193" s="148"/>
      <c r="ITK193" s="148"/>
      <c r="ITL193" s="148"/>
      <c r="ITM193" s="148"/>
      <c r="ITN193" s="148"/>
      <c r="ITO193" s="148"/>
      <c r="ITP193" s="148"/>
      <c r="ITQ193" s="148"/>
      <c r="ITR193" s="148"/>
      <c r="ITS193" s="148"/>
      <c r="ITT193" s="148"/>
      <c r="ITU193" s="148"/>
      <c r="ITV193" s="148"/>
      <c r="ITW193" s="148"/>
      <c r="ITX193" s="148"/>
      <c r="ITY193" s="148"/>
      <c r="ITZ193" s="148"/>
      <c r="IUA193" s="148"/>
      <c r="IUB193" s="148"/>
      <c r="IUC193" s="148"/>
      <c r="IUD193" s="148"/>
      <c r="IUE193" s="148"/>
      <c r="IUF193" s="148"/>
      <c r="IUG193" s="148"/>
      <c r="IUH193" s="148"/>
      <c r="IUI193" s="148"/>
      <c r="IUJ193" s="148"/>
      <c r="IUK193" s="148"/>
      <c r="IUL193" s="148"/>
      <c r="IUM193" s="148"/>
      <c r="IUN193" s="148"/>
      <c r="IUO193" s="148"/>
      <c r="IUP193" s="148"/>
      <c r="IUQ193" s="148"/>
      <c r="IUR193" s="148"/>
      <c r="IUS193" s="148"/>
      <c r="IUT193" s="148"/>
      <c r="IUU193" s="148"/>
      <c r="IUV193" s="148"/>
      <c r="IUW193" s="148"/>
      <c r="IUX193" s="148"/>
      <c r="IUY193" s="148"/>
      <c r="IUZ193" s="148"/>
      <c r="IVA193" s="148"/>
      <c r="IVB193" s="148"/>
      <c r="IVC193" s="148"/>
      <c r="IVD193" s="148"/>
      <c r="IVE193" s="148"/>
      <c r="IVF193" s="148"/>
      <c r="IVG193" s="148"/>
      <c r="IVH193" s="148"/>
      <c r="IVI193" s="148"/>
      <c r="IVJ193" s="148"/>
      <c r="IVK193" s="148"/>
      <c r="IVL193" s="148"/>
      <c r="IVM193" s="148"/>
      <c r="IVN193" s="148"/>
      <c r="IVO193" s="148"/>
      <c r="IVP193" s="148"/>
      <c r="IVQ193" s="148"/>
      <c r="IVR193" s="148"/>
      <c r="IVS193" s="148"/>
      <c r="IVT193" s="148"/>
      <c r="IVU193" s="148"/>
      <c r="IVV193" s="148"/>
      <c r="IVW193" s="148"/>
      <c r="IVX193" s="148"/>
      <c r="IVY193" s="148"/>
      <c r="IVZ193" s="148"/>
      <c r="IWA193" s="148"/>
      <c r="IWB193" s="148"/>
      <c r="IWC193" s="148"/>
      <c r="IWD193" s="148"/>
      <c r="IWE193" s="148"/>
      <c r="IWF193" s="148"/>
      <c r="IWG193" s="148"/>
      <c r="IWH193" s="148"/>
      <c r="IWI193" s="148"/>
      <c r="IWJ193" s="148"/>
      <c r="IWK193" s="148"/>
      <c r="IWL193" s="148"/>
      <c r="IWM193" s="148"/>
      <c r="IWN193" s="148"/>
      <c r="IWO193" s="148"/>
      <c r="IWP193" s="148"/>
      <c r="IWQ193" s="148"/>
      <c r="IWR193" s="148"/>
      <c r="IWS193" s="148"/>
      <c r="IWT193" s="148"/>
      <c r="IWU193" s="148"/>
      <c r="IWV193" s="148"/>
      <c r="IWW193" s="148"/>
      <c r="IWX193" s="148"/>
      <c r="IWY193" s="148"/>
      <c r="IWZ193" s="148"/>
      <c r="IXA193" s="148"/>
      <c r="IXB193" s="148"/>
      <c r="IXC193" s="148"/>
      <c r="IXD193" s="148"/>
      <c r="IXE193" s="148"/>
      <c r="IXF193" s="148"/>
      <c r="IXG193" s="148"/>
      <c r="IXH193" s="148"/>
      <c r="IXI193" s="148"/>
      <c r="IXJ193" s="148"/>
      <c r="IXK193" s="148"/>
      <c r="IXL193" s="148"/>
      <c r="IXM193" s="148"/>
      <c r="IXN193" s="148"/>
      <c r="IXO193" s="148"/>
      <c r="IXP193" s="148"/>
      <c r="IXQ193" s="148"/>
      <c r="IXR193" s="148"/>
      <c r="IXS193" s="148"/>
      <c r="IXT193" s="148"/>
      <c r="IXU193" s="148"/>
      <c r="IXV193" s="148"/>
      <c r="IXW193" s="148"/>
      <c r="IXX193" s="148"/>
      <c r="IXY193" s="148"/>
      <c r="IXZ193" s="148"/>
      <c r="IYA193" s="148"/>
      <c r="IYB193" s="148"/>
      <c r="IYC193" s="148"/>
      <c r="IYD193" s="148"/>
      <c r="IYE193" s="148"/>
      <c r="IYF193" s="148"/>
      <c r="IYG193" s="148"/>
      <c r="IYH193" s="148"/>
      <c r="IYI193" s="148"/>
      <c r="IYJ193" s="148"/>
      <c r="IYK193" s="148"/>
      <c r="IYL193" s="148"/>
      <c r="IYM193" s="148"/>
      <c r="IYN193" s="148"/>
      <c r="IYO193" s="148"/>
      <c r="IYP193" s="148"/>
      <c r="IYQ193" s="148"/>
      <c r="IYR193" s="148"/>
      <c r="IYS193" s="148"/>
      <c r="IYT193" s="148"/>
      <c r="IYU193" s="148"/>
      <c r="IYV193" s="148"/>
      <c r="IYW193" s="148"/>
      <c r="IYX193" s="148"/>
      <c r="IYY193" s="148"/>
      <c r="IYZ193" s="148"/>
      <c r="IZA193" s="148"/>
      <c r="IZB193" s="148"/>
      <c r="IZC193" s="148"/>
      <c r="IZD193" s="148"/>
      <c r="IZE193" s="148"/>
      <c r="IZF193" s="148"/>
      <c r="IZG193" s="148"/>
      <c r="IZH193" s="148"/>
      <c r="IZI193" s="148"/>
      <c r="IZJ193" s="148"/>
      <c r="IZK193" s="148"/>
      <c r="IZL193" s="148"/>
      <c r="IZM193" s="148"/>
      <c r="IZN193" s="148"/>
      <c r="IZO193" s="148"/>
      <c r="IZP193" s="148"/>
      <c r="IZQ193" s="148"/>
      <c r="IZR193" s="148"/>
      <c r="IZS193" s="148"/>
      <c r="IZT193" s="148"/>
      <c r="IZU193" s="148"/>
      <c r="IZV193" s="148"/>
      <c r="IZW193" s="148"/>
      <c r="IZX193" s="148"/>
      <c r="IZY193" s="148"/>
      <c r="IZZ193" s="148"/>
      <c r="JAA193" s="148"/>
      <c r="JAB193" s="148"/>
      <c r="JAC193" s="148"/>
      <c r="JAD193" s="148"/>
      <c r="JAE193" s="148"/>
      <c r="JAF193" s="148"/>
      <c r="JAG193" s="148"/>
      <c r="JAH193" s="148"/>
      <c r="JAI193" s="148"/>
      <c r="JAJ193" s="148"/>
      <c r="JAK193" s="148"/>
      <c r="JAL193" s="148"/>
      <c r="JAM193" s="148"/>
      <c r="JAN193" s="148"/>
      <c r="JAO193" s="148"/>
      <c r="JAP193" s="148"/>
      <c r="JAQ193" s="148"/>
      <c r="JAR193" s="148"/>
      <c r="JAS193" s="148"/>
      <c r="JAT193" s="148"/>
      <c r="JAU193" s="148"/>
      <c r="JAV193" s="148"/>
      <c r="JAW193" s="148"/>
      <c r="JAX193" s="148"/>
      <c r="JAY193" s="148"/>
      <c r="JAZ193" s="148"/>
      <c r="JBA193" s="148"/>
      <c r="JBB193" s="148"/>
      <c r="JBC193" s="148"/>
      <c r="JBD193" s="148"/>
      <c r="JBE193" s="148"/>
      <c r="JBF193" s="148"/>
      <c r="JBG193" s="148"/>
      <c r="JBH193" s="148"/>
      <c r="JBI193" s="148"/>
      <c r="JBJ193" s="148"/>
      <c r="JBK193" s="148"/>
      <c r="JBL193" s="148"/>
      <c r="JBM193" s="148"/>
      <c r="JBN193" s="148"/>
      <c r="JBO193" s="148"/>
      <c r="JBP193" s="148"/>
      <c r="JBQ193" s="148"/>
      <c r="JBR193" s="148"/>
      <c r="JBS193" s="148"/>
      <c r="JBT193" s="148"/>
      <c r="JBU193" s="148"/>
      <c r="JBV193" s="148"/>
      <c r="JBW193" s="148"/>
      <c r="JBX193" s="148"/>
      <c r="JBY193" s="148"/>
      <c r="JBZ193" s="148"/>
      <c r="JCA193" s="148"/>
      <c r="JCB193" s="148"/>
      <c r="JCC193" s="148"/>
      <c r="JCD193" s="148"/>
      <c r="JCE193" s="148"/>
      <c r="JCF193" s="148"/>
      <c r="JCG193" s="148"/>
      <c r="JCH193" s="148"/>
      <c r="JCI193" s="148"/>
      <c r="JCJ193" s="148"/>
      <c r="JCK193" s="148"/>
      <c r="JCL193" s="148"/>
      <c r="JCM193" s="148"/>
      <c r="JCN193" s="148"/>
      <c r="JCO193" s="148"/>
      <c r="JCP193" s="148"/>
      <c r="JCQ193" s="148"/>
      <c r="JCR193" s="148"/>
      <c r="JCS193" s="148"/>
      <c r="JCT193" s="148"/>
      <c r="JCU193" s="148"/>
      <c r="JCV193" s="148"/>
      <c r="JCW193" s="148"/>
      <c r="JCX193" s="148"/>
      <c r="JCY193" s="148"/>
      <c r="JCZ193" s="148"/>
      <c r="JDA193" s="148"/>
      <c r="JDB193" s="148"/>
      <c r="JDC193" s="148"/>
      <c r="JDD193" s="148"/>
      <c r="JDE193" s="148"/>
      <c r="JDF193" s="148"/>
      <c r="JDG193" s="148"/>
      <c r="JDH193" s="148"/>
      <c r="JDI193" s="148"/>
      <c r="JDJ193" s="148"/>
      <c r="JDK193" s="148"/>
      <c r="JDL193" s="148"/>
      <c r="JDM193" s="148"/>
      <c r="JDN193" s="148"/>
      <c r="JDO193" s="148"/>
      <c r="JDP193" s="148"/>
      <c r="JDQ193" s="148"/>
      <c r="JDR193" s="148"/>
      <c r="JDS193" s="148"/>
      <c r="JDT193" s="148"/>
      <c r="JDU193" s="148"/>
      <c r="JDV193" s="148"/>
      <c r="JDW193" s="148"/>
      <c r="JDX193" s="148"/>
      <c r="JDY193" s="148"/>
      <c r="JDZ193" s="148"/>
      <c r="JEA193" s="148"/>
      <c r="JEB193" s="148"/>
      <c r="JEC193" s="148"/>
      <c r="JED193" s="148"/>
      <c r="JEE193" s="148"/>
      <c r="JEF193" s="148"/>
      <c r="JEG193" s="148"/>
      <c r="JEH193" s="148"/>
      <c r="JEI193" s="148"/>
      <c r="JEJ193" s="148"/>
      <c r="JEK193" s="148"/>
      <c r="JEL193" s="148"/>
      <c r="JEM193" s="148"/>
      <c r="JEN193" s="148"/>
      <c r="JEO193" s="148"/>
      <c r="JEP193" s="148"/>
      <c r="JEQ193" s="148"/>
      <c r="JER193" s="148"/>
      <c r="JES193" s="148"/>
      <c r="JET193" s="148"/>
      <c r="JEU193" s="148"/>
      <c r="JEV193" s="148"/>
      <c r="JEW193" s="148"/>
      <c r="JEX193" s="148"/>
      <c r="JEY193" s="148"/>
      <c r="JEZ193" s="148"/>
      <c r="JFA193" s="148"/>
      <c r="JFB193" s="148"/>
      <c r="JFC193" s="148"/>
      <c r="JFD193" s="148"/>
      <c r="JFE193" s="148"/>
      <c r="JFF193" s="148"/>
      <c r="JFG193" s="148"/>
      <c r="JFH193" s="148"/>
      <c r="JFI193" s="148"/>
      <c r="JFJ193" s="148"/>
      <c r="JFK193" s="148"/>
      <c r="JFL193" s="148"/>
      <c r="JFM193" s="148"/>
      <c r="JFN193" s="148"/>
      <c r="JFO193" s="148"/>
      <c r="JFP193" s="148"/>
      <c r="JFQ193" s="148"/>
      <c r="JFR193" s="148"/>
      <c r="JFS193" s="148"/>
      <c r="JFT193" s="148"/>
      <c r="JFU193" s="148"/>
      <c r="JFV193" s="148"/>
      <c r="JFW193" s="148"/>
      <c r="JFX193" s="148"/>
      <c r="JFY193" s="148"/>
      <c r="JFZ193" s="148"/>
      <c r="JGA193" s="148"/>
      <c r="JGB193" s="148"/>
      <c r="JGC193" s="148"/>
      <c r="JGD193" s="148"/>
      <c r="JGE193" s="148"/>
      <c r="JGF193" s="148"/>
      <c r="JGG193" s="148"/>
      <c r="JGH193" s="148"/>
      <c r="JGI193" s="148"/>
      <c r="JGJ193" s="148"/>
      <c r="JGK193" s="148"/>
      <c r="JGL193" s="148"/>
      <c r="JGM193" s="148"/>
      <c r="JGN193" s="148"/>
      <c r="JGO193" s="148"/>
      <c r="JGP193" s="148"/>
      <c r="JGQ193" s="148"/>
      <c r="JGR193" s="148"/>
      <c r="JGS193" s="148"/>
      <c r="JGT193" s="148"/>
      <c r="JGU193" s="148"/>
      <c r="JGV193" s="148"/>
      <c r="JGW193" s="148"/>
      <c r="JGX193" s="148"/>
      <c r="JGY193" s="148"/>
      <c r="JGZ193" s="148"/>
      <c r="JHA193" s="148"/>
      <c r="JHB193" s="148"/>
      <c r="JHC193" s="148"/>
      <c r="JHD193" s="148"/>
      <c r="JHE193" s="148"/>
      <c r="JHF193" s="148"/>
      <c r="JHG193" s="148"/>
      <c r="JHH193" s="148"/>
      <c r="JHI193" s="148"/>
      <c r="JHJ193" s="148"/>
      <c r="JHK193" s="148"/>
      <c r="JHL193" s="148"/>
      <c r="JHM193" s="148"/>
      <c r="JHN193" s="148"/>
      <c r="JHO193" s="148"/>
      <c r="JHP193" s="148"/>
      <c r="JHQ193" s="148"/>
      <c r="JHR193" s="148"/>
      <c r="JHS193" s="148"/>
      <c r="JHT193" s="148"/>
      <c r="JHU193" s="148"/>
      <c r="JHV193" s="148"/>
      <c r="JHW193" s="148"/>
      <c r="JHX193" s="148"/>
      <c r="JHY193" s="148"/>
      <c r="JHZ193" s="148"/>
      <c r="JIA193" s="148"/>
      <c r="JIB193" s="148"/>
      <c r="JIC193" s="148"/>
      <c r="JID193" s="148"/>
      <c r="JIE193" s="148"/>
      <c r="JIF193" s="148"/>
      <c r="JIG193" s="148"/>
      <c r="JIH193" s="148"/>
      <c r="JII193" s="148"/>
      <c r="JIJ193" s="148"/>
      <c r="JIK193" s="148"/>
      <c r="JIL193" s="148"/>
      <c r="JIM193" s="148"/>
      <c r="JIN193" s="148"/>
      <c r="JIO193" s="148"/>
      <c r="JIP193" s="148"/>
      <c r="JIQ193" s="148"/>
      <c r="JIR193" s="148"/>
      <c r="JIS193" s="148"/>
      <c r="JIT193" s="148"/>
      <c r="JIU193" s="148"/>
      <c r="JIV193" s="148"/>
      <c r="JIW193" s="148"/>
      <c r="JIX193" s="148"/>
      <c r="JIY193" s="148"/>
      <c r="JIZ193" s="148"/>
      <c r="JJA193" s="148"/>
      <c r="JJB193" s="148"/>
      <c r="JJC193" s="148"/>
      <c r="JJD193" s="148"/>
      <c r="JJE193" s="148"/>
      <c r="JJF193" s="148"/>
      <c r="JJG193" s="148"/>
      <c r="JJH193" s="148"/>
      <c r="JJI193" s="148"/>
      <c r="JJJ193" s="148"/>
      <c r="JJK193" s="148"/>
      <c r="JJL193" s="148"/>
      <c r="JJM193" s="148"/>
      <c r="JJN193" s="148"/>
      <c r="JJO193" s="148"/>
      <c r="JJP193" s="148"/>
      <c r="JJQ193" s="148"/>
      <c r="JJR193" s="148"/>
      <c r="JJS193" s="148"/>
      <c r="JJT193" s="148"/>
      <c r="JJU193" s="148"/>
      <c r="JJV193" s="148"/>
      <c r="JJW193" s="148"/>
      <c r="JJX193" s="148"/>
      <c r="JJY193" s="148"/>
      <c r="JJZ193" s="148"/>
      <c r="JKA193" s="148"/>
      <c r="JKB193" s="148"/>
      <c r="JKC193" s="148"/>
      <c r="JKD193" s="148"/>
      <c r="JKE193" s="148"/>
      <c r="JKF193" s="148"/>
      <c r="JKG193" s="148"/>
      <c r="JKH193" s="148"/>
      <c r="JKI193" s="148"/>
      <c r="JKJ193" s="148"/>
      <c r="JKK193" s="148"/>
      <c r="JKL193" s="148"/>
      <c r="JKM193" s="148"/>
      <c r="JKN193" s="148"/>
      <c r="JKO193" s="148"/>
      <c r="JKP193" s="148"/>
      <c r="JKQ193" s="148"/>
      <c r="JKR193" s="148"/>
      <c r="JKS193" s="148"/>
      <c r="JKT193" s="148"/>
      <c r="JKU193" s="148"/>
      <c r="JKV193" s="148"/>
      <c r="JKW193" s="148"/>
      <c r="JKX193" s="148"/>
      <c r="JKY193" s="148"/>
      <c r="JKZ193" s="148"/>
      <c r="JLA193" s="148"/>
      <c r="JLB193" s="148"/>
      <c r="JLC193" s="148"/>
      <c r="JLD193" s="148"/>
      <c r="JLE193" s="148"/>
      <c r="JLF193" s="148"/>
      <c r="JLG193" s="148"/>
      <c r="JLH193" s="148"/>
      <c r="JLI193" s="148"/>
      <c r="JLJ193" s="148"/>
      <c r="JLK193" s="148"/>
      <c r="JLL193" s="148"/>
      <c r="JLM193" s="148"/>
      <c r="JLN193" s="148"/>
      <c r="JLO193" s="148"/>
      <c r="JLP193" s="148"/>
      <c r="JLQ193" s="148"/>
      <c r="JLR193" s="148"/>
      <c r="JLS193" s="148"/>
      <c r="JLT193" s="148"/>
      <c r="JLU193" s="148"/>
      <c r="JLV193" s="148"/>
      <c r="JLW193" s="148"/>
      <c r="JLX193" s="148"/>
      <c r="JLY193" s="148"/>
      <c r="JLZ193" s="148"/>
      <c r="JMA193" s="148"/>
      <c r="JMB193" s="148"/>
      <c r="JMC193" s="148"/>
      <c r="JMD193" s="148"/>
      <c r="JME193" s="148"/>
      <c r="JMF193" s="148"/>
      <c r="JMG193" s="148"/>
      <c r="JMH193" s="148"/>
      <c r="JMI193" s="148"/>
      <c r="JMJ193" s="148"/>
      <c r="JMK193" s="148"/>
      <c r="JML193" s="148"/>
      <c r="JMM193" s="148"/>
      <c r="JMN193" s="148"/>
      <c r="JMO193" s="148"/>
      <c r="JMP193" s="148"/>
      <c r="JMQ193" s="148"/>
      <c r="JMR193" s="148"/>
      <c r="JMS193" s="148"/>
      <c r="JMT193" s="148"/>
      <c r="JMU193" s="148"/>
      <c r="JMV193" s="148"/>
      <c r="JMW193" s="148"/>
      <c r="JMX193" s="148"/>
      <c r="JMY193" s="148"/>
      <c r="JMZ193" s="148"/>
      <c r="JNA193" s="148"/>
      <c r="JNB193" s="148"/>
      <c r="JNC193" s="148"/>
      <c r="JND193" s="148"/>
      <c r="JNE193" s="148"/>
      <c r="JNF193" s="148"/>
      <c r="JNG193" s="148"/>
      <c r="JNH193" s="148"/>
      <c r="JNI193" s="148"/>
      <c r="JNJ193" s="148"/>
      <c r="JNK193" s="148"/>
      <c r="JNL193" s="148"/>
      <c r="JNM193" s="148"/>
      <c r="JNN193" s="148"/>
      <c r="JNO193" s="148"/>
      <c r="JNP193" s="148"/>
      <c r="JNQ193" s="148"/>
      <c r="JNR193" s="148"/>
      <c r="JNS193" s="148"/>
      <c r="JNT193" s="148"/>
      <c r="JNU193" s="148"/>
      <c r="JNV193" s="148"/>
      <c r="JNW193" s="148"/>
      <c r="JNX193" s="148"/>
      <c r="JNY193" s="148"/>
      <c r="JNZ193" s="148"/>
      <c r="JOA193" s="148"/>
      <c r="JOB193" s="148"/>
      <c r="JOC193" s="148"/>
      <c r="JOD193" s="148"/>
      <c r="JOE193" s="148"/>
      <c r="JOF193" s="148"/>
      <c r="JOG193" s="148"/>
      <c r="JOH193" s="148"/>
      <c r="JOI193" s="148"/>
      <c r="JOJ193" s="148"/>
      <c r="JOK193" s="148"/>
      <c r="JOL193" s="148"/>
      <c r="JOM193" s="148"/>
      <c r="JON193" s="148"/>
      <c r="JOO193" s="148"/>
      <c r="JOP193" s="148"/>
      <c r="JOQ193" s="148"/>
      <c r="JOR193" s="148"/>
      <c r="JOS193" s="148"/>
      <c r="JOT193" s="148"/>
      <c r="JOU193" s="148"/>
      <c r="JOV193" s="148"/>
      <c r="JOW193" s="148"/>
      <c r="JOX193" s="148"/>
      <c r="JOY193" s="148"/>
      <c r="JOZ193" s="148"/>
      <c r="JPA193" s="148"/>
      <c r="JPB193" s="148"/>
      <c r="JPC193" s="148"/>
      <c r="JPD193" s="148"/>
      <c r="JPE193" s="148"/>
      <c r="JPF193" s="148"/>
      <c r="JPG193" s="148"/>
      <c r="JPH193" s="148"/>
      <c r="JPI193" s="148"/>
      <c r="JPJ193" s="148"/>
      <c r="JPK193" s="148"/>
      <c r="JPL193" s="148"/>
      <c r="JPM193" s="148"/>
      <c r="JPN193" s="148"/>
      <c r="JPO193" s="148"/>
      <c r="JPP193" s="148"/>
      <c r="JPQ193" s="148"/>
      <c r="JPR193" s="148"/>
      <c r="JPS193" s="148"/>
      <c r="JPT193" s="148"/>
      <c r="JPU193" s="148"/>
      <c r="JPV193" s="148"/>
      <c r="JPW193" s="148"/>
      <c r="JPX193" s="148"/>
      <c r="JPY193" s="148"/>
      <c r="JPZ193" s="148"/>
      <c r="JQA193" s="148"/>
      <c r="JQB193" s="148"/>
      <c r="JQC193" s="148"/>
      <c r="JQD193" s="148"/>
      <c r="JQE193" s="148"/>
      <c r="JQF193" s="148"/>
      <c r="JQG193" s="148"/>
      <c r="JQH193" s="148"/>
      <c r="JQI193" s="148"/>
      <c r="JQJ193" s="148"/>
      <c r="JQK193" s="148"/>
      <c r="JQL193" s="148"/>
      <c r="JQM193" s="148"/>
      <c r="JQN193" s="148"/>
      <c r="JQO193" s="148"/>
      <c r="JQP193" s="148"/>
      <c r="JQQ193" s="148"/>
      <c r="JQR193" s="148"/>
      <c r="JQS193" s="148"/>
      <c r="JQT193" s="148"/>
      <c r="JQU193" s="148"/>
      <c r="JQV193" s="148"/>
      <c r="JQW193" s="148"/>
      <c r="JQX193" s="148"/>
      <c r="JQY193" s="148"/>
      <c r="JQZ193" s="148"/>
      <c r="JRA193" s="148"/>
      <c r="JRB193" s="148"/>
      <c r="JRC193" s="148"/>
      <c r="JRD193" s="148"/>
      <c r="JRE193" s="148"/>
      <c r="JRF193" s="148"/>
      <c r="JRG193" s="148"/>
      <c r="JRH193" s="148"/>
      <c r="JRI193" s="148"/>
      <c r="JRJ193" s="148"/>
      <c r="JRK193" s="148"/>
      <c r="JRL193" s="148"/>
      <c r="JRM193" s="148"/>
      <c r="JRN193" s="148"/>
      <c r="JRO193" s="148"/>
      <c r="JRP193" s="148"/>
      <c r="JRQ193" s="148"/>
      <c r="JRR193" s="148"/>
      <c r="JRS193" s="148"/>
      <c r="JRT193" s="148"/>
      <c r="JRU193" s="148"/>
      <c r="JRV193" s="148"/>
      <c r="JRW193" s="148"/>
      <c r="JRX193" s="148"/>
      <c r="JRY193" s="148"/>
      <c r="JRZ193" s="148"/>
      <c r="JSA193" s="148"/>
      <c r="JSB193" s="148"/>
      <c r="JSC193" s="148"/>
      <c r="JSD193" s="148"/>
      <c r="JSE193" s="148"/>
      <c r="JSF193" s="148"/>
      <c r="JSG193" s="148"/>
      <c r="JSH193" s="148"/>
      <c r="JSI193" s="148"/>
      <c r="JSJ193" s="148"/>
      <c r="JSK193" s="148"/>
      <c r="JSL193" s="148"/>
      <c r="JSM193" s="148"/>
      <c r="JSN193" s="148"/>
      <c r="JSO193" s="148"/>
      <c r="JSP193" s="148"/>
      <c r="JSQ193" s="148"/>
      <c r="JSR193" s="148"/>
      <c r="JSS193" s="148"/>
      <c r="JST193" s="148"/>
      <c r="JSU193" s="148"/>
      <c r="JSV193" s="148"/>
      <c r="JSW193" s="148"/>
      <c r="JSX193" s="148"/>
      <c r="JSY193" s="148"/>
      <c r="JSZ193" s="148"/>
      <c r="JTA193" s="148"/>
      <c r="JTB193" s="148"/>
      <c r="JTC193" s="148"/>
      <c r="JTD193" s="148"/>
      <c r="JTE193" s="148"/>
      <c r="JTF193" s="148"/>
      <c r="JTG193" s="148"/>
      <c r="JTH193" s="148"/>
      <c r="JTI193" s="148"/>
      <c r="JTJ193" s="148"/>
      <c r="JTK193" s="148"/>
      <c r="JTL193" s="148"/>
      <c r="JTM193" s="148"/>
      <c r="JTN193" s="148"/>
      <c r="JTO193" s="148"/>
      <c r="JTP193" s="148"/>
      <c r="JTQ193" s="148"/>
      <c r="JTR193" s="148"/>
      <c r="JTS193" s="148"/>
      <c r="JTT193" s="148"/>
      <c r="JTU193" s="148"/>
      <c r="JTV193" s="148"/>
      <c r="JTW193" s="148"/>
      <c r="JTX193" s="148"/>
      <c r="JTY193" s="148"/>
      <c r="JTZ193" s="148"/>
      <c r="JUA193" s="148"/>
      <c r="JUB193" s="148"/>
      <c r="JUC193" s="148"/>
      <c r="JUD193" s="148"/>
      <c r="JUE193" s="148"/>
      <c r="JUF193" s="148"/>
      <c r="JUG193" s="148"/>
      <c r="JUH193" s="148"/>
      <c r="JUI193" s="148"/>
      <c r="JUJ193" s="148"/>
      <c r="JUK193" s="148"/>
      <c r="JUL193" s="148"/>
      <c r="JUM193" s="148"/>
      <c r="JUN193" s="148"/>
      <c r="JUO193" s="148"/>
      <c r="JUP193" s="148"/>
      <c r="JUQ193" s="148"/>
      <c r="JUR193" s="148"/>
      <c r="JUS193" s="148"/>
      <c r="JUT193" s="148"/>
      <c r="JUU193" s="148"/>
      <c r="JUV193" s="148"/>
      <c r="JUW193" s="148"/>
      <c r="JUX193" s="148"/>
      <c r="JUY193" s="148"/>
      <c r="JUZ193" s="148"/>
      <c r="JVA193" s="148"/>
      <c r="JVB193" s="148"/>
      <c r="JVC193" s="148"/>
      <c r="JVD193" s="148"/>
      <c r="JVE193" s="148"/>
      <c r="JVF193" s="148"/>
      <c r="JVG193" s="148"/>
      <c r="JVH193" s="148"/>
      <c r="JVI193" s="148"/>
      <c r="JVJ193" s="148"/>
      <c r="JVK193" s="148"/>
      <c r="JVL193" s="148"/>
      <c r="JVM193" s="148"/>
      <c r="JVN193" s="148"/>
      <c r="JVO193" s="148"/>
      <c r="JVP193" s="148"/>
      <c r="JVQ193" s="148"/>
      <c r="JVR193" s="148"/>
      <c r="JVS193" s="148"/>
      <c r="JVT193" s="148"/>
      <c r="JVU193" s="148"/>
      <c r="JVV193" s="148"/>
      <c r="JVW193" s="148"/>
      <c r="JVX193" s="148"/>
      <c r="JVY193" s="148"/>
      <c r="JVZ193" s="148"/>
      <c r="JWA193" s="148"/>
      <c r="JWB193" s="148"/>
      <c r="JWC193" s="148"/>
      <c r="JWD193" s="148"/>
      <c r="JWE193" s="148"/>
      <c r="JWF193" s="148"/>
      <c r="JWG193" s="148"/>
      <c r="JWH193" s="148"/>
      <c r="JWI193" s="148"/>
      <c r="JWJ193" s="148"/>
      <c r="JWK193" s="148"/>
      <c r="JWL193" s="148"/>
      <c r="JWM193" s="148"/>
      <c r="JWN193" s="148"/>
      <c r="JWO193" s="148"/>
      <c r="JWP193" s="148"/>
      <c r="JWQ193" s="148"/>
      <c r="JWR193" s="148"/>
      <c r="JWS193" s="148"/>
      <c r="JWT193" s="148"/>
      <c r="JWU193" s="148"/>
      <c r="JWV193" s="148"/>
      <c r="JWW193" s="148"/>
      <c r="JWX193" s="148"/>
      <c r="JWY193" s="148"/>
      <c r="JWZ193" s="148"/>
      <c r="JXA193" s="148"/>
      <c r="JXB193" s="148"/>
      <c r="JXC193" s="148"/>
      <c r="JXD193" s="148"/>
      <c r="JXE193" s="148"/>
      <c r="JXF193" s="148"/>
      <c r="JXG193" s="148"/>
      <c r="JXH193" s="148"/>
      <c r="JXI193" s="148"/>
      <c r="JXJ193" s="148"/>
      <c r="JXK193" s="148"/>
      <c r="JXL193" s="148"/>
      <c r="JXM193" s="148"/>
      <c r="JXN193" s="148"/>
      <c r="JXO193" s="148"/>
      <c r="JXP193" s="148"/>
      <c r="JXQ193" s="148"/>
      <c r="JXR193" s="148"/>
      <c r="JXS193" s="148"/>
      <c r="JXT193" s="148"/>
      <c r="JXU193" s="148"/>
      <c r="JXV193" s="148"/>
      <c r="JXW193" s="148"/>
      <c r="JXX193" s="148"/>
      <c r="JXY193" s="148"/>
      <c r="JXZ193" s="148"/>
      <c r="JYA193" s="148"/>
      <c r="JYB193" s="148"/>
      <c r="JYC193" s="148"/>
      <c r="JYD193" s="148"/>
      <c r="JYE193" s="148"/>
      <c r="JYF193" s="148"/>
      <c r="JYG193" s="148"/>
      <c r="JYH193" s="148"/>
      <c r="JYI193" s="148"/>
      <c r="JYJ193" s="148"/>
      <c r="JYK193" s="148"/>
      <c r="JYL193" s="148"/>
      <c r="JYM193" s="148"/>
      <c r="JYN193" s="148"/>
      <c r="JYO193" s="148"/>
      <c r="JYP193" s="148"/>
      <c r="JYQ193" s="148"/>
      <c r="JYR193" s="148"/>
      <c r="JYS193" s="148"/>
      <c r="JYT193" s="148"/>
      <c r="JYU193" s="148"/>
      <c r="JYV193" s="148"/>
      <c r="JYW193" s="148"/>
      <c r="JYX193" s="148"/>
      <c r="JYY193" s="148"/>
      <c r="JYZ193" s="148"/>
      <c r="JZA193" s="148"/>
      <c r="JZB193" s="148"/>
      <c r="JZC193" s="148"/>
      <c r="JZD193" s="148"/>
      <c r="JZE193" s="148"/>
      <c r="JZF193" s="148"/>
      <c r="JZG193" s="148"/>
      <c r="JZH193" s="148"/>
      <c r="JZI193" s="148"/>
      <c r="JZJ193" s="148"/>
      <c r="JZK193" s="148"/>
      <c r="JZL193" s="148"/>
      <c r="JZM193" s="148"/>
      <c r="JZN193" s="148"/>
      <c r="JZO193" s="148"/>
      <c r="JZP193" s="148"/>
      <c r="JZQ193" s="148"/>
      <c r="JZR193" s="148"/>
      <c r="JZS193" s="148"/>
      <c r="JZT193" s="148"/>
      <c r="JZU193" s="148"/>
      <c r="JZV193" s="148"/>
      <c r="JZW193" s="148"/>
      <c r="JZX193" s="148"/>
      <c r="JZY193" s="148"/>
      <c r="JZZ193" s="148"/>
      <c r="KAA193" s="148"/>
      <c r="KAB193" s="148"/>
      <c r="KAC193" s="148"/>
      <c r="KAD193" s="148"/>
      <c r="KAE193" s="148"/>
      <c r="KAF193" s="148"/>
      <c r="KAG193" s="148"/>
      <c r="KAH193" s="148"/>
      <c r="KAI193" s="148"/>
      <c r="KAJ193" s="148"/>
      <c r="KAK193" s="148"/>
      <c r="KAL193" s="148"/>
      <c r="KAM193" s="148"/>
      <c r="KAN193" s="148"/>
      <c r="KAO193" s="148"/>
      <c r="KAP193" s="148"/>
      <c r="KAQ193" s="148"/>
      <c r="KAR193" s="148"/>
      <c r="KAS193" s="148"/>
      <c r="KAT193" s="148"/>
      <c r="KAU193" s="148"/>
      <c r="KAV193" s="148"/>
      <c r="KAW193" s="148"/>
      <c r="KAX193" s="148"/>
      <c r="KAY193" s="148"/>
      <c r="KAZ193" s="148"/>
      <c r="KBA193" s="148"/>
      <c r="KBB193" s="148"/>
      <c r="KBC193" s="148"/>
      <c r="KBD193" s="148"/>
      <c r="KBE193" s="148"/>
      <c r="KBF193" s="148"/>
      <c r="KBG193" s="148"/>
      <c r="KBH193" s="148"/>
      <c r="KBI193" s="148"/>
      <c r="KBJ193" s="148"/>
      <c r="KBK193" s="148"/>
      <c r="KBL193" s="148"/>
      <c r="KBM193" s="148"/>
      <c r="KBN193" s="148"/>
      <c r="KBO193" s="148"/>
      <c r="KBP193" s="148"/>
      <c r="KBQ193" s="148"/>
      <c r="KBR193" s="148"/>
      <c r="KBS193" s="148"/>
      <c r="KBT193" s="148"/>
      <c r="KBU193" s="148"/>
      <c r="KBV193" s="148"/>
      <c r="KBW193" s="148"/>
      <c r="KBX193" s="148"/>
      <c r="KBY193" s="148"/>
      <c r="KBZ193" s="148"/>
      <c r="KCA193" s="148"/>
      <c r="KCB193" s="148"/>
      <c r="KCC193" s="148"/>
      <c r="KCD193" s="148"/>
      <c r="KCE193" s="148"/>
      <c r="KCF193" s="148"/>
      <c r="KCG193" s="148"/>
      <c r="KCH193" s="148"/>
      <c r="KCI193" s="148"/>
      <c r="KCJ193" s="148"/>
      <c r="KCK193" s="148"/>
      <c r="KCL193" s="148"/>
      <c r="KCM193" s="148"/>
      <c r="KCN193" s="148"/>
      <c r="KCO193" s="148"/>
      <c r="KCP193" s="148"/>
      <c r="KCQ193" s="148"/>
      <c r="KCR193" s="148"/>
      <c r="KCS193" s="148"/>
      <c r="KCT193" s="148"/>
      <c r="KCU193" s="148"/>
      <c r="KCV193" s="148"/>
      <c r="KCW193" s="148"/>
      <c r="KCX193" s="148"/>
      <c r="KCY193" s="148"/>
      <c r="KCZ193" s="148"/>
      <c r="KDA193" s="148"/>
      <c r="KDB193" s="148"/>
      <c r="KDC193" s="148"/>
      <c r="KDD193" s="148"/>
      <c r="KDE193" s="148"/>
      <c r="KDF193" s="148"/>
      <c r="KDG193" s="148"/>
      <c r="KDH193" s="148"/>
      <c r="KDI193" s="148"/>
      <c r="KDJ193" s="148"/>
      <c r="KDK193" s="148"/>
      <c r="KDL193" s="148"/>
      <c r="KDM193" s="148"/>
      <c r="KDN193" s="148"/>
      <c r="KDO193" s="148"/>
      <c r="KDP193" s="148"/>
      <c r="KDQ193" s="148"/>
      <c r="KDR193" s="148"/>
      <c r="KDS193" s="148"/>
      <c r="KDT193" s="148"/>
      <c r="KDU193" s="148"/>
      <c r="KDV193" s="148"/>
      <c r="KDW193" s="148"/>
      <c r="KDX193" s="148"/>
      <c r="KDY193" s="148"/>
      <c r="KDZ193" s="148"/>
      <c r="KEA193" s="148"/>
      <c r="KEB193" s="148"/>
      <c r="KEC193" s="148"/>
      <c r="KED193" s="148"/>
      <c r="KEE193" s="148"/>
      <c r="KEF193" s="148"/>
      <c r="KEG193" s="148"/>
      <c r="KEH193" s="148"/>
      <c r="KEI193" s="148"/>
      <c r="KEJ193" s="148"/>
      <c r="KEK193" s="148"/>
      <c r="KEL193" s="148"/>
      <c r="KEM193" s="148"/>
      <c r="KEN193" s="148"/>
      <c r="KEO193" s="148"/>
      <c r="KEP193" s="148"/>
      <c r="KEQ193" s="148"/>
      <c r="KER193" s="148"/>
      <c r="KES193" s="148"/>
      <c r="KET193" s="148"/>
      <c r="KEU193" s="148"/>
      <c r="KEV193" s="148"/>
      <c r="KEW193" s="148"/>
      <c r="KEX193" s="148"/>
      <c r="KEY193" s="148"/>
      <c r="KEZ193" s="148"/>
      <c r="KFA193" s="148"/>
      <c r="KFB193" s="148"/>
      <c r="KFC193" s="148"/>
      <c r="KFD193" s="148"/>
      <c r="KFE193" s="148"/>
      <c r="KFF193" s="148"/>
      <c r="KFG193" s="148"/>
      <c r="KFH193" s="148"/>
      <c r="KFI193" s="148"/>
      <c r="KFJ193" s="148"/>
      <c r="KFK193" s="148"/>
      <c r="KFL193" s="148"/>
      <c r="KFM193" s="148"/>
      <c r="KFN193" s="148"/>
      <c r="KFO193" s="148"/>
      <c r="KFP193" s="148"/>
      <c r="KFQ193" s="148"/>
      <c r="KFR193" s="148"/>
      <c r="KFS193" s="148"/>
      <c r="KFT193" s="148"/>
      <c r="KFU193" s="148"/>
      <c r="KFV193" s="148"/>
      <c r="KFW193" s="148"/>
      <c r="KFX193" s="148"/>
      <c r="KFY193" s="148"/>
      <c r="KFZ193" s="148"/>
      <c r="KGA193" s="148"/>
      <c r="KGB193" s="148"/>
      <c r="KGC193" s="148"/>
      <c r="KGD193" s="148"/>
      <c r="KGE193" s="148"/>
      <c r="KGF193" s="148"/>
      <c r="KGG193" s="148"/>
      <c r="KGH193" s="148"/>
      <c r="KGI193" s="148"/>
      <c r="KGJ193" s="148"/>
      <c r="KGK193" s="148"/>
      <c r="KGL193" s="148"/>
      <c r="KGM193" s="148"/>
      <c r="KGN193" s="148"/>
      <c r="KGO193" s="148"/>
      <c r="KGP193" s="148"/>
      <c r="KGQ193" s="148"/>
      <c r="KGR193" s="148"/>
      <c r="KGS193" s="148"/>
      <c r="KGT193" s="148"/>
      <c r="KGU193" s="148"/>
      <c r="KGV193" s="148"/>
      <c r="KGW193" s="148"/>
      <c r="KGX193" s="148"/>
      <c r="KGY193" s="148"/>
      <c r="KGZ193" s="148"/>
      <c r="KHA193" s="148"/>
      <c r="KHB193" s="148"/>
      <c r="KHC193" s="148"/>
      <c r="KHD193" s="148"/>
      <c r="KHE193" s="148"/>
      <c r="KHF193" s="148"/>
      <c r="KHG193" s="148"/>
      <c r="KHH193" s="148"/>
      <c r="KHI193" s="148"/>
      <c r="KHJ193" s="148"/>
      <c r="KHK193" s="148"/>
      <c r="KHL193" s="148"/>
      <c r="KHM193" s="148"/>
      <c r="KHN193" s="148"/>
      <c r="KHO193" s="148"/>
      <c r="KHP193" s="148"/>
      <c r="KHQ193" s="148"/>
      <c r="KHR193" s="148"/>
      <c r="KHS193" s="148"/>
      <c r="KHT193" s="148"/>
      <c r="KHU193" s="148"/>
      <c r="KHV193" s="148"/>
      <c r="KHW193" s="148"/>
      <c r="KHX193" s="148"/>
      <c r="KHY193" s="148"/>
      <c r="KHZ193" s="148"/>
      <c r="KIA193" s="148"/>
      <c r="KIB193" s="148"/>
      <c r="KIC193" s="148"/>
      <c r="KID193" s="148"/>
      <c r="KIE193" s="148"/>
      <c r="KIF193" s="148"/>
      <c r="KIG193" s="148"/>
      <c r="KIH193" s="148"/>
      <c r="KII193" s="148"/>
      <c r="KIJ193" s="148"/>
      <c r="KIK193" s="148"/>
      <c r="KIL193" s="148"/>
      <c r="KIM193" s="148"/>
      <c r="KIN193" s="148"/>
      <c r="KIO193" s="148"/>
      <c r="KIP193" s="148"/>
      <c r="KIQ193" s="148"/>
      <c r="KIR193" s="148"/>
      <c r="KIS193" s="148"/>
      <c r="KIT193" s="148"/>
      <c r="KIU193" s="148"/>
      <c r="KIV193" s="148"/>
      <c r="KIW193" s="148"/>
      <c r="KIX193" s="148"/>
      <c r="KIY193" s="148"/>
      <c r="KIZ193" s="148"/>
      <c r="KJA193" s="148"/>
      <c r="KJB193" s="148"/>
      <c r="KJC193" s="148"/>
      <c r="KJD193" s="148"/>
      <c r="KJE193" s="148"/>
      <c r="KJF193" s="148"/>
      <c r="KJG193" s="148"/>
      <c r="KJH193" s="148"/>
      <c r="KJI193" s="148"/>
      <c r="KJJ193" s="148"/>
      <c r="KJK193" s="148"/>
      <c r="KJL193" s="148"/>
      <c r="KJM193" s="148"/>
      <c r="KJN193" s="148"/>
      <c r="KJO193" s="148"/>
      <c r="KJP193" s="148"/>
      <c r="KJQ193" s="148"/>
      <c r="KJR193" s="148"/>
      <c r="KJS193" s="148"/>
      <c r="KJT193" s="148"/>
      <c r="KJU193" s="148"/>
      <c r="KJV193" s="148"/>
      <c r="KJW193" s="148"/>
      <c r="KJX193" s="148"/>
      <c r="KJY193" s="148"/>
      <c r="KJZ193" s="148"/>
      <c r="KKA193" s="148"/>
      <c r="KKB193" s="148"/>
      <c r="KKC193" s="148"/>
      <c r="KKD193" s="148"/>
      <c r="KKE193" s="148"/>
      <c r="KKF193" s="148"/>
      <c r="KKG193" s="148"/>
      <c r="KKH193" s="148"/>
      <c r="KKI193" s="148"/>
      <c r="KKJ193" s="148"/>
      <c r="KKK193" s="148"/>
      <c r="KKL193" s="148"/>
      <c r="KKM193" s="148"/>
      <c r="KKN193" s="148"/>
      <c r="KKO193" s="148"/>
      <c r="KKP193" s="148"/>
      <c r="KKQ193" s="148"/>
      <c r="KKR193" s="148"/>
      <c r="KKS193" s="148"/>
      <c r="KKT193" s="148"/>
      <c r="KKU193" s="148"/>
      <c r="KKV193" s="148"/>
      <c r="KKW193" s="148"/>
      <c r="KKX193" s="148"/>
      <c r="KKY193" s="148"/>
      <c r="KKZ193" s="148"/>
      <c r="KLA193" s="148"/>
      <c r="KLB193" s="148"/>
      <c r="KLC193" s="148"/>
      <c r="KLD193" s="148"/>
      <c r="KLE193" s="148"/>
      <c r="KLF193" s="148"/>
      <c r="KLG193" s="148"/>
      <c r="KLH193" s="148"/>
      <c r="KLI193" s="148"/>
      <c r="KLJ193" s="148"/>
      <c r="KLK193" s="148"/>
      <c r="KLL193" s="148"/>
      <c r="KLM193" s="148"/>
      <c r="KLN193" s="148"/>
      <c r="KLO193" s="148"/>
      <c r="KLP193" s="148"/>
      <c r="KLQ193" s="148"/>
      <c r="KLR193" s="148"/>
      <c r="KLS193" s="148"/>
      <c r="KLT193" s="148"/>
      <c r="KLU193" s="148"/>
      <c r="KLV193" s="148"/>
      <c r="KLW193" s="148"/>
      <c r="KLX193" s="148"/>
      <c r="KLY193" s="148"/>
      <c r="KLZ193" s="148"/>
      <c r="KMA193" s="148"/>
      <c r="KMB193" s="148"/>
      <c r="KMC193" s="148"/>
      <c r="KMD193" s="148"/>
      <c r="KME193" s="148"/>
      <c r="KMF193" s="148"/>
      <c r="KMG193" s="148"/>
      <c r="KMH193" s="148"/>
      <c r="KMI193" s="148"/>
      <c r="KMJ193" s="148"/>
      <c r="KMK193" s="148"/>
      <c r="KML193" s="148"/>
      <c r="KMM193" s="148"/>
      <c r="KMN193" s="148"/>
      <c r="KMO193" s="148"/>
      <c r="KMP193" s="148"/>
      <c r="KMQ193" s="148"/>
      <c r="KMR193" s="148"/>
      <c r="KMS193" s="148"/>
      <c r="KMT193" s="148"/>
      <c r="KMU193" s="148"/>
      <c r="KMV193" s="148"/>
      <c r="KMW193" s="148"/>
      <c r="KMX193" s="148"/>
      <c r="KMY193" s="148"/>
      <c r="KMZ193" s="148"/>
      <c r="KNA193" s="148"/>
      <c r="KNB193" s="148"/>
      <c r="KNC193" s="148"/>
      <c r="KND193" s="148"/>
      <c r="KNE193" s="148"/>
      <c r="KNF193" s="148"/>
      <c r="KNG193" s="148"/>
      <c r="KNH193" s="148"/>
      <c r="KNI193" s="148"/>
      <c r="KNJ193" s="148"/>
      <c r="KNK193" s="148"/>
      <c r="KNL193" s="148"/>
      <c r="KNM193" s="148"/>
      <c r="KNN193" s="148"/>
      <c r="KNO193" s="148"/>
      <c r="KNP193" s="148"/>
      <c r="KNQ193" s="148"/>
      <c r="KNR193" s="148"/>
      <c r="KNS193" s="148"/>
      <c r="KNT193" s="148"/>
      <c r="KNU193" s="148"/>
      <c r="KNV193" s="148"/>
      <c r="KNW193" s="148"/>
      <c r="KNX193" s="148"/>
      <c r="KNY193" s="148"/>
      <c r="KNZ193" s="148"/>
      <c r="KOA193" s="148"/>
      <c r="KOB193" s="148"/>
      <c r="KOC193" s="148"/>
      <c r="KOD193" s="148"/>
      <c r="KOE193" s="148"/>
      <c r="KOF193" s="148"/>
      <c r="KOG193" s="148"/>
      <c r="KOH193" s="148"/>
      <c r="KOI193" s="148"/>
      <c r="KOJ193" s="148"/>
      <c r="KOK193" s="148"/>
      <c r="KOL193" s="148"/>
      <c r="KOM193" s="148"/>
      <c r="KON193" s="148"/>
      <c r="KOO193" s="148"/>
      <c r="KOP193" s="148"/>
      <c r="KOQ193" s="148"/>
      <c r="KOR193" s="148"/>
      <c r="KOS193" s="148"/>
      <c r="KOT193" s="148"/>
      <c r="KOU193" s="148"/>
      <c r="KOV193" s="148"/>
      <c r="KOW193" s="148"/>
      <c r="KOX193" s="148"/>
      <c r="KOY193" s="148"/>
      <c r="KOZ193" s="148"/>
      <c r="KPA193" s="148"/>
      <c r="KPB193" s="148"/>
      <c r="KPC193" s="148"/>
      <c r="KPD193" s="148"/>
      <c r="KPE193" s="148"/>
      <c r="KPF193" s="148"/>
      <c r="KPG193" s="148"/>
      <c r="KPH193" s="148"/>
      <c r="KPI193" s="148"/>
      <c r="KPJ193" s="148"/>
      <c r="KPK193" s="148"/>
      <c r="KPL193" s="148"/>
      <c r="KPM193" s="148"/>
      <c r="KPN193" s="148"/>
      <c r="KPO193" s="148"/>
      <c r="KPP193" s="148"/>
      <c r="KPQ193" s="148"/>
      <c r="KPR193" s="148"/>
      <c r="KPS193" s="148"/>
      <c r="KPT193" s="148"/>
      <c r="KPU193" s="148"/>
      <c r="KPV193" s="148"/>
      <c r="KPW193" s="148"/>
      <c r="KPX193" s="148"/>
      <c r="KPY193" s="148"/>
      <c r="KPZ193" s="148"/>
      <c r="KQA193" s="148"/>
      <c r="KQB193" s="148"/>
      <c r="KQC193" s="148"/>
      <c r="KQD193" s="148"/>
      <c r="KQE193" s="148"/>
      <c r="KQF193" s="148"/>
      <c r="KQG193" s="148"/>
      <c r="KQH193" s="148"/>
      <c r="KQI193" s="148"/>
      <c r="KQJ193" s="148"/>
      <c r="KQK193" s="148"/>
      <c r="KQL193" s="148"/>
      <c r="KQM193" s="148"/>
      <c r="KQN193" s="148"/>
      <c r="KQO193" s="148"/>
      <c r="KQP193" s="148"/>
      <c r="KQQ193" s="148"/>
      <c r="KQR193" s="148"/>
      <c r="KQS193" s="148"/>
      <c r="KQT193" s="148"/>
      <c r="KQU193" s="148"/>
      <c r="KQV193" s="148"/>
      <c r="KQW193" s="148"/>
      <c r="KQX193" s="148"/>
      <c r="KQY193" s="148"/>
      <c r="KQZ193" s="148"/>
      <c r="KRA193" s="148"/>
      <c r="KRB193" s="148"/>
      <c r="KRC193" s="148"/>
      <c r="KRD193" s="148"/>
      <c r="KRE193" s="148"/>
      <c r="KRF193" s="148"/>
      <c r="KRG193" s="148"/>
      <c r="KRH193" s="148"/>
      <c r="KRI193" s="148"/>
      <c r="KRJ193" s="148"/>
      <c r="KRK193" s="148"/>
      <c r="KRL193" s="148"/>
      <c r="KRM193" s="148"/>
      <c r="KRN193" s="148"/>
      <c r="KRO193" s="148"/>
      <c r="KRP193" s="148"/>
      <c r="KRQ193" s="148"/>
      <c r="KRR193" s="148"/>
      <c r="KRS193" s="148"/>
      <c r="KRT193" s="148"/>
      <c r="KRU193" s="148"/>
      <c r="KRV193" s="148"/>
      <c r="KRW193" s="148"/>
      <c r="KRX193" s="148"/>
      <c r="KRY193" s="148"/>
      <c r="KRZ193" s="148"/>
      <c r="KSA193" s="148"/>
      <c r="KSB193" s="148"/>
      <c r="KSC193" s="148"/>
      <c r="KSD193" s="148"/>
      <c r="KSE193" s="148"/>
      <c r="KSF193" s="148"/>
      <c r="KSG193" s="148"/>
      <c r="KSH193" s="148"/>
      <c r="KSI193" s="148"/>
      <c r="KSJ193" s="148"/>
      <c r="KSK193" s="148"/>
      <c r="KSL193" s="148"/>
      <c r="KSM193" s="148"/>
      <c r="KSN193" s="148"/>
      <c r="KSO193" s="148"/>
      <c r="KSP193" s="148"/>
      <c r="KSQ193" s="148"/>
      <c r="KSR193" s="148"/>
      <c r="KSS193" s="148"/>
      <c r="KST193" s="148"/>
      <c r="KSU193" s="148"/>
      <c r="KSV193" s="148"/>
      <c r="KSW193" s="148"/>
      <c r="KSX193" s="148"/>
      <c r="KSY193" s="148"/>
      <c r="KSZ193" s="148"/>
      <c r="KTA193" s="148"/>
      <c r="KTB193" s="148"/>
      <c r="KTC193" s="148"/>
      <c r="KTD193" s="148"/>
      <c r="KTE193" s="148"/>
      <c r="KTF193" s="148"/>
      <c r="KTG193" s="148"/>
      <c r="KTH193" s="148"/>
      <c r="KTI193" s="148"/>
      <c r="KTJ193" s="148"/>
      <c r="KTK193" s="148"/>
      <c r="KTL193" s="148"/>
      <c r="KTM193" s="148"/>
      <c r="KTN193" s="148"/>
      <c r="KTO193" s="148"/>
      <c r="KTP193" s="148"/>
      <c r="KTQ193" s="148"/>
      <c r="KTR193" s="148"/>
      <c r="KTS193" s="148"/>
      <c r="KTT193" s="148"/>
      <c r="KTU193" s="148"/>
      <c r="KTV193" s="148"/>
      <c r="KTW193" s="148"/>
      <c r="KTX193" s="148"/>
      <c r="KTY193" s="148"/>
      <c r="KTZ193" s="148"/>
      <c r="KUA193" s="148"/>
      <c r="KUB193" s="148"/>
      <c r="KUC193" s="148"/>
      <c r="KUD193" s="148"/>
      <c r="KUE193" s="148"/>
      <c r="KUF193" s="148"/>
      <c r="KUG193" s="148"/>
      <c r="KUH193" s="148"/>
      <c r="KUI193" s="148"/>
      <c r="KUJ193" s="148"/>
      <c r="KUK193" s="148"/>
      <c r="KUL193" s="148"/>
      <c r="KUM193" s="148"/>
      <c r="KUN193" s="148"/>
      <c r="KUO193" s="148"/>
      <c r="KUP193" s="148"/>
      <c r="KUQ193" s="148"/>
      <c r="KUR193" s="148"/>
      <c r="KUS193" s="148"/>
      <c r="KUT193" s="148"/>
      <c r="KUU193" s="148"/>
      <c r="KUV193" s="148"/>
      <c r="KUW193" s="148"/>
      <c r="KUX193" s="148"/>
      <c r="KUY193" s="148"/>
      <c r="KUZ193" s="148"/>
      <c r="KVA193" s="148"/>
      <c r="KVB193" s="148"/>
      <c r="KVC193" s="148"/>
      <c r="KVD193" s="148"/>
      <c r="KVE193" s="148"/>
      <c r="KVF193" s="148"/>
      <c r="KVG193" s="148"/>
      <c r="KVH193" s="148"/>
      <c r="KVI193" s="148"/>
      <c r="KVJ193" s="148"/>
      <c r="KVK193" s="148"/>
      <c r="KVL193" s="148"/>
      <c r="KVM193" s="148"/>
      <c r="KVN193" s="148"/>
      <c r="KVO193" s="148"/>
      <c r="KVP193" s="148"/>
      <c r="KVQ193" s="148"/>
      <c r="KVR193" s="148"/>
      <c r="KVS193" s="148"/>
      <c r="KVT193" s="148"/>
      <c r="KVU193" s="148"/>
      <c r="KVV193" s="148"/>
      <c r="KVW193" s="148"/>
      <c r="KVX193" s="148"/>
      <c r="KVY193" s="148"/>
      <c r="KVZ193" s="148"/>
      <c r="KWA193" s="148"/>
      <c r="KWB193" s="148"/>
      <c r="KWC193" s="148"/>
      <c r="KWD193" s="148"/>
      <c r="KWE193" s="148"/>
      <c r="KWF193" s="148"/>
      <c r="KWG193" s="148"/>
      <c r="KWH193" s="148"/>
      <c r="KWI193" s="148"/>
      <c r="KWJ193" s="148"/>
      <c r="KWK193" s="148"/>
      <c r="KWL193" s="148"/>
      <c r="KWM193" s="148"/>
      <c r="KWN193" s="148"/>
      <c r="KWO193" s="148"/>
      <c r="KWP193" s="148"/>
      <c r="KWQ193" s="148"/>
      <c r="KWR193" s="148"/>
      <c r="KWS193" s="148"/>
      <c r="KWT193" s="148"/>
      <c r="KWU193" s="148"/>
      <c r="KWV193" s="148"/>
      <c r="KWW193" s="148"/>
      <c r="KWX193" s="148"/>
      <c r="KWY193" s="148"/>
      <c r="KWZ193" s="148"/>
      <c r="KXA193" s="148"/>
      <c r="KXB193" s="148"/>
      <c r="KXC193" s="148"/>
      <c r="KXD193" s="148"/>
      <c r="KXE193" s="148"/>
      <c r="KXF193" s="148"/>
      <c r="KXG193" s="148"/>
      <c r="KXH193" s="148"/>
      <c r="KXI193" s="148"/>
      <c r="KXJ193" s="148"/>
      <c r="KXK193" s="148"/>
      <c r="KXL193" s="148"/>
      <c r="KXM193" s="148"/>
      <c r="KXN193" s="148"/>
      <c r="KXO193" s="148"/>
      <c r="KXP193" s="148"/>
      <c r="KXQ193" s="148"/>
      <c r="KXR193" s="148"/>
      <c r="KXS193" s="148"/>
      <c r="KXT193" s="148"/>
      <c r="KXU193" s="148"/>
      <c r="KXV193" s="148"/>
      <c r="KXW193" s="148"/>
      <c r="KXX193" s="148"/>
      <c r="KXY193" s="148"/>
      <c r="KXZ193" s="148"/>
      <c r="KYA193" s="148"/>
      <c r="KYB193" s="148"/>
      <c r="KYC193" s="148"/>
      <c r="KYD193" s="148"/>
      <c r="KYE193" s="148"/>
      <c r="KYF193" s="148"/>
      <c r="KYG193" s="148"/>
      <c r="KYH193" s="148"/>
      <c r="KYI193" s="148"/>
      <c r="KYJ193" s="148"/>
      <c r="KYK193" s="148"/>
      <c r="KYL193" s="148"/>
      <c r="KYM193" s="148"/>
      <c r="KYN193" s="148"/>
      <c r="KYO193" s="148"/>
      <c r="KYP193" s="148"/>
      <c r="KYQ193" s="148"/>
      <c r="KYR193" s="148"/>
      <c r="KYS193" s="148"/>
      <c r="KYT193" s="148"/>
      <c r="KYU193" s="148"/>
      <c r="KYV193" s="148"/>
      <c r="KYW193" s="148"/>
      <c r="KYX193" s="148"/>
      <c r="KYY193" s="148"/>
      <c r="KYZ193" s="148"/>
      <c r="KZA193" s="148"/>
      <c r="KZB193" s="148"/>
      <c r="KZC193" s="148"/>
      <c r="KZD193" s="148"/>
      <c r="KZE193" s="148"/>
      <c r="KZF193" s="148"/>
      <c r="KZG193" s="148"/>
      <c r="KZH193" s="148"/>
      <c r="KZI193" s="148"/>
      <c r="KZJ193" s="148"/>
      <c r="KZK193" s="148"/>
      <c r="KZL193" s="148"/>
      <c r="KZM193" s="148"/>
      <c r="KZN193" s="148"/>
      <c r="KZO193" s="148"/>
      <c r="KZP193" s="148"/>
      <c r="KZQ193" s="148"/>
      <c r="KZR193" s="148"/>
      <c r="KZS193" s="148"/>
      <c r="KZT193" s="148"/>
      <c r="KZU193" s="148"/>
      <c r="KZV193" s="148"/>
      <c r="KZW193" s="148"/>
      <c r="KZX193" s="148"/>
      <c r="KZY193" s="148"/>
      <c r="KZZ193" s="148"/>
      <c r="LAA193" s="148"/>
      <c r="LAB193" s="148"/>
      <c r="LAC193" s="148"/>
      <c r="LAD193" s="148"/>
      <c r="LAE193" s="148"/>
      <c r="LAF193" s="148"/>
      <c r="LAG193" s="148"/>
      <c r="LAH193" s="148"/>
      <c r="LAI193" s="148"/>
      <c r="LAJ193" s="148"/>
      <c r="LAK193" s="148"/>
      <c r="LAL193" s="148"/>
      <c r="LAM193" s="148"/>
      <c r="LAN193" s="148"/>
      <c r="LAO193" s="148"/>
      <c r="LAP193" s="148"/>
      <c r="LAQ193" s="148"/>
      <c r="LAR193" s="148"/>
      <c r="LAS193" s="148"/>
      <c r="LAT193" s="148"/>
      <c r="LAU193" s="148"/>
      <c r="LAV193" s="148"/>
      <c r="LAW193" s="148"/>
      <c r="LAX193" s="148"/>
      <c r="LAY193" s="148"/>
      <c r="LAZ193" s="148"/>
      <c r="LBA193" s="148"/>
      <c r="LBB193" s="148"/>
      <c r="LBC193" s="148"/>
      <c r="LBD193" s="148"/>
      <c r="LBE193" s="148"/>
      <c r="LBF193" s="148"/>
      <c r="LBG193" s="148"/>
      <c r="LBH193" s="148"/>
      <c r="LBI193" s="148"/>
      <c r="LBJ193" s="148"/>
      <c r="LBK193" s="148"/>
      <c r="LBL193" s="148"/>
      <c r="LBM193" s="148"/>
      <c r="LBN193" s="148"/>
      <c r="LBO193" s="148"/>
      <c r="LBP193" s="148"/>
      <c r="LBQ193" s="148"/>
      <c r="LBR193" s="148"/>
      <c r="LBS193" s="148"/>
      <c r="LBT193" s="148"/>
      <c r="LBU193" s="148"/>
      <c r="LBV193" s="148"/>
      <c r="LBW193" s="148"/>
      <c r="LBX193" s="148"/>
      <c r="LBY193" s="148"/>
      <c r="LBZ193" s="148"/>
      <c r="LCA193" s="148"/>
      <c r="LCB193" s="148"/>
      <c r="LCC193" s="148"/>
      <c r="LCD193" s="148"/>
      <c r="LCE193" s="148"/>
      <c r="LCF193" s="148"/>
      <c r="LCG193" s="148"/>
      <c r="LCH193" s="148"/>
      <c r="LCI193" s="148"/>
      <c r="LCJ193" s="148"/>
      <c r="LCK193" s="148"/>
      <c r="LCL193" s="148"/>
      <c r="LCM193" s="148"/>
      <c r="LCN193" s="148"/>
      <c r="LCO193" s="148"/>
      <c r="LCP193" s="148"/>
      <c r="LCQ193" s="148"/>
      <c r="LCR193" s="148"/>
      <c r="LCS193" s="148"/>
      <c r="LCT193" s="148"/>
      <c r="LCU193" s="148"/>
      <c r="LCV193" s="148"/>
      <c r="LCW193" s="148"/>
      <c r="LCX193" s="148"/>
      <c r="LCY193" s="148"/>
      <c r="LCZ193" s="148"/>
      <c r="LDA193" s="148"/>
      <c r="LDB193" s="148"/>
      <c r="LDC193" s="148"/>
      <c r="LDD193" s="148"/>
      <c r="LDE193" s="148"/>
      <c r="LDF193" s="148"/>
      <c r="LDG193" s="148"/>
      <c r="LDH193" s="148"/>
      <c r="LDI193" s="148"/>
      <c r="LDJ193" s="148"/>
      <c r="LDK193" s="148"/>
      <c r="LDL193" s="148"/>
      <c r="LDM193" s="148"/>
      <c r="LDN193" s="148"/>
      <c r="LDO193" s="148"/>
      <c r="LDP193" s="148"/>
      <c r="LDQ193" s="148"/>
      <c r="LDR193" s="148"/>
      <c r="LDS193" s="148"/>
      <c r="LDT193" s="148"/>
      <c r="LDU193" s="148"/>
      <c r="LDV193" s="148"/>
      <c r="LDW193" s="148"/>
      <c r="LDX193" s="148"/>
      <c r="LDY193" s="148"/>
      <c r="LDZ193" s="148"/>
      <c r="LEA193" s="148"/>
      <c r="LEB193" s="148"/>
      <c r="LEC193" s="148"/>
      <c r="LED193" s="148"/>
      <c r="LEE193" s="148"/>
      <c r="LEF193" s="148"/>
      <c r="LEG193" s="148"/>
      <c r="LEH193" s="148"/>
      <c r="LEI193" s="148"/>
      <c r="LEJ193" s="148"/>
      <c r="LEK193" s="148"/>
      <c r="LEL193" s="148"/>
      <c r="LEM193" s="148"/>
      <c r="LEN193" s="148"/>
      <c r="LEO193" s="148"/>
      <c r="LEP193" s="148"/>
      <c r="LEQ193" s="148"/>
      <c r="LER193" s="148"/>
      <c r="LES193" s="148"/>
      <c r="LET193" s="148"/>
      <c r="LEU193" s="148"/>
      <c r="LEV193" s="148"/>
      <c r="LEW193" s="148"/>
      <c r="LEX193" s="148"/>
      <c r="LEY193" s="148"/>
      <c r="LEZ193" s="148"/>
      <c r="LFA193" s="148"/>
      <c r="LFB193" s="148"/>
      <c r="LFC193" s="148"/>
      <c r="LFD193" s="148"/>
      <c r="LFE193" s="148"/>
      <c r="LFF193" s="148"/>
      <c r="LFG193" s="148"/>
      <c r="LFH193" s="148"/>
      <c r="LFI193" s="148"/>
      <c r="LFJ193" s="148"/>
      <c r="LFK193" s="148"/>
      <c r="LFL193" s="148"/>
      <c r="LFM193" s="148"/>
      <c r="LFN193" s="148"/>
      <c r="LFO193" s="148"/>
      <c r="LFP193" s="148"/>
      <c r="LFQ193" s="148"/>
      <c r="LFR193" s="148"/>
      <c r="LFS193" s="148"/>
      <c r="LFT193" s="148"/>
      <c r="LFU193" s="148"/>
      <c r="LFV193" s="148"/>
      <c r="LFW193" s="148"/>
      <c r="LFX193" s="148"/>
      <c r="LFY193" s="148"/>
      <c r="LFZ193" s="148"/>
      <c r="LGA193" s="148"/>
      <c r="LGB193" s="148"/>
      <c r="LGC193" s="148"/>
      <c r="LGD193" s="148"/>
      <c r="LGE193" s="148"/>
      <c r="LGF193" s="148"/>
      <c r="LGG193" s="148"/>
      <c r="LGH193" s="148"/>
      <c r="LGI193" s="148"/>
      <c r="LGJ193" s="148"/>
      <c r="LGK193" s="148"/>
      <c r="LGL193" s="148"/>
      <c r="LGM193" s="148"/>
      <c r="LGN193" s="148"/>
      <c r="LGO193" s="148"/>
      <c r="LGP193" s="148"/>
      <c r="LGQ193" s="148"/>
      <c r="LGR193" s="148"/>
      <c r="LGS193" s="148"/>
      <c r="LGT193" s="148"/>
      <c r="LGU193" s="148"/>
      <c r="LGV193" s="148"/>
      <c r="LGW193" s="148"/>
      <c r="LGX193" s="148"/>
      <c r="LGY193" s="148"/>
      <c r="LGZ193" s="148"/>
      <c r="LHA193" s="148"/>
      <c r="LHB193" s="148"/>
      <c r="LHC193" s="148"/>
      <c r="LHD193" s="148"/>
      <c r="LHE193" s="148"/>
      <c r="LHF193" s="148"/>
      <c r="LHG193" s="148"/>
      <c r="LHH193" s="148"/>
      <c r="LHI193" s="148"/>
      <c r="LHJ193" s="148"/>
      <c r="LHK193" s="148"/>
      <c r="LHL193" s="148"/>
      <c r="LHM193" s="148"/>
      <c r="LHN193" s="148"/>
      <c r="LHO193" s="148"/>
      <c r="LHP193" s="148"/>
      <c r="LHQ193" s="148"/>
      <c r="LHR193" s="148"/>
      <c r="LHS193" s="148"/>
      <c r="LHT193" s="148"/>
      <c r="LHU193" s="148"/>
      <c r="LHV193" s="148"/>
      <c r="LHW193" s="148"/>
      <c r="LHX193" s="148"/>
      <c r="LHY193" s="148"/>
      <c r="LHZ193" s="148"/>
      <c r="LIA193" s="148"/>
      <c r="LIB193" s="148"/>
      <c r="LIC193" s="148"/>
      <c r="LID193" s="148"/>
      <c r="LIE193" s="148"/>
      <c r="LIF193" s="148"/>
      <c r="LIG193" s="148"/>
      <c r="LIH193" s="148"/>
      <c r="LII193" s="148"/>
      <c r="LIJ193" s="148"/>
      <c r="LIK193" s="148"/>
      <c r="LIL193" s="148"/>
      <c r="LIM193" s="148"/>
      <c r="LIN193" s="148"/>
      <c r="LIO193" s="148"/>
      <c r="LIP193" s="148"/>
      <c r="LIQ193" s="148"/>
      <c r="LIR193" s="148"/>
      <c r="LIS193" s="148"/>
      <c r="LIT193" s="148"/>
      <c r="LIU193" s="148"/>
      <c r="LIV193" s="148"/>
      <c r="LIW193" s="148"/>
      <c r="LIX193" s="148"/>
      <c r="LIY193" s="148"/>
      <c r="LIZ193" s="148"/>
      <c r="LJA193" s="148"/>
      <c r="LJB193" s="148"/>
      <c r="LJC193" s="148"/>
      <c r="LJD193" s="148"/>
      <c r="LJE193" s="148"/>
      <c r="LJF193" s="148"/>
      <c r="LJG193" s="148"/>
      <c r="LJH193" s="148"/>
      <c r="LJI193" s="148"/>
      <c r="LJJ193" s="148"/>
      <c r="LJK193" s="148"/>
      <c r="LJL193" s="148"/>
      <c r="LJM193" s="148"/>
      <c r="LJN193" s="148"/>
      <c r="LJO193" s="148"/>
      <c r="LJP193" s="148"/>
      <c r="LJQ193" s="148"/>
      <c r="LJR193" s="148"/>
      <c r="LJS193" s="148"/>
      <c r="LJT193" s="148"/>
      <c r="LJU193" s="148"/>
      <c r="LJV193" s="148"/>
      <c r="LJW193" s="148"/>
      <c r="LJX193" s="148"/>
      <c r="LJY193" s="148"/>
      <c r="LJZ193" s="148"/>
      <c r="LKA193" s="148"/>
      <c r="LKB193" s="148"/>
      <c r="LKC193" s="148"/>
      <c r="LKD193" s="148"/>
      <c r="LKE193" s="148"/>
      <c r="LKF193" s="148"/>
      <c r="LKG193" s="148"/>
      <c r="LKH193" s="148"/>
      <c r="LKI193" s="148"/>
      <c r="LKJ193" s="148"/>
      <c r="LKK193" s="148"/>
      <c r="LKL193" s="148"/>
      <c r="LKM193" s="148"/>
      <c r="LKN193" s="148"/>
      <c r="LKO193" s="148"/>
      <c r="LKP193" s="148"/>
      <c r="LKQ193" s="148"/>
      <c r="LKR193" s="148"/>
      <c r="LKS193" s="148"/>
      <c r="LKT193" s="148"/>
      <c r="LKU193" s="148"/>
      <c r="LKV193" s="148"/>
      <c r="LKW193" s="148"/>
      <c r="LKX193" s="148"/>
      <c r="LKY193" s="148"/>
      <c r="LKZ193" s="148"/>
      <c r="LLA193" s="148"/>
      <c r="LLB193" s="148"/>
      <c r="LLC193" s="148"/>
      <c r="LLD193" s="148"/>
      <c r="LLE193" s="148"/>
      <c r="LLF193" s="148"/>
      <c r="LLG193" s="148"/>
      <c r="LLH193" s="148"/>
      <c r="LLI193" s="148"/>
      <c r="LLJ193" s="148"/>
      <c r="LLK193" s="148"/>
      <c r="LLL193" s="148"/>
      <c r="LLM193" s="148"/>
      <c r="LLN193" s="148"/>
      <c r="LLO193" s="148"/>
      <c r="LLP193" s="148"/>
      <c r="LLQ193" s="148"/>
      <c r="LLR193" s="148"/>
      <c r="LLS193" s="148"/>
      <c r="LLT193" s="148"/>
      <c r="LLU193" s="148"/>
      <c r="LLV193" s="148"/>
      <c r="LLW193" s="148"/>
      <c r="LLX193" s="148"/>
      <c r="LLY193" s="148"/>
      <c r="LLZ193" s="148"/>
      <c r="LMA193" s="148"/>
      <c r="LMB193" s="148"/>
      <c r="LMC193" s="148"/>
      <c r="LMD193" s="148"/>
      <c r="LME193" s="148"/>
      <c r="LMF193" s="148"/>
      <c r="LMG193" s="148"/>
      <c r="LMH193" s="148"/>
      <c r="LMI193" s="148"/>
      <c r="LMJ193" s="148"/>
      <c r="LMK193" s="148"/>
      <c r="LML193" s="148"/>
      <c r="LMM193" s="148"/>
      <c r="LMN193" s="148"/>
      <c r="LMO193" s="148"/>
      <c r="LMP193" s="148"/>
      <c r="LMQ193" s="148"/>
      <c r="LMR193" s="148"/>
      <c r="LMS193" s="148"/>
      <c r="LMT193" s="148"/>
      <c r="LMU193" s="148"/>
      <c r="LMV193" s="148"/>
      <c r="LMW193" s="148"/>
      <c r="LMX193" s="148"/>
      <c r="LMY193" s="148"/>
      <c r="LMZ193" s="148"/>
      <c r="LNA193" s="148"/>
      <c r="LNB193" s="148"/>
      <c r="LNC193" s="148"/>
      <c r="LND193" s="148"/>
      <c r="LNE193" s="148"/>
      <c r="LNF193" s="148"/>
      <c r="LNG193" s="148"/>
      <c r="LNH193" s="148"/>
      <c r="LNI193" s="148"/>
      <c r="LNJ193" s="148"/>
      <c r="LNK193" s="148"/>
      <c r="LNL193" s="148"/>
      <c r="LNM193" s="148"/>
      <c r="LNN193" s="148"/>
      <c r="LNO193" s="148"/>
      <c r="LNP193" s="148"/>
      <c r="LNQ193" s="148"/>
      <c r="LNR193" s="148"/>
      <c r="LNS193" s="148"/>
      <c r="LNT193" s="148"/>
      <c r="LNU193" s="148"/>
      <c r="LNV193" s="148"/>
      <c r="LNW193" s="148"/>
      <c r="LNX193" s="148"/>
      <c r="LNY193" s="148"/>
      <c r="LNZ193" s="148"/>
      <c r="LOA193" s="148"/>
      <c r="LOB193" s="148"/>
      <c r="LOC193" s="148"/>
      <c r="LOD193" s="148"/>
      <c r="LOE193" s="148"/>
      <c r="LOF193" s="148"/>
      <c r="LOG193" s="148"/>
      <c r="LOH193" s="148"/>
      <c r="LOI193" s="148"/>
      <c r="LOJ193" s="148"/>
      <c r="LOK193" s="148"/>
      <c r="LOL193" s="148"/>
      <c r="LOM193" s="148"/>
      <c r="LON193" s="148"/>
      <c r="LOO193" s="148"/>
      <c r="LOP193" s="148"/>
      <c r="LOQ193" s="148"/>
      <c r="LOR193" s="148"/>
      <c r="LOS193" s="148"/>
      <c r="LOT193" s="148"/>
      <c r="LOU193" s="148"/>
      <c r="LOV193" s="148"/>
      <c r="LOW193" s="148"/>
      <c r="LOX193" s="148"/>
      <c r="LOY193" s="148"/>
      <c r="LOZ193" s="148"/>
      <c r="LPA193" s="148"/>
      <c r="LPB193" s="148"/>
      <c r="LPC193" s="148"/>
      <c r="LPD193" s="148"/>
      <c r="LPE193" s="148"/>
      <c r="LPF193" s="148"/>
      <c r="LPG193" s="148"/>
      <c r="LPH193" s="148"/>
      <c r="LPI193" s="148"/>
      <c r="LPJ193" s="148"/>
      <c r="LPK193" s="148"/>
      <c r="LPL193" s="148"/>
      <c r="LPM193" s="148"/>
      <c r="LPN193" s="148"/>
      <c r="LPO193" s="148"/>
      <c r="LPP193" s="148"/>
      <c r="LPQ193" s="148"/>
      <c r="LPR193" s="148"/>
      <c r="LPS193" s="148"/>
      <c r="LPT193" s="148"/>
      <c r="LPU193" s="148"/>
      <c r="LPV193" s="148"/>
      <c r="LPW193" s="148"/>
      <c r="LPX193" s="148"/>
      <c r="LPY193" s="148"/>
      <c r="LPZ193" s="148"/>
      <c r="LQA193" s="148"/>
      <c r="LQB193" s="148"/>
      <c r="LQC193" s="148"/>
      <c r="LQD193" s="148"/>
      <c r="LQE193" s="148"/>
      <c r="LQF193" s="148"/>
      <c r="LQG193" s="148"/>
      <c r="LQH193" s="148"/>
      <c r="LQI193" s="148"/>
      <c r="LQJ193" s="148"/>
      <c r="LQK193" s="148"/>
      <c r="LQL193" s="148"/>
      <c r="LQM193" s="148"/>
      <c r="LQN193" s="148"/>
      <c r="LQO193" s="148"/>
      <c r="LQP193" s="148"/>
      <c r="LQQ193" s="148"/>
      <c r="LQR193" s="148"/>
      <c r="LQS193" s="148"/>
      <c r="LQT193" s="148"/>
      <c r="LQU193" s="148"/>
      <c r="LQV193" s="148"/>
      <c r="LQW193" s="148"/>
      <c r="LQX193" s="148"/>
      <c r="LQY193" s="148"/>
      <c r="LQZ193" s="148"/>
      <c r="LRA193" s="148"/>
      <c r="LRB193" s="148"/>
      <c r="LRC193" s="148"/>
      <c r="LRD193" s="148"/>
      <c r="LRE193" s="148"/>
      <c r="LRF193" s="148"/>
      <c r="LRG193" s="148"/>
      <c r="LRH193" s="148"/>
      <c r="LRI193" s="148"/>
      <c r="LRJ193" s="148"/>
      <c r="LRK193" s="148"/>
      <c r="LRL193" s="148"/>
      <c r="LRM193" s="148"/>
      <c r="LRN193" s="148"/>
      <c r="LRO193" s="148"/>
      <c r="LRP193" s="148"/>
      <c r="LRQ193" s="148"/>
      <c r="LRR193" s="148"/>
      <c r="LRS193" s="148"/>
      <c r="LRT193" s="148"/>
      <c r="LRU193" s="148"/>
      <c r="LRV193" s="148"/>
      <c r="LRW193" s="148"/>
      <c r="LRX193" s="148"/>
      <c r="LRY193" s="148"/>
      <c r="LRZ193" s="148"/>
      <c r="LSA193" s="148"/>
      <c r="LSB193" s="148"/>
      <c r="LSC193" s="148"/>
      <c r="LSD193" s="148"/>
      <c r="LSE193" s="148"/>
      <c r="LSF193" s="148"/>
      <c r="LSG193" s="148"/>
      <c r="LSH193" s="148"/>
      <c r="LSI193" s="148"/>
      <c r="LSJ193" s="148"/>
      <c r="LSK193" s="148"/>
      <c r="LSL193" s="148"/>
      <c r="LSM193" s="148"/>
      <c r="LSN193" s="148"/>
      <c r="LSO193" s="148"/>
      <c r="LSP193" s="148"/>
      <c r="LSQ193" s="148"/>
      <c r="LSR193" s="148"/>
      <c r="LSS193" s="148"/>
      <c r="LST193" s="148"/>
      <c r="LSU193" s="148"/>
      <c r="LSV193" s="148"/>
      <c r="LSW193" s="148"/>
      <c r="LSX193" s="148"/>
      <c r="LSY193" s="148"/>
      <c r="LSZ193" s="148"/>
      <c r="LTA193" s="148"/>
      <c r="LTB193" s="148"/>
      <c r="LTC193" s="148"/>
      <c r="LTD193" s="148"/>
      <c r="LTE193" s="148"/>
      <c r="LTF193" s="148"/>
      <c r="LTG193" s="148"/>
      <c r="LTH193" s="148"/>
      <c r="LTI193" s="148"/>
      <c r="LTJ193" s="148"/>
      <c r="LTK193" s="148"/>
      <c r="LTL193" s="148"/>
      <c r="LTM193" s="148"/>
      <c r="LTN193" s="148"/>
      <c r="LTO193" s="148"/>
      <c r="LTP193" s="148"/>
      <c r="LTQ193" s="148"/>
      <c r="LTR193" s="148"/>
      <c r="LTS193" s="148"/>
      <c r="LTT193" s="148"/>
      <c r="LTU193" s="148"/>
      <c r="LTV193" s="148"/>
      <c r="LTW193" s="148"/>
      <c r="LTX193" s="148"/>
      <c r="LTY193" s="148"/>
      <c r="LTZ193" s="148"/>
      <c r="LUA193" s="148"/>
      <c r="LUB193" s="148"/>
      <c r="LUC193" s="148"/>
      <c r="LUD193" s="148"/>
      <c r="LUE193" s="148"/>
      <c r="LUF193" s="148"/>
      <c r="LUG193" s="148"/>
      <c r="LUH193" s="148"/>
      <c r="LUI193" s="148"/>
      <c r="LUJ193" s="148"/>
      <c r="LUK193" s="148"/>
      <c r="LUL193" s="148"/>
      <c r="LUM193" s="148"/>
      <c r="LUN193" s="148"/>
      <c r="LUO193" s="148"/>
      <c r="LUP193" s="148"/>
      <c r="LUQ193" s="148"/>
      <c r="LUR193" s="148"/>
      <c r="LUS193" s="148"/>
      <c r="LUT193" s="148"/>
      <c r="LUU193" s="148"/>
      <c r="LUV193" s="148"/>
      <c r="LUW193" s="148"/>
      <c r="LUX193" s="148"/>
      <c r="LUY193" s="148"/>
      <c r="LUZ193" s="148"/>
      <c r="LVA193" s="148"/>
      <c r="LVB193" s="148"/>
      <c r="LVC193" s="148"/>
      <c r="LVD193" s="148"/>
      <c r="LVE193" s="148"/>
      <c r="LVF193" s="148"/>
      <c r="LVG193" s="148"/>
      <c r="LVH193" s="148"/>
      <c r="LVI193" s="148"/>
      <c r="LVJ193" s="148"/>
      <c r="LVK193" s="148"/>
      <c r="LVL193" s="148"/>
      <c r="LVM193" s="148"/>
      <c r="LVN193" s="148"/>
      <c r="LVO193" s="148"/>
      <c r="LVP193" s="148"/>
      <c r="LVQ193" s="148"/>
      <c r="LVR193" s="148"/>
      <c r="LVS193" s="148"/>
      <c r="LVT193" s="148"/>
      <c r="LVU193" s="148"/>
      <c r="LVV193" s="148"/>
      <c r="LVW193" s="148"/>
      <c r="LVX193" s="148"/>
      <c r="LVY193" s="148"/>
      <c r="LVZ193" s="148"/>
      <c r="LWA193" s="148"/>
      <c r="LWB193" s="148"/>
      <c r="LWC193" s="148"/>
      <c r="LWD193" s="148"/>
      <c r="LWE193" s="148"/>
      <c r="LWF193" s="148"/>
      <c r="LWG193" s="148"/>
      <c r="LWH193" s="148"/>
      <c r="LWI193" s="148"/>
      <c r="LWJ193" s="148"/>
      <c r="LWK193" s="148"/>
      <c r="LWL193" s="148"/>
      <c r="LWM193" s="148"/>
      <c r="LWN193" s="148"/>
      <c r="LWO193" s="148"/>
      <c r="LWP193" s="148"/>
      <c r="LWQ193" s="148"/>
      <c r="LWR193" s="148"/>
      <c r="LWS193" s="148"/>
      <c r="LWT193" s="148"/>
      <c r="LWU193" s="148"/>
      <c r="LWV193" s="148"/>
      <c r="LWW193" s="148"/>
      <c r="LWX193" s="148"/>
      <c r="LWY193" s="148"/>
      <c r="LWZ193" s="148"/>
      <c r="LXA193" s="148"/>
      <c r="LXB193" s="148"/>
      <c r="LXC193" s="148"/>
      <c r="LXD193" s="148"/>
      <c r="LXE193" s="148"/>
      <c r="LXF193" s="148"/>
      <c r="LXG193" s="148"/>
      <c r="LXH193" s="148"/>
      <c r="LXI193" s="148"/>
      <c r="LXJ193" s="148"/>
      <c r="LXK193" s="148"/>
      <c r="LXL193" s="148"/>
      <c r="LXM193" s="148"/>
      <c r="LXN193" s="148"/>
      <c r="LXO193" s="148"/>
      <c r="LXP193" s="148"/>
      <c r="LXQ193" s="148"/>
      <c r="LXR193" s="148"/>
      <c r="LXS193" s="148"/>
      <c r="LXT193" s="148"/>
      <c r="LXU193" s="148"/>
      <c r="LXV193" s="148"/>
      <c r="LXW193" s="148"/>
      <c r="LXX193" s="148"/>
      <c r="LXY193" s="148"/>
      <c r="LXZ193" s="148"/>
      <c r="LYA193" s="148"/>
      <c r="LYB193" s="148"/>
      <c r="LYC193" s="148"/>
      <c r="LYD193" s="148"/>
      <c r="LYE193" s="148"/>
      <c r="LYF193" s="148"/>
      <c r="LYG193" s="148"/>
      <c r="LYH193" s="148"/>
      <c r="LYI193" s="148"/>
      <c r="LYJ193" s="148"/>
      <c r="LYK193" s="148"/>
      <c r="LYL193" s="148"/>
      <c r="LYM193" s="148"/>
      <c r="LYN193" s="148"/>
      <c r="LYO193" s="148"/>
      <c r="LYP193" s="148"/>
      <c r="LYQ193" s="148"/>
      <c r="LYR193" s="148"/>
      <c r="LYS193" s="148"/>
      <c r="LYT193" s="148"/>
      <c r="LYU193" s="148"/>
      <c r="LYV193" s="148"/>
      <c r="LYW193" s="148"/>
      <c r="LYX193" s="148"/>
      <c r="LYY193" s="148"/>
      <c r="LYZ193" s="148"/>
      <c r="LZA193" s="148"/>
      <c r="LZB193" s="148"/>
      <c r="LZC193" s="148"/>
      <c r="LZD193" s="148"/>
      <c r="LZE193" s="148"/>
      <c r="LZF193" s="148"/>
      <c r="LZG193" s="148"/>
      <c r="LZH193" s="148"/>
      <c r="LZI193" s="148"/>
      <c r="LZJ193" s="148"/>
      <c r="LZK193" s="148"/>
      <c r="LZL193" s="148"/>
      <c r="LZM193" s="148"/>
      <c r="LZN193" s="148"/>
      <c r="LZO193" s="148"/>
      <c r="LZP193" s="148"/>
      <c r="LZQ193" s="148"/>
      <c r="LZR193" s="148"/>
      <c r="LZS193" s="148"/>
      <c r="LZT193" s="148"/>
      <c r="LZU193" s="148"/>
      <c r="LZV193" s="148"/>
      <c r="LZW193" s="148"/>
      <c r="LZX193" s="148"/>
      <c r="LZY193" s="148"/>
      <c r="LZZ193" s="148"/>
      <c r="MAA193" s="148"/>
      <c r="MAB193" s="148"/>
      <c r="MAC193" s="148"/>
      <c r="MAD193" s="148"/>
      <c r="MAE193" s="148"/>
      <c r="MAF193" s="148"/>
      <c r="MAG193" s="148"/>
      <c r="MAH193" s="148"/>
      <c r="MAI193" s="148"/>
      <c r="MAJ193" s="148"/>
      <c r="MAK193" s="148"/>
      <c r="MAL193" s="148"/>
      <c r="MAM193" s="148"/>
      <c r="MAN193" s="148"/>
      <c r="MAO193" s="148"/>
      <c r="MAP193" s="148"/>
      <c r="MAQ193" s="148"/>
      <c r="MAR193" s="148"/>
      <c r="MAS193" s="148"/>
      <c r="MAT193" s="148"/>
      <c r="MAU193" s="148"/>
      <c r="MAV193" s="148"/>
      <c r="MAW193" s="148"/>
      <c r="MAX193" s="148"/>
      <c r="MAY193" s="148"/>
      <c r="MAZ193" s="148"/>
      <c r="MBA193" s="148"/>
      <c r="MBB193" s="148"/>
      <c r="MBC193" s="148"/>
      <c r="MBD193" s="148"/>
      <c r="MBE193" s="148"/>
      <c r="MBF193" s="148"/>
      <c r="MBG193" s="148"/>
      <c r="MBH193" s="148"/>
      <c r="MBI193" s="148"/>
      <c r="MBJ193" s="148"/>
      <c r="MBK193" s="148"/>
      <c r="MBL193" s="148"/>
      <c r="MBM193" s="148"/>
      <c r="MBN193" s="148"/>
      <c r="MBO193" s="148"/>
      <c r="MBP193" s="148"/>
      <c r="MBQ193" s="148"/>
      <c r="MBR193" s="148"/>
      <c r="MBS193" s="148"/>
      <c r="MBT193" s="148"/>
      <c r="MBU193" s="148"/>
      <c r="MBV193" s="148"/>
      <c r="MBW193" s="148"/>
      <c r="MBX193" s="148"/>
      <c r="MBY193" s="148"/>
      <c r="MBZ193" s="148"/>
      <c r="MCA193" s="148"/>
      <c r="MCB193" s="148"/>
      <c r="MCC193" s="148"/>
      <c r="MCD193" s="148"/>
      <c r="MCE193" s="148"/>
      <c r="MCF193" s="148"/>
      <c r="MCG193" s="148"/>
      <c r="MCH193" s="148"/>
      <c r="MCI193" s="148"/>
      <c r="MCJ193" s="148"/>
      <c r="MCK193" s="148"/>
      <c r="MCL193" s="148"/>
      <c r="MCM193" s="148"/>
      <c r="MCN193" s="148"/>
      <c r="MCO193" s="148"/>
      <c r="MCP193" s="148"/>
      <c r="MCQ193" s="148"/>
      <c r="MCR193" s="148"/>
      <c r="MCS193" s="148"/>
      <c r="MCT193" s="148"/>
      <c r="MCU193" s="148"/>
      <c r="MCV193" s="148"/>
      <c r="MCW193" s="148"/>
      <c r="MCX193" s="148"/>
      <c r="MCY193" s="148"/>
      <c r="MCZ193" s="148"/>
      <c r="MDA193" s="148"/>
      <c r="MDB193" s="148"/>
      <c r="MDC193" s="148"/>
      <c r="MDD193" s="148"/>
      <c r="MDE193" s="148"/>
      <c r="MDF193" s="148"/>
      <c r="MDG193" s="148"/>
      <c r="MDH193" s="148"/>
      <c r="MDI193" s="148"/>
      <c r="MDJ193" s="148"/>
      <c r="MDK193" s="148"/>
      <c r="MDL193" s="148"/>
      <c r="MDM193" s="148"/>
      <c r="MDN193" s="148"/>
      <c r="MDO193" s="148"/>
      <c r="MDP193" s="148"/>
      <c r="MDQ193" s="148"/>
      <c r="MDR193" s="148"/>
      <c r="MDS193" s="148"/>
      <c r="MDT193" s="148"/>
      <c r="MDU193" s="148"/>
      <c r="MDV193" s="148"/>
      <c r="MDW193" s="148"/>
      <c r="MDX193" s="148"/>
      <c r="MDY193" s="148"/>
      <c r="MDZ193" s="148"/>
      <c r="MEA193" s="148"/>
      <c r="MEB193" s="148"/>
      <c r="MEC193" s="148"/>
      <c r="MED193" s="148"/>
      <c r="MEE193" s="148"/>
      <c r="MEF193" s="148"/>
      <c r="MEG193" s="148"/>
      <c r="MEH193" s="148"/>
      <c r="MEI193" s="148"/>
      <c r="MEJ193" s="148"/>
      <c r="MEK193" s="148"/>
      <c r="MEL193" s="148"/>
      <c r="MEM193" s="148"/>
      <c r="MEN193" s="148"/>
      <c r="MEO193" s="148"/>
      <c r="MEP193" s="148"/>
      <c r="MEQ193" s="148"/>
      <c r="MER193" s="148"/>
      <c r="MES193" s="148"/>
      <c r="MET193" s="148"/>
      <c r="MEU193" s="148"/>
      <c r="MEV193" s="148"/>
      <c r="MEW193" s="148"/>
      <c r="MEX193" s="148"/>
      <c r="MEY193" s="148"/>
      <c r="MEZ193" s="148"/>
      <c r="MFA193" s="148"/>
      <c r="MFB193" s="148"/>
      <c r="MFC193" s="148"/>
      <c r="MFD193" s="148"/>
      <c r="MFE193" s="148"/>
      <c r="MFF193" s="148"/>
      <c r="MFG193" s="148"/>
      <c r="MFH193" s="148"/>
      <c r="MFI193" s="148"/>
      <c r="MFJ193" s="148"/>
      <c r="MFK193" s="148"/>
      <c r="MFL193" s="148"/>
      <c r="MFM193" s="148"/>
      <c r="MFN193" s="148"/>
      <c r="MFO193" s="148"/>
      <c r="MFP193" s="148"/>
      <c r="MFQ193" s="148"/>
      <c r="MFR193" s="148"/>
      <c r="MFS193" s="148"/>
      <c r="MFT193" s="148"/>
      <c r="MFU193" s="148"/>
      <c r="MFV193" s="148"/>
      <c r="MFW193" s="148"/>
      <c r="MFX193" s="148"/>
      <c r="MFY193" s="148"/>
      <c r="MFZ193" s="148"/>
      <c r="MGA193" s="148"/>
      <c r="MGB193" s="148"/>
      <c r="MGC193" s="148"/>
      <c r="MGD193" s="148"/>
      <c r="MGE193" s="148"/>
      <c r="MGF193" s="148"/>
      <c r="MGG193" s="148"/>
      <c r="MGH193" s="148"/>
      <c r="MGI193" s="148"/>
      <c r="MGJ193" s="148"/>
      <c r="MGK193" s="148"/>
      <c r="MGL193" s="148"/>
      <c r="MGM193" s="148"/>
      <c r="MGN193" s="148"/>
      <c r="MGO193" s="148"/>
      <c r="MGP193" s="148"/>
      <c r="MGQ193" s="148"/>
      <c r="MGR193" s="148"/>
      <c r="MGS193" s="148"/>
      <c r="MGT193" s="148"/>
      <c r="MGU193" s="148"/>
      <c r="MGV193" s="148"/>
      <c r="MGW193" s="148"/>
      <c r="MGX193" s="148"/>
      <c r="MGY193" s="148"/>
      <c r="MGZ193" s="148"/>
      <c r="MHA193" s="148"/>
      <c r="MHB193" s="148"/>
      <c r="MHC193" s="148"/>
      <c r="MHD193" s="148"/>
      <c r="MHE193" s="148"/>
      <c r="MHF193" s="148"/>
      <c r="MHG193" s="148"/>
      <c r="MHH193" s="148"/>
      <c r="MHI193" s="148"/>
      <c r="MHJ193" s="148"/>
      <c r="MHK193" s="148"/>
      <c r="MHL193" s="148"/>
      <c r="MHM193" s="148"/>
      <c r="MHN193" s="148"/>
      <c r="MHO193" s="148"/>
      <c r="MHP193" s="148"/>
      <c r="MHQ193" s="148"/>
      <c r="MHR193" s="148"/>
      <c r="MHS193" s="148"/>
      <c r="MHT193" s="148"/>
      <c r="MHU193" s="148"/>
      <c r="MHV193" s="148"/>
      <c r="MHW193" s="148"/>
      <c r="MHX193" s="148"/>
      <c r="MHY193" s="148"/>
      <c r="MHZ193" s="148"/>
      <c r="MIA193" s="148"/>
      <c r="MIB193" s="148"/>
      <c r="MIC193" s="148"/>
      <c r="MID193" s="148"/>
      <c r="MIE193" s="148"/>
      <c r="MIF193" s="148"/>
      <c r="MIG193" s="148"/>
      <c r="MIH193" s="148"/>
      <c r="MII193" s="148"/>
      <c r="MIJ193" s="148"/>
      <c r="MIK193" s="148"/>
      <c r="MIL193" s="148"/>
      <c r="MIM193" s="148"/>
      <c r="MIN193" s="148"/>
      <c r="MIO193" s="148"/>
      <c r="MIP193" s="148"/>
      <c r="MIQ193" s="148"/>
      <c r="MIR193" s="148"/>
      <c r="MIS193" s="148"/>
      <c r="MIT193" s="148"/>
      <c r="MIU193" s="148"/>
      <c r="MIV193" s="148"/>
      <c r="MIW193" s="148"/>
      <c r="MIX193" s="148"/>
      <c r="MIY193" s="148"/>
      <c r="MIZ193" s="148"/>
      <c r="MJA193" s="148"/>
      <c r="MJB193" s="148"/>
      <c r="MJC193" s="148"/>
      <c r="MJD193" s="148"/>
      <c r="MJE193" s="148"/>
      <c r="MJF193" s="148"/>
      <c r="MJG193" s="148"/>
      <c r="MJH193" s="148"/>
      <c r="MJI193" s="148"/>
      <c r="MJJ193" s="148"/>
      <c r="MJK193" s="148"/>
      <c r="MJL193" s="148"/>
      <c r="MJM193" s="148"/>
      <c r="MJN193" s="148"/>
      <c r="MJO193" s="148"/>
      <c r="MJP193" s="148"/>
      <c r="MJQ193" s="148"/>
      <c r="MJR193" s="148"/>
      <c r="MJS193" s="148"/>
      <c r="MJT193" s="148"/>
      <c r="MJU193" s="148"/>
      <c r="MJV193" s="148"/>
      <c r="MJW193" s="148"/>
      <c r="MJX193" s="148"/>
      <c r="MJY193" s="148"/>
      <c r="MJZ193" s="148"/>
      <c r="MKA193" s="148"/>
      <c r="MKB193" s="148"/>
      <c r="MKC193" s="148"/>
      <c r="MKD193" s="148"/>
      <c r="MKE193" s="148"/>
      <c r="MKF193" s="148"/>
      <c r="MKG193" s="148"/>
      <c r="MKH193" s="148"/>
      <c r="MKI193" s="148"/>
      <c r="MKJ193" s="148"/>
      <c r="MKK193" s="148"/>
      <c r="MKL193" s="148"/>
      <c r="MKM193" s="148"/>
      <c r="MKN193" s="148"/>
      <c r="MKO193" s="148"/>
      <c r="MKP193" s="148"/>
      <c r="MKQ193" s="148"/>
      <c r="MKR193" s="148"/>
      <c r="MKS193" s="148"/>
      <c r="MKT193" s="148"/>
      <c r="MKU193" s="148"/>
      <c r="MKV193" s="148"/>
      <c r="MKW193" s="148"/>
      <c r="MKX193" s="148"/>
      <c r="MKY193" s="148"/>
      <c r="MKZ193" s="148"/>
      <c r="MLA193" s="148"/>
      <c r="MLB193" s="148"/>
      <c r="MLC193" s="148"/>
      <c r="MLD193" s="148"/>
      <c r="MLE193" s="148"/>
      <c r="MLF193" s="148"/>
      <c r="MLG193" s="148"/>
      <c r="MLH193" s="148"/>
      <c r="MLI193" s="148"/>
      <c r="MLJ193" s="148"/>
      <c r="MLK193" s="148"/>
      <c r="MLL193" s="148"/>
      <c r="MLM193" s="148"/>
      <c r="MLN193" s="148"/>
      <c r="MLO193" s="148"/>
      <c r="MLP193" s="148"/>
      <c r="MLQ193" s="148"/>
      <c r="MLR193" s="148"/>
      <c r="MLS193" s="148"/>
      <c r="MLT193" s="148"/>
      <c r="MLU193" s="148"/>
      <c r="MLV193" s="148"/>
      <c r="MLW193" s="148"/>
      <c r="MLX193" s="148"/>
      <c r="MLY193" s="148"/>
      <c r="MLZ193" s="148"/>
      <c r="MMA193" s="148"/>
      <c r="MMB193" s="148"/>
      <c r="MMC193" s="148"/>
      <c r="MMD193" s="148"/>
      <c r="MME193" s="148"/>
      <c r="MMF193" s="148"/>
      <c r="MMG193" s="148"/>
      <c r="MMH193" s="148"/>
      <c r="MMI193" s="148"/>
      <c r="MMJ193" s="148"/>
      <c r="MMK193" s="148"/>
      <c r="MML193" s="148"/>
      <c r="MMM193" s="148"/>
      <c r="MMN193" s="148"/>
      <c r="MMO193" s="148"/>
      <c r="MMP193" s="148"/>
      <c r="MMQ193" s="148"/>
      <c r="MMR193" s="148"/>
      <c r="MMS193" s="148"/>
      <c r="MMT193" s="148"/>
      <c r="MMU193" s="148"/>
      <c r="MMV193" s="148"/>
      <c r="MMW193" s="148"/>
      <c r="MMX193" s="148"/>
      <c r="MMY193" s="148"/>
      <c r="MMZ193" s="148"/>
      <c r="MNA193" s="148"/>
      <c r="MNB193" s="148"/>
      <c r="MNC193" s="148"/>
      <c r="MND193" s="148"/>
      <c r="MNE193" s="148"/>
      <c r="MNF193" s="148"/>
      <c r="MNG193" s="148"/>
      <c r="MNH193" s="148"/>
      <c r="MNI193" s="148"/>
      <c r="MNJ193" s="148"/>
      <c r="MNK193" s="148"/>
      <c r="MNL193" s="148"/>
      <c r="MNM193" s="148"/>
      <c r="MNN193" s="148"/>
      <c r="MNO193" s="148"/>
      <c r="MNP193" s="148"/>
      <c r="MNQ193" s="148"/>
      <c r="MNR193" s="148"/>
      <c r="MNS193" s="148"/>
      <c r="MNT193" s="148"/>
      <c r="MNU193" s="148"/>
      <c r="MNV193" s="148"/>
      <c r="MNW193" s="148"/>
      <c r="MNX193" s="148"/>
      <c r="MNY193" s="148"/>
      <c r="MNZ193" s="148"/>
      <c r="MOA193" s="148"/>
      <c r="MOB193" s="148"/>
      <c r="MOC193" s="148"/>
      <c r="MOD193" s="148"/>
      <c r="MOE193" s="148"/>
      <c r="MOF193" s="148"/>
      <c r="MOG193" s="148"/>
      <c r="MOH193" s="148"/>
      <c r="MOI193" s="148"/>
      <c r="MOJ193" s="148"/>
      <c r="MOK193" s="148"/>
      <c r="MOL193" s="148"/>
      <c r="MOM193" s="148"/>
      <c r="MON193" s="148"/>
      <c r="MOO193" s="148"/>
      <c r="MOP193" s="148"/>
      <c r="MOQ193" s="148"/>
      <c r="MOR193" s="148"/>
      <c r="MOS193" s="148"/>
      <c r="MOT193" s="148"/>
      <c r="MOU193" s="148"/>
      <c r="MOV193" s="148"/>
      <c r="MOW193" s="148"/>
      <c r="MOX193" s="148"/>
      <c r="MOY193" s="148"/>
      <c r="MOZ193" s="148"/>
      <c r="MPA193" s="148"/>
      <c r="MPB193" s="148"/>
      <c r="MPC193" s="148"/>
      <c r="MPD193" s="148"/>
      <c r="MPE193" s="148"/>
      <c r="MPF193" s="148"/>
      <c r="MPG193" s="148"/>
      <c r="MPH193" s="148"/>
      <c r="MPI193" s="148"/>
      <c r="MPJ193" s="148"/>
      <c r="MPK193" s="148"/>
      <c r="MPL193" s="148"/>
      <c r="MPM193" s="148"/>
      <c r="MPN193" s="148"/>
      <c r="MPO193" s="148"/>
      <c r="MPP193" s="148"/>
      <c r="MPQ193" s="148"/>
      <c r="MPR193" s="148"/>
      <c r="MPS193" s="148"/>
      <c r="MPT193" s="148"/>
      <c r="MPU193" s="148"/>
      <c r="MPV193" s="148"/>
      <c r="MPW193" s="148"/>
      <c r="MPX193" s="148"/>
      <c r="MPY193" s="148"/>
      <c r="MPZ193" s="148"/>
      <c r="MQA193" s="148"/>
      <c r="MQB193" s="148"/>
      <c r="MQC193" s="148"/>
      <c r="MQD193" s="148"/>
      <c r="MQE193" s="148"/>
      <c r="MQF193" s="148"/>
      <c r="MQG193" s="148"/>
      <c r="MQH193" s="148"/>
      <c r="MQI193" s="148"/>
      <c r="MQJ193" s="148"/>
      <c r="MQK193" s="148"/>
      <c r="MQL193" s="148"/>
      <c r="MQM193" s="148"/>
      <c r="MQN193" s="148"/>
      <c r="MQO193" s="148"/>
      <c r="MQP193" s="148"/>
      <c r="MQQ193" s="148"/>
      <c r="MQR193" s="148"/>
      <c r="MQS193" s="148"/>
      <c r="MQT193" s="148"/>
      <c r="MQU193" s="148"/>
      <c r="MQV193" s="148"/>
      <c r="MQW193" s="148"/>
      <c r="MQX193" s="148"/>
      <c r="MQY193" s="148"/>
      <c r="MQZ193" s="148"/>
      <c r="MRA193" s="148"/>
      <c r="MRB193" s="148"/>
      <c r="MRC193" s="148"/>
      <c r="MRD193" s="148"/>
      <c r="MRE193" s="148"/>
      <c r="MRF193" s="148"/>
      <c r="MRG193" s="148"/>
      <c r="MRH193" s="148"/>
      <c r="MRI193" s="148"/>
      <c r="MRJ193" s="148"/>
      <c r="MRK193" s="148"/>
      <c r="MRL193" s="148"/>
      <c r="MRM193" s="148"/>
      <c r="MRN193" s="148"/>
      <c r="MRO193" s="148"/>
      <c r="MRP193" s="148"/>
      <c r="MRQ193" s="148"/>
      <c r="MRR193" s="148"/>
      <c r="MRS193" s="148"/>
      <c r="MRT193" s="148"/>
      <c r="MRU193" s="148"/>
      <c r="MRV193" s="148"/>
      <c r="MRW193" s="148"/>
      <c r="MRX193" s="148"/>
      <c r="MRY193" s="148"/>
      <c r="MRZ193" s="148"/>
      <c r="MSA193" s="148"/>
      <c r="MSB193" s="148"/>
      <c r="MSC193" s="148"/>
      <c r="MSD193" s="148"/>
      <c r="MSE193" s="148"/>
      <c r="MSF193" s="148"/>
      <c r="MSG193" s="148"/>
      <c r="MSH193" s="148"/>
      <c r="MSI193" s="148"/>
      <c r="MSJ193" s="148"/>
      <c r="MSK193" s="148"/>
      <c r="MSL193" s="148"/>
      <c r="MSM193" s="148"/>
      <c r="MSN193" s="148"/>
      <c r="MSO193" s="148"/>
      <c r="MSP193" s="148"/>
      <c r="MSQ193" s="148"/>
      <c r="MSR193" s="148"/>
      <c r="MSS193" s="148"/>
      <c r="MST193" s="148"/>
      <c r="MSU193" s="148"/>
      <c r="MSV193" s="148"/>
      <c r="MSW193" s="148"/>
      <c r="MSX193" s="148"/>
      <c r="MSY193" s="148"/>
      <c r="MSZ193" s="148"/>
      <c r="MTA193" s="148"/>
      <c r="MTB193" s="148"/>
      <c r="MTC193" s="148"/>
      <c r="MTD193" s="148"/>
      <c r="MTE193" s="148"/>
      <c r="MTF193" s="148"/>
      <c r="MTG193" s="148"/>
      <c r="MTH193" s="148"/>
      <c r="MTI193" s="148"/>
      <c r="MTJ193" s="148"/>
      <c r="MTK193" s="148"/>
      <c r="MTL193" s="148"/>
      <c r="MTM193" s="148"/>
      <c r="MTN193" s="148"/>
      <c r="MTO193" s="148"/>
      <c r="MTP193" s="148"/>
      <c r="MTQ193" s="148"/>
      <c r="MTR193" s="148"/>
      <c r="MTS193" s="148"/>
      <c r="MTT193" s="148"/>
      <c r="MTU193" s="148"/>
      <c r="MTV193" s="148"/>
      <c r="MTW193" s="148"/>
      <c r="MTX193" s="148"/>
      <c r="MTY193" s="148"/>
      <c r="MTZ193" s="148"/>
      <c r="MUA193" s="148"/>
      <c r="MUB193" s="148"/>
      <c r="MUC193" s="148"/>
      <c r="MUD193" s="148"/>
      <c r="MUE193" s="148"/>
      <c r="MUF193" s="148"/>
      <c r="MUG193" s="148"/>
      <c r="MUH193" s="148"/>
      <c r="MUI193" s="148"/>
      <c r="MUJ193" s="148"/>
      <c r="MUK193" s="148"/>
      <c r="MUL193" s="148"/>
      <c r="MUM193" s="148"/>
      <c r="MUN193" s="148"/>
      <c r="MUO193" s="148"/>
      <c r="MUP193" s="148"/>
      <c r="MUQ193" s="148"/>
      <c r="MUR193" s="148"/>
      <c r="MUS193" s="148"/>
      <c r="MUT193" s="148"/>
      <c r="MUU193" s="148"/>
      <c r="MUV193" s="148"/>
      <c r="MUW193" s="148"/>
      <c r="MUX193" s="148"/>
      <c r="MUY193" s="148"/>
      <c r="MUZ193" s="148"/>
      <c r="MVA193" s="148"/>
      <c r="MVB193" s="148"/>
      <c r="MVC193" s="148"/>
      <c r="MVD193" s="148"/>
      <c r="MVE193" s="148"/>
      <c r="MVF193" s="148"/>
      <c r="MVG193" s="148"/>
      <c r="MVH193" s="148"/>
      <c r="MVI193" s="148"/>
      <c r="MVJ193" s="148"/>
      <c r="MVK193" s="148"/>
      <c r="MVL193" s="148"/>
      <c r="MVM193" s="148"/>
      <c r="MVN193" s="148"/>
      <c r="MVO193" s="148"/>
      <c r="MVP193" s="148"/>
      <c r="MVQ193" s="148"/>
      <c r="MVR193" s="148"/>
      <c r="MVS193" s="148"/>
      <c r="MVT193" s="148"/>
      <c r="MVU193" s="148"/>
      <c r="MVV193" s="148"/>
      <c r="MVW193" s="148"/>
      <c r="MVX193" s="148"/>
      <c r="MVY193" s="148"/>
      <c r="MVZ193" s="148"/>
      <c r="MWA193" s="148"/>
      <c r="MWB193" s="148"/>
      <c r="MWC193" s="148"/>
      <c r="MWD193" s="148"/>
      <c r="MWE193" s="148"/>
      <c r="MWF193" s="148"/>
      <c r="MWG193" s="148"/>
      <c r="MWH193" s="148"/>
      <c r="MWI193" s="148"/>
      <c r="MWJ193" s="148"/>
      <c r="MWK193" s="148"/>
      <c r="MWL193" s="148"/>
      <c r="MWM193" s="148"/>
      <c r="MWN193" s="148"/>
      <c r="MWO193" s="148"/>
      <c r="MWP193" s="148"/>
      <c r="MWQ193" s="148"/>
      <c r="MWR193" s="148"/>
      <c r="MWS193" s="148"/>
      <c r="MWT193" s="148"/>
      <c r="MWU193" s="148"/>
      <c r="MWV193" s="148"/>
      <c r="MWW193" s="148"/>
      <c r="MWX193" s="148"/>
      <c r="MWY193" s="148"/>
      <c r="MWZ193" s="148"/>
      <c r="MXA193" s="148"/>
      <c r="MXB193" s="148"/>
      <c r="MXC193" s="148"/>
      <c r="MXD193" s="148"/>
      <c r="MXE193" s="148"/>
      <c r="MXF193" s="148"/>
      <c r="MXG193" s="148"/>
      <c r="MXH193" s="148"/>
      <c r="MXI193" s="148"/>
      <c r="MXJ193" s="148"/>
      <c r="MXK193" s="148"/>
      <c r="MXL193" s="148"/>
      <c r="MXM193" s="148"/>
      <c r="MXN193" s="148"/>
      <c r="MXO193" s="148"/>
      <c r="MXP193" s="148"/>
      <c r="MXQ193" s="148"/>
      <c r="MXR193" s="148"/>
      <c r="MXS193" s="148"/>
      <c r="MXT193" s="148"/>
      <c r="MXU193" s="148"/>
      <c r="MXV193" s="148"/>
      <c r="MXW193" s="148"/>
      <c r="MXX193" s="148"/>
      <c r="MXY193" s="148"/>
      <c r="MXZ193" s="148"/>
      <c r="MYA193" s="148"/>
      <c r="MYB193" s="148"/>
      <c r="MYC193" s="148"/>
      <c r="MYD193" s="148"/>
      <c r="MYE193" s="148"/>
      <c r="MYF193" s="148"/>
      <c r="MYG193" s="148"/>
      <c r="MYH193" s="148"/>
      <c r="MYI193" s="148"/>
      <c r="MYJ193" s="148"/>
      <c r="MYK193" s="148"/>
      <c r="MYL193" s="148"/>
      <c r="MYM193" s="148"/>
      <c r="MYN193" s="148"/>
      <c r="MYO193" s="148"/>
      <c r="MYP193" s="148"/>
      <c r="MYQ193" s="148"/>
      <c r="MYR193" s="148"/>
      <c r="MYS193" s="148"/>
      <c r="MYT193" s="148"/>
      <c r="MYU193" s="148"/>
      <c r="MYV193" s="148"/>
      <c r="MYW193" s="148"/>
      <c r="MYX193" s="148"/>
      <c r="MYY193" s="148"/>
      <c r="MYZ193" s="148"/>
      <c r="MZA193" s="148"/>
      <c r="MZB193" s="148"/>
      <c r="MZC193" s="148"/>
      <c r="MZD193" s="148"/>
      <c r="MZE193" s="148"/>
      <c r="MZF193" s="148"/>
      <c r="MZG193" s="148"/>
      <c r="MZH193" s="148"/>
      <c r="MZI193" s="148"/>
      <c r="MZJ193" s="148"/>
      <c r="MZK193" s="148"/>
      <c r="MZL193" s="148"/>
      <c r="MZM193" s="148"/>
      <c r="MZN193" s="148"/>
      <c r="MZO193" s="148"/>
      <c r="MZP193" s="148"/>
      <c r="MZQ193" s="148"/>
      <c r="MZR193" s="148"/>
      <c r="MZS193" s="148"/>
      <c r="MZT193" s="148"/>
      <c r="MZU193" s="148"/>
      <c r="MZV193" s="148"/>
      <c r="MZW193" s="148"/>
      <c r="MZX193" s="148"/>
      <c r="MZY193" s="148"/>
      <c r="MZZ193" s="148"/>
      <c r="NAA193" s="148"/>
      <c r="NAB193" s="148"/>
      <c r="NAC193" s="148"/>
      <c r="NAD193" s="148"/>
      <c r="NAE193" s="148"/>
      <c r="NAF193" s="148"/>
      <c r="NAG193" s="148"/>
      <c r="NAH193" s="148"/>
      <c r="NAI193" s="148"/>
      <c r="NAJ193" s="148"/>
      <c r="NAK193" s="148"/>
      <c r="NAL193" s="148"/>
      <c r="NAM193" s="148"/>
      <c r="NAN193" s="148"/>
      <c r="NAO193" s="148"/>
      <c r="NAP193" s="148"/>
      <c r="NAQ193" s="148"/>
      <c r="NAR193" s="148"/>
      <c r="NAS193" s="148"/>
      <c r="NAT193" s="148"/>
      <c r="NAU193" s="148"/>
      <c r="NAV193" s="148"/>
      <c r="NAW193" s="148"/>
      <c r="NAX193" s="148"/>
      <c r="NAY193" s="148"/>
      <c r="NAZ193" s="148"/>
      <c r="NBA193" s="148"/>
      <c r="NBB193" s="148"/>
      <c r="NBC193" s="148"/>
      <c r="NBD193" s="148"/>
      <c r="NBE193" s="148"/>
      <c r="NBF193" s="148"/>
      <c r="NBG193" s="148"/>
      <c r="NBH193" s="148"/>
      <c r="NBI193" s="148"/>
      <c r="NBJ193" s="148"/>
      <c r="NBK193" s="148"/>
      <c r="NBL193" s="148"/>
      <c r="NBM193" s="148"/>
      <c r="NBN193" s="148"/>
      <c r="NBO193" s="148"/>
      <c r="NBP193" s="148"/>
      <c r="NBQ193" s="148"/>
      <c r="NBR193" s="148"/>
      <c r="NBS193" s="148"/>
      <c r="NBT193" s="148"/>
      <c r="NBU193" s="148"/>
      <c r="NBV193" s="148"/>
      <c r="NBW193" s="148"/>
      <c r="NBX193" s="148"/>
      <c r="NBY193" s="148"/>
      <c r="NBZ193" s="148"/>
      <c r="NCA193" s="148"/>
      <c r="NCB193" s="148"/>
      <c r="NCC193" s="148"/>
      <c r="NCD193" s="148"/>
      <c r="NCE193" s="148"/>
      <c r="NCF193" s="148"/>
      <c r="NCG193" s="148"/>
      <c r="NCH193" s="148"/>
      <c r="NCI193" s="148"/>
      <c r="NCJ193" s="148"/>
      <c r="NCK193" s="148"/>
      <c r="NCL193" s="148"/>
      <c r="NCM193" s="148"/>
      <c r="NCN193" s="148"/>
      <c r="NCO193" s="148"/>
      <c r="NCP193" s="148"/>
      <c r="NCQ193" s="148"/>
      <c r="NCR193" s="148"/>
      <c r="NCS193" s="148"/>
      <c r="NCT193" s="148"/>
      <c r="NCU193" s="148"/>
      <c r="NCV193" s="148"/>
      <c r="NCW193" s="148"/>
      <c r="NCX193" s="148"/>
      <c r="NCY193" s="148"/>
      <c r="NCZ193" s="148"/>
      <c r="NDA193" s="148"/>
      <c r="NDB193" s="148"/>
      <c r="NDC193" s="148"/>
      <c r="NDD193" s="148"/>
      <c r="NDE193" s="148"/>
      <c r="NDF193" s="148"/>
      <c r="NDG193" s="148"/>
      <c r="NDH193" s="148"/>
      <c r="NDI193" s="148"/>
      <c r="NDJ193" s="148"/>
      <c r="NDK193" s="148"/>
      <c r="NDL193" s="148"/>
      <c r="NDM193" s="148"/>
      <c r="NDN193" s="148"/>
      <c r="NDO193" s="148"/>
      <c r="NDP193" s="148"/>
      <c r="NDQ193" s="148"/>
      <c r="NDR193" s="148"/>
      <c r="NDS193" s="148"/>
      <c r="NDT193" s="148"/>
      <c r="NDU193" s="148"/>
      <c r="NDV193" s="148"/>
      <c r="NDW193" s="148"/>
      <c r="NDX193" s="148"/>
      <c r="NDY193" s="148"/>
      <c r="NDZ193" s="148"/>
      <c r="NEA193" s="148"/>
      <c r="NEB193" s="148"/>
      <c r="NEC193" s="148"/>
      <c r="NED193" s="148"/>
      <c r="NEE193" s="148"/>
      <c r="NEF193" s="148"/>
      <c r="NEG193" s="148"/>
      <c r="NEH193" s="148"/>
      <c r="NEI193" s="148"/>
      <c r="NEJ193" s="148"/>
      <c r="NEK193" s="148"/>
      <c r="NEL193" s="148"/>
      <c r="NEM193" s="148"/>
      <c r="NEN193" s="148"/>
      <c r="NEO193" s="148"/>
      <c r="NEP193" s="148"/>
      <c r="NEQ193" s="148"/>
      <c r="NER193" s="148"/>
      <c r="NES193" s="148"/>
      <c r="NET193" s="148"/>
      <c r="NEU193" s="148"/>
      <c r="NEV193" s="148"/>
      <c r="NEW193" s="148"/>
      <c r="NEX193" s="148"/>
      <c r="NEY193" s="148"/>
      <c r="NEZ193" s="148"/>
      <c r="NFA193" s="148"/>
      <c r="NFB193" s="148"/>
      <c r="NFC193" s="148"/>
      <c r="NFD193" s="148"/>
      <c r="NFE193" s="148"/>
      <c r="NFF193" s="148"/>
      <c r="NFG193" s="148"/>
      <c r="NFH193" s="148"/>
      <c r="NFI193" s="148"/>
      <c r="NFJ193" s="148"/>
      <c r="NFK193" s="148"/>
      <c r="NFL193" s="148"/>
      <c r="NFM193" s="148"/>
      <c r="NFN193" s="148"/>
      <c r="NFO193" s="148"/>
      <c r="NFP193" s="148"/>
      <c r="NFQ193" s="148"/>
      <c r="NFR193" s="148"/>
      <c r="NFS193" s="148"/>
      <c r="NFT193" s="148"/>
      <c r="NFU193" s="148"/>
      <c r="NFV193" s="148"/>
      <c r="NFW193" s="148"/>
      <c r="NFX193" s="148"/>
      <c r="NFY193" s="148"/>
      <c r="NFZ193" s="148"/>
      <c r="NGA193" s="148"/>
      <c r="NGB193" s="148"/>
      <c r="NGC193" s="148"/>
      <c r="NGD193" s="148"/>
      <c r="NGE193" s="148"/>
      <c r="NGF193" s="148"/>
      <c r="NGG193" s="148"/>
      <c r="NGH193" s="148"/>
      <c r="NGI193" s="148"/>
      <c r="NGJ193" s="148"/>
      <c r="NGK193" s="148"/>
      <c r="NGL193" s="148"/>
      <c r="NGM193" s="148"/>
      <c r="NGN193" s="148"/>
      <c r="NGO193" s="148"/>
      <c r="NGP193" s="148"/>
      <c r="NGQ193" s="148"/>
      <c r="NGR193" s="148"/>
      <c r="NGS193" s="148"/>
      <c r="NGT193" s="148"/>
      <c r="NGU193" s="148"/>
      <c r="NGV193" s="148"/>
      <c r="NGW193" s="148"/>
      <c r="NGX193" s="148"/>
      <c r="NGY193" s="148"/>
      <c r="NGZ193" s="148"/>
      <c r="NHA193" s="148"/>
      <c r="NHB193" s="148"/>
      <c r="NHC193" s="148"/>
      <c r="NHD193" s="148"/>
      <c r="NHE193" s="148"/>
      <c r="NHF193" s="148"/>
      <c r="NHG193" s="148"/>
      <c r="NHH193" s="148"/>
      <c r="NHI193" s="148"/>
      <c r="NHJ193" s="148"/>
      <c r="NHK193" s="148"/>
      <c r="NHL193" s="148"/>
      <c r="NHM193" s="148"/>
      <c r="NHN193" s="148"/>
      <c r="NHO193" s="148"/>
      <c r="NHP193" s="148"/>
      <c r="NHQ193" s="148"/>
      <c r="NHR193" s="148"/>
      <c r="NHS193" s="148"/>
      <c r="NHT193" s="148"/>
      <c r="NHU193" s="148"/>
      <c r="NHV193" s="148"/>
      <c r="NHW193" s="148"/>
      <c r="NHX193" s="148"/>
      <c r="NHY193" s="148"/>
      <c r="NHZ193" s="148"/>
      <c r="NIA193" s="148"/>
      <c r="NIB193" s="148"/>
      <c r="NIC193" s="148"/>
      <c r="NID193" s="148"/>
      <c r="NIE193" s="148"/>
      <c r="NIF193" s="148"/>
      <c r="NIG193" s="148"/>
      <c r="NIH193" s="148"/>
      <c r="NII193" s="148"/>
      <c r="NIJ193" s="148"/>
      <c r="NIK193" s="148"/>
      <c r="NIL193" s="148"/>
      <c r="NIM193" s="148"/>
      <c r="NIN193" s="148"/>
      <c r="NIO193" s="148"/>
      <c r="NIP193" s="148"/>
      <c r="NIQ193" s="148"/>
      <c r="NIR193" s="148"/>
      <c r="NIS193" s="148"/>
      <c r="NIT193" s="148"/>
      <c r="NIU193" s="148"/>
      <c r="NIV193" s="148"/>
      <c r="NIW193" s="148"/>
      <c r="NIX193" s="148"/>
      <c r="NIY193" s="148"/>
      <c r="NIZ193" s="148"/>
      <c r="NJA193" s="148"/>
      <c r="NJB193" s="148"/>
      <c r="NJC193" s="148"/>
      <c r="NJD193" s="148"/>
      <c r="NJE193" s="148"/>
      <c r="NJF193" s="148"/>
      <c r="NJG193" s="148"/>
      <c r="NJH193" s="148"/>
      <c r="NJI193" s="148"/>
      <c r="NJJ193" s="148"/>
      <c r="NJK193" s="148"/>
      <c r="NJL193" s="148"/>
      <c r="NJM193" s="148"/>
      <c r="NJN193" s="148"/>
      <c r="NJO193" s="148"/>
      <c r="NJP193" s="148"/>
      <c r="NJQ193" s="148"/>
      <c r="NJR193" s="148"/>
      <c r="NJS193" s="148"/>
      <c r="NJT193" s="148"/>
      <c r="NJU193" s="148"/>
      <c r="NJV193" s="148"/>
      <c r="NJW193" s="148"/>
      <c r="NJX193" s="148"/>
      <c r="NJY193" s="148"/>
      <c r="NJZ193" s="148"/>
      <c r="NKA193" s="148"/>
      <c r="NKB193" s="148"/>
      <c r="NKC193" s="148"/>
      <c r="NKD193" s="148"/>
      <c r="NKE193" s="148"/>
      <c r="NKF193" s="148"/>
      <c r="NKG193" s="148"/>
      <c r="NKH193" s="148"/>
      <c r="NKI193" s="148"/>
      <c r="NKJ193" s="148"/>
      <c r="NKK193" s="148"/>
      <c r="NKL193" s="148"/>
      <c r="NKM193" s="148"/>
      <c r="NKN193" s="148"/>
      <c r="NKO193" s="148"/>
      <c r="NKP193" s="148"/>
      <c r="NKQ193" s="148"/>
      <c r="NKR193" s="148"/>
      <c r="NKS193" s="148"/>
      <c r="NKT193" s="148"/>
      <c r="NKU193" s="148"/>
      <c r="NKV193" s="148"/>
      <c r="NKW193" s="148"/>
      <c r="NKX193" s="148"/>
      <c r="NKY193" s="148"/>
      <c r="NKZ193" s="148"/>
      <c r="NLA193" s="148"/>
      <c r="NLB193" s="148"/>
      <c r="NLC193" s="148"/>
      <c r="NLD193" s="148"/>
      <c r="NLE193" s="148"/>
      <c r="NLF193" s="148"/>
      <c r="NLG193" s="148"/>
      <c r="NLH193" s="148"/>
      <c r="NLI193" s="148"/>
      <c r="NLJ193" s="148"/>
      <c r="NLK193" s="148"/>
      <c r="NLL193" s="148"/>
      <c r="NLM193" s="148"/>
      <c r="NLN193" s="148"/>
      <c r="NLO193" s="148"/>
      <c r="NLP193" s="148"/>
      <c r="NLQ193" s="148"/>
      <c r="NLR193" s="148"/>
      <c r="NLS193" s="148"/>
      <c r="NLT193" s="148"/>
      <c r="NLU193" s="148"/>
      <c r="NLV193" s="148"/>
      <c r="NLW193" s="148"/>
      <c r="NLX193" s="148"/>
      <c r="NLY193" s="148"/>
      <c r="NLZ193" s="148"/>
      <c r="NMA193" s="148"/>
      <c r="NMB193" s="148"/>
      <c r="NMC193" s="148"/>
      <c r="NMD193" s="148"/>
      <c r="NME193" s="148"/>
      <c r="NMF193" s="148"/>
      <c r="NMG193" s="148"/>
      <c r="NMH193" s="148"/>
      <c r="NMI193" s="148"/>
      <c r="NMJ193" s="148"/>
      <c r="NMK193" s="148"/>
      <c r="NML193" s="148"/>
      <c r="NMM193" s="148"/>
      <c r="NMN193" s="148"/>
      <c r="NMO193" s="148"/>
      <c r="NMP193" s="148"/>
      <c r="NMQ193" s="148"/>
      <c r="NMR193" s="148"/>
      <c r="NMS193" s="148"/>
      <c r="NMT193" s="148"/>
      <c r="NMU193" s="148"/>
      <c r="NMV193" s="148"/>
      <c r="NMW193" s="148"/>
      <c r="NMX193" s="148"/>
      <c r="NMY193" s="148"/>
      <c r="NMZ193" s="148"/>
      <c r="NNA193" s="148"/>
      <c r="NNB193" s="148"/>
      <c r="NNC193" s="148"/>
      <c r="NND193" s="148"/>
      <c r="NNE193" s="148"/>
      <c r="NNF193" s="148"/>
      <c r="NNG193" s="148"/>
      <c r="NNH193" s="148"/>
      <c r="NNI193" s="148"/>
      <c r="NNJ193" s="148"/>
      <c r="NNK193" s="148"/>
      <c r="NNL193" s="148"/>
      <c r="NNM193" s="148"/>
      <c r="NNN193" s="148"/>
      <c r="NNO193" s="148"/>
      <c r="NNP193" s="148"/>
      <c r="NNQ193" s="148"/>
      <c r="NNR193" s="148"/>
      <c r="NNS193" s="148"/>
      <c r="NNT193" s="148"/>
      <c r="NNU193" s="148"/>
      <c r="NNV193" s="148"/>
      <c r="NNW193" s="148"/>
      <c r="NNX193" s="148"/>
      <c r="NNY193" s="148"/>
      <c r="NNZ193" s="148"/>
      <c r="NOA193" s="148"/>
      <c r="NOB193" s="148"/>
      <c r="NOC193" s="148"/>
      <c r="NOD193" s="148"/>
      <c r="NOE193" s="148"/>
      <c r="NOF193" s="148"/>
      <c r="NOG193" s="148"/>
      <c r="NOH193" s="148"/>
      <c r="NOI193" s="148"/>
      <c r="NOJ193" s="148"/>
      <c r="NOK193" s="148"/>
      <c r="NOL193" s="148"/>
      <c r="NOM193" s="148"/>
      <c r="NON193" s="148"/>
      <c r="NOO193" s="148"/>
      <c r="NOP193" s="148"/>
      <c r="NOQ193" s="148"/>
      <c r="NOR193" s="148"/>
      <c r="NOS193" s="148"/>
      <c r="NOT193" s="148"/>
      <c r="NOU193" s="148"/>
      <c r="NOV193" s="148"/>
      <c r="NOW193" s="148"/>
      <c r="NOX193" s="148"/>
      <c r="NOY193" s="148"/>
      <c r="NOZ193" s="148"/>
      <c r="NPA193" s="148"/>
      <c r="NPB193" s="148"/>
      <c r="NPC193" s="148"/>
      <c r="NPD193" s="148"/>
      <c r="NPE193" s="148"/>
      <c r="NPF193" s="148"/>
      <c r="NPG193" s="148"/>
      <c r="NPH193" s="148"/>
      <c r="NPI193" s="148"/>
      <c r="NPJ193" s="148"/>
      <c r="NPK193" s="148"/>
      <c r="NPL193" s="148"/>
      <c r="NPM193" s="148"/>
      <c r="NPN193" s="148"/>
      <c r="NPO193" s="148"/>
      <c r="NPP193" s="148"/>
      <c r="NPQ193" s="148"/>
      <c r="NPR193" s="148"/>
      <c r="NPS193" s="148"/>
      <c r="NPT193" s="148"/>
      <c r="NPU193" s="148"/>
      <c r="NPV193" s="148"/>
      <c r="NPW193" s="148"/>
      <c r="NPX193" s="148"/>
      <c r="NPY193" s="148"/>
      <c r="NPZ193" s="148"/>
      <c r="NQA193" s="148"/>
      <c r="NQB193" s="148"/>
      <c r="NQC193" s="148"/>
      <c r="NQD193" s="148"/>
      <c r="NQE193" s="148"/>
      <c r="NQF193" s="148"/>
      <c r="NQG193" s="148"/>
      <c r="NQH193" s="148"/>
      <c r="NQI193" s="148"/>
      <c r="NQJ193" s="148"/>
      <c r="NQK193" s="148"/>
      <c r="NQL193" s="148"/>
      <c r="NQM193" s="148"/>
      <c r="NQN193" s="148"/>
      <c r="NQO193" s="148"/>
      <c r="NQP193" s="148"/>
      <c r="NQQ193" s="148"/>
      <c r="NQR193" s="148"/>
      <c r="NQS193" s="148"/>
      <c r="NQT193" s="148"/>
      <c r="NQU193" s="148"/>
      <c r="NQV193" s="148"/>
      <c r="NQW193" s="148"/>
      <c r="NQX193" s="148"/>
      <c r="NQY193" s="148"/>
      <c r="NQZ193" s="148"/>
      <c r="NRA193" s="148"/>
      <c r="NRB193" s="148"/>
      <c r="NRC193" s="148"/>
      <c r="NRD193" s="148"/>
      <c r="NRE193" s="148"/>
      <c r="NRF193" s="148"/>
      <c r="NRG193" s="148"/>
      <c r="NRH193" s="148"/>
      <c r="NRI193" s="148"/>
      <c r="NRJ193" s="148"/>
      <c r="NRK193" s="148"/>
      <c r="NRL193" s="148"/>
      <c r="NRM193" s="148"/>
      <c r="NRN193" s="148"/>
      <c r="NRO193" s="148"/>
      <c r="NRP193" s="148"/>
      <c r="NRQ193" s="148"/>
      <c r="NRR193" s="148"/>
      <c r="NRS193" s="148"/>
      <c r="NRT193" s="148"/>
      <c r="NRU193" s="148"/>
      <c r="NRV193" s="148"/>
      <c r="NRW193" s="148"/>
      <c r="NRX193" s="148"/>
      <c r="NRY193" s="148"/>
      <c r="NRZ193" s="148"/>
      <c r="NSA193" s="148"/>
      <c r="NSB193" s="148"/>
      <c r="NSC193" s="148"/>
      <c r="NSD193" s="148"/>
      <c r="NSE193" s="148"/>
      <c r="NSF193" s="148"/>
      <c r="NSG193" s="148"/>
      <c r="NSH193" s="148"/>
      <c r="NSI193" s="148"/>
      <c r="NSJ193" s="148"/>
      <c r="NSK193" s="148"/>
      <c r="NSL193" s="148"/>
      <c r="NSM193" s="148"/>
      <c r="NSN193" s="148"/>
      <c r="NSO193" s="148"/>
      <c r="NSP193" s="148"/>
      <c r="NSQ193" s="148"/>
      <c r="NSR193" s="148"/>
      <c r="NSS193" s="148"/>
      <c r="NST193" s="148"/>
      <c r="NSU193" s="148"/>
      <c r="NSV193" s="148"/>
      <c r="NSW193" s="148"/>
      <c r="NSX193" s="148"/>
      <c r="NSY193" s="148"/>
      <c r="NSZ193" s="148"/>
      <c r="NTA193" s="148"/>
      <c r="NTB193" s="148"/>
      <c r="NTC193" s="148"/>
      <c r="NTD193" s="148"/>
      <c r="NTE193" s="148"/>
      <c r="NTF193" s="148"/>
      <c r="NTG193" s="148"/>
      <c r="NTH193" s="148"/>
      <c r="NTI193" s="148"/>
      <c r="NTJ193" s="148"/>
      <c r="NTK193" s="148"/>
      <c r="NTL193" s="148"/>
      <c r="NTM193" s="148"/>
      <c r="NTN193" s="148"/>
      <c r="NTO193" s="148"/>
      <c r="NTP193" s="148"/>
      <c r="NTQ193" s="148"/>
      <c r="NTR193" s="148"/>
      <c r="NTS193" s="148"/>
      <c r="NTT193" s="148"/>
      <c r="NTU193" s="148"/>
      <c r="NTV193" s="148"/>
      <c r="NTW193" s="148"/>
      <c r="NTX193" s="148"/>
      <c r="NTY193" s="148"/>
      <c r="NTZ193" s="148"/>
      <c r="NUA193" s="148"/>
      <c r="NUB193" s="148"/>
      <c r="NUC193" s="148"/>
      <c r="NUD193" s="148"/>
      <c r="NUE193" s="148"/>
      <c r="NUF193" s="148"/>
      <c r="NUG193" s="148"/>
      <c r="NUH193" s="148"/>
      <c r="NUI193" s="148"/>
      <c r="NUJ193" s="148"/>
      <c r="NUK193" s="148"/>
      <c r="NUL193" s="148"/>
      <c r="NUM193" s="148"/>
      <c r="NUN193" s="148"/>
      <c r="NUO193" s="148"/>
      <c r="NUP193" s="148"/>
      <c r="NUQ193" s="148"/>
      <c r="NUR193" s="148"/>
      <c r="NUS193" s="148"/>
      <c r="NUT193" s="148"/>
      <c r="NUU193" s="148"/>
      <c r="NUV193" s="148"/>
      <c r="NUW193" s="148"/>
      <c r="NUX193" s="148"/>
      <c r="NUY193" s="148"/>
      <c r="NUZ193" s="148"/>
      <c r="NVA193" s="148"/>
      <c r="NVB193" s="148"/>
      <c r="NVC193" s="148"/>
      <c r="NVD193" s="148"/>
      <c r="NVE193" s="148"/>
      <c r="NVF193" s="148"/>
      <c r="NVG193" s="148"/>
      <c r="NVH193" s="148"/>
      <c r="NVI193" s="148"/>
      <c r="NVJ193" s="148"/>
      <c r="NVK193" s="148"/>
      <c r="NVL193" s="148"/>
      <c r="NVM193" s="148"/>
      <c r="NVN193" s="148"/>
      <c r="NVO193" s="148"/>
      <c r="NVP193" s="148"/>
      <c r="NVQ193" s="148"/>
      <c r="NVR193" s="148"/>
      <c r="NVS193" s="148"/>
      <c r="NVT193" s="148"/>
      <c r="NVU193" s="148"/>
      <c r="NVV193" s="148"/>
      <c r="NVW193" s="148"/>
      <c r="NVX193" s="148"/>
      <c r="NVY193" s="148"/>
      <c r="NVZ193" s="148"/>
      <c r="NWA193" s="148"/>
      <c r="NWB193" s="148"/>
      <c r="NWC193" s="148"/>
      <c r="NWD193" s="148"/>
      <c r="NWE193" s="148"/>
      <c r="NWF193" s="148"/>
      <c r="NWG193" s="148"/>
      <c r="NWH193" s="148"/>
      <c r="NWI193" s="148"/>
      <c r="NWJ193" s="148"/>
      <c r="NWK193" s="148"/>
      <c r="NWL193" s="148"/>
      <c r="NWM193" s="148"/>
      <c r="NWN193" s="148"/>
      <c r="NWO193" s="148"/>
      <c r="NWP193" s="148"/>
      <c r="NWQ193" s="148"/>
      <c r="NWR193" s="148"/>
      <c r="NWS193" s="148"/>
      <c r="NWT193" s="148"/>
      <c r="NWU193" s="148"/>
      <c r="NWV193" s="148"/>
      <c r="NWW193" s="148"/>
      <c r="NWX193" s="148"/>
      <c r="NWY193" s="148"/>
      <c r="NWZ193" s="148"/>
      <c r="NXA193" s="148"/>
      <c r="NXB193" s="148"/>
      <c r="NXC193" s="148"/>
      <c r="NXD193" s="148"/>
      <c r="NXE193" s="148"/>
      <c r="NXF193" s="148"/>
      <c r="NXG193" s="148"/>
      <c r="NXH193" s="148"/>
      <c r="NXI193" s="148"/>
      <c r="NXJ193" s="148"/>
      <c r="NXK193" s="148"/>
      <c r="NXL193" s="148"/>
      <c r="NXM193" s="148"/>
      <c r="NXN193" s="148"/>
      <c r="NXO193" s="148"/>
      <c r="NXP193" s="148"/>
      <c r="NXQ193" s="148"/>
      <c r="NXR193" s="148"/>
      <c r="NXS193" s="148"/>
      <c r="NXT193" s="148"/>
      <c r="NXU193" s="148"/>
      <c r="NXV193" s="148"/>
      <c r="NXW193" s="148"/>
      <c r="NXX193" s="148"/>
      <c r="NXY193" s="148"/>
      <c r="NXZ193" s="148"/>
      <c r="NYA193" s="148"/>
      <c r="NYB193" s="148"/>
      <c r="NYC193" s="148"/>
      <c r="NYD193" s="148"/>
      <c r="NYE193" s="148"/>
      <c r="NYF193" s="148"/>
      <c r="NYG193" s="148"/>
      <c r="NYH193" s="148"/>
      <c r="NYI193" s="148"/>
      <c r="NYJ193" s="148"/>
      <c r="NYK193" s="148"/>
      <c r="NYL193" s="148"/>
      <c r="NYM193" s="148"/>
      <c r="NYN193" s="148"/>
      <c r="NYO193" s="148"/>
      <c r="NYP193" s="148"/>
      <c r="NYQ193" s="148"/>
      <c r="NYR193" s="148"/>
      <c r="NYS193" s="148"/>
      <c r="NYT193" s="148"/>
      <c r="NYU193" s="148"/>
      <c r="NYV193" s="148"/>
      <c r="NYW193" s="148"/>
      <c r="NYX193" s="148"/>
      <c r="NYY193" s="148"/>
      <c r="NYZ193" s="148"/>
      <c r="NZA193" s="148"/>
      <c r="NZB193" s="148"/>
      <c r="NZC193" s="148"/>
      <c r="NZD193" s="148"/>
      <c r="NZE193" s="148"/>
      <c r="NZF193" s="148"/>
      <c r="NZG193" s="148"/>
      <c r="NZH193" s="148"/>
      <c r="NZI193" s="148"/>
      <c r="NZJ193" s="148"/>
      <c r="NZK193" s="148"/>
      <c r="NZL193" s="148"/>
      <c r="NZM193" s="148"/>
      <c r="NZN193" s="148"/>
      <c r="NZO193" s="148"/>
      <c r="NZP193" s="148"/>
      <c r="NZQ193" s="148"/>
      <c r="NZR193" s="148"/>
      <c r="NZS193" s="148"/>
      <c r="NZT193" s="148"/>
      <c r="NZU193" s="148"/>
      <c r="NZV193" s="148"/>
      <c r="NZW193" s="148"/>
      <c r="NZX193" s="148"/>
      <c r="NZY193" s="148"/>
      <c r="NZZ193" s="148"/>
      <c r="OAA193" s="148"/>
      <c r="OAB193" s="148"/>
      <c r="OAC193" s="148"/>
      <c r="OAD193" s="148"/>
      <c r="OAE193" s="148"/>
      <c r="OAF193" s="148"/>
      <c r="OAG193" s="148"/>
      <c r="OAH193" s="148"/>
      <c r="OAI193" s="148"/>
      <c r="OAJ193" s="148"/>
      <c r="OAK193" s="148"/>
      <c r="OAL193" s="148"/>
      <c r="OAM193" s="148"/>
      <c r="OAN193" s="148"/>
      <c r="OAO193" s="148"/>
      <c r="OAP193" s="148"/>
      <c r="OAQ193" s="148"/>
      <c r="OAR193" s="148"/>
      <c r="OAS193" s="148"/>
      <c r="OAT193" s="148"/>
      <c r="OAU193" s="148"/>
      <c r="OAV193" s="148"/>
      <c r="OAW193" s="148"/>
      <c r="OAX193" s="148"/>
      <c r="OAY193" s="148"/>
      <c r="OAZ193" s="148"/>
      <c r="OBA193" s="148"/>
      <c r="OBB193" s="148"/>
      <c r="OBC193" s="148"/>
      <c r="OBD193" s="148"/>
      <c r="OBE193" s="148"/>
      <c r="OBF193" s="148"/>
      <c r="OBG193" s="148"/>
      <c r="OBH193" s="148"/>
      <c r="OBI193" s="148"/>
      <c r="OBJ193" s="148"/>
      <c r="OBK193" s="148"/>
      <c r="OBL193" s="148"/>
      <c r="OBM193" s="148"/>
      <c r="OBN193" s="148"/>
      <c r="OBO193" s="148"/>
      <c r="OBP193" s="148"/>
      <c r="OBQ193" s="148"/>
      <c r="OBR193" s="148"/>
      <c r="OBS193" s="148"/>
      <c r="OBT193" s="148"/>
      <c r="OBU193" s="148"/>
      <c r="OBV193" s="148"/>
      <c r="OBW193" s="148"/>
      <c r="OBX193" s="148"/>
      <c r="OBY193" s="148"/>
      <c r="OBZ193" s="148"/>
      <c r="OCA193" s="148"/>
      <c r="OCB193" s="148"/>
      <c r="OCC193" s="148"/>
      <c r="OCD193" s="148"/>
      <c r="OCE193" s="148"/>
      <c r="OCF193" s="148"/>
      <c r="OCG193" s="148"/>
      <c r="OCH193" s="148"/>
      <c r="OCI193" s="148"/>
      <c r="OCJ193" s="148"/>
      <c r="OCK193" s="148"/>
      <c r="OCL193" s="148"/>
      <c r="OCM193" s="148"/>
      <c r="OCN193" s="148"/>
      <c r="OCO193" s="148"/>
      <c r="OCP193" s="148"/>
      <c r="OCQ193" s="148"/>
      <c r="OCR193" s="148"/>
      <c r="OCS193" s="148"/>
      <c r="OCT193" s="148"/>
      <c r="OCU193" s="148"/>
      <c r="OCV193" s="148"/>
      <c r="OCW193" s="148"/>
      <c r="OCX193" s="148"/>
      <c r="OCY193" s="148"/>
      <c r="OCZ193" s="148"/>
      <c r="ODA193" s="148"/>
      <c r="ODB193" s="148"/>
      <c r="ODC193" s="148"/>
      <c r="ODD193" s="148"/>
      <c r="ODE193" s="148"/>
      <c r="ODF193" s="148"/>
      <c r="ODG193" s="148"/>
      <c r="ODH193" s="148"/>
      <c r="ODI193" s="148"/>
      <c r="ODJ193" s="148"/>
      <c r="ODK193" s="148"/>
      <c r="ODL193" s="148"/>
      <c r="ODM193" s="148"/>
      <c r="ODN193" s="148"/>
      <c r="ODO193" s="148"/>
      <c r="ODP193" s="148"/>
      <c r="ODQ193" s="148"/>
      <c r="ODR193" s="148"/>
      <c r="ODS193" s="148"/>
      <c r="ODT193" s="148"/>
      <c r="ODU193" s="148"/>
      <c r="ODV193" s="148"/>
      <c r="ODW193" s="148"/>
      <c r="ODX193" s="148"/>
      <c r="ODY193" s="148"/>
      <c r="ODZ193" s="148"/>
      <c r="OEA193" s="148"/>
      <c r="OEB193" s="148"/>
      <c r="OEC193" s="148"/>
      <c r="OED193" s="148"/>
      <c r="OEE193" s="148"/>
      <c r="OEF193" s="148"/>
      <c r="OEG193" s="148"/>
      <c r="OEH193" s="148"/>
      <c r="OEI193" s="148"/>
      <c r="OEJ193" s="148"/>
      <c r="OEK193" s="148"/>
      <c r="OEL193" s="148"/>
      <c r="OEM193" s="148"/>
      <c r="OEN193" s="148"/>
      <c r="OEO193" s="148"/>
      <c r="OEP193" s="148"/>
      <c r="OEQ193" s="148"/>
      <c r="OER193" s="148"/>
      <c r="OES193" s="148"/>
      <c r="OET193" s="148"/>
      <c r="OEU193" s="148"/>
      <c r="OEV193" s="148"/>
      <c r="OEW193" s="148"/>
      <c r="OEX193" s="148"/>
      <c r="OEY193" s="148"/>
      <c r="OEZ193" s="148"/>
      <c r="OFA193" s="148"/>
      <c r="OFB193" s="148"/>
      <c r="OFC193" s="148"/>
      <c r="OFD193" s="148"/>
      <c r="OFE193" s="148"/>
      <c r="OFF193" s="148"/>
      <c r="OFG193" s="148"/>
      <c r="OFH193" s="148"/>
      <c r="OFI193" s="148"/>
      <c r="OFJ193" s="148"/>
      <c r="OFK193" s="148"/>
      <c r="OFL193" s="148"/>
      <c r="OFM193" s="148"/>
      <c r="OFN193" s="148"/>
      <c r="OFO193" s="148"/>
      <c r="OFP193" s="148"/>
      <c r="OFQ193" s="148"/>
      <c r="OFR193" s="148"/>
      <c r="OFS193" s="148"/>
      <c r="OFT193" s="148"/>
      <c r="OFU193" s="148"/>
      <c r="OFV193" s="148"/>
      <c r="OFW193" s="148"/>
      <c r="OFX193" s="148"/>
      <c r="OFY193" s="148"/>
      <c r="OFZ193" s="148"/>
      <c r="OGA193" s="148"/>
      <c r="OGB193" s="148"/>
      <c r="OGC193" s="148"/>
      <c r="OGD193" s="148"/>
      <c r="OGE193" s="148"/>
      <c r="OGF193" s="148"/>
      <c r="OGG193" s="148"/>
      <c r="OGH193" s="148"/>
      <c r="OGI193" s="148"/>
      <c r="OGJ193" s="148"/>
      <c r="OGK193" s="148"/>
      <c r="OGL193" s="148"/>
      <c r="OGM193" s="148"/>
      <c r="OGN193" s="148"/>
      <c r="OGO193" s="148"/>
      <c r="OGP193" s="148"/>
      <c r="OGQ193" s="148"/>
      <c r="OGR193" s="148"/>
      <c r="OGS193" s="148"/>
      <c r="OGT193" s="148"/>
      <c r="OGU193" s="148"/>
      <c r="OGV193" s="148"/>
      <c r="OGW193" s="148"/>
      <c r="OGX193" s="148"/>
      <c r="OGY193" s="148"/>
      <c r="OGZ193" s="148"/>
      <c r="OHA193" s="148"/>
      <c r="OHB193" s="148"/>
      <c r="OHC193" s="148"/>
      <c r="OHD193" s="148"/>
      <c r="OHE193" s="148"/>
      <c r="OHF193" s="148"/>
      <c r="OHG193" s="148"/>
      <c r="OHH193" s="148"/>
      <c r="OHI193" s="148"/>
      <c r="OHJ193" s="148"/>
      <c r="OHK193" s="148"/>
      <c r="OHL193" s="148"/>
      <c r="OHM193" s="148"/>
      <c r="OHN193" s="148"/>
      <c r="OHO193" s="148"/>
      <c r="OHP193" s="148"/>
      <c r="OHQ193" s="148"/>
      <c r="OHR193" s="148"/>
      <c r="OHS193" s="148"/>
      <c r="OHT193" s="148"/>
      <c r="OHU193" s="148"/>
      <c r="OHV193" s="148"/>
      <c r="OHW193" s="148"/>
      <c r="OHX193" s="148"/>
      <c r="OHY193" s="148"/>
      <c r="OHZ193" s="148"/>
      <c r="OIA193" s="148"/>
      <c r="OIB193" s="148"/>
      <c r="OIC193" s="148"/>
      <c r="OID193" s="148"/>
      <c r="OIE193" s="148"/>
      <c r="OIF193" s="148"/>
      <c r="OIG193" s="148"/>
      <c r="OIH193" s="148"/>
      <c r="OII193" s="148"/>
      <c r="OIJ193" s="148"/>
      <c r="OIK193" s="148"/>
      <c r="OIL193" s="148"/>
      <c r="OIM193" s="148"/>
      <c r="OIN193" s="148"/>
      <c r="OIO193" s="148"/>
      <c r="OIP193" s="148"/>
      <c r="OIQ193" s="148"/>
      <c r="OIR193" s="148"/>
      <c r="OIS193" s="148"/>
      <c r="OIT193" s="148"/>
      <c r="OIU193" s="148"/>
      <c r="OIV193" s="148"/>
      <c r="OIW193" s="148"/>
      <c r="OIX193" s="148"/>
      <c r="OIY193" s="148"/>
      <c r="OIZ193" s="148"/>
      <c r="OJA193" s="148"/>
      <c r="OJB193" s="148"/>
      <c r="OJC193" s="148"/>
      <c r="OJD193" s="148"/>
      <c r="OJE193" s="148"/>
      <c r="OJF193" s="148"/>
      <c r="OJG193" s="148"/>
      <c r="OJH193" s="148"/>
      <c r="OJI193" s="148"/>
      <c r="OJJ193" s="148"/>
      <c r="OJK193" s="148"/>
      <c r="OJL193" s="148"/>
      <c r="OJM193" s="148"/>
      <c r="OJN193" s="148"/>
      <c r="OJO193" s="148"/>
      <c r="OJP193" s="148"/>
      <c r="OJQ193" s="148"/>
      <c r="OJR193" s="148"/>
      <c r="OJS193" s="148"/>
      <c r="OJT193" s="148"/>
      <c r="OJU193" s="148"/>
      <c r="OJV193" s="148"/>
      <c r="OJW193" s="148"/>
      <c r="OJX193" s="148"/>
      <c r="OJY193" s="148"/>
      <c r="OJZ193" s="148"/>
      <c r="OKA193" s="148"/>
      <c r="OKB193" s="148"/>
      <c r="OKC193" s="148"/>
      <c r="OKD193" s="148"/>
      <c r="OKE193" s="148"/>
      <c r="OKF193" s="148"/>
      <c r="OKG193" s="148"/>
      <c r="OKH193" s="148"/>
      <c r="OKI193" s="148"/>
      <c r="OKJ193" s="148"/>
      <c r="OKK193" s="148"/>
      <c r="OKL193" s="148"/>
      <c r="OKM193" s="148"/>
      <c r="OKN193" s="148"/>
      <c r="OKO193" s="148"/>
      <c r="OKP193" s="148"/>
      <c r="OKQ193" s="148"/>
      <c r="OKR193" s="148"/>
      <c r="OKS193" s="148"/>
      <c r="OKT193" s="148"/>
      <c r="OKU193" s="148"/>
      <c r="OKV193" s="148"/>
      <c r="OKW193" s="148"/>
      <c r="OKX193" s="148"/>
      <c r="OKY193" s="148"/>
      <c r="OKZ193" s="148"/>
      <c r="OLA193" s="148"/>
      <c r="OLB193" s="148"/>
      <c r="OLC193" s="148"/>
      <c r="OLD193" s="148"/>
      <c r="OLE193" s="148"/>
      <c r="OLF193" s="148"/>
      <c r="OLG193" s="148"/>
      <c r="OLH193" s="148"/>
      <c r="OLI193" s="148"/>
      <c r="OLJ193" s="148"/>
      <c r="OLK193" s="148"/>
      <c r="OLL193" s="148"/>
      <c r="OLM193" s="148"/>
      <c r="OLN193" s="148"/>
      <c r="OLO193" s="148"/>
      <c r="OLP193" s="148"/>
      <c r="OLQ193" s="148"/>
      <c r="OLR193" s="148"/>
      <c r="OLS193" s="148"/>
      <c r="OLT193" s="148"/>
      <c r="OLU193" s="148"/>
      <c r="OLV193" s="148"/>
      <c r="OLW193" s="148"/>
      <c r="OLX193" s="148"/>
      <c r="OLY193" s="148"/>
      <c r="OLZ193" s="148"/>
      <c r="OMA193" s="148"/>
      <c r="OMB193" s="148"/>
      <c r="OMC193" s="148"/>
      <c r="OMD193" s="148"/>
      <c r="OME193" s="148"/>
      <c r="OMF193" s="148"/>
      <c r="OMG193" s="148"/>
      <c r="OMH193" s="148"/>
      <c r="OMI193" s="148"/>
      <c r="OMJ193" s="148"/>
      <c r="OMK193" s="148"/>
      <c r="OML193" s="148"/>
      <c r="OMM193" s="148"/>
      <c r="OMN193" s="148"/>
      <c r="OMO193" s="148"/>
      <c r="OMP193" s="148"/>
      <c r="OMQ193" s="148"/>
      <c r="OMR193" s="148"/>
      <c r="OMS193" s="148"/>
      <c r="OMT193" s="148"/>
      <c r="OMU193" s="148"/>
      <c r="OMV193" s="148"/>
      <c r="OMW193" s="148"/>
      <c r="OMX193" s="148"/>
      <c r="OMY193" s="148"/>
      <c r="OMZ193" s="148"/>
      <c r="ONA193" s="148"/>
      <c r="ONB193" s="148"/>
      <c r="ONC193" s="148"/>
      <c r="OND193" s="148"/>
      <c r="ONE193" s="148"/>
      <c r="ONF193" s="148"/>
      <c r="ONG193" s="148"/>
      <c r="ONH193" s="148"/>
      <c r="ONI193" s="148"/>
      <c r="ONJ193" s="148"/>
      <c r="ONK193" s="148"/>
      <c r="ONL193" s="148"/>
      <c r="ONM193" s="148"/>
      <c r="ONN193" s="148"/>
      <c r="ONO193" s="148"/>
      <c r="ONP193" s="148"/>
      <c r="ONQ193" s="148"/>
      <c r="ONR193" s="148"/>
      <c r="ONS193" s="148"/>
      <c r="ONT193" s="148"/>
      <c r="ONU193" s="148"/>
      <c r="ONV193" s="148"/>
      <c r="ONW193" s="148"/>
      <c r="ONX193" s="148"/>
      <c r="ONY193" s="148"/>
      <c r="ONZ193" s="148"/>
      <c r="OOA193" s="148"/>
      <c r="OOB193" s="148"/>
      <c r="OOC193" s="148"/>
      <c r="OOD193" s="148"/>
      <c r="OOE193" s="148"/>
      <c r="OOF193" s="148"/>
      <c r="OOG193" s="148"/>
      <c r="OOH193" s="148"/>
      <c r="OOI193" s="148"/>
      <c r="OOJ193" s="148"/>
      <c r="OOK193" s="148"/>
      <c r="OOL193" s="148"/>
      <c r="OOM193" s="148"/>
      <c r="OON193" s="148"/>
      <c r="OOO193" s="148"/>
      <c r="OOP193" s="148"/>
      <c r="OOQ193" s="148"/>
      <c r="OOR193" s="148"/>
      <c r="OOS193" s="148"/>
      <c r="OOT193" s="148"/>
      <c r="OOU193" s="148"/>
      <c r="OOV193" s="148"/>
      <c r="OOW193" s="148"/>
      <c r="OOX193" s="148"/>
      <c r="OOY193" s="148"/>
      <c r="OOZ193" s="148"/>
      <c r="OPA193" s="148"/>
      <c r="OPB193" s="148"/>
      <c r="OPC193" s="148"/>
      <c r="OPD193" s="148"/>
      <c r="OPE193" s="148"/>
      <c r="OPF193" s="148"/>
      <c r="OPG193" s="148"/>
      <c r="OPH193" s="148"/>
      <c r="OPI193" s="148"/>
      <c r="OPJ193" s="148"/>
      <c r="OPK193" s="148"/>
      <c r="OPL193" s="148"/>
      <c r="OPM193" s="148"/>
      <c r="OPN193" s="148"/>
      <c r="OPO193" s="148"/>
      <c r="OPP193" s="148"/>
      <c r="OPQ193" s="148"/>
      <c r="OPR193" s="148"/>
      <c r="OPS193" s="148"/>
      <c r="OPT193" s="148"/>
      <c r="OPU193" s="148"/>
      <c r="OPV193" s="148"/>
      <c r="OPW193" s="148"/>
      <c r="OPX193" s="148"/>
      <c r="OPY193" s="148"/>
      <c r="OPZ193" s="148"/>
      <c r="OQA193" s="148"/>
      <c r="OQB193" s="148"/>
      <c r="OQC193" s="148"/>
      <c r="OQD193" s="148"/>
      <c r="OQE193" s="148"/>
      <c r="OQF193" s="148"/>
      <c r="OQG193" s="148"/>
      <c r="OQH193" s="148"/>
      <c r="OQI193" s="148"/>
      <c r="OQJ193" s="148"/>
      <c r="OQK193" s="148"/>
      <c r="OQL193" s="148"/>
      <c r="OQM193" s="148"/>
      <c r="OQN193" s="148"/>
      <c r="OQO193" s="148"/>
      <c r="OQP193" s="148"/>
      <c r="OQQ193" s="148"/>
      <c r="OQR193" s="148"/>
      <c r="OQS193" s="148"/>
      <c r="OQT193" s="148"/>
      <c r="OQU193" s="148"/>
      <c r="OQV193" s="148"/>
      <c r="OQW193" s="148"/>
      <c r="OQX193" s="148"/>
      <c r="OQY193" s="148"/>
      <c r="OQZ193" s="148"/>
      <c r="ORA193" s="148"/>
      <c r="ORB193" s="148"/>
      <c r="ORC193" s="148"/>
      <c r="ORD193" s="148"/>
      <c r="ORE193" s="148"/>
      <c r="ORF193" s="148"/>
      <c r="ORG193" s="148"/>
      <c r="ORH193" s="148"/>
      <c r="ORI193" s="148"/>
      <c r="ORJ193" s="148"/>
      <c r="ORK193" s="148"/>
      <c r="ORL193" s="148"/>
      <c r="ORM193" s="148"/>
      <c r="ORN193" s="148"/>
      <c r="ORO193" s="148"/>
      <c r="ORP193" s="148"/>
      <c r="ORQ193" s="148"/>
      <c r="ORR193" s="148"/>
      <c r="ORS193" s="148"/>
      <c r="ORT193" s="148"/>
      <c r="ORU193" s="148"/>
      <c r="ORV193" s="148"/>
      <c r="ORW193" s="148"/>
      <c r="ORX193" s="148"/>
      <c r="ORY193" s="148"/>
      <c r="ORZ193" s="148"/>
      <c r="OSA193" s="148"/>
      <c r="OSB193" s="148"/>
      <c r="OSC193" s="148"/>
      <c r="OSD193" s="148"/>
      <c r="OSE193" s="148"/>
      <c r="OSF193" s="148"/>
      <c r="OSG193" s="148"/>
      <c r="OSH193" s="148"/>
      <c r="OSI193" s="148"/>
      <c r="OSJ193" s="148"/>
      <c r="OSK193" s="148"/>
      <c r="OSL193" s="148"/>
      <c r="OSM193" s="148"/>
      <c r="OSN193" s="148"/>
      <c r="OSO193" s="148"/>
      <c r="OSP193" s="148"/>
      <c r="OSQ193" s="148"/>
      <c r="OSR193" s="148"/>
      <c r="OSS193" s="148"/>
      <c r="OST193" s="148"/>
      <c r="OSU193" s="148"/>
      <c r="OSV193" s="148"/>
      <c r="OSW193" s="148"/>
      <c r="OSX193" s="148"/>
      <c r="OSY193" s="148"/>
      <c r="OSZ193" s="148"/>
      <c r="OTA193" s="148"/>
      <c r="OTB193" s="148"/>
      <c r="OTC193" s="148"/>
      <c r="OTD193" s="148"/>
      <c r="OTE193" s="148"/>
      <c r="OTF193" s="148"/>
      <c r="OTG193" s="148"/>
      <c r="OTH193" s="148"/>
      <c r="OTI193" s="148"/>
      <c r="OTJ193" s="148"/>
      <c r="OTK193" s="148"/>
      <c r="OTL193" s="148"/>
      <c r="OTM193" s="148"/>
      <c r="OTN193" s="148"/>
      <c r="OTO193" s="148"/>
      <c r="OTP193" s="148"/>
      <c r="OTQ193" s="148"/>
      <c r="OTR193" s="148"/>
      <c r="OTS193" s="148"/>
      <c r="OTT193" s="148"/>
      <c r="OTU193" s="148"/>
      <c r="OTV193" s="148"/>
      <c r="OTW193" s="148"/>
      <c r="OTX193" s="148"/>
      <c r="OTY193" s="148"/>
      <c r="OTZ193" s="148"/>
      <c r="OUA193" s="148"/>
      <c r="OUB193" s="148"/>
      <c r="OUC193" s="148"/>
      <c r="OUD193" s="148"/>
      <c r="OUE193" s="148"/>
      <c r="OUF193" s="148"/>
      <c r="OUG193" s="148"/>
      <c r="OUH193" s="148"/>
      <c r="OUI193" s="148"/>
      <c r="OUJ193" s="148"/>
      <c r="OUK193" s="148"/>
      <c r="OUL193" s="148"/>
      <c r="OUM193" s="148"/>
      <c r="OUN193" s="148"/>
      <c r="OUO193" s="148"/>
      <c r="OUP193" s="148"/>
      <c r="OUQ193" s="148"/>
      <c r="OUR193" s="148"/>
      <c r="OUS193" s="148"/>
      <c r="OUT193" s="148"/>
      <c r="OUU193" s="148"/>
      <c r="OUV193" s="148"/>
      <c r="OUW193" s="148"/>
      <c r="OUX193" s="148"/>
      <c r="OUY193" s="148"/>
      <c r="OUZ193" s="148"/>
      <c r="OVA193" s="148"/>
      <c r="OVB193" s="148"/>
      <c r="OVC193" s="148"/>
      <c r="OVD193" s="148"/>
      <c r="OVE193" s="148"/>
      <c r="OVF193" s="148"/>
      <c r="OVG193" s="148"/>
      <c r="OVH193" s="148"/>
      <c r="OVI193" s="148"/>
      <c r="OVJ193" s="148"/>
      <c r="OVK193" s="148"/>
      <c r="OVL193" s="148"/>
      <c r="OVM193" s="148"/>
      <c r="OVN193" s="148"/>
      <c r="OVO193" s="148"/>
      <c r="OVP193" s="148"/>
      <c r="OVQ193" s="148"/>
      <c r="OVR193" s="148"/>
      <c r="OVS193" s="148"/>
      <c r="OVT193" s="148"/>
      <c r="OVU193" s="148"/>
      <c r="OVV193" s="148"/>
      <c r="OVW193" s="148"/>
      <c r="OVX193" s="148"/>
      <c r="OVY193" s="148"/>
      <c r="OVZ193" s="148"/>
      <c r="OWA193" s="148"/>
      <c r="OWB193" s="148"/>
      <c r="OWC193" s="148"/>
      <c r="OWD193" s="148"/>
      <c r="OWE193" s="148"/>
      <c r="OWF193" s="148"/>
      <c r="OWG193" s="148"/>
      <c r="OWH193" s="148"/>
      <c r="OWI193" s="148"/>
      <c r="OWJ193" s="148"/>
      <c r="OWK193" s="148"/>
      <c r="OWL193" s="148"/>
      <c r="OWM193" s="148"/>
      <c r="OWN193" s="148"/>
      <c r="OWO193" s="148"/>
      <c r="OWP193" s="148"/>
      <c r="OWQ193" s="148"/>
      <c r="OWR193" s="148"/>
      <c r="OWS193" s="148"/>
      <c r="OWT193" s="148"/>
      <c r="OWU193" s="148"/>
      <c r="OWV193" s="148"/>
      <c r="OWW193" s="148"/>
      <c r="OWX193" s="148"/>
      <c r="OWY193" s="148"/>
      <c r="OWZ193" s="148"/>
      <c r="OXA193" s="148"/>
      <c r="OXB193" s="148"/>
      <c r="OXC193" s="148"/>
      <c r="OXD193" s="148"/>
      <c r="OXE193" s="148"/>
      <c r="OXF193" s="148"/>
      <c r="OXG193" s="148"/>
      <c r="OXH193" s="148"/>
      <c r="OXI193" s="148"/>
      <c r="OXJ193" s="148"/>
      <c r="OXK193" s="148"/>
      <c r="OXL193" s="148"/>
      <c r="OXM193" s="148"/>
      <c r="OXN193" s="148"/>
      <c r="OXO193" s="148"/>
      <c r="OXP193" s="148"/>
      <c r="OXQ193" s="148"/>
      <c r="OXR193" s="148"/>
      <c r="OXS193" s="148"/>
      <c r="OXT193" s="148"/>
      <c r="OXU193" s="148"/>
      <c r="OXV193" s="148"/>
      <c r="OXW193" s="148"/>
      <c r="OXX193" s="148"/>
      <c r="OXY193" s="148"/>
      <c r="OXZ193" s="148"/>
      <c r="OYA193" s="148"/>
      <c r="OYB193" s="148"/>
      <c r="OYC193" s="148"/>
      <c r="OYD193" s="148"/>
      <c r="OYE193" s="148"/>
      <c r="OYF193" s="148"/>
      <c r="OYG193" s="148"/>
      <c r="OYH193" s="148"/>
      <c r="OYI193" s="148"/>
      <c r="OYJ193" s="148"/>
      <c r="OYK193" s="148"/>
      <c r="OYL193" s="148"/>
      <c r="OYM193" s="148"/>
      <c r="OYN193" s="148"/>
      <c r="OYO193" s="148"/>
      <c r="OYP193" s="148"/>
      <c r="OYQ193" s="148"/>
      <c r="OYR193" s="148"/>
      <c r="OYS193" s="148"/>
      <c r="OYT193" s="148"/>
      <c r="OYU193" s="148"/>
      <c r="OYV193" s="148"/>
      <c r="OYW193" s="148"/>
      <c r="OYX193" s="148"/>
      <c r="OYY193" s="148"/>
      <c r="OYZ193" s="148"/>
      <c r="OZA193" s="148"/>
      <c r="OZB193" s="148"/>
      <c r="OZC193" s="148"/>
      <c r="OZD193" s="148"/>
      <c r="OZE193" s="148"/>
      <c r="OZF193" s="148"/>
      <c r="OZG193" s="148"/>
      <c r="OZH193" s="148"/>
      <c r="OZI193" s="148"/>
      <c r="OZJ193" s="148"/>
      <c r="OZK193" s="148"/>
      <c r="OZL193" s="148"/>
      <c r="OZM193" s="148"/>
      <c r="OZN193" s="148"/>
      <c r="OZO193" s="148"/>
      <c r="OZP193" s="148"/>
      <c r="OZQ193" s="148"/>
      <c r="OZR193" s="148"/>
      <c r="OZS193" s="148"/>
      <c r="OZT193" s="148"/>
      <c r="OZU193" s="148"/>
      <c r="OZV193" s="148"/>
      <c r="OZW193" s="148"/>
      <c r="OZX193" s="148"/>
      <c r="OZY193" s="148"/>
      <c r="OZZ193" s="148"/>
      <c r="PAA193" s="148"/>
      <c r="PAB193" s="148"/>
      <c r="PAC193" s="148"/>
      <c r="PAD193" s="148"/>
      <c r="PAE193" s="148"/>
      <c r="PAF193" s="148"/>
      <c r="PAG193" s="148"/>
      <c r="PAH193" s="148"/>
      <c r="PAI193" s="148"/>
      <c r="PAJ193" s="148"/>
      <c r="PAK193" s="148"/>
      <c r="PAL193" s="148"/>
      <c r="PAM193" s="148"/>
      <c r="PAN193" s="148"/>
      <c r="PAO193" s="148"/>
      <c r="PAP193" s="148"/>
      <c r="PAQ193" s="148"/>
      <c r="PAR193" s="148"/>
      <c r="PAS193" s="148"/>
      <c r="PAT193" s="148"/>
      <c r="PAU193" s="148"/>
      <c r="PAV193" s="148"/>
      <c r="PAW193" s="148"/>
      <c r="PAX193" s="148"/>
      <c r="PAY193" s="148"/>
      <c r="PAZ193" s="148"/>
      <c r="PBA193" s="148"/>
      <c r="PBB193" s="148"/>
      <c r="PBC193" s="148"/>
      <c r="PBD193" s="148"/>
      <c r="PBE193" s="148"/>
      <c r="PBF193" s="148"/>
      <c r="PBG193" s="148"/>
      <c r="PBH193" s="148"/>
      <c r="PBI193" s="148"/>
      <c r="PBJ193" s="148"/>
      <c r="PBK193" s="148"/>
      <c r="PBL193" s="148"/>
      <c r="PBM193" s="148"/>
      <c r="PBN193" s="148"/>
      <c r="PBO193" s="148"/>
      <c r="PBP193" s="148"/>
      <c r="PBQ193" s="148"/>
      <c r="PBR193" s="148"/>
      <c r="PBS193" s="148"/>
      <c r="PBT193" s="148"/>
      <c r="PBU193" s="148"/>
      <c r="PBV193" s="148"/>
      <c r="PBW193" s="148"/>
      <c r="PBX193" s="148"/>
      <c r="PBY193" s="148"/>
      <c r="PBZ193" s="148"/>
      <c r="PCA193" s="148"/>
      <c r="PCB193" s="148"/>
      <c r="PCC193" s="148"/>
      <c r="PCD193" s="148"/>
      <c r="PCE193" s="148"/>
      <c r="PCF193" s="148"/>
      <c r="PCG193" s="148"/>
      <c r="PCH193" s="148"/>
      <c r="PCI193" s="148"/>
      <c r="PCJ193" s="148"/>
      <c r="PCK193" s="148"/>
      <c r="PCL193" s="148"/>
      <c r="PCM193" s="148"/>
      <c r="PCN193" s="148"/>
      <c r="PCO193" s="148"/>
      <c r="PCP193" s="148"/>
      <c r="PCQ193" s="148"/>
      <c r="PCR193" s="148"/>
      <c r="PCS193" s="148"/>
      <c r="PCT193" s="148"/>
      <c r="PCU193" s="148"/>
      <c r="PCV193" s="148"/>
      <c r="PCW193" s="148"/>
      <c r="PCX193" s="148"/>
      <c r="PCY193" s="148"/>
      <c r="PCZ193" s="148"/>
      <c r="PDA193" s="148"/>
      <c r="PDB193" s="148"/>
      <c r="PDC193" s="148"/>
      <c r="PDD193" s="148"/>
      <c r="PDE193" s="148"/>
      <c r="PDF193" s="148"/>
      <c r="PDG193" s="148"/>
      <c r="PDH193" s="148"/>
      <c r="PDI193" s="148"/>
      <c r="PDJ193" s="148"/>
      <c r="PDK193" s="148"/>
      <c r="PDL193" s="148"/>
      <c r="PDM193" s="148"/>
      <c r="PDN193" s="148"/>
      <c r="PDO193" s="148"/>
      <c r="PDP193" s="148"/>
      <c r="PDQ193" s="148"/>
      <c r="PDR193" s="148"/>
      <c r="PDS193" s="148"/>
      <c r="PDT193" s="148"/>
      <c r="PDU193" s="148"/>
      <c r="PDV193" s="148"/>
      <c r="PDW193" s="148"/>
      <c r="PDX193" s="148"/>
      <c r="PDY193" s="148"/>
      <c r="PDZ193" s="148"/>
      <c r="PEA193" s="148"/>
      <c r="PEB193" s="148"/>
      <c r="PEC193" s="148"/>
      <c r="PED193" s="148"/>
      <c r="PEE193" s="148"/>
      <c r="PEF193" s="148"/>
      <c r="PEG193" s="148"/>
      <c r="PEH193" s="148"/>
      <c r="PEI193" s="148"/>
      <c r="PEJ193" s="148"/>
      <c r="PEK193" s="148"/>
      <c r="PEL193" s="148"/>
      <c r="PEM193" s="148"/>
      <c r="PEN193" s="148"/>
      <c r="PEO193" s="148"/>
      <c r="PEP193" s="148"/>
      <c r="PEQ193" s="148"/>
      <c r="PER193" s="148"/>
      <c r="PES193" s="148"/>
      <c r="PET193" s="148"/>
      <c r="PEU193" s="148"/>
      <c r="PEV193" s="148"/>
      <c r="PEW193" s="148"/>
      <c r="PEX193" s="148"/>
      <c r="PEY193" s="148"/>
      <c r="PEZ193" s="148"/>
      <c r="PFA193" s="148"/>
      <c r="PFB193" s="148"/>
      <c r="PFC193" s="148"/>
      <c r="PFD193" s="148"/>
      <c r="PFE193" s="148"/>
      <c r="PFF193" s="148"/>
      <c r="PFG193" s="148"/>
      <c r="PFH193" s="148"/>
      <c r="PFI193" s="148"/>
      <c r="PFJ193" s="148"/>
      <c r="PFK193" s="148"/>
      <c r="PFL193" s="148"/>
      <c r="PFM193" s="148"/>
      <c r="PFN193" s="148"/>
      <c r="PFO193" s="148"/>
      <c r="PFP193" s="148"/>
      <c r="PFQ193" s="148"/>
      <c r="PFR193" s="148"/>
      <c r="PFS193" s="148"/>
      <c r="PFT193" s="148"/>
      <c r="PFU193" s="148"/>
      <c r="PFV193" s="148"/>
      <c r="PFW193" s="148"/>
      <c r="PFX193" s="148"/>
      <c r="PFY193" s="148"/>
      <c r="PFZ193" s="148"/>
      <c r="PGA193" s="148"/>
      <c r="PGB193" s="148"/>
      <c r="PGC193" s="148"/>
      <c r="PGD193" s="148"/>
      <c r="PGE193" s="148"/>
      <c r="PGF193" s="148"/>
      <c r="PGG193" s="148"/>
      <c r="PGH193" s="148"/>
      <c r="PGI193" s="148"/>
      <c r="PGJ193" s="148"/>
      <c r="PGK193" s="148"/>
      <c r="PGL193" s="148"/>
      <c r="PGM193" s="148"/>
      <c r="PGN193" s="148"/>
      <c r="PGO193" s="148"/>
      <c r="PGP193" s="148"/>
      <c r="PGQ193" s="148"/>
      <c r="PGR193" s="148"/>
      <c r="PGS193" s="148"/>
      <c r="PGT193" s="148"/>
      <c r="PGU193" s="148"/>
      <c r="PGV193" s="148"/>
      <c r="PGW193" s="148"/>
      <c r="PGX193" s="148"/>
      <c r="PGY193" s="148"/>
      <c r="PGZ193" s="148"/>
      <c r="PHA193" s="148"/>
      <c r="PHB193" s="148"/>
      <c r="PHC193" s="148"/>
      <c r="PHD193" s="148"/>
      <c r="PHE193" s="148"/>
      <c r="PHF193" s="148"/>
      <c r="PHG193" s="148"/>
      <c r="PHH193" s="148"/>
      <c r="PHI193" s="148"/>
      <c r="PHJ193" s="148"/>
      <c r="PHK193" s="148"/>
      <c r="PHL193" s="148"/>
      <c r="PHM193" s="148"/>
      <c r="PHN193" s="148"/>
      <c r="PHO193" s="148"/>
      <c r="PHP193" s="148"/>
      <c r="PHQ193" s="148"/>
      <c r="PHR193" s="148"/>
      <c r="PHS193" s="148"/>
      <c r="PHT193" s="148"/>
      <c r="PHU193" s="148"/>
      <c r="PHV193" s="148"/>
      <c r="PHW193" s="148"/>
      <c r="PHX193" s="148"/>
      <c r="PHY193" s="148"/>
      <c r="PHZ193" s="148"/>
      <c r="PIA193" s="148"/>
      <c r="PIB193" s="148"/>
      <c r="PIC193" s="148"/>
      <c r="PID193" s="148"/>
      <c r="PIE193" s="148"/>
      <c r="PIF193" s="148"/>
      <c r="PIG193" s="148"/>
      <c r="PIH193" s="148"/>
      <c r="PII193" s="148"/>
      <c r="PIJ193" s="148"/>
      <c r="PIK193" s="148"/>
      <c r="PIL193" s="148"/>
      <c r="PIM193" s="148"/>
      <c r="PIN193" s="148"/>
      <c r="PIO193" s="148"/>
      <c r="PIP193" s="148"/>
      <c r="PIQ193" s="148"/>
      <c r="PIR193" s="148"/>
      <c r="PIS193" s="148"/>
      <c r="PIT193" s="148"/>
      <c r="PIU193" s="148"/>
      <c r="PIV193" s="148"/>
      <c r="PIW193" s="148"/>
      <c r="PIX193" s="148"/>
      <c r="PIY193" s="148"/>
      <c r="PIZ193" s="148"/>
      <c r="PJA193" s="148"/>
      <c r="PJB193" s="148"/>
      <c r="PJC193" s="148"/>
      <c r="PJD193" s="148"/>
      <c r="PJE193" s="148"/>
      <c r="PJF193" s="148"/>
      <c r="PJG193" s="148"/>
      <c r="PJH193" s="148"/>
      <c r="PJI193" s="148"/>
      <c r="PJJ193" s="148"/>
      <c r="PJK193" s="148"/>
      <c r="PJL193" s="148"/>
      <c r="PJM193" s="148"/>
      <c r="PJN193" s="148"/>
      <c r="PJO193" s="148"/>
      <c r="PJP193" s="148"/>
      <c r="PJQ193" s="148"/>
      <c r="PJR193" s="148"/>
      <c r="PJS193" s="148"/>
      <c r="PJT193" s="148"/>
      <c r="PJU193" s="148"/>
      <c r="PJV193" s="148"/>
      <c r="PJW193" s="148"/>
      <c r="PJX193" s="148"/>
      <c r="PJY193" s="148"/>
      <c r="PJZ193" s="148"/>
      <c r="PKA193" s="148"/>
      <c r="PKB193" s="148"/>
      <c r="PKC193" s="148"/>
      <c r="PKD193" s="148"/>
      <c r="PKE193" s="148"/>
      <c r="PKF193" s="148"/>
      <c r="PKG193" s="148"/>
      <c r="PKH193" s="148"/>
      <c r="PKI193" s="148"/>
      <c r="PKJ193" s="148"/>
      <c r="PKK193" s="148"/>
      <c r="PKL193" s="148"/>
      <c r="PKM193" s="148"/>
      <c r="PKN193" s="148"/>
      <c r="PKO193" s="148"/>
      <c r="PKP193" s="148"/>
      <c r="PKQ193" s="148"/>
      <c r="PKR193" s="148"/>
      <c r="PKS193" s="148"/>
      <c r="PKT193" s="148"/>
      <c r="PKU193" s="148"/>
      <c r="PKV193" s="148"/>
      <c r="PKW193" s="148"/>
      <c r="PKX193" s="148"/>
      <c r="PKY193" s="148"/>
      <c r="PKZ193" s="148"/>
      <c r="PLA193" s="148"/>
      <c r="PLB193" s="148"/>
      <c r="PLC193" s="148"/>
      <c r="PLD193" s="148"/>
      <c r="PLE193" s="148"/>
      <c r="PLF193" s="148"/>
      <c r="PLG193" s="148"/>
      <c r="PLH193" s="148"/>
      <c r="PLI193" s="148"/>
      <c r="PLJ193" s="148"/>
      <c r="PLK193" s="148"/>
      <c r="PLL193" s="148"/>
      <c r="PLM193" s="148"/>
      <c r="PLN193" s="148"/>
      <c r="PLO193" s="148"/>
      <c r="PLP193" s="148"/>
      <c r="PLQ193" s="148"/>
      <c r="PLR193" s="148"/>
      <c r="PLS193" s="148"/>
      <c r="PLT193" s="148"/>
      <c r="PLU193" s="148"/>
      <c r="PLV193" s="148"/>
      <c r="PLW193" s="148"/>
      <c r="PLX193" s="148"/>
      <c r="PLY193" s="148"/>
      <c r="PLZ193" s="148"/>
      <c r="PMA193" s="148"/>
      <c r="PMB193" s="148"/>
      <c r="PMC193" s="148"/>
      <c r="PMD193" s="148"/>
      <c r="PME193" s="148"/>
      <c r="PMF193" s="148"/>
      <c r="PMG193" s="148"/>
      <c r="PMH193" s="148"/>
      <c r="PMI193" s="148"/>
      <c r="PMJ193" s="148"/>
      <c r="PMK193" s="148"/>
      <c r="PML193" s="148"/>
      <c r="PMM193" s="148"/>
      <c r="PMN193" s="148"/>
      <c r="PMO193" s="148"/>
      <c r="PMP193" s="148"/>
      <c r="PMQ193" s="148"/>
      <c r="PMR193" s="148"/>
      <c r="PMS193" s="148"/>
      <c r="PMT193" s="148"/>
      <c r="PMU193" s="148"/>
      <c r="PMV193" s="148"/>
      <c r="PMW193" s="148"/>
      <c r="PMX193" s="148"/>
      <c r="PMY193" s="148"/>
      <c r="PMZ193" s="148"/>
      <c r="PNA193" s="148"/>
      <c r="PNB193" s="148"/>
      <c r="PNC193" s="148"/>
      <c r="PND193" s="148"/>
      <c r="PNE193" s="148"/>
      <c r="PNF193" s="148"/>
      <c r="PNG193" s="148"/>
      <c r="PNH193" s="148"/>
      <c r="PNI193" s="148"/>
      <c r="PNJ193" s="148"/>
      <c r="PNK193" s="148"/>
      <c r="PNL193" s="148"/>
      <c r="PNM193" s="148"/>
      <c r="PNN193" s="148"/>
      <c r="PNO193" s="148"/>
      <c r="PNP193" s="148"/>
      <c r="PNQ193" s="148"/>
      <c r="PNR193" s="148"/>
      <c r="PNS193" s="148"/>
      <c r="PNT193" s="148"/>
      <c r="PNU193" s="148"/>
      <c r="PNV193" s="148"/>
      <c r="PNW193" s="148"/>
      <c r="PNX193" s="148"/>
      <c r="PNY193" s="148"/>
      <c r="PNZ193" s="148"/>
      <c r="POA193" s="148"/>
      <c r="POB193" s="148"/>
      <c r="POC193" s="148"/>
      <c r="POD193" s="148"/>
      <c r="POE193" s="148"/>
      <c r="POF193" s="148"/>
      <c r="POG193" s="148"/>
      <c r="POH193" s="148"/>
      <c r="POI193" s="148"/>
      <c r="POJ193" s="148"/>
      <c r="POK193" s="148"/>
      <c r="POL193" s="148"/>
      <c r="POM193" s="148"/>
      <c r="PON193" s="148"/>
      <c r="POO193" s="148"/>
      <c r="POP193" s="148"/>
      <c r="POQ193" s="148"/>
      <c r="POR193" s="148"/>
      <c r="POS193" s="148"/>
      <c r="POT193" s="148"/>
      <c r="POU193" s="148"/>
      <c r="POV193" s="148"/>
      <c r="POW193" s="148"/>
      <c r="POX193" s="148"/>
      <c r="POY193" s="148"/>
      <c r="POZ193" s="148"/>
      <c r="PPA193" s="148"/>
      <c r="PPB193" s="148"/>
      <c r="PPC193" s="148"/>
      <c r="PPD193" s="148"/>
      <c r="PPE193" s="148"/>
      <c r="PPF193" s="148"/>
      <c r="PPG193" s="148"/>
      <c r="PPH193" s="148"/>
      <c r="PPI193" s="148"/>
      <c r="PPJ193" s="148"/>
      <c r="PPK193" s="148"/>
      <c r="PPL193" s="148"/>
      <c r="PPM193" s="148"/>
      <c r="PPN193" s="148"/>
      <c r="PPO193" s="148"/>
      <c r="PPP193" s="148"/>
      <c r="PPQ193" s="148"/>
      <c r="PPR193" s="148"/>
      <c r="PPS193" s="148"/>
      <c r="PPT193" s="148"/>
      <c r="PPU193" s="148"/>
      <c r="PPV193" s="148"/>
      <c r="PPW193" s="148"/>
      <c r="PPX193" s="148"/>
      <c r="PPY193" s="148"/>
      <c r="PPZ193" s="148"/>
      <c r="PQA193" s="148"/>
      <c r="PQB193" s="148"/>
      <c r="PQC193" s="148"/>
      <c r="PQD193" s="148"/>
      <c r="PQE193" s="148"/>
      <c r="PQF193" s="148"/>
      <c r="PQG193" s="148"/>
      <c r="PQH193" s="148"/>
      <c r="PQI193" s="148"/>
      <c r="PQJ193" s="148"/>
      <c r="PQK193" s="148"/>
      <c r="PQL193" s="148"/>
      <c r="PQM193" s="148"/>
      <c r="PQN193" s="148"/>
      <c r="PQO193" s="148"/>
      <c r="PQP193" s="148"/>
      <c r="PQQ193" s="148"/>
      <c r="PQR193" s="148"/>
      <c r="PQS193" s="148"/>
      <c r="PQT193" s="148"/>
      <c r="PQU193" s="148"/>
      <c r="PQV193" s="148"/>
      <c r="PQW193" s="148"/>
      <c r="PQX193" s="148"/>
      <c r="PQY193" s="148"/>
      <c r="PQZ193" s="148"/>
      <c r="PRA193" s="148"/>
      <c r="PRB193" s="148"/>
      <c r="PRC193" s="148"/>
      <c r="PRD193" s="148"/>
      <c r="PRE193" s="148"/>
      <c r="PRF193" s="148"/>
      <c r="PRG193" s="148"/>
      <c r="PRH193" s="148"/>
      <c r="PRI193" s="148"/>
      <c r="PRJ193" s="148"/>
      <c r="PRK193" s="148"/>
      <c r="PRL193" s="148"/>
      <c r="PRM193" s="148"/>
      <c r="PRN193" s="148"/>
      <c r="PRO193" s="148"/>
      <c r="PRP193" s="148"/>
      <c r="PRQ193" s="148"/>
      <c r="PRR193" s="148"/>
      <c r="PRS193" s="148"/>
      <c r="PRT193" s="148"/>
      <c r="PRU193" s="148"/>
      <c r="PRV193" s="148"/>
      <c r="PRW193" s="148"/>
      <c r="PRX193" s="148"/>
      <c r="PRY193" s="148"/>
      <c r="PRZ193" s="148"/>
      <c r="PSA193" s="148"/>
      <c r="PSB193" s="148"/>
      <c r="PSC193" s="148"/>
      <c r="PSD193" s="148"/>
      <c r="PSE193" s="148"/>
      <c r="PSF193" s="148"/>
      <c r="PSG193" s="148"/>
      <c r="PSH193" s="148"/>
      <c r="PSI193" s="148"/>
      <c r="PSJ193" s="148"/>
      <c r="PSK193" s="148"/>
      <c r="PSL193" s="148"/>
      <c r="PSM193" s="148"/>
      <c r="PSN193" s="148"/>
      <c r="PSO193" s="148"/>
      <c r="PSP193" s="148"/>
      <c r="PSQ193" s="148"/>
      <c r="PSR193" s="148"/>
      <c r="PSS193" s="148"/>
      <c r="PST193" s="148"/>
      <c r="PSU193" s="148"/>
      <c r="PSV193" s="148"/>
      <c r="PSW193" s="148"/>
      <c r="PSX193" s="148"/>
      <c r="PSY193" s="148"/>
      <c r="PSZ193" s="148"/>
      <c r="PTA193" s="148"/>
      <c r="PTB193" s="148"/>
      <c r="PTC193" s="148"/>
      <c r="PTD193" s="148"/>
      <c r="PTE193" s="148"/>
      <c r="PTF193" s="148"/>
      <c r="PTG193" s="148"/>
      <c r="PTH193" s="148"/>
      <c r="PTI193" s="148"/>
      <c r="PTJ193" s="148"/>
      <c r="PTK193" s="148"/>
      <c r="PTL193" s="148"/>
      <c r="PTM193" s="148"/>
      <c r="PTN193" s="148"/>
      <c r="PTO193" s="148"/>
      <c r="PTP193" s="148"/>
      <c r="PTQ193" s="148"/>
      <c r="PTR193" s="148"/>
      <c r="PTS193" s="148"/>
      <c r="PTT193" s="148"/>
      <c r="PTU193" s="148"/>
      <c r="PTV193" s="148"/>
      <c r="PTW193" s="148"/>
      <c r="PTX193" s="148"/>
      <c r="PTY193" s="148"/>
      <c r="PTZ193" s="148"/>
      <c r="PUA193" s="148"/>
      <c r="PUB193" s="148"/>
      <c r="PUC193" s="148"/>
      <c r="PUD193" s="148"/>
      <c r="PUE193" s="148"/>
      <c r="PUF193" s="148"/>
      <c r="PUG193" s="148"/>
      <c r="PUH193" s="148"/>
      <c r="PUI193" s="148"/>
      <c r="PUJ193" s="148"/>
      <c r="PUK193" s="148"/>
      <c r="PUL193" s="148"/>
      <c r="PUM193" s="148"/>
      <c r="PUN193" s="148"/>
      <c r="PUO193" s="148"/>
      <c r="PUP193" s="148"/>
      <c r="PUQ193" s="148"/>
      <c r="PUR193" s="148"/>
      <c r="PUS193" s="148"/>
      <c r="PUT193" s="148"/>
      <c r="PUU193" s="148"/>
      <c r="PUV193" s="148"/>
      <c r="PUW193" s="148"/>
      <c r="PUX193" s="148"/>
      <c r="PUY193" s="148"/>
      <c r="PUZ193" s="148"/>
      <c r="PVA193" s="148"/>
      <c r="PVB193" s="148"/>
      <c r="PVC193" s="148"/>
      <c r="PVD193" s="148"/>
      <c r="PVE193" s="148"/>
      <c r="PVF193" s="148"/>
      <c r="PVG193" s="148"/>
      <c r="PVH193" s="148"/>
      <c r="PVI193" s="148"/>
      <c r="PVJ193" s="148"/>
      <c r="PVK193" s="148"/>
      <c r="PVL193" s="148"/>
      <c r="PVM193" s="148"/>
      <c r="PVN193" s="148"/>
      <c r="PVO193" s="148"/>
      <c r="PVP193" s="148"/>
      <c r="PVQ193" s="148"/>
      <c r="PVR193" s="148"/>
      <c r="PVS193" s="148"/>
      <c r="PVT193" s="148"/>
      <c r="PVU193" s="148"/>
      <c r="PVV193" s="148"/>
      <c r="PVW193" s="148"/>
      <c r="PVX193" s="148"/>
      <c r="PVY193" s="148"/>
      <c r="PVZ193" s="148"/>
      <c r="PWA193" s="148"/>
      <c r="PWB193" s="148"/>
      <c r="PWC193" s="148"/>
      <c r="PWD193" s="148"/>
      <c r="PWE193" s="148"/>
      <c r="PWF193" s="148"/>
      <c r="PWG193" s="148"/>
      <c r="PWH193" s="148"/>
      <c r="PWI193" s="148"/>
      <c r="PWJ193" s="148"/>
      <c r="PWK193" s="148"/>
      <c r="PWL193" s="148"/>
      <c r="PWM193" s="148"/>
      <c r="PWN193" s="148"/>
      <c r="PWO193" s="148"/>
      <c r="PWP193" s="148"/>
      <c r="PWQ193" s="148"/>
      <c r="PWR193" s="148"/>
      <c r="PWS193" s="148"/>
      <c r="PWT193" s="148"/>
      <c r="PWU193" s="148"/>
      <c r="PWV193" s="148"/>
      <c r="PWW193" s="148"/>
      <c r="PWX193" s="148"/>
      <c r="PWY193" s="148"/>
      <c r="PWZ193" s="148"/>
      <c r="PXA193" s="148"/>
      <c r="PXB193" s="148"/>
      <c r="PXC193" s="148"/>
      <c r="PXD193" s="148"/>
      <c r="PXE193" s="148"/>
      <c r="PXF193" s="148"/>
      <c r="PXG193" s="148"/>
      <c r="PXH193" s="148"/>
      <c r="PXI193" s="148"/>
      <c r="PXJ193" s="148"/>
      <c r="PXK193" s="148"/>
      <c r="PXL193" s="148"/>
      <c r="PXM193" s="148"/>
      <c r="PXN193" s="148"/>
      <c r="PXO193" s="148"/>
      <c r="PXP193" s="148"/>
      <c r="PXQ193" s="148"/>
      <c r="PXR193" s="148"/>
      <c r="PXS193" s="148"/>
      <c r="PXT193" s="148"/>
      <c r="PXU193" s="148"/>
      <c r="PXV193" s="148"/>
      <c r="PXW193" s="148"/>
      <c r="PXX193" s="148"/>
      <c r="PXY193" s="148"/>
      <c r="PXZ193" s="148"/>
      <c r="PYA193" s="148"/>
      <c r="PYB193" s="148"/>
      <c r="PYC193" s="148"/>
      <c r="PYD193" s="148"/>
      <c r="PYE193" s="148"/>
      <c r="PYF193" s="148"/>
      <c r="PYG193" s="148"/>
      <c r="PYH193" s="148"/>
      <c r="PYI193" s="148"/>
      <c r="PYJ193" s="148"/>
      <c r="PYK193" s="148"/>
      <c r="PYL193" s="148"/>
      <c r="PYM193" s="148"/>
      <c r="PYN193" s="148"/>
      <c r="PYO193" s="148"/>
      <c r="PYP193" s="148"/>
      <c r="PYQ193" s="148"/>
      <c r="PYR193" s="148"/>
      <c r="PYS193" s="148"/>
      <c r="PYT193" s="148"/>
      <c r="PYU193" s="148"/>
      <c r="PYV193" s="148"/>
      <c r="PYW193" s="148"/>
      <c r="PYX193" s="148"/>
      <c r="PYY193" s="148"/>
      <c r="PYZ193" s="148"/>
      <c r="PZA193" s="148"/>
      <c r="PZB193" s="148"/>
      <c r="PZC193" s="148"/>
      <c r="PZD193" s="148"/>
      <c r="PZE193" s="148"/>
      <c r="PZF193" s="148"/>
      <c r="PZG193" s="148"/>
      <c r="PZH193" s="148"/>
      <c r="PZI193" s="148"/>
      <c r="PZJ193" s="148"/>
      <c r="PZK193" s="148"/>
      <c r="PZL193" s="148"/>
      <c r="PZM193" s="148"/>
      <c r="PZN193" s="148"/>
      <c r="PZO193" s="148"/>
      <c r="PZP193" s="148"/>
      <c r="PZQ193" s="148"/>
      <c r="PZR193" s="148"/>
      <c r="PZS193" s="148"/>
      <c r="PZT193" s="148"/>
      <c r="PZU193" s="148"/>
      <c r="PZV193" s="148"/>
      <c r="PZW193" s="148"/>
      <c r="PZX193" s="148"/>
      <c r="PZY193" s="148"/>
      <c r="PZZ193" s="148"/>
      <c r="QAA193" s="148"/>
      <c r="QAB193" s="148"/>
      <c r="QAC193" s="148"/>
      <c r="QAD193" s="148"/>
      <c r="QAE193" s="148"/>
      <c r="QAF193" s="148"/>
      <c r="QAG193" s="148"/>
      <c r="QAH193" s="148"/>
      <c r="QAI193" s="148"/>
      <c r="QAJ193" s="148"/>
      <c r="QAK193" s="148"/>
      <c r="QAL193" s="148"/>
      <c r="QAM193" s="148"/>
      <c r="QAN193" s="148"/>
      <c r="QAO193" s="148"/>
      <c r="QAP193" s="148"/>
      <c r="QAQ193" s="148"/>
      <c r="QAR193" s="148"/>
      <c r="QAS193" s="148"/>
      <c r="QAT193" s="148"/>
      <c r="QAU193" s="148"/>
      <c r="QAV193" s="148"/>
      <c r="QAW193" s="148"/>
      <c r="QAX193" s="148"/>
      <c r="QAY193" s="148"/>
      <c r="QAZ193" s="148"/>
      <c r="QBA193" s="148"/>
      <c r="QBB193" s="148"/>
      <c r="QBC193" s="148"/>
      <c r="QBD193" s="148"/>
      <c r="QBE193" s="148"/>
      <c r="QBF193" s="148"/>
      <c r="QBG193" s="148"/>
      <c r="QBH193" s="148"/>
      <c r="QBI193" s="148"/>
      <c r="QBJ193" s="148"/>
      <c r="QBK193" s="148"/>
      <c r="QBL193" s="148"/>
      <c r="QBM193" s="148"/>
      <c r="QBN193" s="148"/>
      <c r="QBO193" s="148"/>
      <c r="QBP193" s="148"/>
      <c r="QBQ193" s="148"/>
      <c r="QBR193" s="148"/>
      <c r="QBS193" s="148"/>
      <c r="QBT193" s="148"/>
      <c r="QBU193" s="148"/>
      <c r="QBV193" s="148"/>
      <c r="QBW193" s="148"/>
      <c r="QBX193" s="148"/>
      <c r="QBY193" s="148"/>
      <c r="QBZ193" s="148"/>
      <c r="QCA193" s="148"/>
      <c r="QCB193" s="148"/>
      <c r="QCC193" s="148"/>
      <c r="QCD193" s="148"/>
      <c r="QCE193" s="148"/>
      <c r="QCF193" s="148"/>
      <c r="QCG193" s="148"/>
      <c r="QCH193" s="148"/>
      <c r="QCI193" s="148"/>
      <c r="QCJ193" s="148"/>
      <c r="QCK193" s="148"/>
      <c r="QCL193" s="148"/>
      <c r="QCM193" s="148"/>
      <c r="QCN193" s="148"/>
      <c r="QCO193" s="148"/>
      <c r="QCP193" s="148"/>
      <c r="QCQ193" s="148"/>
      <c r="QCR193" s="148"/>
      <c r="QCS193" s="148"/>
      <c r="QCT193" s="148"/>
      <c r="QCU193" s="148"/>
      <c r="QCV193" s="148"/>
      <c r="QCW193" s="148"/>
      <c r="QCX193" s="148"/>
      <c r="QCY193" s="148"/>
      <c r="QCZ193" s="148"/>
      <c r="QDA193" s="148"/>
      <c r="QDB193" s="148"/>
      <c r="QDC193" s="148"/>
      <c r="QDD193" s="148"/>
      <c r="QDE193" s="148"/>
      <c r="QDF193" s="148"/>
      <c r="QDG193" s="148"/>
      <c r="QDH193" s="148"/>
      <c r="QDI193" s="148"/>
      <c r="QDJ193" s="148"/>
      <c r="QDK193" s="148"/>
      <c r="QDL193" s="148"/>
      <c r="QDM193" s="148"/>
      <c r="QDN193" s="148"/>
      <c r="QDO193" s="148"/>
      <c r="QDP193" s="148"/>
      <c r="QDQ193" s="148"/>
      <c r="QDR193" s="148"/>
      <c r="QDS193" s="148"/>
      <c r="QDT193" s="148"/>
      <c r="QDU193" s="148"/>
      <c r="QDV193" s="148"/>
      <c r="QDW193" s="148"/>
      <c r="QDX193" s="148"/>
      <c r="QDY193" s="148"/>
      <c r="QDZ193" s="148"/>
      <c r="QEA193" s="148"/>
      <c r="QEB193" s="148"/>
      <c r="QEC193" s="148"/>
      <c r="QED193" s="148"/>
      <c r="QEE193" s="148"/>
      <c r="QEF193" s="148"/>
      <c r="QEG193" s="148"/>
      <c r="QEH193" s="148"/>
      <c r="QEI193" s="148"/>
      <c r="QEJ193" s="148"/>
      <c r="QEK193" s="148"/>
      <c r="QEL193" s="148"/>
      <c r="QEM193" s="148"/>
      <c r="QEN193" s="148"/>
      <c r="QEO193" s="148"/>
      <c r="QEP193" s="148"/>
      <c r="QEQ193" s="148"/>
      <c r="QER193" s="148"/>
      <c r="QES193" s="148"/>
      <c r="QET193" s="148"/>
      <c r="QEU193" s="148"/>
      <c r="QEV193" s="148"/>
      <c r="QEW193" s="148"/>
      <c r="QEX193" s="148"/>
      <c r="QEY193" s="148"/>
      <c r="QEZ193" s="148"/>
      <c r="QFA193" s="148"/>
      <c r="QFB193" s="148"/>
      <c r="QFC193" s="148"/>
      <c r="QFD193" s="148"/>
      <c r="QFE193" s="148"/>
      <c r="QFF193" s="148"/>
      <c r="QFG193" s="148"/>
      <c r="QFH193" s="148"/>
      <c r="QFI193" s="148"/>
      <c r="QFJ193" s="148"/>
      <c r="QFK193" s="148"/>
      <c r="QFL193" s="148"/>
      <c r="QFM193" s="148"/>
      <c r="QFN193" s="148"/>
      <c r="QFO193" s="148"/>
      <c r="QFP193" s="148"/>
      <c r="QFQ193" s="148"/>
      <c r="QFR193" s="148"/>
      <c r="QFS193" s="148"/>
      <c r="QFT193" s="148"/>
      <c r="QFU193" s="148"/>
      <c r="QFV193" s="148"/>
      <c r="QFW193" s="148"/>
      <c r="QFX193" s="148"/>
      <c r="QFY193" s="148"/>
      <c r="QFZ193" s="148"/>
      <c r="QGA193" s="148"/>
      <c r="QGB193" s="148"/>
      <c r="QGC193" s="148"/>
      <c r="QGD193" s="148"/>
      <c r="QGE193" s="148"/>
      <c r="QGF193" s="148"/>
      <c r="QGG193" s="148"/>
      <c r="QGH193" s="148"/>
      <c r="QGI193" s="148"/>
      <c r="QGJ193" s="148"/>
      <c r="QGK193" s="148"/>
      <c r="QGL193" s="148"/>
      <c r="QGM193" s="148"/>
      <c r="QGN193" s="148"/>
      <c r="QGO193" s="148"/>
      <c r="QGP193" s="148"/>
      <c r="QGQ193" s="148"/>
      <c r="QGR193" s="148"/>
      <c r="QGS193" s="148"/>
      <c r="QGT193" s="148"/>
      <c r="QGU193" s="148"/>
      <c r="QGV193" s="148"/>
      <c r="QGW193" s="148"/>
      <c r="QGX193" s="148"/>
      <c r="QGY193" s="148"/>
      <c r="QGZ193" s="148"/>
      <c r="QHA193" s="148"/>
      <c r="QHB193" s="148"/>
      <c r="QHC193" s="148"/>
      <c r="QHD193" s="148"/>
      <c r="QHE193" s="148"/>
      <c r="QHF193" s="148"/>
      <c r="QHG193" s="148"/>
      <c r="QHH193" s="148"/>
      <c r="QHI193" s="148"/>
      <c r="QHJ193" s="148"/>
      <c r="QHK193" s="148"/>
      <c r="QHL193" s="148"/>
      <c r="QHM193" s="148"/>
      <c r="QHN193" s="148"/>
      <c r="QHO193" s="148"/>
      <c r="QHP193" s="148"/>
      <c r="QHQ193" s="148"/>
      <c r="QHR193" s="148"/>
      <c r="QHS193" s="148"/>
      <c r="QHT193" s="148"/>
      <c r="QHU193" s="148"/>
      <c r="QHV193" s="148"/>
      <c r="QHW193" s="148"/>
      <c r="QHX193" s="148"/>
      <c r="QHY193" s="148"/>
      <c r="QHZ193" s="148"/>
      <c r="QIA193" s="148"/>
      <c r="QIB193" s="148"/>
      <c r="QIC193" s="148"/>
      <c r="QID193" s="148"/>
      <c r="QIE193" s="148"/>
      <c r="QIF193" s="148"/>
      <c r="QIG193" s="148"/>
      <c r="QIH193" s="148"/>
      <c r="QII193" s="148"/>
      <c r="QIJ193" s="148"/>
      <c r="QIK193" s="148"/>
      <c r="QIL193" s="148"/>
      <c r="QIM193" s="148"/>
      <c r="QIN193" s="148"/>
      <c r="QIO193" s="148"/>
      <c r="QIP193" s="148"/>
      <c r="QIQ193" s="148"/>
      <c r="QIR193" s="148"/>
      <c r="QIS193" s="148"/>
      <c r="QIT193" s="148"/>
      <c r="QIU193" s="148"/>
      <c r="QIV193" s="148"/>
      <c r="QIW193" s="148"/>
      <c r="QIX193" s="148"/>
      <c r="QIY193" s="148"/>
      <c r="QIZ193" s="148"/>
      <c r="QJA193" s="148"/>
      <c r="QJB193" s="148"/>
      <c r="QJC193" s="148"/>
      <c r="QJD193" s="148"/>
      <c r="QJE193" s="148"/>
      <c r="QJF193" s="148"/>
      <c r="QJG193" s="148"/>
      <c r="QJH193" s="148"/>
      <c r="QJI193" s="148"/>
      <c r="QJJ193" s="148"/>
      <c r="QJK193" s="148"/>
      <c r="QJL193" s="148"/>
      <c r="QJM193" s="148"/>
      <c r="QJN193" s="148"/>
      <c r="QJO193" s="148"/>
      <c r="QJP193" s="148"/>
      <c r="QJQ193" s="148"/>
      <c r="QJR193" s="148"/>
      <c r="QJS193" s="148"/>
      <c r="QJT193" s="148"/>
      <c r="QJU193" s="148"/>
      <c r="QJV193" s="148"/>
      <c r="QJW193" s="148"/>
      <c r="QJX193" s="148"/>
      <c r="QJY193" s="148"/>
      <c r="QJZ193" s="148"/>
      <c r="QKA193" s="148"/>
      <c r="QKB193" s="148"/>
      <c r="QKC193" s="148"/>
      <c r="QKD193" s="148"/>
      <c r="QKE193" s="148"/>
      <c r="QKF193" s="148"/>
      <c r="QKG193" s="148"/>
      <c r="QKH193" s="148"/>
      <c r="QKI193" s="148"/>
      <c r="QKJ193" s="148"/>
      <c r="QKK193" s="148"/>
      <c r="QKL193" s="148"/>
      <c r="QKM193" s="148"/>
      <c r="QKN193" s="148"/>
      <c r="QKO193" s="148"/>
      <c r="QKP193" s="148"/>
      <c r="QKQ193" s="148"/>
      <c r="QKR193" s="148"/>
      <c r="QKS193" s="148"/>
      <c r="QKT193" s="148"/>
      <c r="QKU193" s="148"/>
      <c r="QKV193" s="148"/>
      <c r="QKW193" s="148"/>
      <c r="QKX193" s="148"/>
      <c r="QKY193" s="148"/>
      <c r="QKZ193" s="148"/>
      <c r="QLA193" s="148"/>
      <c r="QLB193" s="148"/>
      <c r="QLC193" s="148"/>
      <c r="QLD193" s="148"/>
      <c r="QLE193" s="148"/>
      <c r="QLF193" s="148"/>
      <c r="QLG193" s="148"/>
      <c r="QLH193" s="148"/>
      <c r="QLI193" s="148"/>
      <c r="QLJ193" s="148"/>
      <c r="QLK193" s="148"/>
      <c r="QLL193" s="148"/>
      <c r="QLM193" s="148"/>
      <c r="QLN193" s="148"/>
      <c r="QLO193" s="148"/>
      <c r="QLP193" s="148"/>
      <c r="QLQ193" s="148"/>
      <c r="QLR193" s="148"/>
      <c r="QLS193" s="148"/>
      <c r="QLT193" s="148"/>
      <c r="QLU193" s="148"/>
      <c r="QLV193" s="148"/>
      <c r="QLW193" s="148"/>
      <c r="QLX193" s="148"/>
      <c r="QLY193" s="148"/>
      <c r="QLZ193" s="148"/>
      <c r="QMA193" s="148"/>
      <c r="QMB193" s="148"/>
      <c r="QMC193" s="148"/>
      <c r="QMD193" s="148"/>
      <c r="QME193" s="148"/>
      <c r="QMF193" s="148"/>
      <c r="QMG193" s="148"/>
      <c r="QMH193" s="148"/>
      <c r="QMI193" s="148"/>
      <c r="QMJ193" s="148"/>
      <c r="QMK193" s="148"/>
      <c r="QML193" s="148"/>
      <c r="QMM193" s="148"/>
      <c r="QMN193" s="148"/>
      <c r="QMO193" s="148"/>
      <c r="QMP193" s="148"/>
      <c r="QMQ193" s="148"/>
      <c r="QMR193" s="148"/>
      <c r="QMS193" s="148"/>
      <c r="QMT193" s="148"/>
      <c r="QMU193" s="148"/>
      <c r="QMV193" s="148"/>
      <c r="QMW193" s="148"/>
      <c r="QMX193" s="148"/>
      <c r="QMY193" s="148"/>
      <c r="QMZ193" s="148"/>
      <c r="QNA193" s="148"/>
      <c r="QNB193" s="148"/>
      <c r="QNC193" s="148"/>
      <c r="QND193" s="148"/>
      <c r="QNE193" s="148"/>
      <c r="QNF193" s="148"/>
      <c r="QNG193" s="148"/>
      <c r="QNH193" s="148"/>
      <c r="QNI193" s="148"/>
      <c r="QNJ193" s="148"/>
      <c r="QNK193" s="148"/>
      <c r="QNL193" s="148"/>
      <c r="QNM193" s="148"/>
      <c r="QNN193" s="148"/>
      <c r="QNO193" s="148"/>
      <c r="QNP193" s="148"/>
      <c r="QNQ193" s="148"/>
      <c r="QNR193" s="148"/>
      <c r="QNS193" s="148"/>
      <c r="QNT193" s="148"/>
      <c r="QNU193" s="148"/>
      <c r="QNV193" s="148"/>
      <c r="QNW193" s="148"/>
      <c r="QNX193" s="148"/>
      <c r="QNY193" s="148"/>
      <c r="QNZ193" s="148"/>
      <c r="QOA193" s="148"/>
      <c r="QOB193" s="148"/>
      <c r="QOC193" s="148"/>
      <c r="QOD193" s="148"/>
      <c r="QOE193" s="148"/>
      <c r="QOF193" s="148"/>
      <c r="QOG193" s="148"/>
      <c r="QOH193" s="148"/>
      <c r="QOI193" s="148"/>
      <c r="QOJ193" s="148"/>
      <c r="QOK193" s="148"/>
      <c r="QOL193" s="148"/>
      <c r="QOM193" s="148"/>
      <c r="QON193" s="148"/>
      <c r="QOO193" s="148"/>
      <c r="QOP193" s="148"/>
      <c r="QOQ193" s="148"/>
      <c r="QOR193" s="148"/>
      <c r="QOS193" s="148"/>
      <c r="QOT193" s="148"/>
      <c r="QOU193" s="148"/>
      <c r="QOV193" s="148"/>
      <c r="QOW193" s="148"/>
      <c r="QOX193" s="148"/>
      <c r="QOY193" s="148"/>
      <c r="QOZ193" s="148"/>
      <c r="QPA193" s="148"/>
      <c r="QPB193" s="148"/>
      <c r="QPC193" s="148"/>
      <c r="QPD193" s="148"/>
      <c r="QPE193" s="148"/>
      <c r="QPF193" s="148"/>
      <c r="QPG193" s="148"/>
      <c r="QPH193" s="148"/>
      <c r="QPI193" s="148"/>
      <c r="QPJ193" s="148"/>
      <c r="QPK193" s="148"/>
      <c r="QPL193" s="148"/>
      <c r="QPM193" s="148"/>
      <c r="QPN193" s="148"/>
      <c r="QPO193" s="148"/>
      <c r="QPP193" s="148"/>
      <c r="QPQ193" s="148"/>
      <c r="QPR193" s="148"/>
      <c r="QPS193" s="148"/>
      <c r="QPT193" s="148"/>
      <c r="QPU193" s="148"/>
      <c r="QPV193" s="148"/>
      <c r="QPW193" s="148"/>
      <c r="QPX193" s="148"/>
      <c r="QPY193" s="148"/>
      <c r="QPZ193" s="148"/>
      <c r="QQA193" s="148"/>
      <c r="QQB193" s="148"/>
      <c r="QQC193" s="148"/>
      <c r="QQD193" s="148"/>
      <c r="QQE193" s="148"/>
      <c r="QQF193" s="148"/>
      <c r="QQG193" s="148"/>
      <c r="QQH193" s="148"/>
      <c r="QQI193" s="148"/>
      <c r="QQJ193" s="148"/>
      <c r="QQK193" s="148"/>
      <c r="QQL193" s="148"/>
      <c r="QQM193" s="148"/>
      <c r="QQN193" s="148"/>
      <c r="QQO193" s="148"/>
      <c r="QQP193" s="148"/>
      <c r="QQQ193" s="148"/>
      <c r="QQR193" s="148"/>
      <c r="QQS193" s="148"/>
      <c r="QQT193" s="148"/>
      <c r="QQU193" s="148"/>
      <c r="QQV193" s="148"/>
      <c r="QQW193" s="148"/>
      <c r="QQX193" s="148"/>
      <c r="QQY193" s="148"/>
      <c r="QQZ193" s="148"/>
      <c r="QRA193" s="148"/>
      <c r="QRB193" s="148"/>
      <c r="QRC193" s="148"/>
      <c r="QRD193" s="148"/>
      <c r="QRE193" s="148"/>
      <c r="QRF193" s="148"/>
      <c r="QRG193" s="148"/>
      <c r="QRH193" s="148"/>
      <c r="QRI193" s="148"/>
      <c r="QRJ193" s="148"/>
      <c r="QRK193" s="148"/>
      <c r="QRL193" s="148"/>
      <c r="QRM193" s="148"/>
      <c r="QRN193" s="148"/>
      <c r="QRO193" s="148"/>
      <c r="QRP193" s="148"/>
      <c r="QRQ193" s="148"/>
      <c r="QRR193" s="148"/>
      <c r="QRS193" s="148"/>
      <c r="QRT193" s="148"/>
      <c r="QRU193" s="148"/>
      <c r="QRV193" s="148"/>
      <c r="QRW193" s="148"/>
      <c r="QRX193" s="148"/>
      <c r="QRY193" s="148"/>
      <c r="QRZ193" s="148"/>
      <c r="QSA193" s="148"/>
      <c r="QSB193" s="148"/>
      <c r="QSC193" s="148"/>
      <c r="QSD193" s="148"/>
      <c r="QSE193" s="148"/>
      <c r="QSF193" s="148"/>
      <c r="QSG193" s="148"/>
      <c r="QSH193" s="148"/>
      <c r="QSI193" s="148"/>
      <c r="QSJ193" s="148"/>
      <c r="QSK193" s="148"/>
      <c r="QSL193" s="148"/>
      <c r="QSM193" s="148"/>
      <c r="QSN193" s="148"/>
      <c r="QSO193" s="148"/>
      <c r="QSP193" s="148"/>
      <c r="QSQ193" s="148"/>
      <c r="QSR193" s="148"/>
      <c r="QSS193" s="148"/>
      <c r="QST193" s="148"/>
      <c r="QSU193" s="148"/>
      <c r="QSV193" s="148"/>
      <c r="QSW193" s="148"/>
      <c r="QSX193" s="148"/>
      <c r="QSY193" s="148"/>
      <c r="QSZ193" s="148"/>
      <c r="QTA193" s="148"/>
      <c r="QTB193" s="148"/>
      <c r="QTC193" s="148"/>
      <c r="QTD193" s="148"/>
      <c r="QTE193" s="148"/>
      <c r="QTF193" s="148"/>
      <c r="QTG193" s="148"/>
      <c r="QTH193" s="148"/>
      <c r="QTI193" s="148"/>
      <c r="QTJ193" s="148"/>
      <c r="QTK193" s="148"/>
      <c r="QTL193" s="148"/>
      <c r="QTM193" s="148"/>
      <c r="QTN193" s="148"/>
      <c r="QTO193" s="148"/>
      <c r="QTP193" s="148"/>
      <c r="QTQ193" s="148"/>
      <c r="QTR193" s="148"/>
      <c r="QTS193" s="148"/>
      <c r="QTT193" s="148"/>
      <c r="QTU193" s="148"/>
      <c r="QTV193" s="148"/>
      <c r="QTW193" s="148"/>
      <c r="QTX193" s="148"/>
      <c r="QTY193" s="148"/>
      <c r="QTZ193" s="148"/>
      <c r="QUA193" s="148"/>
      <c r="QUB193" s="148"/>
      <c r="QUC193" s="148"/>
      <c r="QUD193" s="148"/>
      <c r="QUE193" s="148"/>
      <c r="QUF193" s="148"/>
      <c r="QUG193" s="148"/>
      <c r="QUH193" s="148"/>
      <c r="QUI193" s="148"/>
      <c r="QUJ193" s="148"/>
      <c r="QUK193" s="148"/>
      <c r="QUL193" s="148"/>
      <c r="QUM193" s="148"/>
      <c r="QUN193" s="148"/>
      <c r="QUO193" s="148"/>
      <c r="QUP193" s="148"/>
      <c r="QUQ193" s="148"/>
      <c r="QUR193" s="148"/>
      <c r="QUS193" s="148"/>
      <c r="QUT193" s="148"/>
      <c r="QUU193" s="148"/>
      <c r="QUV193" s="148"/>
      <c r="QUW193" s="148"/>
      <c r="QUX193" s="148"/>
      <c r="QUY193" s="148"/>
      <c r="QUZ193" s="148"/>
      <c r="QVA193" s="148"/>
      <c r="QVB193" s="148"/>
      <c r="QVC193" s="148"/>
      <c r="QVD193" s="148"/>
      <c r="QVE193" s="148"/>
      <c r="QVF193" s="148"/>
      <c r="QVG193" s="148"/>
      <c r="QVH193" s="148"/>
      <c r="QVI193" s="148"/>
      <c r="QVJ193" s="148"/>
      <c r="QVK193" s="148"/>
      <c r="QVL193" s="148"/>
      <c r="QVM193" s="148"/>
      <c r="QVN193" s="148"/>
      <c r="QVO193" s="148"/>
      <c r="QVP193" s="148"/>
      <c r="QVQ193" s="148"/>
      <c r="QVR193" s="148"/>
      <c r="QVS193" s="148"/>
      <c r="QVT193" s="148"/>
      <c r="QVU193" s="148"/>
      <c r="QVV193" s="148"/>
      <c r="QVW193" s="148"/>
      <c r="QVX193" s="148"/>
      <c r="QVY193" s="148"/>
      <c r="QVZ193" s="148"/>
      <c r="QWA193" s="148"/>
      <c r="QWB193" s="148"/>
      <c r="QWC193" s="148"/>
      <c r="QWD193" s="148"/>
      <c r="QWE193" s="148"/>
      <c r="QWF193" s="148"/>
      <c r="QWG193" s="148"/>
      <c r="QWH193" s="148"/>
      <c r="QWI193" s="148"/>
      <c r="QWJ193" s="148"/>
      <c r="QWK193" s="148"/>
      <c r="QWL193" s="148"/>
      <c r="QWM193" s="148"/>
      <c r="QWN193" s="148"/>
      <c r="QWO193" s="148"/>
      <c r="QWP193" s="148"/>
      <c r="QWQ193" s="148"/>
      <c r="QWR193" s="148"/>
      <c r="QWS193" s="148"/>
      <c r="QWT193" s="148"/>
      <c r="QWU193" s="148"/>
      <c r="QWV193" s="148"/>
      <c r="QWW193" s="148"/>
      <c r="QWX193" s="148"/>
      <c r="QWY193" s="148"/>
      <c r="QWZ193" s="148"/>
      <c r="QXA193" s="148"/>
      <c r="QXB193" s="148"/>
      <c r="QXC193" s="148"/>
      <c r="QXD193" s="148"/>
      <c r="QXE193" s="148"/>
      <c r="QXF193" s="148"/>
      <c r="QXG193" s="148"/>
      <c r="QXH193" s="148"/>
      <c r="QXI193" s="148"/>
      <c r="QXJ193" s="148"/>
      <c r="QXK193" s="148"/>
      <c r="QXL193" s="148"/>
      <c r="QXM193" s="148"/>
      <c r="QXN193" s="148"/>
      <c r="QXO193" s="148"/>
      <c r="QXP193" s="148"/>
      <c r="QXQ193" s="148"/>
      <c r="QXR193" s="148"/>
      <c r="QXS193" s="148"/>
      <c r="QXT193" s="148"/>
      <c r="QXU193" s="148"/>
      <c r="QXV193" s="148"/>
      <c r="QXW193" s="148"/>
      <c r="QXX193" s="148"/>
      <c r="QXY193" s="148"/>
      <c r="QXZ193" s="148"/>
      <c r="QYA193" s="148"/>
      <c r="QYB193" s="148"/>
      <c r="QYC193" s="148"/>
      <c r="QYD193" s="148"/>
      <c r="QYE193" s="148"/>
      <c r="QYF193" s="148"/>
      <c r="QYG193" s="148"/>
      <c r="QYH193" s="148"/>
      <c r="QYI193" s="148"/>
      <c r="QYJ193" s="148"/>
      <c r="QYK193" s="148"/>
      <c r="QYL193" s="148"/>
      <c r="QYM193" s="148"/>
      <c r="QYN193" s="148"/>
      <c r="QYO193" s="148"/>
      <c r="QYP193" s="148"/>
      <c r="QYQ193" s="148"/>
      <c r="QYR193" s="148"/>
      <c r="QYS193" s="148"/>
      <c r="QYT193" s="148"/>
      <c r="QYU193" s="148"/>
      <c r="QYV193" s="148"/>
      <c r="QYW193" s="148"/>
      <c r="QYX193" s="148"/>
      <c r="QYY193" s="148"/>
      <c r="QYZ193" s="148"/>
      <c r="QZA193" s="148"/>
      <c r="QZB193" s="148"/>
      <c r="QZC193" s="148"/>
      <c r="QZD193" s="148"/>
      <c r="QZE193" s="148"/>
      <c r="QZF193" s="148"/>
      <c r="QZG193" s="148"/>
      <c r="QZH193" s="148"/>
      <c r="QZI193" s="148"/>
      <c r="QZJ193" s="148"/>
      <c r="QZK193" s="148"/>
      <c r="QZL193" s="148"/>
      <c r="QZM193" s="148"/>
      <c r="QZN193" s="148"/>
      <c r="QZO193" s="148"/>
      <c r="QZP193" s="148"/>
      <c r="QZQ193" s="148"/>
      <c r="QZR193" s="148"/>
      <c r="QZS193" s="148"/>
      <c r="QZT193" s="148"/>
      <c r="QZU193" s="148"/>
      <c r="QZV193" s="148"/>
      <c r="QZW193" s="148"/>
      <c r="QZX193" s="148"/>
      <c r="QZY193" s="148"/>
      <c r="QZZ193" s="148"/>
      <c r="RAA193" s="148"/>
      <c r="RAB193" s="148"/>
      <c r="RAC193" s="148"/>
      <c r="RAD193" s="148"/>
      <c r="RAE193" s="148"/>
      <c r="RAF193" s="148"/>
      <c r="RAG193" s="148"/>
      <c r="RAH193" s="148"/>
      <c r="RAI193" s="148"/>
      <c r="RAJ193" s="148"/>
      <c r="RAK193" s="148"/>
      <c r="RAL193" s="148"/>
      <c r="RAM193" s="148"/>
      <c r="RAN193" s="148"/>
      <c r="RAO193" s="148"/>
      <c r="RAP193" s="148"/>
      <c r="RAQ193" s="148"/>
      <c r="RAR193" s="148"/>
      <c r="RAS193" s="148"/>
      <c r="RAT193" s="148"/>
      <c r="RAU193" s="148"/>
      <c r="RAV193" s="148"/>
      <c r="RAW193" s="148"/>
      <c r="RAX193" s="148"/>
      <c r="RAY193" s="148"/>
      <c r="RAZ193" s="148"/>
      <c r="RBA193" s="148"/>
      <c r="RBB193" s="148"/>
      <c r="RBC193" s="148"/>
      <c r="RBD193" s="148"/>
      <c r="RBE193" s="148"/>
      <c r="RBF193" s="148"/>
      <c r="RBG193" s="148"/>
      <c r="RBH193" s="148"/>
      <c r="RBI193" s="148"/>
      <c r="RBJ193" s="148"/>
      <c r="RBK193" s="148"/>
      <c r="RBL193" s="148"/>
      <c r="RBM193" s="148"/>
      <c r="RBN193" s="148"/>
      <c r="RBO193" s="148"/>
      <c r="RBP193" s="148"/>
      <c r="RBQ193" s="148"/>
      <c r="RBR193" s="148"/>
      <c r="RBS193" s="148"/>
      <c r="RBT193" s="148"/>
      <c r="RBU193" s="148"/>
      <c r="RBV193" s="148"/>
      <c r="RBW193" s="148"/>
      <c r="RBX193" s="148"/>
      <c r="RBY193" s="148"/>
      <c r="RBZ193" s="148"/>
      <c r="RCA193" s="148"/>
      <c r="RCB193" s="148"/>
      <c r="RCC193" s="148"/>
      <c r="RCD193" s="148"/>
      <c r="RCE193" s="148"/>
      <c r="RCF193" s="148"/>
      <c r="RCG193" s="148"/>
      <c r="RCH193" s="148"/>
      <c r="RCI193" s="148"/>
      <c r="RCJ193" s="148"/>
      <c r="RCK193" s="148"/>
      <c r="RCL193" s="148"/>
      <c r="RCM193" s="148"/>
      <c r="RCN193" s="148"/>
      <c r="RCO193" s="148"/>
      <c r="RCP193" s="148"/>
      <c r="RCQ193" s="148"/>
      <c r="RCR193" s="148"/>
      <c r="RCS193" s="148"/>
      <c r="RCT193" s="148"/>
      <c r="RCU193" s="148"/>
      <c r="RCV193" s="148"/>
      <c r="RCW193" s="148"/>
      <c r="RCX193" s="148"/>
      <c r="RCY193" s="148"/>
      <c r="RCZ193" s="148"/>
      <c r="RDA193" s="148"/>
      <c r="RDB193" s="148"/>
      <c r="RDC193" s="148"/>
      <c r="RDD193" s="148"/>
      <c r="RDE193" s="148"/>
      <c r="RDF193" s="148"/>
      <c r="RDG193" s="148"/>
      <c r="RDH193" s="148"/>
      <c r="RDI193" s="148"/>
      <c r="RDJ193" s="148"/>
      <c r="RDK193" s="148"/>
      <c r="RDL193" s="148"/>
      <c r="RDM193" s="148"/>
      <c r="RDN193" s="148"/>
      <c r="RDO193" s="148"/>
      <c r="RDP193" s="148"/>
      <c r="RDQ193" s="148"/>
      <c r="RDR193" s="148"/>
      <c r="RDS193" s="148"/>
      <c r="RDT193" s="148"/>
      <c r="RDU193" s="148"/>
      <c r="RDV193" s="148"/>
      <c r="RDW193" s="148"/>
      <c r="RDX193" s="148"/>
      <c r="RDY193" s="148"/>
      <c r="RDZ193" s="148"/>
      <c r="REA193" s="148"/>
      <c r="REB193" s="148"/>
      <c r="REC193" s="148"/>
      <c r="RED193" s="148"/>
      <c r="REE193" s="148"/>
      <c r="REF193" s="148"/>
      <c r="REG193" s="148"/>
      <c r="REH193" s="148"/>
      <c r="REI193" s="148"/>
      <c r="REJ193" s="148"/>
      <c r="REK193" s="148"/>
      <c r="REL193" s="148"/>
      <c r="REM193" s="148"/>
      <c r="REN193" s="148"/>
      <c r="REO193" s="148"/>
      <c r="REP193" s="148"/>
      <c r="REQ193" s="148"/>
      <c r="RER193" s="148"/>
      <c r="RES193" s="148"/>
      <c r="RET193" s="148"/>
      <c r="REU193" s="148"/>
      <c r="REV193" s="148"/>
      <c r="REW193" s="148"/>
      <c r="REX193" s="148"/>
      <c r="REY193" s="148"/>
      <c r="REZ193" s="148"/>
      <c r="RFA193" s="148"/>
      <c r="RFB193" s="148"/>
      <c r="RFC193" s="148"/>
      <c r="RFD193" s="148"/>
      <c r="RFE193" s="148"/>
      <c r="RFF193" s="148"/>
      <c r="RFG193" s="148"/>
      <c r="RFH193" s="148"/>
      <c r="RFI193" s="148"/>
      <c r="RFJ193" s="148"/>
      <c r="RFK193" s="148"/>
      <c r="RFL193" s="148"/>
      <c r="RFM193" s="148"/>
      <c r="RFN193" s="148"/>
      <c r="RFO193" s="148"/>
      <c r="RFP193" s="148"/>
      <c r="RFQ193" s="148"/>
      <c r="RFR193" s="148"/>
      <c r="RFS193" s="148"/>
      <c r="RFT193" s="148"/>
      <c r="RFU193" s="148"/>
      <c r="RFV193" s="148"/>
      <c r="RFW193" s="148"/>
      <c r="RFX193" s="148"/>
      <c r="RFY193" s="148"/>
      <c r="RFZ193" s="148"/>
      <c r="RGA193" s="148"/>
      <c r="RGB193" s="148"/>
      <c r="RGC193" s="148"/>
      <c r="RGD193" s="148"/>
      <c r="RGE193" s="148"/>
      <c r="RGF193" s="148"/>
      <c r="RGG193" s="148"/>
      <c r="RGH193" s="148"/>
      <c r="RGI193" s="148"/>
      <c r="RGJ193" s="148"/>
      <c r="RGK193" s="148"/>
      <c r="RGL193" s="148"/>
      <c r="RGM193" s="148"/>
      <c r="RGN193" s="148"/>
      <c r="RGO193" s="148"/>
      <c r="RGP193" s="148"/>
      <c r="RGQ193" s="148"/>
      <c r="RGR193" s="148"/>
      <c r="RGS193" s="148"/>
      <c r="RGT193" s="148"/>
      <c r="RGU193" s="148"/>
      <c r="RGV193" s="148"/>
      <c r="RGW193" s="148"/>
      <c r="RGX193" s="148"/>
      <c r="RGY193" s="148"/>
      <c r="RGZ193" s="148"/>
      <c r="RHA193" s="148"/>
      <c r="RHB193" s="148"/>
      <c r="RHC193" s="148"/>
      <c r="RHD193" s="148"/>
      <c r="RHE193" s="148"/>
      <c r="RHF193" s="148"/>
      <c r="RHG193" s="148"/>
      <c r="RHH193" s="148"/>
      <c r="RHI193" s="148"/>
      <c r="RHJ193" s="148"/>
      <c r="RHK193" s="148"/>
      <c r="RHL193" s="148"/>
      <c r="RHM193" s="148"/>
      <c r="RHN193" s="148"/>
      <c r="RHO193" s="148"/>
      <c r="RHP193" s="148"/>
      <c r="RHQ193" s="148"/>
      <c r="RHR193" s="148"/>
      <c r="RHS193" s="148"/>
      <c r="RHT193" s="148"/>
      <c r="RHU193" s="148"/>
      <c r="RHV193" s="148"/>
      <c r="RHW193" s="148"/>
      <c r="RHX193" s="148"/>
      <c r="RHY193" s="148"/>
      <c r="RHZ193" s="148"/>
      <c r="RIA193" s="148"/>
      <c r="RIB193" s="148"/>
      <c r="RIC193" s="148"/>
      <c r="RID193" s="148"/>
      <c r="RIE193" s="148"/>
      <c r="RIF193" s="148"/>
      <c r="RIG193" s="148"/>
      <c r="RIH193" s="148"/>
      <c r="RII193" s="148"/>
      <c r="RIJ193" s="148"/>
      <c r="RIK193" s="148"/>
      <c r="RIL193" s="148"/>
      <c r="RIM193" s="148"/>
      <c r="RIN193" s="148"/>
      <c r="RIO193" s="148"/>
      <c r="RIP193" s="148"/>
      <c r="RIQ193" s="148"/>
      <c r="RIR193" s="148"/>
      <c r="RIS193" s="148"/>
      <c r="RIT193" s="148"/>
      <c r="RIU193" s="148"/>
      <c r="RIV193" s="148"/>
      <c r="RIW193" s="148"/>
      <c r="RIX193" s="148"/>
      <c r="RIY193" s="148"/>
      <c r="RIZ193" s="148"/>
      <c r="RJA193" s="148"/>
      <c r="RJB193" s="148"/>
      <c r="RJC193" s="148"/>
      <c r="RJD193" s="148"/>
      <c r="RJE193" s="148"/>
      <c r="RJF193" s="148"/>
      <c r="RJG193" s="148"/>
      <c r="RJH193" s="148"/>
      <c r="RJI193" s="148"/>
      <c r="RJJ193" s="148"/>
      <c r="RJK193" s="148"/>
      <c r="RJL193" s="148"/>
      <c r="RJM193" s="148"/>
      <c r="RJN193" s="148"/>
      <c r="RJO193" s="148"/>
      <c r="RJP193" s="148"/>
      <c r="RJQ193" s="148"/>
      <c r="RJR193" s="148"/>
      <c r="RJS193" s="148"/>
      <c r="RJT193" s="148"/>
      <c r="RJU193" s="148"/>
      <c r="RJV193" s="148"/>
      <c r="RJW193" s="148"/>
      <c r="RJX193" s="148"/>
      <c r="RJY193" s="148"/>
      <c r="RJZ193" s="148"/>
      <c r="RKA193" s="148"/>
      <c r="RKB193" s="148"/>
      <c r="RKC193" s="148"/>
      <c r="RKD193" s="148"/>
      <c r="RKE193" s="148"/>
      <c r="RKF193" s="148"/>
      <c r="RKG193" s="148"/>
      <c r="RKH193" s="148"/>
      <c r="RKI193" s="148"/>
      <c r="RKJ193" s="148"/>
      <c r="RKK193" s="148"/>
      <c r="RKL193" s="148"/>
      <c r="RKM193" s="148"/>
      <c r="RKN193" s="148"/>
      <c r="RKO193" s="148"/>
      <c r="RKP193" s="148"/>
      <c r="RKQ193" s="148"/>
      <c r="RKR193" s="148"/>
      <c r="RKS193" s="148"/>
      <c r="RKT193" s="148"/>
      <c r="RKU193" s="148"/>
      <c r="RKV193" s="148"/>
      <c r="RKW193" s="148"/>
      <c r="RKX193" s="148"/>
      <c r="RKY193" s="148"/>
      <c r="RKZ193" s="148"/>
      <c r="RLA193" s="148"/>
      <c r="RLB193" s="148"/>
      <c r="RLC193" s="148"/>
      <c r="RLD193" s="148"/>
      <c r="RLE193" s="148"/>
      <c r="RLF193" s="148"/>
      <c r="RLG193" s="148"/>
      <c r="RLH193" s="148"/>
      <c r="RLI193" s="148"/>
      <c r="RLJ193" s="148"/>
      <c r="RLK193" s="148"/>
      <c r="RLL193" s="148"/>
      <c r="RLM193" s="148"/>
      <c r="RLN193" s="148"/>
      <c r="RLO193" s="148"/>
      <c r="RLP193" s="148"/>
      <c r="RLQ193" s="148"/>
      <c r="RLR193" s="148"/>
      <c r="RLS193" s="148"/>
      <c r="RLT193" s="148"/>
      <c r="RLU193" s="148"/>
      <c r="RLV193" s="148"/>
      <c r="RLW193" s="148"/>
      <c r="RLX193" s="148"/>
      <c r="RLY193" s="148"/>
      <c r="RLZ193" s="148"/>
      <c r="RMA193" s="148"/>
      <c r="RMB193" s="148"/>
      <c r="RMC193" s="148"/>
      <c r="RMD193" s="148"/>
      <c r="RME193" s="148"/>
      <c r="RMF193" s="148"/>
      <c r="RMG193" s="148"/>
      <c r="RMH193" s="148"/>
      <c r="RMI193" s="148"/>
      <c r="RMJ193" s="148"/>
      <c r="RMK193" s="148"/>
      <c r="RML193" s="148"/>
      <c r="RMM193" s="148"/>
      <c r="RMN193" s="148"/>
      <c r="RMO193" s="148"/>
      <c r="RMP193" s="148"/>
      <c r="RMQ193" s="148"/>
      <c r="RMR193" s="148"/>
      <c r="RMS193" s="148"/>
      <c r="RMT193" s="148"/>
      <c r="RMU193" s="148"/>
      <c r="RMV193" s="148"/>
      <c r="RMW193" s="148"/>
      <c r="RMX193" s="148"/>
      <c r="RMY193" s="148"/>
      <c r="RMZ193" s="148"/>
      <c r="RNA193" s="148"/>
      <c r="RNB193" s="148"/>
      <c r="RNC193" s="148"/>
      <c r="RND193" s="148"/>
      <c r="RNE193" s="148"/>
      <c r="RNF193" s="148"/>
      <c r="RNG193" s="148"/>
      <c r="RNH193" s="148"/>
      <c r="RNI193" s="148"/>
      <c r="RNJ193" s="148"/>
      <c r="RNK193" s="148"/>
      <c r="RNL193" s="148"/>
      <c r="RNM193" s="148"/>
      <c r="RNN193" s="148"/>
      <c r="RNO193" s="148"/>
      <c r="RNP193" s="148"/>
      <c r="RNQ193" s="148"/>
      <c r="RNR193" s="148"/>
      <c r="RNS193" s="148"/>
      <c r="RNT193" s="148"/>
      <c r="RNU193" s="148"/>
      <c r="RNV193" s="148"/>
      <c r="RNW193" s="148"/>
      <c r="RNX193" s="148"/>
      <c r="RNY193" s="148"/>
      <c r="RNZ193" s="148"/>
      <c r="ROA193" s="148"/>
      <c r="ROB193" s="148"/>
      <c r="ROC193" s="148"/>
      <c r="ROD193" s="148"/>
      <c r="ROE193" s="148"/>
      <c r="ROF193" s="148"/>
      <c r="ROG193" s="148"/>
      <c r="ROH193" s="148"/>
      <c r="ROI193" s="148"/>
      <c r="ROJ193" s="148"/>
      <c r="ROK193" s="148"/>
      <c r="ROL193" s="148"/>
      <c r="ROM193" s="148"/>
      <c r="RON193" s="148"/>
      <c r="ROO193" s="148"/>
      <c r="ROP193" s="148"/>
      <c r="ROQ193" s="148"/>
      <c r="ROR193" s="148"/>
      <c r="ROS193" s="148"/>
      <c r="ROT193" s="148"/>
      <c r="ROU193" s="148"/>
      <c r="ROV193" s="148"/>
      <c r="ROW193" s="148"/>
      <c r="ROX193" s="148"/>
      <c r="ROY193" s="148"/>
      <c r="ROZ193" s="148"/>
      <c r="RPA193" s="148"/>
      <c r="RPB193" s="148"/>
      <c r="RPC193" s="148"/>
      <c r="RPD193" s="148"/>
      <c r="RPE193" s="148"/>
      <c r="RPF193" s="148"/>
      <c r="RPG193" s="148"/>
      <c r="RPH193" s="148"/>
      <c r="RPI193" s="148"/>
      <c r="RPJ193" s="148"/>
      <c r="RPK193" s="148"/>
      <c r="RPL193" s="148"/>
      <c r="RPM193" s="148"/>
      <c r="RPN193" s="148"/>
      <c r="RPO193" s="148"/>
      <c r="RPP193" s="148"/>
      <c r="RPQ193" s="148"/>
      <c r="RPR193" s="148"/>
      <c r="RPS193" s="148"/>
      <c r="RPT193" s="148"/>
      <c r="RPU193" s="148"/>
      <c r="RPV193" s="148"/>
      <c r="RPW193" s="148"/>
      <c r="RPX193" s="148"/>
      <c r="RPY193" s="148"/>
      <c r="RPZ193" s="148"/>
      <c r="RQA193" s="148"/>
      <c r="RQB193" s="148"/>
      <c r="RQC193" s="148"/>
      <c r="RQD193" s="148"/>
      <c r="RQE193" s="148"/>
      <c r="RQF193" s="148"/>
      <c r="RQG193" s="148"/>
      <c r="RQH193" s="148"/>
      <c r="RQI193" s="148"/>
      <c r="RQJ193" s="148"/>
      <c r="RQK193" s="148"/>
      <c r="RQL193" s="148"/>
      <c r="RQM193" s="148"/>
      <c r="RQN193" s="148"/>
      <c r="RQO193" s="148"/>
      <c r="RQP193" s="148"/>
      <c r="RQQ193" s="148"/>
      <c r="RQR193" s="148"/>
      <c r="RQS193" s="148"/>
      <c r="RQT193" s="148"/>
      <c r="RQU193" s="148"/>
      <c r="RQV193" s="148"/>
      <c r="RQW193" s="148"/>
      <c r="RQX193" s="148"/>
      <c r="RQY193" s="148"/>
      <c r="RQZ193" s="148"/>
      <c r="RRA193" s="148"/>
      <c r="RRB193" s="148"/>
      <c r="RRC193" s="148"/>
      <c r="RRD193" s="148"/>
      <c r="RRE193" s="148"/>
      <c r="RRF193" s="148"/>
      <c r="RRG193" s="148"/>
      <c r="RRH193" s="148"/>
      <c r="RRI193" s="148"/>
      <c r="RRJ193" s="148"/>
      <c r="RRK193" s="148"/>
      <c r="RRL193" s="148"/>
      <c r="RRM193" s="148"/>
      <c r="RRN193" s="148"/>
      <c r="RRO193" s="148"/>
      <c r="RRP193" s="148"/>
      <c r="RRQ193" s="148"/>
      <c r="RRR193" s="148"/>
      <c r="RRS193" s="148"/>
      <c r="RRT193" s="148"/>
      <c r="RRU193" s="148"/>
      <c r="RRV193" s="148"/>
      <c r="RRW193" s="148"/>
      <c r="RRX193" s="148"/>
      <c r="RRY193" s="148"/>
      <c r="RRZ193" s="148"/>
      <c r="RSA193" s="148"/>
      <c r="RSB193" s="148"/>
      <c r="RSC193" s="148"/>
      <c r="RSD193" s="148"/>
      <c r="RSE193" s="148"/>
      <c r="RSF193" s="148"/>
      <c r="RSG193" s="148"/>
      <c r="RSH193" s="148"/>
      <c r="RSI193" s="148"/>
      <c r="RSJ193" s="148"/>
      <c r="RSK193" s="148"/>
      <c r="RSL193" s="148"/>
      <c r="RSM193" s="148"/>
      <c r="RSN193" s="148"/>
      <c r="RSO193" s="148"/>
      <c r="RSP193" s="148"/>
      <c r="RSQ193" s="148"/>
      <c r="RSR193" s="148"/>
      <c r="RSS193" s="148"/>
      <c r="RST193" s="148"/>
      <c r="RSU193" s="148"/>
      <c r="RSV193" s="148"/>
      <c r="RSW193" s="148"/>
      <c r="RSX193" s="148"/>
      <c r="RSY193" s="148"/>
      <c r="RSZ193" s="148"/>
      <c r="RTA193" s="148"/>
      <c r="RTB193" s="148"/>
      <c r="RTC193" s="148"/>
      <c r="RTD193" s="148"/>
      <c r="RTE193" s="148"/>
      <c r="RTF193" s="148"/>
      <c r="RTG193" s="148"/>
      <c r="RTH193" s="148"/>
      <c r="RTI193" s="148"/>
      <c r="RTJ193" s="148"/>
      <c r="RTK193" s="148"/>
      <c r="RTL193" s="148"/>
      <c r="RTM193" s="148"/>
      <c r="RTN193" s="148"/>
      <c r="RTO193" s="148"/>
      <c r="RTP193" s="148"/>
      <c r="RTQ193" s="148"/>
      <c r="RTR193" s="148"/>
      <c r="RTS193" s="148"/>
      <c r="RTT193" s="148"/>
      <c r="RTU193" s="148"/>
      <c r="RTV193" s="148"/>
      <c r="RTW193" s="148"/>
      <c r="RTX193" s="148"/>
      <c r="RTY193" s="148"/>
      <c r="RTZ193" s="148"/>
      <c r="RUA193" s="148"/>
      <c r="RUB193" s="148"/>
      <c r="RUC193" s="148"/>
      <c r="RUD193" s="148"/>
      <c r="RUE193" s="148"/>
      <c r="RUF193" s="148"/>
      <c r="RUG193" s="148"/>
      <c r="RUH193" s="148"/>
      <c r="RUI193" s="148"/>
      <c r="RUJ193" s="148"/>
      <c r="RUK193" s="148"/>
      <c r="RUL193" s="148"/>
      <c r="RUM193" s="148"/>
      <c r="RUN193" s="148"/>
      <c r="RUO193" s="148"/>
      <c r="RUP193" s="148"/>
      <c r="RUQ193" s="148"/>
      <c r="RUR193" s="148"/>
      <c r="RUS193" s="148"/>
      <c r="RUT193" s="148"/>
      <c r="RUU193" s="148"/>
      <c r="RUV193" s="148"/>
      <c r="RUW193" s="148"/>
      <c r="RUX193" s="148"/>
      <c r="RUY193" s="148"/>
      <c r="RUZ193" s="148"/>
      <c r="RVA193" s="148"/>
      <c r="RVB193" s="148"/>
      <c r="RVC193" s="148"/>
      <c r="RVD193" s="148"/>
      <c r="RVE193" s="148"/>
      <c r="RVF193" s="148"/>
      <c r="RVG193" s="148"/>
      <c r="RVH193" s="148"/>
      <c r="RVI193" s="148"/>
      <c r="RVJ193" s="148"/>
      <c r="RVK193" s="148"/>
      <c r="RVL193" s="148"/>
      <c r="RVM193" s="148"/>
      <c r="RVN193" s="148"/>
      <c r="RVO193" s="148"/>
      <c r="RVP193" s="148"/>
      <c r="RVQ193" s="148"/>
      <c r="RVR193" s="148"/>
      <c r="RVS193" s="148"/>
      <c r="RVT193" s="148"/>
      <c r="RVU193" s="148"/>
      <c r="RVV193" s="148"/>
      <c r="RVW193" s="148"/>
      <c r="RVX193" s="148"/>
      <c r="RVY193" s="148"/>
      <c r="RVZ193" s="148"/>
      <c r="RWA193" s="148"/>
      <c r="RWB193" s="148"/>
      <c r="RWC193" s="148"/>
      <c r="RWD193" s="148"/>
      <c r="RWE193" s="148"/>
      <c r="RWF193" s="148"/>
      <c r="RWG193" s="148"/>
      <c r="RWH193" s="148"/>
      <c r="RWI193" s="148"/>
      <c r="RWJ193" s="148"/>
      <c r="RWK193" s="148"/>
      <c r="RWL193" s="148"/>
      <c r="RWM193" s="148"/>
      <c r="RWN193" s="148"/>
      <c r="RWO193" s="148"/>
      <c r="RWP193" s="148"/>
      <c r="RWQ193" s="148"/>
      <c r="RWR193" s="148"/>
      <c r="RWS193" s="148"/>
      <c r="RWT193" s="148"/>
      <c r="RWU193" s="148"/>
      <c r="RWV193" s="148"/>
      <c r="RWW193" s="148"/>
      <c r="RWX193" s="148"/>
      <c r="RWY193" s="148"/>
      <c r="RWZ193" s="148"/>
      <c r="RXA193" s="148"/>
      <c r="RXB193" s="148"/>
      <c r="RXC193" s="148"/>
      <c r="RXD193" s="148"/>
      <c r="RXE193" s="148"/>
      <c r="RXF193" s="148"/>
      <c r="RXG193" s="148"/>
      <c r="RXH193" s="148"/>
      <c r="RXI193" s="148"/>
      <c r="RXJ193" s="148"/>
      <c r="RXK193" s="148"/>
      <c r="RXL193" s="148"/>
      <c r="RXM193" s="148"/>
      <c r="RXN193" s="148"/>
      <c r="RXO193" s="148"/>
      <c r="RXP193" s="148"/>
      <c r="RXQ193" s="148"/>
      <c r="RXR193" s="148"/>
      <c r="RXS193" s="148"/>
      <c r="RXT193" s="148"/>
      <c r="RXU193" s="148"/>
      <c r="RXV193" s="148"/>
      <c r="RXW193" s="148"/>
      <c r="RXX193" s="148"/>
      <c r="RXY193" s="148"/>
      <c r="RXZ193" s="148"/>
      <c r="RYA193" s="148"/>
      <c r="RYB193" s="148"/>
      <c r="RYC193" s="148"/>
      <c r="RYD193" s="148"/>
      <c r="RYE193" s="148"/>
      <c r="RYF193" s="148"/>
      <c r="RYG193" s="148"/>
      <c r="RYH193" s="148"/>
      <c r="RYI193" s="148"/>
      <c r="RYJ193" s="148"/>
      <c r="RYK193" s="148"/>
      <c r="RYL193" s="148"/>
      <c r="RYM193" s="148"/>
      <c r="RYN193" s="148"/>
      <c r="RYO193" s="148"/>
      <c r="RYP193" s="148"/>
      <c r="RYQ193" s="148"/>
      <c r="RYR193" s="148"/>
      <c r="RYS193" s="148"/>
      <c r="RYT193" s="148"/>
      <c r="RYU193" s="148"/>
      <c r="RYV193" s="148"/>
      <c r="RYW193" s="148"/>
      <c r="RYX193" s="148"/>
      <c r="RYY193" s="148"/>
      <c r="RYZ193" s="148"/>
      <c r="RZA193" s="148"/>
      <c r="RZB193" s="148"/>
      <c r="RZC193" s="148"/>
      <c r="RZD193" s="148"/>
      <c r="RZE193" s="148"/>
      <c r="RZF193" s="148"/>
      <c r="RZG193" s="148"/>
      <c r="RZH193" s="148"/>
      <c r="RZI193" s="148"/>
      <c r="RZJ193" s="148"/>
      <c r="RZK193" s="148"/>
      <c r="RZL193" s="148"/>
      <c r="RZM193" s="148"/>
      <c r="RZN193" s="148"/>
      <c r="RZO193" s="148"/>
      <c r="RZP193" s="148"/>
      <c r="RZQ193" s="148"/>
      <c r="RZR193" s="148"/>
      <c r="RZS193" s="148"/>
      <c r="RZT193" s="148"/>
      <c r="RZU193" s="148"/>
      <c r="RZV193" s="148"/>
      <c r="RZW193" s="148"/>
      <c r="RZX193" s="148"/>
      <c r="RZY193" s="148"/>
      <c r="RZZ193" s="148"/>
      <c r="SAA193" s="148"/>
      <c r="SAB193" s="148"/>
      <c r="SAC193" s="148"/>
      <c r="SAD193" s="148"/>
      <c r="SAE193" s="148"/>
      <c r="SAF193" s="148"/>
      <c r="SAG193" s="148"/>
      <c r="SAH193" s="148"/>
      <c r="SAI193" s="148"/>
      <c r="SAJ193" s="148"/>
      <c r="SAK193" s="148"/>
      <c r="SAL193" s="148"/>
      <c r="SAM193" s="148"/>
      <c r="SAN193" s="148"/>
      <c r="SAO193" s="148"/>
      <c r="SAP193" s="148"/>
      <c r="SAQ193" s="148"/>
      <c r="SAR193" s="148"/>
      <c r="SAS193" s="148"/>
      <c r="SAT193" s="148"/>
      <c r="SAU193" s="148"/>
      <c r="SAV193" s="148"/>
      <c r="SAW193" s="148"/>
      <c r="SAX193" s="148"/>
      <c r="SAY193" s="148"/>
      <c r="SAZ193" s="148"/>
      <c r="SBA193" s="148"/>
      <c r="SBB193" s="148"/>
      <c r="SBC193" s="148"/>
      <c r="SBD193" s="148"/>
      <c r="SBE193" s="148"/>
      <c r="SBF193" s="148"/>
      <c r="SBG193" s="148"/>
      <c r="SBH193" s="148"/>
      <c r="SBI193" s="148"/>
      <c r="SBJ193" s="148"/>
      <c r="SBK193" s="148"/>
      <c r="SBL193" s="148"/>
      <c r="SBM193" s="148"/>
      <c r="SBN193" s="148"/>
      <c r="SBO193" s="148"/>
      <c r="SBP193" s="148"/>
      <c r="SBQ193" s="148"/>
      <c r="SBR193" s="148"/>
      <c r="SBS193" s="148"/>
      <c r="SBT193" s="148"/>
      <c r="SBU193" s="148"/>
      <c r="SBV193" s="148"/>
      <c r="SBW193" s="148"/>
      <c r="SBX193" s="148"/>
      <c r="SBY193" s="148"/>
      <c r="SBZ193" s="148"/>
      <c r="SCA193" s="148"/>
      <c r="SCB193" s="148"/>
      <c r="SCC193" s="148"/>
      <c r="SCD193" s="148"/>
      <c r="SCE193" s="148"/>
      <c r="SCF193" s="148"/>
      <c r="SCG193" s="148"/>
      <c r="SCH193" s="148"/>
      <c r="SCI193" s="148"/>
      <c r="SCJ193" s="148"/>
      <c r="SCK193" s="148"/>
      <c r="SCL193" s="148"/>
      <c r="SCM193" s="148"/>
      <c r="SCN193" s="148"/>
      <c r="SCO193" s="148"/>
      <c r="SCP193" s="148"/>
      <c r="SCQ193" s="148"/>
      <c r="SCR193" s="148"/>
      <c r="SCS193" s="148"/>
      <c r="SCT193" s="148"/>
      <c r="SCU193" s="148"/>
      <c r="SCV193" s="148"/>
      <c r="SCW193" s="148"/>
      <c r="SCX193" s="148"/>
      <c r="SCY193" s="148"/>
      <c r="SCZ193" s="148"/>
      <c r="SDA193" s="148"/>
      <c r="SDB193" s="148"/>
      <c r="SDC193" s="148"/>
      <c r="SDD193" s="148"/>
      <c r="SDE193" s="148"/>
      <c r="SDF193" s="148"/>
      <c r="SDG193" s="148"/>
      <c r="SDH193" s="148"/>
      <c r="SDI193" s="148"/>
      <c r="SDJ193" s="148"/>
      <c r="SDK193" s="148"/>
      <c r="SDL193" s="148"/>
      <c r="SDM193" s="148"/>
      <c r="SDN193" s="148"/>
      <c r="SDO193" s="148"/>
      <c r="SDP193" s="148"/>
      <c r="SDQ193" s="148"/>
      <c r="SDR193" s="148"/>
      <c r="SDS193" s="148"/>
      <c r="SDT193" s="148"/>
      <c r="SDU193" s="148"/>
      <c r="SDV193" s="148"/>
      <c r="SDW193" s="148"/>
      <c r="SDX193" s="148"/>
      <c r="SDY193" s="148"/>
      <c r="SDZ193" s="148"/>
      <c r="SEA193" s="148"/>
      <c r="SEB193" s="148"/>
      <c r="SEC193" s="148"/>
      <c r="SED193" s="148"/>
      <c r="SEE193" s="148"/>
      <c r="SEF193" s="148"/>
      <c r="SEG193" s="148"/>
      <c r="SEH193" s="148"/>
      <c r="SEI193" s="148"/>
      <c r="SEJ193" s="148"/>
      <c r="SEK193" s="148"/>
      <c r="SEL193" s="148"/>
      <c r="SEM193" s="148"/>
      <c r="SEN193" s="148"/>
      <c r="SEO193" s="148"/>
      <c r="SEP193" s="148"/>
      <c r="SEQ193" s="148"/>
      <c r="SER193" s="148"/>
      <c r="SES193" s="148"/>
      <c r="SET193" s="148"/>
      <c r="SEU193" s="148"/>
      <c r="SEV193" s="148"/>
      <c r="SEW193" s="148"/>
      <c r="SEX193" s="148"/>
      <c r="SEY193" s="148"/>
      <c r="SEZ193" s="148"/>
      <c r="SFA193" s="148"/>
      <c r="SFB193" s="148"/>
      <c r="SFC193" s="148"/>
      <c r="SFD193" s="148"/>
      <c r="SFE193" s="148"/>
      <c r="SFF193" s="148"/>
      <c r="SFG193" s="148"/>
      <c r="SFH193" s="148"/>
      <c r="SFI193" s="148"/>
      <c r="SFJ193" s="148"/>
      <c r="SFK193" s="148"/>
      <c r="SFL193" s="148"/>
      <c r="SFM193" s="148"/>
      <c r="SFN193" s="148"/>
      <c r="SFO193" s="148"/>
      <c r="SFP193" s="148"/>
      <c r="SFQ193" s="148"/>
      <c r="SFR193" s="148"/>
      <c r="SFS193" s="148"/>
      <c r="SFT193" s="148"/>
      <c r="SFU193" s="148"/>
      <c r="SFV193" s="148"/>
      <c r="SFW193" s="148"/>
      <c r="SFX193" s="148"/>
      <c r="SFY193" s="148"/>
      <c r="SFZ193" s="148"/>
      <c r="SGA193" s="148"/>
      <c r="SGB193" s="148"/>
      <c r="SGC193" s="148"/>
      <c r="SGD193" s="148"/>
      <c r="SGE193" s="148"/>
      <c r="SGF193" s="148"/>
      <c r="SGG193" s="148"/>
      <c r="SGH193" s="148"/>
      <c r="SGI193" s="148"/>
      <c r="SGJ193" s="148"/>
      <c r="SGK193" s="148"/>
      <c r="SGL193" s="148"/>
      <c r="SGM193" s="148"/>
      <c r="SGN193" s="148"/>
      <c r="SGO193" s="148"/>
      <c r="SGP193" s="148"/>
      <c r="SGQ193" s="148"/>
      <c r="SGR193" s="148"/>
      <c r="SGS193" s="148"/>
      <c r="SGT193" s="148"/>
      <c r="SGU193" s="148"/>
      <c r="SGV193" s="148"/>
      <c r="SGW193" s="148"/>
      <c r="SGX193" s="148"/>
      <c r="SGY193" s="148"/>
      <c r="SGZ193" s="148"/>
      <c r="SHA193" s="148"/>
      <c r="SHB193" s="148"/>
      <c r="SHC193" s="148"/>
      <c r="SHD193" s="148"/>
      <c r="SHE193" s="148"/>
      <c r="SHF193" s="148"/>
      <c r="SHG193" s="148"/>
      <c r="SHH193" s="148"/>
      <c r="SHI193" s="148"/>
      <c r="SHJ193" s="148"/>
      <c r="SHK193" s="148"/>
      <c r="SHL193" s="148"/>
      <c r="SHM193" s="148"/>
      <c r="SHN193" s="148"/>
      <c r="SHO193" s="148"/>
      <c r="SHP193" s="148"/>
      <c r="SHQ193" s="148"/>
      <c r="SHR193" s="148"/>
      <c r="SHS193" s="148"/>
      <c r="SHT193" s="148"/>
      <c r="SHU193" s="148"/>
      <c r="SHV193" s="148"/>
      <c r="SHW193" s="148"/>
      <c r="SHX193" s="148"/>
      <c r="SHY193" s="148"/>
      <c r="SHZ193" s="148"/>
      <c r="SIA193" s="148"/>
      <c r="SIB193" s="148"/>
      <c r="SIC193" s="148"/>
      <c r="SID193" s="148"/>
      <c r="SIE193" s="148"/>
      <c r="SIF193" s="148"/>
      <c r="SIG193" s="148"/>
      <c r="SIH193" s="148"/>
      <c r="SII193" s="148"/>
      <c r="SIJ193" s="148"/>
      <c r="SIK193" s="148"/>
      <c r="SIL193" s="148"/>
      <c r="SIM193" s="148"/>
      <c r="SIN193" s="148"/>
      <c r="SIO193" s="148"/>
      <c r="SIP193" s="148"/>
      <c r="SIQ193" s="148"/>
      <c r="SIR193" s="148"/>
      <c r="SIS193" s="148"/>
      <c r="SIT193" s="148"/>
      <c r="SIU193" s="148"/>
      <c r="SIV193" s="148"/>
      <c r="SIW193" s="148"/>
      <c r="SIX193" s="148"/>
      <c r="SIY193" s="148"/>
      <c r="SIZ193" s="148"/>
      <c r="SJA193" s="148"/>
      <c r="SJB193" s="148"/>
      <c r="SJC193" s="148"/>
      <c r="SJD193" s="148"/>
      <c r="SJE193" s="148"/>
      <c r="SJF193" s="148"/>
      <c r="SJG193" s="148"/>
      <c r="SJH193" s="148"/>
      <c r="SJI193" s="148"/>
      <c r="SJJ193" s="148"/>
      <c r="SJK193" s="148"/>
      <c r="SJL193" s="148"/>
      <c r="SJM193" s="148"/>
      <c r="SJN193" s="148"/>
      <c r="SJO193" s="148"/>
      <c r="SJP193" s="148"/>
      <c r="SJQ193" s="148"/>
      <c r="SJR193" s="148"/>
      <c r="SJS193" s="148"/>
      <c r="SJT193" s="148"/>
      <c r="SJU193" s="148"/>
      <c r="SJV193" s="148"/>
      <c r="SJW193" s="148"/>
      <c r="SJX193" s="148"/>
      <c r="SJY193" s="148"/>
      <c r="SJZ193" s="148"/>
      <c r="SKA193" s="148"/>
      <c r="SKB193" s="148"/>
      <c r="SKC193" s="148"/>
      <c r="SKD193" s="148"/>
      <c r="SKE193" s="148"/>
      <c r="SKF193" s="148"/>
      <c r="SKG193" s="148"/>
      <c r="SKH193" s="148"/>
      <c r="SKI193" s="148"/>
      <c r="SKJ193" s="148"/>
      <c r="SKK193" s="148"/>
      <c r="SKL193" s="148"/>
      <c r="SKM193" s="148"/>
      <c r="SKN193" s="148"/>
      <c r="SKO193" s="148"/>
      <c r="SKP193" s="148"/>
      <c r="SKQ193" s="148"/>
      <c r="SKR193" s="148"/>
      <c r="SKS193" s="148"/>
      <c r="SKT193" s="148"/>
      <c r="SKU193" s="148"/>
      <c r="SKV193" s="148"/>
      <c r="SKW193" s="148"/>
      <c r="SKX193" s="148"/>
      <c r="SKY193" s="148"/>
      <c r="SKZ193" s="148"/>
      <c r="SLA193" s="148"/>
      <c r="SLB193" s="148"/>
      <c r="SLC193" s="148"/>
      <c r="SLD193" s="148"/>
      <c r="SLE193" s="148"/>
      <c r="SLF193" s="148"/>
      <c r="SLG193" s="148"/>
      <c r="SLH193" s="148"/>
      <c r="SLI193" s="148"/>
      <c r="SLJ193" s="148"/>
      <c r="SLK193" s="148"/>
      <c r="SLL193" s="148"/>
      <c r="SLM193" s="148"/>
      <c r="SLN193" s="148"/>
      <c r="SLO193" s="148"/>
      <c r="SLP193" s="148"/>
      <c r="SLQ193" s="148"/>
      <c r="SLR193" s="148"/>
      <c r="SLS193" s="148"/>
      <c r="SLT193" s="148"/>
      <c r="SLU193" s="148"/>
      <c r="SLV193" s="148"/>
      <c r="SLW193" s="148"/>
      <c r="SLX193" s="148"/>
      <c r="SLY193" s="148"/>
      <c r="SLZ193" s="148"/>
      <c r="SMA193" s="148"/>
      <c r="SMB193" s="148"/>
      <c r="SMC193" s="148"/>
      <c r="SMD193" s="148"/>
      <c r="SME193" s="148"/>
      <c r="SMF193" s="148"/>
      <c r="SMG193" s="148"/>
      <c r="SMH193" s="148"/>
      <c r="SMI193" s="148"/>
      <c r="SMJ193" s="148"/>
      <c r="SMK193" s="148"/>
      <c r="SML193" s="148"/>
      <c r="SMM193" s="148"/>
      <c r="SMN193" s="148"/>
      <c r="SMO193" s="148"/>
      <c r="SMP193" s="148"/>
      <c r="SMQ193" s="148"/>
      <c r="SMR193" s="148"/>
      <c r="SMS193" s="148"/>
      <c r="SMT193" s="148"/>
      <c r="SMU193" s="148"/>
      <c r="SMV193" s="148"/>
      <c r="SMW193" s="148"/>
      <c r="SMX193" s="148"/>
      <c r="SMY193" s="148"/>
      <c r="SMZ193" s="148"/>
      <c r="SNA193" s="148"/>
      <c r="SNB193" s="148"/>
      <c r="SNC193" s="148"/>
      <c r="SND193" s="148"/>
      <c r="SNE193" s="148"/>
      <c r="SNF193" s="148"/>
      <c r="SNG193" s="148"/>
      <c r="SNH193" s="148"/>
      <c r="SNI193" s="148"/>
      <c r="SNJ193" s="148"/>
      <c r="SNK193" s="148"/>
      <c r="SNL193" s="148"/>
      <c r="SNM193" s="148"/>
      <c r="SNN193" s="148"/>
      <c r="SNO193" s="148"/>
      <c r="SNP193" s="148"/>
      <c r="SNQ193" s="148"/>
      <c r="SNR193" s="148"/>
      <c r="SNS193" s="148"/>
      <c r="SNT193" s="148"/>
      <c r="SNU193" s="148"/>
      <c r="SNV193" s="148"/>
      <c r="SNW193" s="148"/>
      <c r="SNX193" s="148"/>
      <c r="SNY193" s="148"/>
      <c r="SNZ193" s="148"/>
      <c r="SOA193" s="148"/>
      <c r="SOB193" s="148"/>
      <c r="SOC193" s="148"/>
      <c r="SOD193" s="148"/>
      <c r="SOE193" s="148"/>
      <c r="SOF193" s="148"/>
      <c r="SOG193" s="148"/>
      <c r="SOH193" s="148"/>
      <c r="SOI193" s="148"/>
      <c r="SOJ193" s="148"/>
      <c r="SOK193" s="148"/>
      <c r="SOL193" s="148"/>
      <c r="SOM193" s="148"/>
      <c r="SON193" s="148"/>
      <c r="SOO193" s="148"/>
      <c r="SOP193" s="148"/>
      <c r="SOQ193" s="148"/>
      <c r="SOR193" s="148"/>
      <c r="SOS193" s="148"/>
      <c r="SOT193" s="148"/>
      <c r="SOU193" s="148"/>
      <c r="SOV193" s="148"/>
      <c r="SOW193" s="148"/>
      <c r="SOX193" s="148"/>
      <c r="SOY193" s="148"/>
      <c r="SOZ193" s="148"/>
      <c r="SPA193" s="148"/>
      <c r="SPB193" s="148"/>
      <c r="SPC193" s="148"/>
      <c r="SPD193" s="148"/>
      <c r="SPE193" s="148"/>
      <c r="SPF193" s="148"/>
      <c r="SPG193" s="148"/>
      <c r="SPH193" s="148"/>
      <c r="SPI193" s="148"/>
      <c r="SPJ193" s="148"/>
      <c r="SPK193" s="148"/>
      <c r="SPL193" s="148"/>
      <c r="SPM193" s="148"/>
      <c r="SPN193" s="148"/>
      <c r="SPO193" s="148"/>
      <c r="SPP193" s="148"/>
      <c r="SPQ193" s="148"/>
      <c r="SPR193" s="148"/>
      <c r="SPS193" s="148"/>
      <c r="SPT193" s="148"/>
      <c r="SPU193" s="148"/>
      <c r="SPV193" s="148"/>
      <c r="SPW193" s="148"/>
      <c r="SPX193" s="148"/>
      <c r="SPY193" s="148"/>
      <c r="SPZ193" s="148"/>
      <c r="SQA193" s="148"/>
      <c r="SQB193" s="148"/>
      <c r="SQC193" s="148"/>
      <c r="SQD193" s="148"/>
      <c r="SQE193" s="148"/>
      <c r="SQF193" s="148"/>
      <c r="SQG193" s="148"/>
      <c r="SQH193" s="148"/>
      <c r="SQI193" s="148"/>
      <c r="SQJ193" s="148"/>
      <c r="SQK193" s="148"/>
      <c r="SQL193" s="148"/>
      <c r="SQM193" s="148"/>
      <c r="SQN193" s="148"/>
      <c r="SQO193" s="148"/>
      <c r="SQP193" s="148"/>
      <c r="SQQ193" s="148"/>
      <c r="SQR193" s="148"/>
      <c r="SQS193" s="148"/>
      <c r="SQT193" s="148"/>
      <c r="SQU193" s="148"/>
      <c r="SQV193" s="148"/>
      <c r="SQW193" s="148"/>
      <c r="SQX193" s="148"/>
      <c r="SQY193" s="148"/>
      <c r="SQZ193" s="148"/>
      <c r="SRA193" s="148"/>
      <c r="SRB193" s="148"/>
      <c r="SRC193" s="148"/>
      <c r="SRD193" s="148"/>
      <c r="SRE193" s="148"/>
      <c r="SRF193" s="148"/>
      <c r="SRG193" s="148"/>
      <c r="SRH193" s="148"/>
      <c r="SRI193" s="148"/>
      <c r="SRJ193" s="148"/>
      <c r="SRK193" s="148"/>
      <c r="SRL193" s="148"/>
      <c r="SRM193" s="148"/>
      <c r="SRN193" s="148"/>
      <c r="SRO193" s="148"/>
      <c r="SRP193" s="148"/>
      <c r="SRQ193" s="148"/>
      <c r="SRR193" s="148"/>
      <c r="SRS193" s="148"/>
      <c r="SRT193" s="148"/>
      <c r="SRU193" s="148"/>
      <c r="SRV193" s="148"/>
      <c r="SRW193" s="148"/>
      <c r="SRX193" s="148"/>
      <c r="SRY193" s="148"/>
      <c r="SRZ193" s="148"/>
      <c r="SSA193" s="148"/>
      <c r="SSB193" s="148"/>
      <c r="SSC193" s="148"/>
      <c r="SSD193" s="148"/>
      <c r="SSE193" s="148"/>
      <c r="SSF193" s="148"/>
      <c r="SSG193" s="148"/>
      <c r="SSH193" s="148"/>
      <c r="SSI193" s="148"/>
      <c r="SSJ193" s="148"/>
      <c r="SSK193" s="148"/>
      <c r="SSL193" s="148"/>
      <c r="SSM193" s="148"/>
      <c r="SSN193" s="148"/>
      <c r="SSO193" s="148"/>
      <c r="SSP193" s="148"/>
      <c r="SSQ193" s="148"/>
      <c r="SSR193" s="148"/>
      <c r="SSS193" s="148"/>
      <c r="SST193" s="148"/>
      <c r="SSU193" s="148"/>
      <c r="SSV193" s="148"/>
      <c r="SSW193" s="148"/>
      <c r="SSX193" s="148"/>
      <c r="SSY193" s="148"/>
      <c r="SSZ193" s="148"/>
      <c r="STA193" s="148"/>
      <c r="STB193" s="148"/>
      <c r="STC193" s="148"/>
      <c r="STD193" s="148"/>
      <c r="STE193" s="148"/>
      <c r="STF193" s="148"/>
      <c r="STG193" s="148"/>
      <c r="STH193" s="148"/>
      <c r="STI193" s="148"/>
      <c r="STJ193" s="148"/>
      <c r="STK193" s="148"/>
      <c r="STL193" s="148"/>
      <c r="STM193" s="148"/>
      <c r="STN193" s="148"/>
      <c r="STO193" s="148"/>
      <c r="STP193" s="148"/>
      <c r="STQ193" s="148"/>
      <c r="STR193" s="148"/>
      <c r="STS193" s="148"/>
      <c r="STT193" s="148"/>
      <c r="STU193" s="148"/>
      <c r="STV193" s="148"/>
      <c r="STW193" s="148"/>
      <c r="STX193" s="148"/>
      <c r="STY193" s="148"/>
      <c r="STZ193" s="148"/>
      <c r="SUA193" s="148"/>
      <c r="SUB193" s="148"/>
      <c r="SUC193" s="148"/>
      <c r="SUD193" s="148"/>
      <c r="SUE193" s="148"/>
      <c r="SUF193" s="148"/>
      <c r="SUG193" s="148"/>
      <c r="SUH193" s="148"/>
      <c r="SUI193" s="148"/>
      <c r="SUJ193" s="148"/>
      <c r="SUK193" s="148"/>
      <c r="SUL193" s="148"/>
      <c r="SUM193" s="148"/>
      <c r="SUN193" s="148"/>
      <c r="SUO193" s="148"/>
      <c r="SUP193" s="148"/>
      <c r="SUQ193" s="148"/>
      <c r="SUR193" s="148"/>
      <c r="SUS193" s="148"/>
      <c r="SUT193" s="148"/>
      <c r="SUU193" s="148"/>
      <c r="SUV193" s="148"/>
      <c r="SUW193" s="148"/>
      <c r="SUX193" s="148"/>
      <c r="SUY193" s="148"/>
      <c r="SUZ193" s="148"/>
      <c r="SVA193" s="148"/>
      <c r="SVB193" s="148"/>
      <c r="SVC193" s="148"/>
      <c r="SVD193" s="148"/>
      <c r="SVE193" s="148"/>
      <c r="SVF193" s="148"/>
      <c r="SVG193" s="148"/>
      <c r="SVH193" s="148"/>
      <c r="SVI193" s="148"/>
      <c r="SVJ193" s="148"/>
      <c r="SVK193" s="148"/>
      <c r="SVL193" s="148"/>
      <c r="SVM193" s="148"/>
      <c r="SVN193" s="148"/>
      <c r="SVO193" s="148"/>
      <c r="SVP193" s="148"/>
      <c r="SVQ193" s="148"/>
      <c r="SVR193" s="148"/>
      <c r="SVS193" s="148"/>
      <c r="SVT193" s="148"/>
      <c r="SVU193" s="148"/>
      <c r="SVV193" s="148"/>
      <c r="SVW193" s="148"/>
      <c r="SVX193" s="148"/>
      <c r="SVY193" s="148"/>
      <c r="SVZ193" s="148"/>
      <c r="SWA193" s="148"/>
      <c r="SWB193" s="148"/>
      <c r="SWC193" s="148"/>
      <c r="SWD193" s="148"/>
      <c r="SWE193" s="148"/>
      <c r="SWF193" s="148"/>
      <c r="SWG193" s="148"/>
      <c r="SWH193" s="148"/>
      <c r="SWI193" s="148"/>
      <c r="SWJ193" s="148"/>
      <c r="SWK193" s="148"/>
      <c r="SWL193" s="148"/>
      <c r="SWM193" s="148"/>
      <c r="SWN193" s="148"/>
      <c r="SWO193" s="148"/>
      <c r="SWP193" s="148"/>
      <c r="SWQ193" s="148"/>
      <c r="SWR193" s="148"/>
      <c r="SWS193" s="148"/>
      <c r="SWT193" s="148"/>
      <c r="SWU193" s="148"/>
      <c r="SWV193" s="148"/>
      <c r="SWW193" s="148"/>
      <c r="SWX193" s="148"/>
      <c r="SWY193" s="148"/>
      <c r="SWZ193" s="148"/>
      <c r="SXA193" s="148"/>
      <c r="SXB193" s="148"/>
      <c r="SXC193" s="148"/>
      <c r="SXD193" s="148"/>
      <c r="SXE193" s="148"/>
      <c r="SXF193" s="148"/>
      <c r="SXG193" s="148"/>
      <c r="SXH193" s="148"/>
      <c r="SXI193" s="148"/>
      <c r="SXJ193" s="148"/>
      <c r="SXK193" s="148"/>
      <c r="SXL193" s="148"/>
      <c r="SXM193" s="148"/>
      <c r="SXN193" s="148"/>
      <c r="SXO193" s="148"/>
      <c r="SXP193" s="148"/>
      <c r="SXQ193" s="148"/>
      <c r="SXR193" s="148"/>
      <c r="SXS193" s="148"/>
      <c r="SXT193" s="148"/>
      <c r="SXU193" s="148"/>
      <c r="SXV193" s="148"/>
      <c r="SXW193" s="148"/>
      <c r="SXX193" s="148"/>
      <c r="SXY193" s="148"/>
      <c r="SXZ193" s="148"/>
      <c r="SYA193" s="148"/>
      <c r="SYB193" s="148"/>
      <c r="SYC193" s="148"/>
      <c r="SYD193" s="148"/>
      <c r="SYE193" s="148"/>
      <c r="SYF193" s="148"/>
      <c r="SYG193" s="148"/>
      <c r="SYH193" s="148"/>
      <c r="SYI193" s="148"/>
      <c r="SYJ193" s="148"/>
      <c r="SYK193" s="148"/>
      <c r="SYL193" s="148"/>
      <c r="SYM193" s="148"/>
      <c r="SYN193" s="148"/>
      <c r="SYO193" s="148"/>
      <c r="SYP193" s="148"/>
      <c r="SYQ193" s="148"/>
      <c r="SYR193" s="148"/>
      <c r="SYS193" s="148"/>
      <c r="SYT193" s="148"/>
      <c r="SYU193" s="148"/>
      <c r="SYV193" s="148"/>
      <c r="SYW193" s="148"/>
      <c r="SYX193" s="148"/>
      <c r="SYY193" s="148"/>
      <c r="SYZ193" s="148"/>
      <c r="SZA193" s="148"/>
      <c r="SZB193" s="148"/>
      <c r="SZC193" s="148"/>
      <c r="SZD193" s="148"/>
      <c r="SZE193" s="148"/>
      <c r="SZF193" s="148"/>
      <c r="SZG193" s="148"/>
      <c r="SZH193" s="148"/>
      <c r="SZI193" s="148"/>
      <c r="SZJ193" s="148"/>
      <c r="SZK193" s="148"/>
      <c r="SZL193" s="148"/>
      <c r="SZM193" s="148"/>
      <c r="SZN193" s="148"/>
      <c r="SZO193" s="148"/>
      <c r="SZP193" s="148"/>
      <c r="SZQ193" s="148"/>
      <c r="SZR193" s="148"/>
      <c r="SZS193" s="148"/>
      <c r="SZT193" s="148"/>
      <c r="SZU193" s="148"/>
      <c r="SZV193" s="148"/>
      <c r="SZW193" s="148"/>
      <c r="SZX193" s="148"/>
      <c r="SZY193" s="148"/>
      <c r="SZZ193" s="148"/>
      <c r="TAA193" s="148"/>
      <c r="TAB193" s="148"/>
      <c r="TAC193" s="148"/>
      <c r="TAD193" s="148"/>
      <c r="TAE193" s="148"/>
      <c r="TAF193" s="148"/>
      <c r="TAG193" s="148"/>
      <c r="TAH193" s="148"/>
      <c r="TAI193" s="148"/>
      <c r="TAJ193" s="148"/>
      <c r="TAK193" s="148"/>
      <c r="TAL193" s="148"/>
      <c r="TAM193" s="148"/>
      <c r="TAN193" s="148"/>
      <c r="TAO193" s="148"/>
      <c r="TAP193" s="148"/>
      <c r="TAQ193" s="148"/>
      <c r="TAR193" s="148"/>
      <c r="TAS193" s="148"/>
      <c r="TAT193" s="148"/>
      <c r="TAU193" s="148"/>
      <c r="TAV193" s="148"/>
      <c r="TAW193" s="148"/>
      <c r="TAX193" s="148"/>
      <c r="TAY193" s="148"/>
      <c r="TAZ193" s="148"/>
      <c r="TBA193" s="148"/>
      <c r="TBB193" s="148"/>
      <c r="TBC193" s="148"/>
      <c r="TBD193" s="148"/>
      <c r="TBE193" s="148"/>
      <c r="TBF193" s="148"/>
      <c r="TBG193" s="148"/>
      <c r="TBH193" s="148"/>
      <c r="TBI193" s="148"/>
      <c r="TBJ193" s="148"/>
      <c r="TBK193" s="148"/>
      <c r="TBL193" s="148"/>
      <c r="TBM193" s="148"/>
      <c r="TBN193" s="148"/>
      <c r="TBO193" s="148"/>
      <c r="TBP193" s="148"/>
      <c r="TBQ193" s="148"/>
      <c r="TBR193" s="148"/>
      <c r="TBS193" s="148"/>
      <c r="TBT193" s="148"/>
      <c r="TBU193" s="148"/>
      <c r="TBV193" s="148"/>
      <c r="TBW193" s="148"/>
      <c r="TBX193" s="148"/>
      <c r="TBY193" s="148"/>
      <c r="TBZ193" s="148"/>
      <c r="TCA193" s="148"/>
      <c r="TCB193" s="148"/>
      <c r="TCC193" s="148"/>
      <c r="TCD193" s="148"/>
      <c r="TCE193" s="148"/>
      <c r="TCF193" s="148"/>
      <c r="TCG193" s="148"/>
      <c r="TCH193" s="148"/>
      <c r="TCI193" s="148"/>
      <c r="TCJ193" s="148"/>
      <c r="TCK193" s="148"/>
      <c r="TCL193" s="148"/>
      <c r="TCM193" s="148"/>
      <c r="TCN193" s="148"/>
      <c r="TCO193" s="148"/>
      <c r="TCP193" s="148"/>
      <c r="TCQ193" s="148"/>
      <c r="TCR193" s="148"/>
      <c r="TCS193" s="148"/>
      <c r="TCT193" s="148"/>
      <c r="TCU193" s="148"/>
      <c r="TCV193" s="148"/>
      <c r="TCW193" s="148"/>
      <c r="TCX193" s="148"/>
      <c r="TCY193" s="148"/>
      <c r="TCZ193" s="148"/>
      <c r="TDA193" s="148"/>
      <c r="TDB193" s="148"/>
      <c r="TDC193" s="148"/>
      <c r="TDD193" s="148"/>
      <c r="TDE193" s="148"/>
      <c r="TDF193" s="148"/>
      <c r="TDG193" s="148"/>
      <c r="TDH193" s="148"/>
      <c r="TDI193" s="148"/>
      <c r="TDJ193" s="148"/>
      <c r="TDK193" s="148"/>
      <c r="TDL193" s="148"/>
      <c r="TDM193" s="148"/>
      <c r="TDN193" s="148"/>
      <c r="TDO193" s="148"/>
      <c r="TDP193" s="148"/>
      <c r="TDQ193" s="148"/>
      <c r="TDR193" s="148"/>
      <c r="TDS193" s="148"/>
      <c r="TDT193" s="148"/>
      <c r="TDU193" s="148"/>
      <c r="TDV193" s="148"/>
      <c r="TDW193" s="148"/>
      <c r="TDX193" s="148"/>
      <c r="TDY193" s="148"/>
      <c r="TDZ193" s="148"/>
      <c r="TEA193" s="148"/>
      <c r="TEB193" s="148"/>
      <c r="TEC193" s="148"/>
      <c r="TED193" s="148"/>
      <c r="TEE193" s="148"/>
      <c r="TEF193" s="148"/>
      <c r="TEG193" s="148"/>
      <c r="TEH193" s="148"/>
      <c r="TEI193" s="148"/>
      <c r="TEJ193" s="148"/>
      <c r="TEK193" s="148"/>
      <c r="TEL193" s="148"/>
      <c r="TEM193" s="148"/>
      <c r="TEN193" s="148"/>
      <c r="TEO193" s="148"/>
      <c r="TEP193" s="148"/>
      <c r="TEQ193" s="148"/>
      <c r="TER193" s="148"/>
      <c r="TES193" s="148"/>
      <c r="TET193" s="148"/>
      <c r="TEU193" s="148"/>
      <c r="TEV193" s="148"/>
      <c r="TEW193" s="148"/>
      <c r="TEX193" s="148"/>
      <c r="TEY193" s="148"/>
      <c r="TEZ193" s="148"/>
      <c r="TFA193" s="148"/>
      <c r="TFB193" s="148"/>
      <c r="TFC193" s="148"/>
      <c r="TFD193" s="148"/>
      <c r="TFE193" s="148"/>
      <c r="TFF193" s="148"/>
      <c r="TFG193" s="148"/>
      <c r="TFH193" s="148"/>
      <c r="TFI193" s="148"/>
      <c r="TFJ193" s="148"/>
      <c r="TFK193" s="148"/>
      <c r="TFL193" s="148"/>
      <c r="TFM193" s="148"/>
      <c r="TFN193" s="148"/>
      <c r="TFO193" s="148"/>
      <c r="TFP193" s="148"/>
      <c r="TFQ193" s="148"/>
      <c r="TFR193" s="148"/>
      <c r="TFS193" s="148"/>
      <c r="TFT193" s="148"/>
      <c r="TFU193" s="148"/>
      <c r="TFV193" s="148"/>
      <c r="TFW193" s="148"/>
      <c r="TFX193" s="148"/>
      <c r="TFY193" s="148"/>
      <c r="TFZ193" s="148"/>
      <c r="TGA193" s="148"/>
      <c r="TGB193" s="148"/>
      <c r="TGC193" s="148"/>
      <c r="TGD193" s="148"/>
      <c r="TGE193" s="148"/>
      <c r="TGF193" s="148"/>
      <c r="TGG193" s="148"/>
      <c r="TGH193" s="148"/>
      <c r="TGI193" s="148"/>
      <c r="TGJ193" s="148"/>
      <c r="TGK193" s="148"/>
      <c r="TGL193" s="148"/>
      <c r="TGM193" s="148"/>
      <c r="TGN193" s="148"/>
      <c r="TGO193" s="148"/>
      <c r="TGP193" s="148"/>
      <c r="TGQ193" s="148"/>
      <c r="TGR193" s="148"/>
      <c r="TGS193" s="148"/>
      <c r="TGT193" s="148"/>
      <c r="TGU193" s="148"/>
      <c r="TGV193" s="148"/>
      <c r="TGW193" s="148"/>
      <c r="TGX193" s="148"/>
      <c r="TGY193" s="148"/>
      <c r="TGZ193" s="148"/>
      <c r="THA193" s="148"/>
      <c r="THB193" s="148"/>
      <c r="THC193" s="148"/>
      <c r="THD193" s="148"/>
      <c r="THE193" s="148"/>
      <c r="THF193" s="148"/>
      <c r="THG193" s="148"/>
      <c r="THH193" s="148"/>
      <c r="THI193" s="148"/>
      <c r="THJ193" s="148"/>
      <c r="THK193" s="148"/>
      <c r="THL193" s="148"/>
      <c r="THM193" s="148"/>
      <c r="THN193" s="148"/>
      <c r="THO193" s="148"/>
      <c r="THP193" s="148"/>
      <c r="THQ193" s="148"/>
      <c r="THR193" s="148"/>
      <c r="THS193" s="148"/>
      <c r="THT193" s="148"/>
      <c r="THU193" s="148"/>
      <c r="THV193" s="148"/>
      <c r="THW193" s="148"/>
      <c r="THX193" s="148"/>
      <c r="THY193" s="148"/>
      <c r="THZ193" s="148"/>
      <c r="TIA193" s="148"/>
      <c r="TIB193" s="148"/>
      <c r="TIC193" s="148"/>
      <c r="TID193" s="148"/>
      <c r="TIE193" s="148"/>
      <c r="TIF193" s="148"/>
      <c r="TIG193" s="148"/>
      <c r="TIH193" s="148"/>
      <c r="TII193" s="148"/>
      <c r="TIJ193" s="148"/>
      <c r="TIK193" s="148"/>
      <c r="TIL193" s="148"/>
      <c r="TIM193" s="148"/>
      <c r="TIN193" s="148"/>
      <c r="TIO193" s="148"/>
      <c r="TIP193" s="148"/>
      <c r="TIQ193" s="148"/>
      <c r="TIR193" s="148"/>
      <c r="TIS193" s="148"/>
      <c r="TIT193" s="148"/>
      <c r="TIU193" s="148"/>
      <c r="TIV193" s="148"/>
      <c r="TIW193" s="148"/>
      <c r="TIX193" s="148"/>
      <c r="TIY193" s="148"/>
      <c r="TIZ193" s="148"/>
      <c r="TJA193" s="148"/>
      <c r="TJB193" s="148"/>
      <c r="TJC193" s="148"/>
      <c r="TJD193" s="148"/>
      <c r="TJE193" s="148"/>
      <c r="TJF193" s="148"/>
      <c r="TJG193" s="148"/>
      <c r="TJH193" s="148"/>
      <c r="TJI193" s="148"/>
      <c r="TJJ193" s="148"/>
      <c r="TJK193" s="148"/>
      <c r="TJL193" s="148"/>
      <c r="TJM193" s="148"/>
      <c r="TJN193" s="148"/>
      <c r="TJO193" s="148"/>
      <c r="TJP193" s="148"/>
      <c r="TJQ193" s="148"/>
      <c r="TJR193" s="148"/>
      <c r="TJS193" s="148"/>
      <c r="TJT193" s="148"/>
      <c r="TJU193" s="148"/>
      <c r="TJV193" s="148"/>
      <c r="TJW193" s="148"/>
      <c r="TJX193" s="148"/>
      <c r="TJY193" s="148"/>
      <c r="TJZ193" s="148"/>
      <c r="TKA193" s="148"/>
      <c r="TKB193" s="148"/>
      <c r="TKC193" s="148"/>
      <c r="TKD193" s="148"/>
      <c r="TKE193" s="148"/>
      <c r="TKF193" s="148"/>
      <c r="TKG193" s="148"/>
      <c r="TKH193" s="148"/>
      <c r="TKI193" s="148"/>
      <c r="TKJ193" s="148"/>
      <c r="TKK193" s="148"/>
      <c r="TKL193" s="148"/>
      <c r="TKM193" s="148"/>
      <c r="TKN193" s="148"/>
      <c r="TKO193" s="148"/>
      <c r="TKP193" s="148"/>
      <c r="TKQ193" s="148"/>
      <c r="TKR193" s="148"/>
      <c r="TKS193" s="148"/>
      <c r="TKT193" s="148"/>
      <c r="TKU193" s="148"/>
      <c r="TKV193" s="148"/>
      <c r="TKW193" s="148"/>
      <c r="TKX193" s="148"/>
      <c r="TKY193" s="148"/>
      <c r="TKZ193" s="148"/>
      <c r="TLA193" s="148"/>
      <c r="TLB193" s="148"/>
      <c r="TLC193" s="148"/>
      <c r="TLD193" s="148"/>
      <c r="TLE193" s="148"/>
      <c r="TLF193" s="148"/>
      <c r="TLG193" s="148"/>
      <c r="TLH193" s="148"/>
      <c r="TLI193" s="148"/>
      <c r="TLJ193" s="148"/>
      <c r="TLK193" s="148"/>
      <c r="TLL193" s="148"/>
      <c r="TLM193" s="148"/>
      <c r="TLN193" s="148"/>
      <c r="TLO193" s="148"/>
      <c r="TLP193" s="148"/>
      <c r="TLQ193" s="148"/>
      <c r="TLR193" s="148"/>
      <c r="TLS193" s="148"/>
      <c r="TLT193" s="148"/>
      <c r="TLU193" s="148"/>
      <c r="TLV193" s="148"/>
      <c r="TLW193" s="148"/>
      <c r="TLX193" s="148"/>
      <c r="TLY193" s="148"/>
      <c r="TLZ193" s="148"/>
      <c r="TMA193" s="148"/>
      <c r="TMB193" s="148"/>
      <c r="TMC193" s="148"/>
      <c r="TMD193" s="148"/>
      <c r="TME193" s="148"/>
      <c r="TMF193" s="148"/>
      <c r="TMG193" s="148"/>
      <c r="TMH193" s="148"/>
      <c r="TMI193" s="148"/>
      <c r="TMJ193" s="148"/>
      <c r="TMK193" s="148"/>
      <c r="TML193" s="148"/>
      <c r="TMM193" s="148"/>
      <c r="TMN193" s="148"/>
      <c r="TMO193" s="148"/>
      <c r="TMP193" s="148"/>
      <c r="TMQ193" s="148"/>
      <c r="TMR193" s="148"/>
      <c r="TMS193" s="148"/>
      <c r="TMT193" s="148"/>
      <c r="TMU193" s="148"/>
      <c r="TMV193" s="148"/>
      <c r="TMW193" s="148"/>
      <c r="TMX193" s="148"/>
      <c r="TMY193" s="148"/>
      <c r="TMZ193" s="148"/>
      <c r="TNA193" s="148"/>
      <c r="TNB193" s="148"/>
      <c r="TNC193" s="148"/>
      <c r="TND193" s="148"/>
      <c r="TNE193" s="148"/>
      <c r="TNF193" s="148"/>
      <c r="TNG193" s="148"/>
      <c r="TNH193" s="148"/>
      <c r="TNI193" s="148"/>
      <c r="TNJ193" s="148"/>
      <c r="TNK193" s="148"/>
      <c r="TNL193" s="148"/>
      <c r="TNM193" s="148"/>
      <c r="TNN193" s="148"/>
      <c r="TNO193" s="148"/>
      <c r="TNP193" s="148"/>
      <c r="TNQ193" s="148"/>
      <c r="TNR193" s="148"/>
      <c r="TNS193" s="148"/>
      <c r="TNT193" s="148"/>
      <c r="TNU193" s="148"/>
      <c r="TNV193" s="148"/>
      <c r="TNW193" s="148"/>
      <c r="TNX193" s="148"/>
      <c r="TNY193" s="148"/>
      <c r="TNZ193" s="148"/>
      <c r="TOA193" s="148"/>
      <c r="TOB193" s="148"/>
      <c r="TOC193" s="148"/>
      <c r="TOD193" s="148"/>
      <c r="TOE193" s="148"/>
      <c r="TOF193" s="148"/>
      <c r="TOG193" s="148"/>
      <c r="TOH193" s="148"/>
      <c r="TOI193" s="148"/>
      <c r="TOJ193" s="148"/>
      <c r="TOK193" s="148"/>
      <c r="TOL193" s="148"/>
      <c r="TOM193" s="148"/>
      <c r="TON193" s="148"/>
      <c r="TOO193" s="148"/>
      <c r="TOP193" s="148"/>
      <c r="TOQ193" s="148"/>
      <c r="TOR193" s="148"/>
      <c r="TOS193" s="148"/>
      <c r="TOT193" s="148"/>
      <c r="TOU193" s="148"/>
      <c r="TOV193" s="148"/>
      <c r="TOW193" s="148"/>
      <c r="TOX193" s="148"/>
      <c r="TOY193" s="148"/>
      <c r="TOZ193" s="148"/>
      <c r="TPA193" s="148"/>
      <c r="TPB193" s="148"/>
      <c r="TPC193" s="148"/>
      <c r="TPD193" s="148"/>
      <c r="TPE193" s="148"/>
      <c r="TPF193" s="148"/>
      <c r="TPG193" s="148"/>
      <c r="TPH193" s="148"/>
      <c r="TPI193" s="148"/>
      <c r="TPJ193" s="148"/>
      <c r="TPK193" s="148"/>
      <c r="TPL193" s="148"/>
      <c r="TPM193" s="148"/>
      <c r="TPN193" s="148"/>
      <c r="TPO193" s="148"/>
      <c r="TPP193" s="148"/>
      <c r="TPQ193" s="148"/>
      <c r="TPR193" s="148"/>
      <c r="TPS193" s="148"/>
      <c r="TPT193" s="148"/>
      <c r="TPU193" s="148"/>
      <c r="TPV193" s="148"/>
      <c r="TPW193" s="148"/>
      <c r="TPX193" s="148"/>
      <c r="TPY193" s="148"/>
      <c r="TPZ193" s="148"/>
      <c r="TQA193" s="148"/>
      <c r="TQB193" s="148"/>
      <c r="TQC193" s="148"/>
      <c r="TQD193" s="148"/>
      <c r="TQE193" s="148"/>
      <c r="TQF193" s="148"/>
      <c r="TQG193" s="148"/>
      <c r="TQH193" s="148"/>
      <c r="TQI193" s="148"/>
      <c r="TQJ193" s="148"/>
      <c r="TQK193" s="148"/>
      <c r="TQL193" s="148"/>
      <c r="TQM193" s="148"/>
      <c r="TQN193" s="148"/>
      <c r="TQO193" s="148"/>
      <c r="TQP193" s="148"/>
      <c r="TQQ193" s="148"/>
      <c r="TQR193" s="148"/>
      <c r="TQS193" s="148"/>
      <c r="TQT193" s="148"/>
      <c r="TQU193" s="148"/>
      <c r="TQV193" s="148"/>
      <c r="TQW193" s="148"/>
      <c r="TQX193" s="148"/>
      <c r="TQY193" s="148"/>
      <c r="TQZ193" s="148"/>
      <c r="TRA193" s="148"/>
      <c r="TRB193" s="148"/>
      <c r="TRC193" s="148"/>
      <c r="TRD193" s="148"/>
      <c r="TRE193" s="148"/>
      <c r="TRF193" s="148"/>
      <c r="TRG193" s="148"/>
      <c r="TRH193" s="148"/>
      <c r="TRI193" s="148"/>
      <c r="TRJ193" s="148"/>
      <c r="TRK193" s="148"/>
      <c r="TRL193" s="148"/>
      <c r="TRM193" s="148"/>
      <c r="TRN193" s="148"/>
      <c r="TRO193" s="148"/>
      <c r="TRP193" s="148"/>
      <c r="TRQ193" s="148"/>
      <c r="TRR193" s="148"/>
      <c r="TRS193" s="148"/>
      <c r="TRT193" s="148"/>
      <c r="TRU193" s="148"/>
      <c r="TRV193" s="148"/>
      <c r="TRW193" s="148"/>
      <c r="TRX193" s="148"/>
      <c r="TRY193" s="148"/>
      <c r="TRZ193" s="148"/>
      <c r="TSA193" s="148"/>
      <c r="TSB193" s="148"/>
      <c r="TSC193" s="148"/>
      <c r="TSD193" s="148"/>
      <c r="TSE193" s="148"/>
      <c r="TSF193" s="148"/>
      <c r="TSG193" s="148"/>
      <c r="TSH193" s="148"/>
      <c r="TSI193" s="148"/>
      <c r="TSJ193" s="148"/>
      <c r="TSK193" s="148"/>
      <c r="TSL193" s="148"/>
      <c r="TSM193" s="148"/>
      <c r="TSN193" s="148"/>
      <c r="TSO193" s="148"/>
      <c r="TSP193" s="148"/>
      <c r="TSQ193" s="148"/>
      <c r="TSR193" s="148"/>
      <c r="TSS193" s="148"/>
      <c r="TST193" s="148"/>
      <c r="TSU193" s="148"/>
      <c r="TSV193" s="148"/>
      <c r="TSW193" s="148"/>
      <c r="TSX193" s="148"/>
      <c r="TSY193" s="148"/>
      <c r="TSZ193" s="148"/>
      <c r="TTA193" s="148"/>
      <c r="TTB193" s="148"/>
      <c r="TTC193" s="148"/>
      <c r="TTD193" s="148"/>
      <c r="TTE193" s="148"/>
      <c r="TTF193" s="148"/>
      <c r="TTG193" s="148"/>
      <c r="TTH193" s="148"/>
      <c r="TTI193" s="148"/>
      <c r="TTJ193" s="148"/>
      <c r="TTK193" s="148"/>
      <c r="TTL193" s="148"/>
      <c r="TTM193" s="148"/>
      <c r="TTN193" s="148"/>
      <c r="TTO193" s="148"/>
      <c r="TTP193" s="148"/>
      <c r="TTQ193" s="148"/>
      <c r="TTR193" s="148"/>
      <c r="TTS193" s="148"/>
      <c r="TTT193" s="148"/>
      <c r="TTU193" s="148"/>
      <c r="TTV193" s="148"/>
      <c r="TTW193" s="148"/>
      <c r="TTX193" s="148"/>
      <c r="TTY193" s="148"/>
      <c r="TTZ193" s="148"/>
      <c r="TUA193" s="148"/>
      <c r="TUB193" s="148"/>
      <c r="TUC193" s="148"/>
      <c r="TUD193" s="148"/>
      <c r="TUE193" s="148"/>
      <c r="TUF193" s="148"/>
      <c r="TUG193" s="148"/>
      <c r="TUH193" s="148"/>
      <c r="TUI193" s="148"/>
      <c r="TUJ193" s="148"/>
      <c r="TUK193" s="148"/>
      <c r="TUL193" s="148"/>
      <c r="TUM193" s="148"/>
      <c r="TUN193" s="148"/>
      <c r="TUO193" s="148"/>
      <c r="TUP193" s="148"/>
      <c r="TUQ193" s="148"/>
      <c r="TUR193" s="148"/>
      <c r="TUS193" s="148"/>
      <c r="TUT193" s="148"/>
      <c r="TUU193" s="148"/>
      <c r="TUV193" s="148"/>
      <c r="TUW193" s="148"/>
      <c r="TUX193" s="148"/>
      <c r="TUY193" s="148"/>
      <c r="TUZ193" s="148"/>
      <c r="TVA193" s="148"/>
      <c r="TVB193" s="148"/>
      <c r="TVC193" s="148"/>
      <c r="TVD193" s="148"/>
      <c r="TVE193" s="148"/>
      <c r="TVF193" s="148"/>
      <c r="TVG193" s="148"/>
      <c r="TVH193" s="148"/>
      <c r="TVI193" s="148"/>
      <c r="TVJ193" s="148"/>
      <c r="TVK193" s="148"/>
      <c r="TVL193" s="148"/>
      <c r="TVM193" s="148"/>
      <c r="TVN193" s="148"/>
      <c r="TVO193" s="148"/>
      <c r="TVP193" s="148"/>
      <c r="TVQ193" s="148"/>
      <c r="TVR193" s="148"/>
      <c r="TVS193" s="148"/>
      <c r="TVT193" s="148"/>
      <c r="TVU193" s="148"/>
      <c r="TVV193" s="148"/>
      <c r="TVW193" s="148"/>
      <c r="TVX193" s="148"/>
      <c r="TVY193" s="148"/>
      <c r="TVZ193" s="148"/>
      <c r="TWA193" s="148"/>
      <c r="TWB193" s="148"/>
      <c r="TWC193" s="148"/>
      <c r="TWD193" s="148"/>
      <c r="TWE193" s="148"/>
      <c r="TWF193" s="148"/>
      <c r="TWG193" s="148"/>
      <c r="TWH193" s="148"/>
      <c r="TWI193" s="148"/>
      <c r="TWJ193" s="148"/>
      <c r="TWK193" s="148"/>
      <c r="TWL193" s="148"/>
      <c r="TWM193" s="148"/>
      <c r="TWN193" s="148"/>
      <c r="TWO193" s="148"/>
      <c r="TWP193" s="148"/>
      <c r="TWQ193" s="148"/>
      <c r="TWR193" s="148"/>
      <c r="TWS193" s="148"/>
      <c r="TWT193" s="148"/>
      <c r="TWU193" s="148"/>
      <c r="TWV193" s="148"/>
      <c r="TWW193" s="148"/>
      <c r="TWX193" s="148"/>
      <c r="TWY193" s="148"/>
      <c r="TWZ193" s="148"/>
      <c r="TXA193" s="148"/>
      <c r="TXB193" s="148"/>
      <c r="TXC193" s="148"/>
      <c r="TXD193" s="148"/>
      <c r="TXE193" s="148"/>
      <c r="TXF193" s="148"/>
      <c r="TXG193" s="148"/>
      <c r="TXH193" s="148"/>
      <c r="TXI193" s="148"/>
      <c r="TXJ193" s="148"/>
      <c r="TXK193" s="148"/>
      <c r="TXL193" s="148"/>
      <c r="TXM193" s="148"/>
      <c r="TXN193" s="148"/>
      <c r="TXO193" s="148"/>
      <c r="TXP193" s="148"/>
      <c r="TXQ193" s="148"/>
      <c r="TXR193" s="148"/>
      <c r="TXS193" s="148"/>
      <c r="TXT193" s="148"/>
      <c r="TXU193" s="148"/>
      <c r="TXV193" s="148"/>
      <c r="TXW193" s="148"/>
      <c r="TXX193" s="148"/>
      <c r="TXY193" s="148"/>
      <c r="TXZ193" s="148"/>
      <c r="TYA193" s="148"/>
      <c r="TYB193" s="148"/>
      <c r="TYC193" s="148"/>
      <c r="TYD193" s="148"/>
      <c r="TYE193" s="148"/>
      <c r="TYF193" s="148"/>
      <c r="TYG193" s="148"/>
      <c r="TYH193" s="148"/>
      <c r="TYI193" s="148"/>
      <c r="TYJ193" s="148"/>
      <c r="TYK193" s="148"/>
      <c r="TYL193" s="148"/>
      <c r="TYM193" s="148"/>
      <c r="TYN193" s="148"/>
      <c r="TYO193" s="148"/>
      <c r="TYP193" s="148"/>
      <c r="TYQ193" s="148"/>
      <c r="TYR193" s="148"/>
      <c r="TYS193" s="148"/>
      <c r="TYT193" s="148"/>
      <c r="TYU193" s="148"/>
      <c r="TYV193" s="148"/>
      <c r="TYW193" s="148"/>
      <c r="TYX193" s="148"/>
      <c r="TYY193" s="148"/>
      <c r="TYZ193" s="148"/>
      <c r="TZA193" s="148"/>
      <c r="TZB193" s="148"/>
      <c r="TZC193" s="148"/>
      <c r="TZD193" s="148"/>
      <c r="TZE193" s="148"/>
      <c r="TZF193" s="148"/>
      <c r="TZG193" s="148"/>
      <c r="TZH193" s="148"/>
      <c r="TZI193" s="148"/>
      <c r="TZJ193" s="148"/>
      <c r="TZK193" s="148"/>
      <c r="TZL193" s="148"/>
      <c r="TZM193" s="148"/>
      <c r="TZN193" s="148"/>
      <c r="TZO193" s="148"/>
      <c r="TZP193" s="148"/>
      <c r="TZQ193" s="148"/>
      <c r="TZR193" s="148"/>
      <c r="TZS193" s="148"/>
      <c r="TZT193" s="148"/>
      <c r="TZU193" s="148"/>
      <c r="TZV193" s="148"/>
      <c r="TZW193" s="148"/>
      <c r="TZX193" s="148"/>
      <c r="TZY193" s="148"/>
      <c r="TZZ193" s="148"/>
      <c r="UAA193" s="148"/>
      <c r="UAB193" s="148"/>
      <c r="UAC193" s="148"/>
      <c r="UAD193" s="148"/>
      <c r="UAE193" s="148"/>
      <c r="UAF193" s="148"/>
      <c r="UAG193" s="148"/>
      <c r="UAH193" s="148"/>
      <c r="UAI193" s="148"/>
      <c r="UAJ193" s="148"/>
      <c r="UAK193" s="148"/>
      <c r="UAL193" s="148"/>
      <c r="UAM193" s="148"/>
      <c r="UAN193" s="148"/>
      <c r="UAO193" s="148"/>
      <c r="UAP193" s="148"/>
      <c r="UAQ193" s="148"/>
      <c r="UAR193" s="148"/>
      <c r="UAS193" s="148"/>
      <c r="UAT193" s="148"/>
      <c r="UAU193" s="148"/>
      <c r="UAV193" s="148"/>
      <c r="UAW193" s="148"/>
      <c r="UAX193" s="148"/>
      <c r="UAY193" s="148"/>
      <c r="UAZ193" s="148"/>
      <c r="UBA193" s="148"/>
      <c r="UBB193" s="148"/>
      <c r="UBC193" s="148"/>
      <c r="UBD193" s="148"/>
      <c r="UBE193" s="148"/>
      <c r="UBF193" s="148"/>
      <c r="UBG193" s="148"/>
      <c r="UBH193" s="148"/>
      <c r="UBI193" s="148"/>
      <c r="UBJ193" s="148"/>
      <c r="UBK193" s="148"/>
      <c r="UBL193" s="148"/>
      <c r="UBM193" s="148"/>
      <c r="UBN193" s="148"/>
      <c r="UBO193" s="148"/>
      <c r="UBP193" s="148"/>
      <c r="UBQ193" s="148"/>
      <c r="UBR193" s="148"/>
      <c r="UBS193" s="148"/>
      <c r="UBT193" s="148"/>
      <c r="UBU193" s="148"/>
      <c r="UBV193" s="148"/>
      <c r="UBW193" s="148"/>
      <c r="UBX193" s="148"/>
      <c r="UBY193" s="148"/>
      <c r="UBZ193" s="148"/>
      <c r="UCA193" s="148"/>
      <c r="UCB193" s="148"/>
      <c r="UCC193" s="148"/>
      <c r="UCD193" s="148"/>
      <c r="UCE193" s="148"/>
      <c r="UCF193" s="148"/>
      <c r="UCG193" s="148"/>
      <c r="UCH193" s="148"/>
      <c r="UCI193" s="148"/>
      <c r="UCJ193" s="148"/>
      <c r="UCK193" s="148"/>
      <c r="UCL193" s="148"/>
      <c r="UCM193" s="148"/>
      <c r="UCN193" s="148"/>
      <c r="UCO193" s="148"/>
      <c r="UCP193" s="148"/>
      <c r="UCQ193" s="148"/>
      <c r="UCR193" s="148"/>
      <c r="UCS193" s="148"/>
      <c r="UCT193" s="148"/>
      <c r="UCU193" s="148"/>
      <c r="UCV193" s="148"/>
      <c r="UCW193" s="148"/>
      <c r="UCX193" s="148"/>
      <c r="UCY193" s="148"/>
      <c r="UCZ193" s="148"/>
      <c r="UDA193" s="148"/>
      <c r="UDB193" s="148"/>
      <c r="UDC193" s="148"/>
      <c r="UDD193" s="148"/>
      <c r="UDE193" s="148"/>
      <c r="UDF193" s="148"/>
      <c r="UDG193" s="148"/>
      <c r="UDH193" s="148"/>
      <c r="UDI193" s="148"/>
      <c r="UDJ193" s="148"/>
      <c r="UDK193" s="148"/>
      <c r="UDL193" s="148"/>
      <c r="UDM193" s="148"/>
      <c r="UDN193" s="148"/>
      <c r="UDO193" s="148"/>
      <c r="UDP193" s="148"/>
      <c r="UDQ193" s="148"/>
      <c r="UDR193" s="148"/>
      <c r="UDS193" s="148"/>
      <c r="UDT193" s="148"/>
      <c r="UDU193" s="148"/>
      <c r="UDV193" s="148"/>
      <c r="UDW193" s="148"/>
      <c r="UDX193" s="148"/>
      <c r="UDY193" s="148"/>
      <c r="UDZ193" s="148"/>
      <c r="UEA193" s="148"/>
      <c r="UEB193" s="148"/>
      <c r="UEC193" s="148"/>
      <c r="UED193" s="148"/>
      <c r="UEE193" s="148"/>
      <c r="UEF193" s="148"/>
      <c r="UEG193" s="148"/>
      <c r="UEH193" s="148"/>
      <c r="UEI193" s="148"/>
      <c r="UEJ193" s="148"/>
      <c r="UEK193" s="148"/>
      <c r="UEL193" s="148"/>
      <c r="UEM193" s="148"/>
      <c r="UEN193" s="148"/>
      <c r="UEO193" s="148"/>
      <c r="UEP193" s="148"/>
      <c r="UEQ193" s="148"/>
      <c r="UER193" s="148"/>
      <c r="UES193" s="148"/>
      <c r="UET193" s="148"/>
      <c r="UEU193" s="148"/>
      <c r="UEV193" s="148"/>
      <c r="UEW193" s="148"/>
      <c r="UEX193" s="148"/>
      <c r="UEY193" s="148"/>
      <c r="UEZ193" s="148"/>
      <c r="UFA193" s="148"/>
      <c r="UFB193" s="148"/>
      <c r="UFC193" s="148"/>
      <c r="UFD193" s="148"/>
      <c r="UFE193" s="148"/>
      <c r="UFF193" s="148"/>
      <c r="UFG193" s="148"/>
      <c r="UFH193" s="148"/>
      <c r="UFI193" s="148"/>
      <c r="UFJ193" s="148"/>
      <c r="UFK193" s="148"/>
      <c r="UFL193" s="148"/>
      <c r="UFM193" s="148"/>
      <c r="UFN193" s="148"/>
      <c r="UFO193" s="148"/>
      <c r="UFP193" s="148"/>
      <c r="UFQ193" s="148"/>
      <c r="UFR193" s="148"/>
      <c r="UFS193" s="148"/>
      <c r="UFT193" s="148"/>
      <c r="UFU193" s="148"/>
      <c r="UFV193" s="148"/>
      <c r="UFW193" s="148"/>
      <c r="UFX193" s="148"/>
      <c r="UFY193" s="148"/>
      <c r="UFZ193" s="148"/>
      <c r="UGA193" s="148"/>
      <c r="UGB193" s="148"/>
      <c r="UGC193" s="148"/>
      <c r="UGD193" s="148"/>
      <c r="UGE193" s="148"/>
      <c r="UGF193" s="148"/>
      <c r="UGG193" s="148"/>
      <c r="UGH193" s="148"/>
      <c r="UGI193" s="148"/>
      <c r="UGJ193" s="148"/>
      <c r="UGK193" s="148"/>
      <c r="UGL193" s="148"/>
      <c r="UGM193" s="148"/>
      <c r="UGN193" s="148"/>
      <c r="UGO193" s="148"/>
      <c r="UGP193" s="148"/>
      <c r="UGQ193" s="148"/>
      <c r="UGR193" s="148"/>
      <c r="UGS193" s="148"/>
      <c r="UGT193" s="148"/>
      <c r="UGU193" s="148"/>
      <c r="UGV193" s="148"/>
      <c r="UGW193" s="148"/>
      <c r="UGX193" s="148"/>
      <c r="UGY193" s="148"/>
      <c r="UGZ193" s="148"/>
      <c r="UHA193" s="148"/>
      <c r="UHB193" s="148"/>
      <c r="UHC193" s="148"/>
      <c r="UHD193" s="148"/>
      <c r="UHE193" s="148"/>
      <c r="UHF193" s="148"/>
      <c r="UHG193" s="148"/>
      <c r="UHH193" s="148"/>
      <c r="UHI193" s="148"/>
      <c r="UHJ193" s="148"/>
      <c r="UHK193" s="148"/>
      <c r="UHL193" s="148"/>
      <c r="UHM193" s="148"/>
      <c r="UHN193" s="148"/>
      <c r="UHO193" s="148"/>
      <c r="UHP193" s="148"/>
      <c r="UHQ193" s="148"/>
      <c r="UHR193" s="148"/>
      <c r="UHS193" s="148"/>
      <c r="UHT193" s="148"/>
      <c r="UHU193" s="148"/>
      <c r="UHV193" s="148"/>
      <c r="UHW193" s="148"/>
      <c r="UHX193" s="148"/>
      <c r="UHY193" s="148"/>
      <c r="UHZ193" s="148"/>
      <c r="UIA193" s="148"/>
      <c r="UIB193" s="148"/>
      <c r="UIC193" s="148"/>
      <c r="UID193" s="148"/>
      <c r="UIE193" s="148"/>
      <c r="UIF193" s="148"/>
      <c r="UIG193" s="148"/>
      <c r="UIH193" s="148"/>
      <c r="UII193" s="148"/>
      <c r="UIJ193" s="148"/>
      <c r="UIK193" s="148"/>
      <c r="UIL193" s="148"/>
      <c r="UIM193" s="148"/>
      <c r="UIN193" s="148"/>
      <c r="UIO193" s="148"/>
      <c r="UIP193" s="148"/>
      <c r="UIQ193" s="148"/>
      <c r="UIR193" s="148"/>
      <c r="UIS193" s="148"/>
      <c r="UIT193" s="148"/>
      <c r="UIU193" s="148"/>
      <c r="UIV193" s="148"/>
      <c r="UIW193" s="148"/>
      <c r="UIX193" s="148"/>
      <c r="UIY193" s="148"/>
      <c r="UIZ193" s="148"/>
      <c r="UJA193" s="148"/>
      <c r="UJB193" s="148"/>
      <c r="UJC193" s="148"/>
      <c r="UJD193" s="148"/>
      <c r="UJE193" s="148"/>
      <c r="UJF193" s="148"/>
      <c r="UJG193" s="148"/>
      <c r="UJH193" s="148"/>
      <c r="UJI193" s="148"/>
      <c r="UJJ193" s="148"/>
      <c r="UJK193" s="148"/>
      <c r="UJL193" s="148"/>
      <c r="UJM193" s="148"/>
      <c r="UJN193" s="148"/>
      <c r="UJO193" s="148"/>
      <c r="UJP193" s="148"/>
      <c r="UJQ193" s="148"/>
      <c r="UJR193" s="148"/>
      <c r="UJS193" s="148"/>
      <c r="UJT193" s="148"/>
      <c r="UJU193" s="148"/>
      <c r="UJV193" s="148"/>
      <c r="UJW193" s="148"/>
      <c r="UJX193" s="148"/>
      <c r="UJY193" s="148"/>
      <c r="UJZ193" s="148"/>
      <c r="UKA193" s="148"/>
      <c r="UKB193" s="148"/>
      <c r="UKC193" s="148"/>
      <c r="UKD193" s="148"/>
      <c r="UKE193" s="148"/>
      <c r="UKF193" s="148"/>
      <c r="UKG193" s="148"/>
      <c r="UKH193" s="148"/>
      <c r="UKI193" s="148"/>
      <c r="UKJ193" s="148"/>
      <c r="UKK193" s="148"/>
      <c r="UKL193" s="148"/>
      <c r="UKM193" s="148"/>
      <c r="UKN193" s="148"/>
      <c r="UKO193" s="148"/>
      <c r="UKP193" s="148"/>
      <c r="UKQ193" s="148"/>
      <c r="UKR193" s="148"/>
      <c r="UKS193" s="148"/>
      <c r="UKT193" s="148"/>
      <c r="UKU193" s="148"/>
      <c r="UKV193" s="148"/>
      <c r="UKW193" s="148"/>
      <c r="UKX193" s="148"/>
      <c r="UKY193" s="148"/>
      <c r="UKZ193" s="148"/>
      <c r="ULA193" s="148"/>
      <c r="ULB193" s="148"/>
      <c r="ULC193" s="148"/>
      <c r="ULD193" s="148"/>
      <c r="ULE193" s="148"/>
      <c r="ULF193" s="148"/>
      <c r="ULG193" s="148"/>
      <c r="ULH193" s="148"/>
      <c r="ULI193" s="148"/>
      <c r="ULJ193" s="148"/>
      <c r="ULK193" s="148"/>
      <c r="ULL193" s="148"/>
      <c r="ULM193" s="148"/>
      <c r="ULN193" s="148"/>
      <c r="ULO193" s="148"/>
      <c r="ULP193" s="148"/>
      <c r="ULQ193" s="148"/>
      <c r="ULR193" s="148"/>
      <c r="ULS193" s="148"/>
      <c r="ULT193" s="148"/>
      <c r="ULU193" s="148"/>
      <c r="ULV193" s="148"/>
      <c r="ULW193" s="148"/>
      <c r="ULX193" s="148"/>
      <c r="ULY193" s="148"/>
      <c r="ULZ193" s="148"/>
      <c r="UMA193" s="148"/>
      <c r="UMB193" s="148"/>
      <c r="UMC193" s="148"/>
      <c r="UMD193" s="148"/>
      <c r="UME193" s="148"/>
      <c r="UMF193" s="148"/>
      <c r="UMG193" s="148"/>
      <c r="UMH193" s="148"/>
      <c r="UMI193" s="148"/>
      <c r="UMJ193" s="148"/>
      <c r="UMK193" s="148"/>
      <c r="UML193" s="148"/>
      <c r="UMM193" s="148"/>
      <c r="UMN193" s="148"/>
      <c r="UMO193" s="148"/>
      <c r="UMP193" s="148"/>
      <c r="UMQ193" s="148"/>
      <c r="UMR193" s="148"/>
      <c r="UMS193" s="148"/>
      <c r="UMT193" s="148"/>
      <c r="UMU193" s="148"/>
      <c r="UMV193" s="148"/>
      <c r="UMW193" s="148"/>
      <c r="UMX193" s="148"/>
      <c r="UMY193" s="148"/>
      <c r="UMZ193" s="148"/>
      <c r="UNA193" s="148"/>
      <c r="UNB193" s="148"/>
      <c r="UNC193" s="148"/>
      <c r="UND193" s="148"/>
      <c r="UNE193" s="148"/>
      <c r="UNF193" s="148"/>
      <c r="UNG193" s="148"/>
      <c r="UNH193" s="148"/>
      <c r="UNI193" s="148"/>
      <c r="UNJ193" s="148"/>
      <c r="UNK193" s="148"/>
      <c r="UNL193" s="148"/>
      <c r="UNM193" s="148"/>
      <c r="UNN193" s="148"/>
      <c r="UNO193" s="148"/>
      <c r="UNP193" s="148"/>
      <c r="UNQ193" s="148"/>
      <c r="UNR193" s="148"/>
      <c r="UNS193" s="148"/>
      <c r="UNT193" s="148"/>
      <c r="UNU193" s="148"/>
      <c r="UNV193" s="148"/>
      <c r="UNW193" s="148"/>
      <c r="UNX193" s="148"/>
      <c r="UNY193" s="148"/>
      <c r="UNZ193" s="148"/>
      <c r="UOA193" s="148"/>
      <c r="UOB193" s="148"/>
      <c r="UOC193" s="148"/>
      <c r="UOD193" s="148"/>
      <c r="UOE193" s="148"/>
      <c r="UOF193" s="148"/>
      <c r="UOG193" s="148"/>
      <c r="UOH193" s="148"/>
      <c r="UOI193" s="148"/>
      <c r="UOJ193" s="148"/>
      <c r="UOK193" s="148"/>
      <c r="UOL193" s="148"/>
      <c r="UOM193" s="148"/>
      <c r="UON193" s="148"/>
      <c r="UOO193" s="148"/>
      <c r="UOP193" s="148"/>
      <c r="UOQ193" s="148"/>
      <c r="UOR193" s="148"/>
      <c r="UOS193" s="148"/>
      <c r="UOT193" s="148"/>
      <c r="UOU193" s="148"/>
      <c r="UOV193" s="148"/>
      <c r="UOW193" s="148"/>
      <c r="UOX193" s="148"/>
      <c r="UOY193" s="148"/>
      <c r="UOZ193" s="148"/>
      <c r="UPA193" s="148"/>
      <c r="UPB193" s="148"/>
      <c r="UPC193" s="148"/>
      <c r="UPD193" s="148"/>
      <c r="UPE193" s="148"/>
      <c r="UPF193" s="148"/>
      <c r="UPG193" s="148"/>
      <c r="UPH193" s="148"/>
      <c r="UPI193" s="148"/>
      <c r="UPJ193" s="148"/>
      <c r="UPK193" s="148"/>
      <c r="UPL193" s="148"/>
      <c r="UPM193" s="148"/>
      <c r="UPN193" s="148"/>
      <c r="UPO193" s="148"/>
      <c r="UPP193" s="148"/>
      <c r="UPQ193" s="148"/>
      <c r="UPR193" s="148"/>
      <c r="UPS193" s="148"/>
      <c r="UPT193" s="148"/>
      <c r="UPU193" s="148"/>
      <c r="UPV193" s="148"/>
      <c r="UPW193" s="148"/>
      <c r="UPX193" s="148"/>
      <c r="UPY193" s="148"/>
      <c r="UPZ193" s="148"/>
      <c r="UQA193" s="148"/>
      <c r="UQB193" s="148"/>
      <c r="UQC193" s="148"/>
      <c r="UQD193" s="148"/>
      <c r="UQE193" s="148"/>
      <c r="UQF193" s="148"/>
      <c r="UQG193" s="148"/>
      <c r="UQH193" s="148"/>
      <c r="UQI193" s="148"/>
      <c r="UQJ193" s="148"/>
      <c r="UQK193" s="148"/>
      <c r="UQL193" s="148"/>
      <c r="UQM193" s="148"/>
      <c r="UQN193" s="148"/>
      <c r="UQO193" s="148"/>
      <c r="UQP193" s="148"/>
      <c r="UQQ193" s="148"/>
      <c r="UQR193" s="148"/>
      <c r="UQS193" s="148"/>
      <c r="UQT193" s="148"/>
      <c r="UQU193" s="148"/>
      <c r="UQV193" s="148"/>
      <c r="UQW193" s="148"/>
      <c r="UQX193" s="148"/>
      <c r="UQY193" s="148"/>
      <c r="UQZ193" s="148"/>
      <c r="URA193" s="148"/>
      <c r="URB193" s="148"/>
      <c r="URC193" s="148"/>
      <c r="URD193" s="148"/>
      <c r="URE193" s="148"/>
      <c r="URF193" s="148"/>
      <c r="URG193" s="148"/>
      <c r="URH193" s="148"/>
      <c r="URI193" s="148"/>
      <c r="URJ193" s="148"/>
      <c r="URK193" s="148"/>
      <c r="URL193" s="148"/>
      <c r="URM193" s="148"/>
      <c r="URN193" s="148"/>
      <c r="URO193" s="148"/>
      <c r="URP193" s="148"/>
      <c r="URQ193" s="148"/>
      <c r="URR193" s="148"/>
      <c r="URS193" s="148"/>
      <c r="URT193" s="148"/>
      <c r="URU193" s="148"/>
      <c r="URV193" s="148"/>
      <c r="URW193" s="148"/>
      <c r="URX193" s="148"/>
      <c r="URY193" s="148"/>
      <c r="URZ193" s="148"/>
      <c r="USA193" s="148"/>
      <c r="USB193" s="148"/>
      <c r="USC193" s="148"/>
      <c r="USD193" s="148"/>
      <c r="USE193" s="148"/>
      <c r="USF193" s="148"/>
      <c r="USG193" s="148"/>
      <c r="USH193" s="148"/>
      <c r="USI193" s="148"/>
      <c r="USJ193" s="148"/>
      <c r="USK193" s="148"/>
      <c r="USL193" s="148"/>
      <c r="USM193" s="148"/>
      <c r="USN193" s="148"/>
      <c r="USO193" s="148"/>
      <c r="USP193" s="148"/>
      <c r="USQ193" s="148"/>
      <c r="USR193" s="148"/>
      <c r="USS193" s="148"/>
      <c r="UST193" s="148"/>
      <c r="USU193" s="148"/>
      <c r="USV193" s="148"/>
      <c r="USW193" s="148"/>
      <c r="USX193" s="148"/>
      <c r="USY193" s="148"/>
      <c r="USZ193" s="148"/>
      <c r="UTA193" s="148"/>
      <c r="UTB193" s="148"/>
      <c r="UTC193" s="148"/>
      <c r="UTD193" s="148"/>
      <c r="UTE193" s="148"/>
      <c r="UTF193" s="148"/>
      <c r="UTG193" s="148"/>
      <c r="UTH193" s="148"/>
      <c r="UTI193" s="148"/>
      <c r="UTJ193" s="148"/>
      <c r="UTK193" s="148"/>
      <c r="UTL193" s="148"/>
      <c r="UTM193" s="148"/>
      <c r="UTN193" s="148"/>
      <c r="UTO193" s="148"/>
      <c r="UTP193" s="148"/>
      <c r="UTQ193" s="148"/>
      <c r="UTR193" s="148"/>
      <c r="UTS193" s="148"/>
      <c r="UTT193" s="148"/>
      <c r="UTU193" s="148"/>
      <c r="UTV193" s="148"/>
      <c r="UTW193" s="148"/>
      <c r="UTX193" s="148"/>
      <c r="UTY193" s="148"/>
      <c r="UTZ193" s="148"/>
      <c r="UUA193" s="148"/>
      <c r="UUB193" s="148"/>
      <c r="UUC193" s="148"/>
      <c r="UUD193" s="148"/>
      <c r="UUE193" s="148"/>
      <c r="UUF193" s="148"/>
      <c r="UUG193" s="148"/>
      <c r="UUH193" s="148"/>
      <c r="UUI193" s="148"/>
      <c r="UUJ193" s="148"/>
      <c r="UUK193" s="148"/>
      <c r="UUL193" s="148"/>
      <c r="UUM193" s="148"/>
      <c r="UUN193" s="148"/>
      <c r="UUO193" s="148"/>
      <c r="UUP193" s="148"/>
      <c r="UUQ193" s="148"/>
      <c r="UUR193" s="148"/>
      <c r="UUS193" s="148"/>
      <c r="UUT193" s="148"/>
      <c r="UUU193" s="148"/>
      <c r="UUV193" s="148"/>
      <c r="UUW193" s="148"/>
      <c r="UUX193" s="148"/>
      <c r="UUY193" s="148"/>
      <c r="UUZ193" s="148"/>
      <c r="UVA193" s="148"/>
      <c r="UVB193" s="148"/>
      <c r="UVC193" s="148"/>
      <c r="UVD193" s="148"/>
      <c r="UVE193" s="148"/>
      <c r="UVF193" s="148"/>
      <c r="UVG193" s="148"/>
      <c r="UVH193" s="148"/>
      <c r="UVI193" s="148"/>
      <c r="UVJ193" s="148"/>
      <c r="UVK193" s="148"/>
      <c r="UVL193" s="148"/>
      <c r="UVM193" s="148"/>
      <c r="UVN193" s="148"/>
      <c r="UVO193" s="148"/>
      <c r="UVP193" s="148"/>
      <c r="UVQ193" s="148"/>
      <c r="UVR193" s="148"/>
      <c r="UVS193" s="148"/>
      <c r="UVT193" s="148"/>
      <c r="UVU193" s="148"/>
      <c r="UVV193" s="148"/>
      <c r="UVW193" s="148"/>
      <c r="UVX193" s="148"/>
      <c r="UVY193" s="148"/>
      <c r="UVZ193" s="148"/>
      <c r="UWA193" s="148"/>
      <c r="UWB193" s="148"/>
      <c r="UWC193" s="148"/>
      <c r="UWD193" s="148"/>
      <c r="UWE193" s="148"/>
      <c r="UWF193" s="148"/>
      <c r="UWG193" s="148"/>
      <c r="UWH193" s="148"/>
      <c r="UWI193" s="148"/>
      <c r="UWJ193" s="148"/>
      <c r="UWK193" s="148"/>
      <c r="UWL193" s="148"/>
      <c r="UWM193" s="148"/>
      <c r="UWN193" s="148"/>
      <c r="UWO193" s="148"/>
      <c r="UWP193" s="148"/>
      <c r="UWQ193" s="148"/>
      <c r="UWR193" s="148"/>
      <c r="UWS193" s="148"/>
      <c r="UWT193" s="148"/>
      <c r="UWU193" s="148"/>
      <c r="UWV193" s="148"/>
      <c r="UWW193" s="148"/>
      <c r="UWX193" s="148"/>
      <c r="UWY193" s="148"/>
      <c r="UWZ193" s="148"/>
      <c r="UXA193" s="148"/>
      <c r="UXB193" s="148"/>
      <c r="UXC193" s="148"/>
      <c r="UXD193" s="148"/>
      <c r="UXE193" s="148"/>
      <c r="UXF193" s="148"/>
      <c r="UXG193" s="148"/>
      <c r="UXH193" s="148"/>
      <c r="UXI193" s="148"/>
      <c r="UXJ193" s="148"/>
      <c r="UXK193" s="148"/>
      <c r="UXL193" s="148"/>
      <c r="UXM193" s="148"/>
      <c r="UXN193" s="148"/>
      <c r="UXO193" s="148"/>
      <c r="UXP193" s="148"/>
      <c r="UXQ193" s="148"/>
      <c r="UXR193" s="148"/>
      <c r="UXS193" s="148"/>
      <c r="UXT193" s="148"/>
      <c r="UXU193" s="148"/>
      <c r="UXV193" s="148"/>
      <c r="UXW193" s="148"/>
      <c r="UXX193" s="148"/>
      <c r="UXY193" s="148"/>
      <c r="UXZ193" s="148"/>
      <c r="UYA193" s="148"/>
      <c r="UYB193" s="148"/>
      <c r="UYC193" s="148"/>
      <c r="UYD193" s="148"/>
      <c r="UYE193" s="148"/>
      <c r="UYF193" s="148"/>
      <c r="UYG193" s="148"/>
      <c r="UYH193" s="148"/>
      <c r="UYI193" s="148"/>
      <c r="UYJ193" s="148"/>
      <c r="UYK193" s="148"/>
      <c r="UYL193" s="148"/>
      <c r="UYM193" s="148"/>
      <c r="UYN193" s="148"/>
      <c r="UYO193" s="148"/>
      <c r="UYP193" s="148"/>
      <c r="UYQ193" s="148"/>
      <c r="UYR193" s="148"/>
      <c r="UYS193" s="148"/>
      <c r="UYT193" s="148"/>
      <c r="UYU193" s="148"/>
      <c r="UYV193" s="148"/>
      <c r="UYW193" s="148"/>
      <c r="UYX193" s="148"/>
      <c r="UYY193" s="148"/>
      <c r="UYZ193" s="148"/>
      <c r="UZA193" s="148"/>
      <c r="UZB193" s="148"/>
      <c r="UZC193" s="148"/>
      <c r="UZD193" s="148"/>
      <c r="UZE193" s="148"/>
      <c r="UZF193" s="148"/>
      <c r="UZG193" s="148"/>
      <c r="UZH193" s="148"/>
      <c r="UZI193" s="148"/>
      <c r="UZJ193" s="148"/>
      <c r="UZK193" s="148"/>
      <c r="UZL193" s="148"/>
      <c r="UZM193" s="148"/>
      <c r="UZN193" s="148"/>
      <c r="UZO193" s="148"/>
      <c r="UZP193" s="148"/>
      <c r="UZQ193" s="148"/>
      <c r="UZR193" s="148"/>
      <c r="UZS193" s="148"/>
      <c r="UZT193" s="148"/>
      <c r="UZU193" s="148"/>
      <c r="UZV193" s="148"/>
      <c r="UZW193" s="148"/>
      <c r="UZX193" s="148"/>
      <c r="UZY193" s="148"/>
      <c r="UZZ193" s="148"/>
      <c r="VAA193" s="148"/>
      <c r="VAB193" s="148"/>
      <c r="VAC193" s="148"/>
      <c r="VAD193" s="148"/>
      <c r="VAE193" s="148"/>
      <c r="VAF193" s="148"/>
      <c r="VAG193" s="148"/>
      <c r="VAH193" s="148"/>
      <c r="VAI193" s="148"/>
      <c r="VAJ193" s="148"/>
      <c r="VAK193" s="148"/>
      <c r="VAL193" s="148"/>
      <c r="VAM193" s="148"/>
      <c r="VAN193" s="148"/>
      <c r="VAO193" s="148"/>
      <c r="VAP193" s="148"/>
      <c r="VAQ193" s="148"/>
      <c r="VAR193" s="148"/>
      <c r="VAS193" s="148"/>
      <c r="VAT193" s="148"/>
      <c r="VAU193" s="148"/>
      <c r="VAV193" s="148"/>
      <c r="VAW193" s="148"/>
      <c r="VAX193" s="148"/>
      <c r="VAY193" s="148"/>
      <c r="VAZ193" s="148"/>
      <c r="VBA193" s="148"/>
      <c r="VBB193" s="148"/>
      <c r="VBC193" s="148"/>
      <c r="VBD193" s="148"/>
      <c r="VBE193" s="148"/>
      <c r="VBF193" s="148"/>
      <c r="VBG193" s="148"/>
      <c r="VBH193" s="148"/>
      <c r="VBI193" s="148"/>
      <c r="VBJ193" s="148"/>
      <c r="VBK193" s="148"/>
      <c r="VBL193" s="148"/>
      <c r="VBM193" s="148"/>
      <c r="VBN193" s="148"/>
      <c r="VBO193" s="148"/>
      <c r="VBP193" s="148"/>
      <c r="VBQ193" s="148"/>
      <c r="VBR193" s="148"/>
      <c r="VBS193" s="148"/>
      <c r="VBT193" s="148"/>
      <c r="VBU193" s="148"/>
      <c r="VBV193" s="148"/>
      <c r="VBW193" s="148"/>
      <c r="VBX193" s="148"/>
      <c r="VBY193" s="148"/>
      <c r="VBZ193" s="148"/>
      <c r="VCA193" s="148"/>
      <c r="VCB193" s="148"/>
      <c r="VCC193" s="148"/>
      <c r="VCD193" s="148"/>
      <c r="VCE193" s="148"/>
      <c r="VCF193" s="148"/>
      <c r="VCG193" s="148"/>
      <c r="VCH193" s="148"/>
      <c r="VCI193" s="148"/>
      <c r="VCJ193" s="148"/>
      <c r="VCK193" s="148"/>
      <c r="VCL193" s="148"/>
      <c r="VCM193" s="148"/>
      <c r="VCN193" s="148"/>
      <c r="VCO193" s="148"/>
      <c r="VCP193" s="148"/>
      <c r="VCQ193" s="148"/>
      <c r="VCR193" s="148"/>
      <c r="VCS193" s="148"/>
      <c r="VCT193" s="148"/>
      <c r="VCU193" s="148"/>
      <c r="VCV193" s="148"/>
      <c r="VCW193" s="148"/>
      <c r="VCX193" s="148"/>
      <c r="VCY193" s="148"/>
      <c r="VCZ193" s="148"/>
      <c r="VDA193" s="148"/>
      <c r="VDB193" s="148"/>
      <c r="VDC193" s="148"/>
      <c r="VDD193" s="148"/>
      <c r="VDE193" s="148"/>
      <c r="VDF193" s="148"/>
      <c r="VDG193" s="148"/>
      <c r="VDH193" s="148"/>
      <c r="VDI193" s="148"/>
      <c r="VDJ193" s="148"/>
      <c r="VDK193" s="148"/>
      <c r="VDL193" s="148"/>
      <c r="VDM193" s="148"/>
      <c r="VDN193" s="148"/>
      <c r="VDO193" s="148"/>
      <c r="VDP193" s="148"/>
      <c r="VDQ193" s="148"/>
      <c r="VDR193" s="148"/>
      <c r="VDS193" s="148"/>
      <c r="VDT193" s="148"/>
      <c r="VDU193" s="148"/>
      <c r="VDV193" s="148"/>
      <c r="VDW193" s="148"/>
      <c r="VDX193" s="148"/>
      <c r="VDY193" s="148"/>
      <c r="VDZ193" s="148"/>
      <c r="VEA193" s="148"/>
      <c r="VEB193" s="148"/>
      <c r="VEC193" s="148"/>
      <c r="VED193" s="148"/>
      <c r="VEE193" s="148"/>
      <c r="VEF193" s="148"/>
      <c r="VEG193" s="148"/>
      <c r="VEH193" s="148"/>
      <c r="VEI193" s="148"/>
      <c r="VEJ193" s="148"/>
      <c r="VEK193" s="148"/>
      <c r="VEL193" s="148"/>
      <c r="VEM193" s="148"/>
      <c r="VEN193" s="148"/>
      <c r="VEO193" s="148"/>
      <c r="VEP193" s="148"/>
      <c r="VEQ193" s="148"/>
      <c r="VER193" s="148"/>
      <c r="VES193" s="148"/>
      <c r="VET193" s="148"/>
      <c r="VEU193" s="148"/>
      <c r="VEV193" s="148"/>
      <c r="VEW193" s="148"/>
      <c r="VEX193" s="148"/>
      <c r="VEY193" s="148"/>
      <c r="VEZ193" s="148"/>
      <c r="VFA193" s="148"/>
      <c r="VFB193" s="148"/>
      <c r="VFC193" s="148"/>
      <c r="VFD193" s="148"/>
      <c r="VFE193" s="148"/>
      <c r="VFF193" s="148"/>
      <c r="VFG193" s="148"/>
      <c r="VFH193" s="148"/>
      <c r="VFI193" s="148"/>
      <c r="VFJ193" s="148"/>
      <c r="VFK193" s="148"/>
      <c r="VFL193" s="148"/>
      <c r="VFM193" s="148"/>
      <c r="VFN193" s="148"/>
      <c r="VFO193" s="148"/>
      <c r="VFP193" s="148"/>
      <c r="VFQ193" s="148"/>
      <c r="VFR193" s="148"/>
      <c r="VFS193" s="148"/>
      <c r="VFT193" s="148"/>
      <c r="VFU193" s="148"/>
      <c r="VFV193" s="148"/>
      <c r="VFW193" s="148"/>
      <c r="VFX193" s="148"/>
      <c r="VFY193" s="148"/>
      <c r="VFZ193" s="148"/>
      <c r="VGA193" s="148"/>
      <c r="VGB193" s="148"/>
      <c r="VGC193" s="148"/>
      <c r="VGD193" s="148"/>
      <c r="VGE193" s="148"/>
      <c r="VGF193" s="148"/>
      <c r="VGG193" s="148"/>
      <c r="VGH193" s="148"/>
      <c r="VGI193" s="148"/>
      <c r="VGJ193" s="148"/>
      <c r="VGK193" s="148"/>
      <c r="VGL193" s="148"/>
      <c r="VGM193" s="148"/>
      <c r="VGN193" s="148"/>
      <c r="VGO193" s="148"/>
      <c r="VGP193" s="148"/>
      <c r="VGQ193" s="148"/>
      <c r="VGR193" s="148"/>
      <c r="VGS193" s="148"/>
      <c r="VGT193" s="148"/>
      <c r="VGU193" s="148"/>
      <c r="VGV193" s="148"/>
      <c r="VGW193" s="148"/>
      <c r="VGX193" s="148"/>
      <c r="VGY193" s="148"/>
      <c r="VGZ193" s="148"/>
      <c r="VHA193" s="148"/>
      <c r="VHB193" s="148"/>
      <c r="VHC193" s="148"/>
      <c r="VHD193" s="148"/>
      <c r="VHE193" s="148"/>
      <c r="VHF193" s="148"/>
      <c r="VHG193" s="148"/>
      <c r="VHH193" s="148"/>
      <c r="VHI193" s="148"/>
      <c r="VHJ193" s="148"/>
      <c r="VHK193" s="148"/>
      <c r="VHL193" s="148"/>
      <c r="VHM193" s="148"/>
      <c r="VHN193" s="148"/>
      <c r="VHO193" s="148"/>
      <c r="VHP193" s="148"/>
      <c r="VHQ193" s="148"/>
      <c r="VHR193" s="148"/>
      <c r="VHS193" s="148"/>
      <c r="VHT193" s="148"/>
      <c r="VHU193" s="148"/>
      <c r="VHV193" s="148"/>
      <c r="VHW193" s="148"/>
      <c r="VHX193" s="148"/>
      <c r="VHY193" s="148"/>
      <c r="VHZ193" s="148"/>
      <c r="VIA193" s="148"/>
      <c r="VIB193" s="148"/>
      <c r="VIC193" s="148"/>
      <c r="VID193" s="148"/>
      <c r="VIE193" s="148"/>
      <c r="VIF193" s="148"/>
      <c r="VIG193" s="148"/>
      <c r="VIH193" s="148"/>
      <c r="VII193" s="148"/>
      <c r="VIJ193" s="148"/>
      <c r="VIK193" s="148"/>
      <c r="VIL193" s="148"/>
      <c r="VIM193" s="148"/>
      <c r="VIN193" s="148"/>
      <c r="VIO193" s="148"/>
      <c r="VIP193" s="148"/>
      <c r="VIQ193" s="148"/>
      <c r="VIR193" s="148"/>
      <c r="VIS193" s="148"/>
      <c r="VIT193" s="148"/>
      <c r="VIU193" s="148"/>
      <c r="VIV193" s="148"/>
      <c r="VIW193" s="148"/>
      <c r="VIX193" s="148"/>
      <c r="VIY193" s="148"/>
      <c r="VIZ193" s="148"/>
      <c r="VJA193" s="148"/>
      <c r="VJB193" s="148"/>
      <c r="VJC193" s="148"/>
      <c r="VJD193" s="148"/>
      <c r="VJE193" s="148"/>
      <c r="VJF193" s="148"/>
      <c r="VJG193" s="148"/>
      <c r="VJH193" s="148"/>
      <c r="VJI193" s="148"/>
      <c r="VJJ193" s="148"/>
      <c r="VJK193" s="148"/>
      <c r="VJL193" s="148"/>
      <c r="VJM193" s="148"/>
      <c r="VJN193" s="148"/>
      <c r="VJO193" s="148"/>
      <c r="VJP193" s="148"/>
      <c r="VJQ193" s="148"/>
      <c r="VJR193" s="148"/>
      <c r="VJS193" s="148"/>
      <c r="VJT193" s="148"/>
      <c r="VJU193" s="148"/>
      <c r="VJV193" s="148"/>
      <c r="VJW193" s="148"/>
      <c r="VJX193" s="148"/>
      <c r="VJY193" s="148"/>
      <c r="VJZ193" s="148"/>
      <c r="VKA193" s="148"/>
      <c r="VKB193" s="148"/>
      <c r="VKC193" s="148"/>
      <c r="VKD193" s="148"/>
      <c r="VKE193" s="148"/>
      <c r="VKF193" s="148"/>
      <c r="VKG193" s="148"/>
      <c r="VKH193" s="148"/>
      <c r="VKI193" s="148"/>
      <c r="VKJ193" s="148"/>
      <c r="VKK193" s="148"/>
      <c r="VKL193" s="148"/>
      <c r="VKM193" s="148"/>
      <c r="VKN193" s="148"/>
      <c r="VKO193" s="148"/>
      <c r="VKP193" s="148"/>
      <c r="VKQ193" s="148"/>
      <c r="VKR193" s="148"/>
      <c r="VKS193" s="148"/>
      <c r="VKT193" s="148"/>
      <c r="VKU193" s="148"/>
      <c r="VKV193" s="148"/>
      <c r="VKW193" s="148"/>
      <c r="VKX193" s="148"/>
      <c r="VKY193" s="148"/>
      <c r="VKZ193" s="148"/>
      <c r="VLA193" s="148"/>
      <c r="VLB193" s="148"/>
      <c r="VLC193" s="148"/>
      <c r="VLD193" s="148"/>
      <c r="VLE193" s="148"/>
      <c r="VLF193" s="148"/>
      <c r="VLG193" s="148"/>
      <c r="VLH193" s="148"/>
      <c r="VLI193" s="148"/>
      <c r="VLJ193" s="148"/>
      <c r="VLK193" s="148"/>
      <c r="VLL193" s="148"/>
      <c r="VLM193" s="148"/>
      <c r="VLN193" s="148"/>
      <c r="VLO193" s="148"/>
      <c r="VLP193" s="148"/>
      <c r="VLQ193" s="148"/>
      <c r="VLR193" s="148"/>
      <c r="VLS193" s="148"/>
      <c r="VLT193" s="148"/>
      <c r="VLU193" s="148"/>
      <c r="VLV193" s="148"/>
      <c r="VLW193" s="148"/>
      <c r="VLX193" s="148"/>
      <c r="VLY193" s="148"/>
      <c r="VLZ193" s="148"/>
      <c r="VMA193" s="148"/>
      <c r="VMB193" s="148"/>
      <c r="VMC193" s="148"/>
      <c r="VMD193" s="148"/>
      <c r="VME193" s="148"/>
      <c r="VMF193" s="148"/>
      <c r="VMG193" s="148"/>
      <c r="VMH193" s="148"/>
      <c r="VMI193" s="148"/>
      <c r="VMJ193" s="148"/>
      <c r="VMK193" s="148"/>
      <c r="VML193" s="148"/>
      <c r="VMM193" s="148"/>
      <c r="VMN193" s="148"/>
      <c r="VMO193" s="148"/>
      <c r="VMP193" s="148"/>
      <c r="VMQ193" s="148"/>
      <c r="VMR193" s="148"/>
      <c r="VMS193" s="148"/>
      <c r="VMT193" s="148"/>
      <c r="VMU193" s="148"/>
      <c r="VMV193" s="148"/>
      <c r="VMW193" s="148"/>
      <c r="VMX193" s="148"/>
      <c r="VMY193" s="148"/>
      <c r="VMZ193" s="148"/>
      <c r="VNA193" s="148"/>
      <c r="VNB193" s="148"/>
      <c r="VNC193" s="148"/>
      <c r="VND193" s="148"/>
      <c r="VNE193" s="148"/>
      <c r="VNF193" s="148"/>
      <c r="VNG193" s="148"/>
      <c r="VNH193" s="148"/>
      <c r="VNI193" s="148"/>
      <c r="VNJ193" s="148"/>
      <c r="VNK193" s="148"/>
      <c r="VNL193" s="148"/>
      <c r="VNM193" s="148"/>
      <c r="VNN193" s="148"/>
      <c r="VNO193" s="148"/>
      <c r="VNP193" s="148"/>
      <c r="VNQ193" s="148"/>
      <c r="VNR193" s="148"/>
      <c r="VNS193" s="148"/>
      <c r="VNT193" s="148"/>
      <c r="VNU193" s="148"/>
      <c r="VNV193" s="148"/>
      <c r="VNW193" s="148"/>
      <c r="VNX193" s="148"/>
      <c r="VNY193" s="148"/>
      <c r="VNZ193" s="148"/>
      <c r="VOA193" s="148"/>
      <c r="VOB193" s="148"/>
      <c r="VOC193" s="148"/>
      <c r="VOD193" s="148"/>
      <c r="VOE193" s="148"/>
      <c r="VOF193" s="148"/>
      <c r="VOG193" s="148"/>
      <c r="VOH193" s="148"/>
      <c r="VOI193" s="148"/>
      <c r="VOJ193" s="148"/>
      <c r="VOK193" s="148"/>
      <c r="VOL193" s="148"/>
      <c r="VOM193" s="148"/>
      <c r="VON193" s="148"/>
      <c r="VOO193" s="148"/>
      <c r="VOP193" s="148"/>
      <c r="VOQ193" s="148"/>
      <c r="VOR193" s="148"/>
      <c r="VOS193" s="148"/>
      <c r="VOT193" s="148"/>
      <c r="VOU193" s="148"/>
      <c r="VOV193" s="148"/>
      <c r="VOW193" s="148"/>
      <c r="VOX193" s="148"/>
      <c r="VOY193" s="148"/>
      <c r="VOZ193" s="148"/>
      <c r="VPA193" s="148"/>
      <c r="VPB193" s="148"/>
      <c r="VPC193" s="148"/>
      <c r="VPD193" s="148"/>
      <c r="VPE193" s="148"/>
      <c r="VPF193" s="148"/>
      <c r="VPG193" s="148"/>
      <c r="VPH193" s="148"/>
      <c r="VPI193" s="148"/>
      <c r="VPJ193" s="148"/>
      <c r="VPK193" s="148"/>
      <c r="VPL193" s="148"/>
      <c r="VPM193" s="148"/>
      <c r="VPN193" s="148"/>
      <c r="VPO193" s="148"/>
      <c r="VPP193" s="148"/>
      <c r="VPQ193" s="148"/>
      <c r="VPR193" s="148"/>
      <c r="VPS193" s="148"/>
      <c r="VPT193" s="148"/>
      <c r="VPU193" s="148"/>
      <c r="VPV193" s="148"/>
      <c r="VPW193" s="148"/>
      <c r="VPX193" s="148"/>
      <c r="VPY193" s="148"/>
      <c r="VPZ193" s="148"/>
      <c r="VQA193" s="148"/>
      <c r="VQB193" s="148"/>
      <c r="VQC193" s="148"/>
      <c r="VQD193" s="148"/>
      <c r="VQE193" s="148"/>
      <c r="VQF193" s="148"/>
      <c r="VQG193" s="148"/>
      <c r="VQH193" s="148"/>
      <c r="VQI193" s="148"/>
      <c r="VQJ193" s="148"/>
      <c r="VQK193" s="148"/>
      <c r="VQL193" s="148"/>
      <c r="VQM193" s="148"/>
      <c r="VQN193" s="148"/>
      <c r="VQO193" s="148"/>
      <c r="VQP193" s="148"/>
      <c r="VQQ193" s="148"/>
      <c r="VQR193" s="148"/>
      <c r="VQS193" s="148"/>
      <c r="VQT193" s="148"/>
      <c r="VQU193" s="148"/>
      <c r="VQV193" s="148"/>
      <c r="VQW193" s="148"/>
      <c r="VQX193" s="148"/>
      <c r="VQY193" s="148"/>
      <c r="VQZ193" s="148"/>
      <c r="VRA193" s="148"/>
      <c r="VRB193" s="148"/>
      <c r="VRC193" s="148"/>
      <c r="VRD193" s="148"/>
      <c r="VRE193" s="148"/>
      <c r="VRF193" s="148"/>
      <c r="VRG193" s="148"/>
      <c r="VRH193" s="148"/>
      <c r="VRI193" s="148"/>
      <c r="VRJ193" s="148"/>
      <c r="VRK193" s="148"/>
      <c r="VRL193" s="148"/>
      <c r="VRM193" s="148"/>
      <c r="VRN193" s="148"/>
      <c r="VRO193" s="148"/>
      <c r="VRP193" s="148"/>
      <c r="VRQ193" s="148"/>
      <c r="VRR193" s="148"/>
      <c r="VRS193" s="148"/>
      <c r="VRT193" s="148"/>
      <c r="VRU193" s="148"/>
      <c r="VRV193" s="148"/>
      <c r="VRW193" s="148"/>
      <c r="VRX193" s="148"/>
      <c r="VRY193" s="148"/>
      <c r="VRZ193" s="148"/>
      <c r="VSA193" s="148"/>
      <c r="VSB193" s="148"/>
      <c r="VSC193" s="148"/>
      <c r="VSD193" s="148"/>
      <c r="VSE193" s="148"/>
      <c r="VSF193" s="148"/>
      <c r="VSG193" s="148"/>
      <c r="VSH193" s="148"/>
      <c r="VSI193" s="148"/>
      <c r="VSJ193" s="148"/>
      <c r="VSK193" s="148"/>
      <c r="VSL193" s="148"/>
      <c r="VSM193" s="148"/>
      <c r="VSN193" s="148"/>
      <c r="VSO193" s="148"/>
      <c r="VSP193" s="148"/>
      <c r="VSQ193" s="148"/>
      <c r="VSR193" s="148"/>
      <c r="VSS193" s="148"/>
      <c r="VST193" s="148"/>
      <c r="VSU193" s="148"/>
      <c r="VSV193" s="148"/>
      <c r="VSW193" s="148"/>
      <c r="VSX193" s="148"/>
      <c r="VSY193" s="148"/>
      <c r="VSZ193" s="148"/>
      <c r="VTA193" s="148"/>
      <c r="VTB193" s="148"/>
      <c r="VTC193" s="148"/>
      <c r="VTD193" s="148"/>
      <c r="VTE193" s="148"/>
      <c r="VTF193" s="148"/>
      <c r="VTG193" s="148"/>
      <c r="VTH193" s="148"/>
      <c r="VTI193" s="148"/>
      <c r="VTJ193" s="148"/>
      <c r="VTK193" s="148"/>
      <c r="VTL193" s="148"/>
      <c r="VTM193" s="148"/>
      <c r="VTN193" s="148"/>
      <c r="VTO193" s="148"/>
      <c r="VTP193" s="148"/>
      <c r="VTQ193" s="148"/>
      <c r="VTR193" s="148"/>
      <c r="VTS193" s="148"/>
      <c r="VTT193" s="148"/>
      <c r="VTU193" s="148"/>
      <c r="VTV193" s="148"/>
      <c r="VTW193" s="148"/>
      <c r="VTX193" s="148"/>
      <c r="VTY193" s="148"/>
      <c r="VTZ193" s="148"/>
      <c r="VUA193" s="148"/>
      <c r="VUB193" s="148"/>
      <c r="VUC193" s="148"/>
      <c r="VUD193" s="148"/>
      <c r="VUE193" s="148"/>
      <c r="VUF193" s="148"/>
      <c r="VUG193" s="148"/>
      <c r="VUH193" s="148"/>
      <c r="VUI193" s="148"/>
      <c r="VUJ193" s="148"/>
      <c r="VUK193" s="148"/>
      <c r="VUL193" s="148"/>
      <c r="VUM193" s="148"/>
      <c r="VUN193" s="148"/>
      <c r="VUO193" s="148"/>
      <c r="VUP193" s="148"/>
      <c r="VUQ193" s="148"/>
      <c r="VUR193" s="148"/>
      <c r="VUS193" s="148"/>
      <c r="VUT193" s="148"/>
      <c r="VUU193" s="148"/>
      <c r="VUV193" s="148"/>
      <c r="VUW193" s="148"/>
      <c r="VUX193" s="148"/>
      <c r="VUY193" s="148"/>
      <c r="VUZ193" s="148"/>
      <c r="VVA193" s="148"/>
      <c r="VVB193" s="148"/>
      <c r="VVC193" s="148"/>
      <c r="VVD193" s="148"/>
      <c r="VVE193" s="148"/>
      <c r="VVF193" s="148"/>
      <c r="VVG193" s="148"/>
      <c r="VVH193" s="148"/>
      <c r="VVI193" s="148"/>
      <c r="VVJ193" s="148"/>
      <c r="VVK193" s="148"/>
      <c r="VVL193" s="148"/>
      <c r="VVM193" s="148"/>
      <c r="VVN193" s="148"/>
      <c r="VVO193" s="148"/>
      <c r="VVP193" s="148"/>
      <c r="VVQ193" s="148"/>
      <c r="VVR193" s="148"/>
      <c r="VVS193" s="148"/>
      <c r="VVT193" s="148"/>
      <c r="VVU193" s="148"/>
      <c r="VVV193" s="148"/>
      <c r="VVW193" s="148"/>
      <c r="VVX193" s="148"/>
      <c r="VVY193" s="148"/>
      <c r="VVZ193" s="148"/>
      <c r="VWA193" s="148"/>
      <c r="VWB193" s="148"/>
      <c r="VWC193" s="148"/>
      <c r="VWD193" s="148"/>
      <c r="VWE193" s="148"/>
      <c r="VWF193" s="148"/>
      <c r="VWG193" s="148"/>
      <c r="VWH193" s="148"/>
      <c r="VWI193" s="148"/>
      <c r="VWJ193" s="148"/>
      <c r="VWK193" s="148"/>
      <c r="VWL193" s="148"/>
      <c r="VWM193" s="148"/>
      <c r="VWN193" s="148"/>
      <c r="VWO193" s="148"/>
      <c r="VWP193" s="148"/>
      <c r="VWQ193" s="148"/>
      <c r="VWR193" s="148"/>
      <c r="VWS193" s="148"/>
      <c r="VWT193" s="148"/>
      <c r="VWU193" s="148"/>
      <c r="VWV193" s="148"/>
      <c r="VWW193" s="148"/>
      <c r="VWX193" s="148"/>
      <c r="VWY193" s="148"/>
      <c r="VWZ193" s="148"/>
      <c r="VXA193" s="148"/>
      <c r="VXB193" s="148"/>
      <c r="VXC193" s="148"/>
      <c r="VXD193" s="148"/>
      <c r="VXE193" s="148"/>
      <c r="VXF193" s="148"/>
      <c r="VXG193" s="148"/>
      <c r="VXH193" s="148"/>
      <c r="VXI193" s="148"/>
      <c r="VXJ193" s="148"/>
      <c r="VXK193" s="148"/>
      <c r="VXL193" s="148"/>
      <c r="VXM193" s="148"/>
      <c r="VXN193" s="148"/>
      <c r="VXO193" s="148"/>
      <c r="VXP193" s="148"/>
      <c r="VXQ193" s="148"/>
      <c r="VXR193" s="148"/>
      <c r="VXS193" s="148"/>
      <c r="VXT193" s="148"/>
      <c r="VXU193" s="148"/>
      <c r="VXV193" s="148"/>
      <c r="VXW193" s="148"/>
      <c r="VXX193" s="148"/>
      <c r="VXY193" s="148"/>
      <c r="VXZ193" s="148"/>
      <c r="VYA193" s="148"/>
      <c r="VYB193" s="148"/>
      <c r="VYC193" s="148"/>
      <c r="VYD193" s="148"/>
      <c r="VYE193" s="148"/>
      <c r="VYF193" s="148"/>
      <c r="VYG193" s="148"/>
      <c r="VYH193" s="148"/>
      <c r="VYI193" s="148"/>
      <c r="VYJ193" s="148"/>
      <c r="VYK193" s="148"/>
      <c r="VYL193" s="148"/>
      <c r="VYM193" s="148"/>
      <c r="VYN193" s="148"/>
      <c r="VYO193" s="148"/>
      <c r="VYP193" s="148"/>
      <c r="VYQ193" s="148"/>
      <c r="VYR193" s="148"/>
      <c r="VYS193" s="148"/>
      <c r="VYT193" s="148"/>
      <c r="VYU193" s="148"/>
      <c r="VYV193" s="148"/>
      <c r="VYW193" s="148"/>
      <c r="VYX193" s="148"/>
      <c r="VYY193" s="148"/>
      <c r="VYZ193" s="148"/>
      <c r="VZA193" s="148"/>
      <c r="VZB193" s="148"/>
      <c r="VZC193" s="148"/>
      <c r="VZD193" s="148"/>
      <c r="VZE193" s="148"/>
      <c r="VZF193" s="148"/>
      <c r="VZG193" s="148"/>
      <c r="VZH193" s="148"/>
      <c r="VZI193" s="148"/>
      <c r="VZJ193" s="148"/>
      <c r="VZK193" s="148"/>
      <c r="VZL193" s="148"/>
      <c r="VZM193" s="148"/>
      <c r="VZN193" s="148"/>
      <c r="VZO193" s="148"/>
      <c r="VZP193" s="148"/>
      <c r="VZQ193" s="148"/>
      <c r="VZR193" s="148"/>
      <c r="VZS193" s="148"/>
      <c r="VZT193" s="148"/>
      <c r="VZU193" s="148"/>
      <c r="VZV193" s="148"/>
      <c r="VZW193" s="148"/>
      <c r="VZX193" s="148"/>
      <c r="VZY193" s="148"/>
      <c r="VZZ193" s="148"/>
      <c r="WAA193" s="148"/>
      <c r="WAB193" s="148"/>
      <c r="WAC193" s="148"/>
      <c r="WAD193" s="148"/>
      <c r="WAE193" s="148"/>
      <c r="WAF193" s="148"/>
      <c r="WAG193" s="148"/>
      <c r="WAH193" s="148"/>
      <c r="WAI193" s="148"/>
      <c r="WAJ193" s="148"/>
      <c r="WAK193" s="148"/>
      <c r="WAL193" s="148"/>
      <c r="WAM193" s="148"/>
      <c r="WAN193" s="148"/>
      <c r="WAO193" s="148"/>
      <c r="WAP193" s="148"/>
      <c r="WAQ193" s="148"/>
      <c r="WAR193" s="148"/>
      <c r="WAS193" s="148"/>
      <c r="WAT193" s="148"/>
      <c r="WAU193" s="148"/>
      <c r="WAV193" s="148"/>
      <c r="WAW193" s="148"/>
      <c r="WAX193" s="148"/>
      <c r="WAY193" s="148"/>
      <c r="WAZ193" s="148"/>
      <c r="WBA193" s="148"/>
      <c r="WBB193" s="148"/>
      <c r="WBC193" s="148"/>
      <c r="WBD193" s="148"/>
      <c r="WBE193" s="148"/>
      <c r="WBF193" s="148"/>
      <c r="WBG193" s="148"/>
      <c r="WBH193" s="148"/>
      <c r="WBI193" s="148"/>
      <c r="WBJ193" s="148"/>
      <c r="WBK193" s="148"/>
      <c r="WBL193" s="148"/>
      <c r="WBM193" s="148"/>
      <c r="WBN193" s="148"/>
      <c r="WBO193" s="148"/>
      <c r="WBP193" s="148"/>
      <c r="WBQ193" s="148"/>
      <c r="WBR193" s="148"/>
      <c r="WBS193" s="148"/>
      <c r="WBT193" s="148"/>
      <c r="WBU193" s="148"/>
      <c r="WBV193" s="148"/>
      <c r="WBW193" s="148"/>
      <c r="WBX193" s="148"/>
      <c r="WBY193" s="148"/>
      <c r="WBZ193" s="148"/>
      <c r="WCA193" s="148"/>
      <c r="WCB193" s="148"/>
      <c r="WCC193" s="148"/>
      <c r="WCD193" s="148"/>
      <c r="WCE193" s="148"/>
      <c r="WCF193" s="148"/>
      <c r="WCG193" s="148"/>
      <c r="WCH193" s="148"/>
      <c r="WCI193" s="148"/>
      <c r="WCJ193" s="148"/>
      <c r="WCK193" s="148"/>
      <c r="WCL193" s="148"/>
      <c r="WCM193" s="148"/>
      <c r="WCN193" s="148"/>
      <c r="WCO193" s="148"/>
      <c r="WCP193" s="148"/>
      <c r="WCQ193" s="148"/>
      <c r="WCR193" s="148"/>
      <c r="WCS193" s="148"/>
      <c r="WCT193" s="148"/>
      <c r="WCU193" s="148"/>
      <c r="WCV193" s="148"/>
      <c r="WCW193" s="148"/>
      <c r="WCX193" s="148"/>
      <c r="WCY193" s="148"/>
      <c r="WCZ193" s="148"/>
      <c r="WDA193" s="148"/>
      <c r="WDB193" s="148"/>
      <c r="WDC193" s="148"/>
      <c r="WDD193" s="148"/>
      <c r="WDE193" s="148"/>
      <c r="WDF193" s="148"/>
      <c r="WDG193" s="148"/>
      <c r="WDH193" s="148"/>
      <c r="WDI193" s="148"/>
      <c r="WDJ193" s="148"/>
      <c r="WDK193" s="148"/>
      <c r="WDL193" s="148"/>
      <c r="WDM193" s="148"/>
      <c r="WDN193" s="148"/>
      <c r="WDO193" s="148"/>
      <c r="WDP193" s="148"/>
      <c r="WDQ193" s="148"/>
      <c r="WDR193" s="148"/>
      <c r="WDS193" s="148"/>
      <c r="WDT193" s="148"/>
      <c r="WDU193" s="148"/>
      <c r="WDV193" s="148"/>
      <c r="WDW193" s="148"/>
      <c r="WDX193" s="148"/>
      <c r="WDY193" s="148"/>
      <c r="WDZ193" s="148"/>
      <c r="WEA193" s="148"/>
      <c r="WEB193" s="148"/>
      <c r="WEC193" s="148"/>
      <c r="WED193" s="148"/>
      <c r="WEE193" s="148"/>
      <c r="WEF193" s="148"/>
      <c r="WEG193" s="148"/>
      <c r="WEH193" s="148"/>
      <c r="WEI193" s="148"/>
      <c r="WEJ193" s="148"/>
      <c r="WEK193" s="148"/>
      <c r="WEL193" s="148"/>
      <c r="WEM193" s="148"/>
      <c r="WEN193" s="148"/>
      <c r="WEO193" s="148"/>
      <c r="WEP193" s="148"/>
      <c r="WEQ193" s="148"/>
      <c r="WER193" s="148"/>
      <c r="WES193" s="148"/>
      <c r="WET193" s="148"/>
      <c r="WEU193" s="148"/>
      <c r="WEV193" s="148"/>
      <c r="WEW193" s="148"/>
      <c r="WEX193" s="148"/>
      <c r="WEY193" s="148"/>
      <c r="WEZ193" s="148"/>
      <c r="WFA193" s="148"/>
      <c r="WFB193" s="148"/>
      <c r="WFC193" s="148"/>
      <c r="WFD193" s="148"/>
      <c r="WFE193" s="148"/>
      <c r="WFF193" s="148"/>
      <c r="WFG193" s="148"/>
      <c r="WFH193" s="148"/>
      <c r="WFI193" s="148"/>
      <c r="WFJ193" s="148"/>
      <c r="WFK193" s="148"/>
      <c r="WFL193" s="148"/>
      <c r="WFM193" s="148"/>
      <c r="WFN193" s="148"/>
      <c r="WFO193" s="148"/>
      <c r="WFP193" s="148"/>
      <c r="WFQ193" s="148"/>
      <c r="WFR193" s="148"/>
      <c r="WFS193" s="148"/>
      <c r="WFT193" s="148"/>
      <c r="WFU193" s="148"/>
      <c r="WFV193" s="148"/>
      <c r="WFW193" s="148"/>
      <c r="WFX193" s="148"/>
      <c r="WFY193" s="148"/>
      <c r="WFZ193" s="148"/>
      <c r="WGA193" s="148"/>
      <c r="WGB193" s="148"/>
      <c r="WGC193" s="148"/>
      <c r="WGD193" s="148"/>
      <c r="WGE193" s="148"/>
      <c r="WGF193" s="148"/>
      <c r="WGG193" s="148"/>
      <c r="WGH193" s="148"/>
      <c r="WGI193" s="148"/>
      <c r="WGJ193" s="148"/>
      <c r="WGK193" s="148"/>
      <c r="WGL193" s="148"/>
      <c r="WGM193" s="148"/>
      <c r="WGN193" s="148"/>
      <c r="WGO193" s="148"/>
      <c r="WGP193" s="148"/>
      <c r="WGQ193" s="148"/>
      <c r="WGR193" s="148"/>
      <c r="WGS193" s="148"/>
      <c r="WGT193" s="148"/>
      <c r="WGU193" s="148"/>
      <c r="WGV193" s="148"/>
      <c r="WGW193" s="148"/>
      <c r="WGX193" s="148"/>
      <c r="WGY193" s="148"/>
      <c r="WGZ193" s="148"/>
      <c r="WHA193" s="148"/>
      <c r="WHB193" s="148"/>
      <c r="WHC193" s="148"/>
      <c r="WHD193" s="148"/>
      <c r="WHE193" s="148"/>
      <c r="WHF193" s="148"/>
      <c r="WHG193" s="148"/>
      <c r="WHH193" s="148"/>
      <c r="WHI193" s="148"/>
      <c r="WHJ193" s="148"/>
      <c r="WHK193" s="148"/>
      <c r="WHL193" s="148"/>
      <c r="WHM193" s="148"/>
      <c r="WHN193" s="148"/>
      <c r="WHO193" s="148"/>
      <c r="WHP193" s="148"/>
      <c r="WHQ193" s="148"/>
      <c r="WHR193" s="148"/>
      <c r="WHS193" s="148"/>
      <c r="WHT193" s="148"/>
      <c r="WHU193" s="148"/>
      <c r="WHV193" s="148"/>
      <c r="WHW193" s="148"/>
      <c r="WHX193" s="148"/>
      <c r="WHY193" s="148"/>
      <c r="WHZ193" s="148"/>
      <c r="WIA193" s="148"/>
      <c r="WIB193" s="148"/>
      <c r="WIC193" s="148"/>
      <c r="WID193" s="148"/>
      <c r="WIE193" s="148"/>
      <c r="WIF193" s="148"/>
      <c r="WIG193" s="148"/>
      <c r="WIH193" s="148"/>
      <c r="WII193" s="148"/>
      <c r="WIJ193" s="148"/>
      <c r="WIK193" s="148"/>
      <c r="WIL193" s="148"/>
      <c r="WIM193" s="148"/>
      <c r="WIN193" s="148"/>
      <c r="WIO193" s="148"/>
      <c r="WIP193" s="148"/>
      <c r="WIQ193" s="148"/>
      <c r="WIR193" s="148"/>
      <c r="WIS193" s="148"/>
      <c r="WIT193" s="148"/>
      <c r="WIU193" s="148"/>
      <c r="WIV193" s="148"/>
      <c r="WIW193" s="148"/>
      <c r="WIX193" s="148"/>
      <c r="WIY193" s="148"/>
      <c r="WIZ193" s="148"/>
      <c r="WJA193" s="148"/>
      <c r="WJB193" s="148"/>
      <c r="WJC193" s="148"/>
      <c r="WJD193" s="148"/>
      <c r="WJE193" s="148"/>
      <c r="WJF193" s="148"/>
      <c r="WJG193" s="148"/>
      <c r="WJH193" s="148"/>
      <c r="WJI193" s="148"/>
      <c r="WJJ193" s="148"/>
      <c r="WJK193" s="148"/>
      <c r="WJL193" s="148"/>
      <c r="WJM193" s="148"/>
      <c r="WJN193" s="148"/>
      <c r="WJO193" s="148"/>
      <c r="WJP193" s="148"/>
      <c r="WJQ193" s="148"/>
      <c r="WJR193" s="148"/>
      <c r="WJS193" s="148"/>
      <c r="WJT193" s="148"/>
      <c r="WJU193" s="148"/>
      <c r="WJV193" s="148"/>
      <c r="WJW193" s="148"/>
      <c r="WJX193" s="148"/>
      <c r="WJY193" s="148"/>
      <c r="WJZ193" s="148"/>
      <c r="WKA193" s="148"/>
      <c r="WKB193" s="148"/>
      <c r="WKC193" s="148"/>
      <c r="WKD193" s="148"/>
      <c r="WKE193" s="148"/>
      <c r="WKF193" s="148"/>
      <c r="WKG193" s="148"/>
      <c r="WKH193" s="148"/>
      <c r="WKI193" s="148"/>
      <c r="WKJ193" s="148"/>
      <c r="WKK193" s="148"/>
      <c r="WKL193" s="148"/>
      <c r="WKM193" s="148"/>
      <c r="WKN193" s="148"/>
      <c r="WKO193" s="148"/>
      <c r="WKP193" s="148"/>
      <c r="WKQ193" s="148"/>
      <c r="WKR193" s="148"/>
      <c r="WKS193" s="148"/>
      <c r="WKT193" s="148"/>
      <c r="WKU193" s="148"/>
      <c r="WKV193" s="148"/>
      <c r="WKW193" s="148"/>
      <c r="WKX193" s="148"/>
      <c r="WKY193" s="148"/>
      <c r="WKZ193" s="148"/>
      <c r="WLA193" s="148"/>
      <c r="WLB193" s="148"/>
      <c r="WLC193" s="148"/>
      <c r="WLD193" s="148"/>
      <c r="WLE193" s="148"/>
      <c r="WLF193" s="148"/>
      <c r="WLG193" s="148"/>
      <c r="WLH193" s="148"/>
      <c r="WLI193" s="148"/>
      <c r="WLJ193" s="148"/>
      <c r="WLK193" s="148"/>
      <c r="WLL193" s="148"/>
      <c r="WLM193" s="148"/>
      <c r="WLN193" s="148"/>
      <c r="WLO193" s="148"/>
      <c r="WLP193" s="148"/>
      <c r="WLQ193" s="148"/>
      <c r="WLR193" s="148"/>
      <c r="WLS193" s="148"/>
      <c r="WLT193" s="148"/>
      <c r="WLU193" s="148"/>
      <c r="WLV193" s="148"/>
      <c r="WLW193" s="148"/>
      <c r="WLX193" s="148"/>
      <c r="WLY193" s="148"/>
      <c r="WLZ193" s="148"/>
      <c r="WMA193" s="148"/>
      <c r="WMB193" s="148"/>
      <c r="WMC193" s="148"/>
      <c r="WMD193" s="148"/>
      <c r="WME193" s="148"/>
      <c r="WMF193" s="148"/>
      <c r="WMG193" s="148"/>
      <c r="WMH193" s="148"/>
      <c r="WMI193" s="148"/>
      <c r="WMJ193" s="148"/>
      <c r="WMK193" s="148"/>
      <c r="WML193" s="148"/>
      <c r="WMM193" s="148"/>
      <c r="WMN193" s="148"/>
      <c r="WMO193" s="148"/>
      <c r="WMP193" s="148"/>
      <c r="WMQ193" s="148"/>
      <c r="WMR193" s="148"/>
      <c r="WMS193" s="148"/>
      <c r="WMT193" s="148"/>
      <c r="WMU193" s="148"/>
      <c r="WMV193" s="148"/>
      <c r="WMW193" s="148"/>
      <c r="WMX193" s="148"/>
      <c r="WMY193" s="148"/>
      <c r="WMZ193" s="148"/>
      <c r="WNA193" s="148"/>
      <c r="WNB193" s="148"/>
      <c r="WNC193" s="148"/>
      <c r="WND193" s="148"/>
      <c r="WNE193" s="148"/>
      <c r="WNF193" s="148"/>
      <c r="WNG193" s="148"/>
      <c r="WNH193" s="148"/>
      <c r="WNI193" s="148"/>
      <c r="WNJ193" s="148"/>
      <c r="WNK193" s="148"/>
      <c r="WNL193" s="148"/>
      <c r="WNM193" s="148"/>
      <c r="WNN193" s="148"/>
      <c r="WNO193" s="148"/>
      <c r="WNP193" s="148"/>
      <c r="WNQ193" s="148"/>
      <c r="WNR193" s="148"/>
      <c r="WNS193" s="148"/>
      <c r="WNT193" s="148"/>
      <c r="WNU193" s="148"/>
      <c r="WNV193" s="148"/>
      <c r="WNW193" s="148"/>
      <c r="WNX193" s="148"/>
      <c r="WNY193" s="148"/>
      <c r="WNZ193" s="148"/>
      <c r="WOA193" s="148"/>
      <c r="WOB193" s="148"/>
      <c r="WOC193" s="148"/>
      <c r="WOD193" s="148"/>
      <c r="WOE193" s="148"/>
      <c r="WOF193" s="148"/>
      <c r="WOG193" s="148"/>
      <c r="WOH193" s="148"/>
      <c r="WOI193" s="148"/>
      <c r="WOJ193" s="148"/>
      <c r="WOK193" s="148"/>
      <c r="WOL193" s="148"/>
      <c r="WOM193" s="148"/>
      <c r="WON193" s="148"/>
      <c r="WOO193" s="148"/>
      <c r="WOP193" s="148"/>
      <c r="WOQ193" s="148"/>
      <c r="WOR193" s="148"/>
      <c r="WOS193" s="148"/>
      <c r="WOT193" s="148"/>
      <c r="WOU193" s="148"/>
      <c r="WOV193" s="148"/>
      <c r="WOW193" s="148"/>
      <c r="WOX193" s="148"/>
      <c r="WOY193" s="148"/>
      <c r="WOZ193" s="148"/>
      <c r="WPA193" s="148"/>
      <c r="WPB193" s="148"/>
      <c r="WPC193" s="148"/>
      <c r="WPD193" s="148"/>
      <c r="WPE193" s="148"/>
      <c r="WPF193" s="148"/>
      <c r="WPG193" s="148"/>
      <c r="WPH193" s="148"/>
      <c r="WPI193" s="148"/>
      <c r="WPJ193" s="148"/>
      <c r="WPK193" s="148"/>
      <c r="WPL193" s="148"/>
      <c r="WPM193" s="148"/>
      <c r="WPN193" s="148"/>
      <c r="WPO193" s="148"/>
      <c r="WPP193" s="148"/>
      <c r="WPQ193" s="148"/>
      <c r="WPR193" s="148"/>
      <c r="WPS193" s="148"/>
      <c r="WPT193" s="148"/>
      <c r="WPU193" s="148"/>
      <c r="WPV193" s="148"/>
      <c r="WPW193" s="148"/>
      <c r="WPX193" s="148"/>
      <c r="WPY193" s="148"/>
      <c r="WPZ193" s="148"/>
      <c r="WQA193" s="148"/>
      <c r="WQB193" s="148"/>
      <c r="WQC193" s="148"/>
      <c r="WQD193" s="148"/>
      <c r="WQE193" s="148"/>
      <c r="WQF193" s="148"/>
      <c r="WQG193" s="148"/>
      <c r="WQH193" s="148"/>
      <c r="WQI193" s="148"/>
      <c r="WQJ193" s="148"/>
      <c r="WQK193" s="148"/>
      <c r="WQL193" s="148"/>
      <c r="WQM193" s="148"/>
      <c r="WQN193" s="148"/>
      <c r="WQO193" s="148"/>
      <c r="WQP193" s="148"/>
      <c r="WQQ193" s="148"/>
      <c r="WQR193" s="148"/>
      <c r="WQS193" s="148"/>
      <c r="WQT193" s="148"/>
      <c r="WQU193" s="148"/>
      <c r="WQV193" s="148"/>
      <c r="WQW193" s="148"/>
      <c r="WQX193" s="148"/>
      <c r="WQY193" s="148"/>
      <c r="WQZ193" s="148"/>
      <c r="WRA193" s="148"/>
      <c r="WRB193" s="148"/>
      <c r="WRC193" s="148"/>
      <c r="WRD193" s="148"/>
      <c r="WRE193" s="148"/>
      <c r="WRF193" s="148"/>
      <c r="WRG193" s="148"/>
      <c r="WRH193" s="148"/>
      <c r="WRI193" s="148"/>
      <c r="WRJ193" s="148"/>
      <c r="WRK193" s="148"/>
      <c r="WRL193" s="148"/>
      <c r="WRM193" s="148"/>
      <c r="WRN193" s="148"/>
      <c r="WRO193" s="148"/>
      <c r="WRP193" s="148"/>
      <c r="WRQ193" s="148"/>
      <c r="WRR193" s="148"/>
      <c r="WRS193" s="148"/>
      <c r="WRT193" s="148"/>
      <c r="WRU193" s="148"/>
      <c r="WRV193" s="148"/>
      <c r="WRW193" s="148"/>
      <c r="WRX193" s="148"/>
      <c r="WRY193" s="148"/>
      <c r="WRZ193" s="148"/>
      <c r="WSA193" s="148"/>
      <c r="WSB193" s="148"/>
      <c r="WSC193" s="148"/>
      <c r="WSD193" s="148"/>
      <c r="WSE193" s="148"/>
      <c r="WSF193" s="148"/>
      <c r="WSG193" s="148"/>
      <c r="WSH193" s="148"/>
      <c r="WSI193" s="148"/>
      <c r="WSJ193" s="148"/>
      <c r="WSK193" s="148"/>
      <c r="WSL193" s="148"/>
      <c r="WSM193" s="148"/>
      <c r="WSN193" s="148"/>
      <c r="WSO193" s="148"/>
      <c r="WSP193" s="148"/>
      <c r="WSQ193" s="148"/>
      <c r="WSR193" s="148"/>
      <c r="WSS193" s="148"/>
      <c r="WST193" s="148"/>
      <c r="WSU193" s="148"/>
      <c r="WSV193" s="148"/>
      <c r="WSW193" s="148"/>
      <c r="WSX193" s="148"/>
      <c r="WSY193" s="148"/>
      <c r="WSZ193" s="148"/>
      <c r="WTA193" s="148"/>
      <c r="WTB193" s="148"/>
      <c r="WTC193" s="148"/>
      <c r="WTD193" s="148"/>
      <c r="WTE193" s="148"/>
      <c r="WTF193" s="148"/>
      <c r="WTG193" s="148"/>
      <c r="WTH193" s="148"/>
      <c r="WTI193" s="148"/>
      <c r="WTJ193" s="148"/>
      <c r="WTK193" s="148"/>
      <c r="WTL193" s="148"/>
      <c r="WTM193" s="148"/>
      <c r="WTN193" s="148"/>
      <c r="WTO193" s="148"/>
      <c r="WTP193" s="148"/>
      <c r="WTQ193" s="148"/>
      <c r="WTR193" s="148"/>
      <c r="WTS193" s="148"/>
      <c r="WTT193" s="148"/>
      <c r="WTU193" s="148"/>
      <c r="WTV193" s="148"/>
      <c r="WTW193" s="148"/>
      <c r="WTX193" s="148"/>
      <c r="WTY193" s="148"/>
      <c r="WTZ193" s="148"/>
      <c r="WUA193" s="148"/>
      <c r="WUB193" s="148"/>
      <c r="WUC193" s="148"/>
      <c r="WUD193" s="148"/>
      <c r="WUE193" s="148"/>
      <c r="WUF193" s="148"/>
      <c r="WUG193" s="148"/>
      <c r="WUH193" s="148"/>
      <c r="WUI193" s="148"/>
      <c r="WUJ193" s="148"/>
      <c r="WUK193" s="148"/>
      <c r="WUL193" s="148"/>
      <c r="WUM193" s="148"/>
      <c r="WUN193" s="148"/>
      <c r="WUO193" s="148"/>
      <c r="WUP193" s="148"/>
      <c r="WUQ193" s="148"/>
      <c r="WUR193" s="148"/>
      <c r="WUS193" s="148"/>
      <c r="WUT193" s="148"/>
      <c r="WUU193" s="148"/>
      <c r="WUV193" s="148"/>
      <c r="WUW193" s="148"/>
      <c r="WUX193" s="148"/>
      <c r="WUY193" s="148"/>
      <c r="WUZ193" s="148"/>
      <c r="WVA193" s="148"/>
      <c r="WVB193" s="148"/>
      <c r="WVC193" s="148"/>
      <c r="WVD193" s="148"/>
      <c r="WVE193" s="148"/>
      <c r="WVF193" s="148"/>
      <c r="WVG193" s="148"/>
      <c r="WVH193" s="148"/>
      <c r="WVI193" s="148"/>
      <c r="WVJ193" s="148"/>
      <c r="WVK193" s="148"/>
      <c r="WVL193" s="148"/>
      <c r="WVM193" s="148"/>
      <c r="WVN193" s="148"/>
      <c r="WVO193" s="148"/>
      <c r="WVP193" s="148"/>
      <c r="WVQ193" s="148"/>
      <c r="WVR193" s="148"/>
      <c r="WVS193" s="148"/>
      <c r="WVT193" s="148"/>
      <c r="WVU193" s="148"/>
      <c r="WVV193" s="148"/>
      <c r="WVW193" s="148"/>
      <c r="WVX193" s="148"/>
      <c r="WVY193" s="148"/>
      <c r="WVZ193" s="148"/>
      <c r="WWA193" s="148"/>
      <c r="WWB193" s="148"/>
      <c r="WWC193" s="148"/>
      <c r="WWD193" s="148"/>
      <c r="WWE193" s="148"/>
      <c r="WWF193" s="148"/>
      <c r="WWG193" s="148"/>
      <c r="WWH193" s="148"/>
      <c r="WWI193" s="148"/>
      <c r="WWJ193" s="148"/>
      <c r="WWK193" s="148"/>
      <c r="WWL193" s="148"/>
      <c r="WWM193" s="148"/>
      <c r="WWN193" s="148"/>
      <c r="WWO193" s="148"/>
      <c r="WWP193" s="148"/>
      <c r="WWQ193" s="148"/>
      <c r="WWR193" s="148"/>
      <c r="WWS193" s="148"/>
      <c r="WWT193" s="148"/>
      <c r="WWU193" s="148"/>
      <c r="WWV193" s="148"/>
      <c r="WWW193" s="148"/>
      <c r="WWX193" s="148"/>
      <c r="WWY193" s="148"/>
      <c r="WWZ193" s="148"/>
      <c r="WXA193" s="148"/>
      <c r="WXB193" s="148"/>
      <c r="WXC193" s="148"/>
      <c r="WXD193" s="148"/>
      <c r="WXE193" s="148"/>
      <c r="WXF193" s="148"/>
      <c r="WXG193" s="148"/>
      <c r="WXH193" s="148"/>
      <c r="WXI193" s="148"/>
      <c r="WXJ193" s="148"/>
      <c r="WXK193" s="148"/>
      <c r="WXL193" s="148"/>
      <c r="WXM193" s="148"/>
      <c r="WXN193" s="148"/>
      <c r="WXO193" s="148"/>
      <c r="WXP193" s="148"/>
      <c r="WXQ193" s="148"/>
      <c r="WXR193" s="148"/>
      <c r="WXS193" s="148"/>
      <c r="WXT193" s="148"/>
      <c r="WXU193" s="148"/>
      <c r="WXV193" s="148"/>
      <c r="WXW193" s="148"/>
      <c r="WXX193" s="148"/>
      <c r="WXY193" s="148"/>
      <c r="WXZ193" s="148"/>
      <c r="WYA193" s="148"/>
      <c r="WYB193" s="148"/>
      <c r="WYC193" s="148"/>
      <c r="WYD193" s="148"/>
      <c r="WYE193" s="148"/>
      <c r="WYF193" s="148"/>
      <c r="WYG193" s="148"/>
      <c r="WYH193" s="148"/>
      <c r="WYI193" s="148"/>
      <c r="WYJ193" s="148"/>
      <c r="WYK193" s="148"/>
      <c r="WYL193" s="148"/>
      <c r="WYM193" s="148"/>
      <c r="WYN193" s="148"/>
      <c r="WYO193" s="148"/>
      <c r="WYP193" s="148"/>
      <c r="WYQ193" s="148"/>
      <c r="WYR193" s="148"/>
      <c r="WYS193" s="148"/>
      <c r="WYT193" s="148"/>
      <c r="WYU193" s="148"/>
      <c r="WYV193" s="148"/>
      <c r="WYW193" s="148"/>
      <c r="WYX193" s="148"/>
      <c r="WYY193" s="148"/>
      <c r="WYZ193" s="148"/>
      <c r="WZA193" s="148"/>
      <c r="WZB193" s="148"/>
      <c r="WZC193" s="148"/>
      <c r="WZD193" s="148"/>
      <c r="WZE193" s="148"/>
      <c r="WZF193" s="148"/>
      <c r="WZG193" s="148"/>
      <c r="WZH193" s="148"/>
      <c r="WZI193" s="148"/>
      <c r="WZJ193" s="148"/>
      <c r="WZK193" s="148"/>
      <c r="WZL193" s="148"/>
      <c r="WZM193" s="148"/>
      <c r="WZN193" s="148"/>
      <c r="WZO193" s="148"/>
      <c r="WZP193" s="148"/>
      <c r="WZQ193" s="148"/>
      <c r="WZR193" s="148"/>
      <c r="WZS193" s="148"/>
      <c r="WZT193" s="148"/>
      <c r="WZU193" s="148"/>
      <c r="WZV193" s="148"/>
      <c r="WZW193" s="148"/>
      <c r="WZX193" s="148"/>
      <c r="WZY193" s="148"/>
      <c r="WZZ193" s="148"/>
      <c r="XAA193" s="148"/>
      <c r="XAB193" s="148"/>
      <c r="XAC193" s="148"/>
      <c r="XAD193" s="148"/>
      <c r="XAE193" s="148"/>
      <c r="XAF193" s="148"/>
      <c r="XAG193" s="148"/>
      <c r="XAH193" s="148"/>
      <c r="XAI193" s="148"/>
      <c r="XAJ193" s="148"/>
      <c r="XAK193" s="148"/>
      <c r="XAL193" s="148"/>
      <c r="XAM193" s="148"/>
      <c r="XAN193" s="148"/>
      <c r="XAO193" s="148"/>
      <c r="XAP193" s="148"/>
      <c r="XAQ193" s="148"/>
      <c r="XAR193" s="148"/>
      <c r="XAS193" s="148"/>
      <c r="XAT193" s="148"/>
      <c r="XAU193" s="148"/>
      <c r="XAV193" s="148"/>
      <c r="XAW193" s="148"/>
      <c r="XAX193" s="148"/>
      <c r="XAY193" s="148"/>
      <c r="XAZ193" s="148"/>
      <c r="XBA193" s="148"/>
      <c r="XBB193" s="148"/>
      <c r="XBC193" s="148"/>
      <c r="XBD193" s="148"/>
      <c r="XBE193" s="148"/>
      <c r="XBF193" s="148"/>
      <c r="XBG193" s="148"/>
      <c r="XBH193" s="148"/>
      <c r="XBI193" s="148"/>
      <c r="XBJ193" s="148"/>
      <c r="XBK193" s="148"/>
      <c r="XBL193" s="148"/>
      <c r="XBM193" s="148"/>
      <c r="XBN193" s="148"/>
      <c r="XBO193" s="148"/>
      <c r="XBP193" s="148"/>
      <c r="XBQ193" s="148"/>
      <c r="XBR193" s="148"/>
      <c r="XBS193" s="148"/>
      <c r="XBT193" s="148"/>
      <c r="XBU193" s="148"/>
      <c r="XBV193" s="148"/>
      <c r="XBW193" s="148"/>
      <c r="XBX193" s="148"/>
      <c r="XBY193" s="148"/>
      <c r="XBZ193" s="148"/>
      <c r="XCA193" s="148"/>
      <c r="XCB193" s="148"/>
      <c r="XCC193" s="148"/>
      <c r="XCD193" s="148"/>
      <c r="XCE193" s="148"/>
      <c r="XCF193" s="148"/>
      <c r="XCG193" s="148"/>
      <c r="XCH193" s="148"/>
      <c r="XCI193" s="148"/>
      <c r="XCJ193" s="148"/>
      <c r="XCK193" s="148"/>
      <c r="XCL193" s="148"/>
      <c r="XCM193" s="148"/>
      <c r="XCN193" s="148"/>
      <c r="XCO193" s="148"/>
      <c r="XCP193" s="148"/>
      <c r="XCQ193" s="148"/>
      <c r="XCR193" s="148"/>
      <c r="XCS193" s="148"/>
      <c r="XCT193" s="148"/>
      <c r="XCU193" s="148"/>
      <c r="XCV193" s="148"/>
      <c r="XCW193" s="148"/>
      <c r="XCX193" s="148"/>
      <c r="XCY193" s="148"/>
      <c r="XCZ193" s="148"/>
      <c r="XDA193" s="148"/>
      <c r="XDB193" s="148"/>
      <c r="XDC193" s="148"/>
      <c r="XDD193" s="148"/>
      <c r="XDE193" s="148"/>
      <c r="XDF193" s="148"/>
      <c r="XDG193" s="148"/>
      <c r="XDH193" s="148"/>
      <c r="XDI193" s="148"/>
      <c r="XDJ193" s="148"/>
      <c r="XDK193" s="148"/>
      <c r="XDL193" s="148"/>
      <c r="XDM193" s="148"/>
      <c r="XDN193" s="148"/>
      <c r="XDO193" s="148"/>
      <c r="XDP193" s="148"/>
      <c r="XDQ193" s="148"/>
      <c r="XDR193" s="148"/>
      <c r="XDS193" s="148"/>
      <c r="XDT193" s="148"/>
      <c r="XDU193" s="148"/>
      <c r="XDV193" s="148"/>
      <c r="XDW193" s="148"/>
      <c r="XDX193" s="148"/>
      <c r="XDY193" s="148"/>
      <c r="XDZ193" s="148"/>
      <c r="XEA193" s="148"/>
      <c r="XEB193" s="148"/>
      <c r="XEC193" s="148"/>
      <c r="XED193" s="148"/>
      <c r="XEE193" s="148"/>
      <c r="XEF193" s="148"/>
      <c r="XEG193" s="148"/>
      <c r="XEH193" s="148"/>
      <c r="XEI193" s="148"/>
      <c r="XEJ193" s="148"/>
      <c r="XEK193" s="148"/>
      <c r="XEL193" s="148"/>
      <c r="XEM193" s="148"/>
      <c r="XEN193" s="148"/>
      <c r="XEO193" s="148"/>
      <c r="XEP193" s="148"/>
      <c r="XEQ193" s="148"/>
      <c r="XER193" s="148"/>
      <c r="XES193" s="148"/>
      <c r="XET193" s="148"/>
      <c r="XEU193" s="148"/>
      <c r="XEV193" s="148"/>
      <c r="XEW193" s="148"/>
      <c r="XEX193" s="148"/>
      <c r="XEY193" s="148"/>
      <c r="XEZ193" s="148"/>
      <c r="XFA193" s="148"/>
      <c r="XFB193" s="148"/>
      <c r="XFC193" s="148"/>
      <c r="XFD193" s="148"/>
    </row>
    <row r="194" spans="1:16384">
      <c r="A194" s="148"/>
      <c r="B194" s="141"/>
      <c r="C194" s="148"/>
      <c r="D194" s="148"/>
      <c r="E194" s="150"/>
      <c r="F194" s="150"/>
      <c r="G194" s="150"/>
      <c r="H194" s="150"/>
      <c r="I194" s="150"/>
      <c r="J194" s="150"/>
      <c r="K194" s="150"/>
      <c r="L194" s="150"/>
      <c r="M194" s="150"/>
      <c r="N194" s="150"/>
      <c r="O194" s="150"/>
      <c r="P194" s="150"/>
      <c r="Q194" s="150"/>
      <c r="R194" s="150"/>
      <c r="S194" s="150"/>
      <c r="T194" s="150"/>
      <c r="U194" s="150"/>
      <c r="V194" s="150"/>
      <c r="W194" s="150"/>
      <c r="X194" s="150"/>
      <c r="Y194" s="150"/>
      <c r="Z194" s="150"/>
      <c r="AA194" s="150"/>
      <c r="AB194" s="150"/>
      <c r="AC194" s="150"/>
      <c r="AD194" s="150"/>
      <c r="AE194" s="150"/>
      <c r="AF194" s="150"/>
      <c r="AG194" s="150"/>
      <c r="AH194" s="150"/>
      <c r="AI194" s="150"/>
      <c r="AJ194" s="150"/>
      <c r="AK194" s="150"/>
      <c r="AL194" s="150"/>
      <c r="AM194" s="150"/>
      <c r="AN194" s="150"/>
      <c r="AO194" s="150"/>
      <c r="AP194" s="150"/>
      <c r="AQ194" s="150"/>
      <c r="AR194" s="150"/>
      <c r="AS194" s="150"/>
      <c r="AT194" s="150"/>
      <c r="AU194" s="150"/>
      <c r="AV194" s="150"/>
      <c r="AW194" s="150"/>
      <c r="AX194" s="150"/>
      <c r="AY194" s="150"/>
      <c r="AZ194" s="150"/>
      <c r="BA194" s="150"/>
      <c r="BB194" s="150"/>
      <c r="BC194" s="150"/>
      <c r="BD194" s="150"/>
      <c r="BE194" s="150"/>
      <c r="BF194" s="150"/>
      <c r="BG194" s="150"/>
      <c r="BH194" s="150"/>
      <c r="BI194" s="150"/>
      <c r="BJ194" s="150"/>
      <c r="BK194" s="150"/>
      <c r="BL194" s="150"/>
      <c r="BM194" s="150"/>
      <c r="BN194" s="150"/>
      <c r="BO194" s="150"/>
      <c r="BP194" s="148"/>
      <c r="BQ194" s="148"/>
      <c r="BR194" s="148"/>
      <c r="BS194" s="148"/>
      <c r="BT194" s="148"/>
      <c r="BU194" s="148"/>
      <c r="BV194" s="148"/>
      <c r="BW194" s="148"/>
      <c r="BX194" s="148"/>
      <c r="BY194" s="148"/>
      <c r="BZ194" s="148"/>
      <c r="CA194" s="148"/>
      <c r="CB194" s="148"/>
      <c r="CC194" s="148"/>
      <c r="CD194" s="148"/>
      <c r="CE194" s="148"/>
      <c r="CF194" s="148"/>
      <c r="CG194" s="148"/>
      <c r="CH194" s="148"/>
      <c r="CI194" s="148"/>
      <c r="CJ194" s="148"/>
      <c r="CK194" s="148"/>
      <c r="CL194" s="148"/>
      <c r="CM194" s="148"/>
      <c r="CN194" s="148"/>
      <c r="CO194" s="148"/>
      <c r="CP194" s="148"/>
      <c r="CQ194" s="148"/>
      <c r="CR194" s="148"/>
      <c r="CS194" s="148"/>
      <c r="CT194" s="148"/>
      <c r="CU194" s="148"/>
      <c r="CV194" s="148"/>
      <c r="CW194" s="148"/>
      <c r="CX194" s="148"/>
      <c r="CY194" s="148"/>
      <c r="CZ194" s="148"/>
      <c r="DA194" s="148"/>
      <c r="DB194" s="148"/>
      <c r="DC194" s="148"/>
      <c r="DD194" s="148"/>
      <c r="DE194" s="148"/>
      <c r="DF194" s="148"/>
      <c r="DG194" s="148"/>
      <c r="DH194" s="148"/>
      <c r="DI194" s="148"/>
      <c r="DJ194" s="148"/>
      <c r="DK194" s="148"/>
      <c r="DL194" s="148"/>
      <c r="DM194" s="148"/>
      <c r="DN194" s="148"/>
      <c r="DO194" s="148"/>
      <c r="DP194" s="148"/>
      <c r="DQ194" s="148"/>
      <c r="DR194" s="148"/>
      <c r="DS194" s="148"/>
      <c r="DT194" s="148"/>
      <c r="DU194" s="148"/>
      <c r="DV194" s="148"/>
      <c r="DW194" s="148"/>
      <c r="DX194" s="148"/>
      <c r="DY194" s="148"/>
      <c r="DZ194" s="148"/>
      <c r="EA194" s="148"/>
      <c r="EB194" s="148"/>
      <c r="EC194" s="148"/>
      <c r="ED194" s="148"/>
      <c r="EE194" s="148"/>
      <c r="EF194" s="148"/>
      <c r="EG194" s="148"/>
      <c r="EH194" s="148"/>
      <c r="EI194" s="148"/>
      <c r="EJ194" s="148"/>
      <c r="EK194" s="148"/>
      <c r="EL194" s="148"/>
      <c r="EM194" s="148"/>
      <c r="EN194" s="148"/>
      <c r="EO194" s="148"/>
      <c r="EP194" s="148"/>
      <c r="EQ194" s="148"/>
      <c r="ER194" s="148"/>
      <c r="ES194" s="148"/>
      <c r="ET194" s="148"/>
      <c r="EU194" s="148"/>
      <c r="EV194" s="148"/>
      <c r="EW194" s="148"/>
      <c r="EX194" s="148"/>
      <c r="EY194" s="148"/>
      <c r="EZ194" s="148"/>
      <c r="FA194" s="148"/>
      <c r="FB194" s="148"/>
      <c r="FC194" s="148"/>
      <c r="FD194" s="148"/>
      <c r="FE194" s="148"/>
      <c r="FF194" s="148"/>
      <c r="FG194" s="148"/>
      <c r="FH194" s="148"/>
      <c r="FI194" s="148"/>
      <c r="FJ194" s="148"/>
      <c r="FK194" s="148"/>
      <c r="FL194" s="148"/>
      <c r="FM194" s="148"/>
      <c r="FN194" s="148"/>
      <c r="FO194" s="148"/>
      <c r="FP194" s="148"/>
      <c r="FQ194" s="148"/>
      <c r="FR194" s="148"/>
      <c r="FS194" s="148"/>
      <c r="FT194" s="148"/>
      <c r="FU194" s="148"/>
      <c r="FV194" s="148"/>
      <c r="FW194" s="148"/>
      <c r="FX194" s="148"/>
      <c r="FY194" s="148"/>
      <c r="FZ194" s="148"/>
      <c r="GA194" s="148"/>
      <c r="GB194" s="148"/>
      <c r="GC194" s="148"/>
      <c r="GD194" s="148"/>
      <c r="GE194" s="148"/>
      <c r="GF194" s="148"/>
      <c r="GG194" s="148"/>
      <c r="GH194" s="148"/>
      <c r="GI194" s="148"/>
      <c r="GJ194" s="148"/>
      <c r="GK194" s="148"/>
      <c r="GL194" s="148"/>
      <c r="GM194" s="148"/>
      <c r="GN194" s="148"/>
      <c r="GO194" s="148"/>
      <c r="GP194" s="148"/>
      <c r="GQ194" s="148"/>
      <c r="GR194" s="148"/>
      <c r="GS194" s="148"/>
      <c r="GT194" s="148"/>
      <c r="GU194" s="148"/>
      <c r="GV194" s="148"/>
      <c r="GW194" s="148"/>
      <c r="GX194" s="148"/>
      <c r="GY194" s="148"/>
      <c r="GZ194" s="148"/>
      <c r="HA194" s="148"/>
      <c r="HB194" s="148"/>
      <c r="HC194" s="148"/>
      <c r="HD194" s="148"/>
      <c r="HE194" s="148"/>
      <c r="HF194" s="148"/>
      <c r="HG194" s="148"/>
      <c r="HH194" s="148"/>
      <c r="HI194" s="148"/>
      <c r="HJ194" s="148"/>
      <c r="HK194" s="148"/>
      <c r="HL194" s="148"/>
      <c r="HM194" s="148"/>
      <c r="HN194" s="148"/>
      <c r="HO194" s="148"/>
      <c r="HP194" s="148"/>
      <c r="HQ194" s="148"/>
      <c r="HR194" s="148"/>
      <c r="HS194" s="148"/>
      <c r="HT194" s="148"/>
      <c r="HU194" s="148"/>
      <c r="HV194" s="148"/>
      <c r="HW194" s="148"/>
      <c r="HX194" s="148"/>
      <c r="HY194" s="148"/>
      <c r="HZ194" s="148"/>
      <c r="IA194" s="148"/>
      <c r="IB194" s="148"/>
      <c r="IC194" s="148"/>
      <c r="ID194" s="148"/>
      <c r="IE194" s="148"/>
      <c r="IF194" s="148"/>
      <c r="IG194" s="148"/>
      <c r="IH194" s="148"/>
      <c r="II194" s="148"/>
      <c r="IJ194" s="148"/>
      <c r="IK194" s="148"/>
      <c r="IL194" s="148"/>
      <c r="IM194" s="148"/>
      <c r="IN194" s="148"/>
      <c r="IO194" s="148"/>
      <c r="IP194" s="148"/>
      <c r="IQ194" s="148"/>
      <c r="IR194" s="148"/>
      <c r="IS194" s="148"/>
      <c r="IT194" s="148"/>
      <c r="IU194" s="148"/>
      <c r="IV194" s="148"/>
      <c r="IW194" s="148"/>
      <c r="IX194" s="148"/>
      <c r="IY194" s="148"/>
      <c r="IZ194" s="148"/>
      <c r="JA194" s="148"/>
      <c r="JB194" s="148"/>
      <c r="JC194" s="148"/>
      <c r="JD194" s="148"/>
      <c r="JE194" s="148"/>
      <c r="JF194" s="148"/>
      <c r="JG194" s="148"/>
      <c r="JH194" s="148"/>
      <c r="JI194" s="148"/>
      <c r="JJ194" s="148"/>
      <c r="JK194" s="148"/>
      <c r="JL194" s="148"/>
      <c r="JM194" s="148"/>
      <c r="JN194" s="148"/>
      <c r="JO194" s="148"/>
      <c r="JP194" s="148"/>
      <c r="JQ194" s="148"/>
      <c r="JR194" s="148"/>
      <c r="JS194" s="148"/>
      <c r="JT194" s="148"/>
      <c r="JU194" s="148"/>
      <c r="JV194" s="148"/>
      <c r="JW194" s="148"/>
      <c r="JX194" s="148"/>
      <c r="JY194" s="148"/>
      <c r="JZ194" s="148"/>
      <c r="KA194" s="148"/>
      <c r="KB194" s="148"/>
      <c r="KC194" s="148"/>
      <c r="KD194" s="148"/>
      <c r="KE194" s="148"/>
      <c r="KF194" s="148"/>
      <c r="KG194" s="148"/>
      <c r="KH194" s="148"/>
      <c r="KI194" s="148"/>
      <c r="KJ194" s="148"/>
      <c r="KK194" s="148"/>
      <c r="KL194" s="148"/>
      <c r="KM194" s="148"/>
      <c r="KN194" s="148"/>
      <c r="KO194" s="148"/>
      <c r="KP194" s="148"/>
      <c r="KQ194" s="148"/>
      <c r="KR194" s="148"/>
      <c r="KS194" s="148"/>
      <c r="KT194" s="148"/>
      <c r="KU194" s="148"/>
      <c r="KV194" s="148"/>
      <c r="KW194" s="148"/>
      <c r="KX194" s="148"/>
      <c r="KY194" s="148"/>
      <c r="KZ194" s="148"/>
      <c r="LA194" s="148"/>
      <c r="LB194" s="148"/>
      <c r="LC194" s="148"/>
      <c r="LD194" s="148"/>
      <c r="LE194" s="148"/>
      <c r="LF194" s="148"/>
      <c r="LG194" s="148"/>
      <c r="LH194" s="148"/>
      <c r="LI194" s="148"/>
      <c r="LJ194" s="148"/>
      <c r="LK194" s="148"/>
      <c r="LL194" s="148"/>
      <c r="LM194" s="148"/>
      <c r="LN194" s="148"/>
      <c r="LO194" s="148"/>
      <c r="LP194" s="148"/>
      <c r="LQ194" s="148"/>
      <c r="LR194" s="148"/>
      <c r="LS194" s="148"/>
      <c r="LT194" s="148"/>
      <c r="LU194" s="148"/>
      <c r="LV194" s="148"/>
      <c r="LW194" s="148"/>
      <c r="LX194" s="148"/>
      <c r="LY194" s="148"/>
      <c r="LZ194" s="148"/>
      <c r="MA194" s="148"/>
      <c r="MB194" s="148"/>
      <c r="MC194" s="148"/>
      <c r="MD194" s="148"/>
      <c r="ME194" s="148"/>
      <c r="MF194" s="148"/>
      <c r="MG194" s="148"/>
      <c r="MH194" s="148"/>
      <c r="MI194" s="148"/>
      <c r="MJ194" s="148"/>
      <c r="MK194" s="148"/>
      <c r="ML194" s="148"/>
      <c r="MM194" s="148"/>
      <c r="MN194" s="148"/>
      <c r="MO194" s="148"/>
      <c r="MP194" s="148"/>
      <c r="MQ194" s="148"/>
      <c r="MR194" s="148"/>
      <c r="MS194" s="148"/>
      <c r="MT194" s="148"/>
      <c r="MU194" s="148"/>
      <c r="MV194" s="148"/>
      <c r="MW194" s="148"/>
      <c r="MX194" s="148"/>
      <c r="MY194" s="148"/>
      <c r="MZ194" s="148"/>
      <c r="NA194" s="148"/>
      <c r="NB194" s="148"/>
      <c r="NC194" s="148"/>
      <c r="ND194" s="148"/>
      <c r="NE194" s="148"/>
      <c r="NF194" s="148"/>
      <c r="NG194" s="148"/>
      <c r="NH194" s="148"/>
      <c r="NI194" s="148"/>
      <c r="NJ194" s="148"/>
      <c r="NK194" s="148"/>
      <c r="NL194" s="148"/>
      <c r="NM194" s="148"/>
      <c r="NN194" s="148"/>
      <c r="NO194" s="148"/>
      <c r="NP194" s="148"/>
      <c r="NQ194" s="148"/>
      <c r="NR194" s="148"/>
      <c r="NS194" s="148"/>
      <c r="NT194" s="148"/>
      <c r="NU194" s="148"/>
      <c r="NV194" s="148"/>
      <c r="NW194" s="148"/>
      <c r="NX194" s="148"/>
      <c r="NY194" s="148"/>
      <c r="NZ194" s="148"/>
      <c r="OA194" s="148"/>
      <c r="OB194" s="148"/>
      <c r="OC194" s="148"/>
      <c r="OD194" s="148"/>
      <c r="OE194" s="148"/>
      <c r="OF194" s="148"/>
      <c r="OG194" s="148"/>
      <c r="OH194" s="148"/>
      <c r="OI194" s="148"/>
      <c r="OJ194" s="148"/>
      <c r="OK194" s="148"/>
      <c r="OL194" s="148"/>
      <c r="OM194" s="148"/>
      <c r="ON194" s="148"/>
      <c r="OO194" s="148"/>
      <c r="OP194" s="148"/>
      <c r="OQ194" s="148"/>
      <c r="OR194" s="148"/>
      <c r="OS194" s="148"/>
      <c r="OT194" s="148"/>
      <c r="OU194" s="148"/>
      <c r="OV194" s="148"/>
      <c r="OW194" s="148"/>
      <c r="OX194" s="148"/>
      <c r="OY194" s="148"/>
      <c r="OZ194" s="148"/>
      <c r="PA194" s="148"/>
      <c r="PB194" s="148"/>
      <c r="PC194" s="148"/>
      <c r="PD194" s="148"/>
      <c r="PE194" s="148"/>
      <c r="PF194" s="148"/>
      <c r="PG194" s="148"/>
      <c r="PH194" s="148"/>
      <c r="PI194" s="148"/>
      <c r="PJ194" s="148"/>
      <c r="PK194" s="148"/>
      <c r="PL194" s="148"/>
      <c r="PM194" s="148"/>
      <c r="PN194" s="148"/>
      <c r="PO194" s="148"/>
      <c r="PP194" s="148"/>
      <c r="PQ194" s="148"/>
      <c r="PR194" s="148"/>
      <c r="PS194" s="148"/>
      <c r="PT194" s="148"/>
      <c r="PU194" s="148"/>
      <c r="PV194" s="148"/>
      <c r="PW194" s="148"/>
      <c r="PX194" s="148"/>
      <c r="PY194" s="148"/>
      <c r="PZ194" s="148"/>
      <c r="QA194" s="148"/>
      <c r="QB194" s="148"/>
      <c r="QC194" s="148"/>
      <c r="QD194" s="148"/>
      <c r="QE194" s="148"/>
      <c r="QF194" s="148"/>
      <c r="QG194" s="148"/>
      <c r="QH194" s="148"/>
      <c r="QI194" s="148"/>
      <c r="QJ194" s="148"/>
      <c r="QK194" s="148"/>
      <c r="QL194" s="148"/>
      <c r="QM194" s="148"/>
      <c r="QN194" s="148"/>
      <c r="QO194" s="148"/>
      <c r="QP194" s="148"/>
      <c r="QQ194" s="148"/>
      <c r="QR194" s="148"/>
      <c r="QS194" s="148"/>
      <c r="QT194" s="148"/>
      <c r="QU194" s="148"/>
      <c r="QV194" s="148"/>
      <c r="QW194" s="148"/>
      <c r="QX194" s="148"/>
      <c r="QY194" s="148"/>
      <c r="QZ194" s="148"/>
      <c r="RA194" s="148"/>
      <c r="RB194" s="148"/>
      <c r="RC194" s="148"/>
      <c r="RD194" s="148"/>
      <c r="RE194" s="148"/>
      <c r="RF194" s="148"/>
      <c r="RG194" s="148"/>
      <c r="RH194" s="148"/>
      <c r="RI194" s="148"/>
      <c r="RJ194" s="148"/>
      <c r="RK194" s="148"/>
      <c r="RL194" s="148"/>
      <c r="RM194" s="148"/>
      <c r="RN194" s="148"/>
      <c r="RO194" s="148"/>
      <c r="RP194" s="148"/>
      <c r="RQ194" s="148"/>
      <c r="RR194" s="148"/>
      <c r="RS194" s="148"/>
      <c r="RT194" s="148"/>
      <c r="RU194" s="148"/>
      <c r="RV194" s="148"/>
      <c r="RW194" s="148"/>
      <c r="RX194" s="148"/>
      <c r="RY194" s="148"/>
      <c r="RZ194" s="148"/>
      <c r="SA194" s="148"/>
      <c r="SB194" s="148"/>
      <c r="SC194" s="148"/>
      <c r="SD194" s="148"/>
      <c r="SE194" s="148"/>
      <c r="SF194" s="148"/>
      <c r="SG194" s="148"/>
      <c r="SH194" s="148"/>
      <c r="SI194" s="148"/>
      <c r="SJ194" s="148"/>
      <c r="SK194" s="148"/>
      <c r="SL194" s="148"/>
      <c r="SM194" s="148"/>
      <c r="SN194" s="148"/>
      <c r="SO194" s="148"/>
      <c r="SP194" s="148"/>
      <c r="SQ194" s="148"/>
      <c r="SR194" s="148"/>
      <c r="SS194" s="148"/>
      <c r="ST194" s="148"/>
      <c r="SU194" s="148"/>
      <c r="SV194" s="148"/>
      <c r="SW194" s="148"/>
      <c r="SX194" s="148"/>
      <c r="SY194" s="148"/>
      <c r="SZ194" s="148"/>
      <c r="TA194" s="148"/>
      <c r="TB194" s="148"/>
      <c r="TC194" s="148"/>
      <c r="TD194" s="148"/>
      <c r="TE194" s="148"/>
      <c r="TF194" s="148"/>
      <c r="TG194" s="148"/>
      <c r="TH194" s="148"/>
      <c r="TI194" s="148"/>
      <c r="TJ194" s="148"/>
      <c r="TK194" s="148"/>
      <c r="TL194" s="148"/>
      <c r="TM194" s="148"/>
      <c r="TN194" s="148"/>
      <c r="TO194" s="148"/>
      <c r="TP194" s="148"/>
      <c r="TQ194" s="148"/>
      <c r="TR194" s="148"/>
      <c r="TS194" s="148"/>
      <c r="TT194" s="148"/>
      <c r="TU194" s="148"/>
      <c r="TV194" s="148"/>
      <c r="TW194" s="148"/>
      <c r="TX194" s="148"/>
      <c r="TY194" s="148"/>
      <c r="TZ194" s="148"/>
      <c r="UA194" s="148"/>
      <c r="UB194" s="148"/>
      <c r="UC194" s="148"/>
      <c r="UD194" s="148"/>
      <c r="UE194" s="148"/>
      <c r="UF194" s="148"/>
      <c r="UG194" s="148"/>
      <c r="UH194" s="148"/>
      <c r="UI194" s="148"/>
      <c r="UJ194" s="148"/>
      <c r="UK194" s="148"/>
      <c r="UL194" s="148"/>
      <c r="UM194" s="148"/>
      <c r="UN194" s="148"/>
      <c r="UO194" s="148"/>
      <c r="UP194" s="148"/>
      <c r="UQ194" s="148"/>
      <c r="UR194" s="148"/>
      <c r="US194" s="148"/>
      <c r="UT194" s="148"/>
      <c r="UU194" s="148"/>
      <c r="UV194" s="148"/>
      <c r="UW194" s="148"/>
      <c r="UX194" s="148"/>
      <c r="UY194" s="148"/>
      <c r="UZ194" s="148"/>
      <c r="VA194" s="148"/>
      <c r="VB194" s="148"/>
      <c r="VC194" s="148"/>
      <c r="VD194" s="148"/>
      <c r="VE194" s="148"/>
      <c r="VF194" s="148"/>
      <c r="VG194" s="148"/>
      <c r="VH194" s="148"/>
      <c r="VI194" s="148"/>
      <c r="VJ194" s="148"/>
      <c r="VK194" s="148"/>
      <c r="VL194" s="148"/>
      <c r="VM194" s="148"/>
      <c r="VN194" s="148"/>
      <c r="VO194" s="148"/>
      <c r="VP194" s="148"/>
      <c r="VQ194" s="148"/>
      <c r="VR194" s="148"/>
      <c r="VS194" s="148"/>
      <c r="VT194" s="148"/>
      <c r="VU194" s="148"/>
      <c r="VV194" s="148"/>
      <c r="VW194" s="148"/>
      <c r="VX194" s="148"/>
      <c r="VY194" s="148"/>
      <c r="VZ194" s="148"/>
      <c r="WA194" s="148"/>
      <c r="WB194" s="148"/>
      <c r="WC194" s="148"/>
      <c r="WD194" s="148"/>
      <c r="WE194" s="148"/>
      <c r="WF194" s="148"/>
      <c r="WG194" s="148"/>
      <c r="WH194" s="148"/>
      <c r="WI194" s="148"/>
      <c r="WJ194" s="148"/>
      <c r="WK194" s="148"/>
      <c r="WL194" s="148"/>
      <c r="WM194" s="148"/>
      <c r="WN194" s="148"/>
      <c r="WO194" s="148"/>
      <c r="WP194" s="148"/>
      <c r="WQ194" s="148"/>
      <c r="WR194" s="148"/>
      <c r="WS194" s="148"/>
      <c r="WT194" s="148"/>
      <c r="WU194" s="148"/>
      <c r="WV194" s="148"/>
      <c r="WW194" s="148"/>
      <c r="WX194" s="148"/>
      <c r="WY194" s="148"/>
      <c r="WZ194" s="148"/>
      <c r="XA194" s="148"/>
      <c r="XB194" s="148"/>
      <c r="XC194" s="148"/>
      <c r="XD194" s="148"/>
      <c r="XE194" s="148"/>
      <c r="XF194" s="148"/>
      <c r="XG194" s="148"/>
      <c r="XH194" s="148"/>
      <c r="XI194" s="148"/>
      <c r="XJ194" s="148"/>
      <c r="XK194" s="148"/>
      <c r="XL194" s="148"/>
      <c r="XM194" s="148"/>
      <c r="XN194" s="148"/>
      <c r="XO194" s="148"/>
      <c r="XP194" s="148"/>
      <c r="XQ194" s="148"/>
      <c r="XR194" s="148"/>
      <c r="XS194" s="148"/>
      <c r="XT194" s="148"/>
      <c r="XU194" s="148"/>
      <c r="XV194" s="148"/>
      <c r="XW194" s="148"/>
      <c r="XX194" s="148"/>
      <c r="XY194" s="148"/>
      <c r="XZ194" s="148"/>
      <c r="YA194" s="148"/>
      <c r="YB194" s="148"/>
      <c r="YC194" s="148"/>
      <c r="YD194" s="148"/>
      <c r="YE194" s="148"/>
      <c r="YF194" s="148"/>
      <c r="YG194" s="148"/>
      <c r="YH194" s="148"/>
      <c r="YI194" s="148"/>
      <c r="YJ194" s="148"/>
      <c r="YK194" s="148"/>
      <c r="YL194" s="148"/>
      <c r="YM194" s="148"/>
      <c r="YN194" s="148"/>
      <c r="YO194" s="148"/>
      <c r="YP194" s="148"/>
      <c r="YQ194" s="148"/>
      <c r="YR194" s="148"/>
      <c r="YS194" s="148"/>
      <c r="YT194" s="148"/>
      <c r="YU194" s="148"/>
      <c r="YV194" s="148"/>
      <c r="YW194" s="148"/>
      <c r="YX194" s="148"/>
      <c r="YY194" s="148"/>
      <c r="YZ194" s="148"/>
      <c r="ZA194" s="148"/>
      <c r="ZB194" s="148"/>
      <c r="ZC194" s="148"/>
      <c r="ZD194" s="148"/>
      <c r="ZE194" s="148"/>
      <c r="ZF194" s="148"/>
      <c r="ZG194" s="148"/>
      <c r="ZH194" s="148"/>
      <c r="ZI194" s="148"/>
      <c r="ZJ194" s="148"/>
      <c r="ZK194" s="148"/>
      <c r="ZL194" s="148"/>
      <c r="ZM194" s="148"/>
      <c r="ZN194" s="148"/>
      <c r="ZO194" s="148"/>
      <c r="ZP194" s="148"/>
      <c r="ZQ194" s="148"/>
      <c r="ZR194" s="148"/>
      <c r="ZS194" s="148"/>
      <c r="ZT194" s="148"/>
      <c r="ZU194" s="148"/>
      <c r="ZV194" s="148"/>
      <c r="ZW194" s="148"/>
      <c r="ZX194" s="148"/>
      <c r="ZY194" s="148"/>
      <c r="ZZ194" s="148"/>
      <c r="AAA194" s="148"/>
      <c r="AAB194" s="148"/>
      <c r="AAC194" s="148"/>
      <c r="AAD194" s="148"/>
      <c r="AAE194" s="148"/>
      <c r="AAF194" s="148"/>
      <c r="AAG194" s="148"/>
      <c r="AAH194" s="148"/>
      <c r="AAI194" s="148"/>
      <c r="AAJ194" s="148"/>
      <c r="AAK194" s="148"/>
      <c r="AAL194" s="148"/>
      <c r="AAM194" s="148"/>
      <c r="AAN194" s="148"/>
      <c r="AAO194" s="148"/>
      <c r="AAP194" s="148"/>
      <c r="AAQ194" s="148"/>
      <c r="AAR194" s="148"/>
      <c r="AAS194" s="148"/>
      <c r="AAT194" s="148"/>
      <c r="AAU194" s="148"/>
      <c r="AAV194" s="148"/>
      <c r="AAW194" s="148"/>
      <c r="AAX194" s="148"/>
      <c r="AAY194" s="148"/>
      <c r="AAZ194" s="148"/>
      <c r="ABA194" s="148"/>
      <c r="ABB194" s="148"/>
      <c r="ABC194" s="148"/>
      <c r="ABD194" s="148"/>
      <c r="ABE194" s="148"/>
      <c r="ABF194" s="148"/>
      <c r="ABG194" s="148"/>
      <c r="ABH194" s="148"/>
      <c r="ABI194" s="148"/>
      <c r="ABJ194" s="148"/>
      <c r="ABK194" s="148"/>
      <c r="ABL194" s="148"/>
      <c r="ABM194" s="148"/>
      <c r="ABN194" s="148"/>
      <c r="ABO194" s="148"/>
      <c r="ABP194" s="148"/>
      <c r="ABQ194" s="148"/>
      <c r="ABR194" s="148"/>
      <c r="ABS194" s="148"/>
      <c r="ABT194" s="148"/>
      <c r="ABU194" s="148"/>
      <c r="ABV194" s="148"/>
      <c r="ABW194" s="148"/>
      <c r="ABX194" s="148"/>
      <c r="ABY194" s="148"/>
      <c r="ABZ194" s="148"/>
      <c r="ACA194" s="148"/>
      <c r="ACB194" s="148"/>
      <c r="ACC194" s="148"/>
      <c r="ACD194" s="148"/>
      <c r="ACE194" s="148"/>
      <c r="ACF194" s="148"/>
      <c r="ACG194" s="148"/>
      <c r="ACH194" s="148"/>
      <c r="ACI194" s="148"/>
      <c r="ACJ194" s="148"/>
      <c r="ACK194" s="148"/>
      <c r="ACL194" s="148"/>
      <c r="ACM194" s="148"/>
      <c r="ACN194" s="148"/>
      <c r="ACO194" s="148"/>
      <c r="ACP194" s="148"/>
      <c r="ACQ194" s="148"/>
      <c r="ACR194" s="148"/>
      <c r="ACS194" s="148"/>
      <c r="ACT194" s="148"/>
      <c r="ACU194" s="148"/>
      <c r="ACV194" s="148"/>
      <c r="ACW194" s="148"/>
      <c r="ACX194" s="148"/>
      <c r="ACY194" s="148"/>
      <c r="ACZ194" s="148"/>
      <c r="ADA194" s="148"/>
      <c r="ADB194" s="148"/>
      <c r="ADC194" s="148"/>
      <c r="ADD194" s="148"/>
      <c r="ADE194" s="148"/>
      <c r="ADF194" s="148"/>
      <c r="ADG194" s="148"/>
      <c r="ADH194" s="148"/>
      <c r="ADI194" s="148"/>
      <c r="ADJ194" s="148"/>
      <c r="ADK194" s="148"/>
      <c r="ADL194" s="148"/>
      <c r="ADM194" s="148"/>
      <c r="ADN194" s="148"/>
      <c r="ADO194" s="148"/>
      <c r="ADP194" s="148"/>
      <c r="ADQ194" s="148"/>
      <c r="ADR194" s="148"/>
      <c r="ADS194" s="148"/>
      <c r="ADT194" s="148"/>
      <c r="ADU194" s="148"/>
      <c r="ADV194" s="148"/>
      <c r="ADW194" s="148"/>
      <c r="ADX194" s="148"/>
      <c r="ADY194" s="148"/>
      <c r="ADZ194" s="148"/>
      <c r="AEA194" s="148"/>
      <c r="AEB194" s="148"/>
      <c r="AEC194" s="148"/>
      <c r="AED194" s="148"/>
      <c r="AEE194" s="148"/>
      <c r="AEF194" s="148"/>
      <c r="AEG194" s="148"/>
      <c r="AEH194" s="148"/>
      <c r="AEI194" s="148"/>
      <c r="AEJ194" s="148"/>
      <c r="AEK194" s="148"/>
      <c r="AEL194" s="148"/>
      <c r="AEM194" s="148"/>
      <c r="AEN194" s="148"/>
      <c r="AEO194" s="148"/>
      <c r="AEP194" s="148"/>
      <c r="AEQ194" s="148"/>
      <c r="AER194" s="148"/>
      <c r="AES194" s="148"/>
      <c r="AET194" s="148"/>
      <c r="AEU194" s="148"/>
      <c r="AEV194" s="148"/>
      <c r="AEW194" s="148"/>
      <c r="AEX194" s="148"/>
      <c r="AEY194" s="148"/>
      <c r="AEZ194" s="148"/>
      <c r="AFA194" s="148"/>
      <c r="AFB194" s="148"/>
      <c r="AFC194" s="148"/>
      <c r="AFD194" s="148"/>
      <c r="AFE194" s="148"/>
      <c r="AFF194" s="148"/>
      <c r="AFG194" s="148"/>
      <c r="AFH194" s="148"/>
      <c r="AFI194" s="148"/>
      <c r="AFJ194" s="148"/>
      <c r="AFK194" s="148"/>
      <c r="AFL194" s="148"/>
      <c r="AFM194" s="148"/>
      <c r="AFN194" s="148"/>
      <c r="AFO194" s="148"/>
      <c r="AFP194" s="148"/>
      <c r="AFQ194" s="148"/>
      <c r="AFR194" s="148"/>
      <c r="AFS194" s="148"/>
      <c r="AFT194" s="148"/>
      <c r="AFU194" s="148"/>
      <c r="AFV194" s="148"/>
      <c r="AFW194" s="148"/>
      <c r="AFX194" s="148"/>
      <c r="AFY194" s="148"/>
      <c r="AFZ194" s="148"/>
      <c r="AGA194" s="148"/>
      <c r="AGB194" s="148"/>
      <c r="AGC194" s="148"/>
      <c r="AGD194" s="148"/>
      <c r="AGE194" s="148"/>
      <c r="AGF194" s="148"/>
      <c r="AGG194" s="148"/>
      <c r="AGH194" s="148"/>
      <c r="AGI194" s="148"/>
      <c r="AGJ194" s="148"/>
      <c r="AGK194" s="148"/>
      <c r="AGL194" s="148"/>
      <c r="AGM194" s="148"/>
      <c r="AGN194" s="148"/>
      <c r="AGO194" s="148"/>
      <c r="AGP194" s="148"/>
      <c r="AGQ194" s="148"/>
      <c r="AGR194" s="148"/>
      <c r="AGS194" s="148"/>
      <c r="AGT194" s="148"/>
      <c r="AGU194" s="148"/>
      <c r="AGV194" s="148"/>
      <c r="AGW194" s="148"/>
      <c r="AGX194" s="148"/>
      <c r="AGY194" s="148"/>
      <c r="AGZ194" s="148"/>
      <c r="AHA194" s="148"/>
      <c r="AHB194" s="148"/>
      <c r="AHC194" s="148"/>
      <c r="AHD194" s="148"/>
      <c r="AHE194" s="148"/>
      <c r="AHF194" s="148"/>
      <c r="AHG194" s="148"/>
      <c r="AHH194" s="148"/>
      <c r="AHI194" s="148"/>
      <c r="AHJ194" s="148"/>
      <c r="AHK194" s="148"/>
      <c r="AHL194" s="148"/>
      <c r="AHM194" s="148"/>
      <c r="AHN194" s="148"/>
      <c r="AHO194" s="148"/>
      <c r="AHP194" s="148"/>
      <c r="AHQ194" s="148"/>
      <c r="AHR194" s="148"/>
      <c r="AHS194" s="148"/>
      <c r="AHT194" s="148"/>
      <c r="AHU194" s="148"/>
      <c r="AHV194" s="148"/>
      <c r="AHW194" s="148"/>
      <c r="AHX194" s="148"/>
      <c r="AHY194" s="148"/>
      <c r="AHZ194" s="148"/>
      <c r="AIA194" s="148"/>
      <c r="AIB194" s="148"/>
      <c r="AIC194" s="148"/>
      <c r="AID194" s="148"/>
      <c r="AIE194" s="148"/>
      <c r="AIF194" s="148"/>
      <c r="AIG194" s="148"/>
      <c r="AIH194" s="148"/>
      <c r="AII194" s="148"/>
      <c r="AIJ194" s="148"/>
      <c r="AIK194" s="148"/>
      <c r="AIL194" s="148"/>
      <c r="AIM194" s="148"/>
      <c r="AIN194" s="148"/>
      <c r="AIO194" s="148"/>
      <c r="AIP194" s="148"/>
      <c r="AIQ194" s="148"/>
      <c r="AIR194" s="148"/>
      <c r="AIS194" s="148"/>
      <c r="AIT194" s="148"/>
      <c r="AIU194" s="148"/>
      <c r="AIV194" s="148"/>
      <c r="AIW194" s="148"/>
      <c r="AIX194" s="148"/>
      <c r="AIY194" s="148"/>
      <c r="AIZ194" s="148"/>
      <c r="AJA194" s="148"/>
      <c r="AJB194" s="148"/>
      <c r="AJC194" s="148"/>
      <c r="AJD194" s="148"/>
      <c r="AJE194" s="148"/>
      <c r="AJF194" s="148"/>
      <c r="AJG194" s="148"/>
      <c r="AJH194" s="148"/>
      <c r="AJI194" s="148"/>
      <c r="AJJ194" s="148"/>
      <c r="AJK194" s="148"/>
      <c r="AJL194" s="148"/>
      <c r="AJM194" s="148"/>
      <c r="AJN194" s="148"/>
      <c r="AJO194" s="148"/>
      <c r="AJP194" s="148"/>
      <c r="AJQ194" s="148"/>
      <c r="AJR194" s="148"/>
      <c r="AJS194" s="148"/>
      <c r="AJT194" s="148"/>
      <c r="AJU194" s="148"/>
      <c r="AJV194" s="148"/>
      <c r="AJW194" s="148"/>
      <c r="AJX194" s="148"/>
      <c r="AJY194" s="148"/>
      <c r="AJZ194" s="148"/>
      <c r="AKA194" s="148"/>
      <c r="AKB194" s="148"/>
      <c r="AKC194" s="148"/>
      <c r="AKD194" s="148"/>
      <c r="AKE194" s="148"/>
      <c r="AKF194" s="148"/>
      <c r="AKG194" s="148"/>
      <c r="AKH194" s="148"/>
      <c r="AKI194" s="148"/>
      <c r="AKJ194" s="148"/>
      <c r="AKK194" s="148"/>
      <c r="AKL194" s="148"/>
      <c r="AKM194" s="148"/>
      <c r="AKN194" s="148"/>
      <c r="AKO194" s="148"/>
      <c r="AKP194" s="148"/>
      <c r="AKQ194" s="148"/>
      <c r="AKR194" s="148"/>
      <c r="AKS194" s="148"/>
      <c r="AKT194" s="148"/>
      <c r="AKU194" s="148"/>
      <c r="AKV194" s="148"/>
      <c r="AKW194" s="148"/>
      <c r="AKX194" s="148"/>
      <c r="AKY194" s="148"/>
      <c r="AKZ194" s="148"/>
      <c r="ALA194" s="148"/>
      <c r="ALB194" s="148"/>
      <c r="ALC194" s="148"/>
      <c r="ALD194" s="148"/>
      <c r="ALE194" s="148"/>
      <c r="ALF194" s="148"/>
      <c r="ALG194" s="148"/>
      <c r="ALH194" s="148"/>
      <c r="ALI194" s="148"/>
      <c r="ALJ194" s="148"/>
      <c r="ALK194" s="148"/>
      <c r="ALL194" s="148"/>
      <c r="ALM194" s="148"/>
      <c r="ALN194" s="148"/>
      <c r="ALO194" s="148"/>
      <c r="ALP194" s="148"/>
      <c r="ALQ194" s="148"/>
      <c r="ALR194" s="148"/>
      <c r="ALS194" s="148"/>
      <c r="ALT194" s="148"/>
      <c r="ALU194" s="148"/>
      <c r="ALV194" s="148"/>
      <c r="ALW194" s="148"/>
      <c r="ALX194" s="148"/>
      <c r="ALY194" s="148"/>
      <c r="ALZ194" s="148"/>
      <c r="AMA194" s="148"/>
      <c r="AMB194" s="148"/>
      <c r="AMC194" s="148"/>
      <c r="AMD194" s="148"/>
      <c r="AME194" s="148"/>
      <c r="AMF194" s="148"/>
      <c r="AMG194" s="148"/>
      <c r="AMH194" s="148"/>
      <c r="AMI194" s="148"/>
      <c r="AMJ194" s="148"/>
      <c r="AMK194" s="148"/>
      <c r="AML194" s="148"/>
      <c r="AMM194" s="148"/>
      <c r="AMN194" s="148"/>
      <c r="AMO194" s="148"/>
      <c r="AMP194" s="148"/>
      <c r="AMQ194" s="148"/>
      <c r="AMR194" s="148"/>
      <c r="AMS194" s="148"/>
      <c r="AMT194" s="148"/>
      <c r="AMU194" s="148"/>
      <c r="AMV194" s="148"/>
      <c r="AMW194" s="148"/>
      <c r="AMX194" s="148"/>
      <c r="AMY194" s="148"/>
      <c r="AMZ194" s="148"/>
      <c r="ANA194" s="148"/>
      <c r="ANB194" s="148"/>
      <c r="ANC194" s="148"/>
      <c r="AND194" s="148"/>
      <c r="ANE194" s="148"/>
      <c r="ANF194" s="148"/>
      <c r="ANG194" s="148"/>
      <c r="ANH194" s="148"/>
      <c r="ANI194" s="148"/>
      <c r="ANJ194" s="148"/>
      <c r="ANK194" s="148"/>
      <c r="ANL194" s="148"/>
      <c r="ANM194" s="148"/>
      <c r="ANN194" s="148"/>
      <c r="ANO194" s="148"/>
      <c r="ANP194" s="148"/>
      <c r="ANQ194" s="148"/>
      <c r="ANR194" s="148"/>
      <c r="ANS194" s="148"/>
      <c r="ANT194" s="148"/>
      <c r="ANU194" s="148"/>
      <c r="ANV194" s="148"/>
      <c r="ANW194" s="148"/>
      <c r="ANX194" s="148"/>
      <c r="ANY194" s="148"/>
      <c r="ANZ194" s="148"/>
      <c r="AOA194" s="148"/>
      <c r="AOB194" s="148"/>
      <c r="AOC194" s="148"/>
      <c r="AOD194" s="148"/>
      <c r="AOE194" s="148"/>
      <c r="AOF194" s="148"/>
      <c r="AOG194" s="148"/>
      <c r="AOH194" s="148"/>
      <c r="AOI194" s="148"/>
      <c r="AOJ194" s="148"/>
      <c r="AOK194" s="148"/>
      <c r="AOL194" s="148"/>
      <c r="AOM194" s="148"/>
      <c r="AON194" s="148"/>
      <c r="AOO194" s="148"/>
      <c r="AOP194" s="148"/>
      <c r="AOQ194" s="148"/>
      <c r="AOR194" s="148"/>
      <c r="AOS194" s="148"/>
      <c r="AOT194" s="148"/>
      <c r="AOU194" s="148"/>
      <c r="AOV194" s="148"/>
      <c r="AOW194" s="148"/>
      <c r="AOX194" s="148"/>
      <c r="AOY194" s="148"/>
      <c r="AOZ194" s="148"/>
      <c r="APA194" s="148"/>
      <c r="APB194" s="148"/>
      <c r="APC194" s="148"/>
      <c r="APD194" s="148"/>
      <c r="APE194" s="148"/>
      <c r="APF194" s="148"/>
      <c r="APG194" s="148"/>
      <c r="APH194" s="148"/>
      <c r="API194" s="148"/>
      <c r="APJ194" s="148"/>
      <c r="APK194" s="148"/>
      <c r="APL194" s="148"/>
      <c r="APM194" s="148"/>
      <c r="APN194" s="148"/>
      <c r="APO194" s="148"/>
      <c r="APP194" s="148"/>
      <c r="APQ194" s="148"/>
      <c r="APR194" s="148"/>
      <c r="APS194" s="148"/>
      <c r="APT194" s="148"/>
      <c r="APU194" s="148"/>
      <c r="APV194" s="148"/>
      <c r="APW194" s="148"/>
      <c r="APX194" s="148"/>
      <c r="APY194" s="148"/>
      <c r="APZ194" s="148"/>
      <c r="AQA194" s="148"/>
      <c r="AQB194" s="148"/>
      <c r="AQC194" s="148"/>
      <c r="AQD194" s="148"/>
      <c r="AQE194" s="148"/>
      <c r="AQF194" s="148"/>
      <c r="AQG194" s="148"/>
      <c r="AQH194" s="148"/>
      <c r="AQI194" s="148"/>
      <c r="AQJ194" s="148"/>
      <c r="AQK194" s="148"/>
      <c r="AQL194" s="148"/>
      <c r="AQM194" s="148"/>
      <c r="AQN194" s="148"/>
      <c r="AQO194" s="148"/>
      <c r="AQP194" s="148"/>
      <c r="AQQ194" s="148"/>
      <c r="AQR194" s="148"/>
      <c r="AQS194" s="148"/>
      <c r="AQT194" s="148"/>
      <c r="AQU194" s="148"/>
      <c r="AQV194" s="148"/>
      <c r="AQW194" s="148"/>
      <c r="AQX194" s="148"/>
      <c r="AQY194" s="148"/>
      <c r="AQZ194" s="148"/>
      <c r="ARA194" s="148"/>
      <c r="ARB194" s="148"/>
      <c r="ARC194" s="148"/>
      <c r="ARD194" s="148"/>
      <c r="ARE194" s="148"/>
      <c r="ARF194" s="148"/>
      <c r="ARG194" s="148"/>
      <c r="ARH194" s="148"/>
      <c r="ARI194" s="148"/>
      <c r="ARJ194" s="148"/>
      <c r="ARK194" s="148"/>
      <c r="ARL194" s="148"/>
      <c r="ARM194" s="148"/>
      <c r="ARN194" s="148"/>
      <c r="ARO194" s="148"/>
      <c r="ARP194" s="148"/>
      <c r="ARQ194" s="148"/>
      <c r="ARR194" s="148"/>
      <c r="ARS194" s="148"/>
      <c r="ART194" s="148"/>
      <c r="ARU194" s="148"/>
      <c r="ARV194" s="148"/>
      <c r="ARW194" s="148"/>
      <c r="ARX194" s="148"/>
      <c r="ARY194" s="148"/>
      <c r="ARZ194" s="148"/>
      <c r="ASA194" s="148"/>
      <c r="ASB194" s="148"/>
      <c r="ASC194" s="148"/>
      <c r="ASD194" s="148"/>
      <c r="ASE194" s="148"/>
      <c r="ASF194" s="148"/>
      <c r="ASG194" s="148"/>
      <c r="ASH194" s="148"/>
      <c r="ASI194" s="148"/>
      <c r="ASJ194" s="148"/>
      <c r="ASK194" s="148"/>
      <c r="ASL194" s="148"/>
      <c r="ASM194" s="148"/>
      <c r="ASN194" s="148"/>
      <c r="ASO194" s="148"/>
      <c r="ASP194" s="148"/>
      <c r="ASQ194" s="148"/>
      <c r="ASR194" s="148"/>
      <c r="ASS194" s="148"/>
      <c r="AST194" s="148"/>
      <c r="ASU194" s="148"/>
      <c r="ASV194" s="148"/>
      <c r="ASW194" s="148"/>
      <c r="ASX194" s="148"/>
      <c r="ASY194" s="148"/>
      <c r="ASZ194" s="148"/>
      <c r="ATA194" s="148"/>
      <c r="ATB194" s="148"/>
      <c r="ATC194" s="148"/>
      <c r="ATD194" s="148"/>
      <c r="ATE194" s="148"/>
      <c r="ATF194" s="148"/>
      <c r="ATG194" s="148"/>
      <c r="ATH194" s="148"/>
      <c r="ATI194" s="148"/>
      <c r="ATJ194" s="148"/>
      <c r="ATK194" s="148"/>
      <c r="ATL194" s="148"/>
      <c r="ATM194" s="148"/>
      <c r="ATN194" s="148"/>
      <c r="ATO194" s="148"/>
      <c r="ATP194" s="148"/>
      <c r="ATQ194" s="148"/>
      <c r="ATR194" s="148"/>
      <c r="ATS194" s="148"/>
      <c r="ATT194" s="148"/>
      <c r="ATU194" s="148"/>
      <c r="ATV194" s="148"/>
      <c r="ATW194" s="148"/>
      <c r="ATX194" s="148"/>
      <c r="ATY194" s="148"/>
      <c r="ATZ194" s="148"/>
      <c r="AUA194" s="148"/>
      <c r="AUB194" s="148"/>
      <c r="AUC194" s="148"/>
      <c r="AUD194" s="148"/>
      <c r="AUE194" s="148"/>
      <c r="AUF194" s="148"/>
      <c r="AUG194" s="148"/>
      <c r="AUH194" s="148"/>
      <c r="AUI194" s="148"/>
      <c r="AUJ194" s="148"/>
      <c r="AUK194" s="148"/>
      <c r="AUL194" s="148"/>
      <c r="AUM194" s="148"/>
      <c r="AUN194" s="148"/>
      <c r="AUO194" s="148"/>
      <c r="AUP194" s="148"/>
      <c r="AUQ194" s="148"/>
      <c r="AUR194" s="148"/>
      <c r="AUS194" s="148"/>
      <c r="AUT194" s="148"/>
      <c r="AUU194" s="148"/>
      <c r="AUV194" s="148"/>
      <c r="AUW194" s="148"/>
      <c r="AUX194" s="148"/>
      <c r="AUY194" s="148"/>
      <c r="AUZ194" s="148"/>
      <c r="AVA194" s="148"/>
      <c r="AVB194" s="148"/>
      <c r="AVC194" s="148"/>
      <c r="AVD194" s="148"/>
      <c r="AVE194" s="148"/>
      <c r="AVF194" s="148"/>
      <c r="AVG194" s="148"/>
      <c r="AVH194" s="148"/>
      <c r="AVI194" s="148"/>
      <c r="AVJ194" s="148"/>
      <c r="AVK194" s="148"/>
      <c r="AVL194" s="148"/>
      <c r="AVM194" s="148"/>
      <c r="AVN194" s="148"/>
      <c r="AVO194" s="148"/>
      <c r="AVP194" s="148"/>
      <c r="AVQ194" s="148"/>
      <c r="AVR194" s="148"/>
      <c r="AVS194" s="148"/>
      <c r="AVT194" s="148"/>
      <c r="AVU194" s="148"/>
      <c r="AVV194" s="148"/>
      <c r="AVW194" s="148"/>
      <c r="AVX194" s="148"/>
      <c r="AVY194" s="148"/>
      <c r="AVZ194" s="148"/>
      <c r="AWA194" s="148"/>
      <c r="AWB194" s="148"/>
      <c r="AWC194" s="148"/>
      <c r="AWD194" s="148"/>
      <c r="AWE194" s="148"/>
      <c r="AWF194" s="148"/>
      <c r="AWG194" s="148"/>
      <c r="AWH194" s="148"/>
      <c r="AWI194" s="148"/>
      <c r="AWJ194" s="148"/>
      <c r="AWK194" s="148"/>
      <c r="AWL194" s="148"/>
      <c r="AWM194" s="148"/>
      <c r="AWN194" s="148"/>
      <c r="AWO194" s="148"/>
      <c r="AWP194" s="148"/>
      <c r="AWQ194" s="148"/>
      <c r="AWR194" s="148"/>
      <c r="AWS194" s="148"/>
      <c r="AWT194" s="148"/>
      <c r="AWU194" s="148"/>
      <c r="AWV194" s="148"/>
      <c r="AWW194" s="148"/>
      <c r="AWX194" s="148"/>
      <c r="AWY194" s="148"/>
      <c r="AWZ194" s="148"/>
      <c r="AXA194" s="148"/>
      <c r="AXB194" s="148"/>
      <c r="AXC194" s="148"/>
      <c r="AXD194" s="148"/>
      <c r="AXE194" s="148"/>
      <c r="AXF194" s="148"/>
      <c r="AXG194" s="148"/>
      <c r="AXH194" s="148"/>
      <c r="AXI194" s="148"/>
      <c r="AXJ194" s="148"/>
      <c r="AXK194" s="148"/>
      <c r="AXL194" s="148"/>
      <c r="AXM194" s="148"/>
      <c r="AXN194" s="148"/>
      <c r="AXO194" s="148"/>
      <c r="AXP194" s="148"/>
      <c r="AXQ194" s="148"/>
      <c r="AXR194" s="148"/>
      <c r="AXS194" s="148"/>
      <c r="AXT194" s="148"/>
      <c r="AXU194" s="148"/>
      <c r="AXV194" s="148"/>
      <c r="AXW194" s="148"/>
      <c r="AXX194" s="148"/>
      <c r="AXY194" s="148"/>
      <c r="AXZ194" s="148"/>
      <c r="AYA194" s="148"/>
      <c r="AYB194" s="148"/>
      <c r="AYC194" s="148"/>
      <c r="AYD194" s="148"/>
      <c r="AYE194" s="148"/>
      <c r="AYF194" s="148"/>
      <c r="AYG194" s="148"/>
      <c r="AYH194" s="148"/>
      <c r="AYI194" s="148"/>
      <c r="AYJ194" s="148"/>
      <c r="AYK194" s="148"/>
      <c r="AYL194" s="148"/>
      <c r="AYM194" s="148"/>
      <c r="AYN194" s="148"/>
      <c r="AYO194" s="148"/>
      <c r="AYP194" s="148"/>
      <c r="AYQ194" s="148"/>
      <c r="AYR194" s="148"/>
      <c r="AYS194" s="148"/>
      <c r="AYT194" s="148"/>
      <c r="AYU194" s="148"/>
      <c r="AYV194" s="148"/>
      <c r="AYW194" s="148"/>
      <c r="AYX194" s="148"/>
      <c r="AYY194" s="148"/>
      <c r="AYZ194" s="148"/>
      <c r="AZA194" s="148"/>
      <c r="AZB194" s="148"/>
      <c r="AZC194" s="148"/>
      <c r="AZD194" s="148"/>
      <c r="AZE194" s="148"/>
      <c r="AZF194" s="148"/>
      <c r="AZG194" s="148"/>
      <c r="AZH194" s="148"/>
      <c r="AZI194" s="148"/>
      <c r="AZJ194" s="148"/>
      <c r="AZK194" s="148"/>
      <c r="AZL194" s="148"/>
      <c r="AZM194" s="148"/>
      <c r="AZN194" s="148"/>
      <c r="AZO194" s="148"/>
      <c r="AZP194" s="148"/>
      <c r="AZQ194" s="148"/>
      <c r="AZR194" s="148"/>
      <c r="AZS194" s="148"/>
      <c r="AZT194" s="148"/>
      <c r="AZU194" s="148"/>
      <c r="AZV194" s="148"/>
      <c r="AZW194" s="148"/>
      <c r="AZX194" s="148"/>
      <c r="AZY194" s="148"/>
      <c r="AZZ194" s="148"/>
      <c r="BAA194" s="148"/>
      <c r="BAB194" s="148"/>
      <c r="BAC194" s="148"/>
      <c r="BAD194" s="148"/>
      <c r="BAE194" s="148"/>
      <c r="BAF194" s="148"/>
      <c r="BAG194" s="148"/>
      <c r="BAH194" s="148"/>
      <c r="BAI194" s="148"/>
      <c r="BAJ194" s="148"/>
      <c r="BAK194" s="148"/>
      <c r="BAL194" s="148"/>
      <c r="BAM194" s="148"/>
      <c r="BAN194" s="148"/>
      <c r="BAO194" s="148"/>
      <c r="BAP194" s="148"/>
      <c r="BAQ194" s="148"/>
      <c r="BAR194" s="148"/>
      <c r="BAS194" s="148"/>
      <c r="BAT194" s="148"/>
      <c r="BAU194" s="148"/>
      <c r="BAV194" s="148"/>
      <c r="BAW194" s="148"/>
      <c r="BAX194" s="148"/>
      <c r="BAY194" s="148"/>
      <c r="BAZ194" s="148"/>
      <c r="BBA194" s="148"/>
      <c r="BBB194" s="148"/>
      <c r="BBC194" s="148"/>
      <c r="BBD194" s="148"/>
      <c r="BBE194" s="148"/>
      <c r="BBF194" s="148"/>
      <c r="BBG194" s="148"/>
      <c r="BBH194" s="148"/>
      <c r="BBI194" s="148"/>
      <c r="BBJ194" s="148"/>
      <c r="BBK194" s="148"/>
      <c r="BBL194" s="148"/>
      <c r="BBM194" s="148"/>
      <c r="BBN194" s="148"/>
      <c r="BBO194" s="148"/>
      <c r="BBP194" s="148"/>
      <c r="BBQ194" s="148"/>
      <c r="BBR194" s="148"/>
      <c r="BBS194" s="148"/>
      <c r="BBT194" s="148"/>
      <c r="BBU194" s="148"/>
      <c r="BBV194" s="148"/>
      <c r="BBW194" s="148"/>
      <c r="BBX194" s="148"/>
      <c r="BBY194" s="148"/>
      <c r="BBZ194" s="148"/>
      <c r="BCA194" s="148"/>
      <c r="BCB194" s="148"/>
      <c r="BCC194" s="148"/>
      <c r="BCD194" s="148"/>
      <c r="BCE194" s="148"/>
      <c r="BCF194" s="148"/>
      <c r="BCG194" s="148"/>
      <c r="BCH194" s="148"/>
      <c r="BCI194" s="148"/>
      <c r="BCJ194" s="148"/>
      <c r="BCK194" s="148"/>
      <c r="BCL194" s="148"/>
      <c r="BCM194" s="148"/>
      <c r="BCN194" s="148"/>
      <c r="BCO194" s="148"/>
      <c r="BCP194" s="148"/>
      <c r="BCQ194" s="148"/>
      <c r="BCR194" s="148"/>
      <c r="BCS194" s="148"/>
      <c r="BCT194" s="148"/>
      <c r="BCU194" s="148"/>
      <c r="BCV194" s="148"/>
      <c r="BCW194" s="148"/>
      <c r="BCX194" s="148"/>
      <c r="BCY194" s="148"/>
      <c r="BCZ194" s="148"/>
      <c r="BDA194" s="148"/>
      <c r="BDB194" s="148"/>
      <c r="BDC194" s="148"/>
      <c r="BDD194" s="148"/>
      <c r="BDE194" s="148"/>
      <c r="BDF194" s="148"/>
      <c r="BDG194" s="148"/>
      <c r="BDH194" s="148"/>
      <c r="BDI194" s="148"/>
      <c r="BDJ194" s="148"/>
      <c r="BDK194" s="148"/>
      <c r="BDL194" s="148"/>
      <c r="BDM194" s="148"/>
      <c r="BDN194" s="148"/>
      <c r="BDO194" s="148"/>
      <c r="BDP194" s="148"/>
      <c r="BDQ194" s="148"/>
      <c r="BDR194" s="148"/>
      <c r="BDS194" s="148"/>
      <c r="BDT194" s="148"/>
      <c r="BDU194" s="148"/>
      <c r="BDV194" s="148"/>
      <c r="BDW194" s="148"/>
      <c r="BDX194" s="148"/>
      <c r="BDY194" s="148"/>
      <c r="BDZ194" s="148"/>
      <c r="BEA194" s="148"/>
      <c r="BEB194" s="148"/>
      <c r="BEC194" s="148"/>
      <c r="BED194" s="148"/>
      <c r="BEE194" s="148"/>
      <c r="BEF194" s="148"/>
      <c r="BEG194" s="148"/>
      <c r="BEH194" s="148"/>
      <c r="BEI194" s="148"/>
      <c r="BEJ194" s="148"/>
      <c r="BEK194" s="148"/>
      <c r="BEL194" s="148"/>
      <c r="BEM194" s="148"/>
      <c r="BEN194" s="148"/>
      <c r="BEO194" s="148"/>
      <c r="BEP194" s="148"/>
      <c r="BEQ194" s="148"/>
      <c r="BER194" s="148"/>
      <c r="BES194" s="148"/>
      <c r="BET194" s="148"/>
      <c r="BEU194" s="148"/>
      <c r="BEV194" s="148"/>
      <c r="BEW194" s="148"/>
      <c r="BEX194" s="148"/>
      <c r="BEY194" s="148"/>
      <c r="BEZ194" s="148"/>
      <c r="BFA194" s="148"/>
      <c r="BFB194" s="148"/>
      <c r="BFC194" s="148"/>
      <c r="BFD194" s="148"/>
      <c r="BFE194" s="148"/>
      <c r="BFF194" s="148"/>
      <c r="BFG194" s="148"/>
      <c r="BFH194" s="148"/>
      <c r="BFI194" s="148"/>
      <c r="BFJ194" s="148"/>
      <c r="BFK194" s="148"/>
      <c r="BFL194" s="148"/>
      <c r="BFM194" s="148"/>
      <c r="BFN194" s="148"/>
      <c r="BFO194" s="148"/>
      <c r="BFP194" s="148"/>
      <c r="BFQ194" s="148"/>
      <c r="BFR194" s="148"/>
      <c r="BFS194" s="148"/>
      <c r="BFT194" s="148"/>
      <c r="BFU194" s="148"/>
      <c r="BFV194" s="148"/>
      <c r="BFW194" s="148"/>
      <c r="BFX194" s="148"/>
      <c r="BFY194" s="148"/>
      <c r="BFZ194" s="148"/>
      <c r="BGA194" s="148"/>
      <c r="BGB194" s="148"/>
      <c r="BGC194" s="148"/>
      <c r="BGD194" s="148"/>
      <c r="BGE194" s="148"/>
      <c r="BGF194" s="148"/>
      <c r="BGG194" s="148"/>
      <c r="BGH194" s="148"/>
      <c r="BGI194" s="148"/>
      <c r="BGJ194" s="148"/>
      <c r="BGK194" s="148"/>
      <c r="BGL194" s="148"/>
      <c r="BGM194" s="148"/>
      <c r="BGN194" s="148"/>
      <c r="BGO194" s="148"/>
      <c r="BGP194" s="148"/>
      <c r="BGQ194" s="148"/>
      <c r="BGR194" s="148"/>
      <c r="BGS194" s="148"/>
      <c r="BGT194" s="148"/>
      <c r="BGU194" s="148"/>
      <c r="BGV194" s="148"/>
      <c r="BGW194" s="148"/>
      <c r="BGX194" s="148"/>
      <c r="BGY194" s="148"/>
      <c r="BGZ194" s="148"/>
      <c r="BHA194" s="148"/>
      <c r="BHB194" s="148"/>
      <c r="BHC194" s="148"/>
      <c r="BHD194" s="148"/>
      <c r="BHE194" s="148"/>
      <c r="BHF194" s="148"/>
      <c r="BHG194" s="148"/>
      <c r="BHH194" s="148"/>
      <c r="BHI194" s="148"/>
      <c r="BHJ194" s="148"/>
      <c r="BHK194" s="148"/>
      <c r="BHL194" s="148"/>
      <c r="BHM194" s="148"/>
      <c r="BHN194" s="148"/>
      <c r="BHO194" s="148"/>
      <c r="BHP194" s="148"/>
      <c r="BHQ194" s="148"/>
      <c r="BHR194" s="148"/>
      <c r="BHS194" s="148"/>
      <c r="BHT194" s="148"/>
      <c r="BHU194" s="148"/>
      <c r="BHV194" s="148"/>
      <c r="BHW194" s="148"/>
      <c r="BHX194" s="148"/>
      <c r="BHY194" s="148"/>
      <c r="BHZ194" s="148"/>
      <c r="BIA194" s="148"/>
      <c r="BIB194" s="148"/>
      <c r="BIC194" s="148"/>
      <c r="BID194" s="148"/>
      <c r="BIE194" s="148"/>
      <c r="BIF194" s="148"/>
      <c r="BIG194" s="148"/>
      <c r="BIH194" s="148"/>
      <c r="BII194" s="148"/>
      <c r="BIJ194" s="148"/>
      <c r="BIK194" s="148"/>
      <c r="BIL194" s="148"/>
      <c r="BIM194" s="148"/>
      <c r="BIN194" s="148"/>
      <c r="BIO194" s="148"/>
      <c r="BIP194" s="148"/>
      <c r="BIQ194" s="148"/>
      <c r="BIR194" s="148"/>
      <c r="BIS194" s="148"/>
      <c r="BIT194" s="148"/>
      <c r="BIU194" s="148"/>
      <c r="BIV194" s="148"/>
      <c r="BIW194" s="148"/>
      <c r="BIX194" s="148"/>
      <c r="BIY194" s="148"/>
      <c r="BIZ194" s="148"/>
      <c r="BJA194" s="148"/>
      <c r="BJB194" s="148"/>
      <c r="BJC194" s="148"/>
      <c r="BJD194" s="148"/>
      <c r="BJE194" s="148"/>
      <c r="BJF194" s="148"/>
      <c r="BJG194" s="148"/>
      <c r="BJH194" s="148"/>
      <c r="BJI194" s="148"/>
      <c r="BJJ194" s="148"/>
      <c r="BJK194" s="148"/>
      <c r="BJL194" s="148"/>
      <c r="BJM194" s="148"/>
      <c r="BJN194" s="148"/>
      <c r="BJO194" s="148"/>
      <c r="BJP194" s="148"/>
      <c r="BJQ194" s="148"/>
      <c r="BJR194" s="148"/>
      <c r="BJS194" s="148"/>
      <c r="BJT194" s="148"/>
      <c r="BJU194" s="148"/>
      <c r="BJV194" s="148"/>
      <c r="BJW194" s="148"/>
      <c r="BJX194" s="148"/>
      <c r="BJY194" s="148"/>
      <c r="BJZ194" s="148"/>
      <c r="BKA194" s="148"/>
      <c r="BKB194" s="148"/>
      <c r="BKC194" s="148"/>
      <c r="BKD194" s="148"/>
      <c r="BKE194" s="148"/>
      <c r="BKF194" s="148"/>
      <c r="BKG194" s="148"/>
      <c r="BKH194" s="148"/>
      <c r="BKI194" s="148"/>
      <c r="BKJ194" s="148"/>
      <c r="BKK194" s="148"/>
      <c r="BKL194" s="148"/>
      <c r="BKM194" s="148"/>
      <c r="BKN194" s="148"/>
      <c r="BKO194" s="148"/>
      <c r="BKP194" s="148"/>
      <c r="BKQ194" s="148"/>
      <c r="BKR194" s="148"/>
      <c r="BKS194" s="148"/>
      <c r="BKT194" s="148"/>
      <c r="BKU194" s="148"/>
      <c r="BKV194" s="148"/>
      <c r="BKW194" s="148"/>
      <c r="BKX194" s="148"/>
      <c r="BKY194" s="148"/>
      <c r="BKZ194" s="148"/>
      <c r="BLA194" s="148"/>
      <c r="BLB194" s="148"/>
      <c r="BLC194" s="148"/>
      <c r="BLD194" s="148"/>
      <c r="BLE194" s="148"/>
      <c r="BLF194" s="148"/>
      <c r="BLG194" s="148"/>
      <c r="BLH194" s="148"/>
      <c r="BLI194" s="148"/>
      <c r="BLJ194" s="148"/>
      <c r="BLK194" s="148"/>
      <c r="BLL194" s="148"/>
      <c r="BLM194" s="148"/>
      <c r="BLN194" s="148"/>
      <c r="BLO194" s="148"/>
      <c r="BLP194" s="148"/>
      <c r="BLQ194" s="148"/>
      <c r="BLR194" s="148"/>
      <c r="BLS194" s="148"/>
      <c r="BLT194" s="148"/>
      <c r="BLU194" s="148"/>
      <c r="BLV194" s="148"/>
      <c r="BLW194" s="148"/>
      <c r="BLX194" s="148"/>
      <c r="BLY194" s="148"/>
      <c r="BLZ194" s="148"/>
      <c r="BMA194" s="148"/>
      <c r="BMB194" s="148"/>
      <c r="BMC194" s="148"/>
      <c r="BMD194" s="148"/>
      <c r="BME194" s="148"/>
      <c r="BMF194" s="148"/>
      <c r="BMG194" s="148"/>
      <c r="BMH194" s="148"/>
      <c r="BMI194" s="148"/>
      <c r="BMJ194" s="148"/>
      <c r="BMK194" s="148"/>
      <c r="BML194" s="148"/>
      <c r="BMM194" s="148"/>
      <c r="BMN194" s="148"/>
      <c r="BMO194" s="148"/>
      <c r="BMP194" s="148"/>
      <c r="BMQ194" s="148"/>
      <c r="BMR194" s="148"/>
      <c r="BMS194" s="148"/>
      <c r="BMT194" s="148"/>
      <c r="BMU194" s="148"/>
      <c r="BMV194" s="148"/>
      <c r="BMW194" s="148"/>
      <c r="BMX194" s="148"/>
      <c r="BMY194" s="148"/>
      <c r="BMZ194" s="148"/>
      <c r="BNA194" s="148"/>
      <c r="BNB194" s="148"/>
      <c r="BNC194" s="148"/>
      <c r="BND194" s="148"/>
      <c r="BNE194" s="148"/>
      <c r="BNF194" s="148"/>
      <c r="BNG194" s="148"/>
      <c r="BNH194" s="148"/>
      <c r="BNI194" s="148"/>
      <c r="BNJ194" s="148"/>
      <c r="BNK194" s="148"/>
      <c r="BNL194" s="148"/>
      <c r="BNM194" s="148"/>
      <c r="BNN194" s="148"/>
      <c r="BNO194" s="148"/>
      <c r="BNP194" s="148"/>
      <c r="BNQ194" s="148"/>
      <c r="BNR194" s="148"/>
      <c r="BNS194" s="148"/>
      <c r="BNT194" s="148"/>
      <c r="BNU194" s="148"/>
      <c r="BNV194" s="148"/>
      <c r="BNW194" s="148"/>
      <c r="BNX194" s="148"/>
      <c r="BNY194" s="148"/>
      <c r="BNZ194" s="148"/>
      <c r="BOA194" s="148"/>
      <c r="BOB194" s="148"/>
      <c r="BOC194" s="148"/>
      <c r="BOD194" s="148"/>
      <c r="BOE194" s="148"/>
      <c r="BOF194" s="148"/>
      <c r="BOG194" s="148"/>
      <c r="BOH194" s="148"/>
      <c r="BOI194" s="148"/>
      <c r="BOJ194" s="148"/>
      <c r="BOK194" s="148"/>
      <c r="BOL194" s="148"/>
      <c r="BOM194" s="148"/>
      <c r="BON194" s="148"/>
      <c r="BOO194" s="148"/>
      <c r="BOP194" s="148"/>
      <c r="BOQ194" s="148"/>
      <c r="BOR194" s="148"/>
      <c r="BOS194" s="148"/>
      <c r="BOT194" s="148"/>
      <c r="BOU194" s="148"/>
      <c r="BOV194" s="148"/>
      <c r="BOW194" s="148"/>
      <c r="BOX194" s="148"/>
      <c r="BOY194" s="148"/>
      <c r="BOZ194" s="148"/>
      <c r="BPA194" s="148"/>
      <c r="BPB194" s="148"/>
      <c r="BPC194" s="148"/>
      <c r="BPD194" s="148"/>
      <c r="BPE194" s="148"/>
      <c r="BPF194" s="148"/>
      <c r="BPG194" s="148"/>
      <c r="BPH194" s="148"/>
      <c r="BPI194" s="148"/>
      <c r="BPJ194" s="148"/>
      <c r="BPK194" s="148"/>
      <c r="BPL194" s="148"/>
      <c r="BPM194" s="148"/>
      <c r="BPN194" s="148"/>
      <c r="BPO194" s="148"/>
      <c r="BPP194" s="148"/>
      <c r="BPQ194" s="148"/>
      <c r="BPR194" s="148"/>
      <c r="BPS194" s="148"/>
      <c r="BPT194" s="148"/>
      <c r="BPU194" s="148"/>
      <c r="BPV194" s="148"/>
      <c r="BPW194" s="148"/>
      <c r="BPX194" s="148"/>
      <c r="BPY194" s="148"/>
      <c r="BPZ194" s="148"/>
      <c r="BQA194" s="148"/>
      <c r="BQB194" s="148"/>
      <c r="BQC194" s="148"/>
      <c r="BQD194" s="148"/>
      <c r="BQE194" s="148"/>
      <c r="BQF194" s="148"/>
      <c r="BQG194" s="148"/>
      <c r="BQH194" s="148"/>
      <c r="BQI194" s="148"/>
      <c r="BQJ194" s="148"/>
      <c r="BQK194" s="148"/>
      <c r="BQL194" s="148"/>
      <c r="BQM194" s="148"/>
      <c r="BQN194" s="148"/>
      <c r="BQO194" s="148"/>
      <c r="BQP194" s="148"/>
      <c r="BQQ194" s="148"/>
      <c r="BQR194" s="148"/>
      <c r="BQS194" s="148"/>
      <c r="BQT194" s="148"/>
      <c r="BQU194" s="148"/>
      <c r="BQV194" s="148"/>
      <c r="BQW194" s="148"/>
      <c r="BQX194" s="148"/>
      <c r="BQY194" s="148"/>
      <c r="BQZ194" s="148"/>
      <c r="BRA194" s="148"/>
      <c r="BRB194" s="148"/>
      <c r="BRC194" s="148"/>
      <c r="BRD194" s="148"/>
      <c r="BRE194" s="148"/>
      <c r="BRF194" s="148"/>
      <c r="BRG194" s="148"/>
      <c r="BRH194" s="148"/>
      <c r="BRI194" s="148"/>
      <c r="BRJ194" s="148"/>
      <c r="BRK194" s="148"/>
      <c r="BRL194" s="148"/>
      <c r="BRM194" s="148"/>
      <c r="BRN194" s="148"/>
      <c r="BRO194" s="148"/>
      <c r="BRP194" s="148"/>
      <c r="BRQ194" s="148"/>
      <c r="BRR194" s="148"/>
      <c r="BRS194" s="148"/>
      <c r="BRT194" s="148"/>
      <c r="BRU194" s="148"/>
      <c r="BRV194" s="148"/>
      <c r="BRW194" s="148"/>
      <c r="BRX194" s="148"/>
      <c r="BRY194" s="148"/>
      <c r="BRZ194" s="148"/>
      <c r="BSA194" s="148"/>
      <c r="BSB194" s="148"/>
      <c r="BSC194" s="148"/>
      <c r="BSD194" s="148"/>
      <c r="BSE194" s="148"/>
      <c r="BSF194" s="148"/>
      <c r="BSG194" s="148"/>
      <c r="BSH194" s="148"/>
      <c r="BSI194" s="148"/>
      <c r="BSJ194" s="148"/>
      <c r="BSK194" s="148"/>
      <c r="BSL194" s="148"/>
      <c r="BSM194" s="148"/>
      <c r="BSN194" s="148"/>
      <c r="BSO194" s="148"/>
      <c r="BSP194" s="148"/>
      <c r="BSQ194" s="148"/>
      <c r="BSR194" s="148"/>
      <c r="BSS194" s="148"/>
      <c r="BST194" s="148"/>
      <c r="BSU194" s="148"/>
      <c r="BSV194" s="148"/>
      <c r="BSW194" s="148"/>
      <c r="BSX194" s="148"/>
      <c r="BSY194" s="148"/>
      <c r="BSZ194" s="148"/>
      <c r="BTA194" s="148"/>
      <c r="BTB194" s="148"/>
      <c r="BTC194" s="148"/>
      <c r="BTD194" s="148"/>
      <c r="BTE194" s="148"/>
      <c r="BTF194" s="148"/>
      <c r="BTG194" s="148"/>
      <c r="BTH194" s="148"/>
      <c r="BTI194" s="148"/>
      <c r="BTJ194" s="148"/>
      <c r="BTK194" s="148"/>
      <c r="BTL194" s="148"/>
      <c r="BTM194" s="148"/>
      <c r="BTN194" s="148"/>
      <c r="BTO194" s="148"/>
      <c r="BTP194" s="148"/>
      <c r="BTQ194" s="148"/>
      <c r="BTR194" s="148"/>
      <c r="BTS194" s="148"/>
      <c r="BTT194" s="148"/>
      <c r="BTU194" s="148"/>
      <c r="BTV194" s="148"/>
      <c r="BTW194" s="148"/>
      <c r="BTX194" s="148"/>
      <c r="BTY194" s="148"/>
      <c r="BTZ194" s="148"/>
      <c r="BUA194" s="148"/>
      <c r="BUB194" s="148"/>
      <c r="BUC194" s="148"/>
      <c r="BUD194" s="148"/>
      <c r="BUE194" s="148"/>
      <c r="BUF194" s="148"/>
      <c r="BUG194" s="148"/>
      <c r="BUH194" s="148"/>
      <c r="BUI194" s="148"/>
      <c r="BUJ194" s="148"/>
      <c r="BUK194" s="148"/>
      <c r="BUL194" s="148"/>
      <c r="BUM194" s="148"/>
      <c r="BUN194" s="148"/>
      <c r="BUO194" s="148"/>
      <c r="BUP194" s="148"/>
      <c r="BUQ194" s="148"/>
      <c r="BUR194" s="148"/>
      <c r="BUS194" s="148"/>
      <c r="BUT194" s="148"/>
      <c r="BUU194" s="148"/>
      <c r="BUV194" s="148"/>
      <c r="BUW194" s="148"/>
      <c r="BUX194" s="148"/>
      <c r="BUY194" s="148"/>
      <c r="BUZ194" s="148"/>
      <c r="BVA194" s="148"/>
      <c r="BVB194" s="148"/>
      <c r="BVC194" s="148"/>
      <c r="BVD194" s="148"/>
      <c r="BVE194" s="148"/>
      <c r="BVF194" s="148"/>
      <c r="BVG194" s="148"/>
      <c r="BVH194" s="148"/>
      <c r="BVI194" s="148"/>
      <c r="BVJ194" s="148"/>
      <c r="BVK194" s="148"/>
      <c r="BVL194" s="148"/>
      <c r="BVM194" s="148"/>
      <c r="BVN194" s="148"/>
      <c r="BVO194" s="148"/>
      <c r="BVP194" s="148"/>
      <c r="BVQ194" s="148"/>
      <c r="BVR194" s="148"/>
      <c r="BVS194" s="148"/>
      <c r="BVT194" s="148"/>
      <c r="BVU194" s="148"/>
      <c r="BVV194" s="148"/>
      <c r="BVW194" s="148"/>
      <c r="BVX194" s="148"/>
      <c r="BVY194" s="148"/>
      <c r="BVZ194" s="148"/>
      <c r="BWA194" s="148"/>
      <c r="BWB194" s="148"/>
      <c r="BWC194" s="148"/>
      <c r="BWD194" s="148"/>
      <c r="BWE194" s="148"/>
      <c r="BWF194" s="148"/>
      <c r="BWG194" s="148"/>
      <c r="BWH194" s="148"/>
      <c r="BWI194" s="148"/>
      <c r="BWJ194" s="148"/>
      <c r="BWK194" s="148"/>
      <c r="BWL194" s="148"/>
      <c r="BWM194" s="148"/>
      <c r="BWN194" s="148"/>
      <c r="BWO194" s="148"/>
      <c r="BWP194" s="148"/>
      <c r="BWQ194" s="148"/>
      <c r="BWR194" s="148"/>
      <c r="BWS194" s="148"/>
      <c r="BWT194" s="148"/>
      <c r="BWU194" s="148"/>
      <c r="BWV194" s="148"/>
      <c r="BWW194" s="148"/>
      <c r="BWX194" s="148"/>
      <c r="BWY194" s="148"/>
      <c r="BWZ194" s="148"/>
      <c r="BXA194" s="148"/>
      <c r="BXB194" s="148"/>
      <c r="BXC194" s="148"/>
      <c r="BXD194" s="148"/>
      <c r="BXE194" s="148"/>
      <c r="BXF194" s="148"/>
      <c r="BXG194" s="148"/>
      <c r="BXH194" s="148"/>
      <c r="BXI194" s="148"/>
      <c r="BXJ194" s="148"/>
      <c r="BXK194" s="148"/>
      <c r="BXL194" s="148"/>
      <c r="BXM194" s="148"/>
      <c r="BXN194" s="148"/>
      <c r="BXO194" s="148"/>
      <c r="BXP194" s="148"/>
      <c r="BXQ194" s="148"/>
      <c r="BXR194" s="148"/>
      <c r="BXS194" s="148"/>
      <c r="BXT194" s="148"/>
      <c r="BXU194" s="148"/>
      <c r="BXV194" s="148"/>
      <c r="BXW194" s="148"/>
      <c r="BXX194" s="148"/>
      <c r="BXY194" s="148"/>
      <c r="BXZ194" s="148"/>
      <c r="BYA194" s="148"/>
      <c r="BYB194" s="148"/>
      <c r="BYC194" s="148"/>
      <c r="BYD194" s="148"/>
      <c r="BYE194" s="148"/>
      <c r="BYF194" s="148"/>
      <c r="BYG194" s="148"/>
      <c r="BYH194" s="148"/>
      <c r="BYI194" s="148"/>
      <c r="BYJ194" s="148"/>
      <c r="BYK194" s="148"/>
      <c r="BYL194" s="148"/>
      <c r="BYM194" s="148"/>
      <c r="BYN194" s="148"/>
      <c r="BYO194" s="148"/>
      <c r="BYP194" s="148"/>
      <c r="BYQ194" s="148"/>
      <c r="BYR194" s="148"/>
      <c r="BYS194" s="148"/>
      <c r="BYT194" s="148"/>
      <c r="BYU194" s="148"/>
      <c r="BYV194" s="148"/>
      <c r="BYW194" s="148"/>
      <c r="BYX194" s="148"/>
      <c r="BYY194" s="148"/>
      <c r="BYZ194" s="148"/>
      <c r="BZA194" s="148"/>
      <c r="BZB194" s="148"/>
      <c r="BZC194" s="148"/>
      <c r="BZD194" s="148"/>
      <c r="BZE194" s="148"/>
      <c r="BZF194" s="148"/>
      <c r="BZG194" s="148"/>
      <c r="BZH194" s="148"/>
      <c r="BZI194" s="148"/>
      <c r="BZJ194" s="148"/>
      <c r="BZK194" s="148"/>
      <c r="BZL194" s="148"/>
      <c r="BZM194" s="148"/>
      <c r="BZN194" s="148"/>
      <c r="BZO194" s="148"/>
      <c r="BZP194" s="148"/>
      <c r="BZQ194" s="148"/>
      <c r="BZR194" s="148"/>
      <c r="BZS194" s="148"/>
      <c r="BZT194" s="148"/>
      <c r="BZU194" s="148"/>
      <c r="BZV194" s="148"/>
      <c r="BZW194" s="148"/>
      <c r="BZX194" s="148"/>
      <c r="BZY194" s="148"/>
      <c r="BZZ194" s="148"/>
      <c r="CAA194" s="148"/>
      <c r="CAB194" s="148"/>
      <c r="CAC194" s="148"/>
      <c r="CAD194" s="148"/>
      <c r="CAE194" s="148"/>
      <c r="CAF194" s="148"/>
      <c r="CAG194" s="148"/>
      <c r="CAH194" s="148"/>
      <c r="CAI194" s="148"/>
      <c r="CAJ194" s="148"/>
      <c r="CAK194" s="148"/>
      <c r="CAL194" s="148"/>
      <c r="CAM194" s="148"/>
      <c r="CAN194" s="148"/>
      <c r="CAO194" s="148"/>
      <c r="CAP194" s="148"/>
      <c r="CAQ194" s="148"/>
      <c r="CAR194" s="148"/>
      <c r="CAS194" s="148"/>
      <c r="CAT194" s="148"/>
      <c r="CAU194" s="148"/>
      <c r="CAV194" s="148"/>
      <c r="CAW194" s="148"/>
      <c r="CAX194" s="148"/>
      <c r="CAY194" s="148"/>
      <c r="CAZ194" s="148"/>
      <c r="CBA194" s="148"/>
      <c r="CBB194" s="148"/>
      <c r="CBC194" s="148"/>
      <c r="CBD194" s="148"/>
      <c r="CBE194" s="148"/>
      <c r="CBF194" s="148"/>
      <c r="CBG194" s="148"/>
      <c r="CBH194" s="148"/>
      <c r="CBI194" s="148"/>
      <c r="CBJ194" s="148"/>
      <c r="CBK194" s="148"/>
      <c r="CBL194" s="148"/>
      <c r="CBM194" s="148"/>
      <c r="CBN194" s="148"/>
      <c r="CBO194" s="148"/>
      <c r="CBP194" s="148"/>
      <c r="CBQ194" s="148"/>
      <c r="CBR194" s="148"/>
      <c r="CBS194" s="148"/>
      <c r="CBT194" s="148"/>
      <c r="CBU194" s="148"/>
      <c r="CBV194" s="148"/>
      <c r="CBW194" s="148"/>
      <c r="CBX194" s="148"/>
      <c r="CBY194" s="148"/>
      <c r="CBZ194" s="148"/>
      <c r="CCA194" s="148"/>
      <c r="CCB194" s="148"/>
      <c r="CCC194" s="148"/>
      <c r="CCD194" s="148"/>
      <c r="CCE194" s="148"/>
      <c r="CCF194" s="148"/>
      <c r="CCG194" s="148"/>
      <c r="CCH194" s="148"/>
      <c r="CCI194" s="148"/>
      <c r="CCJ194" s="148"/>
      <c r="CCK194" s="148"/>
      <c r="CCL194" s="148"/>
      <c r="CCM194" s="148"/>
      <c r="CCN194" s="148"/>
      <c r="CCO194" s="148"/>
      <c r="CCP194" s="148"/>
      <c r="CCQ194" s="148"/>
      <c r="CCR194" s="148"/>
      <c r="CCS194" s="148"/>
      <c r="CCT194" s="148"/>
      <c r="CCU194" s="148"/>
      <c r="CCV194" s="148"/>
      <c r="CCW194" s="148"/>
      <c r="CCX194" s="148"/>
      <c r="CCY194" s="148"/>
      <c r="CCZ194" s="148"/>
      <c r="CDA194" s="148"/>
      <c r="CDB194" s="148"/>
      <c r="CDC194" s="148"/>
      <c r="CDD194" s="148"/>
      <c r="CDE194" s="148"/>
      <c r="CDF194" s="148"/>
      <c r="CDG194" s="148"/>
      <c r="CDH194" s="148"/>
      <c r="CDI194" s="148"/>
      <c r="CDJ194" s="148"/>
      <c r="CDK194" s="148"/>
      <c r="CDL194" s="148"/>
      <c r="CDM194" s="148"/>
      <c r="CDN194" s="148"/>
      <c r="CDO194" s="148"/>
      <c r="CDP194" s="148"/>
      <c r="CDQ194" s="148"/>
      <c r="CDR194" s="148"/>
      <c r="CDS194" s="148"/>
      <c r="CDT194" s="148"/>
      <c r="CDU194" s="148"/>
      <c r="CDV194" s="148"/>
      <c r="CDW194" s="148"/>
      <c r="CDX194" s="148"/>
      <c r="CDY194" s="148"/>
      <c r="CDZ194" s="148"/>
      <c r="CEA194" s="148"/>
      <c r="CEB194" s="148"/>
      <c r="CEC194" s="148"/>
      <c r="CED194" s="148"/>
      <c r="CEE194" s="148"/>
      <c r="CEF194" s="148"/>
      <c r="CEG194" s="148"/>
      <c r="CEH194" s="148"/>
      <c r="CEI194" s="148"/>
      <c r="CEJ194" s="148"/>
      <c r="CEK194" s="148"/>
      <c r="CEL194" s="148"/>
      <c r="CEM194" s="148"/>
      <c r="CEN194" s="148"/>
      <c r="CEO194" s="148"/>
      <c r="CEP194" s="148"/>
      <c r="CEQ194" s="148"/>
      <c r="CER194" s="148"/>
      <c r="CES194" s="148"/>
      <c r="CET194" s="148"/>
      <c r="CEU194" s="148"/>
      <c r="CEV194" s="148"/>
      <c r="CEW194" s="148"/>
      <c r="CEX194" s="148"/>
      <c r="CEY194" s="148"/>
      <c r="CEZ194" s="148"/>
      <c r="CFA194" s="148"/>
      <c r="CFB194" s="148"/>
      <c r="CFC194" s="148"/>
      <c r="CFD194" s="148"/>
      <c r="CFE194" s="148"/>
      <c r="CFF194" s="148"/>
      <c r="CFG194" s="148"/>
      <c r="CFH194" s="148"/>
      <c r="CFI194" s="148"/>
      <c r="CFJ194" s="148"/>
      <c r="CFK194" s="148"/>
      <c r="CFL194" s="148"/>
      <c r="CFM194" s="148"/>
      <c r="CFN194" s="148"/>
      <c r="CFO194" s="148"/>
      <c r="CFP194" s="148"/>
      <c r="CFQ194" s="148"/>
      <c r="CFR194" s="148"/>
      <c r="CFS194" s="148"/>
      <c r="CFT194" s="148"/>
      <c r="CFU194" s="148"/>
      <c r="CFV194" s="148"/>
      <c r="CFW194" s="148"/>
      <c r="CFX194" s="148"/>
      <c r="CFY194" s="148"/>
      <c r="CFZ194" s="148"/>
      <c r="CGA194" s="148"/>
      <c r="CGB194" s="148"/>
      <c r="CGC194" s="148"/>
      <c r="CGD194" s="148"/>
      <c r="CGE194" s="148"/>
      <c r="CGF194" s="148"/>
      <c r="CGG194" s="148"/>
      <c r="CGH194" s="148"/>
      <c r="CGI194" s="148"/>
      <c r="CGJ194" s="148"/>
      <c r="CGK194" s="148"/>
      <c r="CGL194" s="148"/>
      <c r="CGM194" s="148"/>
      <c r="CGN194" s="148"/>
      <c r="CGO194" s="148"/>
      <c r="CGP194" s="148"/>
      <c r="CGQ194" s="148"/>
      <c r="CGR194" s="148"/>
      <c r="CGS194" s="148"/>
      <c r="CGT194" s="148"/>
      <c r="CGU194" s="148"/>
      <c r="CGV194" s="148"/>
      <c r="CGW194" s="148"/>
      <c r="CGX194" s="148"/>
      <c r="CGY194" s="148"/>
      <c r="CGZ194" s="148"/>
      <c r="CHA194" s="148"/>
      <c r="CHB194" s="148"/>
      <c r="CHC194" s="148"/>
      <c r="CHD194" s="148"/>
      <c r="CHE194" s="148"/>
      <c r="CHF194" s="148"/>
      <c r="CHG194" s="148"/>
      <c r="CHH194" s="148"/>
      <c r="CHI194" s="148"/>
      <c r="CHJ194" s="148"/>
      <c r="CHK194" s="148"/>
      <c r="CHL194" s="148"/>
      <c r="CHM194" s="148"/>
      <c r="CHN194" s="148"/>
      <c r="CHO194" s="148"/>
      <c r="CHP194" s="148"/>
      <c r="CHQ194" s="148"/>
      <c r="CHR194" s="148"/>
      <c r="CHS194" s="148"/>
      <c r="CHT194" s="148"/>
      <c r="CHU194" s="148"/>
      <c r="CHV194" s="148"/>
      <c r="CHW194" s="148"/>
      <c r="CHX194" s="148"/>
      <c r="CHY194" s="148"/>
      <c r="CHZ194" s="148"/>
      <c r="CIA194" s="148"/>
      <c r="CIB194" s="148"/>
      <c r="CIC194" s="148"/>
      <c r="CID194" s="148"/>
      <c r="CIE194" s="148"/>
      <c r="CIF194" s="148"/>
      <c r="CIG194" s="148"/>
      <c r="CIH194" s="148"/>
      <c r="CII194" s="148"/>
      <c r="CIJ194" s="148"/>
      <c r="CIK194" s="148"/>
      <c r="CIL194" s="148"/>
      <c r="CIM194" s="148"/>
      <c r="CIN194" s="148"/>
      <c r="CIO194" s="148"/>
      <c r="CIP194" s="148"/>
      <c r="CIQ194" s="148"/>
      <c r="CIR194" s="148"/>
      <c r="CIS194" s="148"/>
      <c r="CIT194" s="148"/>
      <c r="CIU194" s="148"/>
      <c r="CIV194" s="148"/>
      <c r="CIW194" s="148"/>
      <c r="CIX194" s="148"/>
      <c r="CIY194" s="148"/>
      <c r="CIZ194" s="148"/>
      <c r="CJA194" s="148"/>
      <c r="CJB194" s="148"/>
      <c r="CJC194" s="148"/>
      <c r="CJD194" s="148"/>
      <c r="CJE194" s="148"/>
      <c r="CJF194" s="148"/>
      <c r="CJG194" s="148"/>
      <c r="CJH194" s="148"/>
      <c r="CJI194" s="148"/>
      <c r="CJJ194" s="148"/>
      <c r="CJK194" s="148"/>
      <c r="CJL194" s="148"/>
      <c r="CJM194" s="148"/>
      <c r="CJN194" s="148"/>
      <c r="CJO194" s="148"/>
      <c r="CJP194" s="148"/>
      <c r="CJQ194" s="148"/>
      <c r="CJR194" s="148"/>
      <c r="CJS194" s="148"/>
      <c r="CJT194" s="148"/>
      <c r="CJU194" s="148"/>
      <c r="CJV194" s="148"/>
      <c r="CJW194" s="148"/>
      <c r="CJX194" s="148"/>
      <c r="CJY194" s="148"/>
      <c r="CJZ194" s="148"/>
      <c r="CKA194" s="148"/>
      <c r="CKB194" s="148"/>
      <c r="CKC194" s="148"/>
      <c r="CKD194" s="148"/>
      <c r="CKE194" s="148"/>
      <c r="CKF194" s="148"/>
      <c r="CKG194" s="148"/>
      <c r="CKH194" s="148"/>
      <c r="CKI194" s="148"/>
      <c r="CKJ194" s="148"/>
      <c r="CKK194" s="148"/>
      <c r="CKL194" s="148"/>
      <c r="CKM194" s="148"/>
      <c r="CKN194" s="148"/>
      <c r="CKO194" s="148"/>
      <c r="CKP194" s="148"/>
      <c r="CKQ194" s="148"/>
      <c r="CKR194" s="148"/>
      <c r="CKS194" s="148"/>
      <c r="CKT194" s="148"/>
      <c r="CKU194" s="148"/>
      <c r="CKV194" s="148"/>
      <c r="CKW194" s="148"/>
      <c r="CKX194" s="148"/>
      <c r="CKY194" s="148"/>
      <c r="CKZ194" s="148"/>
      <c r="CLA194" s="148"/>
      <c r="CLB194" s="148"/>
      <c r="CLC194" s="148"/>
      <c r="CLD194" s="148"/>
      <c r="CLE194" s="148"/>
      <c r="CLF194" s="148"/>
      <c r="CLG194" s="148"/>
      <c r="CLH194" s="148"/>
      <c r="CLI194" s="148"/>
      <c r="CLJ194" s="148"/>
      <c r="CLK194" s="148"/>
      <c r="CLL194" s="148"/>
      <c r="CLM194" s="148"/>
      <c r="CLN194" s="148"/>
      <c r="CLO194" s="148"/>
      <c r="CLP194" s="148"/>
      <c r="CLQ194" s="148"/>
      <c r="CLR194" s="148"/>
      <c r="CLS194" s="148"/>
      <c r="CLT194" s="148"/>
      <c r="CLU194" s="148"/>
      <c r="CLV194" s="148"/>
      <c r="CLW194" s="148"/>
      <c r="CLX194" s="148"/>
      <c r="CLY194" s="148"/>
      <c r="CLZ194" s="148"/>
      <c r="CMA194" s="148"/>
      <c r="CMB194" s="148"/>
      <c r="CMC194" s="148"/>
      <c r="CMD194" s="148"/>
      <c r="CME194" s="148"/>
      <c r="CMF194" s="148"/>
      <c r="CMG194" s="148"/>
      <c r="CMH194" s="148"/>
      <c r="CMI194" s="148"/>
      <c r="CMJ194" s="148"/>
      <c r="CMK194" s="148"/>
      <c r="CML194" s="148"/>
      <c r="CMM194" s="148"/>
      <c r="CMN194" s="148"/>
      <c r="CMO194" s="148"/>
      <c r="CMP194" s="148"/>
      <c r="CMQ194" s="148"/>
      <c r="CMR194" s="148"/>
      <c r="CMS194" s="148"/>
      <c r="CMT194" s="148"/>
      <c r="CMU194" s="148"/>
      <c r="CMV194" s="148"/>
      <c r="CMW194" s="148"/>
      <c r="CMX194" s="148"/>
      <c r="CMY194" s="148"/>
      <c r="CMZ194" s="148"/>
      <c r="CNA194" s="148"/>
      <c r="CNB194" s="148"/>
      <c r="CNC194" s="148"/>
      <c r="CND194" s="148"/>
      <c r="CNE194" s="148"/>
      <c r="CNF194" s="148"/>
      <c r="CNG194" s="148"/>
      <c r="CNH194" s="148"/>
      <c r="CNI194" s="148"/>
      <c r="CNJ194" s="148"/>
      <c r="CNK194" s="148"/>
      <c r="CNL194" s="148"/>
      <c r="CNM194" s="148"/>
      <c r="CNN194" s="148"/>
      <c r="CNO194" s="148"/>
      <c r="CNP194" s="148"/>
      <c r="CNQ194" s="148"/>
      <c r="CNR194" s="148"/>
      <c r="CNS194" s="148"/>
      <c r="CNT194" s="148"/>
      <c r="CNU194" s="148"/>
      <c r="CNV194" s="148"/>
      <c r="CNW194" s="148"/>
      <c r="CNX194" s="148"/>
      <c r="CNY194" s="148"/>
      <c r="CNZ194" s="148"/>
      <c r="COA194" s="148"/>
      <c r="COB194" s="148"/>
      <c r="COC194" s="148"/>
      <c r="COD194" s="148"/>
      <c r="COE194" s="148"/>
      <c r="COF194" s="148"/>
      <c r="COG194" s="148"/>
      <c r="COH194" s="148"/>
      <c r="COI194" s="148"/>
      <c r="COJ194" s="148"/>
      <c r="COK194" s="148"/>
      <c r="COL194" s="148"/>
      <c r="COM194" s="148"/>
      <c r="CON194" s="148"/>
      <c r="COO194" s="148"/>
      <c r="COP194" s="148"/>
      <c r="COQ194" s="148"/>
      <c r="COR194" s="148"/>
      <c r="COS194" s="148"/>
      <c r="COT194" s="148"/>
      <c r="COU194" s="148"/>
      <c r="COV194" s="148"/>
      <c r="COW194" s="148"/>
      <c r="COX194" s="148"/>
      <c r="COY194" s="148"/>
      <c r="COZ194" s="148"/>
      <c r="CPA194" s="148"/>
      <c r="CPB194" s="148"/>
      <c r="CPC194" s="148"/>
      <c r="CPD194" s="148"/>
      <c r="CPE194" s="148"/>
      <c r="CPF194" s="148"/>
      <c r="CPG194" s="148"/>
      <c r="CPH194" s="148"/>
      <c r="CPI194" s="148"/>
      <c r="CPJ194" s="148"/>
      <c r="CPK194" s="148"/>
      <c r="CPL194" s="148"/>
      <c r="CPM194" s="148"/>
      <c r="CPN194" s="148"/>
      <c r="CPO194" s="148"/>
      <c r="CPP194" s="148"/>
      <c r="CPQ194" s="148"/>
      <c r="CPR194" s="148"/>
      <c r="CPS194" s="148"/>
      <c r="CPT194" s="148"/>
      <c r="CPU194" s="148"/>
      <c r="CPV194" s="148"/>
      <c r="CPW194" s="148"/>
      <c r="CPX194" s="148"/>
      <c r="CPY194" s="148"/>
      <c r="CPZ194" s="148"/>
      <c r="CQA194" s="148"/>
      <c r="CQB194" s="148"/>
      <c r="CQC194" s="148"/>
      <c r="CQD194" s="148"/>
      <c r="CQE194" s="148"/>
      <c r="CQF194" s="148"/>
      <c r="CQG194" s="148"/>
      <c r="CQH194" s="148"/>
      <c r="CQI194" s="148"/>
      <c r="CQJ194" s="148"/>
      <c r="CQK194" s="148"/>
      <c r="CQL194" s="148"/>
      <c r="CQM194" s="148"/>
      <c r="CQN194" s="148"/>
      <c r="CQO194" s="148"/>
      <c r="CQP194" s="148"/>
      <c r="CQQ194" s="148"/>
      <c r="CQR194" s="148"/>
      <c r="CQS194" s="148"/>
      <c r="CQT194" s="148"/>
      <c r="CQU194" s="148"/>
      <c r="CQV194" s="148"/>
      <c r="CQW194" s="148"/>
      <c r="CQX194" s="148"/>
      <c r="CQY194" s="148"/>
      <c r="CQZ194" s="148"/>
      <c r="CRA194" s="148"/>
      <c r="CRB194" s="148"/>
      <c r="CRC194" s="148"/>
      <c r="CRD194" s="148"/>
      <c r="CRE194" s="148"/>
      <c r="CRF194" s="148"/>
      <c r="CRG194" s="148"/>
      <c r="CRH194" s="148"/>
      <c r="CRI194" s="148"/>
      <c r="CRJ194" s="148"/>
      <c r="CRK194" s="148"/>
      <c r="CRL194" s="148"/>
      <c r="CRM194" s="148"/>
      <c r="CRN194" s="148"/>
      <c r="CRO194" s="148"/>
      <c r="CRP194" s="148"/>
      <c r="CRQ194" s="148"/>
      <c r="CRR194" s="148"/>
      <c r="CRS194" s="148"/>
      <c r="CRT194" s="148"/>
      <c r="CRU194" s="148"/>
      <c r="CRV194" s="148"/>
      <c r="CRW194" s="148"/>
      <c r="CRX194" s="148"/>
      <c r="CRY194" s="148"/>
      <c r="CRZ194" s="148"/>
      <c r="CSA194" s="148"/>
      <c r="CSB194" s="148"/>
      <c r="CSC194" s="148"/>
      <c r="CSD194" s="148"/>
      <c r="CSE194" s="148"/>
      <c r="CSF194" s="148"/>
      <c r="CSG194" s="148"/>
      <c r="CSH194" s="148"/>
      <c r="CSI194" s="148"/>
      <c r="CSJ194" s="148"/>
      <c r="CSK194" s="148"/>
      <c r="CSL194" s="148"/>
      <c r="CSM194" s="148"/>
      <c r="CSN194" s="148"/>
      <c r="CSO194" s="148"/>
      <c r="CSP194" s="148"/>
      <c r="CSQ194" s="148"/>
      <c r="CSR194" s="148"/>
      <c r="CSS194" s="148"/>
      <c r="CST194" s="148"/>
      <c r="CSU194" s="148"/>
      <c r="CSV194" s="148"/>
      <c r="CSW194" s="148"/>
      <c r="CSX194" s="148"/>
      <c r="CSY194" s="148"/>
      <c r="CSZ194" s="148"/>
      <c r="CTA194" s="148"/>
      <c r="CTB194" s="148"/>
      <c r="CTC194" s="148"/>
      <c r="CTD194" s="148"/>
      <c r="CTE194" s="148"/>
      <c r="CTF194" s="148"/>
      <c r="CTG194" s="148"/>
      <c r="CTH194" s="148"/>
      <c r="CTI194" s="148"/>
      <c r="CTJ194" s="148"/>
      <c r="CTK194" s="148"/>
      <c r="CTL194" s="148"/>
      <c r="CTM194" s="148"/>
      <c r="CTN194" s="148"/>
      <c r="CTO194" s="148"/>
      <c r="CTP194" s="148"/>
      <c r="CTQ194" s="148"/>
      <c r="CTR194" s="148"/>
      <c r="CTS194" s="148"/>
      <c r="CTT194" s="148"/>
      <c r="CTU194" s="148"/>
      <c r="CTV194" s="148"/>
      <c r="CTW194" s="148"/>
      <c r="CTX194" s="148"/>
      <c r="CTY194" s="148"/>
      <c r="CTZ194" s="148"/>
      <c r="CUA194" s="148"/>
      <c r="CUB194" s="148"/>
      <c r="CUC194" s="148"/>
      <c r="CUD194" s="148"/>
      <c r="CUE194" s="148"/>
      <c r="CUF194" s="148"/>
      <c r="CUG194" s="148"/>
      <c r="CUH194" s="148"/>
      <c r="CUI194" s="148"/>
      <c r="CUJ194" s="148"/>
      <c r="CUK194" s="148"/>
      <c r="CUL194" s="148"/>
      <c r="CUM194" s="148"/>
      <c r="CUN194" s="148"/>
      <c r="CUO194" s="148"/>
      <c r="CUP194" s="148"/>
      <c r="CUQ194" s="148"/>
      <c r="CUR194" s="148"/>
      <c r="CUS194" s="148"/>
      <c r="CUT194" s="148"/>
      <c r="CUU194" s="148"/>
      <c r="CUV194" s="148"/>
      <c r="CUW194" s="148"/>
      <c r="CUX194" s="148"/>
      <c r="CUY194" s="148"/>
      <c r="CUZ194" s="148"/>
      <c r="CVA194" s="148"/>
      <c r="CVB194" s="148"/>
      <c r="CVC194" s="148"/>
      <c r="CVD194" s="148"/>
      <c r="CVE194" s="148"/>
      <c r="CVF194" s="148"/>
      <c r="CVG194" s="148"/>
      <c r="CVH194" s="148"/>
      <c r="CVI194" s="148"/>
      <c r="CVJ194" s="148"/>
      <c r="CVK194" s="148"/>
      <c r="CVL194" s="148"/>
      <c r="CVM194" s="148"/>
      <c r="CVN194" s="148"/>
      <c r="CVO194" s="148"/>
      <c r="CVP194" s="148"/>
      <c r="CVQ194" s="148"/>
      <c r="CVR194" s="148"/>
      <c r="CVS194" s="148"/>
      <c r="CVT194" s="148"/>
      <c r="CVU194" s="148"/>
      <c r="CVV194" s="148"/>
      <c r="CVW194" s="148"/>
      <c r="CVX194" s="148"/>
      <c r="CVY194" s="148"/>
      <c r="CVZ194" s="148"/>
      <c r="CWA194" s="148"/>
      <c r="CWB194" s="148"/>
      <c r="CWC194" s="148"/>
      <c r="CWD194" s="148"/>
      <c r="CWE194" s="148"/>
      <c r="CWF194" s="148"/>
      <c r="CWG194" s="148"/>
      <c r="CWH194" s="148"/>
      <c r="CWI194" s="148"/>
      <c r="CWJ194" s="148"/>
      <c r="CWK194" s="148"/>
      <c r="CWL194" s="148"/>
      <c r="CWM194" s="148"/>
      <c r="CWN194" s="148"/>
      <c r="CWO194" s="148"/>
      <c r="CWP194" s="148"/>
      <c r="CWQ194" s="148"/>
      <c r="CWR194" s="148"/>
      <c r="CWS194" s="148"/>
      <c r="CWT194" s="148"/>
      <c r="CWU194" s="148"/>
      <c r="CWV194" s="148"/>
      <c r="CWW194" s="148"/>
      <c r="CWX194" s="148"/>
      <c r="CWY194" s="148"/>
      <c r="CWZ194" s="148"/>
      <c r="CXA194" s="148"/>
      <c r="CXB194" s="148"/>
      <c r="CXC194" s="148"/>
      <c r="CXD194" s="148"/>
      <c r="CXE194" s="148"/>
      <c r="CXF194" s="148"/>
      <c r="CXG194" s="148"/>
      <c r="CXH194" s="148"/>
      <c r="CXI194" s="148"/>
      <c r="CXJ194" s="148"/>
      <c r="CXK194" s="148"/>
      <c r="CXL194" s="148"/>
      <c r="CXM194" s="148"/>
      <c r="CXN194" s="148"/>
      <c r="CXO194" s="148"/>
      <c r="CXP194" s="148"/>
      <c r="CXQ194" s="148"/>
      <c r="CXR194" s="148"/>
      <c r="CXS194" s="148"/>
      <c r="CXT194" s="148"/>
      <c r="CXU194" s="148"/>
      <c r="CXV194" s="148"/>
      <c r="CXW194" s="148"/>
      <c r="CXX194" s="148"/>
      <c r="CXY194" s="148"/>
      <c r="CXZ194" s="148"/>
      <c r="CYA194" s="148"/>
      <c r="CYB194" s="148"/>
      <c r="CYC194" s="148"/>
      <c r="CYD194" s="148"/>
      <c r="CYE194" s="148"/>
      <c r="CYF194" s="148"/>
      <c r="CYG194" s="148"/>
      <c r="CYH194" s="148"/>
      <c r="CYI194" s="148"/>
      <c r="CYJ194" s="148"/>
      <c r="CYK194" s="148"/>
      <c r="CYL194" s="148"/>
      <c r="CYM194" s="148"/>
      <c r="CYN194" s="148"/>
      <c r="CYO194" s="148"/>
      <c r="CYP194" s="148"/>
      <c r="CYQ194" s="148"/>
      <c r="CYR194" s="148"/>
      <c r="CYS194" s="148"/>
      <c r="CYT194" s="148"/>
      <c r="CYU194" s="148"/>
      <c r="CYV194" s="148"/>
      <c r="CYW194" s="148"/>
      <c r="CYX194" s="148"/>
      <c r="CYY194" s="148"/>
      <c r="CYZ194" s="148"/>
      <c r="CZA194" s="148"/>
      <c r="CZB194" s="148"/>
      <c r="CZC194" s="148"/>
      <c r="CZD194" s="148"/>
      <c r="CZE194" s="148"/>
      <c r="CZF194" s="148"/>
      <c r="CZG194" s="148"/>
      <c r="CZH194" s="148"/>
      <c r="CZI194" s="148"/>
      <c r="CZJ194" s="148"/>
      <c r="CZK194" s="148"/>
      <c r="CZL194" s="148"/>
      <c r="CZM194" s="148"/>
      <c r="CZN194" s="148"/>
      <c r="CZO194" s="148"/>
      <c r="CZP194" s="148"/>
      <c r="CZQ194" s="148"/>
      <c r="CZR194" s="148"/>
      <c r="CZS194" s="148"/>
      <c r="CZT194" s="148"/>
      <c r="CZU194" s="148"/>
      <c r="CZV194" s="148"/>
      <c r="CZW194" s="148"/>
      <c r="CZX194" s="148"/>
      <c r="CZY194" s="148"/>
      <c r="CZZ194" s="148"/>
      <c r="DAA194" s="148"/>
      <c r="DAB194" s="148"/>
      <c r="DAC194" s="148"/>
      <c r="DAD194" s="148"/>
      <c r="DAE194" s="148"/>
      <c r="DAF194" s="148"/>
      <c r="DAG194" s="148"/>
      <c r="DAH194" s="148"/>
      <c r="DAI194" s="148"/>
      <c r="DAJ194" s="148"/>
      <c r="DAK194" s="148"/>
      <c r="DAL194" s="148"/>
      <c r="DAM194" s="148"/>
      <c r="DAN194" s="148"/>
      <c r="DAO194" s="148"/>
      <c r="DAP194" s="148"/>
      <c r="DAQ194" s="148"/>
      <c r="DAR194" s="148"/>
      <c r="DAS194" s="148"/>
      <c r="DAT194" s="148"/>
      <c r="DAU194" s="148"/>
      <c r="DAV194" s="148"/>
      <c r="DAW194" s="148"/>
      <c r="DAX194" s="148"/>
      <c r="DAY194" s="148"/>
      <c r="DAZ194" s="148"/>
      <c r="DBA194" s="148"/>
      <c r="DBB194" s="148"/>
      <c r="DBC194" s="148"/>
      <c r="DBD194" s="148"/>
      <c r="DBE194" s="148"/>
      <c r="DBF194" s="148"/>
      <c r="DBG194" s="148"/>
      <c r="DBH194" s="148"/>
      <c r="DBI194" s="148"/>
      <c r="DBJ194" s="148"/>
      <c r="DBK194" s="148"/>
      <c r="DBL194" s="148"/>
      <c r="DBM194" s="148"/>
      <c r="DBN194" s="148"/>
      <c r="DBO194" s="148"/>
      <c r="DBP194" s="148"/>
      <c r="DBQ194" s="148"/>
      <c r="DBR194" s="148"/>
      <c r="DBS194" s="148"/>
      <c r="DBT194" s="148"/>
      <c r="DBU194" s="148"/>
      <c r="DBV194" s="148"/>
      <c r="DBW194" s="148"/>
      <c r="DBX194" s="148"/>
      <c r="DBY194" s="148"/>
      <c r="DBZ194" s="148"/>
      <c r="DCA194" s="148"/>
      <c r="DCB194" s="148"/>
      <c r="DCC194" s="148"/>
      <c r="DCD194" s="148"/>
      <c r="DCE194" s="148"/>
      <c r="DCF194" s="148"/>
      <c r="DCG194" s="148"/>
      <c r="DCH194" s="148"/>
      <c r="DCI194" s="148"/>
      <c r="DCJ194" s="148"/>
      <c r="DCK194" s="148"/>
      <c r="DCL194" s="148"/>
      <c r="DCM194" s="148"/>
      <c r="DCN194" s="148"/>
      <c r="DCO194" s="148"/>
      <c r="DCP194" s="148"/>
      <c r="DCQ194" s="148"/>
      <c r="DCR194" s="148"/>
      <c r="DCS194" s="148"/>
      <c r="DCT194" s="148"/>
      <c r="DCU194" s="148"/>
      <c r="DCV194" s="148"/>
      <c r="DCW194" s="148"/>
      <c r="DCX194" s="148"/>
      <c r="DCY194" s="148"/>
      <c r="DCZ194" s="148"/>
      <c r="DDA194" s="148"/>
      <c r="DDB194" s="148"/>
      <c r="DDC194" s="148"/>
      <c r="DDD194" s="148"/>
      <c r="DDE194" s="148"/>
      <c r="DDF194" s="148"/>
      <c r="DDG194" s="148"/>
      <c r="DDH194" s="148"/>
      <c r="DDI194" s="148"/>
      <c r="DDJ194" s="148"/>
      <c r="DDK194" s="148"/>
      <c r="DDL194" s="148"/>
      <c r="DDM194" s="148"/>
      <c r="DDN194" s="148"/>
      <c r="DDO194" s="148"/>
      <c r="DDP194" s="148"/>
      <c r="DDQ194" s="148"/>
      <c r="DDR194" s="148"/>
      <c r="DDS194" s="148"/>
      <c r="DDT194" s="148"/>
      <c r="DDU194" s="148"/>
      <c r="DDV194" s="148"/>
      <c r="DDW194" s="148"/>
      <c r="DDX194" s="148"/>
      <c r="DDY194" s="148"/>
      <c r="DDZ194" s="148"/>
      <c r="DEA194" s="148"/>
      <c r="DEB194" s="148"/>
      <c r="DEC194" s="148"/>
      <c r="DED194" s="148"/>
      <c r="DEE194" s="148"/>
      <c r="DEF194" s="148"/>
      <c r="DEG194" s="148"/>
      <c r="DEH194" s="148"/>
      <c r="DEI194" s="148"/>
      <c r="DEJ194" s="148"/>
      <c r="DEK194" s="148"/>
      <c r="DEL194" s="148"/>
      <c r="DEM194" s="148"/>
      <c r="DEN194" s="148"/>
      <c r="DEO194" s="148"/>
      <c r="DEP194" s="148"/>
      <c r="DEQ194" s="148"/>
      <c r="DER194" s="148"/>
      <c r="DES194" s="148"/>
      <c r="DET194" s="148"/>
      <c r="DEU194" s="148"/>
      <c r="DEV194" s="148"/>
      <c r="DEW194" s="148"/>
      <c r="DEX194" s="148"/>
      <c r="DEY194" s="148"/>
      <c r="DEZ194" s="148"/>
      <c r="DFA194" s="148"/>
      <c r="DFB194" s="148"/>
      <c r="DFC194" s="148"/>
      <c r="DFD194" s="148"/>
      <c r="DFE194" s="148"/>
      <c r="DFF194" s="148"/>
      <c r="DFG194" s="148"/>
      <c r="DFH194" s="148"/>
      <c r="DFI194" s="148"/>
      <c r="DFJ194" s="148"/>
      <c r="DFK194" s="148"/>
      <c r="DFL194" s="148"/>
      <c r="DFM194" s="148"/>
      <c r="DFN194" s="148"/>
      <c r="DFO194" s="148"/>
      <c r="DFP194" s="148"/>
      <c r="DFQ194" s="148"/>
      <c r="DFR194" s="148"/>
      <c r="DFS194" s="148"/>
      <c r="DFT194" s="148"/>
      <c r="DFU194" s="148"/>
      <c r="DFV194" s="148"/>
      <c r="DFW194" s="148"/>
      <c r="DFX194" s="148"/>
      <c r="DFY194" s="148"/>
      <c r="DFZ194" s="148"/>
      <c r="DGA194" s="148"/>
      <c r="DGB194" s="148"/>
      <c r="DGC194" s="148"/>
      <c r="DGD194" s="148"/>
      <c r="DGE194" s="148"/>
      <c r="DGF194" s="148"/>
      <c r="DGG194" s="148"/>
      <c r="DGH194" s="148"/>
      <c r="DGI194" s="148"/>
      <c r="DGJ194" s="148"/>
      <c r="DGK194" s="148"/>
      <c r="DGL194" s="148"/>
      <c r="DGM194" s="148"/>
      <c r="DGN194" s="148"/>
      <c r="DGO194" s="148"/>
      <c r="DGP194" s="148"/>
      <c r="DGQ194" s="148"/>
      <c r="DGR194" s="148"/>
      <c r="DGS194" s="148"/>
      <c r="DGT194" s="148"/>
      <c r="DGU194" s="148"/>
      <c r="DGV194" s="148"/>
      <c r="DGW194" s="148"/>
      <c r="DGX194" s="148"/>
      <c r="DGY194" s="148"/>
      <c r="DGZ194" s="148"/>
      <c r="DHA194" s="148"/>
      <c r="DHB194" s="148"/>
      <c r="DHC194" s="148"/>
      <c r="DHD194" s="148"/>
      <c r="DHE194" s="148"/>
      <c r="DHF194" s="148"/>
      <c r="DHG194" s="148"/>
      <c r="DHH194" s="148"/>
      <c r="DHI194" s="148"/>
      <c r="DHJ194" s="148"/>
      <c r="DHK194" s="148"/>
      <c r="DHL194" s="148"/>
      <c r="DHM194" s="148"/>
      <c r="DHN194" s="148"/>
      <c r="DHO194" s="148"/>
      <c r="DHP194" s="148"/>
      <c r="DHQ194" s="148"/>
      <c r="DHR194" s="148"/>
      <c r="DHS194" s="148"/>
      <c r="DHT194" s="148"/>
      <c r="DHU194" s="148"/>
      <c r="DHV194" s="148"/>
      <c r="DHW194" s="148"/>
      <c r="DHX194" s="148"/>
      <c r="DHY194" s="148"/>
      <c r="DHZ194" s="148"/>
      <c r="DIA194" s="148"/>
      <c r="DIB194" s="148"/>
      <c r="DIC194" s="148"/>
      <c r="DID194" s="148"/>
      <c r="DIE194" s="148"/>
      <c r="DIF194" s="148"/>
      <c r="DIG194" s="148"/>
      <c r="DIH194" s="148"/>
      <c r="DII194" s="148"/>
      <c r="DIJ194" s="148"/>
      <c r="DIK194" s="148"/>
      <c r="DIL194" s="148"/>
      <c r="DIM194" s="148"/>
      <c r="DIN194" s="148"/>
      <c r="DIO194" s="148"/>
      <c r="DIP194" s="148"/>
      <c r="DIQ194" s="148"/>
      <c r="DIR194" s="148"/>
      <c r="DIS194" s="148"/>
      <c r="DIT194" s="148"/>
      <c r="DIU194" s="148"/>
      <c r="DIV194" s="148"/>
      <c r="DIW194" s="148"/>
      <c r="DIX194" s="148"/>
      <c r="DIY194" s="148"/>
      <c r="DIZ194" s="148"/>
      <c r="DJA194" s="148"/>
      <c r="DJB194" s="148"/>
      <c r="DJC194" s="148"/>
      <c r="DJD194" s="148"/>
      <c r="DJE194" s="148"/>
      <c r="DJF194" s="148"/>
      <c r="DJG194" s="148"/>
      <c r="DJH194" s="148"/>
      <c r="DJI194" s="148"/>
      <c r="DJJ194" s="148"/>
      <c r="DJK194" s="148"/>
      <c r="DJL194" s="148"/>
      <c r="DJM194" s="148"/>
      <c r="DJN194" s="148"/>
      <c r="DJO194" s="148"/>
      <c r="DJP194" s="148"/>
      <c r="DJQ194" s="148"/>
      <c r="DJR194" s="148"/>
      <c r="DJS194" s="148"/>
      <c r="DJT194" s="148"/>
      <c r="DJU194" s="148"/>
      <c r="DJV194" s="148"/>
      <c r="DJW194" s="148"/>
      <c r="DJX194" s="148"/>
      <c r="DJY194" s="148"/>
      <c r="DJZ194" s="148"/>
      <c r="DKA194" s="148"/>
      <c r="DKB194" s="148"/>
      <c r="DKC194" s="148"/>
      <c r="DKD194" s="148"/>
      <c r="DKE194" s="148"/>
      <c r="DKF194" s="148"/>
      <c r="DKG194" s="148"/>
      <c r="DKH194" s="148"/>
      <c r="DKI194" s="148"/>
      <c r="DKJ194" s="148"/>
      <c r="DKK194" s="148"/>
      <c r="DKL194" s="148"/>
      <c r="DKM194" s="148"/>
      <c r="DKN194" s="148"/>
      <c r="DKO194" s="148"/>
      <c r="DKP194" s="148"/>
      <c r="DKQ194" s="148"/>
      <c r="DKR194" s="148"/>
      <c r="DKS194" s="148"/>
      <c r="DKT194" s="148"/>
      <c r="DKU194" s="148"/>
      <c r="DKV194" s="148"/>
      <c r="DKW194" s="148"/>
      <c r="DKX194" s="148"/>
      <c r="DKY194" s="148"/>
      <c r="DKZ194" s="148"/>
      <c r="DLA194" s="148"/>
      <c r="DLB194" s="148"/>
      <c r="DLC194" s="148"/>
      <c r="DLD194" s="148"/>
      <c r="DLE194" s="148"/>
      <c r="DLF194" s="148"/>
      <c r="DLG194" s="148"/>
      <c r="DLH194" s="148"/>
      <c r="DLI194" s="148"/>
      <c r="DLJ194" s="148"/>
      <c r="DLK194" s="148"/>
      <c r="DLL194" s="148"/>
      <c r="DLM194" s="148"/>
      <c r="DLN194" s="148"/>
      <c r="DLO194" s="148"/>
      <c r="DLP194" s="148"/>
      <c r="DLQ194" s="148"/>
      <c r="DLR194" s="148"/>
      <c r="DLS194" s="148"/>
      <c r="DLT194" s="148"/>
      <c r="DLU194" s="148"/>
      <c r="DLV194" s="148"/>
      <c r="DLW194" s="148"/>
      <c r="DLX194" s="148"/>
      <c r="DLY194" s="148"/>
      <c r="DLZ194" s="148"/>
      <c r="DMA194" s="148"/>
      <c r="DMB194" s="148"/>
      <c r="DMC194" s="148"/>
      <c r="DMD194" s="148"/>
      <c r="DME194" s="148"/>
      <c r="DMF194" s="148"/>
      <c r="DMG194" s="148"/>
      <c r="DMH194" s="148"/>
      <c r="DMI194" s="148"/>
      <c r="DMJ194" s="148"/>
      <c r="DMK194" s="148"/>
      <c r="DML194" s="148"/>
      <c r="DMM194" s="148"/>
      <c r="DMN194" s="148"/>
      <c r="DMO194" s="148"/>
      <c r="DMP194" s="148"/>
      <c r="DMQ194" s="148"/>
      <c r="DMR194" s="148"/>
      <c r="DMS194" s="148"/>
      <c r="DMT194" s="148"/>
      <c r="DMU194" s="148"/>
      <c r="DMV194" s="148"/>
      <c r="DMW194" s="148"/>
      <c r="DMX194" s="148"/>
      <c r="DMY194" s="148"/>
      <c r="DMZ194" s="148"/>
      <c r="DNA194" s="148"/>
      <c r="DNB194" s="148"/>
      <c r="DNC194" s="148"/>
      <c r="DND194" s="148"/>
      <c r="DNE194" s="148"/>
      <c r="DNF194" s="148"/>
      <c r="DNG194" s="148"/>
      <c r="DNH194" s="148"/>
      <c r="DNI194" s="148"/>
      <c r="DNJ194" s="148"/>
      <c r="DNK194" s="148"/>
      <c r="DNL194" s="148"/>
      <c r="DNM194" s="148"/>
      <c r="DNN194" s="148"/>
      <c r="DNO194" s="148"/>
      <c r="DNP194" s="148"/>
      <c r="DNQ194" s="148"/>
      <c r="DNR194" s="148"/>
      <c r="DNS194" s="148"/>
      <c r="DNT194" s="148"/>
      <c r="DNU194" s="148"/>
      <c r="DNV194" s="148"/>
      <c r="DNW194" s="148"/>
      <c r="DNX194" s="148"/>
      <c r="DNY194" s="148"/>
      <c r="DNZ194" s="148"/>
      <c r="DOA194" s="148"/>
      <c r="DOB194" s="148"/>
      <c r="DOC194" s="148"/>
      <c r="DOD194" s="148"/>
      <c r="DOE194" s="148"/>
      <c r="DOF194" s="148"/>
      <c r="DOG194" s="148"/>
      <c r="DOH194" s="148"/>
      <c r="DOI194" s="148"/>
      <c r="DOJ194" s="148"/>
      <c r="DOK194" s="148"/>
      <c r="DOL194" s="148"/>
      <c r="DOM194" s="148"/>
      <c r="DON194" s="148"/>
      <c r="DOO194" s="148"/>
      <c r="DOP194" s="148"/>
      <c r="DOQ194" s="148"/>
      <c r="DOR194" s="148"/>
      <c r="DOS194" s="148"/>
      <c r="DOT194" s="148"/>
      <c r="DOU194" s="148"/>
      <c r="DOV194" s="148"/>
      <c r="DOW194" s="148"/>
      <c r="DOX194" s="148"/>
      <c r="DOY194" s="148"/>
      <c r="DOZ194" s="148"/>
      <c r="DPA194" s="148"/>
      <c r="DPB194" s="148"/>
      <c r="DPC194" s="148"/>
      <c r="DPD194" s="148"/>
      <c r="DPE194" s="148"/>
      <c r="DPF194" s="148"/>
      <c r="DPG194" s="148"/>
      <c r="DPH194" s="148"/>
      <c r="DPI194" s="148"/>
      <c r="DPJ194" s="148"/>
      <c r="DPK194" s="148"/>
      <c r="DPL194" s="148"/>
      <c r="DPM194" s="148"/>
      <c r="DPN194" s="148"/>
      <c r="DPO194" s="148"/>
      <c r="DPP194" s="148"/>
      <c r="DPQ194" s="148"/>
      <c r="DPR194" s="148"/>
      <c r="DPS194" s="148"/>
      <c r="DPT194" s="148"/>
      <c r="DPU194" s="148"/>
      <c r="DPV194" s="148"/>
      <c r="DPW194" s="148"/>
      <c r="DPX194" s="148"/>
      <c r="DPY194" s="148"/>
      <c r="DPZ194" s="148"/>
      <c r="DQA194" s="148"/>
      <c r="DQB194" s="148"/>
      <c r="DQC194" s="148"/>
      <c r="DQD194" s="148"/>
      <c r="DQE194" s="148"/>
      <c r="DQF194" s="148"/>
      <c r="DQG194" s="148"/>
      <c r="DQH194" s="148"/>
      <c r="DQI194" s="148"/>
      <c r="DQJ194" s="148"/>
      <c r="DQK194" s="148"/>
      <c r="DQL194" s="148"/>
      <c r="DQM194" s="148"/>
      <c r="DQN194" s="148"/>
      <c r="DQO194" s="148"/>
      <c r="DQP194" s="148"/>
      <c r="DQQ194" s="148"/>
      <c r="DQR194" s="148"/>
      <c r="DQS194" s="148"/>
      <c r="DQT194" s="148"/>
      <c r="DQU194" s="148"/>
      <c r="DQV194" s="148"/>
      <c r="DQW194" s="148"/>
      <c r="DQX194" s="148"/>
      <c r="DQY194" s="148"/>
      <c r="DQZ194" s="148"/>
      <c r="DRA194" s="148"/>
      <c r="DRB194" s="148"/>
      <c r="DRC194" s="148"/>
      <c r="DRD194" s="148"/>
      <c r="DRE194" s="148"/>
      <c r="DRF194" s="148"/>
      <c r="DRG194" s="148"/>
      <c r="DRH194" s="148"/>
      <c r="DRI194" s="148"/>
      <c r="DRJ194" s="148"/>
      <c r="DRK194" s="148"/>
      <c r="DRL194" s="148"/>
      <c r="DRM194" s="148"/>
      <c r="DRN194" s="148"/>
      <c r="DRO194" s="148"/>
      <c r="DRP194" s="148"/>
      <c r="DRQ194" s="148"/>
      <c r="DRR194" s="148"/>
      <c r="DRS194" s="148"/>
      <c r="DRT194" s="148"/>
      <c r="DRU194" s="148"/>
      <c r="DRV194" s="148"/>
      <c r="DRW194" s="148"/>
      <c r="DRX194" s="148"/>
      <c r="DRY194" s="148"/>
      <c r="DRZ194" s="148"/>
      <c r="DSA194" s="148"/>
      <c r="DSB194" s="148"/>
      <c r="DSC194" s="148"/>
      <c r="DSD194" s="148"/>
      <c r="DSE194" s="148"/>
      <c r="DSF194" s="148"/>
      <c r="DSG194" s="148"/>
      <c r="DSH194" s="148"/>
      <c r="DSI194" s="148"/>
      <c r="DSJ194" s="148"/>
      <c r="DSK194" s="148"/>
      <c r="DSL194" s="148"/>
      <c r="DSM194" s="148"/>
      <c r="DSN194" s="148"/>
      <c r="DSO194" s="148"/>
      <c r="DSP194" s="148"/>
      <c r="DSQ194" s="148"/>
      <c r="DSR194" s="148"/>
      <c r="DSS194" s="148"/>
      <c r="DST194" s="148"/>
      <c r="DSU194" s="148"/>
      <c r="DSV194" s="148"/>
      <c r="DSW194" s="148"/>
      <c r="DSX194" s="148"/>
      <c r="DSY194" s="148"/>
      <c r="DSZ194" s="148"/>
      <c r="DTA194" s="148"/>
      <c r="DTB194" s="148"/>
      <c r="DTC194" s="148"/>
      <c r="DTD194" s="148"/>
      <c r="DTE194" s="148"/>
      <c r="DTF194" s="148"/>
      <c r="DTG194" s="148"/>
      <c r="DTH194" s="148"/>
      <c r="DTI194" s="148"/>
      <c r="DTJ194" s="148"/>
      <c r="DTK194" s="148"/>
      <c r="DTL194" s="148"/>
      <c r="DTM194" s="148"/>
      <c r="DTN194" s="148"/>
      <c r="DTO194" s="148"/>
      <c r="DTP194" s="148"/>
      <c r="DTQ194" s="148"/>
      <c r="DTR194" s="148"/>
      <c r="DTS194" s="148"/>
      <c r="DTT194" s="148"/>
      <c r="DTU194" s="148"/>
      <c r="DTV194" s="148"/>
      <c r="DTW194" s="148"/>
      <c r="DTX194" s="148"/>
      <c r="DTY194" s="148"/>
      <c r="DTZ194" s="148"/>
      <c r="DUA194" s="148"/>
      <c r="DUB194" s="148"/>
      <c r="DUC194" s="148"/>
      <c r="DUD194" s="148"/>
      <c r="DUE194" s="148"/>
      <c r="DUF194" s="148"/>
      <c r="DUG194" s="148"/>
      <c r="DUH194" s="148"/>
      <c r="DUI194" s="148"/>
      <c r="DUJ194" s="148"/>
      <c r="DUK194" s="148"/>
      <c r="DUL194" s="148"/>
      <c r="DUM194" s="148"/>
      <c r="DUN194" s="148"/>
      <c r="DUO194" s="148"/>
      <c r="DUP194" s="148"/>
      <c r="DUQ194" s="148"/>
      <c r="DUR194" s="148"/>
      <c r="DUS194" s="148"/>
      <c r="DUT194" s="148"/>
      <c r="DUU194" s="148"/>
      <c r="DUV194" s="148"/>
      <c r="DUW194" s="148"/>
      <c r="DUX194" s="148"/>
      <c r="DUY194" s="148"/>
      <c r="DUZ194" s="148"/>
      <c r="DVA194" s="148"/>
      <c r="DVB194" s="148"/>
      <c r="DVC194" s="148"/>
      <c r="DVD194" s="148"/>
      <c r="DVE194" s="148"/>
      <c r="DVF194" s="148"/>
      <c r="DVG194" s="148"/>
      <c r="DVH194" s="148"/>
      <c r="DVI194" s="148"/>
      <c r="DVJ194" s="148"/>
      <c r="DVK194" s="148"/>
      <c r="DVL194" s="148"/>
      <c r="DVM194" s="148"/>
      <c r="DVN194" s="148"/>
      <c r="DVO194" s="148"/>
      <c r="DVP194" s="148"/>
      <c r="DVQ194" s="148"/>
      <c r="DVR194" s="148"/>
      <c r="DVS194" s="148"/>
      <c r="DVT194" s="148"/>
      <c r="DVU194" s="148"/>
      <c r="DVV194" s="148"/>
      <c r="DVW194" s="148"/>
      <c r="DVX194" s="148"/>
      <c r="DVY194" s="148"/>
      <c r="DVZ194" s="148"/>
      <c r="DWA194" s="148"/>
      <c r="DWB194" s="148"/>
      <c r="DWC194" s="148"/>
      <c r="DWD194" s="148"/>
      <c r="DWE194" s="148"/>
      <c r="DWF194" s="148"/>
      <c r="DWG194" s="148"/>
      <c r="DWH194" s="148"/>
      <c r="DWI194" s="148"/>
      <c r="DWJ194" s="148"/>
      <c r="DWK194" s="148"/>
      <c r="DWL194" s="148"/>
      <c r="DWM194" s="148"/>
      <c r="DWN194" s="148"/>
      <c r="DWO194" s="148"/>
      <c r="DWP194" s="148"/>
      <c r="DWQ194" s="148"/>
      <c r="DWR194" s="148"/>
      <c r="DWS194" s="148"/>
      <c r="DWT194" s="148"/>
      <c r="DWU194" s="148"/>
      <c r="DWV194" s="148"/>
      <c r="DWW194" s="148"/>
      <c r="DWX194" s="148"/>
      <c r="DWY194" s="148"/>
      <c r="DWZ194" s="148"/>
      <c r="DXA194" s="148"/>
      <c r="DXB194" s="148"/>
      <c r="DXC194" s="148"/>
      <c r="DXD194" s="148"/>
      <c r="DXE194" s="148"/>
      <c r="DXF194" s="148"/>
      <c r="DXG194" s="148"/>
      <c r="DXH194" s="148"/>
      <c r="DXI194" s="148"/>
      <c r="DXJ194" s="148"/>
      <c r="DXK194" s="148"/>
      <c r="DXL194" s="148"/>
      <c r="DXM194" s="148"/>
      <c r="DXN194" s="148"/>
      <c r="DXO194" s="148"/>
      <c r="DXP194" s="148"/>
      <c r="DXQ194" s="148"/>
      <c r="DXR194" s="148"/>
      <c r="DXS194" s="148"/>
      <c r="DXT194" s="148"/>
      <c r="DXU194" s="148"/>
      <c r="DXV194" s="148"/>
      <c r="DXW194" s="148"/>
      <c r="DXX194" s="148"/>
      <c r="DXY194" s="148"/>
      <c r="DXZ194" s="148"/>
      <c r="DYA194" s="148"/>
      <c r="DYB194" s="148"/>
      <c r="DYC194" s="148"/>
      <c r="DYD194" s="148"/>
      <c r="DYE194" s="148"/>
      <c r="DYF194" s="148"/>
      <c r="DYG194" s="148"/>
      <c r="DYH194" s="148"/>
      <c r="DYI194" s="148"/>
      <c r="DYJ194" s="148"/>
      <c r="DYK194" s="148"/>
      <c r="DYL194" s="148"/>
      <c r="DYM194" s="148"/>
      <c r="DYN194" s="148"/>
      <c r="DYO194" s="148"/>
      <c r="DYP194" s="148"/>
      <c r="DYQ194" s="148"/>
      <c r="DYR194" s="148"/>
      <c r="DYS194" s="148"/>
      <c r="DYT194" s="148"/>
      <c r="DYU194" s="148"/>
      <c r="DYV194" s="148"/>
      <c r="DYW194" s="148"/>
      <c r="DYX194" s="148"/>
      <c r="DYY194" s="148"/>
      <c r="DYZ194" s="148"/>
      <c r="DZA194" s="148"/>
      <c r="DZB194" s="148"/>
      <c r="DZC194" s="148"/>
      <c r="DZD194" s="148"/>
      <c r="DZE194" s="148"/>
      <c r="DZF194" s="148"/>
      <c r="DZG194" s="148"/>
      <c r="DZH194" s="148"/>
      <c r="DZI194" s="148"/>
      <c r="DZJ194" s="148"/>
      <c r="DZK194" s="148"/>
      <c r="DZL194" s="148"/>
      <c r="DZM194" s="148"/>
      <c r="DZN194" s="148"/>
      <c r="DZO194" s="148"/>
      <c r="DZP194" s="148"/>
      <c r="DZQ194" s="148"/>
      <c r="DZR194" s="148"/>
      <c r="DZS194" s="148"/>
      <c r="DZT194" s="148"/>
      <c r="DZU194" s="148"/>
      <c r="DZV194" s="148"/>
      <c r="DZW194" s="148"/>
      <c r="DZX194" s="148"/>
      <c r="DZY194" s="148"/>
      <c r="DZZ194" s="148"/>
      <c r="EAA194" s="148"/>
      <c r="EAB194" s="148"/>
      <c r="EAC194" s="148"/>
      <c r="EAD194" s="148"/>
      <c r="EAE194" s="148"/>
      <c r="EAF194" s="148"/>
      <c r="EAG194" s="148"/>
      <c r="EAH194" s="148"/>
      <c r="EAI194" s="148"/>
      <c r="EAJ194" s="148"/>
      <c r="EAK194" s="148"/>
      <c r="EAL194" s="148"/>
      <c r="EAM194" s="148"/>
      <c r="EAN194" s="148"/>
      <c r="EAO194" s="148"/>
      <c r="EAP194" s="148"/>
      <c r="EAQ194" s="148"/>
      <c r="EAR194" s="148"/>
      <c r="EAS194" s="148"/>
      <c r="EAT194" s="148"/>
      <c r="EAU194" s="148"/>
      <c r="EAV194" s="148"/>
      <c r="EAW194" s="148"/>
      <c r="EAX194" s="148"/>
      <c r="EAY194" s="148"/>
      <c r="EAZ194" s="148"/>
      <c r="EBA194" s="148"/>
      <c r="EBB194" s="148"/>
      <c r="EBC194" s="148"/>
      <c r="EBD194" s="148"/>
      <c r="EBE194" s="148"/>
      <c r="EBF194" s="148"/>
      <c r="EBG194" s="148"/>
      <c r="EBH194" s="148"/>
      <c r="EBI194" s="148"/>
      <c r="EBJ194" s="148"/>
      <c r="EBK194" s="148"/>
      <c r="EBL194" s="148"/>
      <c r="EBM194" s="148"/>
      <c r="EBN194" s="148"/>
      <c r="EBO194" s="148"/>
      <c r="EBP194" s="148"/>
      <c r="EBQ194" s="148"/>
      <c r="EBR194" s="148"/>
      <c r="EBS194" s="148"/>
      <c r="EBT194" s="148"/>
      <c r="EBU194" s="148"/>
      <c r="EBV194" s="148"/>
      <c r="EBW194" s="148"/>
      <c r="EBX194" s="148"/>
      <c r="EBY194" s="148"/>
      <c r="EBZ194" s="148"/>
      <c r="ECA194" s="148"/>
      <c r="ECB194" s="148"/>
      <c r="ECC194" s="148"/>
      <c r="ECD194" s="148"/>
      <c r="ECE194" s="148"/>
      <c r="ECF194" s="148"/>
      <c r="ECG194" s="148"/>
      <c r="ECH194" s="148"/>
      <c r="ECI194" s="148"/>
      <c r="ECJ194" s="148"/>
      <c r="ECK194" s="148"/>
      <c r="ECL194" s="148"/>
      <c r="ECM194" s="148"/>
      <c r="ECN194" s="148"/>
      <c r="ECO194" s="148"/>
      <c r="ECP194" s="148"/>
      <c r="ECQ194" s="148"/>
      <c r="ECR194" s="148"/>
      <c r="ECS194" s="148"/>
      <c r="ECT194" s="148"/>
      <c r="ECU194" s="148"/>
      <c r="ECV194" s="148"/>
      <c r="ECW194" s="148"/>
      <c r="ECX194" s="148"/>
      <c r="ECY194" s="148"/>
      <c r="ECZ194" s="148"/>
      <c r="EDA194" s="148"/>
      <c r="EDB194" s="148"/>
      <c r="EDC194" s="148"/>
      <c r="EDD194" s="148"/>
      <c r="EDE194" s="148"/>
      <c r="EDF194" s="148"/>
      <c r="EDG194" s="148"/>
      <c r="EDH194" s="148"/>
      <c r="EDI194" s="148"/>
      <c r="EDJ194" s="148"/>
      <c r="EDK194" s="148"/>
      <c r="EDL194" s="148"/>
      <c r="EDM194" s="148"/>
      <c r="EDN194" s="148"/>
      <c r="EDO194" s="148"/>
      <c r="EDP194" s="148"/>
      <c r="EDQ194" s="148"/>
      <c r="EDR194" s="148"/>
      <c r="EDS194" s="148"/>
      <c r="EDT194" s="148"/>
      <c r="EDU194" s="148"/>
      <c r="EDV194" s="148"/>
      <c r="EDW194" s="148"/>
      <c r="EDX194" s="148"/>
      <c r="EDY194" s="148"/>
      <c r="EDZ194" s="148"/>
      <c r="EEA194" s="148"/>
      <c r="EEB194" s="148"/>
      <c r="EEC194" s="148"/>
      <c r="EED194" s="148"/>
      <c r="EEE194" s="148"/>
      <c r="EEF194" s="148"/>
      <c r="EEG194" s="148"/>
      <c r="EEH194" s="148"/>
      <c r="EEI194" s="148"/>
      <c r="EEJ194" s="148"/>
      <c r="EEK194" s="148"/>
      <c r="EEL194" s="148"/>
      <c r="EEM194" s="148"/>
      <c r="EEN194" s="148"/>
      <c r="EEO194" s="148"/>
      <c r="EEP194" s="148"/>
      <c r="EEQ194" s="148"/>
      <c r="EER194" s="148"/>
      <c r="EES194" s="148"/>
      <c r="EET194" s="148"/>
      <c r="EEU194" s="148"/>
      <c r="EEV194" s="148"/>
      <c r="EEW194" s="148"/>
      <c r="EEX194" s="148"/>
      <c r="EEY194" s="148"/>
      <c r="EEZ194" s="148"/>
      <c r="EFA194" s="148"/>
      <c r="EFB194" s="148"/>
      <c r="EFC194" s="148"/>
      <c r="EFD194" s="148"/>
      <c r="EFE194" s="148"/>
      <c r="EFF194" s="148"/>
      <c r="EFG194" s="148"/>
      <c r="EFH194" s="148"/>
      <c r="EFI194" s="148"/>
      <c r="EFJ194" s="148"/>
      <c r="EFK194" s="148"/>
      <c r="EFL194" s="148"/>
      <c r="EFM194" s="148"/>
      <c r="EFN194" s="148"/>
      <c r="EFO194" s="148"/>
      <c r="EFP194" s="148"/>
      <c r="EFQ194" s="148"/>
      <c r="EFR194" s="148"/>
      <c r="EFS194" s="148"/>
      <c r="EFT194" s="148"/>
      <c r="EFU194" s="148"/>
      <c r="EFV194" s="148"/>
      <c r="EFW194" s="148"/>
      <c r="EFX194" s="148"/>
      <c r="EFY194" s="148"/>
      <c r="EFZ194" s="148"/>
      <c r="EGA194" s="148"/>
      <c r="EGB194" s="148"/>
      <c r="EGC194" s="148"/>
      <c r="EGD194" s="148"/>
      <c r="EGE194" s="148"/>
      <c r="EGF194" s="148"/>
      <c r="EGG194" s="148"/>
      <c r="EGH194" s="148"/>
      <c r="EGI194" s="148"/>
      <c r="EGJ194" s="148"/>
      <c r="EGK194" s="148"/>
      <c r="EGL194" s="148"/>
      <c r="EGM194" s="148"/>
      <c r="EGN194" s="148"/>
      <c r="EGO194" s="148"/>
      <c r="EGP194" s="148"/>
      <c r="EGQ194" s="148"/>
      <c r="EGR194" s="148"/>
      <c r="EGS194" s="148"/>
      <c r="EGT194" s="148"/>
      <c r="EGU194" s="148"/>
      <c r="EGV194" s="148"/>
      <c r="EGW194" s="148"/>
      <c r="EGX194" s="148"/>
      <c r="EGY194" s="148"/>
      <c r="EGZ194" s="148"/>
      <c r="EHA194" s="148"/>
      <c r="EHB194" s="148"/>
      <c r="EHC194" s="148"/>
      <c r="EHD194" s="148"/>
      <c r="EHE194" s="148"/>
      <c r="EHF194" s="148"/>
      <c r="EHG194" s="148"/>
      <c r="EHH194" s="148"/>
      <c r="EHI194" s="148"/>
      <c r="EHJ194" s="148"/>
      <c r="EHK194" s="148"/>
      <c r="EHL194" s="148"/>
      <c r="EHM194" s="148"/>
      <c r="EHN194" s="148"/>
      <c r="EHO194" s="148"/>
      <c r="EHP194" s="148"/>
      <c r="EHQ194" s="148"/>
      <c r="EHR194" s="148"/>
      <c r="EHS194" s="148"/>
      <c r="EHT194" s="148"/>
      <c r="EHU194" s="148"/>
      <c r="EHV194" s="148"/>
      <c r="EHW194" s="148"/>
      <c r="EHX194" s="148"/>
      <c r="EHY194" s="148"/>
      <c r="EHZ194" s="148"/>
      <c r="EIA194" s="148"/>
      <c r="EIB194" s="148"/>
      <c r="EIC194" s="148"/>
      <c r="EID194" s="148"/>
      <c r="EIE194" s="148"/>
      <c r="EIF194" s="148"/>
      <c r="EIG194" s="148"/>
      <c r="EIH194" s="148"/>
      <c r="EII194" s="148"/>
      <c r="EIJ194" s="148"/>
      <c r="EIK194" s="148"/>
      <c r="EIL194" s="148"/>
      <c r="EIM194" s="148"/>
      <c r="EIN194" s="148"/>
      <c r="EIO194" s="148"/>
      <c r="EIP194" s="148"/>
      <c r="EIQ194" s="148"/>
      <c r="EIR194" s="148"/>
      <c r="EIS194" s="148"/>
      <c r="EIT194" s="148"/>
      <c r="EIU194" s="148"/>
      <c r="EIV194" s="148"/>
      <c r="EIW194" s="148"/>
      <c r="EIX194" s="148"/>
      <c r="EIY194" s="148"/>
      <c r="EIZ194" s="148"/>
      <c r="EJA194" s="148"/>
      <c r="EJB194" s="148"/>
      <c r="EJC194" s="148"/>
      <c r="EJD194" s="148"/>
      <c r="EJE194" s="148"/>
      <c r="EJF194" s="148"/>
      <c r="EJG194" s="148"/>
      <c r="EJH194" s="148"/>
      <c r="EJI194" s="148"/>
      <c r="EJJ194" s="148"/>
      <c r="EJK194" s="148"/>
      <c r="EJL194" s="148"/>
      <c r="EJM194" s="148"/>
      <c r="EJN194" s="148"/>
      <c r="EJO194" s="148"/>
      <c r="EJP194" s="148"/>
      <c r="EJQ194" s="148"/>
      <c r="EJR194" s="148"/>
      <c r="EJS194" s="148"/>
      <c r="EJT194" s="148"/>
      <c r="EJU194" s="148"/>
      <c r="EJV194" s="148"/>
      <c r="EJW194" s="148"/>
      <c r="EJX194" s="148"/>
      <c r="EJY194" s="148"/>
      <c r="EJZ194" s="148"/>
      <c r="EKA194" s="148"/>
      <c r="EKB194" s="148"/>
      <c r="EKC194" s="148"/>
      <c r="EKD194" s="148"/>
      <c r="EKE194" s="148"/>
      <c r="EKF194" s="148"/>
      <c r="EKG194" s="148"/>
      <c r="EKH194" s="148"/>
      <c r="EKI194" s="148"/>
      <c r="EKJ194" s="148"/>
      <c r="EKK194" s="148"/>
      <c r="EKL194" s="148"/>
      <c r="EKM194" s="148"/>
      <c r="EKN194" s="148"/>
      <c r="EKO194" s="148"/>
      <c r="EKP194" s="148"/>
      <c r="EKQ194" s="148"/>
      <c r="EKR194" s="148"/>
      <c r="EKS194" s="148"/>
      <c r="EKT194" s="148"/>
      <c r="EKU194" s="148"/>
      <c r="EKV194" s="148"/>
      <c r="EKW194" s="148"/>
      <c r="EKX194" s="148"/>
      <c r="EKY194" s="148"/>
      <c r="EKZ194" s="148"/>
      <c r="ELA194" s="148"/>
      <c r="ELB194" s="148"/>
      <c r="ELC194" s="148"/>
      <c r="ELD194" s="148"/>
      <c r="ELE194" s="148"/>
      <c r="ELF194" s="148"/>
      <c r="ELG194" s="148"/>
      <c r="ELH194" s="148"/>
      <c r="ELI194" s="148"/>
      <c r="ELJ194" s="148"/>
      <c r="ELK194" s="148"/>
      <c r="ELL194" s="148"/>
      <c r="ELM194" s="148"/>
      <c r="ELN194" s="148"/>
      <c r="ELO194" s="148"/>
      <c r="ELP194" s="148"/>
      <c r="ELQ194" s="148"/>
      <c r="ELR194" s="148"/>
      <c r="ELS194" s="148"/>
      <c r="ELT194" s="148"/>
      <c r="ELU194" s="148"/>
      <c r="ELV194" s="148"/>
      <c r="ELW194" s="148"/>
      <c r="ELX194" s="148"/>
      <c r="ELY194" s="148"/>
      <c r="ELZ194" s="148"/>
      <c r="EMA194" s="148"/>
      <c r="EMB194" s="148"/>
      <c r="EMC194" s="148"/>
      <c r="EMD194" s="148"/>
      <c r="EME194" s="148"/>
      <c r="EMF194" s="148"/>
      <c r="EMG194" s="148"/>
      <c r="EMH194" s="148"/>
      <c r="EMI194" s="148"/>
      <c r="EMJ194" s="148"/>
      <c r="EMK194" s="148"/>
      <c r="EML194" s="148"/>
      <c r="EMM194" s="148"/>
      <c r="EMN194" s="148"/>
      <c r="EMO194" s="148"/>
      <c r="EMP194" s="148"/>
      <c r="EMQ194" s="148"/>
      <c r="EMR194" s="148"/>
      <c r="EMS194" s="148"/>
      <c r="EMT194" s="148"/>
      <c r="EMU194" s="148"/>
      <c r="EMV194" s="148"/>
      <c r="EMW194" s="148"/>
      <c r="EMX194" s="148"/>
      <c r="EMY194" s="148"/>
      <c r="EMZ194" s="148"/>
      <c r="ENA194" s="148"/>
      <c r="ENB194" s="148"/>
      <c r="ENC194" s="148"/>
      <c r="END194" s="148"/>
      <c r="ENE194" s="148"/>
      <c r="ENF194" s="148"/>
      <c r="ENG194" s="148"/>
      <c r="ENH194" s="148"/>
      <c r="ENI194" s="148"/>
      <c r="ENJ194" s="148"/>
      <c r="ENK194" s="148"/>
      <c r="ENL194" s="148"/>
      <c r="ENM194" s="148"/>
      <c r="ENN194" s="148"/>
      <c r="ENO194" s="148"/>
      <c r="ENP194" s="148"/>
      <c r="ENQ194" s="148"/>
      <c r="ENR194" s="148"/>
      <c r="ENS194" s="148"/>
      <c r="ENT194" s="148"/>
      <c r="ENU194" s="148"/>
      <c r="ENV194" s="148"/>
      <c r="ENW194" s="148"/>
      <c r="ENX194" s="148"/>
      <c r="ENY194" s="148"/>
      <c r="ENZ194" s="148"/>
      <c r="EOA194" s="148"/>
      <c r="EOB194" s="148"/>
      <c r="EOC194" s="148"/>
      <c r="EOD194" s="148"/>
      <c r="EOE194" s="148"/>
      <c r="EOF194" s="148"/>
      <c r="EOG194" s="148"/>
      <c r="EOH194" s="148"/>
      <c r="EOI194" s="148"/>
      <c r="EOJ194" s="148"/>
      <c r="EOK194" s="148"/>
      <c r="EOL194" s="148"/>
      <c r="EOM194" s="148"/>
      <c r="EON194" s="148"/>
      <c r="EOO194" s="148"/>
      <c r="EOP194" s="148"/>
      <c r="EOQ194" s="148"/>
      <c r="EOR194" s="148"/>
      <c r="EOS194" s="148"/>
      <c r="EOT194" s="148"/>
      <c r="EOU194" s="148"/>
      <c r="EOV194" s="148"/>
      <c r="EOW194" s="148"/>
      <c r="EOX194" s="148"/>
      <c r="EOY194" s="148"/>
      <c r="EOZ194" s="148"/>
      <c r="EPA194" s="148"/>
      <c r="EPB194" s="148"/>
      <c r="EPC194" s="148"/>
      <c r="EPD194" s="148"/>
      <c r="EPE194" s="148"/>
      <c r="EPF194" s="148"/>
      <c r="EPG194" s="148"/>
      <c r="EPH194" s="148"/>
      <c r="EPI194" s="148"/>
      <c r="EPJ194" s="148"/>
      <c r="EPK194" s="148"/>
      <c r="EPL194" s="148"/>
      <c r="EPM194" s="148"/>
      <c r="EPN194" s="148"/>
      <c r="EPO194" s="148"/>
      <c r="EPP194" s="148"/>
      <c r="EPQ194" s="148"/>
      <c r="EPR194" s="148"/>
      <c r="EPS194" s="148"/>
      <c r="EPT194" s="148"/>
      <c r="EPU194" s="148"/>
      <c r="EPV194" s="148"/>
      <c r="EPW194" s="148"/>
      <c r="EPX194" s="148"/>
      <c r="EPY194" s="148"/>
      <c r="EPZ194" s="148"/>
      <c r="EQA194" s="148"/>
      <c r="EQB194" s="148"/>
      <c r="EQC194" s="148"/>
      <c r="EQD194" s="148"/>
      <c r="EQE194" s="148"/>
      <c r="EQF194" s="148"/>
      <c r="EQG194" s="148"/>
      <c r="EQH194" s="148"/>
      <c r="EQI194" s="148"/>
      <c r="EQJ194" s="148"/>
      <c r="EQK194" s="148"/>
      <c r="EQL194" s="148"/>
      <c r="EQM194" s="148"/>
      <c r="EQN194" s="148"/>
      <c r="EQO194" s="148"/>
      <c r="EQP194" s="148"/>
      <c r="EQQ194" s="148"/>
      <c r="EQR194" s="148"/>
      <c r="EQS194" s="148"/>
      <c r="EQT194" s="148"/>
      <c r="EQU194" s="148"/>
      <c r="EQV194" s="148"/>
      <c r="EQW194" s="148"/>
      <c r="EQX194" s="148"/>
      <c r="EQY194" s="148"/>
      <c r="EQZ194" s="148"/>
      <c r="ERA194" s="148"/>
      <c r="ERB194" s="148"/>
      <c r="ERC194" s="148"/>
      <c r="ERD194" s="148"/>
      <c r="ERE194" s="148"/>
      <c r="ERF194" s="148"/>
      <c r="ERG194" s="148"/>
      <c r="ERH194" s="148"/>
      <c r="ERI194" s="148"/>
      <c r="ERJ194" s="148"/>
      <c r="ERK194" s="148"/>
      <c r="ERL194" s="148"/>
      <c r="ERM194" s="148"/>
      <c r="ERN194" s="148"/>
      <c r="ERO194" s="148"/>
      <c r="ERP194" s="148"/>
      <c r="ERQ194" s="148"/>
      <c r="ERR194" s="148"/>
      <c r="ERS194" s="148"/>
      <c r="ERT194" s="148"/>
      <c r="ERU194" s="148"/>
      <c r="ERV194" s="148"/>
      <c r="ERW194" s="148"/>
      <c r="ERX194" s="148"/>
      <c r="ERY194" s="148"/>
      <c r="ERZ194" s="148"/>
      <c r="ESA194" s="148"/>
      <c r="ESB194" s="148"/>
      <c r="ESC194" s="148"/>
      <c r="ESD194" s="148"/>
      <c r="ESE194" s="148"/>
      <c r="ESF194" s="148"/>
      <c r="ESG194" s="148"/>
      <c r="ESH194" s="148"/>
      <c r="ESI194" s="148"/>
      <c r="ESJ194" s="148"/>
      <c r="ESK194" s="148"/>
      <c r="ESL194" s="148"/>
      <c r="ESM194" s="148"/>
      <c r="ESN194" s="148"/>
      <c r="ESO194" s="148"/>
      <c r="ESP194" s="148"/>
      <c r="ESQ194" s="148"/>
      <c r="ESR194" s="148"/>
      <c r="ESS194" s="148"/>
      <c r="EST194" s="148"/>
      <c r="ESU194" s="148"/>
      <c r="ESV194" s="148"/>
      <c r="ESW194" s="148"/>
      <c r="ESX194" s="148"/>
      <c r="ESY194" s="148"/>
      <c r="ESZ194" s="148"/>
      <c r="ETA194" s="148"/>
      <c r="ETB194" s="148"/>
      <c r="ETC194" s="148"/>
      <c r="ETD194" s="148"/>
      <c r="ETE194" s="148"/>
      <c r="ETF194" s="148"/>
      <c r="ETG194" s="148"/>
      <c r="ETH194" s="148"/>
      <c r="ETI194" s="148"/>
      <c r="ETJ194" s="148"/>
      <c r="ETK194" s="148"/>
      <c r="ETL194" s="148"/>
      <c r="ETM194" s="148"/>
      <c r="ETN194" s="148"/>
      <c r="ETO194" s="148"/>
      <c r="ETP194" s="148"/>
      <c r="ETQ194" s="148"/>
      <c r="ETR194" s="148"/>
      <c r="ETS194" s="148"/>
      <c r="ETT194" s="148"/>
      <c r="ETU194" s="148"/>
      <c r="ETV194" s="148"/>
      <c r="ETW194" s="148"/>
      <c r="ETX194" s="148"/>
      <c r="ETY194" s="148"/>
      <c r="ETZ194" s="148"/>
      <c r="EUA194" s="148"/>
      <c r="EUB194" s="148"/>
      <c r="EUC194" s="148"/>
      <c r="EUD194" s="148"/>
      <c r="EUE194" s="148"/>
      <c r="EUF194" s="148"/>
      <c r="EUG194" s="148"/>
      <c r="EUH194" s="148"/>
      <c r="EUI194" s="148"/>
      <c r="EUJ194" s="148"/>
      <c r="EUK194" s="148"/>
      <c r="EUL194" s="148"/>
      <c r="EUM194" s="148"/>
      <c r="EUN194" s="148"/>
      <c r="EUO194" s="148"/>
      <c r="EUP194" s="148"/>
      <c r="EUQ194" s="148"/>
      <c r="EUR194" s="148"/>
      <c r="EUS194" s="148"/>
      <c r="EUT194" s="148"/>
      <c r="EUU194" s="148"/>
      <c r="EUV194" s="148"/>
      <c r="EUW194" s="148"/>
      <c r="EUX194" s="148"/>
      <c r="EUY194" s="148"/>
      <c r="EUZ194" s="148"/>
      <c r="EVA194" s="148"/>
      <c r="EVB194" s="148"/>
      <c r="EVC194" s="148"/>
      <c r="EVD194" s="148"/>
      <c r="EVE194" s="148"/>
      <c r="EVF194" s="148"/>
      <c r="EVG194" s="148"/>
      <c r="EVH194" s="148"/>
      <c r="EVI194" s="148"/>
      <c r="EVJ194" s="148"/>
      <c r="EVK194" s="148"/>
      <c r="EVL194" s="148"/>
      <c r="EVM194" s="148"/>
      <c r="EVN194" s="148"/>
      <c r="EVO194" s="148"/>
      <c r="EVP194" s="148"/>
      <c r="EVQ194" s="148"/>
      <c r="EVR194" s="148"/>
      <c r="EVS194" s="148"/>
      <c r="EVT194" s="148"/>
      <c r="EVU194" s="148"/>
      <c r="EVV194" s="148"/>
      <c r="EVW194" s="148"/>
      <c r="EVX194" s="148"/>
      <c r="EVY194" s="148"/>
      <c r="EVZ194" s="148"/>
      <c r="EWA194" s="148"/>
      <c r="EWB194" s="148"/>
      <c r="EWC194" s="148"/>
      <c r="EWD194" s="148"/>
      <c r="EWE194" s="148"/>
      <c r="EWF194" s="148"/>
      <c r="EWG194" s="148"/>
      <c r="EWH194" s="148"/>
      <c r="EWI194" s="148"/>
      <c r="EWJ194" s="148"/>
      <c r="EWK194" s="148"/>
      <c r="EWL194" s="148"/>
      <c r="EWM194" s="148"/>
      <c r="EWN194" s="148"/>
      <c r="EWO194" s="148"/>
      <c r="EWP194" s="148"/>
      <c r="EWQ194" s="148"/>
      <c r="EWR194" s="148"/>
      <c r="EWS194" s="148"/>
      <c r="EWT194" s="148"/>
      <c r="EWU194" s="148"/>
      <c r="EWV194" s="148"/>
      <c r="EWW194" s="148"/>
      <c r="EWX194" s="148"/>
      <c r="EWY194" s="148"/>
      <c r="EWZ194" s="148"/>
      <c r="EXA194" s="148"/>
      <c r="EXB194" s="148"/>
      <c r="EXC194" s="148"/>
      <c r="EXD194" s="148"/>
      <c r="EXE194" s="148"/>
      <c r="EXF194" s="148"/>
      <c r="EXG194" s="148"/>
      <c r="EXH194" s="148"/>
      <c r="EXI194" s="148"/>
      <c r="EXJ194" s="148"/>
      <c r="EXK194" s="148"/>
      <c r="EXL194" s="148"/>
      <c r="EXM194" s="148"/>
      <c r="EXN194" s="148"/>
      <c r="EXO194" s="148"/>
      <c r="EXP194" s="148"/>
      <c r="EXQ194" s="148"/>
      <c r="EXR194" s="148"/>
      <c r="EXS194" s="148"/>
      <c r="EXT194" s="148"/>
      <c r="EXU194" s="148"/>
      <c r="EXV194" s="148"/>
      <c r="EXW194" s="148"/>
      <c r="EXX194" s="148"/>
      <c r="EXY194" s="148"/>
      <c r="EXZ194" s="148"/>
      <c r="EYA194" s="148"/>
      <c r="EYB194" s="148"/>
      <c r="EYC194" s="148"/>
      <c r="EYD194" s="148"/>
      <c r="EYE194" s="148"/>
      <c r="EYF194" s="148"/>
      <c r="EYG194" s="148"/>
      <c r="EYH194" s="148"/>
      <c r="EYI194" s="148"/>
      <c r="EYJ194" s="148"/>
      <c r="EYK194" s="148"/>
      <c r="EYL194" s="148"/>
      <c r="EYM194" s="148"/>
      <c r="EYN194" s="148"/>
      <c r="EYO194" s="148"/>
      <c r="EYP194" s="148"/>
      <c r="EYQ194" s="148"/>
      <c r="EYR194" s="148"/>
      <c r="EYS194" s="148"/>
      <c r="EYT194" s="148"/>
      <c r="EYU194" s="148"/>
      <c r="EYV194" s="148"/>
      <c r="EYW194" s="148"/>
      <c r="EYX194" s="148"/>
      <c r="EYY194" s="148"/>
      <c r="EYZ194" s="148"/>
      <c r="EZA194" s="148"/>
      <c r="EZB194" s="148"/>
      <c r="EZC194" s="148"/>
      <c r="EZD194" s="148"/>
      <c r="EZE194" s="148"/>
      <c r="EZF194" s="148"/>
      <c r="EZG194" s="148"/>
      <c r="EZH194" s="148"/>
      <c r="EZI194" s="148"/>
      <c r="EZJ194" s="148"/>
      <c r="EZK194" s="148"/>
      <c r="EZL194" s="148"/>
      <c r="EZM194" s="148"/>
      <c r="EZN194" s="148"/>
      <c r="EZO194" s="148"/>
      <c r="EZP194" s="148"/>
      <c r="EZQ194" s="148"/>
      <c r="EZR194" s="148"/>
      <c r="EZS194" s="148"/>
      <c r="EZT194" s="148"/>
      <c r="EZU194" s="148"/>
      <c r="EZV194" s="148"/>
      <c r="EZW194" s="148"/>
      <c r="EZX194" s="148"/>
      <c r="EZY194" s="148"/>
      <c r="EZZ194" s="148"/>
      <c r="FAA194" s="148"/>
      <c r="FAB194" s="148"/>
      <c r="FAC194" s="148"/>
      <c r="FAD194" s="148"/>
      <c r="FAE194" s="148"/>
      <c r="FAF194" s="148"/>
      <c r="FAG194" s="148"/>
      <c r="FAH194" s="148"/>
      <c r="FAI194" s="148"/>
      <c r="FAJ194" s="148"/>
      <c r="FAK194" s="148"/>
      <c r="FAL194" s="148"/>
      <c r="FAM194" s="148"/>
      <c r="FAN194" s="148"/>
      <c r="FAO194" s="148"/>
      <c r="FAP194" s="148"/>
      <c r="FAQ194" s="148"/>
      <c r="FAR194" s="148"/>
      <c r="FAS194" s="148"/>
      <c r="FAT194" s="148"/>
      <c r="FAU194" s="148"/>
      <c r="FAV194" s="148"/>
      <c r="FAW194" s="148"/>
      <c r="FAX194" s="148"/>
      <c r="FAY194" s="148"/>
      <c r="FAZ194" s="148"/>
      <c r="FBA194" s="148"/>
      <c r="FBB194" s="148"/>
      <c r="FBC194" s="148"/>
      <c r="FBD194" s="148"/>
      <c r="FBE194" s="148"/>
      <c r="FBF194" s="148"/>
      <c r="FBG194" s="148"/>
      <c r="FBH194" s="148"/>
      <c r="FBI194" s="148"/>
      <c r="FBJ194" s="148"/>
      <c r="FBK194" s="148"/>
      <c r="FBL194" s="148"/>
      <c r="FBM194" s="148"/>
      <c r="FBN194" s="148"/>
      <c r="FBO194" s="148"/>
      <c r="FBP194" s="148"/>
      <c r="FBQ194" s="148"/>
      <c r="FBR194" s="148"/>
      <c r="FBS194" s="148"/>
      <c r="FBT194" s="148"/>
      <c r="FBU194" s="148"/>
      <c r="FBV194" s="148"/>
      <c r="FBW194" s="148"/>
      <c r="FBX194" s="148"/>
      <c r="FBY194" s="148"/>
      <c r="FBZ194" s="148"/>
      <c r="FCA194" s="148"/>
      <c r="FCB194" s="148"/>
      <c r="FCC194" s="148"/>
      <c r="FCD194" s="148"/>
      <c r="FCE194" s="148"/>
      <c r="FCF194" s="148"/>
      <c r="FCG194" s="148"/>
      <c r="FCH194" s="148"/>
      <c r="FCI194" s="148"/>
      <c r="FCJ194" s="148"/>
      <c r="FCK194" s="148"/>
      <c r="FCL194" s="148"/>
      <c r="FCM194" s="148"/>
      <c r="FCN194" s="148"/>
      <c r="FCO194" s="148"/>
      <c r="FCP194" s="148"/>
      <c r="FCQ194" s="148"/>
      <c r="FCR194" s="148"/>
      <c r="FCS194" s="148"/>
      <c r="FCT194" s="148"/>
      <c r="FCU194" s="148"/>
      <c r="FCV194" s="148"/>
      <c r="FCW194" s="148"/>
      <c r="FCX194" s="148"/>
      <c r="FCY194" s="148"/>
      <c r="FCZ194" s="148"/>
      <c r="FDA194" s="148"/>
      <c r="FDB194" s="148"/>
      <c r="FDC194" s="148"/>
      <c r="FDD194" s="148"/>
      <c r="FDE194" s="148"/>
      <c r="FDF194" s="148"/>
      <c r="FDG194" s="148"/>
      <c r="FDH194" s="148"/>
      <c r="FDI194" s="148"/>
      <c r="FDJ194" s="148"/>
      <c r="FDK194" s="148"/>
      <c r="FDL194" s="148"/>
      <c r="FDM194" s="148"/>
      <c r="FDN194" s="148"/>
      <c r="FDO194" s="148"/>
      <c r="FDP194" s="148"/>
      <c r="FDQ194" s="148"/>
      <c r="FDR194" s="148"/>
      <c r="FDS194" s="148"/>
      <c r="FDT194" s="148"/>
      <c r="FDU194" s="148"/>
      <c r="FDV194" s="148"/>
      <c r="FDW194" s="148"/>
      <c r="FDX194" s="148"/>
      <c r="FDY194" s="148"/>
      <c r="FDZ194" s="148"/>
      <c r="FEA194" s="148"/>
      <c r="FEB194" s="148"/>
      <c r="FEC194" s="148"/>
      <c r="FED194" s="148"/>
      <c r="FEE194" s="148"/>
      <c r="FEF194" s="148"/>
      <c r="FEG194" s="148"/>
      <c r="FEH194" s="148"/>
      <c r="FEI194" s="148"/>
      <c r="FEJ194" s="148"/>
      <c r="FEK194" s="148"/>
      <c r="FEL194" s="148"/>
      <c r="FEM194" s="148"/>
      <c r="FEN194" s="148"/>
      <c r="FEO194" s="148"/>
      <c r="FEP194" s="148"/>
      <c r="FEQ194" s="148"/>
      <c r="FER194" s="148"/>
      <c r="FES194" s="148"/>
      <c r="FET194" s="148"/>
      <c r="FEU194" s="148"/>
      <c r="FEV194" s="148"/>
      <c r="FEW194" s="148"/>
      <c r="FEX194" s="148"/>
      <c r="FEY194" s="148"/>
      <c r="FEZ194" s="148"/>
      <c r="FFA194" s="148"/>
      <c r="FFB194" s="148"/>
      <c r="FFC194" s="148"/>
      <c r="FFD194" s="148"/>
      <c r="FFE194" s="148"/>
      <c r="FFF194" s="148"/>
      <c r="FFG194" s="148"/>
      <c r="FFH194" s="148"/>
      <c r="FFI194" s="148"/>
      <c r="FFJ194" s="148"/>
      <c r="FFK194" s="148"/>
      <c r="FFL194" s="148"/>
      <c r="FFM194" s="148"/>
      <c r="FFN194" s="148"/>
      <c r="FFO194" s="148"/>
      <c r="FFP194" s="148"/>
      <c r="FFQ194" s="148"/>
      <c r="FFR194" s="148"/>
      <c r="FFS194" s="148"/>
      <c r="FFT194" s="148"/>
      <c r="FFU194" s="148"/>
      <c r="FFV194" s="148"/>
      <c r="FFW194" s="148"/>
      <c r="FFX194" s="148"/>
      <c r="FFY194" s="148"/>
      <c r="FFZ194" s="148"/>
      <c r="FGA194" s="148"/>
      <c r="FGB194" s="148"/>
      <c r="FGC194" s="148"/>
      <c r="FGD194" s="148"/>
      <c r="FGE194" s="148"/>
      <c r="FGF194" s="148"/>
      <c r="FGG194" s="148"/>
      <c r="FGH194" s="148"/>
      <c r="FGI194" s="148"/>
      <c r="FGJ194" s="148"/>
      <c r="FGK194" s="148"/>
      <c r="FGL194" s="148"/>
      <c r="FGM194" s="148"/>
      <c r="FGN194" s="148"/>
      <c r="FGO194" s="148"/>
      <c r="FGP194" s="148"/>
      <c r="FGQ194" s="148"/>
      <c r="FGR194" s="148"/>
      <c r="FGS194" s="148"/>
      <c r="FGT194" s="148"/>
      <c r="FGU194" s="148"/>
      <c r="FGV194" s="148"/>
      <c r="FGW194" s="148"/>
      <c r="FGX194" s="148"/>
      <c r="FGY194" s="148"/>
      <c r="FGZ194" s="148"/>
      <c r="FHA194" s="148"/>
      <c r="FHB194" s="148"/>
      <c r="FHC194" s="148"/>
      <c r="FHD194" s="148"/>
      <c r="FHE194" s="148"/>
      <c r="FHF194" s="148"/>
      <c r="FHG194" s="148"/>
      <c r="FHH194" s="148"/>
      <c r="FHI194" s="148"/>
      <c r="FHJ194" s="148"/>
      <c r="FHK194" s="148"/>
      <c r="FHL194" s="148"/>
      <c r="FHM194" s="148"/>
      <c r="FHN194" s="148"/>
      <c r="FHO194" s="148"/>
      <c r="FHP194" s="148"/>
      <c r="FHQ194" s="148"/>
      <c r="FHR194" s="148"/>
      <c r="FHS194" s="148"/>
      <c r="FHT194" s="148"/>
      <c r="FHU194" s="148"/>
      <c r="FHV194" s="148"/>
      <c r="FHW194" s="148"/>
      <c r="FHX194" s="148"/>
      <c r="FHY194" s="148"/>
      <c r="FHZ194" s="148"/>
      <c r="FIA194" s="148"/>
      <c r="FIB194" s="148"/>
      <c r="FIC194" s="148"/>
      <c r="FID194" s="148"/>
      <c r="FIE194" s="148"/>
      <c r="FIF194" s="148"/>
      <c r="FIG194" s="148"/>
      <c r="FIH194" s="148"/>
      <c r="FII194" s="148"/>
      <c r="FIJ194" s="148"/>
      <c r="FIK194" s="148"/>
      <c r="FIL194" s="148"/>
      <c r="FIM194" s="148"/>
      <c r="FIN194" s="148"/>
      <c r="FIO194" s="148"/>
      <c r="FIP194" s="148"/>
      <c r="FIQ194" s="148"/>
      <c r="FIR194" s="148"/>
      <c r="FIS194" s="148"/>
      <c r="FIT194" s="148"/>
      <c r="FIU194" s="148"/>
      <c r="FIV194" s="148"/>
      <c r="FIW194" s="148"/>
      <c r="FIX194" s="148"/>
      <c r="FIY194" s="148"/>
      <c r="FIZ194" s="148"/>
      <c r="FJA194" s="148"/>
      <c r="FJB194" s="148"/>
      <c r="FJC194" s="148"/>
      <c r="FJD194" s="148"/>
      <c r="FJE194" s="148"/>
      <c r="FJF194" s="148"/>
      <c r="FJG194" s="148"/>
      <c r="FJH194" s="148"/>
      <c r="FJI194" s="148"/>
      <c r="FJJ194" s="148"/>
      <c r="FJK194" s="148"/>
      <c r="FJL194" s="148"/>
      <c r="FJM194" s="148"/>
      <c r="FJN194" s="148"/>
      <c r="FJO194" s="148"/>
      <c r="FJP194" s="148"/>
      <c r="FJQ194" s="148"/>
      <c r="FJR194" s="148"/>
      <c r="FJS194" s="148"/>
      <c r="FJT194" s="148"/>
      <c r="FJU194" s="148"/>
      <c r="FJV194" s="148"/>
      <c r="FJW194" s="148"/>
      <c r="FJX194" s="148"/>
      <c r="FJY194" s="148"/>
      <c r="FJZ194" s="148"/>
      <c r="FKA194" s="148"/>
      <c r="FKB194" s="148"/>
      <c r="FKC194" s="148"/>
      <c r="FKD194" s="148"/>
      <c r="FKE194" s="148"/>
      <c r="FKF194" s="148"/>
      <c r="FKG194" s="148"/>
      <c r="FKH194" s="148"/>
      <c r="FKI194" s="148"/>
      <c r="FKJ194" s="148"/>
      <c r="FKK194" s="148"/>
      <c r="FKL194" s="148"/>
      <c r="FKM194" s="148"/>
      <c r="FKN194" s="148"/>
      <c r="FKO194" s="148"/>
      <c r="FKP194" s="148"/>
      <c r="FKQ194" s="148"/>
      <c r="FKR194" s="148"/>
      <c r="FKS194" s="148"/>
      <c r="FKT194" s="148"/>
      <c r="FKU194" s="148"/>
      <c r="FKV194" s="148"/>
      <c r="FKW194" s="148"/>
      <c r="FKX194" s="148"/>
      <c r="FKY194" s="148"/>
      <c r="FKZ194" s="148"/>
      <c r="FLA194" s="148"/>
      <c r="FLB194" s="148"/>
      <c r="FLC194" s="148"/>
      <c r="FLD194" s="148"/>
      <c r="FLE194" s="148"/>
      <c r="FLF194" s="148"/>
      <c r="FLG194" s="148"/>
      <c r="FLH194" s="148"/>
      <c r="FLI194" s="148"/>
      <c r="FLJ194" s="148"/>
      <c r="FLK194" s="148"/>
      <c r="FLL194" s="148"/>
      <c r="FLM194" s="148"/>
      <c r="FLN194" s="148"/>
      <c r="FLO194" s="148"/>
      <c r="FLP194" s="148"/>
      <c r="FLQ194" s="148"/>
      <c r="FLR194" s="148"/>
      <c r="FLS194" s="148"/>
      <c r="FLT194" s="148"/>
      <c r="FLU194" s="148"/>
      <c r="FLV194" s="148"/>
      <c r="FLW194" s="148"/>
      <c r="FLX194" s="148"/>
      <c r="FLY194" s="148"/>
      <c r="FLZ194" s="148"/>
      <c r="FMA194" s="148"/>
      <c r="FMB194" s="148"/>
      <c r="FMC194" s="148"/>
      <c r="FMD194" s="148"/>
      <c r="FME194" s="148"/>
      <c r="FMF194" s="148"/>
      <c r="FMG194" s="148"/>
      <c r="FMH194" s="148"/>
      <c r="FMI194" s="148"/>
      <c r="FMJ194" s="148"/>
      <c r="FMK194" s="148"/>
      <c r="FML194" s="148"/>
      <c r="FMM194" s="148"/>
      <c r="FMN194" s="148"/>
      <c r="FMO194" s="148"/>
      <c r="FMP194" s="148"/>
      <c r="FMQ194" s="148"/>
      <c r="FMR194" s="148"/>
      <c r="FMS194" s="148"/>
      <c r="FMT194" s="148"/>
      <c r="FMU194" s="148"/>
      <c r="FMV194" s="148"/>
      <c r="FMW194" s="148"/>
      <c r="FMX194" s="148"/>
      <c r="FMY194" s="148"/>
      <c r="FMZ194" s="148"/>
      <c r="FNA194" s="148"/>
      <c r="FNB194" s="148"/>
      <c r="FNC194" s="148"/>
      <c r="FND194" s="148"/>
      <c r="FNE194" s="148"/>
      <c r="FNF194" s="148"/>
      <c r="FNG194" s="148"/>
      <c r="FNH194" s="148"/>
      <c r="FNI194" s="148"/>
      <c r="FNJ194" s="148"/>
      <c r="FNK194" s="148"/>
      <c r="FNL194" s="148"/>
      <c r="FNM194" s="148"/>
      <c r="FNN194" s="148"/>
      <c r="FNO194" s="148"/>
      <c r="FNP194" s="148"/>
      <c r="FNQ194" s="148"/>
      <c r="FNR194" s="148"/>
      <c r="FNS194" s="148"/>
      <c r="FNT194" s="148"/>
      <c r="FNU194" s="148"/>
      <c r="FNV194" s="148"/>
      <c r="FNW194" s="148"/>
      <c r="FNX194" s="148"/>
      <c r="FNY194" s="148"/>
      <c r="FNZ194" s="148"/>
      <c r="FOA194" s="148"/>
      <c r="FOB194" s="148"/>
      <c r="FOC194" s="148"/>
      <c r="FOD194" s="148"/>
      <c r="FOE194" s="148"/>
      <c r="FOF194" s="148"/>
      <c r="FOG194" s="148"/>
      <c r="FOH194" s="148"/>
      <c r="FOI194" s="148"/>
      <c r="FOJ194" s="148"/>
      <c r="FOK194" s="148"/>
      <c r="FOL194" s="148"/>
      <c r="FOM194" s="148"/>
      <c r="FON194" s="148"/>
      <c r="FOO194" s="148"/>
      <c r="FOP194" s="148"/>
      <c r="FOQ194" s="148"/>
      <c r="FOR194" s="148"/>
      <c r="FOS194" s="148"/>
      <c r="FOT194" s="148"/>
      <c r="FOU194" s="148"/>
      <c r="FOV194" s="148"/>
      <c r="FOW194" s="148"/>
      <c r="FOX194" s="148"/>
      <c r="FOY194" s="148"/>
      <c r="FOZ194" s="148"/>
      <c r="FPA194" s="148"/>
      <c r="FPB194" s="148"/>
      <c r="FPC194" s="148"/>
      <c r="FPD194" s="148"/>
      <c r="FPE194" s="148"/>
      <c r="FPF194" s="148"/>
      <c r="FPG194" s="148"/>
      <c r="FPH194" s="148"/>
      <c r="FPI194" s="148"/>
      <c r="FPJ194" s="148"/>
      <c r="FPK194" s="148"/>
      <c r="FPL194" s="148"/>
      <c r="FPM194" s="148"/>
      <c r="FPN194" s="148"/>
      <c r="FPO194" s="148"/>
      <c r="FPP194" s="148"/>
      <c r="FPQ194" s="148"/>
      <c r="FPR194" s="148"/>
      <c r="FPS194" s="148"/>
      <c r="FPT194" s="148"/>
      <c r="FPU194" s="148"/>
      <c r="FPV194" s="148"/>
      <c r="FPW194" s="148"/>
      <c r="FPX194" s="148"/>
      <c r="FPY194" s="148"/>
      <c r="FPZ194" s="148"/>
      <c r="FQA194" s="148"/>
      <c r="FQB194" s="148"/>
      <c r="FQC194" s="148"/>
      <c r="FQD194" s="148"/>
      <c r="FQE194" s="148"/>
      <c r="FQF194" s="148"/>
      <c r="FQG194" s="148"/>
      <c r="FQH194" s="148"/>
      <c r="FQI194" s="148"/>
      <c r="FQJ194" s="148"/>
      <c r="FQK194" s="148"/>
      <c r="FQL194" s="148"/>
      <c r="FQM194" s="148"/>
      <c r="FQN194" s="148"/>
      <c r="FQO194" s="148"/>
      <c r="FQP194" s="148"/>
      <c r="FQQ194" s="148"/>
      <c r="FQR194" s="148"/>
      <c r="FQS194" s="148"/>
      <c r="FQT194" s="148"/>
      <c r="FQU194" s="148"/>
      <c r="FQV194" s="148"/>
      <c r="FQW194" s="148"/>
      <c r="FQX194" s="148"/>
      <c r="FQY194" s="148"/>
      <c r="FQZ194" s="148"/>
      <c r="FRA194" s="148"/>
      <c r="FRB194" s="148"/>
      <c r="FRC194" s="148"/>
      <c r="FRD194" s="148"/>
      <c r="FRE194" s="148"/>
      <c r="FRF194" s="148"/>
      <c r="FRG194" s="148"/>
      <c r="FRH194" s="148"/>
      <c r="FRI194" s="148"/>
      <c r="FRJ194" s="148"/>
      <c r="FRK194" s="148"/>
      <c r="FRL194" s="148"/>
      <c r="FRM194" s="148"/>
      <c r="FRN194" s="148"/>
      <c r="FRO194" s="148"/>
      <c r="FRP194" s="148"/>
      <c r="FRQ194" s="148"/>
      <c r="FRR194" s="148"/>
      <c r="FRS194" s="148"/>
      <c r="FRT194" s="148"/>
      <c r="FRU194" s="148"/>
      <c r="FRV194" s="148"/>
      <c r="FRW194" s="148"/>
      <c r="FRX194" s="148"/>
      <c r="FRY194" s="148"/>
      <c r="FRZ194" s="148"/>
      <c r="FSA194" s="148"/>
      <c r="FSB194" s="148"/>
      <c r="FSC194" s="148"/>
      <c r="FSD194" s="148"/>
      <c r="FSE194" s="148"/>
      <c r="FSF194" s="148"/>
      <c r="FSG194" s="148"/>
      <c r="FSH194" s="148"/>
      <c r="FSI194" s="148"/>
      <c r="FSJ194" s="148"/>
      <c r="FSK194" s="148"/>
      <c r="FSL194" s="148"/>
      <c r="FSM194" s="148"/>
      <c r="FSN194" s="148"/>
      <c r="FSO194" s="148"/>
      <c r="FSP194" s="148"/>
      <c r="FSQ194" s="148"/>
      <c r="FSR194" s="148"/>
      <c r="FSS194" s="148"/>
      <c r="FST194" s="148"/>
      <c r="FSU194" s="148"/>
      <c r="FSV194" s="148"/>
      <c r="FSW194" s="148"/>
      <c r="FSX194" s="148"/>
      <c r="FSY194" s="148"/>
      <c r="FSZ194" s="148"/>
      <c r="FTA194" s="148"/>
      <c r="FTB194" s="148"/>
      <c r="FTC194" s="148"/>
      <c r="FTD194" s="148"/>
      <c r="FTE194" s="148"/>
      <c r="FTF194" s="148"/>
      <c r="FTG194" s="148"/>
      <c r="FTH194" s="148"/>
      <c r="FTI194" s="148"/>
      <c r="FTJ194" s="148"/>
      <c r="FTK194" s="148"/>
      <c r="FTL194" s="148"/>
      <c r="FTM194" s="148"/>
      <c r="FTN194" s="148"/>
      <c r="FTO194" s="148"/>
      <c r="FTP194" s="148"/>
      <c r="FTQ194" s="148"/>
      <c r="FTR194" s="148"/>
      <c r="FTS194" s="148"/>
      <c r="FTT194" s="148"/>
      <c r="FTU194" s="148"/>
      <c r="FTV194" s="148"/>
      <c r="FTW194" s="148"/>
      <c r="FTX194" s="148"/>
      <c r="FTY194" s="148"/>
      <c r="FTZ194" s="148"/>
      <c r="FUA194" s="148"/>
      <c r="FUB194" s="148"/>
      <c r="FUC194" s="148"/>
      <c r="FUD194" s="148"/>
      <c r="FUE194" s="148"/>
      <c r="FUF194" s="148"/>
      <c r="FUG194" s="148"/>
      <c r="FUH194" s="148"/>
      <c r="FUI194" s="148"/>
      <c r="FUJ194" s="148"/>
      <c r="FUK194" s="148"/>
      <c r="FUL194" s="148"/>
      <c r="FUM194" s="148"/>
      <c r="FUN194" s="148"/>
      <c r="FUO194" s="148"/>
      <c r="FUP194" s="148"/>
      <c r="FUQ194" s="148"/>
      <c r="FUR194" s="148"/>
      <c r="FUS194" s="148"/>
      <c r="FUT194" s="148"/>
      <c r="FUU194" s="148"/>
      <c r="FUV194" s="148"/>
      <c r="FUW194" s="148"/>
      <c r="FUX194" s="148"/>
      <c r="FUY194" s="148"/>
      <c r="FUZ194" s="148"/>
      <c r="FVA194" s="148"/>
      <c r="FVB194" s="148"/>
      <c r="FVC194" s="148"/>
      <c r="FVD194" s="148"/>
      <c r="FVE194" s="148"/>
      <c r="FVF194" s="148"/>
      <c r="FVG194" s="148"/>
      <c r="FVH194" s="148"/>
      <c r="FVI194" s="148"/>
      <c r="FVJ194" s="148"/>
      <c r="FVK194" s="148"/>
      <c r="FVL194" s="148"/>
      <c r="FVM194" s="148"/>
      <c r="FVN194" s="148"/>
      <c r="FVO194" s="148"/>
      <c r="FVP194" s="148"/>
      <c r="FVQ194" s="148"/>
      <c r="FVR194" s="148"/>
      <c r="FVS194" s="148"/>
      <c r="FVT194" s="148"/>
      <c r="FVU194" s="148"/>
      <c r="FVV194" s="148"/>
      <c r="FVW194" s="148"/>
      <c r="FVX194" s="148"/>
      <c r="FVY194" s="148"/>
      <c r="FVZ194" s="148"/>
      <c r="FWA194" s="148"/>
      <c r="FWB194" s="148"/>
      <c r="FWC194" s="148"/>
      <c r="FWD194" s="148"/>
      <c r="FWE194" s="148"/>
      <c r="FWF194" s="148"/>
      <c r="FWG194" s="148"/>
      <c r="FWH194" s="148"/>
      <c r="FWI194" s="148"/>
      <c r="FWJ194" s="148"/>
      <c r="FWK194" s="148"/>
      <c r="FWL194" s="148"/>
      <c r="FWM194" s="148"/>
      <c r="FWN194" s="148"/>
      <c r="FWO194" s="148"/>
      <c r="FWP194" s="148"/>
      <c r="FWQ194" s="148"/>
      <c r="FWR194" s="148"/>
      <c r="FWS194" s="148"/>
      <c r="FWT194" s="148"/>
      <c r="FWU194" s="148"/>
      <c r="FWV194" s="148"/>
      <c r="FWW194" s="148"/>
      <c r="FWX194" s="148"/>
      <c r="FWY194" s="148"/>
      <c r="FWZ194" s="148"/>
      <c r="FXA194" s="148"/>
      <c r="FXB194" s="148"/>
      <c r="FXC194" s="148"/>
      <c r="FXD194" s="148"/>
      <c r="FXE194" s="148"/>
      <c r="FXF194" s="148"/>
      <c r="FXG194" s="148"/>
      <c r="FXH194" s="148"/>
      <c r="FXI194" s="148"/>
      <c r="FXJ194" s="148"/>
      <c r="FXK194" s="148"/>
      <c r="FXL194" s="148"/>
      <c r="FXM194" s="148"/>
      <c r="FXN194" s="148"/>
      <c r="FXO194" s="148"/>
      <c r="FXP194" s="148"/>
      <c r="FXQ194" s="148"/>
      <c r="FXR194" s="148"/>
      <c r="FXS194" s="148"/>
      <c r="FXT194" s="148"/>
      <c r="FXU194" s="148"/>
      <c r="FXV194" s="148"/>
      <c r="FXW194" s="148"/>
      <c r="FXX194" s="148"/>
      <c r="FXY194" s="148"/>
      <c r="FXZ194" s="148"/>
      <c r="FYA194" s="148"/>
      <c r="FYB194" s="148"/>
      <c r="FYC194" s="148"/>
      <c r="FYD194" s="148"/>
      <c r="FYE194" s="148"/>
      <c r="FYF194" s="148"/>
      <c r="FYG194" s="148"/>
      <c r="FYH194" s="148"/>
      <c r="FYI194" s="148"/>
      <c r="FYJ194" s="148"/>
      <c r="FYK194" s="148"/>
      <c r="FYL194" s="148"/>
      <c r="FYM194" s="148"/>
      <c r="FYN194" s="148"/>
      <c r="FYO194" s="148"/>
      <c r="FYP194" s="148"/>
      <c r="FYQ194" s="148"/>
      <c r="FYR194" s="148"/>
      <c r="FYS194" s="148"/>
      <c r="FYT194" s="148"/>
      <c r="FYU194" s="148"/>
      <c r="FYV194" s="148"/>
      <c r="FYW194" s="148"/>
      <c r="FYX194" s="148"/>
      <c r="FYY194" s="148"/>
      <c r="FYZ194" s="148"/>
      <c r="FZA194" s="148"/>
      <c r="FZB194" s="148"/>
      <c r="FZC194" s="148"/>
      <c r="FZD194" s="148"/>
      <c r="FZE194" s="148"/>
      <c r="FZF194" s="148"/>
      <c r="FZG194" s="148"/>
      <c r="FZH194" s="148"/>
      <c r="FZI194" s="148"/>
      <c r="FZJ194" s="148"/>
      <c r="FZK194" s="148"/>
      <c r="FZL194" s="148"/>
      <c r="FZM194" s="148"/>
      <c r="FZN194" s="148"/>
      <c r="FZO194" s="148"/>
      <c r="FZP194" s="148"/>
      <c r="FZQ194" s="148"/>
      <c r="FZR194" s="148"/>
      <c r="FZS194" s="148"/>
      <c r="FZT194" s="148"/>
      <c r="FZU194" s="148"/>
      <c r="FZV194" s="148"/>
      <c r="FZW194" s="148"/>
      <c r="FZX194" s="148"/>
      <c r="FZY194" s="148"/>
      <c r="FZZ194" s="148"/>
      <c r="GAA194" s="148"/>
      <c r="GAB194" s="148"/>
      <c r="GAC194" s="148"/>
      <c r="GAD194" s="148"/>
      <c r="GAE194" s="148"/>
      <c r="GAF194" s="148"/>
      <c r="GAG194" s="148"/>
      <c r="GAH194" s="148"/>
      <c r="GAI194" s="148"/>
      <c r="GAJ194" s="148"/>
      <c r="GAK194" s="148"/>
      <c r="GAL194" s="148"/>
      <c r="GAM194" s="148"/>
      <c r="GAN194" s="148"/>
      <c r="GAO194" s="148"/>
      <c r="GAP194" s="148"/>
      <c r="GAQ194" s="148"/>
      <c r="GAR194" s="148"/>
      <c r="GAS194" s="148"/>
      <c r="GAT194" s="148"/>
      <c r="GAU194" s="148"/>
      <c r="GAV194" s="148"/>
      <c r="GAW194" s="148"/>
      <c r="GAX194" s="148"/>
      <c r="GAY194" s="148"/>
      <c r="GAZ194" s="148"/>
      <c r="GBA194" s="148"/>
      <c r="GBB194" s="148"/>
      <c r="GBC194" s="148"/>
      <c r="GBD194" s="148"/>
      <c r="GBE194" s="148"/>
      <c r="GBF194" s="148"/>
      <c r="GBG194" s="148"/>
      <c r="GBH194" s="148"/>
      <c r="GBI194" s="148"/>
      <c r="GBJ194" s="148"/>
      <c r="GBK194" s="148"/>
      <c r="GBL194" s="148"/>
      <c r="GBM194" s="148"/>
      <c r="GBN194" s="148"/>
      <c r="GBO194" s="148"/>
      <c r="GBP194" s="148"/>
      <c r="GBQ194" s="148"/>
      <c r="GBR194" s="148"/>
      <c r="GBS194" s="148"/>
      <c r="GBT194" s="148"/>
      <c r="GBU194" s="148"/>
      <c r="GBV194" s="148"/>
      <c r="GBW194" s="148"/>
      <c r="GBX194" s="148"/>
      <c r="GBY194" s="148"/>
      <c r="GBZ194" s="148"/>
      <c r="GCA194" s="148"/>
      <c r="GCB194" s="148"/>
      <c r="GCC194" s="148"/>
      <c r="GCD194" s="148"/>
      <c r="GCE194" s="148"/>
      <c r="GCF194" s="148"/>
      <c r="GCG194" s="148"/>
      <c r="GCH194" s="148"/>
      <c r="GCI194" s="148"/>
      <c r="GCJ194" s="148"/>
      <c r="GCK194" s="148"/>
      <c r="GCL194" s="148"/>
      <c r="GCM194" s="148"/>
      <c r="GCN194" s="148"/>
      <c r="GCO194" s="148"/>
      <c r="GCP194" s="148"/>
      <c r="GCQ194" s="148"/>
      <c r="GCR194" s="148"/>
      <c r="GCS194" s="148"/>
      <c r="GCT194" s="148"/>
      <c r="GCU194" s="148"/>
      <c r="GCV194" s="148"/>
      <c r="GCW194" s="148"/>
      <c r="GCX194" s="148"/>
      <c r="GCY194" s="148"/>
      <c r="GCZ194" s="148"/>
      <c r="GDA194" s="148"/>
      <c r="GDB194" s="148"/>
      <c r="GDC194" s="148"/>
      <c r="GDD194" s="148"/>
      <c r="GDE194" s="148"/>
      <c r="GDF194" s="148"/>
      <c r="GDG194" s="148"/>
      <c r="GDH194" s="148"/>
      <c r="GDI194" s="148"/>
      <c r="GDJ194" s="148"/>
      <c r="GDK194" s="148"/>
      <c r="GDL194" s="148"/>
      <c r="GDM194" s="148"/>
      <c r="GDN194" s="148"/>
      <c r="GDO194" s="148"/>
      <c r="GDP194" s="148"/>
      <c r="GDQ194" s="148"/>
      <c r="GDR194" s="148"/>
      <c r="GDS194" s="148"/>
      <c r="GDT194" s="148"/>
      <c r="GDU194" s="148"/>
      <c r="GDV194" s="148"/>
      <c r="GDW194" s="148"/>
      <c r="GDX194" s="148"/>
      <c r="GDY194" s="148"/>
      <c r="GDZ194" s="148"/>
      <c r="GEA194" s="148"/>
      <c r="GEB194" s="148"/>
      <c r="GEC194" s="148"/>
      <c r="GED194" s="148"/>
      <c r="GEE194" s="148"/>
      <c r="GEF194" s="148"/>
      <c r="GEG194" s="148"/>
      <c r="GEH194" s="148"/>
      <c r="GEI194" s="148"/>
      <c r="GEJ194" s="148"/>
      <c r="GEK194" s="148"/>
      <c r="GEL194" s="148"/>
      <c r="GEM194" s="148"/>
      <c r="GEN194" s="148"/>
      <c r="GEO194" s="148"/>
      <c r="GEP194" s="148"/>
      <c r="GEQ194" s="148"/>
      <c r="GER194" s="148"/>
      <c r="GES194" s="148"/>
      <c r="GET194" s="148"/>
      <c r="GEU194" s="148"/>
      <c r="GEV194" s="148"/>
      <c r="GEW194" s="148"/>
      <c r="GEX194" s="148"/>
      <c r="GEY194" s="148"/>
      <c r="GEZ194" s="148"/>
      <c r="GFA194" s="148"/>
      <c r="GFB194" s="148"/>
      <c r="GFC194" s="148"/>
      <c r="GFD194" s="148"/>
      <c r="GFE194" s="148"/>
      <c r="GFF194" s="148"/>
      <c r="GFG194" s="148"/>
      <c r="GFH194" s="148"/>
      <c r="GFI194" s="148"/>
      <c r="GFJ194" s="148"/>
      <c r="GFK194" s="148"/>
      <c r="GFL194" s="148"/>
      <c r="GFM194" s="148"/>
      <c r="GFN194" s="148"/>
      <c r="GFO194" s="148"/>
      <c r="GFP194" s="148"/>
      <c r="GFQ194" s="148"/>
      <c r="GFR194" s="148"/>
      <c r="GFS194" s="148"/>
      <c r="GFT194" s="148"/>
      <c r="GFU194" s="148"/>
      <c r="GFV194" s="148"/>
      <c r="GFW194" s="148"/>
      <c r="GFX194" s="148"/>
      <c r="GFY194" s="148"/>
      <c r="GFZ194" s="148"/>
      <c r="GGA194" s="148"/>
      <c r="GGB194" s="148"/>
      <c r="GGC194" s="148"/>
      <c r="GGD194" s="148"/>
      <c r="GGE194" s="148"/>
      <c r="GGF194" s="148"/>
      <c r="GGG194" s="148"/>
      <c r="GGH194" s="148"/>
      <c r="GGI194" s="148"/>
      <c r="GGJ194" s="148"/>
      <c r="GGK194" s="148"/>
      <c r="GGL194" s="148"/>
      <c r="GGM194" s="148"/>
      <c r="GGN194" s="148"/>
      <c r="GGO194" s="148"/>
      <c r="GGP194" s="148"/>
      <c r="GGQ194" s="148"/>
      <c r="GGR194" s="148"/>
      <c r="GGS194" s="148"/>
      <c r="GGT194" s="148"/>
      <c r="GGU194" s="148"/>
      <c r="GGV194" s="148"/>
      <c r="GGW194" s="148"/>
      <c r="GGX194" s="148"/>
      <c r="GGY194" s="148"/>
      <c r="GGZ194" s="148"/>
      <c r="GHA194" s="148"/>
      <c r="GHB194" s="148"/>
      <c r="GHC194" s="148"/>
      <c r="GHD194" s="148"/>
      <c r="GHE194" s="148"/>
      <c r="GHF194" s="148"/>
      <c r="GHG194" s="148"/>
      <c r="GHH194" s="148"/>
      <c r="GHI194" s="148"/>
      <c r="GHJ194" s="148"/>
      <c r="GHK194" s="148"/>
      <c r="GHL194" s="148"/>
      <c r="GHM194" s="148"/>
      <c r="GHN194" s="148"/>
      <c r="GHO194" s="148"/>
      <c r="GHP194" s="148"/>
      <c r="GHQ194" s="148"/>
      <c r="GHR194" s="148"/>
      <c r="GHS194" s="148"/>
      <c r="GHT194" s="148"/>
      <c r="GHU194" s="148"/>
      <c r="GHV194" s="148"/>
      <c r="GHW194" s="148"/>
      <c r="GHX194" s="148"/>
      <c r="GHY194" s="148"/>
      <c r="GHZ194" s="148"/>
      <c r="GIA194" s="148"/>
      <c r="GIB194" s="148"/>
      <c r="GIC194" s="148"/>
      <c r="GID194" s="148"/>
      <c r="GIE194" s="148"/>
      <c r="GIF194" s="148"/>
      <c r="GIG194" s="148"/>
      <c r="GIH194" s="148"/>
      <c r="GII194" s="148"/>
      <c r="GIJ194" s="148"/>
      <c r="GIK194" s="148"/>
      <c r="GIL194" s="148"/>
      <c r="GIM194" s="148"/>
      <c r="GIN194" s="148"/>
      <c r="GIO194" s="148"/>
      <c r="GIP194" s="148"/>
      <c r="GIQ194" s="148"/>
      <c r="GIR194" s="148"/>
      <c r="GIS194" s="148"/>
      <c r="GIT194" s="148"/>
      <c r="GIU194" s="148"/>
      <c r="GIV194" s="148"/>
      <c r="GIW194" s="148"/>
      <c r="GIX194" s="148"/>
      <c r="GIY194" s="148"/>
      <c r="GIZ194" s="148"/>
      <c r="GJA194" s="148"/>
      <c r="GJB194" s="148"/>
      <c r="GJC194" s="148"/>
      <c r="GJD194" s="148"/>
      <c r="GJE194" s="148"/>
      <c r="GJF194" s="148"/>
      <c r="GJG194" s="148"/>
      <c r="GJH194" s="148"/>
      <c r="GJI194" s="148"/>
      <c r="GJJ194" s="148"/>
      <c r="GJK194" s="148"/>
      <c r="GJL194" s="148"/>
      <c r="GJM194" s="148"/>
      <c r="GJN194" s="148"/>
      <c r="GJO194" s="148"/>
      <c r="GJP194" s="148"/>
      <c r="GJQ194" s="148"/>
      <c r="GJR194" s="148"/>
      <c r="GJS194" s="148"/>
      <c r="GJT194" s="148"/>
      <c r="GJU194" s="148"/>
      <c r="GJV194" s="148"/>
      <c r="GJW194" s="148"/>
      <c r="GJX194" s="148"/>
      <c r="GJY194" s="148"/>
      <c r="GJZ194" s="148"/>
      <c r="GKA194" s="148"/>
      <c r="GKB194" s="148"/>
      <c r="GKC194" s="148"/>
      <c r="GKD194" s="148"/>
      <c r="GKE194" s="148"/>
      <c r="GKF194" s="148"/>
      <c r="GKG194" s="148"/>
      <c r="GKH194" s="148"/>
      <c r="GKI194" s="148"/>
      <c r="GKJ194" s="148"/>
      <c r="GKK194" s="148"/>
      <c r="GKL194" s="148"/>
      <c r="GKM194" s="148"/>
      <c r="GKN194" s="148"/>
      <c r="GKO194" s="148"/>
      <c r="GKP194" s="148"/>
      <c r="GKQ194" s="148"/>
      <c r="GKR194" s="148"/>
      <c r="GKS194" s="148"/>
      <c r="GKT194" s="148"/>
      <c r="GKU194" s="148"/>
      <c r="GKV194" s="148"/>
      <c r="GKW194" s="148"/>
      <c r="GKX194" s="148"/>
      <c r="GKY194" s="148"/>
      <c r="GKZ194" s="148"/>
      <c r="GLA194" s="148"/>
      <c r="GLB194" s="148"/>
      <c r="GLC194" s="148"/>
      <c r="GLD194" s="148"/>
      <c r="GLE194" s="148"/>
      <c r="GLF194" s="148"/>
      <c r="GLG194" s="148"/>
      <c r="GLH194" s="148"/>
      <c r="GLI194" s="148"/>
      <c r="GLJ194" s="148"/>
      <c r="GLK194" s="148"/>
      <c r="GLL194" s="148"/>
      <c r="GLM194" s="148"/>
      <c r="GLN194" s="148"/>
      <c r="GLO194" s="148"/>
      <c r="GLP194" s="148"/>
      <c r="GLQ194" s="148"/>
      <c r="GLR194" s="148"/>
      <c r="GLS194" s="148"/>
      <c r="GLT194" s="148"/>
      <c r="GLU194" s="148"/>
      <c r="GLV194" s="148"/>
      <c r="GLW194" s="148"/>
      <c r="GLX194" s="148"/>
      <c r="GLY194" s="148"/>
      <c r="GLZ194" s="148"/>
      <c r="GMA194" s="148"/>
      <c r="GMB194" s="148"/>
      <c r="GMC194" s="148"/>
      <c r="GMD194" s="148"/>
      <c r="GME194" s="148"/>
      <c r="GMF194" s="148"/>
      <c r="GMG194" s="148"/>
      <c r="GMH194" s="148"/>
      <c r="GMI194" s="148"/>
      <c r="GMJ194" s="148"/>
      <c r="GMK194" s="148"/>
      <c r="GML194" s="148"/>
      <c r="GMM194" s="148"/>
      <c r="GMN194" s="148"/>
      <c r="GMO194" s="148"/>
      <c r="GMP194" s="148"/>
      <c r="GMQ194" s="148"/>
      <c r="GMR194" s="148"/>
      <c r="GMS194" s="148"/>
      <c r="GMT194" s="148"/>
      <c r="GMU194" s="148"/>
      <c r="GMV194" s="148"/>
      <c r="GMW194" s="148"/>
      <c r="GMX194" s="148"/>
      <c r="GMY194" s="148"/>
      <c r="GMZ194" s="148"/>
      <c r="GNA194" s="148"/>
      <c r="GNB194" s="148"/>
      <c r="GNC194" s="148"/>
      <c r="GND194" s="148"/>
      <c r="GNE194" s="148"/>
      <c r="GNF194" s="148"/>
      <c r="GNG194" s="148"/>
      <c r="GNH194" s="148"/>
      <c r="GNI194" s="148"/>
      <c r="GNJ194" s="148"/>
      <c r="GNK194" s="148"/>
      <c r="GNL194" s="148"/>
      <c r="GNM194" s="148"/>
      <c r="GNN194" s="148"/>
      <c r="GNO194" s="148"/>
      <c r="GNP194" s="148"/>
      <c r="GNQ194" s="148"/>
      <c r="GNR194" s="148"/>
      <c r="GNS194" s="148"/>
      <c r="GNT194" s="148"/>
      <c r="GNU194" s="148"/>
      <c r="GNV194" s="148"/>
      <c r="GNW194" s="148"/>
      <c r="GNX194" s="148"/>
      <c r="GNY194" s="148"/>
      <c r="GNZ194" s="148"/>
      <c r="GOA194" s="148"/>
      <c r="GOB194" s="148"/>
      <c r="GOC194" s="148"/>
      <c r="GOD194" s="148"/>
      <c r="GOE194" s="148"/>
      <c r="GOF194" s="148"/>
      <c r="GOG194" s="148"/>
      <c r="GOH194" s="148"/>
      <c r="GOI194" s="148"/>
      <c r="GOJ194" s="148"/>
      <c r="GOK194" s="148"/>
      <c r="GOL194" s="148"/>
      <c r="GOM194" s="148"/>
      <c r="GON194" s="148"/>
      <c r="GOO194" s="148"/>
      <c r="GOP194" s="148"/>
      <c r="GOQ194" s="148"/>
      <c r="GOR194" s="148"/>
      <c r="GOS194" s="148"/>
      <c r="GOT194" s="148"/>
      <c r="GOU194" s="148"/>
      <c r="GOV194" s="148"/>
      <c r="GOW194" s="148"/>
      <c r="GOX194" s="148"/>
      <c r="GOY194" s="148"/>
      <c r="GOZ194" s="148"/>
      <c r="GPA194" s="148"/>
      <c r="GPB194" s="148"/>
      <c r="GPC194" s="148"/>
      <c r="GPD194" s="148"/>
      <c r="GPE194" s="148"/>
      <c r="GPF194" s="148"/>
      <c r="GPG194" s="148"/>
      <c r="GPH194" s="148"/>
      <c r="GPI194" s="148"/>
      <c r="GPJ194" s="148"/>
      <c r="GPK194" s="148"/>
      <c r="GPL194" s="148"/>
      <c r="GPM194" s="148"/>
      <c r="GPN194" s="148"/>
      <c r="GPO194" s="148"/>
      <c r="GPP194" s="148"/>
      <c r="GPQ194" s="148"/>
      <c r="GPR194" s="148"/>
      <c r="GPS194" s="148"/>
      <c r="GPT194" s="148"/>
      <c r="GPU194" s="148"/>
      <c r="GPV194" s="148"/>
      <c r="GPW194" s="148"/>
      <c r="GPX194" s="148"/>
      <c r="GPY194" s="148"/>
      <c r="GPZ194" s="148"/>
      <c r="GQA194" s="148"/>
      <c r="GQB194" s="148"/>
      <c r="GQC194" s="148"/>
      <c r="GQD194" s="148"/>
      <c r="GQE194" s="148"/>
      <c r="GQF194" s="148"/>
      <c r="GQG194" s="148"/>
      <c r="GQH194" s="148"/>
      <c r="GQI194" s="148"/>
      <c r="GQJ194" s="148"/>
      <c r="GQK194" s="148"/>
      <c r="GQL194" s="148"/>
      <c r="GQM194" s="148"/>
      <c r="GQN194" s="148"/>
      <c r="GQO194" s="148"/>
      <c r="GQP194" s="148"/>
      <c r="GQQ194" s="148"/>
      <c r="GQR194" s="148"/>
      <c r="GQS194" s="148"/>
      <c r="GQT194" s="148"/>
      <c r="GQU194" s="148"/>
      <c r="GQV194" s="148"/>
      <c r="GQW194" s="148"/>
      <c r="GQX194" s="148"/>
      <c r="GQY194" s="148"/>
      <c r="GQZ194" s="148"/>
      <c r="GRA194" s="148"/>
      <c r="GRB194" s="148"/>
      <c r="GRC194" s="148"/>
      <c r="GRD194" s="148"/>
      <c r="GRE194" s="148"/>
      <c r="GRF194" s="148"/>
      <c r="GRG194" s="148"/>
      <c r="GRH194" s="148"/>
      <c r="GRI194" s="148"/>
      <c r="GRJ194" s="148"/>
      <c r="GRK194" s="148"/>
      <c r="GRL194" s="148"/>
      <c r="GRM194" s="148"/>
      <c r="GRN194" s="148"/>
      <c r="GRO194" s="148"/>
      <c r="GRP194" s="148"/>
      <c r="GRQ194" s="148"/>
      <c r="GRR194" s="148"/>
      <c r="GRS194" s="148"/>
      <c r="GRT194" s="148"/>
      <c r="GRU194" s="148"/>
      <c r="GRV194" s="148"/>
      <c r="GRW194" s="148"/>
      <c r="GRX194" s="148"/>
      <c r="GRY194" s="148"/>
      <c r="GRZ194" s="148"/>
      <c r="GSA194" s="148"/>
      <c r="GSB194" s="148"/>
      <c r="GSC194" s="148"/>
      <c r="GSD194" s="148"/>
      <c r="GSE194" s="148"/>
      <c r="GSF194" s="148"/>
      <c r="GSG194" s="148"/>
      <c r="GSH194" s="148"/>
      <c r="GSI194" s="148"/>
      <c r="GSJ194" s="148"/>
      <c r="GSK194" s="148"/>
      <c r="GSL194" s="148"/>
      <c r="GSM194" s="148"/>
      <c r="GSN194" s="148"/>
      <c r="GSO194" s="148"/>
      <c r="GSP194" s="148"/>
      <c r="GSQ194" s="148"/>
      <c r="GSR194" s="148"/>
      <c r="GSS194" s="148"/>
      <c r="GST194" s="148"/>
      <c r="GSU194" s="148"/>
      <c r="GSV194" s="148"/>
      <c r="GSW194" s="148"/>
      <c r="GSX194" s="148"/>
      <c r="GSY194" s="148"/>
      <c r="GSZ194" s="148"/>
      <c r="GTA194" s="148"/>
      <c r="GTB194" s="148"/>
      <c r="GTC194" s="148"/>
      <c r="GTD194" s="148"/>
      <c r="GTE194" s="148"/>
      <c r="GTF194" s="148"/>
      <c r="GTG194" s="148"/>
      <c r="GTH194" s="148"/>
      <c r="GTI194" s="148"/>
      <c r="GTJ194" s="148"/>
      <c r="GTK194" s="148"/>
      <c r="GTL194" s="148"/>
      <c r="GTM194" s="148"/>
      <c r="GTN194" s="148"/>
      <c r="GTO194" s="148"/>
      <c r="GTP194" s="148"/>
      <c r="GTQ194" s="148"/>
      <c r="GTR194" s="148"/>
      <c r="GTS194" s="148"/>
      <c r="GTT194" s="148"/>
      <c r="GTU194" s="148"/>
      <c r="GTV194" s="148"/>
      <c r="GTW194" s="148"/>
      <c r="GTX194" s="148"/>
      <c r="GTY194" s="148"/>
      <c r="GTZ194" s="148"/>
      <c r="GUA194" s="148"/>
      <c r="GUB194" s="148"/>
      <c r="GUC194" s="148"/>
      <c r="GUD194" s="148"/>
      <c r="GUE194" s="148"/>
      <c r="GUF194" s="148"/>
      <c r="GUG194" s="148"/>
      <c r="GUH194" s="148"/>
      <c r="GUI194" s="148"/>
      <c r="GUJ194" s="148"/>
      <c r="GUK194" s="148"/>
      <c r="GUL194" s="148"/>
      <c r="GUM194" s="148"/>
      <c r="GUN194" s="148"/>
      <c r="GUO194" s="148"/>
      <c r="GUP194" s="148"/>
      <c r="GUQ194" s="148"/>
      <c r="GUR194" s="148"/>
      <c r="GUS194" s="148"/>
      <c r="GUT194" s="148"/>
      <c r="GUU194" s="148"/>
      <c r="GUV194" s="148"/>
      <c r="GUW194" s="148"/>
      <c r="GUX194" s="148"/>
      <c r="GUY194" s="148"/>
      <c r="GUZ194" s="148"/>
      <c r="GVA194" s="148"/>
      <c r="GVB194" s="148"/>
      <c r="GVC194" s="148"/>
      <c r="GVD194" s="148"/>
      <c r="GVE194" s="148"/>
      <c r="GVF194" s="148"/>
      <c r="GVG194" s="148"/>
      <c r="GVH194" s="148"/>
      <c r="GVI194" s="148"/>
      <c r="GVJ194" s="148"/>
      <c r="GVK194" s="148"/>
      <c r="GVL194" s="148"/>
      <c r="GVM194" s="148"/>
      <c r="GVN194" s="148"/>
      <c r="GVO194" s="148"/>
      <c r="GVP194" s="148"/>
      <c r="GVQ194" s="148"/>
      <c r="GVR194" s="148"/>
      <c r="GVS194" s="148"/>
      <c r="GVT194" s="148"/>
      <c r="GVU194" s="148"/>
      <c r="GVV194" s="148"/>
      <c r="GVW194" s="148"/>
      <c r="GVX194" s="148"/>
      <c r="GVY194" s="148"/>
      <c r="GVZ194" s="148"/>
      <c r="GWA194" s="148"/>
      <c r="GWB194" s="148"/>
      <c r="GWC194" s="148"/>
      <c r="GWD194" s="148"/>
      <c r="GWE194" s="148"/>
      <c r="GWF194" s="148"/>
      <c r="GWG194" s="148"/>
      <c r="GWH194" s="148"/>
      <c r="GWI194" s="148"/>
      <c r="GWJ194" s="148"/>
      <c r="GWK194" s="148"/>
      <c r="GWL194" s="148"/>
      <c r="GWM194" s="148"/>
      <c r="GWN194" s="148"/>
      <c r="GWO194" s="148"/>
      <c r="GWP194" s="148"/>
      <c r="GWQ194" s="148"/>
      <c r="GWR194" s="148"/>
      <c r="GWS194" s="148"/>
      <c r="GWT194" s="148"/>
      <c r="GWU194" s="148"/>
      <c r="GWV194" s="148"/>
      <c r="GWW194" s="148"/>
      <c r="GWX194" s="148"/>
      <c r="GWY194" s="148"/>
      <c r="GWZ194" s="148"/>
      <c r="GXA194" s="148"/>
      <c r="GXB194" s="148"/>
      <c r="GXC194" s="148"/>
      <c r="GXD194" s="148"/>
      <c r="GXE194" s="148"/>
      <c r="GXF194" s="148"/>
      <c r="GXG194" s="148"/>
      <c r="GXH194" s="148"/>
      <c r="GXI194" s="148"/>
      <c r="GXJ194" s="148"/>
      <c r="GXK194" s="148"/>
      <c r="GXL194" s="148"/>
      <c r="GXM194" s="148"/>
      <c r="GXN194" s="148"/>
      <c r="GXO194" s="148"/>
      <c r="GXP194" s="148"/>
      <c r="GXQ194" s="148"/>
      <c r="GXR194" s="148"/>
      <c r="GXS194" s="148"/>
      <c r="GXT194" s="148"/>
      <c r="GXU194" s="148"/>
      <c r="GXV194" s="148"/>
      <c r="GXW194" s="148"/>
      <c r="GXX194" s="148"/>
      <c r="GXY194" s="148"/>
      <c r="GXZ194" s="148"/>
      <c r="GYA194" s="148"/>
      <c r="GYB194" s="148"/>
      <c r="GYC194" s="148"/>
      <c r="GYD194" s="148"/>
      <c r="GYE194" s="148"/>
      <c r="GYF194" s="148"/>
      <c r="GYG194" s="148"/>
      <c r="GYH194" s="148"/>
      <c r="GYI194" s="148"/>
      <c r="GYJ194" s="148"/>
      <c r="GYK194" s="148"/>
      <c r="GYL194" s="148"/>
      <c r="GYM194" s="148"/>
      <c r="GYN194" s="148"/>
      <c r="GYO194" s="148"/>
      <c r="GYP194" s="148"/>
      <c r="GYQ194" s="148"/>
      <c r="GYR194" s="148"/>
      <c r="GYS194" s="148"/>
      <c r="GYT194" s="148"/>
      <c r="GYU194" s="148"/>
      <c r="GYV194" s="148"/>
      <c r="GYW194" s="148"/>
      <c r="GYX194" s="148"/>
      <c r="GYY194" s="148"/>
      <c r="GYZ194" s="148"/>
      <c r="GZA194" s="148"/>
      <c r="GZB194" s="148"/>
      <c r="GZC194" s="148"/>
      <c r="GZD194" s="148"/>
      <c r="GZE194" s="148"/>
      <c r="GZF194" s="148"/>
      <c r="GZG194" s="148"/>
      <c r="GZH194" s="148"/>
      <c r="GZI194" s="148"/>
      <c r="GZJ194" s="148"/>
      <c r="GZK194" s="148"/>
      <c r="GZL194" s="148"/>
      <c r="GZM194" s="148"/>
      <c r="GZN194" s="148"/>
      <c r="GZO194" s="148"/>
      <c r="GZP194" s="148"/>
      <c r="GZQ194" s="148"/>
      <c r="GZR194" s="148"/>
      <c r="GZS194" s="148"/>
      <c r="GZT194" s="148"/>
      <c r="GZU194" s="148"/>
      <c r="GZV194" s="148"/>
      <c r="GZW194" s="148"/>
      <c r="GZX194" s="148"/>
      <c r="GZY194" s="148"/>
      <c r="GZZ194" s="148"/>
      <c r="HAA194" s="148"/>
      <c r="HAB194" s="148"/>
      <c r="HAC194" s="148"/>
      <c r="HAD194" s="148"/>
      <c r="HAE194" s="148"/>
      <c r="HAF194" s="148"/>
      <c r="HAG194" s="148"/>
      <c r="HAH194" s="148"/>
      <c r="HAI194" s="148"/>
      <c r="HAJ194" s="148"/>
      <c r="HAK194" s="148"/>
      <c r="HAL194" s="148"/>
      <c r="HAM194" s="148"/>
      <c r="HAN194" s="148"/>
      <c r="HAO194" s="148"/>
      <c r="HAP194" s="148"/>
      <c r="HAQ194" s="148"/>
      <c r="HAR194" s="148"/>
      <c r="HAS194" s="148"/>
      <c r="HAT194" s="148"/>
      <c r="HAU194" s="148"/>
      <c r="HAV194" s="148"/>
      <c r="HAW194" s="148"/>
      <c r="HAX194" s="148"/>
      <c r="HAY194" s="148"/>
      <c r="HAZ194" s="148"/>
      <c r="HBA194" s="148"/>
      <c r="HBB194" s="148"/>
      <c r="HBC194" s="148"/>
      <c r="HBD194" s="148"/>
      <c r="HBE194" s="148"/>
      <c r="HBF194" s="148"/>
      <c r="HBG194" s="148"/>
      <c r="HBH194" s="148"/>
      <c r="HBI194" s="148"/>
      <c r="HBJ194" s="148"/>
      <c r="HBK194" s="148"/>
      <c r="HBL194" s="148"/>
      <c r="HBM194" s="148"/>
      <c r="HBN194" s="148"/>
      <c r="HBO194" s="148"/>
      <c r="HBP194" s="148"/>
      <c r="HBQ194" s="148"/>
      <c r="HBR194" s="148"/>
      <c r="HBS194" s="148"/>
      <c r="HBT194" s="148"/>
      <c r="HBU194" s="148"/>
      <c r="HBV194" s="148"/>
      <c r="HBW194" s="148"/>
      <c r="HBX194" s="148"/>
      <c r="HBY194" s="148"/>
      <c r="HBZ194" s="148"/>
      <c r="HCA194" s="148"/>
      <c r="HCB194" s="148"/>
      <c r="HCC194" s="148"/>
      <c r="HCD194" s="148"/>
      <c r="HCE194" s="148"/>
      <c r="HCF194" s="148"/>
      <c r="HCG194" s="148"/>
      <c r="HCH194" s="148"/>
      <c r="HCI194" s="148"/>
      <c r="HCJ194" s="148"/>
      <c r="HCK194" s="148"/>
      <c r="HCL194" s="148"/>
      <c r="HCM194" s="148"/>
      <c r="HCN194" s="148"/>
      <c r="HCO194" s="148"/>
      <c r="HCP194" s="148"/>
      <c r="HCQ194" s="148"/>
      <c r="HCR194" s="148"/>
      <c r="HCS194" s="148"/>
      <c r="HCT194" s="148"/>
      <c r="HCU194" s="148"/>
      <c r="HCV194" s="148"/>
      <c r="HCW194" s="148"/>
      <c r="HCX194" s="148"/>
      <c r="HCY194" s="148"/>
      <c r="HCZ194" s="148"/>
      <c r="HDA194" s="148"/>
      <c r="HDB194" s="148"/>
      <c r="HDC194" s="148"/>
      <c r="HDD194" s="148"/>
      <c r="HDE194" s="148"/>
      <c r="HDF194" s="148"/>
      <c r="HDG194" s="148"/>
      <c r="HDH194" s="148"/>
      <c r="HDI194" s="148"/>
      <c r="HDJ194" s="148"/>
      <c r="HDK194" s="148"/>
      <c r="HDL194" s="148"/>
      <c r="HDM194" s="148"/>
      <c r="HDN194" s="148"/>
      <c r="HDO194" s="148"/>
      <c r="HDP194" s="148"/>
      <c r="HDQ194" s="148"/>
      <c r="HDR194" s="148"/>
      <c r="HDS194" s="148"/>
      <c r="HDT194" s="148"/>
      <c r="HDU194" s="148"/>
      <c r="HDV194" s="148"/>
      <c r="HDW194" s="148"/>
      <c r="HDX194" s="148"/>
      <c r="HDY194" s="148"/>
      <c r="HDZ194" s="148"/>
      <c r="HEA194" s="148"/>
      <c r="HEB194" s="148"/>
      <c r="HEC194" s="148"/>
      <c r="HED194" s="148"/>
      <c r="HEE194" s="148"/>
      <c r="HEF194" s="148"/>
      <c r="HEG194" s="148"/>
      <c r="HEH194" s="148"/>
      <c r="HEI194" s="148"/>
      <c r="HEJ194" s="148"/>
      <c r="HEK194" s="148"/>
      <c r="HEL194" s="148"/>
      <c r="HEM194" s="148"/>
      <c r="HEN194" s="148"/>
      <c r="HEO194" s="148"/>
      <c r="HEP194" s="148"/>
      <c r="HEQ194" s="148"/>
      <c r="HER194" s="148"/>
      <c r="HES194" s="148"/>
      <c r="HET194" s="148"/>
      <c r="HEU194" s="148"/>
      <c r="HEV194" s="148"/>
      <c r="HEW194" s="148"/>
      <c r="HEX194" s="148"/>
      <c r="HEY194" s="148"/>
      <c r="HEZ194" s="148"/>
      <c r="HFA194" s="148"/>
      <c r="HFB194" s="148"/>
      <c r="HFC194" s="148"/>
      <c r="HFD194" s="148"/>
      <c r="HFE194" s="148"/>
      <c r="HFF194" s="148"/>
      <c r="HFG194" s="148"/>
      <c r="HFH194" s="148"/>
      <c r="HFI194" s="148"/>
      <c r="HFJ194" s="148"/>
      <c r="HFK194" s="148"/>
      <c r="HFL194" s="148"/>
      <c r="HFM194" s="148"/>
      <c r="HFN194" s="148"/>
      <c r="HFO194" s="148"/>
      <c r="HFP194" s="148"/>
      <c r="HFQ194" s="148"/>
      <c r="HFR194" s="148"/>
      <c r="HFS194" s="148"/>
      <c r="HFT194" s="148"/>
      <c r="HFU194" s="148"/>
      <c r="HFV194" s="148"/>
      <c r="HFW194" s="148"/>
      <c r="HFX194" s="148"/>
      <c r="HFY194" s="148"/>
      <c r="HFZ194" s="148"/>
      <c r="HGA194" s="148"/>
      <c r="HGB194" s="148"/>
      <c r="HGC194" s="148"/>
      <c r="HGD194" s="148"/>
      <c r="HGE194" s="148"/>
      <c r="HGF194" s="148"/>
      <c r="HGG194" s="148"/>
      <c r="HGH194" s="148"/>
      <c r="HGI194" s="148"/>
      <c r="HGJ194" s="148"/>
      <c r="HGK194" s="148"/>
      <c r="HGL194" s="148"/>
      <c r="HGM194" s="148"/>
      <c r="HGN194" s="148"/>
      <c r="HGO194" s="148"/>
      <c r="HGP194" s="148"/>
      <c r="HGQ194" s="148"/>
      <c r="HGR194" s="148"/>
      <c r="HGS194" s="148"/>
      <c r="HGT194" s="148"/>
      <c r="HGU194" s="148"/>
      <c r="HGV194" s="148"/>
      <c r="HGW194" s="148"/>
      <c r="HGX194" s="148"/>
      <c r="HGY194" s="148"/>
      <c r="HGZ194" s="148"/>
      <c r="HHA194" s="148"/>
      <c r="HHB194" s="148"/>
      <c r="HHC194" s="148"/>
      <c r="HHD194" s="148"/>
      <c r="HHE194" s="148"/>
      <c r="HHF194" s="148"/>
      <c r="HHG194" s="148"/>
      <c r="HHH194" s="148"/>
      <c r="HHI194" s="148"/>
      <c r="HHJ194" s="148"/>
      <c r="HHK194" s="148"/>
      <c r="HHL194" s="148"/>
      <c r="HHM194" s="148"/>
      <c r="HHN194" s="148"/>
      <c r="HHO194" s="148"/>
      <c r="HHP194" s="148"/>
      <c r="HHQ194" s="148"/>
      <c r="HHR194" s="148"/>
      <c r="HHS194" s="148"/>
      <c r="HHT194" s="148"/>
      <c r="HHU194" s="148"/>
      <c r="HHV194" s="148"/>
      <c r="HHW194" s="148"/>
      <c r="HHX194" s="148"/>
      <c r="HHY194" s="148"/>
      <c r="HHZ194" s="148"/>
      <c r="HIA194" s="148"/>
      <c r="HIB194" s="148"/>
      <c r="HIC194" s="148"/>
      <c r="HID194" s="148"/>
      <c r="HIE194" s="148"/>
      <c r="HIF194" s="148"/>
      <c r="HIG194" s="148"/>
      <c r="HIH194" s="148"/>
      <c r="HII194" s="148"/>
      <c r="HIJ194" s="148"/>
      <c r="HIK194" s="148"/>
      <c r="HIL194" s="148"/>
      <c r="HIM194" s="148"/>
      <c r="HIN194" s="148"/>
      <c r="HIO194" s="148"/>
      <c r="HIP194" s="148"/>
      <c r="HIQ194" s="148"/>
      <c r="HIR194" s="148"/>
      <c r="HIS194" s="148"/>
      <c r="HIT194" s="148"/>
      <c r="HIU194" s="148"/>
      <c r="HIV194" s="148"/>
      <c r="HIW194" s="148"/>
      <c r="HIX194" s="148"/>
      <c r="HIY194" s="148"/>
      <c r="HIZ194" s="148"/>
      <c r="HJA194" s="148"/>
      <c r="HJB194" s="148"/>
      <c r="HJC194" s="148"/>
      <c r="HJD194" s="148"/>
      <c r="HJE194" s="148"/>
      <c r="HJF194" s="148"/>
      <c r="HJG194" s="148"/>
      <c r="HJH194" s="148"/>
      <c r="HJI194" s="148"/>
      <c r="HJJ194" s="148"/>
      <c r="HJK194" s="148"/>
      <c r="HJL194" s="148"/>
      <c r="HJM194" s="148"/>
      <c r="HJN194" s="148"/>
      <c r="HJO194" s="148"/>
      <c r="HJP194" s="148"/>
      <c r="HJQ194" s="148"/>
      <c r="HJR194" s="148"/>
      <c r="HJS194" s="148"/>
      <c r="HJT194" s="148"/>
      <c r="HJU194" s="148"/>
      <c r="HJV194" s="148"/>
      <c r="HJW194" s="148"/>
      <c r="HJX194" s="148"/>
      <c r="HJY194" s="148"/>
      <c r="HJZ194" s="148"/>
      <c r="HKA194" s="148"/>
      <c r="HKB194" s="148"/>
      <c r="HKC194" s="148"/>
      <c r="HKD194" s="148"/>
      <c r="HKE194" s="148"/>
      <c r="HKF194" s="148"/>
      <c r="HKG194" s="148"/>
      <c r="HKH194" s="148"/>
      <c r="HKI194" s="148"/>
      <c r="HKJ194" s="148"/>
      <c r="HKK194" s="148"/>
      <c r="HKL194" s="148"/>
      <c r="HKM194" s="148"/>
      <c r="HKN194" s="148"/>
      <c r="HKO194" s="148"/>
      <c r="HKP194" s="148"/>
      <c r="HKQ194" s="148"/>
      <c r="HKR194" s="148"/>
      <c r="HKS194" s="148"/>
      <c r="HKT194" s="148"/>
      <c r="HKU194" s="148"/>
      <c r="HKV194" s="148"/>
      <c r="HKW194" s="148"/>
      <c r="HKX194" s="148"/>
      <c r="HKY194" s="148"/>
      <c r="HKZ194" s="148"/>
      <c r="HLA194" s="148"/>
      <c r="HLB194" s="148"/>
      <c r="HLC194" s="148"/>
      <c r="HLD194" s="148"/>
      <c r="HLE194" s="148"/>
      <c r="HLF194" s="148"/>
      <c r="HLG194" s="148"/>
      <c r="HLH194" s="148"/>
      <c r="HLI194" s="148"/>
      <c r="HLJ194" s="148"/>
      <c r="HLK194" s="148"/>
      <c r="HLL194" s="148"/>
      <c r="HLM194" s="148"/>
      <c r="HLN194" s="148"/>
      <c r="HLO194" s="148"/>
      <c r="HLP194" s="148"/>
      <c r="HLQ194" s="148"/>
      <c r="HLR194" s="148"/>
      <c r="HLS194" s="148"/>
      <c r="HLT194" s="148"/>
      <c r="HLU194" s="148"/>
      <c r="HLV194" s="148"/>
      <c r="HLW194" s="148"/>
      <c r="HLX194" s="148"/>
      <c r="HLY194" s="148"/>
      <c r="HLZ194" s="148"/>
      <c r="HMA194" s="148"/>
      <c r="HMB194" s="148"/>
      <c r="HMC194" s="148"/>
      <c r="HMD194" s="148"/>
      <c r="HME194" s="148"/>
      <c r="HMF194" s="148"/>
      <c r="HMG194" s="148"/>
      <c r="HMH194" s="148"/>
      <c r="HMI194" s="148"/>
      <c r="HMJ194" s="148"/>
      <c r="HMK194" s="148"/>
      <c r="HML194" s="148"/>
      <c r="HMM194" s="148"/>
      <c r="HMN194" s="148"/>
      <c r="HMO194" s="148"/>
      <c r="HMP194" s="148"/>
      <c r="HMQ194" s="148"/>
      <c r="HMR194" s="148"/>
      <c r="HMS194" s="148"/>
      <c r="HMT194" s="148"/>
      <c r="HMU194" s="148"/>
      <c r="HMV194" s="148"/>
      <c r="HMW194" s="148"/>
      <c r="HMX194" s="148"/>
      <c r="HMY194" s="148"/>
      <c r="HMZ194" s="148"/>
      <c r="HNA194" s="148"/>
      <c r="HNB194" s="148"/>
      <c r="HNC194" s="148"/>
      <c r="HND194" s="148"/>
      <c r="HNE194" s="148"/>
      <c r="HNF194" s="148"/>
      <c r="HNG194" s="148"/>
      <c r="HNH194" s="148"/>
      <c r="HNI194" s="148"/>
      <c r="HNJ194" s="148"/>
      <c r="HNK194" s="148"/>
      <c r="HNL194" s="148"/>
      <c r="HNM194" s="148"/>
      <c r="HNN194" s="148"/>
      <c r="HNO194" s="148"/>
      <c r="HNP194" s="148"/>
      <c r="HNQ194" s="148"/>
      <c r="HNR194" s="148"/>
      <c r="HNS194" s="148"/>
      <c r="HNT194" s="148"/>
      <c r="HNU194" s="148"/>
      <c r="HNV194" s="148"/>
      <c r="HNW194" s="148"/>
      <c r="HNX194" s="148"/>
      <c r="HNY194" s="148"/>
      <c r="HNZ194" s="148"/>
      <c r="HOA194" s="148"/>
      <c r="HOB194" s="148"/>
      <c r="HOC194" s="148"/>
      <c r="HOD194" s="148"/>
      <c r="HOE194" s="148"/>
      <c r="HOF194" s="148"/>
      <c r="HOG194" s="148"/>
      <c r="HOH194" s="148"/>
      <c r="HOI194" s="148"/>
      <c r="HOJ194" s="148"/>
      <c r="HOK194" s="148"/>
      <c r="HOL194" s="148"/>
      <c r="HOM194" s="148"/>
      <c r="HON194" s="148"/>
      <c r="HOO194" s="148"/>
      <c r="HOP194" s="148"/>
      <c r="HOQ194" s="148"/>
      <c r="HOR194" s="148"/>
      <c r="HOS194" s="148"/>
      <c r="HOT194" s="148"/>
      <c r="HOU194" s="148"/>
      <c r="HOV194" s="148"/>
      <c r="HOW194" s="148"/>
      <c r="HOX194" s="148"/>
      <c r="HOY194" s="148"/>
      <c r="HOZ194" s="148"/>
      <c r="HPA194" s="148"/>
      <c r="HPB194" s="148"/>
      <c r="HPC194" s="148"/>
      <c r="HPD194" s="148"/>
      <c r="HPE194" s="148"/>
      <c r="HPF194" s="148"/>
      <c r="HPG194" s="148"/>
      <c r="HPH194" s="148"/>
      <c r="HPI194" s="148"/>
      <c r="HPJ194" s="148"/>
      <c r="HPK194" s="148"/>
      <c r="HPL194" s="148"/>
      <c r="HPM194" s="148"/>
      <c r="HPN194" s="148"/>
      <c r="HPO194" s="148"/>
      <c r="HPP194" s="148"/>
      <c r="HPQ194" s="148"/>
      <c r="HPR194" s="148"/>
      <c r="HPS194" s="148"/>
      <c r="HPT194" s="148"/>
      <c r="HPU194" s="148"/>
      <c r="HPV194" s="148"/>
      <c r="HPW194" s="148"/>
      <c r="HPX194" s="148"/>
      <c r="HPY194" s="148"/>
      <c r="HPZ194" s="148"/>
      <c r="HQA194" s="148"/>
      <c r="HQB194" s="148"/>
      <c r="HQC194" s="148"/>
      <c r="HQD194" s="148"/>
      <c r="HQE194" s="148"/>
      <c r="HQF194" s="148"/>
      <c r="HQG194" s="148"/>
      <c r="HQH194" s="148"/>
      <c r="HQI194" s="148"/>
      <c r="HQJ194" s="148"/>
      <c r="HQK194" s="148"/>
      <c r="HQL194" s="148"/>
      <c r="HQM194" s="148"/>
      <c r="HQN194" s="148"/>
      <c r="HQO194" s="148"/>
      <c r="HQP194" s="148"/>
      <c r="HQQ194" s="148"/>
      <c r="HQR194" s="148"/>
      <c r="HQS194" s="148"/>
      <c r="HQT194" s="148"/>
      <c r="HQU194" s="148"/>
      <c r="HQV194" s="148"/>
      <c r="HQW194" s="148"/>
      <c r="HQX194" s="148"/>
      <c r="HQY194" s="148"/>
      <c r="HQZ194" s="148"/>
      <c r="HRA194" s="148"/>
      <c r="HRB194" s="148"/>
      <c r="HRC194" s="148"/>
      <c r="HRD194" s="148"/>
      <c r="HRE194" s="148"/>
      <c r="HRF194" s="148"/>
      <c r="HRG194" s="148"/>
      <c r="HRH194" s="148"/>
      <c r="HRI194" s="148"/>
      <c r="HRJ194" s="148"/>
      <c r="HRK194" s="148"/>
      <c r="HRL194" s="148"/>
      <c r="HRM194" s="148"/>
      <c r="HRN194" s="148"/>
      <c r="HRO194" s="148"/>
      <c r="HRP194" s="148"/>
      <c r="HRQ194" s="148"/>
      <c r="HRR194" s="148"/>
      <c r="HRS194" s="148"/>
      <c r="HRT194" s="148"/>
      <c r="HRU194" s="148"/>
      <c r="HRV194" s="148"/>
      <c r="HRW194" s="148"/>
      <c r="HRX194" s="148"/>
      <c r="HRY194" s="148"/>
      <c r="HRZ194" s="148"/>
      <c r="HSA194" s="148"/>
      <c r="HSB194" s="148"/>
      <c r="HSC194" s="148"/>
      <c r="HSD194" s="148"/>
      <c r="HSE194" s="148"/>
      <c r="HSF194" s="148"/>
      <c r="HSG194" s="148"/>
      <c r="HSH194" s="148"/>
      <c r="HSI194" s="148"/>
      <c r="HSJ194" s="148"/>
      <c r="HSK194" s="148"/>
      <c r="HSL194" s="148"/>
      <c r="HSM194" s="148"/>
      <c r="HSN194" s="148"/>
      <c r="HSO194" s="148"/>
      <c r="HSP194" s="148"/>
      <c r="HSQ194" s="148"/>
      <c r="HSR194" s="148"/>
      <c r="HSS194" s="148"/>
      <c r="HST194" s="148"/>
      <c r="HSU194" s="148"/>
      <c r="HSV194" s="148"/>
      <c r="HSW194" s="148"/>
      <c r="HSX194" s="148"/>
      <c r="HSY194" s="148"/>
      <c r="HSZ194" s="148"/>
      <c r="HTA194" s="148"/>
      <c r="HTB194" s="148"/>
      <c r="HTC194" s="148"/>
      <c r="HTD194" s="148"/>
      <c r="HTE194" s="148"/>
      <c r="HTF194" s="148"/>
      <c r="HTG194" s="148"/>
      <c r="HTH194" s="148"/>
      <c r="HTI194" s="148"/>
      <c r="HTJ194" s="148"/>
      <c r="HTK194" s="148"/>
      <c r="HTL194" s="148"/>
      <c r="HTM194" s="148"/>
      <c r="HTN194" s="148"/>
      <c r="HTO194" s="148"/>
      <c r="HTP194" s="148"/>
      <c r="HTQ194" s="148"/>
      <c r="HTR194" s="148"/>
      <c r="HTS194" s="148"/>
      <c r="HTT194" s="148"/>
      <c r="HTU194" s="148"/>
      <c r="HTV194" s="148"/>
      <c r="HTW194" s="148"/>
      <c r="HTX194" s="148"/>
      <c r="HTY194" s="148"/>
      <c r="HTZ194" s="148"/>
      <c r="HUA194" s="148"/>
      <c r="HUB194" s="148"/>
      <c r="HUC194" s="148"/>
      <c r="HUD194" s="148"/>
      <c r="HUE194" s="148"/>
      <c r="HUF194" s="148"/>
      <c r="HUG194" s="148"/>
      <c r="HUH194" s="148"/>
      <c r="HUI194" s="148"/>
      <c r="HUJ194" s="148"/>
      <c r="HUK194" s="148"/>
      <c r="HUL194" s="148"/>
      <c r="HUM194" s="148"/>
      <c r="HUN194" s="148"/>
      <c r="HUO194" s="148"/>
      <c r="HUP194" s="148"/>
      <c r="HUQ194" s="148"/>
      <c r="HUR194" s="148"/>
      <c r="HUS194" s="148"/>
      <c r="HUT194" s="148"/>
      <c r="HUU194" s="148"/>
      <c r="HUV194" s="148"/>
      <c r="HUW194" s="148"/>
      <c r="HUX194" s="148"/>
      <c r="HUY194" s="148"/>
      <c r="HUZ194" s="148"/>
      <c r="HVA194" s="148"/>
      <c r="HVB194" s="148"/>
      <c r="HVC194" s="148"/>
      <c r="HVD194" s="148"/>
      <c r="HVE194" s="148"/>
      <c r="HVF194" s="148"/>
      <c r="HVG194" s="148"/>
      <c r="HVH194" s="148"/>
      <c r="HVI194" s="148"/>
      <c r="HVJ194" s="148"/>
      <c r="HVK194" s="148"/>
      <c r="HVL194" s="148"/>
      <c r="HVM194" s="148"/>
      <c r="HVN194" s="148"/>
      <c r="HVO194" s="148"/>
      <c r="HVP194" s="148"/>
      <c r="HVQ194" s="148"/>
      <c r="HVR194" s="148"/>
      <c r="HVS194" s="148"/>
      <c r="HVT194" s="148"/>
      <c r="HVU194" s="148"/>
      <c r="HVV194" s="148"/>
      <c r="HVW194" s="148"/>
      <c r="HVX194" s="148"/>
      <c r="HVY194" s="148"/>
      <c r="HVZ194" s="148"/>
      <c r="HWA194" s="148"/>
      <c r="HWB194" s="148"/>
      <c r="HWC194" s="148"/>
      <c r="HWD194" s="148"/>
      <c r="HWE194" s="148"/>
      <c r="HWF194" s="148"/>
      <c r="HWG194" s="148"/>
      <c r="HWH194" s="148"/>
      <c r="HWI194" s="148"/>
      <c r="HWJ194" s="148"/>
      <c r="HWK194" s="148"/>
      <c r="HWL194" s="148"/>
      <c r="HWM194" s="148"/>
      <c r="HWN194" s="148"/>
      <c r="HWO194" s="148"/>
      <c r="HWP194" s="148"/>
      <c r="HWQ194" s="148"/>
      <c r="HWR194" s="148"/>
      <c r="HWS194" s="148"/>
      <c r="HWT194" s="148"/>
      <c r="HWU194" s="148"/>
      <c r="HWV194" s="148"/>
      <c r="HWW194" s="148"/>
      <c r="HWX194" s="148"/>
      <c r="HWY194" s="148"/>
      <c r="HWZ194" s="148"/>
      <c r="HXA194" s="148"/>
      <c r="HXB194" s="148"/>
      <c r="HXC194" s="148"/>
      <c r="HXD194" s="148"/>
      <c r="HXE194" s="148"/>
      <c r="HXF194" s="148"/>
      <c r="HXG194" s="148"/>
      <c r="HXH194" s="148"/>
      <c r="HXI194" s="148"/>
      <c r="HXJ194" s="148"/>
      <c r="HXK194" s="148"/>
      <c r="HXL194" s="148"/>
      <c r="HXM194" s="148"/>
      <c r="HXN194" s="148"/>
      <c r="HXO194" s="148"/>
      <c r="HXP194" s="148"/>
      <c r="HXQ194" s="148"/>
      <c r="HXR194" s="148"/>
      <c r="HXS194" s="148"/>
      <c r="HXT194" s="148"/>
      <c r="HXU194" s="148"/>
      <c r="HXV194" s="148"/>
      <c r="HXW194" s="148"/>
      <c r="HXX194" s="148"/>
      <c r="HXY194" s="148"/>
      <c r="HXZ194" s="148"/>
      <c r="HYA194" s="148"/>
      <c r="HYB194" s="148"/>
      <c r="HYC194" s="148"/>
      <c r="HYD194" s="148"/>
      <c r="HYE194" s="148"/>
      <c r="HYF194" s="148"/>
      <c r="HYG194" s="148"/>
      <c r="HYH194" s="148"/>
      <c r="HYI194" s="148"/>
      <c r="HYJ194" s="148"/>
      <c r="HYK194" s="148"/>
      <c r="HYL194" s="148"/>
      <c r="HYM194" s="148"/>
      <c r="HYN194" s="148"/>
      <c r="HYO194" s="148"/>
      <c r="HYP194" s="148"/>
      <c r="HYQ194" s="148"/>
      <c r="HYR194" s="148"/>
      <c r="HYS194" s="148"/>
      <c r="HYT194" s="148"/>
      <c r="HYU194" s="148"/>
      <c r="HYV194" s="148"/>
      <c r="HYW194" s="148"/>
      <c r="HYX194" s="148"/>
      <c r="HYY194" s="148"/>
      <c r="HYZ194" s="148"/>
      <c r="HZA194" s="148"/>
      <c r="HZB194" s="148"/>
      <c r="HZC194" s="148"/>
      <c r="HZD194" s="148"/>
      <c r="HZE194" s="148"/>
      <c r="HZF194" s="148"/>
      <c r="HZG194" s="148"/>
      <c r="HZH194" s="148"/>
      <c r="HZI194" s="148"/>
      <c r="HZJ194" s="148"/>
      <c r="HZK194" s="148"/>
      <c r="HZL194" s="148"/>
      <c r="HZM194" s="148"/>
      <c r="HZN194" s="148"/>
      <c r="HZO194" s="148"/>
      <c r="HZP194" s="148"/>
      <c r="HZQ194" s="148"/>
      <c r="HZR194" s="148"/>
      <c r="HZS194" s="148"/>
      <c r="HZT194" s="148"/>
      <c r="HZU194" s="148"/>
      <c r="HZV194" s="148"/>
      <c r="HZW194" s="148"/>
      <c r="HZX194" s="148"/>
      <c r="HZY194" s="148"/>
      <c r="HZZ194" s="148"/>
      <c r="IAA194" s="148"/>
      <c r="IAB194" s="148"/>
      <c r="IAC194" s="148"/>
      <c r="IAD194" s="148"/>
      <c r="IAE194" s="148"/>
      <c r="IAF194" s="148"/>
      <c r="IAG194" s="148"/>
      <c r="IAH194" s="148"/>
      <c r="IAI194" s="148"/>
      <c r="IAJ194" s="148"/>
      <c r="IAK194" s="148"/>
      <c r="IAL194" s="148"/>
      <c r="IAM194" s="148"/>
      <c r="IAN194" s="148"/>
      <c r="IAO194" s="148"/>
      <c r="IAP194" s="148"/>
      <c r="IAQ194" s="148"/>
      <c r="IAR194" s="148"/>
      <c r="IAS194" s="148"/>
      <c r="IAT194" s="148"/>
      <c r="IAU194" s="148"/>
      <c r="IAV194" s="148"/>
      <c r="IAW194" s="148"/>
      <c r="IAX194" s="148"/>
      <c r="IAY194" s="148"/>
      <c r="IAZ194" s="148"/>
      <c r="IBA194" s="148"/>
      <c r="IBB194" s="148"/>
      <c r="IBC194" s="148"/>
      <c r="IBD194" s="148"/>
      <c r="IBE194" s="148"/>
      <c r="IBF194" s="148"/>
      <c r="IBG194" s="148"/>
      <c r="IBH194" s="148"/>
      <c r="IBI194" s="148"/>
      <c r="IBJ194" s="148"/>
      <c r="IBK194" s="148"/>
      <c r="IBL194" s="148"/>
      <c r="IBM194" s="148"/>
      <c r="IBN194" s="148"/>
      <c r="IBO194" s="148"/>
      <c r="IBP194" s="148"/>
      <c r="IBQ194" s="148"/>
      <c r="IBR194" s="148"/>
      <c r="IBS194" s="148"/>
      <c r="IBT194" s="148"/>
      <c r="IBU194" s="148"/>
      <c r="IBV194" s="148"/>
      <c r="IBW194" s="148"/>
      <c r="IBX194" s="148"/>
      <c r="IBY194" s="148"/>
      <c r="IBZ194" s="148"/>
      <c r="ICA194" s="148"/>
      <c r="ICB194" s="148"/>
      <c r="ICC194" s="148"/>
      <c r="ICD194" s="148"/>
      <c r="ICE194" s="148"/>
      <c r="ICF194" s="148"/>
      <c r="ICG194" s="148"/>
      <c r="ICH194" s="148"/>
      <c r="ICI194" s="148"/>
      <c r="ICJ194" s="148"/>
      <c r="ICK194" s="148"/>
      <c r="ICL194" s="148"/>
      <c r="ICM194" s="148"/>
      <c r="ICN194" s="148"/>
      <c r="ICO194" s="148"/>
      <c r="ICP194" s="148"/>
      <c r="ICQ194" s="148"/>
      <c r="ICR194" s="148"/>
      <c r="ICS194" s="148"/>
      <c r="ICT194" s="148"/>
      <c r="ICU194" s="148"/>
      <c r="ICV194" s="148"/>
      <c r="ICW194" s="148"/>
      <c r="ICX194" s="148"/>
      <c r="ICY194" s="148"/>
      <c r="ICZ194" s="148"/>
      <c r="IDA194" s="148"/>
      <c r="IDB194" s="148"/>
      <c r="IDC194" s="148"/>
      <c r="IDD194" s="148"/>
      <c r="IDE194" s="148"/>
      <c r="IDF194" s="148"/>
      <c r="IDG194" s="148"/>
      <c r="IDH194" s="148"/>
      <c r="IDI194" s="148"/>
      <c r="IDJ194" s="148"/>
      <c r="IDK194" s="148"/>
      <c r="IDL194" s="148"/>
      <c r="IDM194" s="148"/>
      <c r="IDN194" s="148"/>
      <c r="IDO194" s="148"/>
      <c r="IDP194" s="148"/>
      <c r="IDQ194" s="148"/>
      <c r="IDR194" s="148"/>
      <c r="IDS194" s="148"/>
      <c r="IDT194" s="148"/>
      <c r="IDU194" s="148"/>
      <c r="IDV194" s="148"/>
      <c r="IDW194" s="148"/>
      <c r="IDX194" s="148"/>
      <c r="IDY194" s="148"/>
      <c r="IDZ194" s="148"/>
      <c r="IEA194" s="148"/>
      <c r="IEB194" s="148"/>
      <c r="IEC194" s="148"/>
      <c r="IED194" s="148"/>
      <c r="IEE194" s="148"/>
      <c r="IEF194" s="148"/>
      <c r="IEG194" s="148"/>
      <c r="IEH194" s="148"/>
      <c r="IEI194" s="148"/>
      <c r="IEJ194" s="148"/>
      <c r="IEK194" s="148"/>
      <c r="IEL194" s="148"/>
      <c r="IEM194" s="148"/>
      <c r="IEN194" s="148"/>
      <c r="IEO194" s="148"/>
      <c r="IEP194" s="148"/>
      <c r="IEQ194" s="148"/>
      <c r="IER194" s="148"/>
      <c r="IES194" s="148"/>
      <c r="IET194" s="148"/>
      <c r="IEU194" s="148"/>
      <c r="IEV194" s="148"/>
      <c r="IEW194" s="148"/>
      <c r="IEX194" s="148"/>
      <c r="IEY194" s="148"/>
      <c r="IEZ194" s="148"/>
      <c r="IFA194" s="148"/>
      <c r="IFB194" s="148"/>
      <c r="IFC194" s="148"/>
      <c r="IFD194" s="148"/>
      <c r="IFE194" s="148"/>
      <c r="IFF194" s="148"/>
      <c r="IFG194" s="148"/>
      <c r="IFH194" s="148"/>
      <c r="IFI194" s="148"/>
      <c r="IFJ194" s="148"/>
      <c r="IFK194" s="148"/>
      <c r="IFL194" s="148"/>
      <c r="IFM194" s="148"/>
      <c r="IFN194" s="148"/>
      <c r="IFO194" s="148"/>
      <c r="IFP194" s="148"/>
      <c r="IFQ194" s="148"/>
      <c r="IFR194" s="148"/>
      <c r="IFS194" s="148"/>
      <c r="IFT194" s="148"/>
      <c r="IFU194" s="148"/>
      <c r="IFV194" s="148"/>
      <c r="IFW194" s="148"/>
      <c r="IFX194" s="148"/>
      <c r="IFY194" s="148"/>
      <c r="IFZ194" s="148"/>
      <c r="IGA194" s="148"/>
      <c r="IGB194" s="148"/>
      <c r="IGC194" s="148"/>
      <c r="IGD194" s="148"/>
      <c r="IGE194" s="148"/>
      <c r="IGF194" s="148"/>
      <c r="IGG194" s="148"/>
      <c r="IGH194" s="148"/>
      <c r="IGI194" s="148"/>
      <c r="IGJ194" s="148"/>
      <c r="IGK194" s="148"/>
      <c r="IGL194" s="148"/>
      <c r="IGM194" s="148"/>
      <c r="IGN194" s="148"/>
      <c r="IGO194" s="148"/>
      <c r="IGP194" s="148"/>
      <c r="IGQ194" s="148"/>
      <c r="IGR194" s="148"/>
      <c r="IGS194" s="148"/>
      <c r="IGT194" s="148"/>
      <c r="IGU194" s="148"/>
      <c r="IGV194" s="148"/>
      <c r="IGW194" s="148"/>
      <c r="IGX194" s="148"/>
      <c r="IGY194" s="148"/>
      <c r="IGZ194" s="148"/>
      <c r="IHA194" s="148"/>
      <c r="IHB194" s="148"/>
      <c r="IHC194" s="148"/>
      <c r="IHD194" s="148"/>
      <c r="IHE194" s="148"/>
      <c r="IHF194" s="148"/>
      <c r="IHG194" s="148"/>
      <c r="IHH194" s="148"/>
      <c r="IHI194" s="148"/>
      <c r="IHJ194" s="148"/>
      <c r="IHK194" s="148"/>
      <c r="IHL194" s="148"/>
      <c r="IHM194" s="148"/>
      <c r="IHN194" s="148"/>
      <c r="IHO194" s="148"/>
      <c r="IHP194" s="148"/>
      <c r="IHQ194" s="148"/>
      <c r="IHR194" s="148"/>
      <c r="IHS194" s="148"/>
      <c r="IHT194" s="148"/>
      <c r="IHU194" s="148"/>
      <c r="IHV194" s="148"/>
      <c r="IHW194" s="148"/>
      <c r="IHX194" s="148"/>
      <c r="IHY194" s="148"/>
      <c r="IHZ194" s="148"/>
      <c r="IIA194" s="148"/>
      <c r="IIB194" s="148"/>
      <c r="IIC194" s="148"/>
      <c r="IID194" s="148"/>
      <c r="IIE194" s="148"/>
      <c r="IIF194" s="148"/>
      <c r="IIG194" s="148"/>
      <c r="IIH194" s="148"/>
      <c r="III194" s="148"/>
      <c r="IIJ194" s="148"/>
      <c r="IIK194" s="148"/>
      <c r="IIL194" s="148"/>
      <c r="IIM194" s="148"/>
      <c r="IIN194" s="148"/>
      <c r="IIO194" s="148"/>
      <c r="IIP194" s="148"/>
      <c r="IIQ194" s="148"/>
      <c r="IIR194" s="148"/>
      <c r="IIS194" s="148"/>
      <c r="IIT194" s="148"/>
      <c r="IIU194" s="148"/>
      <c r="IIV194" s="148"/>
      <c r="IIW194" s="148"/>
      <c r="IIX194" s="148"/>
      <c r="IIY194" s="148"/>
      <c r="IIZ194" s="148"/>
      <c r="IJA194" s="148"/>
      <c r="IJB194" s="148"/>
      <c r="IJC194" s="148"/>
      <c r="IJD194" s="148"/>
      <c r="IJE194" s="148"/>
      <c r="IJF194" s="148"/>
      <c r="IJG194" s="148"/>
      <c r="IJH194" s="148"/>
      <c r="IJI194" s="148"/>
      <c r="IJJ194" s="148"/>
      <c r="IJK194" s="148"/>
      <c r="IJL194" s="148"/>
      <c r="IJM194" s="148"/>
      <c r="IJN194" s="148"/>
      <c r="IJO194" s="148"/>
      <c r="IJP194" s="148"/>
      <c r="IJQ194" s="148"/>
      <c r="IJR194" s="148"/>
      <c r="IJS194" s="148"/>
      <c r="IJT194" s="148"/>
      <c r="IJU194" s="148"/>
      <c r="IJV194" s="148"/>
      <c r="IJW194" s="148"/>
      <c r="IJX194" s="148"/>
      <c r="IJY194" s="148"/>
      <c r="IJZ194" s="148"/>
      <c r="IKA194" s="148"/>
      <c r="IKB194" s="148"/>
      <c r="IKC194" s="148"/>
      <c r="IKD194" s="148"/>
      <c r="IKE194" s="148"/>
      <c r="IKF194" s="148"/>
      <c r="IKG194" s="148"/>
      <c r="IKH194" s="148"/>
      <c r="IKI194" s="148"/>
      <c r="IKJ194" s="148"/>
      <c r="IKK194" s="148"/>
      <c r="IKL194" s="148"/>
      <c r="IKM194" s="148"/>
      <c r="IKN194" s="148"/>
      <c r="IKO194" s="148"/>
      <c r="IKP194" s="148"/>
      <c r="IKQ194" s="148"/>
      <c r="IKR194" s="148"/>
      <c r="IKS194" s="148"/>
      <c r="IKT194" s="148"/>
      <c r="IKU194" s="148"/>
      <c r="IKV194" s="148"/>
      <c r="IKW194" s="148"/>
      <c r="IKX194" s="148"/>
      <c r="IKY194" s="148"/>
      <c r="IKZ194" s="148"/>
      <c r="ILA194" s="148"/>
      <c r="ILB194" s="148"/>
      <c r="ILC194" s="148"/>
      <c r="ILD194" s="148"/>
      <c r="ILE194" s="148"/>
      <c r="ILF194" s="148"/>
      <c r="ILG194" s="148"/>
      <c r="ILH194" s="148"/>
      <c r="ILI194" s="148"/>
      <c r="ILJ194" s="148"/>
      <c r="ILK194" s="148"/>
      <c r="ILL194" s="148"/>
      <c r="ILM194" s="148"/>
      <c r="ILN194" s="148"/>
      <c r="ILO194" s="148"/>
      <c r="ILP194" s="148"/>
      <c r="ILQ194" s="148"/>
      <c r="ILR194" s="148"/>
      <c r="ILS194" s="148"/>
      <c r="ILT194" s="148"/>
      <c r="ILU194" s="148"/>
      <c r="ILV194" s="148"/>
      <c r="ILW194" s="148"/>
      <c r="ILX194" s="148"/>
      <c r="ILY194" s="148"/>
      <c r="ILZ194" s="148"/>
      <c r="IMA194" s="148"/>
      <c r="IMB194" s="148"/>
      <c r="IMC194" s="148"/>
      <c r="IMD194" s="148"/>
      <c r="IME194" s="148"/>
      <c r="IMF194" s="148"/>
      <c r="IMG194" s="148"/>
      <c r="IMH194" s="148"/>
      <c r="IMI194" s="148"/>
      <c r="IMJ194" s="148"/>
      <c r="IMK194" s="148"/>
      <c r="IML194" s="148"/>
      <c r="IMM194" s="148"/>
      <c r="IMN194" s="148"/>
      <c r="IMO194" s="148"/>
      <c r="IMP194" s="148"/>
      <c r="IMQ194" s="148"/>
      <c r="IMR194" s="148"/>
      <c r="IMS194" s="148"/>
      <c r="IMT194" s="148"/>
      <c r="IMU194" s="148"/>
      <c r="IMV194" s="148"/>
      <c r="IMW194" s="148"/>
      <c r="IMX194" s="148"/>
      <c r="IMY194" s="148"/>
      <c r="IMZ194" s="148"/>
      <c r="INA194" s="148"/>
      <c r="INB194" s="148"/>
      <c r="INC194" s="148"/>
      <c r="IND194" s="148"/>
      <c r="INE194" s="148"/>
      <c r="INF194" s="148"/>
      <c r="ING194" s="148"/>
      <c r="INH194" s="148"/>
      <c r="INI194" s="148"/>
      <c r="INJ194" s="148"/>
      <c r="INK194" s="148"/>
      <c r="INL194" s="148"/>
      <c r="INM194" s="148"/>
      <c r="INN194" s="148"/>
      <c r="INO194" s="148"/>
      <c r="INP194" s="148"/>
      <c r="INQ194" s="148"/>
      <c r="INR194" s="148"/>
      <c r="INS194" s="148"/>
      <c r="INT194" s="148"/>
      <c r="INU194" s="148"/>
      <c r="INV194" s="148"/>
      <c r="INW194" s="148"/>
      <c r="INX194" s="148"/>
      <c r="INY194" s="148"/>
      <c r="INZ194" s="148"/>
      <c r="IOA194" s="148"/>
      <c r="IOB194" s="148"/>
      <c r="IOC194" s="148"/>
      <c r="IOD194" s="148"/>
      <c r="IOE194" s="148"/>
      <c r="IOF194" s="148"/>
      <c r="IOG194" s="148"/>
      <c r="IOH194" s="148"/>
      <c r="IOI194" s="148"/>
      <c r="IOJ194" s="148"/>
      <c r="IOK194" s="148"/>
      <c r="IOL194" s="148"/>
      <c r="IOM194" s="148"/>
      <c r="ION194" s="148"/>
      <c r="IOO194" s="148"/>
      <c r="IOP194" s="148"/>
      <c r="IOQ194" s="148"/>
      <c r="IOR194" s="148"/>
      <c r="IOS194" s="148"/>
      <c r="IOT194" s="148"/>
      <c r="IOU194" s="148"/>
      <c r="IOV194" s="148"/>
      <c r="IOW194" s="148"/>
      <c r="IOX194" s="148"/>
      <c r="IOY194" s="148"/>
      <c r="IOZ194" s="148"/>
      <c r="IPA194" s="148"/>
      <c r="IPB194" s="148"/>
      <c r="IPC194" s="148"/>
      <c r="IPD194" s="148"/>
      <c r="IPE194" s="148"/>
      <c r="IPF194" s="148"/>
      <c r="IPG194" s="148"/>
      <c r="IPH194" s="148"/>
      <c r="IPI194" s="148"/>
      <c r="IPJ194" s="148"/>
      <c r="IPK194" s="148"/>
      <c r="IPL194" s="148"/>
      <c r="IPM194" s="148"/>
      <c r="IPN194" s="148"/>
      <c r="IPO194" s="148"/>
      <c r="IPP194" s="148"/>
      <c r="IPQ194" s="148"/>
      <c r="IPR194" s="148"/>
      <c r="IPS194" s="148"/>
      <c r="IPT194" s="148"/>
      <c r="IPU194" s="148"/>
      <c r="IPV194" s="148"/>
      <c r="IPW194" s="148"/>
      <c r="IPX194" s="148"/>
      <c r="IPY194" s="148"/>
      <c r="IPZ194" s="148"/>
      <c r="IQA194" s="148"/>
      <c r="IQB194" s="148"/>
      <c r="IQC194" s="148"/>
      <c r="IQD194" s="148"/>
      <c r="IQE194" s="148"/>
      <c r="IQF194" s="148"/>
      <c r="IQG194" s="148"/>
      <c r="IQH194" s="148"/>
      <c r="IQI194" s="148"/>
      <c r="IQJ194" s="148"/>
      <c r="IQK194" s="148"/>
      <c r="IQL194" s="148"/>
      <c r="IQM194" s="148"/>
      <c r="IQN194" s="148"/>
      <c r="IQO194" s="148"/>
      <c r="IQP194" s="148"/>
      <c r="IQQ194" s="148"/>
      <c r="IQR194" s="148"/>
      <c r="IQS194" s="148"/>
      <c r="IQT194" s="148"/>
      <c r="IQU194" s="148"/>
      <c r="IQV194" s="148"/>
      <c r="IQW194" s="148"/>
      <c r="IQX194" s="148"/>
      <c r="IQY194" s="148"/>
      <c r="IQZ194" s="148"/>
      <c r="IRA194" s="148"/>
      <c r="IRB194" s="148"/>
      <c r="IRC194" s="148"/>
      <c r="IRD194" s="148"/>
      <c r="IRE194" s="148"/>
      <c r="IRF194" s="148"/>
      <c r="IRG194" s="148"/>
      <c r="IRH194" s="148"/>
      <c r="IRI194" s="148"/>
      <c r="IRJ194" s="148"/>
      <c r="IRK194" s="148"/>
      <c r="IRL194" s="148"/>
      <c r="IRM194" s="148"/>
      <c r="IRN194" s="148"/>
      <c r="IRO194" s="148"/>
      <c r="IRP194" s="148"/>
      <c r="IRQ194" s="148"/>
      <c r="IRR194" s="148"/>
      <c r="IRS194" s="148"/>
      <c r="IRT194" s="148"/>
      <c r="IRU194" s="148"/>
      <c r="IRV194" s="148"/>
      <c r="IRW194" s="148"/>
      <c r="IRX194" s="148"/>
      <c r="IRY194" s="148"/>
      <c r="IRZ194" s="148"/>
      <c r="ISA194" s="148"/>
      <c r="ISB194" s="148"/>
      <c r="ISC194" s="148"/>
      <c r="ISD194" s="148"/>
      <c r="ISE194" s="148"/>
      <c r="ISF194" s="148"/>
      <c r="ISG194" s="148"/>
      <c r="ISH194" s="148"/>
      <c r="ISI194" s="148"/>
      <c r="ISJ194" s="148"/>
      <c r="ISK194" s="148"/>
      <c r="ISL194" s="148"/>
      <c r="ISM194" s="148"/>
      <c r="ISN194" s="148"/>
      <c r="ISO194" s="148"/>
      <c r="ISP194" s="148"/>
      <c r="ISQ194" s="148"/>
      <c r="ISR194" s="148"/>
      <c r="ISS194" s="148"/>
      <c r="IST194" s="148"/>
      <c r="ISU194" s="148"/>
      <c r="ISV194" s="148"/>
      <c r="ISW194" s="148"/>
      <c r="ISX194" s="148"/>
      <c r="ISY194" s="148"/>
      <c r="ISZ194" s="148"/>
      <c r="ITA194" s="148"/>
      <c r="ITB194" s="148"/>
      <c r="ITC194" s="148"/>
      <c r="ITD194" s="148"/>
      <c r="ITE194" s="148"/>
      <c r="ITF194" s="148"/>
      <c r="ITG194" s="148"/>
      <c r="ITH194" s="148"/>
      <c r="ITI194" s="148"/>
      <c r="ITJ194" s="148"/>
      <c r="ITK194" s="148"/>
      <c r="ITL194" s="148"/>
      <c r="ITM194" s="148"/>
      <c r="ITN194" s="148"/>
      <c r="ITO194" s="148"/>
      <c r="ITP194" s="148"/>
      <c r="ITQ194" s="148"/>
      <c r="ITR194" s="148"/>
      <c r="ITS194" s="148"/>
      <c r="ITT194" s="148"/>
      <c r="ITU194" s="148"/>
      <c r="ITV194" s="148"/>
      <c r="ITW194" s="148"/>
      <c r="ITX194" s="148"/>
      <c r="ITY194" s="148"/>
      <c r="ITZ194" s="148"/>
      <c r="IUA194" s="148"/>
      <c r="IUB194" s="148"/>
      <c r="IUC194" s="148"/>
      <c r="IUD194" s="148"/>
      <c r="IUE194" s="148"/>
      <c r="IUF194" s="148"/>
      <c r="IUG194" s="148"/>
      <c r="IUH194" s="148"/>
      <c r="IUI194" s="148"/>
      <c r="IUJ194" s="148"/>
      <c r="IUK194" s="148"/>
      <c r="IUL194" s="148"/>
      <c r="IUM194" s="148"/>
      <c r="IUN194" s="148"/>
      <c r="IUO194" s="148"/>
      <c r="IUP194" s="148"/>
      <c r="IUQ194" s="148"/>
      <c r="IUR194" s="148"/>
      <c r="IUS194" s="148"/>
      <c r="IUT194" s="148"/>
      <c r="IUU194" s="148"/>
      <c r="IUV194" s="148"/>
      <c r="IUW194" s="148"/>
      <c r="IUX194" s="148"/>
      <c r="IUY194" s="148"/>
      <c r="IUZ194" s="148"/>
      <c r="IVA194" s="148"/>
      <c r="IVB194" s="148"/>
      <c r="IVC194" s="148"/>
      <c r="IVD194" s="148"/>
      <c r="IVE194" s="148"/>
      <c r="IVF194" s="148"/>
      <c r="IVG194" s="148"/>
      <c r="IVH194" s="148"/>
      <c r="IVI194" s="148"/>
      <c r="IVJ194" s="148"/>
      <c r="IVK194" s="148"/>
      <c r="IVL194" s="148"/>
      <c r="IVM194" s="148"/>
      <c r="IVN194" s="148"/>
      <c r="IVO194" s="148"/>
      <c r="IVP194" s="148"/>
      <c r="IVQ194" s="148"/>
      <c r="IVR194" s="148"/>
      <c r="IVS194" s="148"/>
      <c r="IVT194" s="148"/>
      <c r="IVU194" s="148"/>
      <c r="IVV194" s="148"/>
      <c r="IVW194" s="148"/>
      <c r="IVX194" s="148"/>
      <c r="IVY194" s="148"/>
      <c r="IVZ194" s="148"/>
      <c r="IWA194" s="148"/>
      <c r="IWB194" s="148"/>
      <c r="IWC194" s="148"/>
      <c r="IWD194" s="148"/>
      <c r="IWE194" s="148"/>
      <c r="IWF194" s="148"/>
      <c r="IWG194" s="148"/>
      <c r="IWH194" s="148"/>
      <c r="IWI194" s="148"/>
      <c r="IWJ194" s="148"/>
      <c r="IWK194" s="148"/>
      <c r="IWL194" s="148"/>
      <c r="IWM194" s="148"/>
      <c r="IWN194" s="148"/>
      <c r="IWO194" s="148"/>
      <c r="IWP194" s="148"/>
      <c r="IWQ194" s="148"/>
      <c r="IWR194" s="148"/>
      <c r="IWS194" s="148"/>
      <c r="IWT194" s="148"/>
      <c r="IWU194" s="148"/>
      <c r="IWV194" s="148"/>
      <c r="IWW194" s="148"/>
      <c r="IWX194" s="148"/>
      <c r="IWY194" s="148"/>
      <c r="IWZ194" s="148"/>
      <c r="IXA194" s="148"/>
      <c r="IXB194" s="148"/>
      <c r="IXC194" s="148"/>
      <c r="IXD194" s="148"/>
      <c r="IXE194" s="148"/>
      <c r="IXF194" s="148"/>
      <c r="IXG194" s="148"/>
      <c r="IXH194" s="148"/>
      <c r="IXI194" s="148"/>
      <c r="IXJ194" s="148"/>
      <c r="IXK194" s="148"/>
      <c r="IXL194" s="148"/>
      <c r="IXM194" s="148"/>
      <c r="IXN194" s="148"/>
      <c r="IXO194" s="148"/>
      <c r="IXP194" s="148"/>
      <c r="IXQ194" s="148"/>
      <c r="IXR194" s="148"/>
      <c r="IXS194" s="148"/>
      <c r="IXT194" s="148"/>
      <c r="IXU194" s="148"/>
      <c r="IXV194" s="148"/>
      <c r="IXW194" s="148"/>
      <c r="IXX194" s="148"/>
      <c r="IXY194" s="148"/>
      <c r="IXZ194" s="148"/>
      <c r="IYA194" s="148"/>
      <c r="IYB194" s="148"/>
      <c r="IYC194" s="148"/>
      <c r="IYD194" s="148"/>
      <c r="IYE194" s="148"/>
      <c r="IYF194" s="148"/>
      <c r="IYG194" s="148"/>
      <c r="IYH194" s="148"/>
      <c r="IYI194" s="148"/>
      <c r="IYJ194" s="148"/>
      <c r="IYK194" s="148"/>
      <c r="IYL194" s="148"/>
      <c r="IYM194" s="148"/>
      <c r="IYN194" s="148"/>
      <c r="IYO194" s="148"/>
      <c r="IYP194" s="148"/>
      <c r="IYQ194" s="148"/>
      <c r="IYR194" s="148"/>
      <c r="IYS194" s="148"/>
      <c r="IYT194" s="148"/>
      <c r="IYU194" s="148"/>
      <c r="IYV194" s="148"/>
      <c r="IYW194" s="148"/>
      <c r="IYX194" s="148"/>
      <c r="IYY194" s="148"/>
      <c r="IYZ194" s="148"/>
      <c r="IZA194" s="148"/>
      <c r="IZB194" s="148"/>
      <c r="IZC194" s="148"/>
      <c r="IZD194" s="148"/>
      <c r="IZE194" s="148"/>
      <c r="IZF194" s="148"/>
      <c r="IZG194" s="148"/>
      <c r="IZH194" s="148"/>
      <c r="IZI194" s="148"/>
      <c r="IZJ194" s="148"/>
      <c r="IZK194" s="148"/>
      <c r="IZL194" s="148"/>
      <c r="IZM194" s="148"/>
      <c r="IZN194" s="148"/>
      <c r="IZO194" s="148"/>
      <c r="IZP194" s="148"/>
      <c r="IZQ194" s="148"/>
      <c r="IZR194" s="148"/>
      <c r="IZS194" s="148"/>
      <c r="IZT194" s="148"/>
      <c r="IZU194" s="148"/>
      <c r="IZV194" s="148"/>
      <c r="IZW194" s="148"/>
      <c r="IZX194" s="148"/>
      <c r="IZY194" s="148"/>
      <c r="IZZ194" s="148"/>
      <c r="JAA194" s="148"/>
      <c r="JAB194" s="148"/>
      <c r="JAC194" s="148"/>
      <c r="JAD194" s="148"/>
      <c r="JAE194" s="148"/>
      <c r="JAF194" s="148"/>
      <c r="JAG194" s="148"/>
      <c r="JAH194" s="148"/>
      <c r="JAI194" s="148"/>
      <c r="JAJ194" s="148"/>
      <c r="JAK194" s="148"/>
      <c r="JAL194" s="148"/>
      <c r="JAM194" s="148"/>
      <c r="JAN194" s="148"/>
      <c r="JAO194" s="148"/>
      <c r="JAP194" s="148"/>
      <c r="JAQ194" s="148"/>
      <c r="JAR194" s="148"/>
      <c r="JAS194" s="148"/>
      <c r="JAT194" s="148"/>
      <c r="JAU194" s="148"/>
      <c r="JAV194" s="148"/>
      <c r="JAW194" s="148"/>
      <c r="JAX194" s="148"/>
      <c r="JAY194" s="148"/>
      <c r="JAZ194" s="148"/>
      <c r="JBA194" s="148"/>
      <c r="JBB194" s="148"/>
      <c r="JBC194" s="148"/>
      <c r="JBD194" s="148"/>
      <c r="JBE194" s="148"/>
      <c r="JBF194" s="148"/>
      <c r="JBG194" s="148"/>
      <c r="JBH194" s="148"/>
      <c r="JBI194" s="148"/>
      <c r="JBJ194" s="148"/>
      <c r="JBK194" s="148"/>
      <c r="JBL194" s="148"/>
      <c r="JBM194" s="148"/>
      <c r="JBN194" s="148"/>
      <c r="JBO194" s="148"/>
      <c r="JBP194" s="148"/>
      <c r="JBQ194" s="148"/>
      <c r="JBR194" s="148"/>
      <c r="JBS194" s="148"/>
      <c r="JBT194" s="148"/>
      <c r="JBU194" s="148"/>
      <c r="JBV194" s="148"/>
      <c r="JBW194" s="148"/>
      <c r="JBX194" s="148"/>
      <c r="JBY194" s="148"/>
      <c r="JBZ194" s="148"/>
      <c r="JCA194" s="148"/>
      <c r="JCB194" s="148"/>
      <c r="JCC194" s="148"/>
      <c r="JCD194" s="148"/>
      <c r="JCE194" s="148"/>
      <c r="JCF194" s="148"/>
      <c r="JCG194" s="148"/>
      <c r="JCH194" s="148"/>
      <c r="JCI194" s="148"/>
      <c r="JCJ194" s="148"/>
      <c r="JCK194" s="148"/>
      <c r="JCL194" s="148"/>
      <c r="JCM194" s="148"/>
      <c r="JCN194" s="148"/>
      <c r="JCO194" s="148"/>
      <c r="JCP194" s="148"/>
      <c r="JCQ194" s="148"/>
      <c r="JCR194" s="148"/>
      <c r="JCS194" s="148"/>
      <c r="JCT194" s="148"/>
      <c r="JCU194" s="148"/>
      <c r="JCV194" s="148"/>
      <c r="JCW194" s="148"/>
      <c r="JCX194" s="148"/>
      <c r="JCY194" s="148"/>
      <c r="JCZ194" s="148"/>
      <c r="JDA194" s="148"/>
      <c r="JDB194" s="148"/>
      <c r="JDC194" s="148"/>
      <c r="JDD194" s="148"/>
      <c r="JDE194" s="148"/>
      <c r="JDF194" s="148"/>
      <c r="JDG194" s="148"/>
      <c r="JDH194" s="148"/>
      <c r="JDI194" s="148"/>
      <c r="JDJ194" s="148"/>
      <c r="JDK194" s="148"/>
      <c r="JDL194" s="148"/>
      <c r="JDM194" s="148"/>
      <c r="JDN194" s="148"/>
      <c r="JDO194" s="148"/>
      <c r="JDP194" s="148"/>
      <c r="JDQ194" s="148"/>
      <c r="JDR194" s="148"/>
      <c r="JDS194" s="148"/>
      <c r="JDT194" s="148"/>
      <c r="JDU194" s="148"/>
      <c r="JDV194" s="148"/>
      <c r="JDW194" s="148"/>
      <c r="JDX194" s="148"/>
      <c r="JDY194" s="148"/>
      <c r="JDZ194" s="148"/>
      <c r="JEA194" s="148"/>
      <c r="JEB194" s="148"/>
      <c r="JEC194" s="148"/>
      <c r="JED194" s="148"/>
      <c r="JEE194" s="148"/>
      <c r="JEF194" s="148"/>
      <c r="JEG194" s="148"/>
      <c r="JEH194" s="148"/>
      <c r="JEI194" s="148"/>
      <c r="JEJ194" s="148"/>
      <c r="JEK194" s="148"/>
      <c r="JEL194" s="148"/>
      <c r="JEM194" s="148"/>
      <c r="JEN194" s="148"/>
      <c r="JEO194" s="148"/>
      <c r="JEP194" s="148"/>
      <c r="JEQ194" s="148"/>
      <c r="JER194" s="148"/>
      <c r="JES194" s="148"/>
      <c r="JET194" s="148"/>
      <c r="JEU194" s="148"/>
      <c r="JEV194" s="148"/>
      <c r="JEW194" s="148"/>
      <c r="JEX194" s="148"/>
      <c r="JEY194" s="148"/>
      <c r="JEZ194" s="148"/>
      <c r="JFA194" s="148"/>
      <c r="JFB194" s="148"/>
      <c r="JFC194" s="148"/>
      <c r="JFD194" s="148"/>
      <c r="JFE194" s="148"/>
      <c r="JFF194" s="148"/>
      <c r="JFG194" s="148"/>
      <c r="JFH194" s="148"/>
      <c r="JFI194" s="148"/>
      <c r="JFJ194" s="148"/>
      <c r="JFK194" s="148"/>
      <c r="JFL194" s="148"/>
      <c r="JFM194" s="148"/>
      <c r="JFN194" s="148"/>
      <c r="JFO194" s="148"/>
      <c r="JFP194" s="148"/>
      <c r="JFQ194" s="148"/>
      <c r="JFR194" s="148"/>
      <c r="JFS194" s="148"/>
      <c r="JFT194" s="148"/>
      <c r="JFU194" s="148"/>
      <c r="JFV194" s="148"/>
      <c r="JFW194" s="148"/>
      <c r="JFX194" s="148"/>
      <c r="JFY194" s="148"/>
      <c r="JFZ194" s="148"/>
      <c r="JGA194" s="148"/>
      <c r="JGB194" s="148"/>
      <c r="JGC194" s="148"/>
      <c r="JGD194" s="148"/>
      <c r="JGE194" s="148"/>
      <c r="JGF194" s="148"/>
      <c r="JGG194" s="148"/>
      <c r="JGH194" s="148"/>
      <c r="JGI194" s="148"/>
      <c r="JGJ194" s="148"/>
      <c r="JGK194" s="148"/>
      <c r="JGL194" s="148"/>
      <c r="JGM194" s="148"/>
      <c r="JGN194" s="148"/>
      <c r="JGO194" s="148"/>
      <c r="JGP194" s="148"/>
      <c r="JGQ194" s="148"/>
      <c r="JGR194" s="148"/>
      <c r="JGS194" s="148"/>
      <c r="JGT194" s="148"/>
      <c r="JGU194" s="148"/>
      <c r="JGV194" s="148"/>
      <c r="JGW194" s="148"/>
      <c r="JGX194" s="148"/>
      <c r="JGY194" s="148"/>
      <c r="JGZ194" s="148"/>
      <c r="JHA194" s="148"/>
      <c r="JHB194" s="148"/>
      <c r="JHC194" s="148"/>
      <c r="JHD194" s="148"/>
      <c r="JHE194" s="148"/>
      <c r="JHF194" s="148"/>
      <c r="JHG194" s="148"/>
      <c r="JHH194" s="148"/>
      <c r="JHI194" s="148"/>
      <c r="JHJ194" s="148"/>
      <c r="JHK194" s="148"/>
      <c r="JHL194" s="148"/>
      <c r="JHM194" s="148"/>
      <c r="JHN194" s="148"/>
      <c r="JHO194" s="148"/>
      <c r="JHP194" s="148"/>
      <c r="JHQ194" s="148"/>
      <c r="JHR194" s="148"/>
      <c r="JHS194" s="148"/>
      <c r="JHT194" s="148"/>
      <c r="JHU194" s="148"/>
      <c r="JHV194" s="148"/>
      <c r="JHW194" s="148"/>
      <c r="JHX194" s="148"/>
      <c r="JHY194" s="148"/>
      <c r="JHZ194" s="148"/>
      <c r="JIA194" s="148"/>
      <c r="JIB194" s="148"/>
      <c r="JIC194" s="148"/>
      <c r="JID194" s="148"/>
      <c r="JIE194" s="148"/>
      <c r="JIF194" s="148"/>
      <c r="JIG194" s="148"/>
      <c r="JIH194" s="148"/>
      <c r="JII194" s="148"/>
      <c r="JIJ194" s="148"/>
      <c r="JIK194" s="148"/>
      <c r="JIL194" s="148"/>
      <c r="JIM194" s="148"/>
      <c r="JIN194" s="148"/>
      <c r="JIO194" s="148"/>
      <c r="JIP194" s="148"/>
      <c r="JIQ194" s="148"/>
      <c r="JIR194" s="148"/>
      <c r="JIS194" s="148"/>
      <c r="JIT194" s="148"/>
      <c r="JIU194" s="148"/>
      <c r="JIV194" s="148"/>
      <c r="JIW194" s="148"/>
      <c r="JIX194" s="148"/>
      <c r="JIY194" s="148"/>
      <c r="JIZ194" s="148"/>
      <c r="JJA194" s="148"/>
      <c r="JJB194" s="148"/>
      <c r="JJC194" s="148"/>
      <c r="JJD194" s="148"/>
      <c r="JJE194" s="148"/>
      <c r="JJF194" s="148"/>
      <c r="JJG194" s="148"/>
      <c r="JJH194" s="148"/>
      <c r="JJI194" s="148"/>
      <c r="JJJ194" s="148"/>
      <c r="JJK194" s="148"/>
      <c r="JJL194" s="148"/>
      <c r="JJM194" s="148"/>
      <c r="JJN194" s="148"/>
      <c r="JJO194" s="148"/>
      <c r="JJP194" s="148"/>
      <c r="JJQ194" s="148"/>
      <c r="JJR194" s="148"/>
      <c r="JJS194" s="148"/>
      <c r="JJT194" s="148"/>
      <c r="JJU194" s="148"/>
      <c r="JJV194" s="148"/>
      <c r="JJW194" s="148"/>
      <c r="JJX194" s="148"/>
      <c r="JJY194" s="148"/>
      <c r="JJZ194" s="148"/>
      <c r="JKA194" s="148"/>
      <c r="JKB194" s="148"/>
      <c r="JKC194" s="148"/>
      <c r="JKD194" s="148"/>
      <c r="JKE194" s="148"/>
      <c r="JKF194" s="148"/>
      <c r="JKG194" s="148"/>
      <c r="JKH194" s="148"/>
      <c r="JKI194" s="148"/>
      <c r="JKJ194" s="148"/>
      <c r="JKK194" s="148"/>
      <c r="JKL194" s="148"/>
      <c r="JKM194" s="148"/>
      <c r="JKN194" s="148"/>
      <c r="JKO194" s="148"/>
      <c r="JKP194" s="148"/>
      <c r="JKQ194" s="148"/>
      <c r="JKR194" s="148"/>
      <c r="JKS194" s="148"/>
      <c r="JKT194" s="148"/>
      <c r="JKU194" s="148"/>
      <c r="JKV194" s="148"/>
      <c r="JKW194" s="148"/>
      <c r="JKX194" s="148"/>
      <c r="JKY194" s="148"/>
      <c r="JKZ194" s="148"/>
      <c r="JLA194" s="148"/>
      <c r="JLB194" s="148"/>
      <c r="JLC194" s="148"/>
      <c r="JLD194" s="148"/>
      <c r="JLE194" s="148"/>
      <c r="JLF194" s="148"/>
      <c r="JLG194" s="148"/>
      <c r="JLH194" s="148"/>
      <c r="JLI194" s="148"/>
      <c r="JLJ194" s="148"/>
      <c r="JLK194" s="148"/>
      <c r="JLL194" s="148"/>
      <c r="JLM194" s="148"/>
      <c r="JLN194" s="148"/>
      <c r="JLO194" s="148"/>
      <c r="JLP194" s="148"/>
      <c r="JLQ194" s="148"/>
      <c r="JLR194" s="148"/>
      <c r="JLS194" s="148"/>
      <c r="JLT194" s="148"/>
      <c r="JLU194" s="148"/>
      <c r="JLV194" s="148"/>
      <c r="JLW194" s="148"/>
      <c r="JLX194" s="148"/>
      <c r="JLY194" s="148"/>
      <c r="JLZ194" s="148"/>
      <c r="JMA194" s="148"/>
      <c r="JMB194" s="148"/>
      <c r="JMC194" s="148"/>
      <c r="JMD194" s="148"/>
      <c r="JME194" s="148"/>
      <c r="JMF194" s="148"/>
      <c r="JMG194" s="148"/>
      <c r="JMH194" s="148"/>
      <c r="JMI194" s="148"/>
      <c r="JMJ194" s="148"/>
      <c r="JMK194" s="148"/>
      <c r="JML194" s="148"/>
      <c r="JMM194" s="148"/>
      <c r="JMN194" s="148"/>
      <c r="JMO194" s="148"/>
      <c r="JMP194" s="148"/>
      <c r="JMQ194" s="148"/>
      <c r="JMR194" s="148"/>
      <c r="JMS194" s="148"/>
      <c r="JMT194" s="148"/>
      <c r="JMU194" s="148"/>
      <c r="JMV194" s="148"/>
      <c r="JMW194" s="148"/>
      <c r="JMX194" s="148"/>
      <c r="JMY194" s="148"/>
      <c r="JMZ194" s="148"/>
      <c r="JNA194" s="148"/>
      <c r="JNB194" s="148"/>
      <c r="JNC194" s="148"/>
      <c r="JND194" s="148"/>
      <c r="JNE194" s="148"/>
      <c r="JNF194" s="148"/>
      <c r="JNG194" s="148"/>
      <c r="JNH194" s="148"/>
      <c r="JNI194" s="148"/>
      <c r="JNJ194" s="148"/>
      <c r="JNK194" s="148"/>
      <c r="JNL194" s="148"/>
      <c r="JNM194" s="148"/>
      <c r="JNN194" s="148"/>
      <c r="JNO194" s="148"/>
      <c r="JNP194" s="148"/>
      <c r="JNQ194" s="148"/>
      <c r="JNR194" s="148"/>
      <c r="JNS194" s="148"/>
      <c r="JNT194" s="148"/>
      <c r="JNU194" s="148"/>
      <c r="JNV194" s="148"/>
      <c r="JNW194" s="148"/>
      <c r="JNX194" s="148"/>
      <c r="JNY194" s="148"/>
      <c r="JNZ194" s="148"/>
      <c r="JOA194" s="148"/>
      <c r="JOB194" s="148"/>
      <c r="JOC194" s="148"/>
      <c r="JOD194" s="148"/>
      <c r="JOE194" s="148"/>
      <c r="JOF194" s="148"/>
      <c r="JOG194" s="148"/>
      <c r="JOH194" s="148"/>
      <c r="JOI194" s="148"/>
      <c r="JOJ194" s="148"/>
      <c r="JOK194" s="148"/>
      <c r="JOL194" s="148"/>
      <c r="JOM194" s="148"/>
      <c r="JON194" s="148"/>
      <c r="JOO194" s="148"/>
      <c r="JOP194" s="148"/>
      <c r="JOQ194" s="148"/>
      <c r="JOR194" s="148"/>
      <c r="JOS194" s="148"/>
      <c r="JOT194" s="148"/>
      <c r="JOU194" s="148"/>
      <c r="JOV194" s="148"/>
      <c r="JOW194" s="148"/>
      <c r="JOX194" s="148"/>
      <c r="JOY194" s="148"/>
      <c r="JOZ194" s="148"/>
      <c r="JPA194" s="148"/>
      <c r="JPB194" s="148"/>
      <c r="JPC194" s="148"/>
      <c r="JPD194" s="148"/>
      <c r="JPE194" s="148"/>
      <c r="JPF194" s="148"/>
      <c r="JPG194" s="148"/>
      <c r="JPH194" s="148"/>
      <c r="JPI194" s="148"/>
      <c r="JPJ194" s="148"/>
      <c r="JPK194" s="148"/>
      <c r="JPL194" s="148"/>
      <c r="JPM194" s="148"/>
      <c r="JPN194" s="148"/>
      <c r="JPO194" s="148"/>
      <c r="JPP194" s="148"/>
      <c r="JPQ194" s="148"/>
      <c r="JPR194" s="148"/>
      <c r="JPS194" s="148"/>
      <c r="JPT194" s="148"/>
      <c r="JPU194" s="148"/>
      <c r="JPV194" s="148"/>
      <c r="JPW194" s="148"/>
      <c r="JPX194" s="148"/>
      <c r="JPY194" s="148"/>
      <c r="JPZ194" s="148"/>
      <c r="JQA194" s="148"/>
      <c r="JQB194" s="148"/>
      <c r="JQC194" s="148"/>
      <c r="JQD194" s="148"/>
      <c r="JQE194" s="148"/>
      <c r="JQF194" s="148"/>
      <c r="JQG194" s="148"/>
      <c r="JQH194" s="148"/>
      <c r="JQI194" s="148"/>
      <c r="JQJ194" s="148"/>
      <c r="JQK194" s="148"/>
      <c r="JQL194" s="148"/>
      <c r="JQM194" s="148"/>
      <c r="JQN194" s="148"/>
      <c r="JQO194" s="148"/>
      <c r="JQP194" s="148"/>
      <c r="JQQ194" s="148"/>
      <c r="JQR194" s="148"/>
      <c r="JQS194" s="148"/>
      <c r="JQT194" s="148"/>
      <c r="JQU194" s="148"/>
      <c r="JQV194" s="148"/>
      <c r="JQW194" s="148"/>
      <c r="JQX194" s="148"/>
      <c r="JQY194" s="148"/>
      <c r="JQZ194" s="148"/>
      <c r="JRA194" s="148"/>
      <c r="JRB194" s="148"/>
      <c r="JRC194" s="148"/>
      <c r="JRD194" s="148"/>
      <c r="JRE194" s="148"/>
      <c r="JRF194" s="148"/>
      <c r="JRG194" s="148"/>
      <c r="JRH194" s="148"/>
      <c r="JRI194" s="148"/>
      <c r="JRJ194" s="148"/>
      <c r="JRK194" s="148"/>
      <c r="JRL194" s="148"/>
      <c r="JRM194" s="148"/>
      <c r="JRN194" s="148"/>
      <c r="JRO194" s="148"/>
      <c r="JRP194" s="148"/>
      <c r="JRQ194" s="148"/>
      <c r="JRR194" s="148"/>
      <c r="JRS194" s="148"/>
      <c r="JRT194" s="148"/>
      <c r="JRU194" s="148"/>
      <c r="JRV194" s="148"/>
      <c r="JRW194" s="148"/>
      <c r="JRX194" s="148"/>
      <c r="JRY194" s="148"/>
      <c r="JRZ194" s="148"/>
      <c r="JSA194" s="148"/>
      <c r="JSB194" s="148"/>
      <c r="JSC194" s="148"/>
      <c r="JSD194" s="148"/>
      <c r="JSE194" s="148"/>
      <c r="JSF194" s="148"/>
      <c r="JSG194" s="148"/>
      <c r="JSH194" s="148"/>
      <c r="JSI194" s="148"/>
      <c r="JSJ194" s="148"/>
      <c r="JSK194" s="148"/>
      <c r="JSL194" s="148"/>
      <c r="JSM194" s="148"/>
      <c r="JSN194" s="148"/>
      <c r="JSO194" s="148"/>
      <c r="JSP194" s="148"/>
      <c r="JSQ194" s="148"/>
      <c r="JSR194" s="148"/>
      <c r="JSS194" s="148"/>
      <c r="JST194" s="148"/>
      <c r="JSU194" s="148"/>
      <c r="JSV194" s="148"/>
      <c r="JSW194" s="148"/>
      <c r="JSX194" s="148"/>
      <c r="JSY194" s="148"/>
      <c r="JSZ194" s="148"/>
      <c r="JTA194" s="148"/>
      <c r="JTB194" s="148"/>
      <c r="JTC194" s="148"/>
      <c r="JTD194" s="148"/>
      <c r="JTE194" s="148"/>
      <c r="JTF194" s="148"/>
      <c r="JTG194" s="148"/>
      <c r="JTH194" s="148"/>
      <c r="JTI194" s="148"/>
      <c r="JTJ194" s="148"/>
      <c r="JTK194" s="148"/>
      <c r="JTL194" s="148"/>
      <c r="JTM194" s="148"/>
      <c r="JTN194" s="148"/>
      <c r="JTO194" s="148"/>
      <c r="JTP194" s="148"/>
      <c r="JTQ194" s="148"/>
      <c r="JTR194" s="148"/>
      <c r="JTS194" s="148"/>
      <c r="JTT194" s="148"/>
      <c r="JTU194" s="148"/>
      <c r="JTV194" s="148"/>
      <c r="JTW194" s="148"/>
      <c r="JTX194" s="148"/>
      <c r="JTY194" s="148"/>
      <c r="JTZ194" s="148"/>
      <c r="JUA194" s="148"/>
      <c r="JUB194" s="148"/>
      <c r="JUC194" s="148"/>
      <c r="JUD194" s="148"/>
      <c r="JUE194" s="148"/>
      <c r="JUF194" s="148"/>
      <c r="JUG194" s="148"/>
      <c r="JUH194" s="148"/>
      <c r="JUI194" s="148"/>
      <c r="JUJ194" s="148"/>
      <c r="JUK194" s="148"/>
      <c r="JUL194" s="148"/>
      <c r="JUM194" s="148"/>
      <c r="JUN194" s="148"/>
      <c r="JUO194" s="148"/>
      <c r="JUP194" s="148"/>
      <c r="JUQ194" s="148"/>
      <c r="JUR194" s="148"/>
      <c r="JUS194" s="148"/>
      <c r="JUT194" s="148"/>
      <c r="JUU194" s="148"/>
      <c r="JUV194" s="148"/>
      <c r="JUW194" s="148"/>
      <c r="JUX194" s="148"/>
      <c r="JUY194" s="148"/>
      <c r="JUZ194" s="148"/>
      <c r="JVA194" s="148"/>
      <c r="JVB194" s="148"/>
      <c r="JVC194" s="148"/>
      <c r="JVD194" s="148"/>
      <c r="JVE194" s="148"/>
      <c r="JVF194" s="148"/>
      <c r="JVG194" s="148"/>
      <c r="JVH194" s="148"/>
      <c r="JVI194" s="148"/>
      <c r="JVJ194" s="148"/>
      <c r="JVK194" s="148"/>
      <c r="JVL194" s="148"/>
      <c r="JVM194" s="148"/>
      <c r="JVN194" s="148"/>
      <c r="JVO194" s="148"/>
      <c r="JVP194" s="148"/>
      <c r="JVQ194" s="148"/>
      <c r="JVR194" s="148"/>
      <c r="JVS194" s="148"/>
      <c r="JVT194" s="148"/>
      <c r="JVU194" s="148"/>
      <c r="JVV194" s="148"/>
      <c r="JVW194" s="148"/>
      <c r="JVX194" s="148"/>
      <c r="JVY194" s="148"/>
      <c r="JVZ194" s="148"/>
      <c r="JWA194" s="148"/>
      <c r="JWB194" s="148"/>
      <c r="JWC194" s="148"/>
      <c r="JWD194" s="148"/>
      <c r="JWE194" s="148"/>
      <c r="JWF194" s="148"/>
      <c r="JWG194" s="148"/>
      <c r="JWH194" s="148"/>
      <c r="JWI194" s="148"/>
      <c r="JWJ194" s="148"/>
      <c r="JWK194" s="148"/>
      <c r="JWL194" s="148"/>
      <c r="JWM194" s="148"/>
      <c r="JWN194" s="148"/>
      <c r="JWO194" s="148"/>
      <c r="JWP194" s="148"/>
      <c r="JWQ194" s="148"/>
      <c r="JWR194" s="148"/>
      <c r="JWS194" s="148"/>
      <c r="JWT194" s="148"/>
      <c r="JWU194" s="148"/>
      <c r="JWV194" s="148"/>
      <c r="JWW194" s="148"/>
      <c r="JWX194" s="148"/>
      <c r="JWY194" s="148"/>
      <c r="JWZ194" s="148"/>
      <c r="JXA194" s="148"/>
      <c r="JXB194" s="148"/>
      <c r="JXC194" s="148"/>
      <c r="JXD194" s="148"/>
      <c r="JXE194" s="148"/>
      <c r="JXF194" s="148"/>
      <c r="JXG194" s="148"/>
      <c r="JXH194" s="148"/>
      <c r="JXI194" s="148"/>
      <c r="JXJ194" s="148"/>
      <c r="JXK194" s="148"/>
      <c r="JXL194" s="148"/>
      <c r="JXM194" s="148"/>
      <c r="JXN194" s="148"/>
      <c r="JXO194" s="148"/>
      <c r="JXP194" s="148"/>
      <c r="JXQ194" s="148"/>
      <c r="JXR194" s="148"/>
      <c r="JXS194" s="148"/>
      <c r="JXT194" s="148"/>
      <c r="JXU194" s="148"/>
      <c r="JXV194" s="148"/>
      <c r="JXW194" s="148"/>
      <c r="JXX194" s="148"/>
      <c r="JXY194" s="148"/>
      <c r="JXZ194" s="148"/>
      <c r="JYA194" s="148"/>
      <c r="JYB194" s="148"/>
      <c r="JYC194" s="148"/>
      <c r="JYD194" s="148"/>
      <c r="JYE194" s="148"/>
      <c r="JYF194" s="148"/>
      <c r="JYG194" s="148"/>
      <c r="JYH194" s="148"/>
      <c r="JYI194" s="148"/>
      <c r="JYJ194" s="148"/>
      <c r="JYK194" s="148"/>
      <c r="JYL194" s="148"/>
      <c r="JYM194" s="148"/>
      <c r="JYN194" s="148"/>
      <c r="JYO194" s="148"/>
      <c r="JYP194" s="148"/>
      <c r="JYQ194" s="148"/>
      <c r="JYR194" s="148"/>
      <c r="JYS194" s="148"/>
      <c r="JYT194" s="148"/>
      <c r="JYU194" s="148"/>
      <c r="JYV194" s="148"/>
      <c r="JYW194" s="148"/>
      <c r="JYX194" s="148"/>
      <c r="JYY194" s="148"/>
      <c r="JYZ194" s="148"/>
      <c r="JZA194" s="148"/>
      <c r="JZB194" s="148"/>
      <c r="JZC194" s="148"/>
      <c r="JZD194" s="148"/>
      <c r="JZE194" s="148"/>
      <c r="JZF194" s="148"/>
      <c r="JZG194" s="148"/>
      <c r="JZH194" s="148"/>
      <c r="JZI194" s="148"/>
      <c r="JZJ194" s="148"/>
      <c r="JZK194" s="148"/>
      <c r="JZL194" s="148"/>
      <c r="JZM194" s="148"/>
      <c r="JZN194" s="148"/>
      <c r="JZO194" s="148"/>
      <c r="JZP194" s="148"/>
      <c r="JZQ194" s="148"/>
      <c r="JZR194" s="148"/>
      <c r="JZS194" s="148"/>
      <c r="JZT194" s="148"/>
      <c r="JZU194" s="148"/>
      <c r="JZV194" s="148"/>
      <c r="JZW194" s="148"/>
      <c r="JZX194" s="148"/>
      <c r="JZY194" s="148"/>
      <c r="JZZ194" s="148"/>
      <c r="KAA194" s="148"/>
      <c r="KAB194" s="148"/>
      <c r="KAC194" s="148"/>
      <c r="KAD194" s="148"/>
      <c r="KAE194" s="148"/>
      <c r="KAF194" s="148"/>
      <c r="KAG194" s="148"/>
      <c r="KAH194" s="148"/>
      <c r="KAI194" s="148"/>
      <c r="KAJ194" s="148"/>
      <c r="KAK194" s="148"/>
      <c r="KAL194" s="148"/>
      <c r="KAM194" s="148"/>
      <c r="KAN194" s="148"/>
      <c r="KAO194" s="148"/>
      <c r="KAP194" s="148"/>
      <c r="KAQ194" s="148"/>
      <c r="KAR194" s="148"/>
      <c r="KAS194" s="148"/>
      <c r="KAT194" s="148"/>
      <c r="KAU194" s="148"/>
      <c r="KAV194" s="148"/>
      <c r="KAW194" s="148"/>
      <c r="KAX194" s="148"/>
      <c r="KAY194" s="148"/>
      <c r="KAZ194" s="148"/>
      <c r="KBA194" s="148"/>
      <c r="KBB194" s="148"/>
      <c r="KBC194" s="148"/>
      <c r="KBD194" s="148"/>
      <c r="KBE194" s="148"/>
      <c r="KBF194" s="148"/>
      <c r="KBG194" s="148"/>
      <c r="KBH194" s="148"/>
      <c r="KBI194" s="148"/>
      <c r="KBJ194" s="148"/>
      <c r="KBK194" s="148"/>
      <c r="KBL194" s="148"/>
      <c r="KBM194" s="148"/>
      <c r="KBN194" s="148"/>
      <c r="KBO194" s="148"/>
      <c r="KBP194" s="148"/>
      <c r="KBQ194" s="148"/>
      <c r="KBR194" s="148"/>
      <c r="KBS194" s="148"/>
      <c r="KBT194" s="148"/>
      <c r="KBU194" s="148"/>
      <c r="KBV194" s="148"/>
      <c r="KBW194" s="148"/>
      <c r="KBX194" s="148"/>
      <c r="KBY194" s="148"/>
      <c r="KBZ194" s="148"/>
      <c r="KCA194" s="148"/>
      <c r="KCB194" s="148"/>
      <c r="KCC194" s="148"/>
      <c r="KCD194" s="148"/>
      <c r="KCE194" s="148"/>
      <c r="KCF194" s="148"/>
      <c r="KCG194" s="148"/>
      <c r="KCH194" s="148"/>
      <c r="KCI194" s="148"/>
      <c r="KCJ194" s="148"/>
      <c r="KCK194" s="148"/>
      <c r="KCL194" s="148"/>
      <c r="KCM194" s="148"/>
      <c r="KCN194" s="148"/>
      <c r="KCO194" s="148"/>
      <c r="KCP194" s="148"/>
      <c r="KCQ194" s="148"/>
      <c r="KCR194" s="148"/>
      <c r="KCS194" s="148"/>
      <c r="KCT194" s="148"/>
      <c r="KCU194" s="148"/>
      <c r="KCV194" s="148"/>
      <c r="KCW194" s="148"/>
      <c r="KCX194" s="148"/>
      <c r="KCY194" s="148"/>
      <c r="KCZ194" s="148"/>
      <c r="KDA194" s="148"/>
      <c r="KDB194" s="148"/>
      <c r="KDC194" s="148"/>
      <c r="KDD194" s="148"/>
      <c r="KDE194" s="148"/>
      <c r="KDF194" s="148"/>
      <c r="KDG194" s="148"/>
      <c r="KDH194" s="148"/>
      <c r="KDI194" s="148"/>
      <c r="KDJ194" s="148"/>
      <c r="KDK194" s="148"/>
      <c r="KDL194" s="148"/>
      <c r="KDM194" s="148"/>
      <c r="KDN194" s="148"/>
      <c r="KDO194" s="148"/>
      <c r="KDP194" s="148"/>
      <c r="KDQ194" s="148"/>
      <c r="KDR194" s="148"/>
      <c r="KDS194" s="148"/>
      <c r="KDT194" s="148"/>
      <c r="KDU194" s="148"/>
      <c r="KDV194" s="148"/>
      <c r="KDW194" s="148"/>
      <c r="KDX194" s="148"/>
      <c r="KDY194" s="148"/>
      <c r="KDZ194" s="148"/>
      <c r="KEA194" s="148"/>
      <c r="KEB194" s="148"/>
      <c r="KEC194" s="148"/>
      <c r="KED194" s="148"/>
      <c r="KEE194" s="148"/>
      <c r="KEF194" s="148"/>
      <c r="KEG194" s="148"/>
      <c r="KEH194" s="148"/>
      <c r="KEI194" s="148"/>
      <c r="KEJ194" s="148"/>
      <c r="KEK194" s="148"/>
      <c r="KEL194" s="148"/>
      <c r="KEM194" s="148"/>
      <c r="KEN194" s="148"/>
      <c r="KEO194" s="148"/>
      <c r="KEP194" s="148"/>
      <c r="KEQ194" s="148"/>
      <c r="KER194" s="148"/>
      <c r="KES194" s="148"/>
      <c r="KET194" s="148"/>
      <c r="KEU194" s="148"/>
      <c r="KEV194" s="148"/>
      <c r="KEW194" s="148"/>
      <c r="KEX194" s="148"/>
      <c r="KEY194" s="148"/>
      <c r="KEZ194" s="148"/>
      <c r="KFA194" s="148"/>
      <c r="KFB194" s="148"/>
      <c r="KFC194" s="148"/>
      <c r="KFD194" s="148"/>
      <c r="KFE194" s="148"/>
      <c r="KFF194" s="148"/>
      <c r="KFG194" s="148"/>
      <c r="KFH194" s="148"/>
      <c r="KFI194" s="148"/>
      <c r="KFJ194" s="148"/>
      <c r="KFK194" s="148"/>
      <c r="KFL194" s="148"/>
      <c r="KFM194" s="148"/>
      <c r="KFN194" s="148"/>
      <c r="KFO194" s="148"/>
      <c r="KFP194" s="148"/>
      <c r="KFQ194" s="148"/>
      <c r="KFR194" s="148"/>
      <c r="KFS194" s="148"/>
      <c r="KFT194" s="148"/>
      <c r="KFU194" s="148"/>
      <c r="KFV194" s="148"/>
      <c r="KFW194" s="148"/>
      <c r="KFX194" s="148"/>
      <c r="KFY194" s="148"/>
      <c r="KFZ194" s="148"/>
      <c r="KGA194" s="148"/>
      <c r="KGB194" s="148"/>
      <c r="KGC194" s="148"/>
      <c r="KGD194" s="148"/>
      <c r="KGE194" s="148"/>
      <c r="KGF194" s="148"/>
      <c r="KGG194" s="148"/>
      <c r="KGH194" s="148"/>
      <c r="KGI194" s="148"/>
      <c r="KGJ194" s="148"/>
      <c r="KGK194" s="148"/>
      <c r="KGL194" s="148"/>
      <c r="KGM194" s="148"/>
      <c r="KGN194" s="148"/>
      <c r="KGO194" s="148"/>
      <c r="KGP194" s="148"/>
      <c r="KGQ194" s="148"/>
      <c r="KGR194" s="148"/>
      <c r="KGS194" s="148"/>
      <c r="KGT194" s="148"/>
      <c r="KGU194" s="148"/>
      <c r="KGV194" s="148"/>
      <c r="KGW194" s="148"/>
      <c r="KGX194" s="148"/>
      <c r="KGY194" s="148"/>
      <c r="KGZ194" s="148"/>
      <c r="KHA194" s="148"/>
      <c r="KHB194" s="148"/>
      <c r="KHC194" s="148"/>
      <c r="KHD194" s="148"/>
      <c r="KHE194" s="148"/>
      <c r="KHF194" s="148"/>
      <c r="KHG194" s="148"/>
      <c r="KHH194" s="148"/>
      <c r="KHI194" s="148"/>
      <c r="KHJ194" s="148"/>
      <c r="KHK194" s="148"/>
      <c r="KHL194" s="148"/>
      <c r="KHM194" s="148"/>
      <c r="KHN194" s="148"/>
      <c r="KHO194" s="148"/>
      <c r="KHP194" s="148"/>
      <c r="KHQ194" s="148"/>
      <c r="KHR194" s="148"/>
      <c r="KHS194" s="148"/>
      <c r="KHT194" s="148"/>
      <c r="KHU194" s="148"/>
      <c r="KHV194" s="148"/>
      <c r="KHW194" s="148"/>
      <c r="KHX194" s="148"/>
      <c r="KHY194" s="148"/>
      <c r="KHZ194" s="148"/>
      <c r="KIA194" s="148"/>
      <c r="KIB194" s="148"/>
      <c r="KIC194" s="148"/>
      <c r="KID194" s="148"/>
      <c r="KIE194" s="148"/>
      <c r="KIF194" s="148"/>
      <c r="KIG194" s="148"/>
      <c r="KIH194" s="148"/>
      <c r="KII194" s="148"/>
      <c r="KIJ194" s="148"/>
      <c r="KIK194" s="148"/>
      <c r="KIL194" s="148"/>
      <c r="KIM194" s="148"/>
      <c r="KIN194" s="148"/>
      <c r="KIO194" s="148"/>
      <c r="KIP194" s="148"/>
      <c r="KIQ194" s="148"/>
      <c r="KIR194" s="148"/>
      <c r="KIS194" s="148"/>
      <c r="KIT194" s="148"/>
      <c r="KIU194" s="148"/>
      <c r="KIV194" s="148"/>
      <c r="KIW194" s="148"/>
      <c r="KIX194" s="148"/>
      <c r="KIY194" s="148"/>
      <c r="KIZ194" s="148"/>
      <c r="KJA194" s="148"/>
      <c r="KJB194" s="148"/>
      <c r="KJC194" s="148"/>
      <c r="KJD194" s="148"/>
      <c r="KJE194" s="148"/>
      <c r="KJF194" s="148"/>
      <c r="KJG194" s="148"/>
      <c r="KJH194" s="148"/>
      <c r="KJI194" s="148"/>
      <c r="KJJ194" s="148"/>
      <c r="KJK194" s="148"/>
      <c r="KJL194" s="148"/>
      <c r="KJM194" s="148"/>
      <c r="KJN194" s="148"/>
      <c r="KJO194" s="148"/>
      <c r="KJP194" s="148"/>
      <c r="KJQ194" s="148"/>
      <c r="KJR194" s="148"/>
      <c r="KJS194" s="148"/>
      <c r="KJT194" s="148"/>
      <c r="KJU194" s="148"/>
      <c r="KJV194" s="148"/>
      <c r="KJW194" s="148"/>
      <c r="KJX194" s="148"/>
      <c r="KJY194" s="148"/>
      <c r="KJZ194" s="148"/>
      <c r="KKA194" s="148"/>
      <c r="KKB194" s="148"/>
      <c r="KKC194" s="148"/>
      <c r="KKD194" s="148"/>
      <c r="KKE194" s="148"/>
      <c r="KKF194" s="148"/>
      <c r="KKG194" s="148"/>
      <c r="KKH194" s="148"/>
      <c r="KKI194" s="148"/>
      <c r="KKJ194" s="148"/>
      <c r="KKK194" s="148"/>
      <c r="KKL194" s="148"/>
      <c r="KKM194" s="148"/>
      <c r="KKN194" s="148"/>
      <c r="KKO194" s="148"/>
      <c r="KKP194" s="148"/>
      <c r="KKQ194" s="148"/>
      <c r="KKR194" s="148"/>
      <c r="KKS194" s="148"/>
      <c r="KKT194" s="148"/>
      <c r="KKU194" s="148"/>
      <c r="KKV194" s="148"/>
      <c r="KKW194" s="148"/>
      <c r="KKX194" s="148"/>
      <c r="KKY194" s="148"/>
      <c r="KKZ194" s="148"/>
      <c r="KLA194" s="148"/>
      <c r="KLB194" s="148"/>
      <c r="KLC194" s="148"/>
      <c r="KLD194" s="148"/>
      <c r="KLE194" s="148"/>
      <c r="KLF194" s="148"/>
      <c r="KLG194" s="148"/>
      <c r="KLH194" s="148"/>
      <c r="KLI194" s="148"/>
      <c r="KLJ194" s="148"/>
      <c r="KLK194" s="148"/>
      <c r="KLL194" s="148"/>
      <c r="KLM194" s="148"/>
      <c r="KLN194" s="148"/>
      <c r="KLO194" s="148"/>
      <c r="KLP194" s="148"/>
      <c r="KLQ194" s="148"/>
      <c r="KLR194" s="148"/>
      <c r="KLS194" s="148"/>
      <c r="KLT194" s="148"/>
      <c r="KLU194" s="148"/>
      <c r="KLV194" s="148"/>
      <c r="KLW194" s="148"/>
      <c r="KLX194" s="148"/>
      <c r="KLY194" s="148"/>
      <c r="KLZ194" s="148"/>
      <c r="KMA194" s="148"/>
      <c r="KMB194" s="148"/>
      <c r="KMC194" s="148"/>
      <c r="KMD194" s="148"/>
      <c r="KME194" s="148"/>
      <c r="KMF194" s="148"/>
      <c r="KMG194" s="148"/>
      <c r="KMH194" s="148"/>
      <c r="KMI194" s="148"/>
      <c r="KMJ194" s="148"/>
      <c r="KMK194" s="148"/>
      <c r="KML194" s="148"/>
      <c r="KMM194" s="148"/>
      <c r="KMN194" s="148"/>
      <c r="KMO194" s="148"/>
      <c r="KMP194" s="148"/>
      <c r="KMQ194" s="148"/>
      <c r="KMR194" s="148"/>
      <c r="KMS194" s="148"/>
      <c r="KMT194" s="148"/>
      <c r="KMU194" s="148"/>
      <c r="KMV194" s="148"/>
      <c r="KMW194" s="148"/>
      <c r="KMX194" s="148"/>
      <c r="KMY194" s="148"/>
      <c r="KMZ194" s="148"/>
      <c r="KNA194" s="148"/>
      <c r="KNB194" s="148"/>
      <c r="KNC194" s="148"/>
      <c r="KND194" s="148"/>
      <c r="KNE194" s="148"/>
      <c r="KNF194" s="148"/>
      <c r="KNG194" s="148"/>
      <c r="KNH194" s="148"/>
      <c r="KNI194" s="148"/>
      <c r="KNJ194" s="148"/>
      <c r="KNK194" s="148"/>
      <c r="KNL194" s="148"/>
      <c r="KNM194" s="148"/>
      <c r="KNN194" s="148"/>
      <c r="KNO194" s="148"/>
      <c r="KNP194" s="148"/>
      <c r="KNQ194" s="148"/>
      <c r="KNR194" s="148"/>
      <c r="KNS194" s="148"/>
      <c r="KNT194" s="148"/>
      <c r="KNU194" s="148"/>
      <c r="KNV194" s="148"/>
      <c r="KNW194" s="148"/>
      <c r="KNX194" s="148"/>
      <c r="KNY194" s="148"/>
      <c r="KNZ194" s="148"/>
      <c r="KOA194" s="148"/>
      <c r="KOB194" s="148"/>
      <c r="KOC194" s="148"/>
      <c r="KOD194" s="148"/>
      <c r="KOE194" s="148"/>
      <c r="KOF194" s="148"/>
      <c r="KOG194" s="148"/>
      <c r="KOH194" s="148"/>
      <c r="KOI194" s="148"/>
      <c r="KOJ194" s="148"/>
      <c r="KOK194" s="148"/>
      <c r="KOL194" s="148"/>
      <c r="KOM194" s="148"/>
      <c r="KON194" s="148"/>
      <c r="KOO194" s="148"/>
      <c r="KOP194" s="148"/>
      <c r="KOQ194" s="148"/>
      <c r="KOR194" s="148"/>
      <c r="KOS194" s="148"/>
      <c r="KOT194" s="148"/>
      <c r="KOU194" s="148"/>
      <c r="KOV194" s="148"/>
      <c r="KOW194" s="148"/>
      <c r="KOX194" s="148"/>
      <c r="KOY194" s="148"/>
      <c r="KOZ194" s="148"/>
      <c r="KPA194" s="148"/>
      <c r="KPB194" s="148"/>
      <c r="KPC194" s="148"/>
      <c r="KPD194" s="148"/>
      <c r="KPE194" s="148"/>
      <c r="KPF194" s="148"/>
      <c r="KPG194" s="148"/>
      <c r="KPH194" s="148"/>
      <c r="KPI194" s="148"/>
      <c r="KPJ194" s="148"/>
      <c r="KPK194" s="148"/>
      <c r="KPL194" s="148"/>
      <c r="KPM194" s="148"/>
      <c r="KPN194" s="148"/>
      <c r="KPO194" s="148"/>
      <c r="KPP194" s="148"/>
      <c r="KPQ194" s="148"/>
      <c r="KPR194" s="148"/>
      <c r="KPS194" s="148"/>
      <c r="KPT194" s="148"/>
      <c r="KPU194" s="148"/>
      <c r="KPV194" s="148"/>
      <c r="KPW194" s="148"/>
      <c r="KPX194" s="148"/>
      <c r="KPY194" s="148"/>
      <c r="KPZ194" s="148"/>
      <c r="KQA194" s="148"/>
      <c r="KQB194" s="148"/>
      <c r="KQC194" s="148"/>
      <c r="KQD194" s="148"/>
      <c r="KQE194" s="148"/>
      <c r="KQF194" s="148"/>
      <c r="KQG194" s="148"/>
      <c r="KQH194" s="148"/>
      <c r="KQI194" s="148"/>
      <c r="KQJ194" s="148"/>
      <c r="KQK194" s="148"/>
      <c r="KQL194" s="148"/>
      <c r="KQM194" s="148"/>
      <c r="KQN194" s="148"/>
      <c r="KQO194" s="148"/>
      <c r="KQP194" s="148"/>
      <c r="KQQ194" s="148"/>
      <c r="KQR194" s="148"/>
      <c r="KQS194" s="148"/>
      <c r="KQT194" s="148"/>
      <c r="KQU194" s="148"/>
      <c r="KQV194" s="148"/>
      <c r="KQW194" s="148"/>
      <c r="KQX194" s="148"/>
      <c r="KQY194" s="148"/>
      <c r="KQZ194" s="148"/>
      <c r="KRA194" s="148"/>
      <c r="KRB194" s="148"/>
      <c r="KRC194" s="148"/>
      <c r="KRD194" s="148"/>
      <c r="KRE194" s="148"/>
      <c r="KRF194" s="148"/>
      <c r="KRG194" s="148"/>
      <c r="KRH194" s="148"/>
      <c r="KRI194" s="148"/>
      <c r="KRJ194" s="148"/>
      <c r="KRK194" s="148"/>
      <c r="KRL194" s="148"/>
      <c r="KRM194" s="148"/>
      <c r="KRN194" s="148"/>
      <c r="KRO194" s="148"/>
      <c r="KRP194" s="148"/>
      <c r="KRQ194" s="148"/>
      <c r="KRR194" s="148"/>
      <c r="KRS194" s="148"/>
      <c r="KRT194" s="148"/>
      <c r="KRU194" s="148"/>
      <c r="KRV194" s="148"/>
      <c r="KRW194" s="148"/>
      <c r="KRX194" s="148"/>
      <c r="KRY194" s="148"/>
      <c r="KRZ194" s="148"/>
      <c r="KSA194" s="148"/>
      <c r="KSB194" s="148"/>
      <c r="KSC194" s="148"/>
      <c r="KSD194" s="148"/>
      <c r="KSE194" s="148"/>
      <c r="KSF194" s="148"/>
      <c r="KSG194" s="148"/>
      <c r="KSH194" s="148"/>
      <c r="KSI194" s="148"/>
      <c r="KSJ194" s="148"/>
      <c r="KSK194" s="148"/>
      <c r="KSL194" s="148"/>
      <c r="KSM194" s="148"/>
      <c r="KSN194" s="148"/>
      <c r="KSO194" s="148"/>
      <c r="KSP194" s="148"/>
      <c r="KSQ194" s="148"/>
      <c r="KSR194" s="148"/>
      <c r="KSS194" s="148"/>
      <c r="KST194" s="148"/>
      <c r="KSU194" s="148"/>
      <c r="KSV194" s="148"/>
      <c r="KSW194" s="148"/>
      <c r="KSX194" s="148"/>
      <c r="KSY194" s="148"/>
      <c r="KSZ194" s="148"/>
      <c r="KTA194" s="148"/>
      <c r="KTB194" s="148"/>
      <c r="KTC194" s="148"/>
      <c r="KTD194" s="148"/>
      <c r="KTE194" s="148"/>
      <c r="KTF194" s="148"/>
      <c r="KTG194" s="148"/>
      <c r="KTH194" s="148"/>
      <c r="KTI194" s="148"/>
      <c r="KTJ194" s="148"/>
      <c r="KTK194" s="148"/>
      <c r="KTL194" s="148"/>
      <c r="KTM194" s="148"/>
      <c r="KTN194" s="148"/>
      <c r="KTO194" s="148"/>
      <c r="KTP194" s="148"/>
      <c r="KTQ194" s="148"/>
      <c r="KTR194" s="148"/>
      <c r="KTS194" s="148"/>
      <c r="KTT194" s="148"/>
      <c r="KTU194" s="148"/>
      <c r="KTV194" s="148"/>
      <c r="KTW194" s="148"/>
      <c r="KTX194" s="148"/>
      <c r="KTY194" s="148"/>
      <c r="KTZ194" s="148"/>
      <c r="KUA194" s="148"/>
      <c r="KUB194" s="148"/>
      <c r="KUC194" s="148"/>
      <c r="KUD194" s="148"/>
      <c r="KUE194" s="148"/>
      <c r="KUF194" s="148"/>
      <c r="KUG194" s="148"/>
      <c r="KUH194" s="148"/>
      <c r="KUI194" s="148"/>
      <c r="KUJ194" s="148"/>
      <c r="KUK194" s="148"/>
      <c r="KUL194" s="148"/>
      <c r="KUM194" s="148"/>
      <c r="KUN194" s="148"/>
      <c r="KUO194" s="148"/>
      <c r="KUP194" s="148"/>
      <c r="KUQ194" s="148"/>
      <c r="KUR194" s="148"/>
      <c r="KUS194" s="148"/>
      <c r="KUT194" s="148"/>
      <c r="KUU194" s="148"/>
      <c r="KUV194" s="148"/>
      <c r="KUW194" s="148"/>
      <c r="KUX194" s="148"/>
      <c r="KUY194" s="148"/>
      <c r="KUZ194" s="148"/>
      <c r="KVA194" s="148"/>
      <c r="KVB194" s="148"/>
      <c r="KVC194" s="148"/>
      <c r="KVD194" s="148"/>
      <c r="KVE194" s="148"/>
      <c r="KVF194" s="148"/>
      <c r="KVG194" s="148"/>
      <c r="KVH194" s="148"/>
      <c r="KVI194" s="148"/>
      <c r="KVJ194" s="148"/>
      <c r="KVK194" s="148"/>
      <c r="KVL194" s="148"/>
      <c r="KVM194" s="148"/>
      <c r="KVN194" s="148"/>
      <c r="KVO194" s="148"/>
      <c r="KVP194" s="148"/>
      <c r="KVQ194" s="148"/>
      <c r="KVR194" s="148"/>
      <c r="KVS194" s="148"/>
      <c r="KVT194" s="148"/>
      <c r="KVU194" s="148"/>
      <c r="KVV194" s="148"/>
      <c r="KVW194" s="148"/>
      <c r="KVX194" s="148"/>
      <c r="KVY194" s="148"/>
      <c r="KVZ194" s="148"/>
      <c r="KWA194" s="148"/>
      <c r="KWB194" s="148"/>
      <c r="KWC194" s="148"/>
      <c r="KWD194" s="148"/>
      <c r="KWE194" s="148"/>
      <c r="KWF194" s="148"/>
      <c r="KWG194" s="148"/>
      <c r="KWH194" s="148"/>
      <c r="KWI194" s="148"/>
      <c r="KWJ194" s="148"/>
      <c r="KWK194" s="148"/>
      <c r="KWL194" s="148"/>
      <c r="KWM194" s="148"/>
      <c r="KWN194" s="148"/>
      <c r="KWO194" s="148"/>
      <c r="KWP194" s="148"/>
      <c r="KWQ194" s="148"/>
      <c r="KWR194" s="148"/>
      <c r="KWS194" s="148"/>
      <c r="KWT194" s="148"/>
      <c r="KWU194" s="148"/>
      <c r="KWV194" s="148"/>
      <c r="KWW194" s="148"/>
      <c r="KWX194" s="148"/>
      <c r="KWY194" s="148"/>
      <c r="KWZ194" s="148"/>
      <c r="KXA194" s="148"/>
      <c r="KXB194" s="148"/>
      <c r="KXC194" s="148"/>
      <c r="KXD194" s="148"/>
      <c r="KXE194" s="148"/>
      <c r="KXF194" s="148"/>
      <c r="KXG194" s="148"/>
      <c r="KXH194" s="148"/>
      <c r="KXI194" s="148"/>
      <c r="KXJ194" s="148"/>
      <c r="KXK194" s="148"/>
      <c r="KXL194" s="148"/>
      <c r="KXM194" s="148"/>
      <c r="KXN194" s="148"/>
      <c r="KXO194" s="148"/>
      <c r="KXP194" s="148"/>
      <c r="KXQ194" s="148"/>
      <c r="KXR194" s="148"/>
      <c r="KXS194" s="148"/>
      <c r="KXT194" s="148"/>
      <c r="KXU194" s="148"/>
      <c r="KXV194" s="148"/>
      <c r="KXW194" s="148"/>
      <c r="KXX194" s="148"/>
      <c r="KXY194" s="148"/>
      <c r="KXZ194" s="148"/>
      <c r="KYA194" s="148"/>
      <c r="KYB194" s="148"/>
      <c r="KYC194" s="148"/>
      <c r="KYD194" s="148"/>
      <c r="KYE194" s="148"/>
      <c r="KYF194" s="148"/>
      <c r="KYG194" s="148"/>
      <c r="KYH194" s="148"/>
      <c r="KYI194" s="148"/>
      <c r="KYJ194" s="148"/>
      <c r="KYK194" s="148"/>
      <c r="KYL194" s="148"/>
      <c r="KYM194" s="148"/>
      <c r="KYN194" s="148"/>
      <c r="KYO194" s="148"/>
      <c r="KYP194" s="148"/>
      <c r="KYQ194" s="148"/>
      <c r="KYR194" s="148"/>
      <c r="KYS194" s="148"/>
      <c r="KYT194" s="148"/>
      <c r="KYU194" s="148"/>
      <c r="KYV194" s="148"/>
      <c r="KYW194" s="148"/>
      <c r="KYX194" s="148"/>
      <c r="KYY194" s="148"/>
      <c r="KYZ194" s="148"/>
      <c r="KZA194" s="148"/>
      <c r="KZB194" s="148"/>
      <c r="KZC194" s="148"/>
      <c r="KZD194" s="148"/>
      <c r="KZE194" s="148"/>
      <c r="KZF194" s="148"/>
      <c r="KZG194" s="148"/>
      <c r="KZH194" s="148"/>
      <c r="KZI194" s="148"/>
      <c r="KZJ194" s="148"/>
      <c r="KZK194" s="148"/>
      <c r="KZL194" s="148"/>
      <c r="KZM194" s="148"/>
      <c r="KZN194" s="148"/>
      <c r="KZO194" s="148"/>
      <c r="KZP194" s="148"/>
      <c r="KZQ194" s="148"/>
      <c r="KZR194" s="148"/>
      <c r="KZS194" s="148"/>
      <c r="KZT194" s="148"/>
      <c r="KZU194" s="148"/>
      <c r="KZV194" s="148"/>
      <c r="KZW194" s="148"/>
      <c r="KZX194" s="148"/>
      <c r="KZY194" s="148"/>
      <c r="KZZ194" s="148"/>
      <c r="LAA194" s="148"/>
      <c r="LAB194" s="148"/>
      <c r="LAC194" s="148"/>
      <c r="LAD194" s="148"/>
      <c r="LAE194" s="148"/>
      <c r="LAF194" s="148"/>
      <c r="LAG194" s="148"/>
      <c r="LAH194" s="148"/>
      <c r="LAI194" s="148"/>
      <c r="LAJ194" s="148"/>
      <c r="LAK194" s="148"/>
      <c r="LAL194" s="148"/>
      <c r="LAM194" s="148"/>
      <c r="LAN194" s="148"/>
      <c r="LAO194" s="148"/>
      <c r="LAP194" s="148"/>
      <c r="LAQ194" s="148"/>
      <c r="LAR194" s="148"/>
      <c r="LAS194" s="148"/>
      <c r="LAT194" s="148"/>
      <c r="LAU194" s="148"/>
      <c r="LAV194" s="148"/>
      <c r="LAW194" s="148"/>
      <c r="LAX194" s="148"/>
      <c r="LAY194" s="148"/>
      <c r="LAZ194" s="148"/>
      <c r="LBA194" s="148"/>
      <c r="LBB194" s="148"/>
      <c r="LBC194" s="148"/>
      <c r="LBD194" s="148"/>
      <c r="LBE194" s="148"/>
      <c r="LBF194" s="148"/>
      <c r="LBG194" s="148"/>
      <c r="LBH194" s="148"/>
      <c r="LBI194" s="148"/>
      <c r="LBJ194" s="148"/>
      <c r="LBK194" s="148"/>
      <c r="LBL194" s="148"/>
      <c r="LBM194" s="148"/>
      <c r="LBN194" s="148"/>
      <c r="LBO194" s="148"/>
      <c r="LBP194" s="148"/>
      <c r="LBQ194" s="148"/>
      <c r="LBR194" s="148"/>
      <c r="LBS194" s="148"/>
      <c r="LBT194" s="148"/>
      <c r="LBU194" s="148"/>
      <c r="LBV194" s="148"/>
      <c r="LBW194" s="148"/>
      <c r="LBX194" s="148"/>
      <c r="LBY194" s="148"/>
      <c r="LBZ194" s="148"/>
      <c r="LCA194" s="148"/>
      <c r="LCB194" s="148"/>
      <c r="LCC194" s="148"/>
      <c r="LCD194" s="148"/>
      <c r="LCE194" s="148"/>
      <c r="LCF194" s="148"/>
      <c r="LCG194" s="148"/>
      <c r="LCH194" s="148"/>
      <c r="LCI194" s="148"/>
      <c r="LCJ194" s="148"/>
      <c r="LCK194" s="148"/>
      <c r="LCL194" s="148"/>
      <c r="LCM194" s="148"/>
      <c r="LCN194" s="148"/>
      <c r="LCO194" s="148"/>
      <c r="LCP194" s="148"/>
      <c r="LCQ194" s="148"/>
      <c r="LCR194" s="148"/>
      <c r="LCS194" s="148"/>
      <c r="LCT194" s="148"/>
      <c r="LCU194" s="148"/>
      <c r="LCV194" s="148"/>
      <c r="LCW194" s="148"/>
      <c r="LCX194" s="148"/>
      <c r="LCY194" s="148"/>
      <c r="LCZ194" s="148"/>
      <c r="LDA194" s="148"/>
      <c r="LDB194" s="148"/>
      <c r="LDC194" s="148"/>
      <c r="LDD194" s="148"/>
      <c r="LDE194" s="148"/>
      <c r="LDF194" s="148"/>
      <c r="LDG194" s="148"/>
      <c r="LDH194" s="148"/>
      <c r="LDI194" s="148"/>
      <c r="LDJ194" s="148"/>
      <c r="LDK194" s="148"/>
      <c r="LDL194" s="148"/>
      <c r="LDM194" s="148"/>
      <c r="LDN194" s="148"/>
      <c r="LDO194" s="148"/>
      <c r="LDP194" s="148"/>
      <c r="LDQ194" s="148"/>
      <c r="LDR194" s="148"/>
      <c r="LDS194" s="148"/>
      <c r="LDT194" s="148"/>
      <c r="LDU194" s="148"/>
      <c r="LDV194" s="148"/>
      <c r="LDW194" s="148"/>
      <c r="LDX194" s="148"/>
      <c r="LDY194" s="148"/>
      <c r="LDZ194" s="148"/>
      <c r="LEA194" s="148"/>
      <c r="LEB194" s="148"/>
      <c r="LEC194" s="148"/>
      <c r="LED194" s="148"/>
      <c r="LEE194" s="148"/>
      <c r="LEF194" s="148"/>
      <c r="LEG194" s="148"/>
      <c r="LEH194" s="148"/>
      <c r="LEI194" s="148"/>
      <c r="LEJ194" s="148"/>
      <c r="LEK194" s="148"/>
      <c r="LEL194" s="148"/>
      <c r="LEM194" s="148"/>
      <c r="LEN194" s="148"/>
      <c r="LEO194" s="148"/>
      <c r="LEP194" s="148"/>
      <c r="LEQ194" s="148"/>
      <c r="LER194" s="148"/>
      <c r="LES194" s="148"/>
      <c r="LET194" s="148"/>
      <c r="LEU194" s="148"/>
      <c r="LEV194" s="148"/>
      <c r="LEW194" s="148"/>
      <c r="LEX194" s="148"/>
      <c r="LEY194" s="148"/>
      <c r="LEZ194" s="148"/>
      <c r="LFA194" s="148"/>
      <c r="LFB194" s="148"/>
      <c r="LFC194" s="148"/>
      <c r="LFD194" s="148"/>
      <c r="LFE194" s="148"/>
      <c r="LFF194" s="148"/>
      <c r="LFG194" s="148"/>
      <c r="LFH194" s="148"/>
      <c r="LFI194" s="148"/>
      <c r="LFJ194" s="148"/>
      <c r="LFK194" s="148"/>
      <c r="LFL194" s="148"/>
      <c r="LFM194" s="148"/>
      <c r="LFN194" s="148"/>
      <c r="LFO194" s="148"/>
      <c r="LFP194" s="148"/>
      <c r="LFQ194" s="148"/>
      <c r="LFR194" s="148"/>
      <c r="LFS194" s="148"/>
      <c r="LFT194" s="148"/>
      <c r="LFU194" s="148"/>
      <c r="LFV194" s="148"/>
      <c r="LFW194" s="148"/>
      <c r="LFX194" s="148"/>
      <c r="LFY194" s="148"/>
      <c r="LFZ194" s="148"/>
      <c r="LGA194" s="148"/>
      <c r="LGB194" s="148"/>
      <c r="LGC194" s="148"/>
      <c r="LGD194" s="148"/>
      <c r="LGE194" s="148"/>
      <c r="LGF194" s="148"/>
      <c r="LGG194" s="148"/>
      <c r="LGH194" s="148"/>
      <c r="LGI194" s="148"/>
      <c r="LGJ194" s="148"/>
      <c r="LGK194" s="148"/>
      <c r="LGL194" s="148"/>
      <c r="LGM194" s="148"/>
      <c r="LGN194" s="148"/>
      <c r="LGO194" s="148"/>
      <c r="LGP194" s="148"/>
      <c r="LGQ194" s="148"/>
      <c r="LGR194" s="148"/>
      <c r="LGS194" s="148"/>
      <c r="LGT194" s="148"/>
      <c r="LGU194" s="148"/>
      <c r="LGV194" s="148"/>
      <c r="LGW194" s="148"/>
      <c r="LGX194" s="148"/>
      <c r="LGY194" s="148"/>
      <c r="LGZ194" s="148"/>
      <c r="LHA194" s="148"/>
      <c r="LHB194" s="148"/>
      <c r="LHC194" s="148"/>
      <c r="LHD194" s="148"/>
      <c r="LHE194" s="148"/>
      <c r="LHF194" s="148"/>
      <c r="LHG194" s="148"/>
      <c r="LHH194" s="148"/>
      <c r="LHI194" s="148"/>
      <c r="LHJ194" s="148"/>
      <c r="LHK194" s="148"/>
      <c r="LHL194" s="148"/>
      <c r="LHM194" s="148"/>
      <c r="LHN194" s="148"/>
      <c r="LHO194" s="148"/>
      <c r="LHP194" s="148"/>
      <c r="LHQ194" s="148"/>
      <c r="LHR194" s="148"/>
      <c r="LHS194" s="148"/>
      <c r="LHT194" s="148"/>
      <c r="LHU194" s="148"/>
      <c r="LHV194" s="148"/>
      <c r="LHW194" s="148"/>
      <c r="LHX194" s="148"/>
      <c r="LHY194" s="148"/>
      <c r="LHZ194" s="148"/>
      <c r="LIA194" s="148"/>
      <c r="LIB194" s="148"/>
      <c r="LIC194" s="148"/>
      <c r="LID194" s="148"/>
      <c r="LIE194" s="148"/>
      <c r="LIF194" s="148"/>
      <c r="LIG194" s="148"/>
      <c r="LIH194" s="148"/>
      <c r="LII194" s="148"/>
      <c r="LIJ194" s="148"/>
      <c r="LIK194" s="148"/>
      <c r="LIL194" s="148"/>
      <c r="LIM194" s="148"/>
      <c r="LIN194" s="148"/>
      <c r="LIO194" s="148"/>
      <c r="LIP194" s="148"/>
      <c r="LIQ194" s="148"/>
      <c r="LIR194" s="148"/>
      <c r="LIS194" s="148"/>
      <c r="LIT194" s="148"/>
      <c r="LIU194" s="148"/>
      <c r="LIV194" s="148"/>
      <c r="LIW194" s="148"/>
      <c r="LIX194" s="148"/>
      <c r="LIY194" s="148"/>
      <c r="LIZ194" s="148"/>
      <c r="LJA194" s="148"/>
      <c r="LJB194" s="148"/>
      <c r="LJC194" s="148"/>
      <c r="LJD194" s="148"/>
      <c r="LJE194" s="148"/>
      <c r="LJF194" s="148"/>
      <c r="LJG194" s="148"/>
      <c r="LJH194" s="148"/>
      <c r="LJI194" s="148"/>
      <c r="LJJ194" s="148"/>
      <c r="LJK194" s="148"/>
      <c r="LJL194" s="148"/>
      <c r="LJM194" s="148"/>
      <c r="LJN194" s="148"/>
      <c r="LJO194" s="148"/>
      <c r="LJP194" s="148"/>
      <c r="LJQ194" s="148"/>
      <c r="LJR194" s="148"/>
      <c r="LJS194" s="148"/>
      <c r="LJT194" s="148"/>
      <c r="LJU194" s="148"/>
      <c r="LJV194" s="148"/>
      <c r="LJW194" s="148"/>
      <c r="LJX194" s="148"/>
      <c r="LJY194" s="148"/>
      <c r="LJZ194" s="148"/>
      <c r="LKA194" s="148"/>
      <c r="LKB194" s="148"/>
      <c r="LKC194" s="148"/>
      <c r="LKD194" s="148"/>
      <c r="LKE194" s="148"/>
      <c r="LKF194" s="148"/>
      <c r="LKG194" s="148"/>
      <c r="LKH194" s="148"/>
      <c r="LKI194" s="148"/>
      <c r="LKJ194" s="148"/>
      <c r="LKK194" s="148"/>
      <c r="LKL194" s="148"/>
      <c r="LKM194" s="148"/>
      <c r="LKN194" s="148"/>
      <c r="LKO194" s="148"/>
      <c r="LKP194" s="148"/>
      <c r="LKQ194" s="148"/>
      <c r="LKR194" s="148"/>
      <c r="LKS194" s="148"/>
      <c r="LKT194" s="148"/>
      <c r="LKU194" s="148"/>
      <c r="LKV194" s="148"/>
      <c r="LKW194" s="148"/>
      <c r="LKX194" s="148"/>
      <c r="LKY194" s="148"/>
      <c r="LKZ194" s="148"/>
      <c r="LLA194" s="148"/>
      <c r="LLB194" s="148"/>
      <c r="LLC194" s="148"/>
      <c r="LLD194" s="148"/>
      <c r="LLE194" s="148"/>
      <c r="LLF194" s="148"/>
      <c r="LLG194" s="148"/>
      <c r="LLH194" s="148"/>
      <c r="LLI194" s="148"/>
      <c r="LLJ194" s="148"/>
      <c r="LLK194" s="148"/>
      <c r="LLL194" s="148"/>
      <c r="LLM194" s="148"/>
      <c r="LLN194" s="148"/>
      <c r="LLO194" s="148"/>
      <c r="LLP194" s="148"/>
      <c r="LLQ194" s="148"/>
      <c r="LLR194" s="148"/>
      <c r="LLS194" s="148"/>
      <c r="LLT194" s="148"/>
      <c r="LLU194" s="148"/>
      <c r="LLV194" s="148"/>
      <c r="LLW194" s="148"/>
      <c r="LLX194" s="148"/>
      <c r="LLY194" s="148"/>
      <c r="LLZ194" s="148"/>
      <c r="LMA194" s="148"/>
      <c r="LMB194" s="148"/>
      <c r="LMC194" s="148"/>
      <c r="LMD194" s="148"/>
      <c r="LME194" s="148"/>
      <c r="LMF194" s="148"/>
      <c r="LMG194" s="148"/>
      <c r="LMH194" s="148"/>
      <c r="LMI194" s="148"/>
      <c r="LMJ194" s="148"/>
      <c r="LMK194" s="148"/>
      <c r="LML194" s="148"/>
      <c r="LMM194" s="148"/>
      <c r="LMN194" s="148"/>
      <c r="LMO194" s="148"/>
      <c r="LMP194" s="148"/>
      <c r="LMQ194" s="148"/>
      <c r="LMR194" s="148"/>
      <c r="LMS194" s="148"/>
      <c r="LMT194" s="148"/>
      <c r="LMU194" s="148"/>
      <c r="LMV194" s="148"/>
      <c r="LMW194" s="148"/>
      <c r="LMX194" s="148"/>
      <c r="LMY194" s="148"/>
      <c r="LMZ194" s="148"/>
      <c r="LNA194" s="148"/>
      <c r="LNB194" s="148"/>
      <c r="LNC194" s="148"/>
      <c r="LND194" s="148"/>
      <c r="LNE194" s="148"/>
      <c r="LNF194" s="148"/>
      <c r="LNG194" s="148"/>
      <c r="LNH194" s="148"/>
      <c r="LNI194" s="148"/>
      <c r="LNJ194" s="148"/>
      <c r="LNK194" s="148"/>
      <c r="LNL194" s="148"/>
      <c r="LNM194" s="148"/>
      <c r="LNN194" s="148"/>
      <c r="LNO194" s="148"/>
      <c r="LNP194" s="148"/>
      <c r="LNQ194" s="148"/>
      <c r="LNR194" s="148"/>
      <c r="LNS194" s="148"/>
      <c r="LNT194" s="148"/>
      <c r="LNU194" s="148"/>
      <c r="LNV194" s="148"/>
      <c r="LNW194" s="148"/>
      <c r="LNX194" s="148"/>
      <c r="LNY194" s="148"/>
      <c r="LNZ194" s="148"/>
      <c r="LOA194" s="148"/>
      <c r="LOB194" s="148"/>
      <c r="LOC194" s="148"/>
      <c r="LOD194" s="148"/>
      <c r="LOE194" s="148"/>
      <c r="LOF194" s="148"/>
      <c r="LOG194" s="148"/>
      <c r="LOH194" s="148"/>
      <c r="LOI194" s="148"/>
      <c r="LOJ194" s="148"/>
      <c r="LOK194" s="148"/>
      <c r="LOL194" s="148"/>
      <c r="LOM194" s="148"/>
      <c r="LON194" s="148"/>
      <c r="LOO194" s="148"/>
      <c r="LOP194" s="148"/>
      <c r="LOQ194" s="148"/>
      <c r="LOR194" s="148"/>
      <c r="LOS194" s="148"/>
      <c r="LOT194" s="148"/>
      <c r="LOU194" s="148"/>
      <c r="LOV194" s="148"/>
      <c r="LOW194" s="148"/>
      <c r="LOX194" s="148"/>
      <c r="LOY194" s="148"/>
      <c r="LOZ194" s="148"/>
      <c r="LPA194" s="148"/>
      <c r="LPB194" s="148"/>
      <c r="LPC194" s="148"/>
      <c r="LPD194" s="148"/>
      <c r="LPE194" s="148"/>
      <c r="LPF194" s="148"/>
      <c r="LPG194" s="148"/>
      <c r="LPH194" s="148"/>
      <c r="LPI194" s="148"/>
      <c r="LPJ194" s="148"/>
      <c r="LPK194" s="148"/>
      <c r="LPL194" s="148"/>
      <c r="LPM194" s="148"/>
      <c r="LPN194" s="148"/>
      <c r="LPO194" s="148"/>
      <c r="LPP194" s="148"/>
      <c r="LPQ194" s="148"/>
      <c r="LPR194" s="148"/>
      <c r="LPS194" s="148"/>
      <c r="LPT194" s="148"/>
      <c r="LPU194" s="148"/>
      <c r="LPV194" s="148"/>
      <c r="LPW194" s="148"/>
      <c r="LPX194" s="148"/>
      <c r="LPY194" s="148"/>
      <c r="LPZ194" s="148"/>
      <c r="LQA194" s="148"/>
      <c r="LQB194" s="148"/>
      <c r="LQC194" s="148"/>
      <c r="LQD194" s="148"/>
      <c r="LQE194" s="148"/>
      <c r="LQF194" s="148"/>
      <c r="LQG194" s="148"/>
      <c r="LQH194" s="148"/>
      <c r="LQI194" s="148"/>
      <c r="LQJ194" s="148"/>
      <c r="LQK194" s="148"/>
      <c r="LQL194" s="148"/>
      <c r="LQM194" s="148"/>
      <c r="LQN194" s="148"/>
      <c r="LQO194" s="148"/>
      <c r="LQP194" s="148"/>
      <c r="LQQ194" s="148"/>
      <c r="LQR194" s="148"/>
      <c r="LQS194" s="148"/>
      <c r="LQT194" s="148"/>
      <c r="LQU194" s="148"/>
      <c r="LQV194" s="148"/>
      <c r="LQW194" s="148"/>
      <c r="LQX194" s="148"/>
      <c r="LQY194" s="148"/>
      <c r="LQZ194" s="148"/>
      <c r="LRA194" s="148"/>
      <c r="LRB194" s="148"/>
      <c r="LRC194" s="148"/>
      <c r="LRD194" s="148"/>
      <c r="LRE194" s="148"/>
      <c r="LRF194" s="148"/>
      <c r="LRG194" s="148"/>
      <c r="LRH194" s="148"/>
      <c r="LRI194" s="148"/>
      <c r="LRJ194" s="148"/>
      <c r="LRK194" s="148"/>
      <c r="LRL194" s="148"/>
      <c r="LRM194" s="148"/>
      <c r="LRN194" s="148"/>
      <c r="LRO194" s="148"/>
      <c r="LRP194" s="148"/>
      <c r="LRQ194" s="148"/>
      <c r="LRR194" s="148"/>
      <c r="LRS194" s="148"/>
      <c r="LRT194" s="148"/>
      <c r="LRU194" s="148"/>
      <c r="LRV194" s="148"/>
      <c r="LRW194" s="148"/>
      <c r="LRX194" s="148"/>
      <c r="LRY194" s="148"/>
      <c r="LRZ194" s="148"/>
      <c r="LSA194" s="148"/>
      <c r="LSB194" s="148"/>
      <c r="LSC194" s="148"/>
      <c r="LSD194" s="148"/>
      <c r="LSE194" s="148"/>
      <c r="LSF194" s="148"/>
      <c r="LSG194" s="148"/>
      <c r="LSH194" s="148"/>
      <c r="LSI194" s="148"/>
      <c r="LSJ194" s="148"/>
      <c r="LSK194" s="148"/>
      <c r="LSL194" s="148"/>
      <c r="LSM194" s="148"/>
      <c r="LSN194" s="148"/>
      <c r="LSO194" s="148"/>
      <c r="LSP194" s="148"/>
      <c r="LSQ194" s="148"/>
      <c r="LSR194" s="148"/>
      <c r="LSS194" s="148"/>
      <c r="LST194" s="148"/>
      <c r="LSU194" s="148"/>
      <c r="LSV194" s="148"/>
      <c r="LSW194" s="148"/>
      <c r="LSX194" s="148"/>
      <c r="LSY194" s="148"/>
      <c r="LSZ194" s="148"/>
      <c r="LTA194" s="148"/>
      <c r="LTB194" s="148"/>
      <c r="LTC194" s="148"/>
      <c r="LTD194" s="148"/>
      <c r="LTE194" s="148"/>
      <c r="LTF194" s="148"/>
      <c r="LTG194" s="148"/>
      <c r="LTH194" s="148"/>
      <c r="LTI194" s="148"/>
      <c r="LTJ194" s="148"/>
      <c r="LTK194" s="148"/>
      <c r="LTL194" s="148"/>
      <c r="LTM194" s="148"/>
      <c r="LTN194" s="148"/>
      <c r="LTO194" s="148"/>
      <c r="LTP194" s="148"/>
      <c r="LTQ194" s="148"/>
      <c r="LTR194" s="148"/>
      <c r="LTS194" s="148"/>
      <c r="LTT194" s="148"/>
      <c r="LTU194" s="148"/>
      <c r="LTV194" s="148"/>
      <c r="LTW194" s="148"/>
      <c r="LTX194" s="148"/>
      <c r="LTY194" s="148"/>
      <c r="LTZ194" s="148"/>
      <c r="LUA194" s="148"/>
      <c r="LUB194" s="148"/>
      <c r="LUC194" s="148"/>
      <c r="LUD194" s="148"/>
      <c r="LUE194" s="148"/>
      <c r="LUF194" s="148"/>
      <c r="LUG194" s="148"/>
      <c r="LUH194" s="148"/>
      <c r="LUI194" s="148"/>
      <c r="LUJ194" s="148"/>
      <c r="LUK194" s="148"/>
      <c r="LUL194" s="148"/>
      <c r="LUM194" s="148"/>
      <c r="LUN194" s="148"/>
      <c r="LUO194" s="148"/>
      <c r="LUP194" s="148"/>
      <c r="LUQ194" s="148"/>
      <c r="LUR194" s="148"/>
      <c r="LUS194" s="148"/>
      <c r="LUT194" s="148"/>
      <c r="LUU194" s="148"/>
      <c r="LUV194" s="148"/>
      <c r="LUW194" s="148"/>
      <c r="LUX194" s="148"/>
      <c r="LUY194" s="148"/>
      <c r="LUZ194" s="148"/>
      <c r="LVA194" s="148"/>
      <c r="LVB194" s="148"/>
      <c r="LVC194" s="148"/>
      <c r="LVD194" s="148"/>
      <c r="LVE194" s="148"/>
      <c r="LVF194" s="148"/>
      <c r="LVG194" s="148"/>
      <c r="LVH194" s="148"/>
      <c r="LVI194" s="148"/>
      <c r="LVJ194" s="148"/>
      <c r="LVK194" s="148"/>
      <c r="LVL194" s="148"/>
      <c r="LVM194" s="148"/>
      <c r="LVN194" s="148"/>
      <c r="LVO194" s="148"/>
      <c r="LVP194" s="148"/>
      <c r="LVQ194" s="148"/>
      <c r="LVR194" s="148"/>
      <c r="LVS194" s="148"/>
      <c r="LVT194" s="148"/>
      <c r="LVU194" s="148"/>
      <c r="LVV194" s="148"/>
      <c r="LVW194" s="148"/>
      <c r="LVX194" s="148"/>
      <c r="LVY194" s="148"/>
      <c r="LVZ194" s="148"/>
      <c r="LWA194" s="148"/>
      <c r="LWB194" s="148"/>
      <c r="LWC194" s="148"/>
      <c r="LWD194" s="148"/>
      <c r="LWE194" s="148"/>
      <c r="LWF194" s="148"/>
      <c r="LWG194" s="148"/>
      <c r="LWH194" s="148"/>
      <c r="LWI194" s="148"/>
      <c r="LWJ194" s="148"/>
      <c r="LWK194" s="148"/>
      <c r="LWL194" s="148"/>
      <c r="LWM194" s="148"/>
      <c r="LWN194" s="148"/>
      <c r="LWO194" s="148"/>
      <c r="LWP194" s="148"/>
      <c r="LWQ194" s="148"/>
      <c r="LWR194" s="148"/>
      <c r="LWS194" s="148"/>
      <c r="LWT194" s="148"/>
      <c r="LWU194" s="148"/>
      <c r="LWV194" s="148"/>
      <c r="LWW194" s="148"/>
      <c r="LWX194" s="148"/>
      <c r="LWY194" s="148"/>
      <c r="LWZ194" s="148"/>
      <c r="LXA194" s="148"/>
      <c r="LXB194" s="148"/>
      <c r="LXC194" s="148"/>
      <c r="LXD194" s="148"/>
      <c r="LXE194" s="148"/>
      <c r="LXF194" s="148"/>
      <c r="LXG194" s="148"/>
      <c r="LXH194" s="148"/>
      <c r="LXI194" s="148"/>
      <c r="LXJ194" s="148"/>
      <c r="LXK194" s="148"/>
      <c r="LXL194" s="148"/>
      <c r="LXM194" s="148"/>
      <c r="LXN194" s="148"/>
      <c r="LXO194" s="148"/>
      <c r="LXP194" s="148"/>
      <c r="LXQ194" s="148"/>
      <c r="LXR194" s="148"/>
      <c r="LXS194" s="148"/>
      <c r="LXT194" s="148"/>
      <c r="LXU194" s="148"/>
      <c r="LXV194" s="148"/>
      <c r="LXW194" s="148"/>
      <c r="LXX194" s="148"/>
      <c r="LXY194" s="148"/>
      <c r="LXZ194" s="148"/>
      <c r="LYA194" s="148"/>
      <c r="LYB194" s="148"/>
      <c r="LYC194" s="148"/>
      <c r="LYD194" s="148"/>
      <c r="LYE194" s="148"/>
      <c r="LYF194" s="148"/>
      <c r="LYG194" s="148"/>
      <c r="LYH194" s="148"/>
      <c r="LYI194" s="148"/>
      <c r="LYJ194" s="148"/>
      <c r="LYK194" s="148"/>
      <c r="LYL194" s="148"/>
      <c r="LYM194" s="148"/>
      <c r="LYN194" s="148"/>
      <c r="LYO194" s="148"/>
      <c r="LYP194" s="148"/>
      <c r="LYQ194" s="148"/>
      <c r="LYR194" s="148"/>
      <c r="LYS194" s="148"/>
      <c r="LYT194" s="148"/>
      <c r="LYU194" s="148"/>
      <c r="LYV194" s="148"/>
      <c r="LYW194" s="148"/>
      <c r="LYX194" s="148"/>
      <c r="LYY194" s="148"/>
      <c r="LYZ194" s="148"/>
      <c r="LZA194" s="148"/>
      <c r="LZB194" s="148"/>
      <c r="LZC194" s="148"/>
      <c r="LZD194" s="148"/>
      <c r="LZE194" s="148"/>
      <c r="LZF194" s="148"/>
      <c r="LZG194" s="148"/>
      <c r="LZH194" s="148"/>
      <c r="LZI194" s="148"/>
      <c r="LZJ194" s="148"/>
      <c r="LZK194" s="148"/>
      <c r="LZL194" s="148"/>
      <c r="LZM194" s="148"/>
      <c r="LZN194" s="148"/>
      <c r="LZO194" s="148"/>
      <c r="LZP194" s="148"/>
      <c r="LZQ194" s="148"/>
      <c r="LZR194" s="148"/>
      <c r="LZS194" s="148"/>
      <c r="LZT194" s="148"/>
      <c r="LZU194" s="148"/>
      <c r="LZV194" s="148"/>
      <c r="LZW194" s="148"/>
      <c r="LZX194" s="148"/>
      <c r="LZY194" s="148"/>
      <c r="LZZ194" s="148"/>
      <c r="MAA194" s="148"/>
      <c r="MAB194" s="148"/>
      <c r="MAC194" s="148"/>
      <c r="MAD194" s="148"/>
      <c r="MAE194" s="148"/>
      <c r="MAF194" s="148"/>
      <c r="MAG194" s="148"/>
      <c r="MAH194" s="148"/>
      <c r="MAI194" s="148"/>
      <c r="MAJ194" s="148"/>
      <c r="MAK194" s="148"/>
      <c r="MAL194" s="148"/>
      <c r="MAM194" s="148"/>
      <c r="MAN194" s="148"/>
      <c r="MAO194" s="148"/>
      <c r="MAP194" s="148"/>
      <c r="MAQ194" s="148"/>
      <c r="MAR194" s="148"/>
      <c r="MAS194" s="148"/>
      <c r="MAT194" s="148"/>
      <c r="MAU194" s="148"/>
      <c r="MAV194" s="148"/>
      <c r="MAW194" s="148"/>
      <c r="MAX194" s="148"/>
      <c r="MAY194" s="148"/>
      <c r="MAZ194" s="148"/>
      <c r="MBA194" s="148"/>
      <c r="MBB194" s="148"/>
      <c r="MBC194" s="148"/>
      <c r="MBD194" s="148"/>
      <c r="MBE194" s="148"/>
      <c r="MBF194" s="148"/>
      <c r="MBG194" s="148"/>
      <c r="MBH194" s="148"/>
      <c r="MBI194" s="148"/>
      <c r="MBJ194" s="148"/>
      <c r="MBK194" s="148"/>
      <c r="MBL194" s="148"/>
      <c r="MBM194" s="148"/>
      <c r="MBN194" s="148"/>
      <c r="MBO194" s="148"/>
      <c r="MBP194" s="148"/>
      <c r="MBQ194" s="148"/>
      <c r="MBR194" s="148"/>
      <c r="MBS194" s="148"/>
      <c r="MBT194" s="148"/>
      <c r="MBU194" s="148"/>
      <c r="MBV194" s="148"/>
      <c r="MBW194" s="148"/>
      <c r="MBX194" s="148"/>
      <c r="MBY194" s="148"/>
      <c r="MBZ194" s="148"/>
      <c r="MCA194" s="148"/>
      <c r="MCB194" s="148"/>
      <c r="MCC194" s="148"/>
      <c r="MCD194" s="148"/>
      <c r="MCE194" s="148"/>
      <c r="MCF194" s="148"/>
      <c r="MCG194" s="148"/>
      <c r="MCH194" s="148"/>
      <c r="MCI194" s="148"/>
      <c r="MCJ194" s="148"/>
      <c r="MCK194" s="148"/>
      <c r="MCL194" s="148"/>
      <c r="MCM194" s="148"/>
      <c r="MCN194" s="148"/>
      <c r="MCO194" s="148"/>
      <c r="MCP194" s="148"/>
      <c r="MCQ194" s="148"/>
      <c r="MCR194" s="148"/>
      <c r="MCS194" s="148"/>
      <c r="MCT194" s="148"/>
      <c r="MCU194" s="148"/>
      <c r="MCV194" s="148"/>
      <c r="MCW194" s="148"/>
      <c r="MCX194" s="148"/>
      <c r="MCY194" s="148"/>
      <c r="MCZ194" s="148"/>
      <c r="MDA194" s="148"/>
      <c r="MDB194" s="148"/>
      <c r="MDC194" s="148"/>
      <c r="MDD194" s="148"/>
      <c r="MDE194" s="148"/>
      <c r="MDF194" s="148"/>
      <c r="MDG194" s="148"/>
      <c r="MDH194" s="148"/>
      <c r="MDI194" s="148"/>
      <c r="MDJ194" s="148"/>
      <c r="MDK194" s="148"/>
      <c r="MDL194" s="148"/>
      <c r="MDM194" s="148"/>
      <c r="MDN194" s="148"/>
      <c r="MDO194" s="148"/>
      <c r="MDP194" s="148"/>
      <c r="MDQ194" s="148"/>
      <c r="MDR194" s="148"/>
      <c r="MDS194" s="148"/>
      <c r="MDT194" s="148"/>
      <c r="MDU194" s="148"/>
      <c r="MDV194" s="148"/>
      <c r="MDW194" s="148"/>
      <c r="MDX194" s="148"/>
      <c r="MDY194" s="148"/>
      <c r="MDZ194" s="148"/>
      <c r="MEA194" s="148"/>
      <c r="MEB194" s="148"/>
      <c r="MEC194" s="148"/>
      <c r="MED194" s="148"/>
      <c r="MEE194" s="148"/>
      <c r="MEF194" s="148"/>
      <c r="MEG194" s="148"/>
      <c r="MEH194" s="148"/>
      <c r="MEI194" s="148"/>
      <c r="MEJ194" s="148"/>
      <c r="MEK194" s="148"/>
      <c r="MEL194" s="148"/>
      <c r="MEM194" s="148"/>
      <c r="MEN194" s="148"/>
      <c r="MEO194" s="148"/>
      <c r="MEP194" s="148"/>
      <c r="MEQ194" s="148"/>
      <c r="MER194" s="148"/>
      <c r="MES194" s="148"/>
      <c r="MET194" s="148"/>
      <c r="MEU194" s="148"/>
      <c r="MEV194" s="148"/>
      <c r="MEW194" s="148"/>
      <c r="MEX194" s="148"/>
      <c r="MEY194" s="148"/>
      <c r="MEZ194" s="148"/>
      <c r="MFA194" s="148"/>
      <c r="MFB194" s="148"/>
      <c r="MFC194" s="148"/>
      <c r="MFD194" s="148"/>
      <c r="MFE194" s="148"/>
      <c r="MFF194" s="148"/>
      <c r="MFG194" s="148"/>
      <c r="MFH194" s="148"/>
      <c r="MFI194" s="148"/>
      <c r="MFJ194" s="148"/>
      <c r="MFK194" s="148"/>
      <c r="MFL194" s="148"/>
      <c r="MFM194" s="148"/>
      <c r="MFN194" s="148"/>
      <c r="MFO194" s="148"/>
      <c r="MFP194" s="148"/>
      <c r="MFQ194" s="148"/>
      <c r="MFR194" s="148"/>
      <c r="MFS194" s="148"/>
      <c r="MFT194" s="148"/>
      <c r="MFU194" s="148"/>
      <c r="MFV194" s="148"/>
      <c r="MFW194" s="148"/>
      <c r="MFX194" s="148"/>
      <c r="MFY194" s="148"/>
      <c r="MFZ194" s="148"/>
      <c r="MGA194" s="148"/>
      <c r="MGB194" s="148"/>
      <c r="MGC194" s="148"/>
      <c r="MGD194" s="148"/>
      <c r="MGE194" s="148"/>
      <c r="MGF194" s="148"/>
      <c r="MGG194" s="148"/>
      <c r="MGH194" s="148"/>
      <c r="MGI194" s="148"/>
      <c r="MGJ194" s="148"/>
      <c r="MGK194" s="148"/>
      <c r="MGL194" s="148"/>
      <c r="MGM194" s="148"/>
      <c r="MGN194" s="148"/>
      <c r="MGO194" s="148"/>
      <c r="MGP194" s="148"/>
      <c r="MGQ194" s="148"/>
      <c r="MGR194" s="148"/>
      <c r="MGS194" s="148"/>
      <c r="MGT194" s="148"/>
      <c r="MGU194" s="148"/>
      <c r="MGV194" s="148"/>
      <c r="MGW194" s="148"/>
      <c r="MGX194" s="148"/>
      <c r="MGY194" s="148"/>
      <c r="MGZ194" s="148"/>
      <c r="MHA194" s="148"/>
      <c r="MHB194" s="148"/>
      <c r="MHC194" s="148"/>
      <c r="MHD194" s="148"/>
      <c r="MHE194" s="148"/>
      <c r="MHF194" s="148"/>
      <c r="MHG194" s="148"/>
      <c r="MHH194" s="148"/>
      <c r="MHI194" s="148"/>
      <c r="MHJ194" s="148"/>
      <c r="MHK194" s="148"/>
      <c r="MHL194" s="148"/>
      <c r="MHM194" s="148"/>
      <c r="MHN194" s="148"/>
      <c r="MHO194" s="148"/>
      <c r="MHP194" s="148"/>
      <c r="MHQ194" s="148"/>
      <c r="MHR194" s="148"/>
      <c r="MHS194" s="148"/>
      <c r="MHT194" s="148"/>
      <c r="MHU194" s="148"/>
      <c r="MHV194" s="148"/>
      <c r="MHW194" s="148"/>
      <c r="MHX194" s="148"/>
      <c r="MHY194" s="148"/>
      <c r="MHZ194" s="148"/>
      <c r="MIA194" s="148"/>
      <c r="MIB194" s="148"/>
      <c r="MIC194" s="148"/>
      <c r="MID194" s="148"/>
      <c r="MIE194" s="148"/>
      <c r="MIF194" s="148"/>
      <c r="MIG194" s="148"/>
      <c r="MIH194" s="148"/>
      <c r="MII194" s="148"/>
      <c r="MIJ194" s="148"/>
      <c r="MIK194" s="148"/>
      <c r="MIL194" s="148"/>
      <c r="MIM194" s="148"/>
      <c r="MIN194" s="148"/>
      <c r="MIO194" s="148"/>
      <c r="MIP194" s="148"/>
      <c r="MIQ194" s="148"/>
      <c r="MIR194" s="148"/>
      <c r="MIS194" s="148"/>
      <c r="MIT194" s="148"/>
      <c r="MIU194" s="148"/>
      <c r="MIV194" s="148"/>
      <c r="MIW194" s="148"/>
      <c r="MIX194" s="148"/>
      <c r="MIY194" s="148"/>
      <c r="MIZ194" s="148"/>
      <c r="MJA194" s="148"/>
      <c r="MJB194" s="148"/>
      <c r="MJC194" s="148"/>
      <c r="MJD194" s="148"/>
      <c r="MJE194" s="148"/>
      <c r="MJF194" s="148"/>
      <c r="MJG194" s="148"/>
      <c r="MJH194" s="148"/>
      <c r="MJI194" s="148"/>
      <c r="MJJ194" s="148"/>
      <c r="MJK194" s="148"/>
      <c r="MJL194" s="148"/>
      <c r="MJM194" s="148"/>
      <c r="MJN194" s="148"/>
      <c r="MJO194" s="148"/>
      <c r="MJP194" s="148"/>
      <c r="MJQ194" s="148"/>
      <c r="MJR194" s="148"/>
      <c r="MJS194" s="148"/>
      <c r="MJT194" s="148"/>
      <c r="MJU194" s="148"/>
      <c r="MJV194" s="148"/>
      <c r="MJW194" s="148"/>
      <c r="MJX194" s="148"/>
      <c r="MJY194" s="148"/>
      <c r="MJZ194" s="148"/>
      <c r="MKA194" s="148"/>
      <c r="MKB194" s="148"/>
      <c r="MKC194" s="148"/>
      <c r="MKD194" s="148"/>
      <c r="MKE194" s="148"/>
      <c r="MKF194" s="148"/>
      <c r="MKG194" s="148"/>
      <c r="MKH194" s="148"/>
      <c r="MKI194" s="148"/>
      <c r="MKJ194" s="148"/>
      <c r="MKK194" s="148"/>
      <c r="MKL194" s="148"/>
      <c r="MKM194" s="148"/>
      <c r="MKN194" s="148"/>
      <c r="MKO194" s="148"/>
      <c r="MKP194" s="148"/>
      <c r="MKQ194" s="148"/>
      <c r="MKR194" s="148"/>
      <c r="MKS194" s="148"/>
      <c r="MKT194" s="148"/>
      <c r="MKU194" s="148"/>
      <c r="MKV194" s="148"/>
      <c r="MKW194" s="148"/>
      <c r="MKX194" s="148"/>
      <c r="MKY194" s="148"/>
      <c r="MKZ194" s="148"/>
      <c r="MLA194" s="148"/>
      <c r="MLB194" s="148"/>
      <c r="MLC194" s="148"/>
      <c r="MLD194" s="148"/>
      <c r="MLE194" s="148"/>
      <c r="MLF194" s="148"/>
      <c r="MLG194" s="148"/>
      <c r="MLH194" s="148"/>
      <c r="MLI194" s="148"/>
      <c r="MLJ194" s="148"/>
      <c r="MLK194" s="148"/>
      <c r="MLL194" s="148"/>
      <c r="MLM194" s="148"/>
      <c r="MLN194" s="148"/>
      <c r="MLO194" s="148"/>
      <c r="MLP194" s="148"/>
      <c r="MLQ194" s="148"/>
      <c r="MLR194" s="148"/>
      <c r="MLS194" s="148"/>
      <c r="MLT194" s="148"/>
      <c r="MLU194" s="148"/>
      <c r="MLV194" s="148"/>
      <c r="MLW194" s="148"/>
      <c r="MLX194" s="148"/>
      <c r="MLY194" s="148"/>
      <c r="MLZ194" s="148"/>
      <c r="MMA194" s="148"/>
      <c r="MMB194" s="148"/>
      <c r="MMC194" s="148"/>
      <c r="MMD194" s="148"/>
      <c r="MME194" s="148"/>
      <c r="MMF194" s="148"/>
      <c r="MMG194" s="148"/>
      <c r="MMH194" s="148"/>
      <c r="MMI194" s="148"/>
      <c r="MMJ194" s="148"/>
      <c r="MMK194" s="148"/>
      <c r="MML194" s="148"/>
      <c r="MMM194" s="148"/>
      <c r="MMN194" s="148"/>
      <c r="MMO194" s="148"/>
      <c r="MMP194" s="148"/>
      <c r="MMQ194" s="148"/>
      <c r="MMR194" s="148"/>
      <c r="MMS194" s="148"/>
      <c r="MMT194" s="148"/>
      <c r="MMU194" s="148"/>
      <c r="MMV194" s="148"/>
      <c r="MMW194" s="148"/>
      <c r="MMX194" s="148"/>
      <c r="MMY194" s="148"/>
      <c r="MMZ194" s="148"/>
      <c r="MNA194" s="148"/>
      <c r="MNB194" s="148"/>
      <c r="MNC194" s="148"/>
      <c r="MND194" s="148"/>
      <c r="MNE194" s="148"/>
      <c r="MNF194" s="148"/>
      <c r="MNG194" s="148"/>
      <c r="MNH194" s="148"/>
      <c r="MNI194" s="148"/>
      <c r="MNJ194" s="148"/>
      <c r="MNK194" s="148"/>
      <c r="MNL194" s="148"/>
      <c r="MNM194" s="148"/>
      <c r="MNN194" s="148"/>
      <c r="MNO194" s="148"/>
      <c r="MNP194" s="148"/>
      <c r="MNQ194" s="148"/>
      <c r="MNR194" s="148"/>
      <c r="MNS194" s="148"/>
      <c r="MNT194" s="148"/>
      <c r="MNU194" s="148"/>
      <c r="MNV194" s="148"/>
      <c r="MNW194" s="148"/>
      <c r="MNX194" s="148"/>
      <c r="MNY194" s="148"/>
      <c r="MNZ194" s="148"/>
      <c r="MOA194" s="148"/>
      <c r="MOB194" s="148"/>
      <c r="MOC194" s="148"/>
      <c r="MOD194" s="148"/>
      <c r="MOE194" s="148"/>
      <c r="MOF194" s="148"/>
      <c r="MOG194" s="148"/>
      <c r="MOH194" s="148"/>
      <c r="MOI194" s="148"/>
      <c r="MOJ194" s="148"/>
      <c r="MOK194" s="148"/>
      <c r="MOL194" s="148"/>
      <c r="MOM194" s="148"/>
      <c r="MON194" s="148"/>
      <c r="MOO194" s="148"/>
      <c r="MOP194" s="148"/>
      <c r="MOQ194" s="148"/>
      <c r="MOR194" s="148"/>
      <c r="MOS194" s="148"/>
      <c r="MOT194" s="148"/>
      <c r="MOU194" s="148"/>
      <c r="MOV194" s="148"/>
      <c r="MOW194" s="148"/>
      <c r="MOX194" s="148"/>
      <c r="MOY194" s="148"/>
      <c r="MOZ194" s="148"/>
      <c r="MPA194" s="148"/>
      <c r="MPB194" s="148"/>
      <c r="MPC194" s="148"/>
      <c r="MPD194" s="148"/>
      <c r="MPE194" s="148"/>
      <c r="MPF194" s="148"/>
      <c r="MPG194" s="148"/>
      <c r="MPH194" s="148"/>
      <c r="MPI194" s="148"/>
      <c r="MPJ194" s="148"/>
      <c r="MPK194" s="148"/>
      <c r="MPL194" s="148"/>
      <c r="MPM194" s="148"/>
      <c r="MPN194" s="148"/>
      <c r="MPO194" s="148"/>
      <c r="MPP194" s="148"/>
      <c r="MPQ194" s="148"/>
      <c r="MPR194" s="148"/>
      <c r="MPS194" s="148"/>
      <c r="MPT194" s="148"/>
      <c r="MPU194" s="148"/>
      <c r="MPV194" s="148"/>
      <c r="MPW194" s="148"/>
      <c r="MPX194" s="148"/>
      <c r="MPY194" s="148"/>
      <c r="MPZ194" s="148"/>
      <c r="MQA194" s="148"/>
      <c r="MQB194" s="148"/>
      <c r="MQC194" s="148"/>
      <c r="MQD194" s="148"/>
      <c r="MQE194" s="148"/>
      <c r="MQF194" s="148"/>
      <c r="MQG194" s="148"/>
      <c r="MQH194" s="148"/>
      <c r="MQI194" s="148"/>
      <c r="MQJ194" s="148"/>
      <c r="MQK194" s="148"/>
      <c r="MQL194" s="148"/>
      <c r="MQM194" s="148"/>
      <c r="MQN194" s="148"/>
      <c r="MQO194" s="148"/>
      <c r="MQP194" s="148"/>
      <c r="MQQ194" s="148"/>
      <c r="MQR194" s="148"/>
      <c r="MQS194" s="148"/>
      <c r="MQT194" s="148"/>
      <c r="MQU194" s="148"/>
      <c r="MQV194" s="148"/>
      <c r="MQW194" s="148"/>
      <c r="MQX194" s="148"/>
      <c r="MQY194" s="148"/>
      <c r="MQZ194" s="148"/>
      <c r="MRA194" s="148"/>
      <c r="MRB194" s="148"/>
      <c r="MRC194" s="148"/>
      <c r="MRD194" s="148"/>
      <c r="MRE194" s="148"/>
      <c r="MRF194" s="148"/>
      <c r="MRG194" s="148"/>
      <c r="MRH194" s="148"/>
      <c r="MRI194" s="148"/>
      <c r="MRJ194" s="148"/>
      <c r="MRK194" s="148"/>
      <c r="MRL194" s="148"/>
      <c r="MRM194" s="148"/>
      <c r="MRN194" s="148"/>
      <c r="MRO194" s="148"/>
      <c r="MRP194" s="148"/>
      <c r="MRQ194" s="148"/>
      <c r="MRR194" s="148"/>
      <c r="MRS194" s="148"/>
      <c r="MRT194" s="148"/>
      <c r="MRU194" s="148"/>
      <c r="MRV194" s="148"/>
      <c r="MRW194" s="148"/>
      <c r="MRX194" s="148"/>
      <c r="MRY194" s="148"/>
      <c r="MRZ194" s="148"/>
      <c r="MSA194" s="148"/>
      <c r="MSB194" s="148"/>
      <c r="MSC194" s="148"/>
      <c r="MSD194" s="148"/>
      <c r="MSE194" s="148"/>
      <c r="MSF194" s="148"/>
      <c r="MSG194" s="148"/>
      <c r="MSH194" s="148"/>
      <c r="MSI194" s="148"/>
      <c r="MSJ194" s="148"/>
      <c r="MSK194" s="148"/>
      <c r="MSL194" s="148"/>
      <c r="MSM194" s="148"/>
      <c r="MSN194" s="148"/>
      <c r="MSO194" s="148"/>
      <c r="MSP194" s="148"/>
      <c r="MSQ194" s="148"/>
      <c r="MSR194" s="148"/>
      <c r="MSS194" s="148"/>
      <c r="MST194" s="148"/>
      <c r="MSU194" s="148"/>
      <c r="MSV194" s="148"/>
      <c r="MSW194" s="148"/>
      <c r="MSX194" s="148"/>
      <c r="MSY194" s="148"/>
      <c r="MSZ194" s="148"/>
      <c r="MTA194" s="148"/>
      <c r="MTB194" s="148"/>
      <c r="MTC194" s="148"/>
      <c r="MTD194" s="148"/>
      <c r="MTE194" s="148"/>
      <c r="MTF194" s="148"/>
      <c r="MTG194" s="148"/>
      <c r="MTH194" s="148"/>
      <c r="MTI194" s="148"/>
      <c r="MTJ194" s="148"/>
      <c r="MTK194" s="148"/>
      <c r="MTL194" s="148"/>
      <c r="MTM194" s="148"/>
      <c r="MTN194" s="148"/>
      <c r="MTO194" s="148"/>
      <c r="MTP194" s="148"/>
      <c r="MTQ194" s="148"/>
      <c r="MTR194" s="148"/>
      <c r="MTS194" s="148"/>
      <c r="MTT194" s="148"/>
      <c r="MTU194" s="148"/>
      <c r="MTV194" s="148"/>
      <c r="MTW194" s="148"/>
      <c r="MTX194" s="148"/>
      <c r="MTY194" s="148"/>
      <c r="MTZ194" s="148"/>
      <c r="MUA194" s="148"/>
      <c r="MUB194" s="148"/>
      <c r="MUC194" s="148"/>
      <c r="MUD194" s="148"/>
      <c r="MUE194" s="148"/>
      <c r="MUF194" s="148"/>
      <c r="MUG194" s="148"/>
      <c r="MUH194" s="148"/>
      <c r="MUI194" s="148"/>
      <c r="MUJ194" s="148"/>
      <c r="MUK194" s="148"/>
      <c r="MUL194" s="148"/>
      <c r="MUM194" s="148"/>
      <c r="MUN194" s="148"/>
      <c r="MUO194" s="148"/>
      <c r="MUP194" s="148"/>
      <c r="MUQ194" s="148"/>
      <c r="MUR194" s="148"/>
      <c r="MUS194" s="148"/>
      <c r="MUT194" s="148"/>
      <c r="MUU194" s="148"/>
      <c r="MUV194" s="148"/>
      <c r="MUW194" s="148"/>
      <c r="MUX194" s="148"/>
      <c r="MUY194" s="148"/>
      <c r="MUZ194" s="148"/>
      <c r="MVA194" s="148"/>
      <c r="MVB194" s="148"/>
      <c r="MVC194" s="148"/>
      <c r="MVD194" s="148"/>
      <c r="MVE194" s="148"/>
      <c r="MVF194" s="148"/>
      <c r="MVG194" s="148"/>
      <c r="MVH194" s="148"/>
      <c r="MVI194" s="148"/>
      <c r="MVJ194" s="148"/>
      <c r="MVK194" s="148"/>
      <c r="MVL194" s="148"/>
      <c r="MVM194" s="148"/>
      <c r="MVN194" s="148"/>
      <c r="MVO194" s="148"/>
      <c r="MVP194" s="148"/>
      <c r="MVQ194" s="148"/>
      <c r="MVR194" s="148"/>
      <c r="MVS194" s="148"/>
      <c r="MVT194" s="148"/>
      <c r="MVU194" s="148"/>
      <c r="MVV194" s="148"/>
      <c r="MVW194" s="148"/>
      <c r="MVX194" s="148"/>
      <c r="MVY194" s="148"/>
      <c r="MVZ194" s="148"/>
      <c r="MWA194" s="148"/>
      <c r="MWB194" s="148"/>
      <c r="MWC194" s="148"/>
      <c r="MWD194" s="148"/>
      <c r="MWE194" s="148"/>
      <c r="MWF194" s="148"/>
      <c r="MWG194" s="148"/>
      <c r="MWH194" s="148"/>
      <c r="MWI194" s="148"/>
      <c r="MWJ194" s="148"/>
      <c r="MWK194" s="148"/>
      <c r="MWL194" s="148"/>
      <c r="MWM194" s="148"/>
      <c r="MWN194" s="148"/>
      <c r="MWO194" s="148"/>
      <c r="MWP194" s="148"/>
      <c r="MWQ194" s="148"/>
      <c r="MWR194" s="148"/>
      <c r="MWS194" s="148"/>
      <c r="MWT194" s="148"/>
      <c r="MWU194" s="148"/>
      <c r="MWV194" s="148"/>
      <c r="MWW194" s="148"/>
      <c r="MWX194" s="148"/>
      <c r="MWY194" s="148"/>
      <c r="MWZ194" s="148"/>
      <c r="MXA194" s="148"/>
      <c r="MXB194" s="148"/>
      <c r="MXC194" s="148"/>
      <c r="MXD194" s="148"/>
      <c r="MXE194" s="148"/>
      <c r="MXF194" s="148"/>
      <c r="MXG194" s="148"/>
      <c r="MXH194" s="148"/>
      <c r="MXI194" s="148"/>
      <c r="MXJ194" s="148"/>
      <c r="MXK194" s="148"/>
      <c r="MXL194" s="148"/>
      <c r="MXM194" s="148"/>
      <c r="MXN194" s="148"/>
      <c r="MXO194" s="148"/>
      <c r="MXP194" s="148"/>
      <c r="MXQ194" s="148"/>
      <c r="MXR194" s="148"/>
      <c r="MXS194" s="148"/>
      <c r="MXT194" s="148"/>
      <c r="MXU194" s="148"/>
      <c r="MXV194" s="148"/>
      <c r="MXW194" s="148"/>
      <c r="MXX194" s="148"/>
      <c r="MXY194" s="148"/>
      <c r="MXZ194" s="148"/>
      <c r="MYA194" s="148"/>
      <c r="MYB194" s="148"/>
      <c r="MYC194" s="148"/>
      <c r="MYD194" s="148"/>
      <c r="MYE194" s="148"/>
      <c r="MYF194" s="148"/>
      <c r="MYG194" s="148"/>
      <c r="MYH194" s="148"/>
      <c r="MYI194" s="148"/>
      <c r="MYJ194" s="148"/>
      <c r="MYK194" s="148"/>
      <c r="MYL194" s="148"/>
      <c r="MYM194" s="148"/>
      <c r="MYN194" s="148"/>
      <c r="MYO194" s="148"/>
      <c r="MYP194" s="148"/>
      <c r="MYQ194" s="148"/>
      <c r="MYR194" s="148"/>
      <c r="MYS194" s="148"/>
      <c r="MYT194" s="148"/>
      <c r="MYU194" s="148"/>
      <c r="MYV194" s="148"/>
      <c r="MYW194" s="148"/>
      <c r="MYX194" s="148"/>
      <c r="MYY194" s="148"/>
      <c r="MYZ194" s="148"/>
      <c r="MZA194" s="148"/>
      <c r="MZB194" s="148"/>
      <c r="MZC194" s="148"/>
      <c r="MZD194" s="148"/>
      <c r="MZE194" s="148"/>
      <c r="MZF194" s="148"/>
      <c r="MZG194" s="148"/>
      <c r="MZH194" s="148"/>
      <c r="MZI194" s="148"/>
      <c r="MZJ194" s="148"/>
      <c r="MZK194" s="148"/>
      <c r="MZL194" s="148"/>
      <c r="MZM194" s="148"/>
      <c r="MZN194" s="148"/>
      <c r="MZO194" s="148"/>
      <c r="MZP194" s="148"/>
      <c r="MZQ194" s="148"/>
      <c r="MZR194" s="148"/>
      <c r="MZS194" s="148"/>
      <c r="MZT194" s="148"/>
      <c r="MZU194" s="148"/>
      <c r="MZV194" s="148"/>
      <c r="MZW194" s="148"/>
      <c r="MZX194" s="148"/>
      <c r="MZY194" s="148"/>
      <c r="MZZ194" s="148"/>
      <c r="NAA194" s="148"/>
      <c r="NAB194" s="148"/>
      <c r="NAC194" s="148"/>
      <c r="NAD194" s="148"/>
      <c r="NAE194" s="148"/>
      <c r="NAF194" s="148"/>
      <c r="NAG194" s="148"/>
      <c r="NAH194" s="148"/>
      <c r="NAI194" s="148"/>
      <c r="NAJ194" s="148"/>
      <c r="NAK194" s="148"/>
      <c r="NAL194" s="148"/>
      <c r="NAM194" s="148"/>
      <c r="NAN194" s="148"/>
      <c r="NAO194" s="148"/>
      <c r="NAP194" s="148"/>
      <c r="NAQ194" s="148"/>
      <c r="NAR194" s="148"/>
      <c r="NAS194" s="148"/>
      <c r="NAT194" s="148"/>
      <c r="NAU194" s="148"/>
      <c r="NAV194" s="148"/>
      <c r="NAW194" s="148"/>
      <c r="NAX194" s="148"/>
      <c r="NAY194" s="148"/>
      <c r="NAZ194" s="148"/>
      <c r="NBA194" s="148"/>
      <c r="NBB194" s="148"/>
      <c r="NBC194" s="148"/>
      <c r="NBD194" s="148"/>
      <c r="NBE194" s="148"/>
      <c r="NBF194" s="148"/>
      <c r="NBG194" s="148"/>
      <c r="NBH194" s="148"/>
      <c r="NBI194" s="148"/>
      <c r="NBJ194" s="148"/>
      <c r="NBK194" s="148"/>
      <c r="NBL194" s="148"/>
      <c r="NBM194" s="148"/>
      <c r="NBN194" s="148"/>
      <c r="NBO194" s="148"/>
      <c r="NBP194" s="148"/>
      <c r="NBQ194" s="148"/>
      <c r="NBR194" s="148"/>
      <c r="NBS194" s="148"/>
      <c r="NBT194" s="148"/>
      <c r="NBU194" s="148"/>
      <c r="NBV194" s="148"/>
      <c r="NBW194" s="148"/>
      <c r="NBX194" s="148"/>
      <c r="NBY194" s="148"/>
      <c r="NBZ194" s="148"/>
      <c r="NCA194" s="148"/>
      <c r="NCB194" s="148"/>
      <c r="NCC194" s="148"/>
      <c r="NCD194" s="148"/>
      <c r="NCE194" s="148"/>
      <c r="NCF194" s="148"/>
      <c r="NCG194" s="148"/>
      <c r="NCH194" s="148"/>
      <c r="NCI194" s="148"/>
      <c r="NCJ194" s="148"/>
      <c r="NCK194" s="148"/>
      <c r="NCL194" s="148"/>
      <c r="NCM194" s="148"/>
      <c r="NCN194" s="148"/>
      <c r="NCO194" s="148"/>
      <c r="NCP194" s="148"/>
      <c r="NCQ194" s="148"/>
      <c r="NCR194" s="148"/>
      <c r="NCS194" s="148"/>
      <c r="NCT194" s="148"/>
      <c r="NCU194" s="148"/>
      <c r="NCV194" s="148"/>
      <c r="NCW194" s="148"/>
      <c r="NCX194" s="148"/>
      <c r="NCY194" s="148"/>
      <c r="NCZ194" s="148"/>
      <c r="NDA194" s="148"/>
      <c r="NDB194" s="148"/>
      <c r="NDC194" s="148"/>
      <c r="NDD194" s="148"/>
      <c r="NDE194" s="148"/>
      <c r="NDF194" s="148"/>
      <c r="NDG194" s="148"/>
      <c r="NDH194" s="148"/>
      <c r="NDI194" s="148"/>
      <c r="NDJ194" s="148"/>
      <c r="NDK194" s="148"/>
      <c r="NDL194" s="148"/>
      <c r="NDM194" s="148"/>
      <c r="NDN194" s="148"/>
      <c r="NDO194" s="148"/>
      <c r="NDP194" s="148"/>
      <c r="NDQ194" s="148"/>
      <c r="NDR194" s="148"/>
      <c r="NDS194" s="148"/>
      <c r="NDT194" s="148"/>
      <c r="NDU194" s="148"/>
      <c r="NDV194" s="148"/>
      <c r="NDW194" s="148"/>
      <c r="NDX194" s="148"/>
      <c r="NDY194" s="148"/>
      <c r="NDZ194" s="148"/>
      <c r="NEA194" s="148"/>
      <c r="NEB194" s="148"/>
      <c r="NEC194" s="148"/>
      <c r="NED194" s="148"/>
      <c r="NEE194" s="148"/>
      <c r="NEF194" s="148"/>
      <c r="NEG194" s="148"/>
      <c r="NEH194" s="148"/>
      <c r="NEI194" s="148"/>
      <c r="NEJ194" s="148"/>
      <c r="NEK194" s="148"/>
      <c r="NEL194" s="148"/>
      <c r="NEM194" s="148"/>
      <c r="NEN194" s="148"/>
      <c r="NEO194" s="148"/>
      <c r="NEP194" s="148"/>
      <c r="NEQ194" s="148"/>
      <c r="NER194" s="148"/>
      <c r="NES194" s="148"/>
      <c r="NET194" s="148"/>
      <c r="NEU194" s="148"/>
      <c r="NEV194" s="148"/>
      <c r="NEW194" s="148"/>
      <c r="NEX194" s="148"/>
      <c r="NEY194" s="148"/>
      <c r="NEZ194" s="148"/>
      <c r="NFA194" s="148"/>
      <c r="NFB194" s="148"/>
      <c r="NFC194" s="148"/>
      <c r="NFD194" s="148"/>
      <c r="NFE194" s="148"/>
      <c r="NFF194" s="148"/>
      <c r="NFG194" s="148"/>
      <c r="NFH194" s="148"/>
      <c r="NFI194" s="148"/>
      <c r="NFJ194" s="148"/>
      <c r="NFK194" s="148"/>
      <c r="NFL194" s="148"/>
      <c r="NFM194" s="148"/>
      <c r="NFN194" s="148"/>
      <c r="NFO194" s="148"/>
      <c r="NFP194" s="148"/>
      <c r="NFQ194" s="148"/>
      <c r="NFR194" s="148"/>
      <c r="NFS194" s="148"/>
      <c r="NFT194" s="148"/>
      <c r="NFU194" s="148"/>
      <c r="NFV194" s="148"/>
      <c r="NFW194" s="148"/>
      <c r="NFX194" s="148"/>
      <c r="NFY194" s="148"/>
      <c r="NFZ194" s="148"/>
      <c r="NGA194" s="148"/>
      <c r="NGB194" s="148"/>
      <c r="NGC194" s="148"/>
      <c r="NGD194" s="148"/>
      <c r="NGE194" s="148"/>
      <c r="NGF194" s="148"/>
      <c r="NGG194" s="148"/>
      <c r="NGH194" s="148"/>
      <c r="NGI194" s="148"/>
      <c r="NGJ194" s="148"/>
      <c r="NGK194" s="148"/>
      <c r="NGL194" s="148"/>
      <c r="NGM194" s="148"/>
      <c r="NGN194" s="148"/>
      <c r="NGO194" s="148"/>
      <c r="NGP194" s="148"/>
      <c r="NGQ194" s="148"/>
      <c r="NGR194" s="148"/>
      <c r="NGS194" s="148"/>
      <c r="NGT194" s="148"/>
      <c r="NGU194" s="148"/>
      <c r="NGV194" s="148"/>
      <c r="NGW194" s="148"/>
      <c r="NGX194" s="148"/>
      <c r="NGY194" s="148"/>
      <c r="NGZ194" s="148"/>
      <c r="NHA194" s="148"/>
      <c r="NHB194" s="148"/>
      <c r="NHC194" s="148"/>
      <c r="NHD194" s="148"/>
      <c r="NHE194" s="148"/>
      <c r="NHF194" s="148"/>
      <c r="NHG194" s="148"/>
      <c r="NHH194" s="148"/>
      <c r="NHI194" s="148"/>
      <c r="NHJ194" s="148"/>
      <c r="NHK194" s="148"/>
      <c r="NHL194" s="148"/>
      <c r="NHM194" s="148"/>
      <c r="NHN194" s="148"/>
      <c r="NHO194" s="148"/>
      <c r="NHP194" s="148"/>
      <c r="NHQ194" s="148"/>
      <c r="NHR194" s="148"/>
      <c r="NHS194" s="148"/>
      <c r="NHT194" s="148"/>
      <c r="NHU194" s="148"/>
      <c r="NHV194" s="148"/>
      <c r="NHW194" s="148"/>
      <c r="NHX194" s="148"/>
      <c r="NHY194" s="148"/>
      <c r="NHZ194" s="148"/>
      <c r="NIA194" s="148"/>
      <c r="NIB194" s="148"/>
      <c r="NIC194" s="148"/>
      <c r="NID194" s="148"/>
      <c r="NIE194" s="148"/>
      <c r="NIF194" s="148"/>
      <c r="NIG194" s="148"/>
      <c r="NIH194" s="148"/>
      <c r="NII194" s="148"/>
      <c r="NIJ194" s="148"/>
      <c r="NIK194" s="148"/>
      <c r="NIL194" s="148"/>
      <c r="NIM194" s="148"/>
      <c r="NIN194" s="148"/>
      <c r="NIO194" s="148"/>
      <c r="NIP194" s="148"/>
      <c r="NIQ194" s="148"/>
      <c r="NIR194" s="148"/>
      <c r="NIS194" s="148"/>
      <c r="NIT194" s="148"/>
      <c r="NIU194" s="148"/>
      <c r="NIV194" s="148"/>
      <c r="NIW194" s="148"/>
      <c r="NIX194" s="148"/>
      <c r="NIY194" s="148"/>
      <c r="NIZ194" s="148"/>
      <c r="NJA194" s="148"/>
      <c r="NJB194" s="148"/>
      <c r="NJC194" s="148"/>
      <c r="NJD194" s="148"/>
      <c r="NJE194" s="148"/>
      <c r="NJF194" s="148"/>
      <c r="NJG194" s="148"/>
      <c r="NJH194" s="148"/>
      <c r="NJI194" s="148"/>
      <c r="NJJ194" s="148"/>
      <c r="NJK194" s="148"/>
      <c r="NJL194" s="148"/>
      <c r="NJM194" s="148"/>
      <c r="NJN194" s="148"/>
      <c r="NJO194" s="148"/>
      <c r="NJP194" s="148"/>
      <c r="NJQ194" s="148"/>
      <c r="NJR194" s="148"/>
      <c r="NJS194" s="148"/>
      <c r="NJT194" s="148"/>
      <c r="NJU194" s="148"/>
      <c r="NJV194" s="148"/>
      <c r="NJW194" s="148"/>
      <c r="NJX194" s="148"/>
      <c r="NJY194" s="148"/>
      <c r="NJZ194" s="148"/>
      <c r="NKA194" s="148"/>
      <c r="NKB194" s="148"/>
      <c r="NKC194" s="148"/>
      <c r="NKD194" s="148"/>
      <c r="NKE194" s="148"/>
      <c r="NKF194" s="148"/>
      <c r="NKG194" s="148"/>
      <c r="NKH194" s="148"/>
      <c r="NKI194" s="148"/>
      <c r="NKJ194" s="148"/>
      <c r="NKK194" s="148"/>
      <c r="NKL194" s="148"/>
      <c r="NKM194" s="148"/>
      <c r="NKN194" s="148"/>
      <c r="NKO194" s="148"/>
      <c r="NKP194" s="148"/>
      <c r="NKQ194" s="148"/>
      <c r="NKR194" s="148"/>
      <c r="NKS194" s="148"/>
      <c r="NKT194" s="148"/>
      <c r="NKU194" s="148"/>
      <c r="NKV194" s="148"/>
      <c r="NKW194" s="148"/>
      <c r="NKX194" s="148"/>
      <c r="NKY194" s="148"/>
      <c r="NKZ194" s="148"/>
      <c r="NLA194" s="148"/>
      <c r="NLB194" s="148"/>
      <c r="NLC194" s="148"/>
      <c r="NLD194" s="148"/>
      <c r="NLE194" s="148"/>
      <c r="NLF194" s="148"/>
      <c r="NLG194" s="148"/>
      <c r="NLH194" s="148"/>
      <c r="NLI194" s="148"/>
      <c r="NLJ194" s="148"/>
      <c r="NLK194" s="148"/>
      <c r="NLL194" s="148"/>
      <c r="NLM194" s="148"/>
      <c r="NLN194" s="148"/>
      <c r="NLO194" s="148"/>
      <c r="NLP194" s="148"/>
      <c r="NLQ194" s="148"/>
      <c r="NLR194" s="148"/>
      <c r="NLS194" s="148"/>
      <c r="NLT194" s="148"/>
      <c r="NLU194" s="148"/>
      <c r="NLV194" s="148"/>
      <c r="NLW194" s="148"/>
      <c r="NLX194" s="148"/>
      <c r="NLY194" s="148"/>
      <c r="NLZ194" s="148"/>
      <c r="NMA194" s="148"/>
      <c r="NMB194" s="148"/>
      <c r="NMC194" s="148"/>
      <c r="NMD194" s="148"/>
      <c r="NME194" s="148"/>
      <c r="NMF194" s="148"/>
      <c r="NMG194" s="148"/>
      <c r="NMH194" s="148"/>
      <c r="NMI194" s="148"/>
      <c r="NMJ194" s="148"/>
      <c r="NMK194" s="148"/>
      <c r="NML194" s="148"/>
      <c r="NMM194" s="148"/>
      <c r="NMN194" s="148"/>
      <c r="NMO194" s="148"/>
      <c r="NMP194" s="148"/>
      <c r="NMQ194" s="148"/>
      <c r="NMR194" s="148"/>
      <c r="NMS194" s="148"/>
      <c r="NMT194" s="148"/>
      <c r="NMU194" s="148"/>
      <c r="NMV194" s="148"/>
      <c r="NMW194" s="148"/>
      <c r="NMX194" s="148"/>
      <c r="NMY194" s="148"/>
      <c r="NMZ194" s="148"/>
      <c r="NNA194" s="148"/>
      <c r="NNB194" s="148"/>
      <c r="NNC194" s="148"/>
      <c r="NND194" s="148"/>
      <c r="NNE194" s="148"/>
      <c r="NNF194" s="148"/>
      <c r="NNG194" s="148"/>
      <c r="NNH194" s="148"/>
      <c r="NNI194" s="148"/>
      <c r="NNJ194" s="148"/>
      <c r="NNK194" s="148"/>
      <c r="NNL194" s="148"/>
      <c r="NNM194" s="148"/>
      <c r="NNN194" s="148"/>
      <c r="NNO194" s="148"/>
      <c r="NNP194" s="148"/>
      <c r="NNQ194" s="148"/>
      <c r="NNR194" s="148"/>
      <c r="NNS194" s="148"/>
      <c r="NNT194" s="148"/>
      <c r="NNU194" s="148"/>
      <c r="NNV194" s="148"/>
      <c r="NNW194" s="148"/>
      <c r="NNX194" s="148"/>
      <c r="NNY194" s="148"/>
      <c r="NNZ194" s="148"/>
      <c r="NOA194" s="148"/>
      <c r="NOB194" s="148"/>
      <c r="NOC194" s="148"/>
      <c r="NOD194" s="148"/>
      <c r="NOE194" s="148"/>
      <c r="NOF194" s="148"/>
      <c r="NOG194" s="148"/>
      <c r="NOH194" s="148"/>
      <c r="NOI194" s="148"/>
      <c r="NOJ194" s="148"/>
      <c r="NOK194" s="148"/>
      <c r="NOL194" s="148"/>
      <c r="NOM194" s="148"/>
      <c r="NON194" s="148"/>
      <c r="NOO194" s="148"/>
      <c r="NOP194" s="148"/>
      <c r="NOQ194" s="148"/>
      <c r="NOR194" s="148"/>
      <c r="NOS194" s="148"/>
      <c r="NOT194" s="148"/>
      <c r="NOU194" s="148"/>
      <c r="NOV194" s="148"/>
      <c r="NOW194" s="148"/>
      <c r="NOX194" s="148"/>
      <c r="NOY194" s="148"/>
      <c r="NOZ194" s="148"/>
      <c r="NPA194" s="148"/>
      <c r="NPB194" s="148"/>
      <c r="NPC194" s="148"/>
      <c r="NPD194" s="148"/>
      <c r="NPE194" s="148"/>
      <c r="NPF194" s="148"/>
      <c r="NPG194" s="148"/>
      <c r="NPH194" s="148"/>
      <c r="NPI194" s="148"/>
      <c r="NPJ194" s="148"/>
      <c r="NPK194" s="148"/>
      <c r="NPL194" s="148"/>
      <c r="NPM194" s="148"/>
      <c r="NPN194" s="148"/>
      <c r="NPO194" s="148"/>
      <c r="NPP194" s="148"/>
      <c r="NPQ194" s="148"/>
      <c r="NPR194" s="148"/>
      <c r="NPS194" s="148"/>
      <c r="NPT194" s="148"/>
      <c r="NPU194" s="148"/>
      <c r="NPV194" s="148"/>
      <c r="NPW194" s="148"/>
      <c r="NPX194" s="148"/>
      <c r="NPY194" s="148"/>
      <c r="NPZ194" s="148"/>
      <c r="NQA194" s="148"/>
      <c r="NQB194" s="148"/>
      <c r="NQC194" s="148"/>
      <c r="NQD194" s="148"/>
      <c r="NQE194" s="148"/>
      <c r="NQF194" s="148"/>
      <c r="NQG194" s="148"/>
      <c r="NQH194" s="148"/>
      <c r="NQI194" s="148"/>
      <c r="NQJ194" s="148"/>
      <c r="NQK194" s="148"/>
      <c r="NQL194" s="148"/>
      <c r="NQM194" s="148"/>
      <c r="NQN194" s="148"/>
      <c r="NQO194" s="148"/>
      <c r="NQP194" s="148"/>
      <c r="NQQ194" s="148"/>
      <c r="NQR194" s="148"/>
      <c r="NQS194" s="148"/>
      <c r="NQT194" s="148"/>
      <c r="NQU194" s="148"/>
      <c r="NQV194" s="148"/>
      <c r="NQW194" s="148"/>
      <c r="NQX194" s="148"/>
      <c r="NQY194" s="148"/>
      <c r="NQZ194" s="148"/>
      <c r="NRA194" s="148"/>
      <c r="NRB194" s="148"/>
      <c r="NRC194" s="148"/>
      <c r="NRD194" s="148"/>
      <c r="NRE194" s="148"/>
      <c r="NRF194" s="148"/>
      <c r="NRG194" s="148"/>
      <c r="NRH194" s="148"/>
      <c r="NRI194" s="148"/>
      <c r="NRJ194" s="148"/>
      <c r="NRK194" s="148"/>
      <c r="NRL194" s="148"/>
      <c r="NRM194" s="148"/>
      <c r="NRN194" s="148"/>
      <c r="NRO194" s="148"/>
      <c r="NRP194" s="148"/>
      <c r="NRQ194" s="148"/>
      <c r="NRR194" s="148"/>
      <c r="NRS194" s="148"/>
      <c r="NRT194" s="148"/>
      <c r="NRU194" s="148"/>
      <c r="NRV194" s="148"/>
      <c r="NRW194" s="148"/>
      <c r="NRX194" s="148"/>
      <c r="NRY194" s="148"/>
      <c r="NRZ194" s="148"/>
      <c r="NSA194" s="148"/>
      <c r="NSB194" s="148"/>
      <c r="NSC194" s="148"/>
      <c r="NSD194" s="148"/>
      <c r="NSE194" s="148"/>
      <c r="NSF194" s="148"/>
      <c r="NSG194" s="148"/>
      <c r="NSH194" s="148"/>
      <c r="NSI194" s="148"/>
      <c r="NSJ194" s="148"/>
      <c r="NSK194" s="148"/>
      <c r="NSL194" s="148"/>
      <c r="NSM194" s="148"/>
      <c r="NSN194" s="148"/>
      <c r="NSO194" s="148"/>
      <c r="NSP194" s="148"/>
      <c r="NSQ194" s="148"/>
      <c r="NSR194" s="148"/>
      <c r="NSS194" s="148"/>
      <c r="NST194" s="148"/>
      <c r="NSU194" s="148"/>
      <c r="NSV194" s="148"/>
      <c r="NSW194" s="148"/>
      <c r="NSX194" s="148"/>
      <c r="NSY194" s="148"/>
      <c r="NSZ194" s="148"/>
      <c r="NTA194" s="148"/>
      <c r="NTB194" s="148"/>
      <c r="NTC194" s="148"/>
      <c r="NTD194" s="148"/>
      <c r="NTE194" s="148"/>
      <c r="NTF194" s="148"/>
      <c r="NTG194" s="148"/>
      <c r="NTH194" s="148"/>
      <c r="NTI194" s="148"/>
      <c r="NTJ194" s="148"/>
      <c r="NTK194" s="148"/>
      <c r="NTL194" s="148"/>
      <c r="NTM194" s="148"/>
      <c r="NTN194" s="148"/>
      <c r="NTO194" s="148"/>
      <c r="NTP194" s="148"/>
      <c r="NTQ194" s="148"/>
      <c r="NTR194" s="148"/>
      <c r="NTS194" s="148"/>
      <c r="NTT194" s="148"/>
      <c r="NTU194" s="148"/>
      <c r="NTV194" s="148"/>
      <c r="NTW194" s="148"/>
      <c r="NTX194" s="148"/>
      <c r="NTY194" s="148"/>
      <c r="NTZ194" s="148"/>
      <c r="NUA194" s="148"/>
      <c r="NUB194" s="148"/>
      <c r="NUC194" s="148"/>
      <c r="NUD194" s="148"/>
      <c r="NUE194" s="148"/>
      <c r="NUF194" s="148"/>
      <c r="NUG194" s="148"/>
      <c r="NUH194" s="148"/>
      <c r="NUI194" s="148"/>
      <c r="NUJ194" s="148"/>
      <c r="NUK194" s="148"/>
      <c r="NUL194" s="148"/>
      <c r="NUM194" s="148"/>
      <c r="NUN194" s="148"/>
      <c r="NUO194" s="148"/>
      <c r="NUP194" s="148"/>
      <c r="NUQ194" s="148"/>
      <c r="NUR194" s="148"/>
      <c r="NUS194" s="148"/>
      <c r="NUT194" s="148"/>
      <c r="NUU194" s="148"/>
      <c r="NUV194" s="148"/>
      <c r="NUW194" s="148"/>
      <c r="NUX194" s="148"/>
      <c r="NUY194" s="148"/>
      <c r="NUZ194" s="148"/>
      <c r="NVA194" s="148"/>
      <c r="NVB194" s="148"/>
      <c r="NVC194" s="148"/>
      <c r="NVD194" s="148"/>
      <c r="NVE194" s="148"/>
      <c r="NVF194" s="148"/>
      <c r="NVG194" s="148"/>
      <c r="NVH194" s="148"/>
      <c r="NVI194" s="148"/>
      <c r="NVJ194" s="148"/>
      <c r="NVK194" s="148"/>
      <c r="NVL194" s="148"/>
      <c r="NVM194" s="148"/>
      <c r="NVN194" s="148"/>
      <c r="NVO194" s="148"/>
      <c r="NVP194" s="148"/>
      <c r="NVQ194" s="148"/>
      <c r="NVR194" s="148"/>
      <c r="NVS194" s="148"/>
      <c r="NVT194" s="148"/>
      <c r="NVU194" s="148"/>
      <c r="NVV194" s="148"/>
      <c r="NVW194" s="148"/>
      <c r="NVX194" s="148"/>
      <c r="NVY194" s="148"/>
      <c r="NVZ194" s="148"/>
      <c r="NWA194" s="148"/>
      <c r="NWB194" s="148"/>
      <c r="NWC194" s="148"/>
      <c r="NWD194" s="148"/>
      <c r="NWE194" s="148"/>
      <c r="NWF194" s="148"/>
      <c r="NWG194" s="148"/>
      <c r="NWH194" s="148"/>
      <c r="NWI194" s="148"/>
      <c r="NWJ194" s="148"/>
      <c r="NWK194" s="148"/>
      <c r="NWL194" s="148"/>
      <c r="NWM194" s="148"/>
      <c r="NWN194" s="148"/>
      <c r="NWO194" s="148"/>
      <c r="NWP194" s="148"/>
      <c r="NWQ194" s="148"/>
      <c r="NWR194" s="148"/>
      <c r="NWS194" s="148"/>
      <c r="NWT194" s="148"/>
      <c r="NWU194" s="148"/>
      <c r="NWV194" s="148"/>
      <c r="NWW194" s="148"/>
      <c r="NWX194" s="148"/>
      <c r="NWY194" s="148"/>
      <c r="NWZ194" s="148"/>
      <c r="NXA194" s="148"/>
      <c r="NXB194" s="148"/>
      <c r="NXC194" s="148"/>
      <c r="NXD194" s="148"/>
      <c r="NXE194" s="148"/>
      <c r="NXF194" s="148"/>
      <c r="NXG194" s="148"/>
      <c r="NXH194" s="148"/>
      <c r="NXI194" s="148"/>
      <c r="NXJ194" s="148"/>
      <c r="NXK194" s="148"/>
      <c r="NXL194" s="148"/>
      <c r="NXM194" s="148"/>
      <c r="NXN194" s="148"/>
      <c r="NXO194" s="148"/>
      <c r="NXP194" s="148"/>
      <c r="NXQ194" s="148"/>
      <c r="NXR194" s="148"/>
      <c r="NXS194" s="148"/>
      <c r="NXT194" s="148"/>
      <c r="NXU194" s="148"/>
      <c r="NXV194" s="148"/>
      <c r="NXW194" s="148"/>
      <c r="NXX194" s="148"/>
      <c r="NXY194" s="148"/>
      <c r="NXZ194" s="148"/>
      <c r="NYA194" s="148"/>
      <c r="NYB194" s="148"/>
      <c r="NYC194" s="148"/>
      <c r="NYD194" s="148"/>
      <c r="NYE194" s="148"/>
      <c r="NYF194" s="148"/>
      <c r="NYG194" s="148"/>
      <c r="NYH194" s="148"/>
      <c r="NYI194" s="148"/>
      <c r="NYJ194" s="148"/>
      <c r="NYK194" s="148"/>
      <c r="NYL194" s="148"/>
      <c r="NYM194" s="148"/>
      <c r="NYN194" s="148"/>
      <c r="NYO194" s="148"/>
      <c r="NYP194" s="148"/>
      <c r="NYQ194" s="148"/>
      <c r="NYR194" s="148"/>
      <c r="NYS194" s="148"/>
      <c r="NYT194" s="148"/>
      <c r="NYU194" s="148"/>
      <c r="NYV194" s="148"/>
      <c r="NYW194" s="148"/>
      <c r="NYX194" s="148"/>
      <c r="NYY194" s="148"/>
      <c r="NYZ194" s="148"/>
      <c r="NZA194" s="148"/>
      <c r="NZB194" s="148"/>
      <c r="NZC194" s="148"/>
      <c r="NZD194" s="148"/>
      <c r="NZE194" s="148"/>
      <c r="NZF194" s="148"/>
      <c r="NZG194" s="148"/>
      <c r="NZH194" s="148"/>
      <c r="NZI194" s="148"/>
      <c r="NZJ194" s="148"/>
      <c r="NZK194" s="148"/>
      <c r="NZL194" s="148"/>
      <c r="NZM194" s="148"/>
      <c r="NZN194" s="148"/>
      <c r="NZO194" s="148"/>
      <c r="NZP194" s="148"/>
      <c r="NZQ194" s="148"/>
      <c r="NZR194" s="148"/>
      <c r="NZS194" s="148"/>
      <c r="NZT194" s="148"/>
      <c r="NZU194" s="148"/>
      <c r="NZV194" s="148"/>
      <c r="NZW194" s="148"/>
      <c r="NZX194" s="148"/>
      <c r="NZY194" s="148"/>
      <c r="NZZ194" s="148"/>
      <c r="OAA194" s="148"/>
      <c r="OAB194" s="148"/>
      <c r="OAC194" s="148"/>
      <c r="OAD194" s="148"/>
      <c r="OAE194" s="148"/>
      <c r="OAF194" s="148"/>
      <c r="OAG194" s="148"/>
      <c r="OAH194" s="148"/>
      <c r="OAI194" s="148"/>
      <c r="OAJ194" s="148"/>
      <c r="OAK194" s="148"/>
      <c r="OAL194" s="148"/>
      <c r="OAM194" s="148"/>
      <c r="OAN194" s="148"/>
      <c r="OAO194" s="148"/>
      <c r="OAP194" s="148"/>
      <c r="OAQ194" s="148"/>
      <c r="OAR194" s="148"/>
      <c r="OAS194" s="148"/>
      <c r="OAT194" s="148"/>
      <c r="OAU194" s="148"/>
      <c r="OAV194" s="148"/>
      <c r="OAW194" s="148"/>
      <c r="OAX194" s="148"/>
      <c r="OAY194" s="148"/>
      <c r="OAZ194" s="148"/>
      <c r="OBA194" s="148"/>
      <c r="OBB194" s="148"/>
      <c r="OBC194" s="148"/>
      <c r="OBD194" s="148"/>
      <c r="OBE194" s="148"/>
      <c r="OBF194" s="148"/>
      <c r="OBG194" s="148"/>
      <c r="OBH194" s="148"/>
      <c r="OBI194" s="148"/>
      <c r="OBJ194" s="148"/>
      <c r="OBK194" s="148"/>
      <c r="OBL194" s="148"/>
      <c r="OBM194" s="148"/>
      <c r="OBN194" s="148"/>
      <c r="OBO194" s="148"/>
      <c r="OBP194" s="148"/>
      <c r="OBQ194" s="148"/>
      <c r="OBR194" s="148"/>
      <c r="OBS194" s="148"/>
      <c r="OBT194" s="148"/>
      <c r="OBU194" s="148"/>
      <c r="OBV194" s="148"/>
      <c r="OBW194" s="148"/>
      <c r="OBX194" s="148"/>
      <c r="OBY194" s="148"/>
      <c r="OBZ194" s="148"/>
      <c r="OCA194" s="148"/>
      <c r="OCB194" s="148"/>
      <c r="OCC194" s="148"/>
      <c r="OCD194" s="148"/>
      <c r="OCE194" s="148"/>
      <c r="OCF194" s="148"/>
      <c r="OCG194" s="148"/>
      <c r="OCH194" s="148"/>
      <c r="OCI194" s="148"/>
      <c r="OCJ194" s="148"/>
      <c r="OCK194" s="148"/>
      <c r="OCL194" s="148"/>
      <c r="OCM194" s="148"/>
      <c r="OCN194" s="148"/>
      <c r="OCO194" s="148"/>
      <c r="OCP194" s="148"/>
      <c r="OCQ194" s="148"/>
      <c r="OCR194" s="148"/>
      <c r="OCS194" s="148"/>
      <c r="OCT194" s="148"/>
      <c r="OCU194" s="148"/>
      <c r="OCV194" s="148"/>
      <c r="OCW194" s="148"/>
      <c r="OCX194" s="148"/>
      <c r="OCY194" s="148"/>
      <c r="OCZ194" s="148"/>
      <c r="ODA194" s="148"/>
      <c r="ODB194" s="148"/>
      <c r="ODC194" s="148"/>
      <c r="ODD194" s="148"/>
      <c r="ODE194" s="148"/>
      <c r="ODF194" s="148"/>
      <c r="ODG194" s="148"/>
      <c r="ODH194" s="148"/>
      <c r="ODI194" s="148"/>
      <c r="ODJ194" s="148"/>
      <c r="ODK194" s="148"/>
      <c r="ODL194" s="148"/>
      <c r="ODM194" s="148"/>
      <c r="ODN194" s="148"/>
      <c r="ODO194" s="148"/>
      <c r="ODP194" s="148"/>
      <c r="ODQ194" s="148"/>
      <c r="ODR194" s="148"/>
      <c r="ODS194" s="148"/>
      <c r="ODT194" s="148"/>
      <c r="ODU194" s="148"/>
      <c r="ODV194" s="148"/>
      <c r="ODW194" s="148"/>
      <c r="ODX194" s="148"/>
      <c r="ODY194" s="148"/>
      <c r="ODZ194" s="148"/>
      <c r="OEA194" s="148"/>
      <c r="OEB194" s="148"/>
      <c r="OEC194" s="148"/>
      <c r="OED194" s="148"/>
      <c r="OEE194" s="148"/>
      <c r="OEF194" s="148"/>
      <c r="OEG194" s="148"/>
      <c r="OEH194" s="148"/>
      <c r="OEI194" s="148"/>
      <c r="OEJ194" s="148"/>
      <c r="OEK194" s="148"/>
      <c r="OEL194" s="148"/>
      <c r="OEM194" s="148"/>
      <c r="OEN194" s="148"/>
      <c r="OEO194" s="148"/>
      <c r="OEP194" s="148"/>
      <c r="OEQ194" s="148"/>
      <c r="OER194" s="148"/>
      <c r="OES194" s="148"/>
      <c r="OET194" s="148"/>
      <c r="OEU194" s="148"/>
      <c r="OEV194" s="148"/>
      <c r="OEW194" s="148"/>
      <c r="OEX194" s="148"/>
      <c r="OEY194" s="148"/>
      <c r="OEZ194" s="148"/>
      <c r="OFA194" s="148"/>
      <c r="OFB194" s="148"/>
      <c r="OFC194" s="148"/>
      <c r="OFD194" s="148"/>
      <c r="OFE194" s="148"/>
      <c r="OFF194" s="148"/>
      <c r="OFG194" s="148"/>
      <c r="OFH194" s="148"/>
      <c r="OFI194" s="148"/>
      <c r="OFJ194" s="148"/>
      <c r="OFK194" s="148"/>
      <c r="OFL194" s="148"/>
      <c r="OFM194" s="148"/>
      <c r="OFN194" s="148"/>
      <c r="OFO194" s="148"/>
      <c r="OFP194" s="148"/>
      <c r="OFQ194" s="148"/>
      <c r="OFR194" s="148"/>
      <c r="OFS194" s="148"/>
      <c r="OFT194" s="148"/>
      <c r="OFU194" s="148"/>
      <c r="OFV194" s="148"/>
      <c r="OFW194" s="148"/>
      <c r="OFX194" s="148"/>
      <c r="OFY194" s="148"/>
      <c r="OFZ194" s="148"/>
      <c r="OGA194" s="148"/>
      <c r="OGB194" s="148"/>
      <c r="OGC194" s="148"/>
      <c r="OGD194" s="148"/>
      <c r="OGE194" s="148"/>
      <c r="OGF194" s="148"/>
      <c r="OGG194" s="148"/>
      <c r="OGH194" s="148"/>
      <c r="OGI194" s="148"/>
      <c r="OGJ194" s="148"/>
      <c r="OGK194" s="148"/>
      <c r="OGL194" s="148"/>
      <c r="OGM194" s="148"/>
      <c r="OGN194" s="148"/>
      <c r="OGO194" s="148"/>
      <c r="OGP194" s="148"/>
      <c r="OGQ194" s="148"/>
      <c r="OGR194" s="148"/>
      <c r="OGS194" s="148"/>
      <c r="OGT194" s="148"/>
      <c r="OGU194" s="148"/>
      <c r="OGV194" s="148"/>
      <c r="OGW194" s="148"/>
      <c r="OGX194" s="148"/>
      <c r="OGY194" s="148"/>
      <c r="OGZ194" s="148"/>
      <c r="OHA194" s="148"/>
      <c r="OHB194" s="148"/>
      <c r="OHC194" s="148"/>
      <c r="OHD194" s="148"/>
      <c r="OHE194" s="148"/>
      <c r="OHF194" s="148"/>
      <c r="OHG194" s="148"/>
      <c r="OHH194" s="148"/>
      <c r="OHI194" s="148"/>
      <c r="OHJ194" s="148"/>
      <c r="OHK194" s="148"/>
      <c r="OHL194" s="148"/>
      <c r="OHM194" s="148"/>
      <c r="OHN194" s="148"/>
      <c r="OHO194" s="148"/>
      <c r="OHP194" s="148"/>
      <c r="OHQ194" s="148"/>
      <c r="OHR194" s="148"/>
      <c r="OHS194" s="148"/>
      <c r="OHT194" s="148"/>
      <c r="OHU194" s="148"/>
      <c r="OHV194" s="148"/>
      <c r="OHW194" s="148"/>
      <c r="OHX194" s="148"/>
      <c r="OHY194" s="148"/>
      <c r="OHZ194" s="148"/>
      <c r="OIA194" s="148"/>
      <c r="OIB194" s="148"/>
      <c r="OIC194" s="148"/>
      <c r="OID194" s="148"/>
      <c r="OIE194" s="148"/>
      <c r="OIF194" s="148"/>
      <c r="OIG194" s="148"/>
      <c r="OIH194" s="148"/>
      <c r="OII194" s="148"/>
      <c r="OIJ194" s="148"/>
      <c r="OIK194" s="148"/>
      <c r="OIL194" s="148"/>
      <c r="OIM194" s="148"/>
      <c r="OIN194" s="148"/>
      <c r="OIO194" s="148"/>
      <c r="OIP194" s="148"/>
      <c r="OIQ194" s="148"/>
      <c r="OIR194" s="148"/>
      <c r="OIS194" s="148"/>
      <c r="OIT194" s="148"/>
      <c r="OIU194" s="148"/>
      <c r="OIV194" s="148"/>
      <c r="OIW194" s="148"/>
      <c r="OIX194" s="148"/>
      <c r="OIY194" s="148"/>
      <c r="OIZ194" s="148"/>
      <c r="OJA194" s="148"/>
      <c r="OJB194" s="148"/>
      <c r="OJC194" s="148"/>
      <c r="OJD194" s="148"/>
      <c r="OJE194" s="148"/>
      <c r="OJF194" s="148"/>
      <c r="OJG194" s="148"/>
      <c r="OJH194" s="148"/>
      <c r="OJI194" s="148"/>
      <c r="OJJ194" s="148"/>
      <c r="OJK194" s="148"/>
      <c r="OJL194" s="148"/>
      <c r="OJM194" s="148"/>
      <c r="OJN194" s="148"/>
      <c r="OJO194" s="148"/>
      <c r="OJP194" s="148"/>
      <c r="OJQ194" s="148"/>
      <c r="OJR194" s="148"/>
      <c r="OJS194" s="148"/>
      <c r="OJT194" s="148"/>
      <c r="OJU194" s="148"/>
      <c r="OJV194" s="148"/>
      <c r="OJW194" s="148"/>
      <c r="OJX194" s="148"/>
      <c r="OJY194" s="148"/>
      <c r="OJZ194" s="148"/>
      <c r="OKA194" s="148"/>
      <c r="OKB194" s="148"/>
      <c r="OKC194" s="148"/>
      <c r="OKD194" s="148"/>
      <c r="OKE194" s="148"/>
      <c r="OKF194" s="148"/>
      <c r="OKG194" s="148"/>
      <c r="OKH194" s="148"/>
      <c r="OKI194" s="148"/>
      <c r="OKJ194" s="148"/>
      <c r="OKK194" s="148"/>
      <c r="OKL194" s="148"/>
      <c r="OKM194" s="148"/>
      <c r="OKN194" s="148"/>
      <c r="OKO194" s="148"/>
      <c r="OKP194" s="148"/>
      <c r="OKQ194" s="148"/>
      <c r="OKR194" s="148"/>
      <c r="OKS194" s="148"/>
      <c r="OKT194" s="148"/>
      <c r="OKU194" s="148"/>
      <c r="OKV194" s="148"/>
      <c r="OKW194" s="148"/>
      <c r="OKX194" s="148"/>
      <c r="OKY194" s="148"/>
      <c r="OKZ194" s="148"/>
      <c r="OLA194" s="148"/>
      <c r="OLB194" s="148"/>
      <c r="OLC194" s="148"/>
      <c r="OLD194" s="148"/>
      <c r="OLE194" s="148"/>
      <c r="OLF194" s="148"/>
      <c r="OLG194" s="148"/>
      <c r="OLH194" s="148"/>
      <c r="OLI194" s="148"/>
      <c r="OLJ194" s="148"/>
      <c r="OLK194" s="148"/>
      <c r="OLL194" s="148"/>
      <c r="OLM194" s="148"/>
      <c r="OLN194" s="148"/>
      <c r="OLO194" s="148"/>
      <c r="OLP194" s="148"/>
      <c r="OLQ194" s="148"/>
      <c r="OLR194" s="148"/>
      <c r="OLS194" s="148"/>
      <c r="OLT194" s="148"/>
      <c r="OLU194" s="148"/>
      <c r="OLV194" s="148"/>
      <c r="OLW194" s="148"/>
      <c r="OLX194" s="148"/>
      <c r="OLY194" s="148"/>
      <c r="OLZ194" s="148"/>
      <c r="OMA194" s="148"/>
      <c r="OMB194" s="148"/>
      <c r="OMC194" s="148"/>
      <c r="OMD194" s="148"/>
      <c r="OME194" s="148"/>
      <c r="OMF194" s="148"/>
      <c r="OMG194" s="148"/>
      <c r="OMH194" s="148"/>
      <c r="OMI194" s="148"/>
      <c r="OMJ194" s="148"/>
      <c r="OMK194" s="148"/>
      <c r="OML194" s="148"/>
      <c r="OMM194" s="148"/>
      <c r="OMN194" s="148"/>
      <c r="OMO194" s="148"/>
      <c r="OMP194" s="148"/>
      <c r="OMQ194" s="148"/>
      <c r="OMR194" s="148"/>
      <c r="OMS194" s="148"/>
      <c r="OMT194" s="148"/>
      <c r="OMU194" s="148"/>
      <c r="OMV194" s="148"/>
      <c r="OMW194" s="148"/>
      <c r="OMX194" s="148"/>
      <c r="OMY194" s="148"/>
      <c r="OMZ194" s="148"/>
      <c r="ONA194" s="148"/>
      <c r="ONB194" s="148"/>
      <c r="ONC194" s="148"/>
      <c r="OND194" s="148"/>
      <c r="ONE194" s="148"/>
      <c r="ONF194" s="148"/>
      <c r="ONG194" s="148"/>
      <c r="ONH194" s="148"/>
      <c r="ONI194" s="148"/>
      <c r="ONJ194" s="148"/>
      <c r="ONK194" s="148"/>
      <c r="ONL194" s="148"/>
      <c r="ONM194" s="148"/>
      <c r="ONN194" s="148"/>
      <c r="ONO194" s="148"/>
      <c r="ONP194" s="148"/>
      <c r="ONQ194" s="148"/>
      <c r="ONR194" s="148"/>
      <c r="ONS194" s="148"/>
      <c r="ONT194" s="148"/>
      <c r="ONU194" s="148"/>
      <c r="ONV194" s="148"/>
      <c r="ONW194" s="148"/>
      <c r="ONX194" s="148"/>
      <c r="ONY194" s="148"/>
      <c r="ONZ194" s="148"/>
      <c r="OOA194" s="148"/>
      <c r="OOB194" s="148"/>
      <c r="OOC194" s="148"/>
      <c r="OOD194" s="148"/>
      <c r="OOE194" s="148"/>
      <c r="OOF194" s="148"/>
      <c r="OOG194" s="148"/>
      <c r="OOH194" s="148"/>
      <c r="OOI194" s="148"/>
      <c r="OOJ194" s="148"/>
      <c r="OOK194" s="148"/>
      <c r="OOL194" s="148"/>
      <c r="OOM194" s="148"/>
      <c r="OON194" s="148"/>
      <c r="OOO194" s="148"/>
      <c r="OOP194" s="148"/>
      <c r="OOQ194" s="148"/>
      <c r="OOR194" s="148"/>
      <c r="OOS194" s="148"/>
      <c r="OOT194" s="148"/>
      <c r="OOU194" s="148"/>
      <c r="OOV194" s="148"/>
      <c r="OOW194" s="148"/>
      <c r="OOX194" s="148"/>
      <c r="OOY194" s="148"/>
      <c r="OOZ194" s="148"/>
      <c r="OPA194" s="148"/>
      <c r="OPB194" s="148"/>
      <c r="OPC194" s="148"/>
      <c r="OPD194" s="148"/>
      <c r="OPE194" s="148"/>
      <c r="OPF194" s="148"/>
      <c r="OPG194" s="148"/>
      <c r="OPH194" s="148"/>
      <c r="OPI194" s="148"/>
      <c r="OPJ194" s="148"/>
      <c r="OPK194" s="148"/>
      <c r="OPL194" s="148"/>
      <c r="OPM194" s="148"/>
      <c r="OPN194" s="148"/>
      <c r="OPO194" s="148"/>
      <c r="OPP194" s="148"/>
      <c r="OPQ194" s="148"/>
      <c r="OPR194" s="148"/>
      <c r="OPS194" s="148"/>
      <c r="OPT194" s="148"/>
      <c r="OPU194" s="148"/>
      <c r="OPV194" s="148"/>
      <c r="OPW194" s="148"/>
      <c r="OPX194" s="148"/>
      <c r="OPY194" s="148"/>
      <c r="OPZ194" s="148"/>
      <c r="OQA194" s="148"/>
      <c r="OQB194" s="148"/>
      <c r="OQC194" s="148"/>
      <c r="OQD194" s="148"/>
      <c r="OQE194" s="148"/>
      <c r="OQF194" s="148"/>
      <c r="OQG194" s="148"/>
      <c r="OQH194" s="148"/>
      <c r="OQI194" s="148"/>
      <c r="OQJ194" s="148"/>
      <c r="OQK194" s="148"/>
      <c r="OQL194" s="148"/>
      <c r="OQM194" s="148"/>
      <c r="OQN194" s="148"/>
      <c r="OQO194" s="148"/>
      <c r="OQP194" s="148"/>
      <c r="OQQ194" s="148"/>
      <c r="OQR194" s="148"/>
      <c r="OQS194" s="148"/>
      <c r="OQT194" s="148"/>
      <c r="OQU194" s="148"/>
      <c r="OQV194" s="148"/>
      <c r="OQW194" s="148"/>
      <c r="OQX194" s="148"/>
      <c r="OQY194" s="148"/>
      <c r="OQZ194" s="148"/>
      <c r="ORA194" s="148"/>
      <c r="ORB194" s="148"/>
      <c r="ORC194" s="148"/>
      <c r="ORD194" s="148"/>
      <c r="ORE194" s="148"/>
      <c r="ORF194" s="148"/>
      <c r="ORG194" s="148"/>
      <c r="ORH194" s="148"/>
      <c r="ORI194" s="148"/>
      <c r="ORJ194" s="148"/>
      <c r="ORK194" s="148"/>
      <c r="ORL194" s="148"/>
      <c r="ORM194" s="148"/>
      <c r="ORN194" s="148"/>
      <c r="ORO194" s="148"/>
      <c r="ORP194" s="148"/>
      <c r="ORQ194" s="148"/>
      <c r="ORR194" s="148"/>
      <c r="ORS194" s="148"/>
      <c r="ORT194" s="148"/>
      <c r="ORU194" s="148"/>
      <c r="ORV194" s="148"/>
      <c r="ORW194" s="148"/>
      <c r="ORX194" s="148"/>
      <c r="ORY194" s="148"/>
      <c r="ORZ194" s="148"/>
      <c r="OSA194" s="148"/>
      <c r="OSB194" s="148"/>
      <c r="OSC194" s="148"/>
      <c r="OSD194" s="148"/>
      <c r="OSE194" s="148"/>
      <c r="OSF194" s="148"/>
      <c r="OSG194" s="148"/>
      <c r="OSH194" s="148"/>
      <c r="OSI194" s="148"/>
      <c r="OSJ194" s="148"/>
      <c r="OSK194" s="148"/>
      <c r="OSL194" s="148"/>
      <c r="OSM194" s="148"/>
      <c r="OSN194" s="148"/>
      <c r="OSO194" s="148"/>
      <c r="OSP194" s="148"/>
      <c r="OSQ194" s="148"/>
      <c r="OSR194" s="148"/>
      <c r="OSS194" s="148"/>
      <c r="OST194" s="148"/>
      <c r="OSU194" s="148"/>
      <c r="OSV194" s="148"/>
      <c r="OSW194" s="148"/>
      <c r="OSX194" s="148"/>
      <c r="OSY194" s="148"/>
      <c r="OSZ194" s="148"/>
      <c r="OTA194" s="148"/>
      <c r="OTB194" s="148"/>
      <c r="OTC194" s="148"/>
      <c r="OTD194" s="148"/>
      <c r="OTE194" s="148"/>
      <c r="OTF194" s="148"/>
      <c r="OTG194" s="148"/>
      <c r="OTH194" s="148"/>
      <c r="OTI194" s="148"/>
      <c r="OTJ194" s="148"/>
      <c r="OTK194" s="148"/>
      <c r="OTL194" s="148"/>
      <c r="OTM194" s="148"/>
      <c r="OTN194" s="148"/>
      <c r="OTO194" s="148"/>
      <c r="OTP194" s="148"/>
      <c r="OTQ194" s="148"/>
      <c r="OTR194" s="148"/>
      <c r="OTS194" s="148"/>
      <c r="OTT194" s="148"/>
      <c r="OTU194" s="148"/>
      <c r="OTV194" s="148"/>
      <c r="OTW194" s="148"/>
      <c r="OTX194" s="148"/>
      <c r="OTY194" s="148"/>
      <c r="OTZ194" s="148"/>
      <c r="OUA194" s="148"/>
      <c r="OUB194" s="148"/>
      <c r="OUC194" s="148"/>
      <c r="OUD194" s="148"/>
      <c r="OUE194" s="148"/>
      <c r="OUF194" s="148"/>
      <c r="OUG194" s="148"/>
      <c r="OUH194" s="148"/>
      <c r="OUI194" s="148"/>
      <c r="OUJ194" s="148"/>
      <c r="OUK194" s="148"/>
      <c r="OUL194" s="148"/>
      <c r="OUM194" s="148"/>
      <c r="OUN194" s="148"/>
      <c r="OUO194" s="148"/>
      <c r="OUP194" s="148"/>
      <c r="OUQ194" s="148"/>
      <c r="OUR194" s="148"/>
      <c r="OUS194" s="148"/>
      <c r="OUT194" s="148"/>
      <c r="OUU194" s="148"/>
      <c r="OUV194" s="148"/>
      <c r="OUW194" s="148"/>
      <c r="OUX194" s="148"/>
      <c r="OUY194" s="148"/>
      <c r="OUZ194" s="148"/>
      <c r="OVA194" s="148"/>
      <c r="OVB194" s="148"/>
      <c r="OVC194" s="148"/>
      <c r="OVD194" s="148"/>
      <c r="OVE194" s="148"/>
      <c r="OVF194" s="148"/>
      <c r="OVG194" s="148"/>
      <c r="OVH194" s="148"/>
      <c r="OVI194" s="148"/>
      <c r="OVJ194" s="148"/>
      <c r="OVK194" s="148"/>
      <c r="OVL194" s="148"/>
      <c r="OVM194" s="148"/>
      <c r="OVN194" s="148"/>
      <c r="OVO194" s="148"/>
      <c r="OVP194" s="148"/>
      <c r="OVQ194" s="148"/>
      <c r="OVR194" s="148"/>
      <c r="OVS194" s="148"/>
      <c r="OVT194" s="148"/>
      <c r="OVU194" s="148"/>
      <c r="OVV194" s="148"/>
      <c r="OVW194" s="148"/>
      <c r="OVX194" s="148"/>
      <c r="OVY194" s="148"/>
      <c r="OVZ194" s="148"/>
      <c r="OWA194" s="148"/>
      <c r="OWB194" s="148"/>
      <c r="OWC194" s="148"/>
      <c r="OWD194" s="148"/>
      <c r="OWE194" s="148"/>
      <c r="OWF194" s="148"/>
      <c r="OWG194" s="148"/>
      <c r="OWH194" s="148"/>
      <c r="OWI194" s="148"/>
      <c r="OWJ194" s="148"/>
      <c r="OWK194" s="148"/>
      <c r="OWL194" s="148"/>
      <c r="OWM194" s="148"/>
      <c r="OWN194" s="148"/>
      <c r="OWO194" s="148"/>
      <c r="OWP194" s="148"/>
      <c r="OWQ194" s="148"/>
      <c r="OWR194" s="148"/>
      <c r="OWS194" s="148"/>
      <c r="OWT194" s="148"/>
      <c r="OWU194" s="148"/>
      <c r="OWV194" s="148"/>
      <c r="OWW194" s="148"/>
      <c r="OWX194" s="148"/>
      <c r="OWY194" s="148"/>
      <c r="OWZ194" s="148"/>
      <c r="OXA194" s="148"/>
      <c r="OXB194" s="148"/>
      <c r="OXC194" s="148"/>
      <c r="OXD194" s="148"/>
      <c r="OXE194" s="148"/>
      <c r="OXF194" s="148"/>
      <c r="OXG194" s="148"/>
      <c r="OXH194" s="148"/>
      <c r="OXI194" s="148"/>
      <c r="OXJ194" s="148"/>
      <c r="OXK194" s="148"/>
      <c r="OXL194" s="148"/>
      <c r="OXM194" s="148"/>
      <c r="OXN194" s="148"/>
      <c r="OXO194" s="148"/>
      <c r="OXP194" s="148"/>
      <c r="OXQ194" s="148"/>
      <c r="OXR194" s="148"/>
      <c r="OXS194" s="148"/>
      <c r="OXT194" s="148"/>
      <c r="OXU194" s="148"/>
      <c r="OXV194" s="148"/>
      <c r="OXW194" s="148"/>
      <c r="OXX194" s="148"/>
      <c r="OXY194" s="148"/>
      <c r="OXZ194" s="148"/>
      <c r="OYA194" s="148"/>
      <c r="OYB194" s="148"/>
      <c r="OYC194" s="148"/>
      <c r="OYD194" s="148"/>
      <c r="OYE194" s="148"/>
      <c r="OYF194" s="148"/>
      <c r="OYG194" s="148"/>
      <c r="OYH194" s="148"/>
      <c r="OYI194" s="148"/>
      <c r="OYJ194" s="148"/>
      <c r="OYK194" s="148"/>
      <c r="OYL194" s="148"/>
      <c r="OYM194" s="148"/>
      <c r="OYN194" s="148"/>
      <c r="OYO194" s="148"/>
      <c r="OYP194" s="148"/>
      <c r="OYQ194" s="148"/>
      <c r="OYR194" s="148"/>
      <c r="OYS194" s="148"/>
      <c r="OYT194" s="148"/>
      <c r="OYU194" s="148"/>
      <c r="OYV194" s="148"/>
      <c r="OYW194" s="148"/>
      <c r="OYX194" s="148"/>
      <c r="OYY194" s="148"/>
      <c r="OYZ194" s="148"/>
      <c r="OZA194" s="148"/>
      <c r="OZB194" s="148"/>
      <c r="OZC194" s="148"/>
      <c r="OZD194" s="148"/>
      <c r="OZE194" s="148"/>
      <c r="OZF194" s="148"/>
      <c r="OZG194" s="148"/>
      <c r="OZH194" s="148"/>
      <c r="OZI194" s="148"/>
      <c r="OZJ194" s="148"/>
      <c r="OZK194" s="148"/>
      <c r="OZL194" s="148"/>
      <c r="OZM194" s="148"/>
      <c r="OZN194" s="148"/>
      <c r="OZO194" s="148"/>
      <c r="OZP194" s="148"/>
      <c r="OZQ194" s="148"/>
      <c r="OZR194" s="148"/>
      <c r="OZS194" s="148"/>
      <c r="OZT194" s="148"/>
      <c r="OZU194" s="148"/>
      <c r="OZV194" s="148"/>
      <c r="OZW194" s="148"/>
      <c r="OZX194" s="148"/>
      <c r="OZY194" s="148"/>
      <c r="OZZ194" s="148"/>
      <c r="PAA194" s="148"/>
      <c r="PAB194" s="148"/>
      <c r="PAC194" s="148"/>
      <c r="PAD194" s="148"/>
      <c r="PAE194" s="148"/>
      <c r="PAF194" s="148"/>
      <c r="PAG194" s="148"/>
      <c r="PAH194" s="148"/>
      <c r="PAI194" s="148"/>
      <c r="PAJ194" s="148"/>
      <c r="PAK194" s="148"/>
      <c r="PAL194" s="148"/>
      <c r="PAM194" s="148"/>
      <c r="PAN194" s="148"/>
      <c r="PAO194" s="148"/>
      <c r="PAP194" s="148"/>
      <c r="PAQ194" s="148"/>
      <c r="PAR194" s="148"/>
      <c r="PAS194" s="148"/>
      <c r="PAT194" s="148"/>
      <c r="PAU194" s="148"/>
      <c r="PAV194" s="148"/>
      <c r="PAW194" s="148"/>
      <c r="PAX194" s="148"/>
      <c r="PAY194" s="148"/>
      <c r="PAZ194" s="148"/>
      <c r="PBA194" s="148"/>
      <c r="PBB194" s="148"/>
      <c r="PBC194" s="148"/>
      <c r="PBD194" s="148"/>
      <c r="PBE194" s="148"/>
      <c r="PBF194" s="148"/>
      <c r="PBG194" s="148"/>
      <c r="PBH194" s="148"/>
      <c r="PBI194" s="148"/>
      <c r="PBJ194" s="148"/>
      <c r="PBK194" s="148"/>
      <c r="PBL194" s="148"/>
      <c r="PBM194" s="148"/>
      <c r="PBN194" s="148"/>
      <c r="PBO194" s="148"/>
      <c r="PBP194" s="148"/>
      <c r="PBQ194" s="148"/>
      <c r="PBR194" s="148"/>
      <c r="PBS194" s="148"/>
      <c r="PBT194" s="148"/>
      <c r="PBU194" s="148"/>
      <c r="PBV194" s="148"/>
      <c r="PBW194" s="148"/>
      <c r="PBX194" s="148"/>
      <c r="PBY194" s="148"/>
      <c r="PBZ194" s="148"/>
      <c r="PCA194" s="148"/>
      <c r="PCB194" s="148"/>
      <c r="PCC194" s="148"/>
      <c r="PCD194" s="148"/>
      <c r="PCE194" s="148"/>
      <c r="PCF194" s="148"/>
      <c r="PCG194" s="148"/>
      <c r="PCH194" s="148"/>
      <c r="PCI194" s="148"/>
      <c r="PCJ194" s="148"/>
      <c r="PCK194" s="148"/>
      <c r="PCL194" s="148"/>
      <c r="PCM194" s="148"/>
      <c r="PCN194" s="148"/>
      <c r="PCO194" s="148"/>
      <c r="PCP194" s="148"/>
      <c r="PCQ194" s="148"/>
      <c r="PCR194" s="148"/>
      <c r="PCS194" s="148"/>
      <c r="PCT194" s="148"/>
      <c r="PCU194" s="148"/>
      <c r="PCV194" s="148"/>
      <c r="PCW194" s="148"/>
      <c r="PCX194" s="148"/>
      <c r="PCY194" s="148"/>
      <c r="PCZ194" s="148"/>
      <c r="PDA194" s="148"/>
      <c r="PDB194" s="148"/>
      <c r="PDC194" s="148"/>
      <c r="PDD194" s="148"/>
      <c r="PDE194" s="148"/>
      <c r="PDF194" s="148"/>
      <c r="PDG194" s="148"/>
      <c r="PDH194" s="148"/>
      <c r="PDI194" s="148"/>
      <c r="PDJ194" s="148"/>
      <c r="PDK194" s="148"/>
      <c r="PDL194" s="148"/>
      <c r="PDM194" s="148"/>
      <c r="PDN194" s="148"/>
      <c r="PDO194" s="148"/>
      <c r="PDP194" s="148"/>
      <c r="PDQ194" s="148"/>
      <c r="PDR194" s="148"/>
      <c r="PDS194" s="148"/>
      <c r="PDT194" s="148"/>
      <c r="PDU194" s="148"/>
      <c r="PDV194" s="148"/>
      <c r="PDW194" s="148"/>
      <c r="PDX194" s="148"/>
      <c r="PDY194" s="148"/>
      <c r="PDZ194" s="148"/>
      <c r="PEA194" s="148"/>
      <c r="PEB194" s="148"/>
      <c r="PEC194" s="148"/>
      <c r="PED194" s="148"/>
      <c r="PEE194" s="148"/>
      <c r="PEF194" s="148"/>
      <c r="PEG194" s="148"/>
      <c r="PEH194" s="148"/>
      <c r="PEI194" s="148"/>
      <c r="PEJ194" s="148"/>
      <c r="PEK194" s="148"/>
      <c r="PEL194" s="148"/>
      <c r="PEM194" s="148"/>
      <c r="PEN194" s="148"/>
      <c r="PEO194" s="148"/>
      <c r="PEP194" s="148"/>
      <c r="PEQ194" s="148"/>
      <c r="PER194" s="148"/>
      <c r="PES194" s="148"/>
      <c r="PET194" s="148"/>
      <c r="PEU194" s="148"/>
      <c r="PEV194" s="148"/>
      <c r="PEW194" s="148"/>
      <c r="PEX194" s="148"/>
      <c r="PEY194" s="148"/>
      <c r="PEZ194" s="148"/>
      <c r="PFA194" s="148"/>
      <c r="PFB194" s="148"/>
      <c r="PFC194" s="148"/>
      <c r="PFD194" s="148"/>
      <c r="PFE194" s="148"/>
      <c r="PFF194" s="148"/>
      <c r="PFG194" s="148"/>
      <c r="PFH194" s="148"/>
      <c r="PFI194" s="148"/>
      <c r="PFJ194" s="148"/>
      <c r="PFK194" s="148"/>
      <c r="PFL194" s="148"/>
      <c r="PFM194" s="148"/>
      <c r="PFN194" s="148"/>
      <c r="PFO194" s="148"/>
      <c r="PFP194" s="148"/>
      <c r="PFQ194" s="148"/>
      <c r="PFR194" s="148"/>
      <c r="PFS194" s="148"/>
      <c r="PFT194" s="148"/>
      <c r="PFU194" s="148"/>
      <c r="PFV194" s="148"/>
      <c r="PFW194" s="148"/>
      <c r="PFX194" s="148"/>
      <c r="PFY194" s="148"/>
      <c r="PFZ194" s="148"/>
      <c r="PGA194" s="148"/>
      <c r="PGB194" s="148"/>
      <c r="PGC194" s="148"/>
      <c r="PGD194" s="148"/>
      <c r="PGE194" s="148"/>
      <c r="PGF194" s="148"/>
      <c r="PGG194" s="148"/>
      <c r="PGH194" s="148"/>
      <c r="PGI194" s="148"/>
      <c r="PGJ194" s="148"/>
      <c r="PGK194" s="148"/>
      <c r="PGL194" s="148"/>
      <c r="PGM194" s="148"/>
      <c r="PGN194" s="148"/>
      <c r="PGO194" s="148"/>
      <c r="PGP194" s="148"/>
      <c r="PGQ194" s="148"/>
      <c r="PGR194" s="148"/>
      <c r="PGS194" s="148"/>
      <c r="PGT194" s="148"/>
      <c r="PGU194" s="148"/>
      <c r="PGV194" s="148"/>
      <c r="PGW194" s="148"/>
      <c r="PGX194" s="148"/>
      <c r="PGY194" s="148"/>
      <c r="PGZ194" s="148"/>
      <c r="PHA194" s="148"/>
      <c r="PHB194" s="148"/>
      <c r="PHC194" s="148"/>
      <c r="PHD194" s="148"/>
      <c r="PHE194" s="148"/>
      <c r="PHF194" s="148"/>
      <c r="PHG194" s="148"/>
      <c r="PHH194" s="148"/>
      <c r="PHI194" s="148"/>
      <c r="PHJ194" s="148"/>
      <c r="PHK194" s="148"/>
      <c r="PHL194" s="148"/>
      <c r="PHM194" s="148"/>
      <c r="PHN194" s="148"/>
      <c r="PHO194" s="148"/>
      <c r="PHP194" s="148"/>
      <c r="PHQ194" s="148"/>
      <c r="PHR194" s="148"/>
      <c r="PHS194" s="148"/>
      <c r="PHT194" s="148"/>
      <c r="PHU194" s="148"/>
      <c r="PHV194" s="148"/>
      <c r="PHW194" s="148"/>
      <c r="PHX194" s="148"/>
      <c r="PHY194" s="148"/>
      <c r="PHZ194" s="148"/>
      <c r="PIA194" s="148"/>
      <c r="PIB194" s="148"/>
      <c r="PIC194" s="148"/>
      <c r="PID194" s="148"/>
      <c r="PIE194" s="148"/>
      <c r="PIF194" s="148"/>
      <c r="PIG194" s="148"/>
      <c r="PIH194" s="148"/>
      <c r="PII194" s="148"/>
      <c r="PIJ194" s="148"/>
      <c r="PIK194" s="148"/>
      <c r="PIL194" s="148"/>
      <c r="PIM194" s="148"/>
      <c r="PIN194" s="148"/>
      <c r="PIO194" s="148"/>
      <c r="PIP194" s="148"/>
      <c r="PIQ194" s="148"/>
      <c r="PIR194" s="148"/>
      <c r="PIS194" s="148"/>
      <c r="PIT194" s="148"/>
      <c r="PIU194" s="148"/>
      <c r="PIV194" s="148"/>
      <c r="PIW194" s="148"/>
      <c r="PIX194" s="148"/>
      <c r="PIY194" s="148"/>
      <c r="PIZ194" s="148"/>
      <c r="PJA194" s="148"/>
      <c r="PJB194" s="148"/>
      <c r="PJC194" s="148"/>
      <c r="PJD194" s="148"/>
      <c r="PJE194" s="148"/>
      <c r="PJF194" s="148"/>
      <c r="PJG194" s="148"/>
      <c r="PJH194" s="148"/>
      <c r="PJI194" s="148"/>
      <c r="PJJ194" s="148"/>
      <c r="PJK194" s="148"/>
      <c r="PJL194" s="148"/>
      <c r="PJM194" s="148"/>
      <c r="PJN194" s="148"/>
      <c r="PJO194" s="148"/>
      <c r="PJP194" s="148"/>
      <c r="PJQ194" s="148"/>
      <c r="PJR194" s="148"/>
      <c r="PJS194" s="148"/>
      <c r="PJT194" s="148"/>
      <c r="PJU194" s="148"/>
      <c r="PJV194" s="148"/>
      <c r="PJW194" s="148"/>
      <c r="PJX194" s="148"/>
      <c r="PJY194" s="148"/>
      <c r="PJZ194" s="148"/>
      <c r="PKA194" s="148"/>
      <c r="PKB194" s="148"/>
      <c r="PKC194" s="148"/>
      <c r="PKD194" s="148"/>
      <c r="PKE194" s="148"/>
      <c r="PKF194" s="148"/>
      <c r="PKG194" s="148"/>
      <c r="PKH194" s="148"/>
      <c r="PKI194" s="148"/>
      <c r="PKJ194" s="148"/>
      <c r="PKK194" s="148"/>
      <c r="PKL194" s="148"/>
      <c r="PKM194" s="148"/>
      <c r="PKN194" s="148"/>
      <c r="PKO194" s="148"/>
      <c r="PKP194" s="148"/>
      <c r="PKQ194" s="148"/>
      <c r="PKR194" s="148"/>
      <c r="PKS194" s="148"/>
      <c r="PKT194" s="148"/>
      <c r="PKU194" s="148"/>
      <c r="PKV194" s="148"/>
      <c r="PKW194" s="148"/>
      <c r="PKX194" s="148"/>
      <c r="PKY194" s="148"/>
      <c r="PKZ194" s="148"/>
      <c r="PLA194" s="148"/>
      <c r="PLB194" s="148"/>
      <c r="PLC194" s="148"/>
      <c r="PLD194" s="148"/>
      <c r="PLE194" s="148"/>
      <c r="PLF194" s="148"/>
      <c r="PLG194" s="148"/>
      <c r="PLH194" s="148"/>
      <c r="PLI194" s="148"/>
      <c r="PLJ194" s="148"/>
      <c r="PLK194" s="148"/>
      <c r="PLL194" s="148"/>
      <c r="PLM194" s="148"/>
      <c r="PLN194" s="148"/>
      <c r="PLO194" s="148"/>
      <c r="PLP194" s="148"/>
      <c r="PLQ194" s="148"/>
      <c r="PLR194" s="148"/>
      <c r="PLS194" s="148"/>
      <c r="PLT194" s="148"/>
      <c r="PLU194" s="148"/>
      <c r="PLV194" s="148"/>
      <c r="PLW194" s="148"/>
      <c r="PLX194" s="148"/>
      <c r="PLY194" s="148"/>
      <c r="PLZ194" s="148"/>
      <c r="PMA194" s="148"/>
      <c r="PMB194" s="148"/>
      <c r="PMC194" s="148"/>
      <c r="PMD194" s="148"/>
      <c r="PME194" s="148"/>
      <c r="PMF194" s="148"/>
      <c r="PMG194" s="148"/>
      <c r="PMH194" s="148"/>
      <c r="PMI194" s="148"/>
      <c r="PMJ194" s="148"/>
      <c r="PMK194" s="148"/>
      <c r="PML194" s="148"/>
      <c r="PMM194" s="148"/>
      <c r="PMN194" s="148"/>
      <c r="PMO194" s="148"/>
      <c r="PMP194" s="148"/>
      <c r="PMQ194" s="148"/>
      <c r="PMR194" s="148"/>
      <c r="PMS194" s="148"/>
      <c r="PMT194" s="148"/>
      <c r="PMU194" s="148"/>
      <c r="PMV194" s="148"/>
      <c r="PMW194" s="148"/>
      <c r="PMX194" s="148"/>
      <c r="PMY194" s="148"/>
      <c r="PMZ194" s="148"/>
      <c r="PNA194" s="148"/>
      <c r="PNB194" s="148"/>
      <c r="PNC194" s="148"/>
      <c r="PND194" s="148"/>
      <c r="PNE194" s="148"/>
      <c r="PNF194" s="148"/>
      <c r="PNG194" s="148"/>
      <c r="PNH194" s="148"/>
      <c r="PNI194" s="148"/>
      <c r="PNJ194" s="148"/>
      <c r="PNK194" s="148"/>
      <c r="PNL194" s="148"/>
      <c r="PNM194" s="148"/>
      <c r="PNN194" s="148"/>
      <c r="PNO194" s="148"/>
      <c r="PNP194" s="148"/>
      <c r="PNQ194" s="148"/>
      <c r="PNR194" s="148"/>
      <c r="PNS194" s="148"/>
      <c r="PNT194" s="148"/>
      <c r="PNU194" s="148"/>
      <c r="PNV194" s="148"/>
      <c r="PNW194" s="148"/>
      <c r="PNX194" s="148"/>
      <c r="PNY194" s="148"/>
      <c r="PNZ194" s="148"/>
      <c r="POA194" s="148"/>
      <c r="POB194" s="148"/>
      <c r="POC194" s="148"/>
      <c r="POD194" s="148"/>
      <c r="POE194" s="148"/>
      <c r="POF194" s="148"/>
      <c r="POG194" s="148"/>
      <c r="POH194" s="148"/>
      <c r="POI194" s="148"/>
      <c r="POJ194" s="148"/>
      <c r="POK194" s="148"/>
      <c r="POL194" s="148"/>
      <c r="POM194" s="148"/>
      <c r="PON194" s="148"/>
      <c r="POO194" s="148"/>
      <c r="POP194" s="148"/>
      <c r="POQ194" s="148"/>
      <c r="POR194" s="148"/>
      <c r="POS194" s="148"/>
      <c r="POT194" s="148"/>
      <c r="POU194" s="148"/>
      <c r="POV194" s="148"/>
      <c r="POW194" s="148"/>
      <c r="POX194" s="148"/>
      <c r="POY194" s="148"/>
      <c r="POZ194" s="148"/>
      <c r="PPA194" s="148"/>
      <c r="PPB194" s="148"/>
      <c r="PPC194" s="148"/>
      <c r="PPD194" s="148"/>
      <c r="PPE194" s="148"/>
      <c r="PPF194" s="148"/>
      <c r="PPG194" s="148"/>
      <c r="PPH194" s="148"/>
      <c r="PPI194" s="148"/>
      <c r="PPJ194" s="148"/>
      <c r="PPK194" s="148"/>
      <c r="PPL194" s="148"/>
      <c r="PPM194" s="148"/>
      <c r="PPN194" s="148"/>
      <c r="PPO194" s="148"/>
      <c r="PPP194" s="148"/>
      <c r="PPQ194" s="148"/>
      <c r="PPR194" s="148"/>
      <c r="PPS194" s="148"/>
      <c r="PPT194" s="148"/>
      <c r="PPU194" s="148"/>
      <c r="PPV194" s="148"/>
      <c r="PPW194" s="148"/>
      <c r="PPX194" s="148"/>
      <c r="PPY194" s="148"/>
      <c r="PPZ194" s="148"/>
      <c r="PQA194" s="148"/>
      <c r="PQB194" s="148"/>
      <c r="PQC194" s="148"/>
      <c r="PQD194" s="148"/>
      <c r="PQE194" s="148"/>
      <c r="PQF194" s="148"/>
      <c r="PQG194" s="148"/>
      <c r="PQH194" s="148"/>
      <c r="PQI194" s="148"/>
      <c r="PQJ194" s="148"/>
      <c r="PQK194" s="148"/>
      <c r="PQL194" s="148"/>
      <c r="PQM194" s="148"/>
      <c r="PQN194" s="148"/>
      <c r="PQO194" s="148"/>
      <c r="PQP194" s="148"/>
      <c r="PQQ194" s="148"/>
      <c r="PQR194" s="148"/>
      <c r="PQS194" s="148"/>
      <c r="PQT194" s="148"/>
      <c r="PQU194" s="148"/>
      <c r="PQV194" s="148"/>
      <c r="PQW194" s="148"/>
      <c r="PQX194" s="148"/>
      <c r="PQY194" s="148"/>
      <c r="PQZ194" s="148"/>
      <c r="PRA194" s="148"/>
      <c r="PRB194" s="148"/>
      <c r="PRC194" s="148"/>
      <c r="PRD194" s="148"/>
      <c r="PRE194" s="148"/>
      <c r="PRF194" s="148"/>
      <c r="PRG194" s="148"/>
      <c r="PRH194" s="148"/>
      <c r="PRI194" s="148"/>
      <c r="PRJ194" s="148"/>
      <c r="PRK194" s="148"/>
      <c r="PRL194" s="148"/>
      <c r="PRM194" s="148"/>
      <c r="PRN194" s="148"/>
      <c r="PRO194" s="148"/>
      <c r="PRP194" s="148"/>
      <c r="PRQ194" s="148"/>
      <c r="PRR194" s="148"/>
      <c r="PRS194" s="148"/>
      <c r="PRT194" s="148"/>
      <c r="PRU194" s="148"/>
      <c r="PRV194" s="148"/>
      <c r="PRW194" s="148"/>
      <c r="PRX194" s="148"/>
      <c r="PRY194" s="148"/>
      <c r="PRZ194" s="148"/>
      <c r="PSA194" s="148"/>
      <c r="PSB194" s="148"/>
      <c r="PSC194" s="148"/>
      <c r="PSD194" s="148"/>
      <c r="PSE194" s="148"/>
      <c r="PSF194" s="148"/>
      <c r="PSG194" s="148"/>
      <c r="PSH194" s="148"/>
      <c r="PSI194" s="148"/>
      <c r="PSJ194" s="148"/>
      <c r="PSK194" s="148"/>
      <c r="PSL194" s="148"/>
      <c r="PSM194" s="148"/>
      <c r="PSN194" s="148"/>
      <c r="PSO194" s="148"/>
      <c r="PSP194" s="148"/>
      <c r="PSQ194" s="148"/>
      <c r="PSR194" s="148"/>
      <c r="PSS194" s="148"/>
      <c r="PST194" s="148"/>
      <c r="PSU194" s="148"/>
      <c r="PSV194" s="148"/>
      <c r="PSW194" s="148"/>
      <c r="PSX194" s="148"/>
      <c r="PSY194" s="148"/>
      <c r="PSZ194" s="148"/>
      <c r="PTA194" s="148"/>
      <c r="PTB194" s="148"/>
      <c r="PTC194" s="148"/>
      <c r="PTD194" s="148"/>
      <c r="PTE194" s="148"/>
      <c r="PTF194" s="148"/>
      <c r="PTG194" s="148"/>
      <c r="PTH194" s="148"/>
      <c r="PTI194" s="148"/>
      <c r="PTJ194" s="148"/>
      <c r="PTK194" s="148"/>
      <c r="PTL194" s="148"/>
      <c r="PTM194" s="148"/>
      <c r="PTN194" s="148"/>
      <c r="PTO194" s="148"/>
      <c r="PTP194" s="148"/>
      <c r="PTQ194" s="148"/>
      <c r="PTR194" s="148"/>
      <c r="PTS194" s="148"/>
      <c r="PTT194" s="148"/>
      <c r="PTU194" s="148"/>
      <c r="PTV194" s="148"/>
      <c r="PTW194" s="148"/>
      <c r="PTX194" s="148"/>
      <c r="PTY194" s="148"/>
      <c r="PTZ194" s="148"/>
      <c r="PUA194" s="148"/>
      <c r="PUB194" s="148"/>
      <c r="PUC194" s="148"/>
      <c r="PUD194" s="148"/>
      <c r="PUE194" s="148"/>
      <c r="PUF194" s="148"/>
      <c r="PUG194" s="148"/>
      <c r="PUH194" s="148"/>
      <c r="PUI194" s="148"/>
      <c r="PUJ194" s="148"/>
      <c r="PUK194" s="148"/>
      <c r="PUL194" s="148"/>
      <c r="PUM194" s="148"/>
      <c r="PUN194" s="148"/>
      <c r="PUO194" s="148"/>
      <c r="PUP194" s="148"/>
      <c r="PUQ194" s="148"/>
      <c r="PUR194" s="148"/>
      <c r="PUS194" s="148"/>
      <c r="PUT194" s="148"/>
      <c r="PUU194" s="148"/>
      <c r="PUV194" s="148"/>
      <c r="PUW194" s="148"/>
      <c r="PUX194" s="148"/>
      <c r="PUY194" s="148"/>
      <c r="PUZ194" s="148"/>
      <c r="PVA194" s="148"/>
      <c r="PVB194" s="148"/>
      <c r="PVC194" s="148"/>
      <c r="PVD194" s="148"/>
      <c r="PVE194" s="148"/>
      <c r="PVF194" s="148"/>
      <c r="PVG194" s="148"/>
      <c r="PVH194" s="148"/>
      <c r="PVI194" s="148"/>
      <c r="PVJ194" s="148"/>
      <c r="PVK194" s="148"/>
      <c r="PVL194" s="148"/>
      <c r="PVM194" s="148"/>
      <c r="PVN194" s="148"/>
      <c r="PVO194" s="148"/>
      <c r="PVP194" s="148"/>
      <c r="PVQ194" s="148"/>
      <c r="PVR194" s="148"/>
      <c r="PVS194" s="148"/>
      <c r="PVT194" s="148"/>
      <c r="PVU194" s="148"/>
      <c r="PVV194" s="148"/>
      <c r="PVW194" s="148"/>
      <c r="PVX194" s="148"/>
      <c r="PVY194" s="148"/>
      <c r="PVZ194" s="148"/>
      <c r="PWA194" s="148"/>
      <c r="PWB194" s="148"/>
      <c r="PWC194" s="148"/>
      <c r="PWD194" s="148"/>
      <c r="PWE194" s="148"/>
      <c r="PWF194" s="148"/>
      <c r="PWG194" s="148"/>
      <c r="PWH194" s="148"/>
      <c r="PWI194" s="148"/>
      <c r="PWJ194" s="148"/>
      <c r="PWK194" s="148"/>
      <c r="PWL194" s="148"/>
      <c r="PWM194" s="148"/>
      <c r="PWN194" s="148"/>
      <c r="PWO194" s="148"/>
      <c r="PWP194" s="148"/>
      <c r="PWQ194" s="148"/>
      <c r="PWR194" s="148"/>
      <c r="PWS194" s="148"/>
      <c r="PWT194" s="148"/>
      <c r="PWU194" s="148"/>
      <c r="PWV194" s="148"/>
      <c r="PWW194" s="148"/>
      <c r="PWX194" s="148"/>
      <c r="PWY194" s="148"/>
      <c r="PWZ194" s="148"/>
      <c r="PXA194" s="148"/>
      <c r="PXB194" s="148"/>
      <c r="PXC194" s="148"/>
      <c r="PXD194" s="148"/>
      <c r="PXE194" s="148"/>
      <c r="PXF194" s="148"/>
      <c r="PXG194" s="148"/>
      <c r="PXH194" s="148"/>
      <c r="PXI194" s="148"/>
      <c r="PXJ194" s="148"/>
      <c r="PXK194" s="148"/>
      <c r="PXL194" s="148"/>
      <c r="PXM194" s="148"/>
      <c r="PXN194" s="148"/>
      <c r="PXO194" s="148"/>
      <c r="PXP194" s="148"/>
      <c r="PXQ194" s="148"/>
      <c r="PXR194" s="148"/>
      <c r="PXS194" s="148"/>
      <c r="PXT194" s="148"/>
      <c r="PXU194" s="148"/>
      <c r="PXV194" s="148"/>
      <c r="PXW194" s="148"/>
      <c r="PXX194" s="148"/>
      <c r="PXY194" s="148"/>
      <c r="PXZ194" s="148"/>
      <c r="PYA194" s="148"/>
      <c r="PYB194" s="148"/>
      <c r="PYC194" s="148"/>
      <c r="PYD194" s="148"/>
      <c r="PYE194" s="148"/>
      <c r="PYF194" s="148"/>
      <c r="PYG194" s="148"/>
      <c r="PYH194" s="148"/>
      <c r="PYI194" s="148"/>
      <c r="PYJ194" s="148"/>
      <c r="PYK194" s="148"/>
      <c r="PYL194" s="148"/>
      <c r="PYM194" s="148"/>
      <c r="PYN194" s="148"/>
      <c r="PYO194" s="148"/>
      <c r="PYP194" s="148"/>
      <c r="PYQ194" s="148"/>
      <c r="PYR194" s="148"/>
      <c r="PYS194" s="148"/>
      <c r="PYT194" s="148"/>
      <c r="PYU194" s="148"/>
      <c r="PYV194" s="148"/>
      <c r="PYW194" s="148"/>
      <c r="PYX194" s="148"/>
      <c r="PYY194" s="148"/>
      <c r="PYZ194" s="148"/>
      <c r="PZA194" s="148"/>
      <c r="PZB194" s="148"/>
      <c r="PZC194" s="148"/>
      <c r="PZD194" s="148"/>
      <c r="PZE194" s="148"/>
      <c r="PZF194" s="148"/>
      <c r="PZG194" s="148"/>
      <c r="PZH194" s="148"/>
      <c r="PZI194" s="148"/>
      <c r="PZJ194" s="148"/>
      <c r="PZK194" s="148"/>
      <c r="PZL194" s="148"/>
      <c r="PZM194" s="148"/>
      <c r="PZN194" s="148"/>
      <c r="PZO194" s="148"/>
      <c r="PZP194" s="148"/>
      <c r="PZQ194" s="148"/>
      <c r="PZR194" s="148"/>
      <c r="PZS194" s="148"/>
      <c r="PZT194" s="148"/>
      <c r="PZU194" s="148"/>
      <c r="PZV194" s="148"/>
      <c r="PZW194" s="148"/>
      <c r="PZX194" s="148"/>
      <c r="PZY194" s="148"/>
      <c r="PZZ194" s="148"/>
      <c r="QAA194" s="148"/>
      <c r="QAB194" s="148"/>
      <c r="QAC194" s="148"/>
      <c r="QAD194" s="148"/>
      <c r="QAE194" s="148"/>
      <c r="QAF194" s="148"/>
      <c r="QAG194" s="148"/>
      <c r="QAH194" s="148"/>
      <c r="QAI194" s="148"/>
      <c r="QAJ194" s="148"/>
      <c r="QAK194" s="148"/>
      <c r="QAL194" s="148"/>
      <c r="QAM194" s="148"/>
      <c r="QAN194" s="148"/>
      <c r="QAO194" s="148"/>
      <c r="QAP194" s="148"/>
      <c r="QAQ194" s="148"/>
      <c r="QAR194" s="148"/>
      <c r="QAS194" s="148"/>
      <c r="QAT194" s="148"/>
      <c r="QAU194" s="148"/>
      <c r="QAV194" s="148"/>
      <c r="QAW194" s="148"/>
      <c r="QAX194" s="148"/>
      <c r="QAY194" s="148"/>
      <c r="QAZ194" s="148"/>
      <c r="QBA194" s="148"/>
      <c r="QBB194" s="148"/>
      <c r="QBC194" s="148"/>
      <c r="QBD194" s="148"/>
      <c r="QBE194" s="148"/>
      <c r="QBF194" s="148"/>
      <c r="QBG194" s="148"/>
      <c r="QBH194" s="148"/>
      <c r="QBI194" s="148"/>
      <c r="QBJ194" s="148"/>
      <c r="QBK194" s="148"/>
      <c r="QBL194" s="148"/>
      <c r="QBM194" s="148"/>
      <c r="QBN194" s="148"/>
      <c r="QBO194" s="148"/>
      <c r="QBP194" s="148"/>
      <c r="QBQ194" s="148"/>
      <c r="QBR194" s="148"/>
      <c r="QBS194" s="148"/>
      <c r="QBT194" s="148"/>
      <c r="QBU194" s="148"/>
      <c r="QBV194" s="148"/>
      <c r="QBW194" s="148"/>
      <c r="QBX194" s="148"/>
      <c r="QBY194" s="148"/>
      <c r="QBZ194" s="148"/>
      <c r="QCA194" s="148"/>
      <c r="QCB194" s="148"/>
      <c r="QCC194" s="148"/>
      <c r="QCD194" s="148"/>
      <c r="QCE194" s="148"/>
      <c r="QCF194" s="148"/>
      <c r="QCG194" s="148"/>
      <c r="QCH194" s="148"/>
      <c r="QCI194" s="148"/>
      <c r="QCJ194" s="148"/>
      <c r="QCK194" s="148"/>
      <c r="QCL194" s="148"/>
      <c r="QCM194" s="148"/>
      <c r="QCN194" s="148"/>
      <c r="QCO194" s="148"/>
      <c r="QCP194" s="148"/>
      <c r="QCQ194" s="148"/>
      <c r="QCR194" s="148"/>
      <c r="QCS194" s="148"/>
      <c r="QCT194" s="148"/>
      <c r="QCU194" s="148"/>
      <c r="QCV194" s="148"/>
      <c r="QCW194" s="148"/>
      <c r="QCX194" s="148"/>
      <c r="QCY194" s="148"/>
      <c r="QCZ194" s="148"/>
      <c r="QDA194" s="148"/>
      <c r="QDB194" s="148"/>
      <c r="QDC194" s="148"/>
      <c r="QDD194" s="148"/>
      <c r="QDE194" s="148"/>
      <c r="QDF194" s="148"/>
      <c r="QDG194" s="148"/>
      <c r="QDH194" s="148"/>
      <c r="QDI194" s="148"/>
      <c r="QDJ194" s="148"/>
      <c r="QDK194" s="148"/>
      <c r="QDL194" s="148"/>
      <c r="QDM194" s="148"/>
      <c r="QDN194" s="148"/>
      <c r="QDO194" s="148"/>
      <c r="QDP194" s="148"/>
      <c r="QDQ194" s="148"/>
      <c r="QDR194" s="148"/>
      <c r="QDS194" s="148"/>
      <c r="QDT194" s="148"/>
      <c r="QDU194" s="148"/>
      <c r="QDV194" s="148"/>
      <c r="QDW194" s="148"/>
      <c r="QDX194" s="148"/>
      <c r="QDY194" s="148"/>
      <c r="QDZ194" s="148"/>
      <c r="QEA194" s="148"/>
      <c r="QEB194" s="148"/>
      <c r="QEC194" s="148"/>
      <c r="QED194" s="148"/>
      <c r="QEE194" s="148"/>
      <c r="QEF194" s="148"/>
      <c r="QEG194" s="148"/>
      <c r="QEH194" s="148"/>
      <c r="QEI194" s="148"/>
      <c r="QEJ194" s="148"/>
      <c r="QEK194" s="148"/>
      <c r="QEL194" s="148"/>
      <c r="QEM194" s="148"/>
      <c r="QEN194" s="148"/>
      <c r="QEO194" s="148"/>
      <c r="QEP194" s="148"/>
      <c r="QEQ194" s="148"/>
      <c r="QER194" s="148"/>
      <c r="QES194" s="148"/>
      <c r="QET194" s="148"/>
      <c r="QEU194" s="148"/>
      <c r="QEV194" s="148"/>
      <c r="QEW194" s="148"/>
      <c r="QEX194" s="148"/>
      <c r="QEY194" s="148"/>
      <c r="QEZ194" s="148"/>
      <c r="QFA194" s="148"/>
      <c r="QFB194" s="148"/>
      <c r="QFC194" s="148"/>
      <c r="QFD194" s="148"/>
      <c r="QFE194" s="148"/>
      <c r="QFF194" s="148"/>
      <c r="QFG194" s="148"/>
      <c r="QFH194" s="148"/>
      <c r="QFI194" s="148"/>
      <c r="QFJ194" s="148"/>
      <c r="QFK194" s="148"/>
      <c r="QFL194" s="148"/>
      <c r="QFM194" s="148"/>
      <c r="QFN194" s="148"/>
      <c r="QFO194" s="148"/>
      <c r="QFP194" s="148"/>
      <c r="QFQ194" s="148"/>
      <c r="QFR194" s="148"/>
      <c r="QFS194" s="148"/>
      <c r="QFT194" s="148"/>
      <c r="QFU194" s="148"/>
      <c r="QFV194" s="148"/>
      <c r="QFW194" s="148"/>
      <c r="QFX194" s="148"/>
      <c r="QFY194" s="148"/>
      <c r="QFZ194" s="148"/>
      <c r="QGA194" s="148"/>
      <c r="QGB194" s="148"/>
      <c r="QGC194" s="148"/>
      <c r="QGD194" s="148"/>
      <c r="QGE194" s="148"/>
      <c r="QGF194" s="148"/>
      <c r="QGG194" s="148"/>
      <c r="QGH194" s="148"/>
      <c r="QGI194" s="148"/>
      <c r="QGJ194" s="148"/>
      <c r="QGK194" s="148"/>
      <c r="QGL194" s="148"/>
      <c r="QGM194" s="148"/>
      <c r="QGN194" s="148"/>
      <c r="QGO194" s="148"/>
      <c r="QGP194" s="148"/>
      <c r="QGQ194" s="148"/>
      <c r="QGR194" s="148"/>
      <c r="QGS194" s="148"/>
      <c r="QGT194" s="148"/>
      <c r="QGU194" s="148"/>
      <c r="QGV194" s="148"/>
      <c r="QGW194" s="148"/>
      <c r="QGX194" s="148"/>
      <c r="QGY194" s="148"/>
      <c r="QGZ194" s="148"/>
      <c r="QHA194" s="148"/>
      <c r="QHB194" s="148"/>
      <c r="QHC194" s="148"/>
      <c r="QHD194" s="148"/>
      <c r="QHE194" s="148"/>
      <c r="QHF194" s="148"/>
      <c r="QHG194" s="148"/>
      <c r="QHH194" s="148"/>
      <c r="QHI194" s="148"/>
      <c r="QHJ194" s="148"/>
      <c r="QHK194" s="148"/>
      <c r="QHL194" s="148"/>
      <c r="QHM194" s="148"/>
      <c r="QHN194" s="148"/>
      <c r="QHO194" s="148"/>
      <c r="QHP194" s="148"/>
      <c r="QHQ194" s="148"/>
      <c r="QHR194" s="148"/>
      <c r="QHS194" s="148"/>
      <c r="QHT194" s="148"/>
      <c r="QHU194" s="148"/>
      <c r="QHV194" s="148"/>
      <c r="QHW194" s="148"/>
      <c r="QHX194" s="148"/>
      <c r="QHY194" s="148"/>
      <c r="QHZ194" s="148"/>
      <c r="QIA194" s="148"/>
      <c r="QIB194" s="148"/>
      <c r="QIC194" s="148"/>
      <c r="QID194" s="148"/>
      <c r="QIE194" s="148"/>
      <c r="QIF194" s="148"/>
      <c r="QIG194" s="148"/>
      <c r="QIH194" s="148"/>
      <c r="QII194" s="148"/>
      <c r="QIJ194" s="148"/>
      <c r="QIK194" s="148"/>
      <c r="QIL194" s="148"/>
      <c r="QIM194" s="148"/>
      <c r="QIN194" s="148"/>
      <c r="QIO194" s="148"/>
      <c r="QIP194" s="148"/>
      <c r="QIQ194" s="148"/>
      <c r="QIR194" s="148"/>
      <c r="QIS194" s="148"/>
      <c r="QIT194" s="148"/>
      <c r="QIU194" s="148"/>
      <c r="QIV194" s="148"/>
      <c r="QIW194" s="148"/>
      <c r="QIX194" s="148"/>
      <c r="QIY194" s="148"/>
      <c r="QIZ194" s="148"/>
      <c r="QJA194" s="148"/>
      <c r="QJB194" s="148"/>
      <c r="QJC194" s="148"/>
      <c r="QJD194" s="148"/>
      <c r="QJE194" s="148"/>
      <c r="QJF194" s="148"/>
      <c r="QJG194" s="148"/>
      <c r="QJH194" s="148"/>
      <c r="QJI194" s="148"/>
      <c r="QJJ194" s="148"/>
      <c r="QJK194" s="148"/>
      <c r="QJL194" s="148"/>
      <c r="QJM194" s="148"/>
      <c r="QJN194" s="148"/>
      <c r="QJO194" s="148"/>
      <c r="QJP194" s="148"/>
      <c r="QJQ194" s="148"/>
      <c r="QJR194" s="148"/>
      <c r="QJS194" s="148"/>
      <c r="QJT194" s="148"/>
      <c r="QJU194" s="148"/>
      <c r="QJV194" s="148"/>
      <c r="QJW194" s="148"/>
      <c r="QJX194" s="148"/>
      <c r="QJY194" s="148"/>
      <c r="QJZ194" s="148"/>
      <c r="QKA194" s="148"/>
      <c r="QKB194" s="148"/>
      <c r="QKC194" s="148"/>
      <c r="QKD194" s="148"/>
      <c r="QKE194" s="148"/>
      <c r="QKF194" s="148"/>
      <c r="QKG194" s="148"/>
      <c r="QKH194" s="148"/>
      <c r="QKI194" s="148"/>
      <c r="QKJ194" s="148"/>
      <c r="QKK194" s="148"/>
      <c r="QKL194" s="148"/>
      <c r="QKM194" s="148"/>
      <c r="QKN194" s="148"/>
      <c r="QKO194" s="148"/>
      <c r="QKP194" s="148"/>
      <c r="QKQ194" s="148"/>
      <c r="QKR194" s="148"/>
      <c r="QKS194" s="148"/>
      <c r="QKT194" s="148"/>
      <c r="QKU194" s="148"/>
      <c r="QKV194" s="148"/>
      <c r="QKW194" s="148"/>
      <c r="QKX194" s="148"/>
      <c r="QKY194" s="148"/>
      <c r="QKZ194" s="148"/>
      <c r="QLA194" s="148"/>
      <c r="QLB194" s="148"/>
      <c r="QLC194" s="148"/>
      <c r="QLD194" s="148"/>
      <c r="QLE194" s="148"/>
      <c r="QLF194" s="148"/>
      <c r="QLG194" s="148"/>
      <c r="QLH194" s="148"/>
      <c r="QLI194" s="148"/>
      <c r="QLJ194" s="148"/>
      <c r="QLK194" s="148"/>
      <c r="QLL194" s="148"/>
      <c r="QLM194" s="148"/>
      <c r="QLN194" s="148"/>
      <c r="QLO194" s="148"/>
      <c r="QLP194" s="148"/>
      <c r="QLQ194" s="148"/>
      <c r="QLR194" s="148"/>
      <c r="QLS194" s="148"/>
      <c r="QLT194" s="148"/>
      <c r="QLU194" s="148"/>
      <c r="QLV194" s="148"/>
      <c r="QLW194" s="148"/>
      <c r="QLX194" s="148"/>
      <c r="QLY194" s="148"/>
      <c r="QLZ194" s="148"/>
      <c r="QMA194" s="148"/>
      <c r="QMB194" s="148"/>
      <c r="QMC194" s="148"/>
      <c r="QMD194" s="148"/>
      <c r="QME194" s="148"/>
      <c r="QMF194" s="148"/>
      <c r="QMG194" s="148"/>
      <c r="QMH194" s="148"/>
      <c r="QMI194" s="148"/>
      <c r="QMJ194" s="148"/>
      <c r="QMK194" s="148"/>
      <c r="QML194" s="148"/>
      <c r="QMM194" s="148"/>
      <c r="QMN194" s="148"/>
      <c r="QMO194" s="148"/>
      <c r="QMP194" s="148"/>
      <c r="QMQ194" s="148"/>
      <c r="QMR194" s="148"/>
      <c r="QMS194" s="148"/>
      <c r="QMT194" s="148"/>
      <c r="QMU194" s="148"/>
      <c r="QMV194" s="148"/>
      <c r="QMW194" s="148"/>
      <c r="QMX194" s="148"/>
      <c r="QMY194" s="148"/>
      <c r="QMZ194" s="148"/>
      <c r="QNA194" s="148"/>
      <c r="QNB194" s="148"/>
      <c r="QNC194" s="148"/>
      <c r="QND194" s="148"/>
      <c r="QNE194" s="148"/>
      <c r="QNF194" s="148"/>
      <c r="QNG194" s="148"/>
      <c r="QNH194" s="148"/>
      <c r="QNI194" s="148"/>
      <c r="QNJ194" s="148"/>
      <c r="QNK194" s="148"/>
      <c r="QNL194" s="148"/>
      <c r="QNM194" s="148"/>
      <c r="QNN194" s="148"/>
      <c r="QNO194" s="148"/>
      <c r="QNP194" s="148"/>
      <c r="QNQ194" s="148"/>
      <c r="QNR194" s="148"/>
      <c r="QNS194" s="148"/>
      <c r="QNT194" s="148"/>
      <c r="QNU194" s="148"/>
      <c r="QNV194" s="148"/>
      <c r="QNW194" s="148"/>
      <c r="QNX194" s="148"/>
      <c r="QNY194" s="148"/>
      <c r="QNZ194" s="148"/>
      <c r="QOA194" s="148"/>
      <c r="QOB194" s="148"/>
      <c r="QOC194" s="148"/>
      <c r="QOD194" s="148"/>
      <c r="QOE194" s="148"/>
      <c r="QOF194" s="148"/>
      <c r="QOG194" s="148"/>
      <c r="QOH194" s="148"/>
      <c r="QOI194" s="148"/>
      <c r="QOJ194" s="148"/>
      <c r="QOK194" s="148"/>
      <c r="QOL194" s="148"/>
      <c r="QOM194" s="148"/>
      <c r="QON194" s="148"/>
      <c r="QOO194" s="148"/>
      <c r="QOP194" s="148"/>
      <c r="QOQ194" s="148"/>
      <c r="QOR194" s="148"/>
      <c r="QOS194" s="148"/>
      <c r="QOT194" s="148"/>
      <c r="QOU194" s="148"/>
      <c r="QOV194" s="148"/>
      <c r="QOW194" s="148"/>
      <c r="QOX194" s="148"/>
      <c r="QOY194" s="148"/>
      <c r="QOZ194" s="148"/>
      <c r="QPA194" s="148"/>
      <c r="QPB194" s="148"/>
      <c r="QPC194" s="148"/>
      <c r="QPD194" s="148"/>
      <c r="QPE194" s="148"/>
      <c r="QPF194" s="148"/>
      <c r="QPG194" s="148"/>
      <c r="QPH194" s="148"/>
      <c r="QPI194" s="148"/>
      <c r="QPJ194" s="148"/>
      <c r="QPK194" s="148"/>
      <c r="QPL194" s="148"/>
      <c r="QPM194" s="148"/>
      <c r="QPN194" s="148"/>
      <c r="QPO194" s="148"/>
      <c r="QPP194" s="148"/>
      <c r="QPQ194" s="148"/>
      <c r="QPR194" s="148"/>
      <c r="QPS194" s="148"/>
      <c r="QPT194" s="148"/>
      <c r="QPU194" s="148"/>
      <c r="QPV194" s="148"/>
      <c r="QPW194" s="148"/>
      <c r="QPX194" s="148"/>
      <c r="QPY194" s="148"/>
      <c r="QPZ194" s="148"/>
      <c r="QQA194" s="148"/>
      <c r="QQB194" s="148"/>
      <c r="QQC194" s="148"/>
      <c r="QQD194" s="148"/>
      <c r="QQE194" s="148"/>
      <c r="QQF194" s="148"/>
      <c r="QQG194" s="148"/>
      <c r="QQH194" s="148"/>
      <c r="QQI194" s="148"/>
      <c r="QQJ194" s="148"/>
      <c r="QQK194" s="148"/>
      <c r="QQL194" s="148"/>
      <c r="QQM194" s="148"/>
      <c r="QQN194" s="148"/>
      <c r="QQO194" s="148"/>
      <c r="QQP194" s="148"/>
      <c r="QQQ194" s="148"/>
      <c r="QQR194" s="148"/>
      <c r="QQS194" s="148"/>
      <c r="QQT194" s="148"/>
      <c r="QQU194" s="148"/>
      <c r="QQV194" s="148"/>
      <c r="QQW194" s="148"/>
      <c r="QQX194" s="148"/>
      <c r="QQY194" s="148"/>
      <c r="QQZ194" s="148"/>
      <c r="QRA194" s="148"/>
      <c r="QRB194" s="148"/>
      <c r="QRC194" s="148"/>
      <c r="QRD194" s="148"/>
      <c r="QRE194" s="148"/>
      <c r="QRF194" s="148"/>
      <c r="QRG194" s="148"/>
      <c r="QRH194" s="148"/>
      <c r="QRI194" s="148"/>
      <c r="QRJ194" s="148"/>
      <c r="QRK194" s="148"/>
      <c r="QRL194" s="148"/>
      <c r="QRM194" s="148"/>
      <c r="QRN194" s="148"/>
      <c r="QRO194" s="148"/>
      <c r="QRP194" s="148"/>
      <c r="QRQ194" s="148"/>
      <c r="QRR194" s="148"/>
      <c r="QRS194" s="148"/>
      <c r="QRT194" s="148"/>
      <c r="QRU194" s="148"/>
      <c r="QRV194" s="148"/>
      <c r="QRW194" s="148"/>
      <c r="QRX194" s="148"/>
      <c r="QRY194" s="148"/>
      <c r="QRZ194" s="148"/>
      <c r="QSA194" s="148"/>
      <c r="QSB194" s="148"/>
      <c r="QSC194" s="148"/>
      <c r="QSD194" s="148"/>
      <c r="QSE194" s="148"/>
      <c r="QSF194" s="148"/>
      <c r="QSG194" s="148"/>
      <c r="QSH194" s="148"/>
      <c r="QSI194" s="148"/>
      <c r="QSJ194" s="148"/>
      <c r="QSK194" s="148"/>
      <c r="QSL194" s="148"/>
      <c r="QSM194" s="148"/>
      <c r="QSN194" s="148"/>
      <c r="QSO194" s="148"/>
      <c r="QSP194" s="148"/>
      <c r="QSQ194" s="148"/>
      <c r="QSR194" s="148"/>
      <c r="QSS194" s="148"/>
      <c r="QST194" s="148"/>
      <c r="QSU194" s="148"/>
      <c r="QSV194" s="148"/>
      <c r="QSW194" s="148"/>
      <c r="QSX194" s="148"/>
      <c r="QSY194" s="148"/>
      <c r="QSZ194" s="148"/>
      <c r="QTA194" s="148"/>
      <c r="QTB194" s="148"/>
      <c r="QTC194" s="148"/>
      <c r="QTD194" s="148"/>
      <c r="QTE194" s="148"/>
      <c r="QTF194" s="148"/>
      <c r="QTG194" s="148"/>
      <c r="QTH194" s="148"/>
      <c r="QTI194" s="148"/>
      <c r="QTJ194" s="148"/>
      <c r="QTK194" s="148"/>
      <c r="QTL194" s="148"/>
      <c r="QTM194" s="148"/>
      <c r="QTN194" s="148"/>
      <c r="QTO194" s="148"/>
      <c r="QTP194" s="148"/>
      <c r="QTQ194" s="148"/>
      <c r="QTR194" s="148"/>
      <c r="QTS194" s="148"/>
      <c r="QTT194" s="148"/>
      <c r="QTU194" s="148"/>
      <c r="QTV194" s="148"/>
      <c r="QTW194" s="148"/>
      <c r="QTX194" s="148"/>
      <c r="QTY194" s="148"/>
      <c r="QTZ194" s="148"/>
      <c r="QUA194" s="148"/>
      <c r="QUB194" s="148"/>
      <c r="QUC194" s="148"/>
      <c r="QUD194" s="148"/>
      <c r="QUE194" s="148"/>
      <c r="QUF194" s="148"/>
      <c r="QUG194" s="148"/>
      <c r="QUH194" s="148"/>
      <c r="QUI194" s="148"/>
      <c r="QUJ194" s="148"/>
      <c r="QUK194" s="148"/>
      <c r="QUL194" s="148"/>
      <c r="QUM194" s="148"/>
      <c r="QUN194" s="148"/>
      <c r="QUO194" s="148"/>
      <c r="QUP194" s="148"/>
      <c r="QUQ194" s="148"/>
      <c r="QUR194" s="148"/>
      <c r="QUS194" s="148"/>
      <c r="QUT194" s="148"/>
      <c r="QUU194" s="148"/>
      <c r="QUV194" s="148"/>
      <c r="QUW194" s="148"/>
      <c r="QUX194" s="148"/>
      <c r="QUY194" s="148"/>
      <c r="QUZ194" s="148"/>
      <c r="QVA194" s="148"/>
      <c r="QVB194" s="148"/>
      <c r="QVC194" s="148"/>
      <c r="QVD194" s="148"/>
      <c r="QVE194" s="148"/>
      <c r="QVF194" s="148"/>
      <c r="QVG194" s="148"/>
      <c r="QVH194" s="148"/>
      <c r="QVI194" s="148"/>
      <c r="QVJ194" s="148"/>
      <c r="QVK194" s="148"/>
      <c r="QVL194" s="148"/>
      <c r="QVM194" s="148"/>
      <c r="QVN194" s="148"/>
      <c r="QVO194" s="148"/>
      <c r="QVP194" s="148"/>
      <c r="QVQ194" s="148"/>
      <c r="QVR194" s="148"/>
      <c r="QVS194" s="148"/>
      <c r="QVT194" s="148"/>
      <c r="QVU194" s="148"/>
      <c r="QVV194" s="148"/>
      <c r="QVW194" s="148"/>
      <c r="QVX194" s="148"/>
      <c r="QVY194" s="148"/>
      <c r="QVZ194" s="148"/>
      <c r="QWA194" s="148"/>
      <c r="QWB194" s="148"/>
      <c r="QWC194" s="148"/>
      <c r="QWD194" s="148"/>
      <c r="QWE194" s="148"/>
      <c r="QWF194" s="148"/>
      <c r="QWG194" s="148"/>
      <c r="QWH194" s="148"/>
      <c r="QWI194" s="148"/>
      <c r="QWJ194" s="148"/>
      <c r="QWK194" s="148"/>
      <c r="QWL194" s="148"/>
      <c r="QWM194" s="148"/>
      <c r="QWN194" s="148"/>
      <c r="QWO194" s="148"/>
      <c r="QWP194" s="148"/>
      <c r="QWQ194" s="148"/>
      <c r="QWR194" s="148"/>
      <c r="QWS194" s="148"/>
      <c r="QWT194" s="148"/>
      <c r="QWU194" s="148"/>
      <c r="QWV194" s="148"/>
      <c r="QWW194" s="148"/>
      <c r="QWX194" s="148"/>
      <c r="QWY194" s="148"/>
      <c r="QWZ194" s="148"/>
      <c r="QXA194" s="148"/>
      <c r="QXB194" s="148"/>
      <c r="QXC194" s="148"/>
      <c r="QXD194" s="148"/>
      <c r="QXE194" s="148"/>
      <c r="QXF194" s="148"/>
      <c r="QXG194" s="148"/>
      <c r="QXH194" s="148"/>
      <c r="QXI194" s="148"/>
      <c r="QXJ194" s="148"/>
      <c r="QXK194" s="148"/>
      <c r="QXL194" s="148"/>
      <c r="QXM194" s="148"/>
      <c r="QXN194" s="148"/>
      <c r="QXO194" s="148"/>
      <c r="QXP194" s="148"/>
      <c r="QXQ194" s="148"/>
      <c r="QXR194" s="148"/>
      <c r="QXS194" s="148"/>
      <c r="QXT194" s="148"/>
      <c r="QXU194" s="148"/>
      <c r="QXV194" s="148"/>
      <c r="QXW194" s="148"/>
      <c r="QXX194" s="148"/>
      <c r="QXY194" s="148"/>
      <c r="QXZ194" s="148"/>
      <c r="QYA194" s="148"/>
      <c r="QYB194" s="148"/>
      <c r="QYC194" s="148"/>
      <c r="QYD194" s="148"/>
      <c r="QYE194" s="148"/>
      <c r="QYF194" s="148"/>
      <c r="QYG194" s="148"/>
      <c r="QYH194" s="148"/>
      <c r="QYI194" s="148"/>
      <c r="QYJ194" s="148"/>
      <c r="QYK194" s="148"/>
      <c r="QYL194" s="148"/>
      <c r="QYM194" s="148"/>
      <c r="QYN194" s="148"/>
      <c r="QYO194" s="148"/>
      <c r="QYP194" s="148"/>
      <c r="QYQ194" s="148"/>
      <c r="QYR194" s="148"/>
      <c r="QYS194" s="148"/>
      <c r="QYT194" s="148"/>
      <c r="QYU194" s="148"/>
      <c r="QYV194" s="148"/>
      <c r="QYW194" s="148"/>
      <c r="QYX194" s="148"/>
      <c r="QYY194" s="148"/>
      <c r="QYZ194" s="148"/>
      <c r="QZA194" s="148"/>
      <c r="QZB194" s="148"/>
      <c r="QZC194" s="148"/>
      <c r="QZD194" s="148"/>
      <c r="QZE194" s="148"/>
      <c r="QZF194" s="148"/>
      <c r="QZG194" s="148"/>
      <c r="QZH194" s="148"/>
      <c r="QZI194" s="148"/>
      <c r="QZJ194" s="148"/>
      <c r="QZK194" s="148"/>
      <c r="QZL194" s="148"/>
      <c r="QZM194" s="148"/>
      <c r="QZN194" s="148"/>
      <c r="QZO194" s="148"/>
      <c r="QZP194" s="148"/>
      <c r="QZQ194" s="148"/>
      <c r="QZR194" s="148"/>
      <c r="QZS194" s="148"/>
      <c r="QZT194" s="148"/>
      <c r="QZU194" s="148"/>
      <c r="QZV194" s="148"/>
      <c r="QZW194" s="148"/>
      <c r="QZX194" s="148"/>
      <c r="QZY194" s="148"/>
      <c r="QZZ194" s="148"/>
      <c r="RAA194" s="148"/>
      <c r="RAB194" s="148"/>
      <c r="RAC194" s="148"/>
      <c r="RAD194" s="148"/>
      <c r="RAE194" s="148"/>
      <c r="RAF194" s="148"/>
      <c r="RAG194" s="148"/>
      <c r="RAH194" s="148"/>
      <c r="RAI194" s="148"/>
      <c r="RAJ194" s="148"/>
      <c r="RAK194" s="148"/>
      <c r="RAL194" s="148"/>
      <c r="RAM194" s="148"/>
      <c r="RAN194" s="148"/>
      <c r="RAO194" s="148"/>
      <c r="RAP194" s="148"/>
      <c r="RAQ194" s="148"/>
      <c r="RAR194" s="148"/>
      <c r="RAS194" s="148"/>
      <c r="RAT194" s="148"/>
      <c r="RAU194" s="148"/>
      <c r="RAV194" s="148"/>
      <c r="RAW194" s="148"/>
      <c r="RAX194" s="148"/>
      <c r="RAY194" s="148"/>
      <c r="RAZ194" s="148"/>
      <c r="RBA194" s="148"/>
      <c r="RBB194" s="148"/>
      <c r="RBC194" s="148"/>
      <c r="RBD194" s="148"/>
      <c r="RBE194" s="148"/>
      <c r="RBF194" s="148"/>
      <c r="RBG194" s="148"/>
      <c r="RBH194" s="148"/>
      <c r="RBI194" s="148"/>
      <c r="RBJ194" s="148"/>
      <c r="RBK194" s="148"/>
      <c r="RBL194" s="148"/>
      <c r="RBM194" s="148"/>
      <c r="RBN194" s="148"/>
      <c r="RBO194" s="148"/>
      <c r="RBP194" s="148"/>
      <c r="RBQ194" s="148"/>
      <c r="RBR194" s="148"/>
      <c r="RBS194" s="148"/>
      <c r="RBT194" s="148"/>
      <c r="RBU194" s="148"/>
      <c r="RBV194" s="148"/>
      <c r="RBW194" s="148"/>
      <c r="RBX194" s="148"/>
      <c r="RBY194" s="148"/>
      <c r="RBZ194" s="148"/>
      <c r="RCA194" s="148"/>
      <c r="RCB194" s="148"/>
      <c r="RCC194" s="148"/>
      <c r="RCD194" s="148"/>
      <c r="RCE194" s="148"/>
      <c r="RCF194" s="148"/>
      <c r="RCG194" s="148"/>
      <c r="RCH194" s="148"/>
      <c r="RCI194" s="148"/>
      <c r="RCJ194" s="148"/>
      <c r="RCK194" s="148"/>
      <c r="RCL194" s="148"/>
      <c r="RCM194" s="148"/>
      <c r="RCN194" s="148"/>
      <c r="RCO194" s="148"/>
      <c r="RCP194" s="148"/>
      <c r="RCQ194" s="148"/>
      <c r="RCR194" s="148"/>
      <c r="RCS194" s="148"/>
      <c r="RCT194" s="148"/>
      <c r="RCU194" s="148"/>
      <c r="RCV194" s="148"/>
      <c r="RCW194" s="148"/>
      <c r="RCX194" s="148"/>
      <c r="RCY194" s="148"/>
      <c r="RCZ194" s="148"/>
      <c r="RDA194" s="148"/>
      <c r="RDB194" s="148"/>
      <c r="RDC194" s="148"/>
      <c r="RDD194" s="148"/>
      <c r="RDE194" s="148"/>
      <c r="RDF194" s="148"/>
      <c r="RDG194" s="148"/>
      <c r="RDH194" s="148"/>
      <c r="RDI194" s="148"/>
      <c r="RDJ194" s="148"/>
      <c r="RDK194" s="148"/>
      <c r="RDL194" s="148"/>
      <c r="RDM194" s="148"/>
      <c r="RDN194" s="148"/>
      <c r="RDO194" s="148"/>
      <c r="RDP194" s="148"/>
      <c r="RDQ194" s="148"/>
      <c r="RDR194" s="148"/>
      <c r="RDS194" s="148"/>
      <c r="RDT194" s="148"/>
      <c r="RDU194" s="148"/>
      <c r="RDV194" s="148"/>
      <c r="RDW194" s="148"/>
      <c r="RDX194" s="148"/>
      <c r="RDY194" s="148"/>
      <c r="RDZ194" s="148"/>
      <c r="REA194" s="148"/>
      <c r="REB194" s="148"/>
      <c r="REC194" s="148"/>
      <c r="RED194" s="148"/>
      <c r="REE194" s="148"/>
      <c r="REF194" s="148"/>
      <c r="REG194" s="148"/>
      <c r="REH194" s="148"/>
      <c r="REI194" s="148"/>
      <c r="REJ194" s="148"/>
      <c r="REK194" s="148"/>
      <c r="REL194" s="148"/>
      <c r="REM194" s="148"/>
      <c r="REN194" s="148"/>
      <c r="REO194" s="148"/>
      <c r="REP194" s="148"/>
      <c r="REQ194" s="148"/>
      <c r="RER194" s="148"/>
      <c r="RES194" s="148"/>
      <c r="RET194" s="148"/>
      <c r="REU194" s="148"/>
      <c r="REV194" s="148"/>
      <c r="REW194" s="148"/>
      <c r="REX194" s="148"/>
      <c r="REY194" s="148"/>
      <c r="REZ194" s="148"/>
      <c r="RFA194" s="148"/>
      <c r="RFB194" s="148"/>
      <c r="RFC194" s="148"/>
      <c r="RFD194" s="148"/>
      <c r="RFE194" s="148"/>
      <c r="RFF194" s="148"/>
      <c r="RFG194" s="148"/>
      <c r="RFH194" s="148"/>
      <c r="RFI194" s="148"/>
      <c r="RFJ194" s="148"/>
      <c r="RFK194" s="148"/>
      <c r="RFL194" s="148"/>
      <c r="RFM194" s="148"/>
      <c r="RFN194" s="148"/>
      <c r="RFO194" s="148"/>
      <c r="RFP194" s="148"/>
      <c r="RFQ194" s="148"/>
      <c r="RFR194" s="148"/>
      <c r="RFS194" s="148"/>
      <c r="RFT194" s="148"/>
      <c r="RFU194" s="148"/>
      <c r="RFV194" s="148"/>
      <c r="RFW194" s="148"/>
      <c r="RFX194" s="148"/>
      <c r="RFY194" s="148"/>
      <c r="RFZ194" s="148"/>
      <c r="RGA194" s="148"/>
      <c r="RGB194" s="148"/>
      <c r="RGC194" s="148"/>
      <c r="RGD194" s="148"/>
      <c r="RGE194" s="148"/>
      <c r="RGF194" s="148"/>
      <c r="RGG194" s="148"/>
      <c r="RGH194" s="148"/>
      <c r="RGI194" s="148"/>
      <c r="RGJ194" s="148"/>
      <c r="RGK194" s="148"/>
      <c r="RGL194" s="148"/>
      <c r="RGM194" s="148"/>
      <c r="RGN194" s="148"/>
      <c r="RGO194" s="148"/>
      <c r="RGP194" s="148"/>
      <c r="RGQ194" s="148"/>
      <c r="RGR194" s="148"/>
      <c r="RGS194" s="148"/>
      <c r="RGT194" s="148"/>
      <c r="RGU194" s="148"/>
      <c r="RGV194" s="148"/>
      <c r="RGW194" s="148"/>
      <c r="RGX194" s="148"/>
      <c r="RGY194" s="148"/>
      <c r="RGZ194" s="148"/>
      <c r="RHA194" s="148"/>
      <c r="RHB194" s="148"/>
      <c r="RHC194" s="148"/>
      <c r="RHD194" s="148"/>
      <c r="RHE194" s="148"/>
      <c r="RHF194" s="148"/>
      <c r="RHG194" s="148"/>
      <c r="RHH194" s="148"/>
      <c r="RHI194" s="148"/>
      <c r="RHJ194" s="148"/>
      <c r="RHK194" s="148"/>
      <c r="RHL194" s="148"/>
      <c r="RHM194" s="148"/>
      <c r="RHN194" s="148"/>
      <c r="RHO194" s="148"/>
      <c r="RHP194" s="148"/>
      <c r="RHQ194" s="148"/>
      <c r="RHR194" s="148"/>
      <c r="RHS194" s="148"/>
      <c r="RHT194" s="148"/>
      <c r="RHU194" s="148"/>
      <c r="RHV194" s="148"/>
      <c r="RHW194" s="148"/>
      <c r="RHX194" s="148"/>
      <c r="RHY194" s="148"/>
      <c r="RHZ194" s="148"/>
      <c r="RIA194" s="148"/>
      <c r="RIB194" s="148"/>
      <c r="RIC194" s="148"/>
      <c r="RID194" s="148"/>
      <c r="RIE194" s="148"/>
      <c r="RIF194" s="148"/>
      <c r="RIG194" s="148"/>
      <c r="RIH194" s="148"/>
      <c r="RII194" s="148"/>
      <c r="RIJ194" s="148"/>
      <c r="RIK194" s="148"/>
      <c r="RIL194" s="148"/>
      <c r="RIM194" s="148"/>
      <c r="RIN194" s="148"/>
      <c r="RIO194" s="148"/>
      <c r="RIP194" s="148"/>
      <c r="RIQ194" s="148"/>
      <c r="RIR194" s="148"/>
      <c r="RIS194" s="148"/>
      <c r="RIT194" s="148"/>
      <c r="RIU194" s="148"/>
      <c r="RIV194" s="148"/>
      <c r="RIW194" s="148"/>
      <c r="RIX194" s="148"/>
      <c r="RIY194" s="148"/>
      <c r="RIZ194" s="148"/>
      <c r="RJA194" s="148"/>
      <c r="RJB194" s="148"/>
      <c r="RJC194" s="148"/>
      <c r="RJD194" s="148"/>
      <c r="RJE194" s="148"/>
      <c r="RJF194" s="148"/>
      <c r="RJG194" s="148"/>
      <c r="RJH194" s="148"/>
      <c r="RJI194" s="148"/>
      <c r="RJJ194" s="148"/>
      <c r="RJK194" s="148"/>
      <c r="RJL194" s="148"/>
      <c r="RJM194" s="148"/>
      <c r="RJN194" s="148"/>
      <c r="RJO194" s="148"/>
      <c r="RJP194" s="148"/>
      <c r="RJQ194" s="148"/>
      <c r="RJR194" s="148"/>
      <c r="RJS194" s="148"/>
      <c r="RJT194" s="148"/>
      <c r="RJU194" s="148"/>
      <c r="RJV194" s="148"/>
      <c r="RJW194" s="148"/>
      <c r="RJX194" s="148"/>
      <c r="RJY194" s="148"/>
      <c r="RJZ194" s="148"/>
      <c r="RKA194" s="148"/>
      <c r="RKB194" s="148"/>
      <c r="RKC194" s="148"/>
      <c r="RKD194" s="148"/>
      <c r="RKE194" s="148"/>
      <c r="RKF194" s="148"/>
      <c r="RKG194" s="148"/>
      <c r="RKH194" s="148"/>
      <c r="RKI194" s="148"/>
      <c r="RKJ194" s="148"/>
      <c r="RKK194" s="148"/>
      <c r="RKL194" s="148"/>
      <c r="RKM194" s="148"/>
      <c r="RKN194" s="148"/>
      <c r="RKO194" s="148"/>
      <c r="RKP194" s="148"/>
      <c r="RKQ194" s="148"/>
      <c r="RKR194" s="148"/>
      <c r="RKS194" s="148"/>
      <c r="RKT194" s="148"/>
      <c r="RKU194" s="148"/>
      <c r="RKV194" s="148"/>
      <c r="RKW194" s="148"/>
      <c r="RKX194" s="148"/>
      <c r="RKY194" s="148"/>
      <c r="RKZ194" s="148"/>
      <c r="RLA194" s="148"/>
      <c r="RLB194" s="148"/>
      <c r="RLC194" s="148"/>
      <c r="RLD194" s="148"/>
      <c r="RLE194" s="148"/>
      <c r="RLF194" s="148"/>
      <c r="RLG194" s="148"/>
      <c r="RLH194" s="148"/>
      <c r="RLI194" s="148"/>
      <c r="RLJ194" s="148"/>
      <c r="RLK194" s="148"/>
      <c r="RLL194" s="148"/>
      <c r="RLM194" s="148"/>
      <c r="RLN194" s="148"/>
      <c r="RLO194" s="148"/>
      <c r="RLP194" s="148"/>
      <c r="RLQ194" s="148"/>
      <c r="RLR194" s="148"/>
      <c r="RLS194" s="148"/>
      <c r="RLT194" s="148"/>
      <c r="RLU194" s="148"/>
      <c r="RLV194" s="148"/>
      <c r="RLW194" s="148"/>
      <c r="RLX194" s="148"/>
      <c r="RLY194" s="148"/>
      <c r="RLZ194" s="148"/>
      <c r="RMA194" s="148"/>
      <c r="RMB194" s="148"/>
      <c r="RMC194" s="148"/>
      <c r="RMD194" s="148"/>
      <c r="RME194" s="148"/>
      <c r="RMF194" s="148"/>
      <c r="RMG194" s="148"/>
      <c r="RMH194" s="148"/>
      <c r="RMI194" s="148"/>
      <c r="RMJ194" s="148"/>
      <c r="RMK194" s="148"/>
      <c r="RML194" s="148"/>
      <c r="RMM194" s="148"/>
      <c r="RMN194" s="148"/>
      <c r="RMO194" s="148"/>
      <c r="RMP194" s="148"/>
      <c r="RMQ194" s="148"/>
      <c r="RMR194" s="148"/>
      <c r="RMS194" s="148"/>
      <c r="RMT194" s="148"/>
      <c r="RMU194" s="148"/>
      <c r="RMV194" s="148"/>
      <c r="RMW194" s="148"/>
      <c r="RMX194" s="148"/>
      <c r="RMY194" s="148"/>
      <c r="RMZ194" s="148"/>
      <c r="RNA194" s="148"/>
      <c r="RNB194" s="148"/>
      <c r="RNC194" s="148"/>
      <c r="RND194" s="148"/>
      <c r="RNE194" s="148"/>
      <c r="RNF194" s="148"/>
      <c r="RNG194" s="148"/>
      <c r="RNH194" s="148"/>
      <c r="RNI194" s="148"/>
      <c r="RNJ194" s="148"/>
      <c r="RNK194" s="148"/>
      <c r="RNL194" s="148"/>
      <c r="RNM194" s="148"/>
      <c r="RNN194" s="148"/>
      <c r="RNO194" s="148"/>
      <c r="RNP194" s="148"/>
      <c r="RNQ194" s="148"/>
      <c r="RNR194" s="148"/>
      <c r="RNS194" s="148"/>
      <c r="RNT194" s="148"/>
      <c r="RNU194" s="148"/>
      <c r="RNV194" s="148"/>
      <c r="RNW194" s="148"/>
      <c r="RNX194" s="148"/>
      <c r="RNY194" s="148"/>
      <c r="RNZ194" s="148"/>
      <c r="ROA194" s="148"/>
      <c r="ROB194" s="148"/>
      <c r="ROC194" s="148"/>
      <c r="ROD194" s="148"/>
      <c r="ROE194" s="148"/>
      <c r="ROF194" s="148"/>
      <c r="ROG194" s="148"/>
      <c r="ROH194" s="148"/>
      <c r="ROI194" s="148"/>
      <c r="ROJ194" s="148"/>
      <c r="ROK194" s="148"/>
      <c r="ROL194" s="148"/>
      <c r="ROM194" s="148"/>
      <c r="RON194" s="148"/>
      <c r="ROO194" s="148"/>
      <c r="ROP194" s="148"/>
      <c r="ROQ194" s="148"/>
      <c r="ROR194" s="148"/>
      <c r="ROS194" s="148"/>
      <c r="ROT194" s="148"/>
      <c r="ROU194" s="148"/>
      <c r="ROV194" s="148"/>
      <c r="ROW194" s="148"/>
      <c r="ROX194" s="148"/>
      <c r="ROY194" s="148"/>
      <c r="ROZ194" s="148"/>
      <c r="RPA194" s="148"/>
      <c r="RPB194" s="148"/>
      <c r="RPC194" s="148"/>
      <c r="RPD194" s="148"/>
      <c r="RPE194" s="148"/>
      <c r="RPF194" s="148"/>
      <c r="RPG194" s="148"/>
      <c r="RPH194" s="148"/>
      <c r="RPI194" s="148"/>
      <c r="RPJ194" s="148"/>
      <c r="RPK194" s="148"/>
      <c r="RPL194" s="148"/>
      <c r="RPM194" s="148"/>
      <c r="RPN194" s="148"/>
      <c r="RPO194" s="148"/>
      <c r="RPP194" s="148"/>
      <c r="RPQ194" s="148"/>
      <c r="RPR194" s="148"/>
      <c r="RPS194" s="148"/>
      <c r="RPT194" s="148"/>
      <c r="RPU194" s="148"/>
      <c r="RPV194" s="148"/>
      <c r="RPW194" s="148"/>
      <c r="RPX194" s="148"/>
      <c r="RPY194" s="148"/>
      <c r="RPZ194" s="148"/>
      <c r="RQA194" s="148"/>
      <c r="RQB194" s="148"/>
      <c r="RQC194" s="148"/>
      <c r="RQD194" s="148"/>
      <c r="RQE194" s="148"/>
      <c r="RQF194" s="148"/>
      <c r="RQG194" s="148"/>
      <c r="RQH194" s="148"/>
      <c r="RQI194" s="148"/>
      <c r="RQJ194" s="148"/>
      <c r="RQK194" s="148"/>
      <c r="RQL194" s="148"/>
      <c r="RQM194" s="148"/>
      <c r="RQN194" s="148"/>
      <c r="RQO194" s="148"/>
      <c r="RQP194" s="148"/>
      <c r="RQQ194" s="148"/>
      <c r="RQR194" s="148"/>
      <c r="RQS194" s="148"/>
      <c r="RQT194" s="148"/>
      <c r="RQU194" s="148"/>
      <c r="RQV194" s="148"/>
      <c r="RQW194" s="148"/>
      <c r="RQX194" s="148"/>
      <c r="RQY194" s="148"/>
      <c r="RQZ194" s="148"/>
      <c r="RRA194" s="148"/>
      <c r="RRB194" s="148"/>
      <c r="RRC194" s="148"/>
      <c r="RRD194" s="148"/>
      <c r="RRE194" s="148"/>
      <c r="RRF194" s="148"/>
      <c r="RRG194" s="148"/>
      <c r="RRH194" s="148"/>
      <c r="RRI194" s="148"/>
      <c r="RRJ194" s="148"/>
      <c r="RRK194" s="148"/>
      <c r="RRL194" s="148"/>
      <c r="RRM194" s="148"/>
      <c r="RRN194" s="148"/>
      <c r="RRO194" s="148"/>
      <c r="RRP194" s="148"/>
      <c r="RRQ194" s="148"/>
      <c r="RRR194" s="148"/>
      <c r="RRS194" s="148"/>
      <c r="RRT194" s="148"/>
      <c r="RRU194" s="148"/>
      <c r="RRV194" s="148"/>
      <c r="RRW194" s="148"/>
      <c r="RRX194" s="148"/>
      <c r="RRY194" s="148"/>
      <c r="RRZ194" s="148"/>
      <c r="RSA194" s="148"/>
      <c r="RSB194" s="148"/>
      <c r="RSC194" s="148"/>
      <c r="RSD194" s="148"/>
      <c r="RSE194" s="148"/>
      <c r="RSF194" s="148"/>
      <c r="RSG194" s="148"/>
      <c r="RSH194" s="148"/>
      <c r="RSI194" s="148"/>
      <c r="RSJ194" s="148"/>
      <c r="RSK194" s="148"/>
      <c r="RSL194" s="148"/>
      <c r="RSM194" s="148"/>
      <c r="RSN194" s="148"/>
      <c r="RSO194" s="148"/>
      <c r="RSP194" s="148"/>
      <c r="RSQ194" s="148"/>
      <c r="RSR194" s="148"/>
      <c r="RSS194" s="148"/>
      <c r="RST194" s="148"/>
      <c r="RSU194" s="148"/>
      <c r="RSV194" s="148"/>
      <c r="RSW194" s="148"/>
      <c r="RSX194" s="148"/>
      <c r="RSY194" s="148"/>
      <c r="RSZ194" s="148"/>
      <c r="RTA194" s="148"/>
      <c r="RTB194" s="148"/>
      <c r="RTC194" s="148"/>
      <c r="RTD194" s="148"/>
      <c r="RTE194" s="148"/>
      <c r="RTF194" s="148"/>
      <c r="RTG194" s="148"/>
      <c r="RTH194" s="148"/>
      <c r="RTI194" s="148"/>
      <c r="RTJ194" s="148"/>
      <c r="RTK194" s="148"/>
      <c r="RTL194" s="148"/>
      <c r="RTM194" s="148"/>
      <c r="RTN194" s="148"/>
      <c r="RTO194" s="148"/>
      <c r="RTP194" s="148"/>
      <c r="RTQ194" s="148"/>
      <c r="RTR194" s="148"/>
      <c r="RTS194" s="148"/>
      <c r="RTT194" s="148"/>
      <c r="RTU194" s="148"/>
      <c r="RTV194" s="148"/>
      <c r="RTW194" s="148"/>
      <c r="RTX194" s="148"/>
      <c r="RTY194" s="148"/>
      <c r="RTZ194" s="148"/>
      <c r="RUA194" s="148"/>
      <c r="RUB194" s="148"/>
      <c r="RUC194" s="148"/>
      <c r="RUD194" s="148"/>
      <c r="RUE194" s="148"/>
      <c r="RUF194" s="148"/>
      <c r="RUG194" s="148"/>
      <c r="RUH194" s="148"/>
      <c r="RUI194" s="148"/>
      <c r="RUJ194" s="148"/>
      <c r="RUK194" s="148"/>
      <c r="RUL194" s="148"/>
      <c r="RUM194" s="148"/>
      <c r="RUN194" s="148"/>
      <c r="RUO194" s="148"/>
      <c r="RUP194" s="148"/>
      <c r="RUQ194" s="148"/>
      <c r="RUR194" s="148"/>
      <c r="RUS194" s="148"/>
      <c r="RUT194" s="148"/>
      <c r="RUU194" s="148"/>
      <c r="RUV194" s="148"/>
      <c r="RUW194" s="148"/>
      <c r="RUX194" s="148"/>
      <c r="RUY194" s="148"/>
      <c r="RUZ194" s="148"/>
      <c r="RVA194" s="148"/>
      <c r="RVB194" s="148"/>
      <c r="RVC194" s="148"/>
      <c r="RVD194" s="148"/>
      <c r="RVE194" s="148"/>
      <c r="RVF194" s="148"/>
      <c r="RVG194" s="148"/>
      <c r="RVH194" s="148"/>
      <c r="RVI194" s="148"/>
      <c r="RVJ194" s="148"/>
      <c r="RVK194" s="148"/>
      <c r="RVL194" s="148"/>
      <c r="RVM194" s="148"/>
      <c r="RVN194" s="148"/>
      <c r="RVO194" s="148"/>
      <c r="RVP194" s="148"/>
      <c r="RVQ194" s="148"/>
      <c r="RVR194" s="148"/>
      <c r="RVS194" s="148"/>
      <c r="RVT194" s="148"/>
      <c r="RVU194" s="148"/>
      <c r="RVV194" s="148"/>
      <c r="RVW194" s="148"/>
      <c r="RVX194" s="148"/>
      <c r="RVY194" s="148"/>
      <c r="RVZ194" s="148"/>
      <c r="RWA194" s="148"/>
      <c r="RWB194" s="148"/>
      <c r="RWC194" s="148"/>
      <c r="RWD194" s="148"/>
      <c r="RWE194" s="148"/>
      <c r="RWF194" s="148"/>
      <c r="RWG194" s="148"/>
      <c r="RWH194" s="148"/>
      <c r="RWI194" s="148"/>
      <c r="RWJ194" s="148"/>
      <c r="RWK194" s="148"/>
      <c r="RWL194" s="148"/>
      <c r="RWM194" s="148"/>
      <c r="RWN194" s="148"/>
      <c r="RWO194" s="148"/>
      <c r="RWP194" s="148"/>
      <c r="RWQ194" s="148"/>
      <c r="RWR194" s="148"/>
      <c r="RWS194" s="148"/>
      <c r="RWT194" s="148"/>
      <c r="RWU194" s="148"/>
      <c r="RWV194" s="148"/>
      <c r="RWW194" s="148"/>
      <c r="RWX194" s="148"/>
      <c r="RWY194" s="148"/>
      <c r="RWZ194" s="148"/>
      <c r="RXA194" s="148"/>
      <c r="RXB194" s="148"/>
      <c r="RXC194" s="148"/>
      <c r="RXD194" s="148"/>
      <c r="RXE194" s="148"/>
      <c r="RXF194" s="148"/>
      <c r="RXG194" s="148"/>
      <c r="RXH194" s="148"/>
      <c r="RXI194" s="148"/>
      <c r="RXJ194" s="148"/>
      <c r="RXK194" s="148"/>
      <c r="RXL194" s="148"/>
      <c r="RXM194" s="148"/>
      <c r="RXN194" s="148"/>
      <c r="RXO194" s="148"/>
      <c r="RXP194" s="148"/>
      <c r="RXQ194" s="148"/>
      <c r="RXR194" s="148"/>
      <c r="RXS194" s="148"/>
      <c r="RXT194" s="148"/>
      <c r="RXU194" s="148"/>
      <c r="RXV194" s="148"/>
      <c r="RXW194" s="148"/>
      <c r="RXX194" s="148"/>
      <c r="RXY194" s="148"/>
      <c r="RXZ194" s="148"/>
      <c r="RYA194" s="148"/>
      <c r="RYB194" s="148"/>
      <c r="RYC194" s="148"/>
      <c r="RYD194" s="148"/>
      <c r="RYE194" s="148"/>
      <c r="RYF194" s="148"/>
      <c r="RYG194" s="148"/>
      <c r="RYH194" s="148"/>
      <c r="RYI194" s="148"/>
      <c r="RYJ194" s="148"/>
      <c r="RYK194" s="148"/>
      <c r="RYL194" s="148"/>
      <c r="RYM194" s="148"/>
      <c r="RYN194" s="148"/>
      <c r="RYO194" s="148"/>
      <c r="RYP194" s="148"/>
      <c r="RYQ194" s="148"/>
      <c r="RYR194" s="148"/>
      <c r="RYS194" s="148"/>
      <c r="RYT194" s="148"/>
      <c r="RYU194" s="148"/>
      <c r="RYV194" s="148"/>
      <c r="RYW194" s="148"/>
      <c r="RYX194" s="148"/>
      <c r="RYY194" s="148"/>
      <c r="RYZ194" s="148"/>
      <c r="RZA194" s="148"/>
      <c r="RZB194" s="148"/>
      <c r="RZC194" s="148"/>
      <c r="RZD194" s="148"/>
      <c r="RZE194" s="148"/>
      <c r="RZF194" s="148"/>
      <c r="RZG194" s="148"/>
      <c r="RZH194" s="148"/>
      <c r="RZI194" s="148"/>
      <c r="RZJ194" s="148"/>
      <c r="RZK194" s="148"/>
      <c r="RZL194" s="148"/>
      <c r="RZM194" s="148"/>
      <c r="RZN194" s="148"/>
      <c r="RZO194" s="148"/>
      <c r="RZP194" s="148"/>
      <c r="RZQ194" s="148"/>
      <c r="RZR194" s="148"/>
      <c r="RZS194" s="148"/>
      <c r="RZT194" s="148"/>
      <c r="RZU194" s="148"/>
      <c r="RZV194" s="148"/>
      <c r="RZW194" s="148"/>
      <c r="RZX194" s="148"/>
      <c r="RZY194" s="148"/>
      <c r="RZZ194" s="148"/>
      <c r="SAA194" s="148"/>
      <c r="SAB194" s="148"/>
      <c r="SAC194" s="148"/>
      <c r="SAD194" s="148"/>
      <c r="SAE194" s="148"/>
      <c r="SAF194" s="148"/>
      <c r="SAG194" s="148"/>
      <c r="SAH194" s="148"/>
      <c r="SAI194" s="148"/>
      <c r="SAJ194" s="148"/>
      <c r="SAK194" s="148"/>
      <c r="SAL194" s="148"/>
      <c r="SAM194" s="148"/>
      <c r="SAN194" s="148"/>
      <c r="SAO194" s="148"/>
      <c r="SAP194" s="148"/>
      <c r="SAQ194" s="148"/>
      <c r="SAR194" s="148"/>
      <c r="SAS194" s="148"/>
      <c r="SAT194" s="148"/>
      <c r="SAU194" s="148"/>
      <c r="SAV194" s="148"/>
      <c r="SAW194" s="148"/>
      <c r="SAX194" s="148"/>
      <c r="SAY194" s="148"/>
      <c r="SAZ194" s="148"/>
      <c r="SBA194" s="148"/>
      <c r="SBB194" s="148"/>
      <c r="SBC194" s="148"/>
      <c r="SBD194" s="148"/>
      <c r="SBE194" s="148"/>
      <c r="SBF194" s="148"/>
      <c r="SBG194" s="148"/>
      <c r="SBH194" s="148"/>
      <c r="SBI194" s="148"/>
      <c r="SBJ194" s="148"/>
      <c r="SBK194" s="148"/>
      <c r="SBL194" s="148"/>
      <c r="SBM194" s="148"/>
      <c r="SBN194" s="148"/>
      <c r="SBO194" s="148"/>
      <c r="SBP194" s="148"/>
      <c r="SBQ194" s="148"/>
      <c r="SBR194" s="148"/>
      <c r="SBS194" s="148"/>
      <c r="SBT194" s="148"/>
      <c r="SBU194" s="148"/>
      <c r="SBV194" s="148"/>
      <c r="SBW194" s="148"/>
      <c r="SBX194" s="148"/>
      <c r="SBY194" s="148"/>
      <c r="SBZ194" s="148"/>
      <c r="SCA194" s="148"/>
      <c r="SCB194" s="148"/>
      <c r="SCC194" s="148"/>
      <c r="SCD194" s="148"/>
      <c r="SCE194" s="148"/>
      <c r="SCF194" s="148"/>
      <c r="SCG194" s="148"/>
      <c r="SCH194" s="148"/>
      <c r="SCI194" s="148"/>
      <c r="SCJ194" s="148"/>
      <c r="SCK194" s="148"/>
      <c r="SCL194" s="148"/>
      <c r="SCM194" s="148"/>
      <c r="SCN194" s="148"/>
      <c r="SCO194" s="148"/>
      <c r="SCP194" s="148"/>
      <c r="SCQ194" s="148"/>
      <c r="SCR194" s="148"/>
      <c r="SCS194" s="148"/>
      <c r="SCT194" s="148"/>
      <c r="SCU194" s="148"/>
      <c r="SCV194" s="148"/>
      <c r="SCW194" s="148"/>
      <c r="SCX194" s="148"/>
      <c r="SCY194" s="148"/>
      <c r="SCZ194" s="148"/>
      <c r="SDA194" s="148"/>
      <c r="SDB194" s="148"/>
      <c r="SDC194" s="148"/>
      <c r="SDD194" s="148"/>
      <c r="SDE194" s="148"/>
      <c r="SDF194" s="148"/>
      <c r="SDG194" s="148"/>
      <c r="SDH194" s="148"/>
      <c r="SDI194" s="148"/>
      <c r="SDJ194" s="148"/>
      <c r="SDK194" s="148"/>
      <c r="SDL194" s="148"/>
      <c r="SDM194" s="148"/>
      <c r="SDN194" s="148"/>
      <c r="SDO194" s="148"/>
      <c r="SDP194" s="148"/>
      <c r="SDQ194" s="148"/>
      <c r="SDR194" s="148"/>
      <c r="SDS194" s="148"/>
      <c r="SDT194" s="148"/>
      <c r="SDU194" s="148"/>
      <c r="SDV194" s="148"/>
      <c r="SDW194" s="148"/>
      <c r="SDX194" s="148"/>
      <c r="SDY194" s="148"/>
      <c r="SDZ194" s="148"/>
      <c r="SEA194" s="148"/>
      <c r="SEB194" s="148"/>
      <c r="SEC194" s="148"/>
      <c r="SED194" s="148"/>
      <c r="SEE194" s="148"/>
      <c r="SEF194" s="148"/>
      <c r="SEG194" s="148"/>
      <c r="SEH194" s="148"/>
      <c r="SEI194" s="148"/>
      <c r="SEJ194" s="148"/>
      <c r="SEK194" s="148"/>
      <c r="SEL194" s="148"/>
      <c r="SEM194" s="148"/>
      <c r="SEN194" s="148"/>
      <c r="SEO194" s="148"/>
      <c r="SEP194" s="148"/>
      <c r="SEQ194" s="148"/>
      <c r="SER194" s="148"/>
      <c r="SES194" s="148"/>
      <c r="SET194" s="148"/>
      <c r="SEU194" s="148"/>
      <c r="SEV194" s="148"/>
      <c r="SEW194" s="148"/>
      <c r="SEX194" s="148"/>
      <c r="SEY194" s="148"/>
      <c r="SEZ194" s="148"/>
      <c r="SFA194" s="148"/>
      <c r="SFB194" s="148"/>
      <c r="SFC194" s="148"/>
      <c r="SFD194" s="148"/>
      <c r="SFE194" s="148"/>
      <c r="SFF194" s="148"/>
      <c r="SFG194" s="148"/>
      <c r="SFH194" s="148"/>
      <c r="SFI194" s="148"/>
      <c r="SFJ194" s="148"/>
      <c r="SFK194" s="148"/>
      <c r="SFL194" s="148"/>
      <c r="SFM194" s="148"/>
      <c r="SFN194" s="148"/>
      <c r="SFO194" s="148"/>
      <c r="SFP194" s="148"/>
      <c r="SFQ194" s="148"/>
      <c r="SFR194" s="148"/>
      <c r="SFS194" s="148"/>
      <c r="SFT194" s="148"/>
      <c r="SFU194" s="148"/>
      <c r="SFV194" s="148"/>
      <c r="SFW194" s="148"/>
      <c r="SFX194" s="148"/>
      <c r="SFY194" s="148"/>
      <c r="SFZ194" s="148"/>
      <c r="SGA194" s="148"/>
      <c r="SGB194" s="148"/>
      <c r="SGC194" s="148"/>
      <c r="SGD194" s="148"/>
      <c r="SGE194" s="148"/>
      <c r="SGF194" s="148"/>
      <c r="SGG194" s="148"/>
      <c r="SGH194" s="148"/>
      <c r="SGI194" s="148"/>
      <c r="SGJ194" s="148"/>
      <c r="SGK194" s="148"/>
      <c r="SGL194" s="148"/>
      <c r="SGM194" s="148"/>
      <c r="SGN194" s="148"/>
      <c r="SGO194" s="148"/>
      <c r="SGP194" s="148"/>
      <c r="SGQ194" s="148"/>
      <c r="SGR194" s="148"/>
      <c r="SGS194" s="148"/>
      <c r="SGT194" s="148"/>
      <c r="SGU194" s="148"/>
      <c r="SGV194" s="148"/>
      <c r="SGW194" s="148"/>
      <c r="SGX194" s="148"/>
      <c r="SGY194" s="148"/>
      <c r="SGZ194" s="148"/>
      <c r="SHA194" s="148"/>
      <c r="SHB194" s="148"/>
      <c r="SHC194" s="148"/>
      <c r="SHD194" s="148"/>
      <c r="SHE194" s="148"/>
      <c r="SHF194" s="148"/>
      <c r="SHG194" s="148"/>
      <c r="SHH194" s="148"/>
      <c r="SHI194" s="148"/>
      <c r="SHJ194" s="148"/>
      <c r="SHK194" s="148"/>
      <c r="SHL194" s="148"/>
      <c r="SHM194" s="148"/>
      <c r="SHN194" s="148"/>
      <c r="SHO194" s="148"/>
      <c r="SHP194" s="148"/>
      <c r="SHQ194" s="148"/>
      <c r="SHR194" s="148"/>
      <c r="SHS194" s="148"/>
      <c r="SHT194" s="148"/>
      <c r="SHU194" s="148"/>
      <c r="SHV194" s="148"/>
      <c r="SHW194" s="148"/>
      <c r="SHX194" s="148"/>
      <c r="SHY194" s="148"/>
      <c r="SHZ194" s="148"/>
      <c r="SIA194" s="148"/>
      <c r="SIB194" s="148"/>
      <c r="SIC194" s="148"/>
      <c r="SID194" s="148"/>
      <c r="SIE194" s="148"/>
      <c r="SIF194" s="148"/>
      <c r="SIG194" s="148"/>
      <c r="SIH194" s="148"/>
      <c r="SII194" s="148"/>
      <c r="SIJ194" s="148"/>
      <c r="SIK194" s="148"/>
      <c r="SIL194" s="148"/>
      <c r="SIM194" s="148"/>
      <c r="SIN194" s="148"/>
      <c r="SIO194" s="148"/>
      <c r="SIP194" s="148"/>
      <c r="SIQ194" s="148"/>
      <c r="SIR194" s="148"/>
      <c r="SIS194" s="148"/>
      <c r="SIT194" s="148"/>
      <c r="SIU194" s="148"/>
      <c r="SIV194" s="148"/>
      <c r="SIW194" s="148"/>
      <c r="SIX194" s="148"/>
      <c r="SIY194" s="148"/>
      <c r="SIZ194" s="148"/>
      <c r="SJA194" s="148"/>
      <c r="SJB194" s="148"/>
      <c r="SJC194" s="148"/>
      <c r="SJD194" s="148"/>
      <c r="SJE194" s="148"/>
      <c r="SJF194" s="148"/>
      <c r="SJG194" s="148"/>
      <c r="SJH194" s="148"/>
      <c r="SJI194" s="148"/>
      <c r="SJJ194" s="148"/>
      <c r="SJK194" s="148"/>
      <c r="SJL194" s="148"/>
      <c r="SJM194" s="148"/>
      <c r="SJN194" s="148"/>
      <c r="SJO194" s="148"/>
      <c r="SJP194" s="148"/>
      <c r="SJQ194" s="148"/>
      <c r="SJR194" s="148"/>
      <c r="SJS194" s="148"/>
      <c r="SJT194" s="148"/>
      <c r="SJU194" s="148"/>
      <c r="SJV194" s="148"/>
      <c r="SJW194" s="148"/>
      <c r="SJX194" s="148"/>
      <c r="SJY194" s="148"/>
      <c r="SJZ194" s="148"/>
      <c r="SKA194" s="148"/>
      <c r="SKB194" s="148"/>
      <c r="SKC194" s="148"/>
      <c r="SKD194" s="148"/>
      <c r="SKE194" s="148"/>
      <c r="SKF194" s="148"/>
      <c r="SKG194" s="148"/>
      <c r="SKH194" s="148"/>
      <c r="SKI194" s="148"/>
      <c r="SKJ194" s="148"/>
      <c r="SKK194" s="148"/>
      <c r="SKL194" s="148"/>
      <c r="SKM194" s="148"/>
      <c r="SKN194" s="148"/>
      <c r="SKO194" s="148"/>
      <c r="SKP194" s="148"/>
      <c r="SKQ194" s="148"/>
      <c r="SKR194" s="148"/>
      <c r="SKS194" s="148"/>
      <c r="SKT194" s="148"/>
      <c r="SKU194" s="148"/>
      <c r="SKV194" s="148"/>
      <c r="SKW194" s="148"/>
      <c r="SKX194" s="148"/>
      <c r="SKY194" s="148"/>
      <c r="SKZ194" s="148"/>
      <c r="SLA194" s="148"/>
      <c r="SLB194" s="148"/>
      <c r="SLC194" s="148"/>
      <c r="SLD194" s="148"/>
      <c r="SLE194" s="148"/>
      <c r="SLF194" s="148"/>
      <c r="SLG194" s="148"/>
      <c r="SLH194" s="148"/>
      <c r="SLI194" s="148"/>
      <c r="SLJ194" s="148"/>
      <c r="SLK194" s="148"/>
      <c r="SLL194" s="148"/>
      <c r="SLM194" s="148"/>
      <c r="SLN194" s="148"/>
      <c r="SLO194" s="148"/>
      <c r="SLP194" s="148"/>
      <c r="SLQ194" s="148"/>
      <c r="SLR194" s="148"/>
      <c r="SLS194" s="148"/>
      <c r="SLT194" s="148"/>
      <c r="SLU194" s="148"/>
      <c r="SLV194" s="148"/>
      <c r="SLW194" s="148"/>
      <c r="SLX194" s="148"/>
      <c r="SLY194" s="148"/>
      <c r="SLZ194" s="148"/>
      <c r="SMA194" s="148"/>
      <c r="SMB194" s="148"/>
      <c r="SMC194" s="148"/>
      <c r="SMD194" s="148"/>
      <c r="SME194" s="148"/>
      <c r="SMF194" s="148"/>
      <c r="SMG194" s="148"/>
      <c r="SMH194" s="148"/>
      <c r="SMI194" s="148"/>
      <c r="SMJ194" s="148"/>
      <c r="SMK194" s="148"/>
      <c r="SML194" s="148"/>
      <c r="SMM194" s="148"/>
      <c r="SMN194" s="148"/>
      <c r="SMO194" s="148"/>
      <c r="SMP194" s="148"/>
      <c r="SMQ194" s="148"/>
      <c r="SMR194" s="148"/>
      <c r="SMS194" s="148"/>
      <c r="SMT194" s="148"/>
      <c r="SMU194" s="148"/>
      <c r="SMV194" s="148"/>
      <c r="SMW194" s="148"/>
      <c r="SMX194" s="148"/>
      <c r="SMY194" s="148"/>
      <c r="SMZ194" s="148"/>
      <c r="SNA194" s="148"/>
      <c r="SNB194" s="148"/>
      <c r="SNC194" s="148"/>
      <c r="SND194" s="148"/>
      <c r="SNE194" s="148"/>
      <c r="SNF194" s="148"/>
      <c r="SNG194" s="148"/>
      <c r="SNH194" s="148"/>
      <c r="SNI194" s="148"/>
      <c r="SNJ194" s="148"/>
      <c r="SNK194" s="148"/>
      <c r="SNL194" s="148"/>
      <c r="SNM194" s="148"/>
      <c r="SNN194" s="148"/>
      <c r="SNO194" s="148"/>
      <c r="SNP194" s="148"/>
      <c r="SNQ194" s="148"/>
      <c r="SNR194" s="148"/>
      <c r="SNS194" s="148"/>
      <c r="SNT194" s="148"/>
      <c r="SNU194" s="148"/>
      <c r="SNV194" s="148"/>
      <c r="SNW194" s="148"/>
      <c r="SNX194" s="148"/>
      <c r="SNY194" s="148"/>
      <c r="SNZ194" s="148"/>
      <c r="SOA194" s="148"/>
      <c r="SOB194" s="148"/>
      <c r="SOC194" s="148"/>
      <c r="SOD194" s="148"/>
      <c r="SOE194" s="148"/>
      <c r="SOF194" s="148"/>
      <c r="SOG194" s="148"/>
      <c r="SOH194" s="148"/>
      <c r="SOI194" s="148"/>
      <c r="SOJ194" s="148"/>
      <c r="SOK194" s="148"/>
      <c r="SOL194" s="148"/>
      <c r="SOM194" s="148"/>
      <c r="SON194" s="148"/>
      <c r="SOO194" s="148"/>
      <c r="SOP194" s="148"/>
      <c r="SOQ194" s="148"/>
      <c r="SOR194" s="148"/>
      <c r="SOS194" s="148"/>
      <c r="SOT194" s="148"/>
      <c r="SOU194" s="148"/>
      <c r="SOV194" s="148"/>
      <c r="SOW194" s="148"/>
      <c r="SOX194" s="148"/>
      <c r="SOY194" s="148"/>
      <c r="SOZ194" s="148"/>
      <c r="SPA194" s="148"/>
      <c r="SPB194" s="148"/>
      <c r="SPC194" s="148"/>
      <c r="SPD194" s="148"/>
      <c r="SPE194" s="148"/>
      <c r="SPF194" s="148"/>
      <c r="SPG194" s="148"/>
      <c r="SPH194" s="148"/>
      <c r="SPI194" s="148"/>
      <c r="SPJ194" s="148"/>
      <c r="SPK194" s="148"/>
      <c r="SPL194" s="148"/>
      <c r="SPM194" s="148"/>
      <c r="SPN194" s="148"/>
      <c r="SPO194" s="148"/>
      <c r="SPP194" s="148"/>
      <c r="SPQ194" s="148"/>
      <c r="SPR194" s="148"/>
      <c r="SPS194" s="148"/>
      <c r="SPT194" s="148"/>
      <c r="SPU194" s="148"/>
      <c r="SPV194" s="148"/>
      <c r="SPW194" s="148"/>
      <c r="SPX194" s="148"/>
      <c r="SPY194" s="148"/>
      <c r="SPZ194" s="148"/>
      <c r="SQA194" s="148"/>
      <c r="SQB194" s="148"/>
      <c r="SQC194" s="148"/>
      <c r="SQD194" s="148"/>
      <c r="SQE194" s="148"/>
      <c r="SQF194" s="148"/>
      <c r="SQG194" s="148"/>
      <c r="SQH194" s="148"/>
      <c r="SQI194" s="148"/>
      <c r="SQJ194" s="148"/>
      <c r="SQK194" s="148"/>
      <c r="SQL194" s="148"/>
      <c r="SQM194" s="148"/>
      <c r="SQN194" s="148"/>
      <c r="SQO194" s="148"/>
      <c r="SQP194" s="148"/>
      <c r="SQQ194" s="148"/>
      <c r="SQR194" s="148"/>
      <c r="SQS194" s="148"/>
      <c r="SQT194" s="148"/>
      <c r="SQU194" s="148"/>
      <c r="SQV194" s="148"/>
      <c r="SQW194" s="148"/>
      <c r="SQX194" s="148"/>
      <c r="SQY194" s="148"/>
      <c r="SQZ194" s="148"/>
      <c r="SRA194" s="148"/>
      <c r="SRB194" s="148"/>
      <c r="SRC194" s="148"/>
      <c r="SRD194" s="148"/>
      <c r="SRE194" s="148"/>
      <c r="SRF194" s="148"/>
      <c r="SRG194" s="148"/>
      <c r="SRH194" s="148"/>
      <c r="SRI194" s="148"/>
      <c r="SRJ194" s="148"/>
      <c r="SRK194" s="148"/>
      <c r="SRL194" s="148"/>
      <c r="SRM194" s="148"/>
      <c r="SRN194" s="148"/>
      <c r="SRO194" s="148"/>
      <c r="SRP194" s="148"/>
      <c r="SRQ194" s="148"/>
      <c r="SRR194" s="148"/>
      <c r="SRS194" s="148"/>
      <c r="SRT194" s="148"/>
      <c r="SRU194" s="148"/>
      <c r="SRV194" s="148"/>
      <c r="SRW194" s="148"/>
      <c r="SRX194" s="148"/>
      <c r="SRY194" s="148"/>
      <c r="SRZ194" s="148"/>
      <c r="SSA194" s="148"/>
      <c r="SSB194" s="148"/>
      <c r="SSC194" s="148"/>
      <c r="SSD194" s="148"/>
      <c r="SSE194" s="148"/>
      <c r="SSF194" s="148"/>
      <c r="SSG194" s="148"/>
      <c r="SSH194" s="148"/>
      <c r="SSI194" s="148"/>
      <c r="SSJ194" s="148"/>
      <c r="SSK194" s="148"/>
      <c r="SSL194" s="148"/>
      <c r="SSM194" s="148"/>
      <c r="SSN194" s="148"/>
      <c r="SSO194" s="148"/>
      <c r="SSP194" s="148"/>
      <c r="SSQ194" s="148"/>
      <c r="SSR194" s="148"/>
      <c r="SSS194" s="148"/>
      <c r="SST194" s="148"/>
      <c r="SSU194" s="148"/>
      <c r="SSV194" s="148"/>
      <c r="SSW194" s="148"/>
      <c r="SSX194" s="148"/>
      <c r="SSY194" s="148"/>
      <c r="SSZ194" s="148"/>
      <c r="STA194" s="148"/>
      <c r="STB194" s="148"/>
      <c r="STC194" s="148"/>
      <c r="STD194" s="148"/>
      <c r="STE194" s="148"/>
      <c r="STF194" s="148"/>
      <c r="STG194" s="148"/>
      <c r="STH194" s="148"/>
      <c r="STI194" s="148"/>
      <c r="STJ194" s="148"/>
      <c r="STK194" s="148"/>
      <c r="STL194" s="148"/>
      <c r="STM194" s="148"/>
      <c r="STN194" s="148"/>
      <c r="STO194" s="148"/>
      <c r="STP194" s="148"/>
      <c r="STQ194" s="148"/>
      <c r="STR194" s="148"/>
      <c r="STS194" s="148"/>
      <c r="STT194" s="148"/>
      <c r="STU194" s="148"/>
      <c r="STV194" s="148"/>
      <c r="STW194" s="148"/>
      <c r="STX194" s="148"/>
      <c r="STY194" s="148"/>
      <c r="STZ194" s="148"/>
      <c r="SUA194" s="148"/>
      <c r="SUB194" s="148"/>
      <c r="SUC194" s="148"/>
      <c r="SUD194" s="148"/>
      <c r="SUE194" s="148"/>
      <c r="SUF194" s="148"/>
      <c r="SUG194" s="148"/>
      <c r="SUH194" s="148"/>
      <c r="SUI194" s="148"/>
      <c r="SUJ194" s="148"/>
      <c r="SUK194" s="148"/>
      <c r="SUL194" s="148"/>
      <c r="SUM194" s="148"/>
      <c r="SUN194" s="148"/>
      <c r="SUO194" s="148"/>
      <c r="SUP194" s="148"/>
      <c r="SUQ194" s="148"/>
      <c r="SUR194" s="148"/>
      <c r="SUS194" s="148"/>
      <c r="SUT194" s="148"/>
      <c r="SUU194" s="148"/>
      <c r="SUV194" s="148"/>
      <c r="SUW194" s="148"/>
      <c r="SUX194" s="148"/>
      <c r="SUY194" s="148"/>
      <c r="SUZ194" s="148"/>
      <c r="SVA194" s="148"/>
      <c r="SVB194" s="148"/>
      <c r="SVC194" s="148"/>
      <c r="SVD194" s="148"/>
      <c r="SVE194" s="148"/>
      <c r="SVF194" s="148"/>
      <c r="SVG194" s="148"/>
      <c r="SVH194" s="148"/>
      <c r="SVI194" s="148"/>
      <c r="SVJ194" s="148"/>
      <c r="SVK194" s="148"/>
      <c r="SVL194" s="148"/>
      <c r="SVM194" s="148"/>
      <c r="SVN194" s="148"/>
      <c r="SVO194" s="148"/>
      <c r="SVP194" s="148"/>
      <c r="SVQ194" s="148"/>
      <c r="SVR194" s="148"/>
      <c r="SVS194" s="148"/>
      <c r="SVT194" s="148"/>
      <c r="SVU194" s="148"/>
      <c r="SVV194" s="148"/>
      <c r="SVW194" s="148"/>
      <c r="SVX194" s="148"/>
      <c r="SVY194" s="148"/>
      <c r="SVZ194" s="148"/>
      <c r="SWA194" s="148"/>
      <c r="SWB194" s="148"/>
      <c r="SWC194" s="148"/>
      <c r="SWD194" s="148"/>
      <c r="SWE194" s="148"/>
      <c r="SWF194" s="148"/>
      <c r="SWG194" s="148"/>
      <c r="SWH194" s="148"/>
      <c r="SWI194" s="148"/>
      <c r="SWJ194" s="148"/>
      <c r="SWK194" s="148"/>
      <c r="SWL194" s="148"/>
      <c r="SWM194" s="148"/>
      <c r="SWN194" s="148"/>
      <c r="SWO194" s="148"/>
      <c r="SWP194" s="148"/>
      <c r="SWQ194" s="148"/>
      <c r="SWR194" s="148"/>
      <c r="SWS194" s="148"/>
      <c r="SWT194" s="148"/>
      <c r="SWU194" s="148"/>
      <c r="SWV194" s="148"/>
      <c r="SWW194" s="148"/>
      <c r="SWX194" s="148"/>
      <c r="SWY194" s="148"/>
      <c r="SWZ194" s="148"/>
      <c r="SXA194" s="148"/>
      <c r="SXB194" s="148"/>
      <c r="SXC194" s="148"/>
      <c r="SXD194" s="148"/>
      <c r="SXE194" s="148"/>
      <c r="SXF194" s="148"/>
      <c r="SXG194" s="148"/>
      <c r="SXH194" s="148"/>
      <c r="SXI194" s="148"/>
      <c r="SXJ194" s="148"/>
      <c r="SXK194" s="148"/>
      <c r="SXL194" s="148"/>
      <c r="SXM194" s="148"/>
      <c r="SXN194" s="148"/>
      <c r="SXO194" s="148"/>
      <c r="SXP194" s="148"/>
      <c r="SXQ194" s="148"/>
      <c r="SXR194" s="148"/>
      <c r="SXS194" s="148"/>
      <c r="SXT194" s="148"/>
      <c r="SXU194" s="148"/>
      <c r="SXV194" s="148"/>
      <c r="SXW194" s="148"/>
      <c r="SXX194" s="148"/>
      <c r="SXY194" s="148"/>
      <c r="SXZ194" s="148"/>
      <c r="SYA194" s="148"/>
      <c r="SYB194" s="148"/>
      <c r="SYC194" s="148"/>
      <c r="SYD194" s="148"/>
      <c r="SYE194" s="148"/>
      <c r="SYF194" s="148"/>
      <c r="SYG194" s="148"/>
      <c r="SYH194" s="148"/>
      <c r="SYI194" s="148"/>
      <c r="SYJ194" s="148"/>
      <c r="SYK194" s="148"/>
      <c r="SYL194" s="148"/>
      <c r="SYM194" s="148"/>
      <c r="SYN194" s="148"/>
      <c r="SYO194" s="148"/>
      <c r="SYP194" s="148"/>
      <c r="SYQ194" s="148"/>
      <c r="SYR194" s="148"/>
      <c r="SYS194" s="148"/>
      <c r="SYT194" s="148"/>
      <c r="SYU194" s="148"/>
      <c r="SYV194" s="148"/>
      <c r="SYW194" s="148"/>
      <c r="SYX194" s="148"/>
      <c r="SYY194" s="148"/>
      <c r="SYZ194" s="148"/>
      <c r="SZA194" s="148"/>
      <c r="SZB194" s="148"/>
      <c r="SZC194" s="148"/>
      <c r="SZD194" s="148"/>
      <c r="SZE194" s="148"/>
      <c r="SZF194" s="148"/>
      <c r="SZG194" s="148"/>
      <c r="SZH194" s="148"/>
      <c r="SZI194" s="148"/>
      <c r="SZJ194" s="148"/>
      <c r="SZK194" s="148"/>
      <c r="SZL194" s="148"/>
      <c r="SZM194" s="148"/>
      <c r="SZN194" s="148"/>
      <c r="SZO194" s="148"/>
      <c r="SZP194" s="148"/>
      <c r="SZQ194" s="148"/>
      <c r="SZR194" s="148"/>
      <c r="SZS194" s="148"/>
      <c r="SZT194" s="148"/>
      <c r="SZU194" s="148"/>
      <c r="SZV194" s="148"/>
      <c r="SZW194" s="148"/>
      <c r="SZX194" s="148"/>
      <c r="SZY194" s="148"/>
      <c r="SZZ194" s="148"/>
      <c r="TAA194" s="148"/>
      <c r="TAB194" s="148"/>
      <c r="TAC194" s="148"/>
      <c r="TAD194" s="148"/>
      <c r="TAE194" s="148"/>
      <c r="TAF194" s="148"/>
      <c r="TAG194" s="148"/>
      <c r="TAH194" s="148"/>
      <c r="TAI194" s="148"/>
      <c r="TAJ194" s="148"/>
      <c r="TAK194" s="148"/>
      <c r="TAL194" s="148"/>
      <c r="TAM194" s="148"/>
      <c r="TAN194" s="148"/>
      <c r="TAO194" s="148"/>
      <c r="TAP194" s="148"/>
      <c r="TAQ194" s="148"/>
      <c r="TAR194" s="148"/>
      <c r="TAS194" s="148"/>
      <c r="TAT194" s="148"/>
      <c r="TAU194" s="148"/>
      <c r="TAV194" s="148"/>
      <c r="TAW194" s="148"/>
      <c r="TAX194" s="148"/>
      <c r="TAY194" s="148"/>
      <c r="TAZ194" s="148"/>
      <c r="TBA194" s="148"/>
      <c r="TBB194" s="148"/>
      <c r="TBC194" s="148"/>
      <c r="TBD194" s="148"/>
      <c r="TBE194" s="148"/>
      <c r="TBF194" s="148"/>
      <c r="TBG194" s="148"/>
      <c r="TBH194" s="148"/>
      <c r="TBI194" s="148"/>
      <c r="TBJ194" s="148"/>
      <c r="TBK194" s="148"/>
      <c r="TBL194" s="148"/>
      <c r="TBM194" s="148"/>
      <c r="TBN194" s="148"/>
      <c r="TBO194" s="148"/>
      <c r="TBP194" s="148"/>
      <c r="TBQ194" s="148"/>
      <c r="TBR194" s="148"/>
      <c r="TBS194" s="148"/>
      <c r="TBT194" s="148"/>
      <c r="TBU194" s="148"/>
      <c r="TBV194" s="148"/>
      <c r="TBW194" s="148"/>
      <c r="TBX194" s="148"/>
      <c r="TBY194" s="148"/>
      <c r="TBZ194" s="148"/>
      <c r="TCA194" s="148"/>
      <c r="TCB194" s="148"/>
      <c r="TCC194" s="148"/>
      <c r="TCD194" s="148"/>
      <c r="TCE194" s="148"/>
      <c r="TCF194" s="148"/>
      <c r="TCG194" s="148"/>
      <c r="TCH194" s="148"/>
      <c r="TCI194" s="148"/>
      <c r="TCJ194" s="148"/>
      <c r="TCK194" s="148"/>
      <c r="TCL194" s="148"/>
      <c r="TCM194" s="148"/>
      <c r="TCN194" s="148"/>
      <c r="TCO194" s="148"/>
      <c r="TCP194" s="148"/>
      <c r="TCQ194" s="148"/>
      <c r="TCR194" s="148"/>
      <c r="TCS194" s="148"/>
      <c r="TCT194" s="148"/>
      <c r="TCU194" s="148"/>
      <c r="TCV194" s="148"/>
      <c r="TCW194" s="148"/>
      <c r="TCX194" s="148"/>
      <c r="TCY194" s="148"/>
      <c r="TCZ194" s="148"/>
      <c r="TDA194" s="148"/>
      <c r="TDB194" s="148"/>
      <c r="TDC194" s="148"/>
      <c r="TDD194" s="148"/>
      <c r="TDE194" s="148"/>
      <c r="TDF194" s="148"/>
      <c r="TDG194" s="148"/>
      <c r="TDH194" s="148"/>
      <c r="TDI194" s="148"/>
      <c r="TDJ194" s="148"/>
      <c r="TDK194" s="148"/>
      <c r="TDL194" s="148"/>
      <c r="TDM194" s="148"/>
      <c r="TDN194" s="148"/>
      <c r="TDO194" s="148"/>
      <c r="TDP194" s="148"/>
      <c r="TDQ194" s="148"/>
      <c r="TDR194" s="148"/>
      <c r="TDS194" s="148"/>
      <c r="TDT194" s="148"/>
      <c r="TDU194" s="148"/>
      <c r="TDV194" s="148"/>
      <c r="TDW194" s="148"/>
      <c r="TDX194" s="148"/>
      <c r="TDY194" s="148"/>
      <c r="TDZ194" s="148"/>
      <c r="TEA194" s="148"/>
      <c r="TEB194" s="148"/>
      <c r="TEC194" s="148"/>
      <c r="TED194" s="148"/>
      <c r="TEE194" s="148"/>
      <c r="TEF194" s="148"/>
      <c r="TEG194" s="148"/>
      <c r="TEH194" s="148"/>
      <c r="TEI194" s="148"/>
      <c r="TEJ194" s="148"/>
      <c r="TEK194" s="148"/>
      <c r="TEL194" s="148"/>
      <c r="TEM194" s="148"/>
      <c r="TEN194" s="148"/>
      <c r="TEO194" s="148"/>
      <c r="TEP194" s="148"/>
      <c r="TEQ194" s="148"/>
      <c r="TER194" s="148"/>
      <c r="TES194" s="148"/>
      <c r="TET194" s="148"/>
      <c r="TEU194" s="148"/>
      <c r="TEV194" s="148"/>
      <c r="TEW194" s="148"/>
      <c r="TEX194" s="148"/>
      <c r="TEY194" s="148"/>
      <c r="TEZ194" s="148"/>
      <c r="TFA194" s="148"/>
      <c r="TFB194" s="148"/>
      <c r="TFC194" s="148"/>
      <c r="TFD194" s="148"/>
      <c r="TFE194" s="148"/>
      <c r="TFF194" s="148"/>
      <c r="TFG194" s="148"/>
      <c r="TFH194" s="148"/>
      <c r="TFI194" s="148"/>
      <c r="TFJ194" s="148"/>
      <c r="TFK194" s="148"/>
      <c r="TFL194" s="148"/>
      <c r="TFM194" s="148"/>
      <c r="TFN194" s="148"/>
      <c r="TFO194" s="148"/>
      <c r="TFP194" s="148"/>
      <c r="TFQ194" s="148"/>
      <c r="TFR194" s="148"/>
      <c r="TFS194" s="148"/>
      <c r="TFT194" s="148"/>
      <c r="TFU194" s="148"/>
      <c r="TFV194" s="148"/>
      <c r="TFW194" s="148"/>
      <c r="TFX194" s="148"/>
      <c r="TFY194" s="148"/>
      <c r="TFZ194" s="148"/>
      <c r="TGA194" s="148"/>
      <c r="TGB194" s="148"/>
      <c r="TGC194" s="148"/>
      <c r="TGD194" s="148"/>
      <c r="TGE194" s="148"/>
      <c r="TGF194" s="148"/>
      <c r="TGG194" s="148"/>
      <c r="TGH194" s="148"/>
      <c r="TGI194" s="148"/>
      <c r="TGJ194" s="148"/>
      <c r="TGK194" s="148"/>
      <c r="TGL194" s="148"/>
      <c r="TGM194" s="148"/>
      <c r="TGN194" s="148"/>
      <c r="TGO194" s="148"/>
      <c r="TGP194" s="148"/>
      <c r="TGQ194" s="148"/>
      <c r="TGR194" s="148"/>
      <c r="TGS194" s="148"/>
      <c r="TGT194" s="148"/>
      <c r="TGU194" s="148"/>
      <c r="TGV194" s="148"/>
      <c r="TGW194" s="148"/>
      <c r="TGX194" s="148"/>
      <c r="TGY194" s="148"/>
      <c r="TGZ194" s="148"/>
      <c r="THA194" s="148"/>
      <c r="THB194" s="148"/>
      <c r="THC194" s="148"/>
      <c r="THD194" s="148"/>
      <c r="THE194" s="148"/>
      <c r="THF194" s="148"/>
      <c r="THG194" s="148"/>
      <c r="THH194" s="148"/>
      <c r="THI194" s="148"/>
      <c r="THJ194" s="148"/>
      <c r="THK194" s="148"/>
      <c r="THL194" s="148"/>
      <c r="THM194" s="148"/>
      <c r="THN194" s="148"/>
      <c r="THO194" s="148"/>
      <c r="THP194" s="148"/>
      <c r="THQ194" s="148"/>
      <c r="THR194" s="148"/>
      <c r="THS194" s="148"/>
      <c r="THT194" s="148"/>
      <c r="THU194" s="148"/>
      <c r="THV194" s="148"/>
      <c r="THW194" s="148"/>
      <c r="THX194" s="148"/>
      <c r="THY194" s="148"/>
      <c r="THZ194" s="148"/>
      <c r="TIA194" s="148"/>
      <c r="TIB194" s="148"/>
      <c r="TIC194" s="148"/>
      <c r="TID194" s="148"/>
      <c r="TIE194" s="148"/>
      <c r="TIF194" s="148"/>
      <c r="TIG194" s="148"/>
      <c r="TIH194" s="148"/>
      <c r="TII194" s="148"/>
      <c r="TIJ194" s="148"/>
      <c r="TIK194" s="148"/>
      <c r="TIL194" s="148"/>
      <c r="TIM194" s="148"/>
      <c r="TIN194" s="148"/>
      <c r="TIO194" s="148"/>
      <c r="TIP194" s="148"/>
      <c r="TIQ194" s="148"/>
      <c r="TIR194" s="148"/>
      <c r="TIS194" s="148"/>
      <c r="TIT194" s="148"/>
      <c r="TIU194" s="148"/>
      <c r="TIV194" s="148"/>
      <c r="TIW194" s="148"/>
      <c r="TIX194" s="148"/>
      <c r="TIY194" s="148"/>
      <c r="TIZ194" s="148"/>
      <c r="TJA194" s="148"/>
      <c r="TJB194" s="148"/>
      <c r="TJC194" s="148"/>
      <c r="TJD194" s="148"/>
      <c r="TJE194" s="148"/>
      <c r="TJF194" s="148"/>
      <c r="TJG194" s="148"/>
      <c r="TJH194" s="148"/>
      <c r="TJI194" s="148"/>
      <c r="TJJ194" s="148"/>
      <c r="TJK194" s="148"/>
      <c r="TJL194" s="148"/>
      <c r="TJM194" s="148"/>
      <c r="TJN194" s="148"/>
      <c r="TJO194" s="148"/>
      <c r="TJP194" s="148"/>
      <c r="TJQ194" s="148"/>
      <c r="TJR194" s="148"/>
      <c r="TJS194" s="148"/>
      <c r="TJT194" s="148"/>
      <c r="TJU194" s="148"/>
      <c r="TJV194" s="148"/>
      <c r="TJW194" s="148"/>
      <c r="TJX194" s="148"/>
      <c r="TJY194" s="148"/>
      <c r="TJZ194" s="148"/>
      <c r="TKA194" s="148"/>
      <c r="TKB194" s="148"/>
      <c r="TKC194" s="148"/>
      <c r="TKD194" s="148"/>
      <c r="TKE194" s="148"/>
      <c r="TKF194" s="148"/>
      <c r="TKG194" s="148"/>
      <c r="TKH194" s="148"/>
      <c r="TKI194" s="148"/>
      <c r="TKJ194" s="148"/>
      <c r="TKK194" s="148"/>
      <c r="TKL194" s="148"/>
      <c r="TKM194" s="148"/>
      <c r="TKN194" s="148"/>
      <c r="TKO194" s="148"/>
      <c r="TKP194" s="148"/>
      <c r="TKQ194" s="148"/>
      <c r="TKR194" s="148"/>
      <c r="TKS194" s="148"/>
      <c r="TKT194" s="148"/>
      <c r="TKU194" s="148"/>
      <c r="TKV194" s="148"/>
      <c r="TKW194" s="148"/>
      <c r="TKX194" s="148"/>
      <c r="TKY194" s="148"/>
      <c r="TKZ194" s="148"/>
      <c r="TLA194" s="148"/>
      <c r="TLB194" s="148"/>
      <c r="TLC194" s="148"/>
      <c r="TLD194" s="148"/>
      <c r="TLE194" s="148"/>
      <c r="TLF194" s="148"/>
      <c r="TLG194" s="148"/>
      <c r="TLH194" s="148"/>
      <c r="TLI194" s="148"/>
      <c r="TLJ194" s="148"/>
      <c r="TLK194" s="148"/>
      <c r="TLL194" s="148"/>
      <c r="TLM194" s="148"/>
      <c r="TLN194" s="148"/>
      <c r="TLO194" s="148"/>
      <c r="TLP194" s="148"/>
      <c r="TLQ194" s="148"/>
      <c r="TLR194" s="148"/>
      <c r="TLS194" s="148"/>
      <c r="TLT194" s="148"/>
      <c r="TLU194" s="148"/>
      <c r="TLV194" s="148"/>
      <c r="TLW194" s="148"/>
      <c r="TLX194" s="148"/>
      <c r="TLY194" s="148"/>
      <c r="TLZ194" s="148"/>
      <c r="TMA194" s="148"/>
      <c r="TMB194" s="148"/>
      <c r="TMC194" s="148"/>
      <c r="TMD194" s="148"/>
      <c r="TME194" s="148"/>
      <c r="TMF194" s="148"/>
      <c r="TMG194" s="148"/>
      <c r="TMH194" s="148"/>
      <c r="TMI194" s="148"/>
      <c r="TMJ194" s="148"/>
      <c r="TMK194" s="148"/>
      <c r="TML194" s="148"/>
      <c r="TMM194" s="148"/>
      <c r="TMN194" s="148"/>
      <c r="TMO194" s="148"/>
      <c r="TMP194" s="148"/>
      <c r="TMQ194" s="148"/>
      <c r="TMR194" s="148"/>
      <c r="TMS194" s="148"/>
      <c r="TMT194" s="148"/>
      <c r="TMU194" s="148"/>
      <c r="TMV194" s="148"/>
      <c r="TMW194" s="148"/>
      <c r="TMX194" s="148"/>
      <c r="TMY194" s="148"/>
      <c r="TMZ194" s="148"/>
      <c r="TNA194" s="148"/>
      <c r="TNB194" s="148"/>
      <c r="TNC194" s="148"/>
      <c r="TND194" s="148"/>
      <c r="TNE194" s="148"/>
      <c r="TNF194" s="148"/>
      <c r="TNG194" s="148"/>
      <c r="TNH194" s="148"/>
      <c r="TNI194" s="148"/>
      <c r="TNJ194" s="148"/>
      <c r="TNK194" s="148"/>
      <c r="TNL194" s="148"/>
      <c r="TNM194" s="148"/>
      <c r="TNN194" s="148"/>
      <c r="TNO194" s="148"/>
      <c r="TNP194" s="148"/>
      <c r="TNQ194" s="148"/>
      <c r="TNR194" s="148"/>
      <c r="TNS194" s="148"/>
      <c r="TNT194" s="148"/>
      <c r="TNU194" s="148"/>
      <c r="TNV194" s="148"/>
      <c r="TNW194" s="148"/>
      <c r="TNX194" s="148"/>
      <c r="TNY194" s="148"/>
      <c r="TNZ194" s="148"/>
      <c r="TOA194" s="148"/>
      <c r="TOB194" s="148"/>
      <c r="TOC194" s="148"/>
      <c r="TOD194" s="148"/>
      <c r="TOE194" s="148"/>
      <c r="TOF194" s="148"/>
      <c r="TOG194" s="148"/>
      <c r="TOH194" s="148"/>
      <c r="TOI194" s="148"/>
      <c r="TOJ194" s="148"/>
      <c r="TOK194" s="148"/>
      <c r="TOL194" s="148"/>
      <c r="TOM194" s="148"/>
      <c r="TON194" s="148"/>
      <c r="TOO194" s="148"/>
      <c r="TOP194" s="148"/>
      <c r="TOQ194" s="148"/>
      <c r="TOR194" s="148"/>
      <c r="TOS194" s="148"/>
      <c r="TOT194" s="148"/>
      <c r="TOU194" s="148"/>
      <c r="TOV194" s="148"/>
      <c r="TOW194" s="148"/>
      <c r="TOX194" s="148"/>
      <c r="TOY194" s="148"/>
      <c r="TOZ194" s="148"/>
      <c r="TPA194" s="148"/>
      <c r="TPB194" s="148"/>
      <c r="TPC194" s="148"/>
      <c r="TPD194" s="148"/>
      <c r="TPE194" s="148"/>
      <c r="TPF194" s="148"/>
      <c r="TPG194" s="148"/>
      <c r="TPH194" s="148"/>
      <c r="TPI194" s="148"/>
      <c r="TPJ194" s="148"/>
      <c r="TPK194" s="148"/>
      <c r="TPL194" s="148"/>
      <c r="TPM194" s="148"/>
      <c r="TPN194" s="148"/>
      <c r="TPO194" s="148"/>
      <c r="TPP194" s="148"/>
      <c r="TPQ194" s="148"/>
      <c r="TPR194" s="148"/>
      <c r="TPS194" s="148"/>
      <c r="TPT194" s="148"/>
      <c r="TPU194" s="148"/>
      <c r="TPV194" s="148"/>
      <c r="TPW194" s="148"/>
      <c r="TPX194" s="148"/>
      <c r="TPY194" s="148"/>
      <c r="TPZ194" s="148"/>
      <c r="TQA194" s="148"/>
      <c r="TQB194" s="148"/>
      <c r="TQC194" s="148"/>
      <c r="TQD194" s="148"/>
      <c r="TQE194" s="148"/>
      <c r="TQF194" s="148"/>
      <c r="TQG194" s="148"/>
      <c r="TQH194" s="148"/>
      <c r="TQI194" s="148"/>
      <c r="TQJ194" s="148"/>
      <c r="TQK194" s="148"/>
      <c r="TQL194" s="148"/>
      <c r="TQM194" s="148"/>
      <c r="TQN194" s="148"/>
      <c r="TQO194" s="148"/>
      <c r="TQP194" s="148"/>
      <c r="TQQ194" s="148"/>
      <c r="TQR194" s="148"/>
      <c r="TQS194" s="148"/>
      <c r="TQT194" s="148"/>
      <c r="TQU194" s="148"/>
      <c r="TQV194" s="148"/>
      <c r="TQW194" s="148"/>
      <c r="TQX194" s="148"/>
      <c r="TQY194" s="148"/>
      <c r="TQZ194" s="148"/>
      <c r="TRA194" s="148"/>
      <c r="TRB194" s="148"/>
      <c r="TRC194" s="148"/>
      <c r="TRD194" s="148"/>
      <c r="TRE194" s="148"/>
      <c r="TRF194" s="148"/>
      <c r="TRG194" s="148"/>
      <c r="TRH194" s="148"/>
      <c r="TRI194" s="148"/>
      <c r="TRJ194" s="148"/>
      <c r="TRK194" s="148"/>
      <c r="TRL194" s="148"/>
      <c r="TRM194" s="148"/>
      <c r="TRN194" s="148"/>
      <c r="TRO194" s="148"/>
      <c r="TRP194" s="148"/>
      <c r="TRQ194" s="148"/>
      <c r="TRR194" s="148"/>
      <c r="TRS194" s="148"/>
      <c r="TRT194" s="148"/>
      <c r="TRU194" s="148"/>
      <c r="TRV194" s="148"/>
      <c r="TRW194" s="148"/>
      <c r="TRX194" s="148"/>
      <c r="TRY194" s="148"/>
      <c r="TRZ194" s="148"/>
      <c r="TSA194" s="148"/>
      <c r="TSB194" s="148"/>
      <c r="TSC194" s="148"/>
      <c r="TSD194" s="148"/>
      <c r="TSE194" s="148"/>
      <c r="TSF194" s="148"/>
      <c r="TSG194" s="148"/>
      <c r="TSH194" s="148"/>
      <c r="TSI194" s="148"/>
      <c r="TSJ194" s="148"/>
      <c r="TSK194" s="148"/>
      <c r="TSL194" s="148"/>
      <c r="TSM194" s="148"/>
      <c r="TSN194" s="148"/>
      <c r="TSO194" s="148"/>
      <c r="TSP194" s="148"/>
      <c r="TSQ194" s="148"/>
      <c r="TSR194" s="148"/>
      <c r="TSS194" s="148"/>
      <c r="TST194" s="148"/>
      <c r="TSU194" s="148"/>
      <c r="TSV194" s="148"/>
      <c r="TSW194" s="148"/>
      <c r="TSX194" s="148"/>
      <c r="TSY194" s="148"/>
      <c r="TSZ194" s="148"/>
      <c r="TTA194" s="148"/>
      <c r="TTB194" s="148"/>
      <c r="TTC194" s="148"/>
      <c r="TTD194" s="148"/>
      <c r="TTE194" s="148"/>
      <c r="TTF194" s="148"/>
      <c r="TTG194" s="148"/>
      <c r="TTH194" s="148"/>
      <c r="TTI194" s="148"/>
      <c r="TTJ194" s="148"/>
      <c r="TTK194" s="148"/>
      <c r="TTL194" s="148"/>
      <c r="TTM194" s="148"/>
      <c r="TTN194" s="148"/>
      <c r="TTO194" s="148"/>
      <c r="TTP194" s="148"/>
      <c r="TTQ194" s="148"/>
      <c r="TTR194" s="148"/>
      <c r="TTS194" s="148"/>
      <c r="TTT194" s="148"/>
      <c r="TTU194" s="148"/>
      <c r="TTV194" s="148"/>
      <c r="TTW194" s="148"/>
      <c r="TTX194" s="148"/>
      <c r="TTY194" s="148"/>
      <c r="TTZ194" s="148"/>
      <c r="TUA194" s="148"/>
      <c r="TUB194" s="148"/>
      <c r="TUC194" s="148"/>
      <c r="TUD194" s="148"/>
      <c r="TUE194" s="148"/>
      <c r="TUF194" s="148"/>
      <c r="TUG194" s="148"/>
      <c r="TUH194" s="148"/>
      <c r="TUI194" s="148"/>
      <c r="TUJ194" s="148"/>
      <c r="TUK194" s="148"/>
      <c r="TUL194" s="148"/>
      <c r="TUM194" s="148"/>
      <c r="TUN194" s="148"/>
      <c r="TUO194" s="148"/>
      <c r="TUP194" s="148"/>
      <c r="TUQ194" s="148"/>
      <c r="TUR194" s="148"/>
      <c r="TUS194" s="148"/>
      <c r="TUT194" s="148"/>
      <c r="TUU194" s="148"/>
      <c r="TUV194" s="148"/>
      <c r="TUW194" s="148"/>
      <c r="TUX194" s="148"/>
      <c r="TUY194" s="148"/>
      <c r="TUZ194" s="148"/>
      <c r="TVA194" s="148"/>
      <c r="TVB194" s="148"/>
      <c r="TVC194" s="148"/>
      <c r="TVD194" s="148"/>
      <c r="TVE194" s="148"/>
      <c r="TVF194" s="148"/>
      <c r="TVG194" s="148"/>
      <c r="TVH194" s="148"/>
      <c r="TVI194" s="148"/>
      <c r="TVJ194" s="148"/>
      <c r="TVK194" s="148"/>
      <c r="TVL194" s="148"/>
      <c r="TVM194" s="148"/>
      <c r="TVN194" s="148"/>
      <c r="TVO194" s="148"/>
      <c r="TVP194" s="148"/>
      <c r="TVQ194" s="148"/>
      <c r="TVR194" s="148"/>
      <c r="TVS194" s="148"/>
      <c r="TVT194" s="148"/>
      <c r="TVU194" s="148"/>
      <c r="TVV194" s="148"/>
      <c r="TVW194" s="148"/>
      <c r="TVX194" s="148"/>
      <c r="TVY194" s="148"/>
      <c r="TVZ194" s="148"/>
      <c r="TWA194" s="148"/>
      <c r="TWB194" s="148"/>
      <c r="TWC194" s="148"/>
      <c r="TWD194" s="148"/>
      <c r="TWE194" s="148"/>
      <c r="TWF194" s="148"/>
      <c r="TWG194" s="148"/>
      <c r="TWH194" s="148"/>
      <c r="TWI194" s="148"/>
      <c r="TWJ194" s="148"/>
      <c r="TWK194" s="148"/>
      <c r="TWL194" s="148"/>
      <c r="TWM194" s="148"/>
      <c r="TWN194" s="148"/>
      <c r="TWO194" s="148"/>
      <c r="TWP194" s="148"/>
      <c r="TWQ194" s="148"/>
      <c r="TWR194" s="148"/>
      <c r="TWS194" s="148"/>
      <c r="TWT194" s="148"/>
      <c r="TWU194" s="148"/>
      <c r="TWV194" s="148"/>
      <c r="TWW194" s="148"/>
      <c r="TWX194" s="148"/>
      <c r="TWY194" s="148"/>
      <c r="TWZ194" s="148"/>
      <c r="TXA194" s="148"/>
      <c r="TXB194" s="148"/>
      <c r="TXC194" s="148"/>
      <c r="TXD194" s="148"/>
      <c r="TXE194" s="148"/>
      <c r="TXF194" s="148"/>
      <c r="TXG194" s="148"/>
      <c r="TXH194" s="148"/>
      <c r="TXI194" s="148"/>
      <c r="TXJ194" s="148"/>
      <c r="TXK194" s="148"/>
      <c r="TXL194" s="148"/>
      <c r="TXM194" s="148"/>
      <c r="TXN194" s="148"/>
      <c r="TXO194" s="148"/>
      <c r="TXP194" s="148"/>
      <c r="TXQ194" s="148"/>
      <c r="TXR194" s="148"/>
      <c r="TXS194" s="148"/>
      <c r="TXT194" s="148"/>
      <c r="TXU194" s="148"/>
      <c r="TXV194" s="148"/>
      <c r="TXW194" s="148"/>
      <c r="TXX194" s="148"/>
      <c r="TXY194" s="148"/>
      <c r="TXZ194" s="148"/>
      <c r="TYA194" s="148"/>
      <c r="TYB194" s="148"/>
      <c r="TYC194" s="148"/>
      <c r="TYD194" s="148"/>
      <c r="TYE194" s="148"/>
      <c r="TYF194" s="148"/>
      <c r="TYG194" s="148"/>
      <c r="TYH194" s="148"/>
      <c r="TYI194" s="148"/>
      <c r="TYJ194" s="148"/>
      <c r="TYK194" s="148"/>
      <c r="TYL194" s="148"/>
      <c r="TYM194" s="148"/>
      <c r="TYN194" s="148"/>
      <c r="TYO194" s="148"/>
      <c r="TYP194" s="148"/>
      <c r="TYQ194" s="148"/>
      <c r="TYR194" s="148"/>
      <c r="TYS194" s="148"/>
      <c r="TYT194" s="148"/>
      <c r="TYU194" s="148"/>
      <c r="TYV194" s="148"/>
      <c r="TYW194" s="148"/>
      <c r="TYX194" s="148"/>
      <c r="TYY194" s="148"/>
      <c r="TYZ194" s="148"/>
      <c r="TZA194" s="148"/>
      <c r="TZB194" s="148"/>
      <c r="TZC194" s="148"/>
      <c r="TZD194" s="148"/>
      <c r="TZE194" s="148"/>
      <c r="TZF194" s="148"/>
      <c r="TZG194" s="148"/>
      <c r="TZH194" s="148"/>
      <c r="TZI194" s="148"/>
      <c r="TZJ194" s="148"/>
      <c r="TZK194" s="148"/>
      <c r="TZL194" s="148"/>
      <c r="TZM194" s="148"/>
      <c r="TZN194" s="148"/>
      <c r="TZO194" s="148"/>
      <c r="TZP194" s="148"/>
      <c r="TZQ194" s="148"/>
      <c r="TZR194" s="148"/>
      <c r="TZS194" s="148"/>
      <c r="TZT194" s="148"/>
      <c r="TZU194" s="148"/>
      <c r="TZV194" s="148"/>
      <c r="TZW194" s="148"/>
      <c r="TZX194" s="148"/>
      <c r="TZY194" s="148"/>
      <c r="TZZ194" s="148"/>
      <c r="UAA194" s="148"/>
      <c r="UAB194" s="148"/>
      <c r="UAC194" s="148"/>
      <c r="UAD194" s="148"/>
      <c r="UAE194" s="148"/>
      <c r="UAF194" s="148"/>
      <c r="UAG194" s="148"/>
      <c r="UAH194" s="148"/>
      <c r="UAI194" s="148"/>
      <c r="UAJ194" s="148"/>
      <c r="UAK194" s="148"/>
      <c r="UAL194" s="148"/>
      <c r="UAM194" s="148"/>
      <c r="UAN194" s="148"/>
      <c r="UAO194" s="148"/>
      <c r="UAP194" s="148"/>
      <c r="UAQ194" s="148"/>
      <c r="UAR194" s="148"/>
      <c r="UAS194" s="148"/>
      <c r="UAT194" s="148"/>
      <c r="UAU194" s="148"/>
      <c r="UAV194" s="148"/>
      <c r="UAW194" s="148"/>
      <c r="UAX194" s="148"/>
      <c r="UAY194" s="148"/>
      <c r="UAZ194" s="148"/>
      <c r="UBA194" s="148"/>
      <c r="UBB194" s="148"/>
      <c r="UBC194" s="148"/>
      <c r="UBD194" s="148"/>
      <c r="UBE194" s="148"/>
      <c r="UBF194" s="148"/>
      <c r="UBG194" s="148"/>
      <c r="UBH194" s="148"/>
      <c r="UBI194" s="148"/>
      <c r="UBJ194" s="148"/>
      <c r="UBK194" s="148"/>
      <c r="UBL194" s="148"/>
      <c r="UBM194" s="148"/>
      <c r="UBN194" s="148"/>
      <c r="UBO194" s="148"/>
      <c r="UBP194" s="148"/>
      <c r="UBQ194" s="148"/>
      <c r="UBR194" s="148"/>
      <c r="UBS194" s="148"/>
      <c r="UBT194" s="148"/>
      <c r="UBU194" s="148"/>
      <c r="UBV194" s="148"/>
      <c r="UBW194" s="148"/>
      <c r="UBX194" s="148"/>
      <c r="UBY194" s="148"/>
      <c r="UBZ194" s="148"/>
      <c r="UCA194" s="148"/>
      <c r="UCB194" s="148"/>
      <c r="UCC194" s="148"/>
      <c r="UCD194" s="148"/>
      <c r="UCE194" s="148"/>
      <c r="UCF194" s="148"/>
      <c r="UCG194" s="148"/>
      <c r="UCH194" s="148"/>
      <c r="UCI194" s="148"/>
      <c r="UCJ194" s="148"/>
      <c r="UCK194" s="148"/>
      <c r="UCL194" s="148"/>
      <c r="UCM194" s="148"/>
      <c r="UCN194" s="148"/>
      <c r="UCO194" s="148"/>
      <c r="UCP194" s="148"/>
      <c r="UCQ194" s="148"/>
      <c r="UCR194" s="148"/>
      <c r="UCS194" s="148"/>
      <c r="UCT194" s="148"/>
      <c r="UCU194" s="148"/>
      <c r="UCV194" s="148"/>
      <c r="UCW194" s="148"/>
      <c r="UCX194" s="148"/>
      <c r="UCY194" s="148"/>
      <c r="UCZ194" s="148"/>
      <c r="UDA194" s="148"/>
      <c r="UDB194" s="148"/>
      <c r="UDC194" s="148"/>
      <c r="UDD194" s="148"/>
      <c r="UDE194" s="148"/>
      <c r="UDF194" s="148"/>
      <c r="UDG194" s="148"/>
      <c r="UDH194" s="148"/>
      <c r="UDI194" s="148"/>
      <c r="UDJ194" s="148"/>
      <c r="UDK194" s="148"/>
      <c r="UDL194" s="148"/>
      <c r="UDM194" s="148"/>
      <c r="UDN194" s="148"/>
      <c r="UDO194" s="148"/>
      <c r="UDP194" s="148"/>
      <c r="UDQ194" s="148"/>
      <c r="UDR194" s="148"/>
      <c r="UDS194" s="148"/>
      <c r="UDT194" s="148"/>
      <c r="UDU194" s="148"/>
      <c r="UDV194" s="148"/>
      <c r="UDW194" s="148"/>
      <c r="UDX194" s="148"/>
      <c r="UDY194" s="148"/>
      <c r="UDZ194" s="148"/>
      <c r="UEA194" s="148"/>
      <c r="UEB194" s="148"/>
      <c r="UEC194" s="148"/>
      <c r="UED194" s="148"/>
      <c r="UEE194" s="148"/>
      <c r="UEF194" s="148"/>
      <c r="UEG194" s="148"/>
      <c r="UEH194" s="148"/>
      <c r="UEI194" s="148"/>
      <c r="UEJ194" s="148"/>
      <c r="UEK194" s="148"/>
      <c r="UEL194" s="148"/>
      <c r="UEM194" s="148"/>
      <c r="UEN194" s="148"/>
      <c r="UEO194" s="148"/>
      <c r="UEP194" s="148"/>
      <c r="UEQ194" s="148"/>
      <c r="UER194" s="148"/>
      <c r="UES194" s="148"/>
      <c r="UET194" s="148"/>
      <c r="UEU194" s="148"/>
      <c r="UEV194" s="148"/>
      <c r="UEW194" s="148"/>
      <c r="UEX194" s="148"/>
      <c r="UEY194" s="148"/>
      <c r="UEZ194" s="148"/>
      <c r="UFA194" s="148"/>
      <c r="UFB194" s="148"/>
      <c r="UFC194" s="148"/>
      <c r="UFD194" s="148"/>
      <c r="UFE194" s="148"/>
      <c r="UFF194" s="148"/>
      <c r="UFG194" s="148"/>
      <c r="UFH194" s="148"/>
      <c r="UFI194" s="148"/>
      <c r="UFJ194" s="148"/>
      <c r="UFK194" s="148"/>
      <c r="UFL194" s="148"/>
      <c r="UFM194" s="148"/>
      <c r="UFN194" s="148"/>
      <c r="UFO194" s="148"/>
      <c r="UFP194" s="148"/>
      <c r="UFQ194" s="148"/>
      <c r="UFR194" s="148"/>
      <c r="UFS194" s="148"/>
      <c r="UFT194" s="148"/>
      <c r="UFU194" s="148"/>
      <c r="UFV194" s="148"/>
      <c r="UFW194" s="148"/>
      <c r="UFX194" s="148"/>
      <c r="UFY194" s="148"/>
      <c r="UFZ194" s="148"/>
      <c r="UGA194" s="148"/>
      <c r="UGB194" s="148"/>
      <c r="UGC194" s="148"/>
      <c r="UGD194" s="148"/>
      <c r="UGE194" s="148"/>
      <c r="UGF194" s="148"/>
      <c r="UGG194" s="148"/>
      <c r="UGH194" s="148"/>
      <c r="UGI194" s="148"/>
      <c r="UGJ194" s="148"/>
      <c r="UGK194" s="148"/>
      <c r="UGL194" s="148"/>
      <c r="UGM194" s="148"/>
      <c r="UGN194" s="148"/>
      <c r="UGO194" s="148"/>
      <c r="UGP194" s="148"/>
      <c r="UGQ194" s="148"/>
      <c r="UGR194" s="148"/>
      <c r="UGS194" s="148"/>
      <c r="UGT194" s="148"/>
      <c r="UGU194" s="148"/>
      <c r="UGV194" s="148"/>
      <c r="UGW194" s="148"/>
      <c r="UGX194" s="148"/>
      <c r="UGY194" s="148"/>
      <c r="UGZ194" s="148"/>
      <c r="UHA194" s="148"/>
      <c r="UHB194" s="148"/>
      <c r="UHC194" s="148"/>
      <c r="UHD194" s="148"/>
      <c r="UHE194" s="148"/>
      <c r="UHF194" s="148"/>
      <c r="UHG194" s="148"/>
      <c r="UHH194" s="148"/>
      <c r="UHI194" s="148"/>
      <c r="UHJ194" s="148"/>
      <c r="UHK194" s="148"/>
      <c r="UHL194" s="148"/>
      <c r="UHM194" s="148"/>
      <c r="UHN194" s="148"/>
      <c r="UHO194" s="148"/>
      <c r="UHP194" s="148"/>
      <c r="UHQ194" s="148"/>
      <c r="UHR194" s="148"/>
      <c r="UHS194" s="148"/>
      <c r="UHT194" s="148"/>
      <c r="UHU194" s="148"/>
      <c r="UHV194" s="148"/>
      <c r="UHW194" s="148"/>
      <c r="UHX194" s="148"/>
      <c r="UHY194" s="148"/>
      <c r="UHZ194" s="148"/>
      <c r="UIA194" s="148"/>
      <c r="UIB194" s="148"/>
      <c r="UIC194" s="148"/>
      <c r="UID194" s="148"/>
      <c r="UIE194" s="148"/>
      <c r="UIF194" s="148"/>
      <c r="UIG194" s="148"/>
      <c r="UIH194" s="148"/>
      <c r="UII194" s="148"/>
      <c r="UIJ194" s="148"/>
      <c r="UIK194" s="148"/>
      <c r="UIL194" s="148"/>
      <c r="UIM194" s="148"/>
      <c r="UIN194" s="148"/>
      <c r="UIO194" s="148"/>
      <c r="UIP194" s="148"/>
      <c r="UIQ194" s="148"/>
      <c r="UIR194" s="148"/>
      <c r="UIS194" s="148"/>
      <c r="UIT194" s="148"/>
      <c r="UIU194" s="148"/>
      <c r="UIV194" s="148"/>
      <c r="UIW194" s="148"/>
      <c r="UIX194" s="148"/>
      <c r="UIY194" s="148"/>
      <c r="UIZ194" s="148"/>
      <c r="UJA194" s="148"/>
      <c r="UJB194" s="148"/>
      <c r="UJC194" s="148"/>
      <c r="UJD194" s="148"/>
      <c r="UJE194" s="148"/>
      <c r="UJF194" s="148"/>
      <c r="UJG194" s="148"/>
      <c r="UJH194" s="148"/>
      <c r="UJI194" s="148"/>
      <c r="UJJ194" s="148"/>
      <c r="UJK194" s="148"/>
      <c r="UJL194" s="148"/>
      <c r="UJM194" s="148"/>
      <c r="UJN194" s="148"/>
      <c r="UJO194" s="148"/>
      <c r="UJP194" s="148"/>
      <c r="UJQ194" s="148"/>
      <c r="UJR194" s="148"/>
      <c r="UJS194" s="148"/>
      <c r="UJT194" s="148"/>
      <c r="UJU194" s="148"/>
      <c r="UJV194" s="148"/>
      <c r="UJW194" s="148"/>
      <c r="UJX194" s="148"/>
      <c r="UJY194" s="148"/>
      <c r="UJZ194" s="148"/>
      <c r="UKA194" s="148"/>
      <c r="UKB194" s="148"/>
      <c r="UKC194" s="148"/>
      <c r="UKD194" s="148"/>
      <c r="UKE194" s="148"/>
      <c r="UKF194" s="148"/>
      <c r="UKG194" s="148"/>
      <c r="UKH194" s="148"/>
      <c r="UKI194" s="148"/>
      <c r="UKJ194" s="148"/>
      <c r="UKK194" s="148"/>
      <c r="UKL194" s="148"/>
      <c r="UKM194" s="148"/>
      <c r="UKN194" s="148"/>
      <c r="UKO194" s="148"/>
      <c r="UKP194" s="148"/>
      <c r="UKQ194" s="148"/>
      <c r="UKR194" s="148"/>
      <c r="UKS194" s="148"/>
      <c r="UKT194" s="148"/>
      <c r="UKU194" s="148"/>
      <c r="UKV194" s="148"/>
      <c r="UKW194" s="148"/>
      <c r="UKX194" s="148"/>
      <c r="UKY194" s="148"/>
      <c r="UKZ194" s="148"/>
      <c r="ULA194" s="148"/>
      <c r="ULB194" s="148"/>
      <c r="ULC194" s="148"/>
      <c r="ULD194" s="148"/>
      <c r="ULE194" s="148"/>
      <c r="ULF194" s="148"/>
      <c r="ULG194" s="148"/>
      <c r="ULH194" s="148"/>
      <c r="ULI194" s="148"/>
      <c r="ULJ194" s="148"/>
      <c r="ULK194" s="148"/>
      <c r="ULL194" s="148"/>
      <c r="ULM194" s="148"/>
      <c r="ULN194" s="148"/>
      <c r="ULO194" s="148"/>
      <c r="ULP194" s="148"/>
      <c r="ULQ194" s="148"/>
      <c r="ULR194" s="148"/>
      <c r="ULS194" s="148"/>
      <c r="ULT194" s="148"/>
      <c r="ULU194" s="148"/>
      <c r="ULV194" s="148"/>
      <c r="ULW194" s="148"/>
      <c r="ULX194" s="148"/>
      <c r="ULY194" s="148"/>
      <c r="ULZ194" s="148"/>
      <c r="UMA194" s="148"/>
      <c r="UMB194" s="148"/>
      <c r="UMC194" s="148"/>
      <c r="UMD194" s="148"/>
      <c r="UME194" s="148"/>
      <c r="UMF194" s="148"/>
      <c r="UMG194" s="148"/>
      <c r="UMH194" s="148"/>
      <c r="UMI194" s="148"/>
      <c r="UMJ194" s="148"/>
      <c r="UMK194" s="148"/>
      <c r="UML194" s="148"/>
      <c r="UMM194" s="148"/>
      <c r="UMN194" s="148"/>
      <c r="UMO194" s="148"/>
      <c r="UMP194" s="148"/>
      <c r="UMQ194" s="148"/>
      <c r="UMR194" s="148"/>
      <c r="UMS194" s="148"/>
      <c r="UMT194" s="148"/>
      <c r="UMU194" s="148"/>
      <c r="UMV194" s="148"/>
      <c r="UMW194" s="148"/>
      <c r="UMX194" s="148"/>
      <c r="UMY194" s="148"/>
      <c r="UMZ194" s="148"/>
      <c r="UNA194" s="148"/>
      <c r="UNB194" s="148"/>
      <c r="UNC194" s="148"/>
      <c r="UND194" s="148"/>
      <c r="UNE194" s="148"/>
      <c r="UNF194" s="148"/>
      <c r="UNG194" s="148"/>
      <c r="UNH194" s="148"/>
      <c r="UNI194" s="148"/>
      <c r="UNJ194" s="148"/>
      <c r="UNK194" s="148"/>
      <c r="UNL194" s="148"/>
      <c r="UNM194" s="148"/>
      <c r="UNN194" s="148"/>
      <c r="UNO194" s="148"/>
      <c r="UNP194" s="148"/>
      <c r="UNQ194" s="148"/>
      <c r="UNR194" s="148"/>
      <c r="UNS194" s="148"/>
      <c r="UNT194" s="148"/>
      <c r="UNU194" s="148"/>
      <c r="UNV194" s="148"/>
      <c r="UNW194" s="148"/>
      <c r="UNX194" s="148"/>
      <c r="UNY194" s="148"/>
      <c r="UNZ194" s="148"/>
      <c r="UOA194" s="148"/>
      <c r="UOB194" s="148"/>
      <c r="UOC194" s="148"/>
      <c r="UOD194" s="148"/>
      <c r="UOE194" s="148"/>
      <c r="UOF194" s="148"/>
      <c r="UOG194" s="148"/>
      <c r="UOH194" s="148"/>
      <c r="UOI194" s="148"/>
      <c r="UOJ194" s="148"/>
      <c r="UOK194" s="148"/>
      <c r="UOL194" s="148"/>
      <c r="UOM194" s="148"/>
      <c r="UON194" s="148"/>
      <c r="UOO194" s="148"/>
      <c r="UOP194" s="148"/>
      <c r="UOQ194" s="148"/>
      <c r="UOR194" s="148"/>
      <c r="UOS194" s="148"/>
      <c r="UOT194" s="148"/>
      <c r="UOU194" s="148"/>
      <c r="UOV194" s="148"/>
      <c r="UOW194" s="148"/>
      <c r="UOX194" s="148"/>
      <c r="UOY194" s="148"/>
      <c r="UOZ194" s="148"/>
      <c r="UPA194" s="148"/>
      <c r="UPB194" s="148"/>
      <c r="UPC194" s="148"/>
      <c r="UPD194" s="148"/>
      <c r="UPE194" s="148"/>
      <c r="UPF194" s="148"/>
      <c r="UPG194" s="148"/>
      <c r="UPH194" s="148"/>
      <c r="UPI194" s="148"/>
      <c r="UPJ194" s="148"/>
      <c r="UPK194" s="148"/>
      <c r="UPL194" s="148"/>
      <c r="UPM194" s="148"/>
      <c r="UPN194" s="148"/>
      <c r="UPO194" s="148"/>
      <c r="UPP194" s="148"/>
      <c r="UPQ194" s="148"/>
      <c r="UPR194" s="148"/>
      <c r="UPS194" s="148"/>
      <c r="UPT194" s="148"/>
      <c r="UPU194" s="148"/>
      <c r="UPV194" s="148"/>
      <c r="UPW194" s="148"/>
      <c r="UPX194" s="148"/>
      <c r="UPY194" s="148"/>
      <c r="UPZ194" s="148"/>
      <c r="UQA194" s="148"/>
      <c r="UQB194" s="148"/>
      <c r="UQC194" s="148"/>
      <c r="UQD194" s="148"/>
      <c r="UQE194" s="148"/>
      <c r="UQF194" s="148"/>
      <c r="UQG194" s="148"/>
      <c r="UQH194" s="148"/>
      <c r="UQI194" s="148"/>
      <c r="UQJ194" s="148"/>
      <c r="UQK194" s="148"/>
      <c r="UQL194" s="148"/>
      <c r="UQM194" s="148"/>
      <c r="UQN194" s="148"/>
      <c r="UQO194" s="148"/>
      <c r="UQP194" s="148"/>
      <c r="UQQ194" s="148"/>
      <c r="UQR194" s="148"/>
      <c r="UQS194" s="148"/>
      <c r="UQT194" s="148"/>
      <c r="UQU194" s="148"/>
      <c r="UQV194" s="148"/>
      <c r="UQW194" s="148"/>
      <c r="UQX194" s="148"/>
      <c r="UQY194" s="148"/>
      <c r="UQZ194" s="148"/>
      <c r="URA194" s="148"/>
      <c r="URB194" s="148"/>
      <c r="URC194" s="148"/>
      <c r="URD194" s="148"/>
      <c r="URE194" s="148"/>
      <c r="URF194" s="148"/>
      <c r="URG194" s="148"/>
      <c r="URH194" s="148"/>
      <c r="URI194" s="148"/>
      <c r="URJ194" s="148"/>
      <c r="URK194" s="148"/>
      <c r="URL194" s="148"/>
      <c r="URM194" s="148"/>
      <c r="URN194" s="148"/>
      <c r="URO194" s="148"/>
      <c r="URP194" s="148"/>
      <c r="URQ194" s="148"/>
      <c r="URR194" s="148"/>
      <c r="URS194" s="148"/>
      <c r="URT194" s="148"/>
      <c r="URU194" s="148"/>
      <c r="URV194" s="148"/>
      <c r="URW194" s="148"/>
      <c r="URX194" s="148"/>
      <c r="URY194" s="148"/>
      <c r="URZ194" s="148"/>
      <c r="USA194" s="148"/>
      <c r="USB194" s="148"/>
      <c r="USC194" s="148"/>
      <c r="USD194" s="148"/>
      <c r="USE194" s="148"/>
      <c r="USF194" s="148"/>
      <c r="USG194" s="148"/>
      <c r="USH194" s="148"/>
      <c r="USI194" s="148"/>
      <c r="USJ194" s="148"/>
      <c r="USK194" s="148"/>
      <c r="USL194" s="148"/>
      <c r="USM194" s="148"/>
      <c r="USN194" s="148"/>
      <c r="USO194" s="148"/>
      <c r="USP194" s="148"/>
      <c r="USQ194" s="148"/>
      <c r="USR194" s="148"/>
      <c r="USS194" s="148"/>
      <c r="UST194" s="148"/>
      <c r="USU194" s="148"/>
      <c r="USV194" s="148"/>
      <c r="USW194" s="148"/>
      <c r="USX194" s="148"/>
      <c r="USY194" s="148"/>
      <c r="USZ194" s="148"/>
      <c r="UTA194" s="148"/>
      <c r="UTB194" s="148"/>
      <c r="UTC194" s="148"/>
      <c r="UTD194" s="148"/>
      <c r="UTE194" s="148"/>
      <c r="UTF194" s="148"/>
      <c r="UTG194" s="148"/>
      <c r="UTH194" s="148"/>
      <c r="UTI194" s="148"/>
      <c r="UTJ194" s="148"/>
      <c r="UTK194" s="148"/>
      <c r="UTL194" s="148"/>
      <c r="UTM194" s="148"/>
      <c r="UTN194" s="148"/>
      <c r="UTO194" s="148"/>
      <c r="UTP194" s="148"/>
      <c r="UTQ194" s="148"/>
      <c r="UTR194" s="148"/>
      <c r="UTS194" s="148"/>
      <c r="UTT194" s="148"/>
      <c r="UTU194" s="148"/>
      <c r="UTV194" s="148"/>
      <c r="UTW194" s="148"/>
      <c r="UTX194" s="148"/>
      <c r="UTY194" s="148"/>
      <c r="UTZ194" s="148"/>
      <c r="UUA194" s="148"/>
      <c r="UUB194" s="148"/>
      <c r="UUC194" s="148"/>
      <c r="UUD194" s="148"/>
      <c r="UUE194" s="148"/>
      <c r="UUF194" s="148"/>
      <c r="UUG194" s="148"/>
      <c r="UUH194" s="148"/>
      <c r="UUI194" s="148"/>
      <c r="UUJ194" s="148"/>
      <c r="UUK194" s="148"/>
      <c r="UUL194" s="148"/>
      <c r="UUM194" s="148"/>
      <c r="UUN194" s="148"/>
      <c r="UUO194" s="148"/>
      <c r="UUP194" s="148"/>
      <c r="UUQ194" s="148"/>
      <c r="UUR194" s="148"/>
      <c r="UUS194" s="148"/>
      <c r="UUT194" s="148"/>
      <c r="UUU194" s="148"/>
      <c r="UUV194" s="148"/>
      <c r="UUW194" s="148"/>
      <c r="UUX194" s="148"/>
      <c r="UUY194" s="148"/>
      <c r="UUZ194" s="148"/>
      <c r="UVA194" s="148"/>
      <c r="UVB194" s="148"/>
      <c r="UVC194" s="148"/>
      <c r="UVD194" s="148"/>
      <c r="UVE194" s="148"/>
      <c r="UVF194" s="148"/>
      <c r="UVG194" s="148"/>
      <c r="UVH194" s="148"/>
      <c r="UVI194" s="148"/>
      <c r="UVJ194" s="148"/>
      <c r="UVK194" s="148"/>
      <c r="UVL194" s="148"/>
      <c r="UVM194" s="148"/>
      <c r="UVN194" s="148"/>
      <c r="UVO194" s="148"/>
      <c r="UVP194" s="148"/>
      <c r="UVQ194" s="148"/>
      <c r="UVR194" s="148"/>
      <c r="UVS194" s="148"/>
      <c r="UVT194" s="148"/>
      <c r="UVU194" s="148"/>
      <c r="UVV194" s="148"/>
      <c r="UVW194" s="148"/>
      <c r="UVX194" s="148"/>
      <c r="UVY194" s="148"/>
      <c r="UVZ194" s="148"/>
      <c r="UWA194" s="148"/>
      <c r="UWB194" s="148"/>
      <c r="UWC194" s="148"/>
      <c r="UWD194" s="148"/>
      <c r="UWE194" s="148"/>
      <c r="UWF194" s="148"/>
      <c r="UWG194" s="148"/>
      <c r="UWH194" s="148"/>
      <c r="UWI194" s="148"/>
      <c r="UWJ194" s="148"/>
      <c r="UWK194" s="148"/>
      <c r="UWL194" s="148"/>
      <c r="UWM194" s="148"/>
      <c r="UWN194" s="148"/>
      <c r="UWO194" s="148"/>
      <c r="UWP194" s="148"/>
      <c r="UWQ194" s="148"/>
      <c r="UWR194" s="148"/>
      <c r="UWS194" s="148"/>
      <c r="UWT194" s="148"/>
      <c r="UWU194" s="148"/>
      <c r="UWV194" s="148"/>
      <c r="UWW194" s="148"/>
      <c r="UWX194" s="148"/>
      <c r="UWY194" s="148"/>
      <c r="UWZ194" s="148"/>
      <c r="UXA194" s="148"/>
      <c r="UXB194" s="148"/>
      <c r="UXC194" s="148"/>
      <c r="UXD194" s="148"/>
      <c r="UXE194" s="148"/>
      <c r="UXF194" s="148"/>
      <c r="UXG194" s="148"/>
      <c r="UXH194" s="148"/>
      <c r="UXI194" s="148"/>
      <c r="UXJ194" s="148"/>
      <c r="UXK194" s="148"/>
      <c r="UXL194" s="148"/>
      <c r="UXM194" s="148"/>
      <c r="UXN194" s="148"/>
      <c r="UXO194" s="148"/>
      <c r="UXP194" s="148"/>
      <c r="UXQ194" s="148"/>
      <c r="UXR194" s="148"/>
      <c r="UXS194" s="148"/>
      <c r="UXT194" s="148"/>
      <c r="UXU194" s="148"/>
      <c r="UXV194" s="148"/>
      <c r="UXW194" s="148"/>
      <c r="UXX194" s="148"/>
      <c r="UXY194" s="148"/>
      <c r="UXZ194" s="148"/>
      <c r="UYA194" s="148"/>
      <c r="UYB194" s="148"/>
      <c r="UYC194" s="148"/>
      <c r="UYD194" s="148"/>
      <c r="UYE194" s="148"/>
      <c r="UYF194" s="148"/>
      <c r="UYG194" s="148"/>
      <c r="UYH194" s="148"/>
      <c r="UYI194" s="148"/>
      <c r="UYJ194" s="148"/>
      <c r="UYK194" s="148"/>
      <c r="UYL194" s="148"/>
      <c r="UYM194" s="148"/>
      <c r="UYN194" s="148"/>
      <c r="UYO194" s="148"/>
      <c r="UYP194" s="148"/>
      <c r="UYQ194" s="148"/>
      <c r="UYR194" s="148"/>
      <c r="UYS194" s="148"/>
      <c r="UYT194" s="148"/>
      <c r="UYU194" s="148"/>
      <c r="UYV194" s="148"/>
      <c r="UYW194" s="148"/>
      <c r="UYX194" s="148"/>
      <c r="UYY194" s="148"/>
      <c r="UYZ194" s="148"/>
      <c r="UZA194" s="148"/>
      <c r="UZB194" s="148"/>
      <c r="UZC194" s="148"/>
      <c r="UZD194" s="148"/>
      <c r="UZE194" s="148"/>
      <c r="UZF194" s="148"/>
      <c r="UZG194" s="148"/>
      <c r="UZH194" s="148"/>
      <c r="UZI194" s="148"/>
      <c r="UZJ194" s="148"/>
      <c r="UZK194" s="148"/>
      <c r="UZL194" s="148"/>
      <c r="UZM194" s="148"/>
      <c r="UZN194" s="148"/>
      <c r="UZO194" s="148"/>
      <c r="UZP194" s="148"/>
      <c r="UZQ194" s="148"/>
      <c r="UZR194" s="148"/>
      <c r="UZS194" s="148"/>
      <c r="UZT194" s="148"/>
      <c r="UZU194" s="148"/>
      <c r="UZV194" s="148"/>
      <c r="UZW194" s="148"/>
      <c r="UZX194" s="148"/>
      <c r="UZY194" s="148"/>
      <c r="UZZ194" s="148"/>
      <c r="VAA194" s="148"/>
      <c r="VAB194" s="148"/>
      <c r="VAC194" s="148"/>
      <c r="VAD194" s="148"/>
      <c r="VAE194" s="148"/>
      <c r="VAF194" s="148"/>
      <c r="VAG194" s="148"/>
      <c r="VAH194" s="148"/>
      <c r="VAI194" s="148"/>
      <c r="VAJ194" s="148"/>
      <c r="VAK194" s="148"/>
      <c r="VAL194" s="148"/>
      <c r="VAM194" s="148"/>
      <c r="VAN194" s="148"/>
      <c r="VAO194" s="148"/>
      <c r="VAP194" s="148"/>
      <c r="VAQ194" s="148"/>
      <c r="VAR194" s="148"/>
      <c r="VAS194" s="148"/>
      <c r="VAT194" s="148"/>
      <c r="VAU194" s="148"/>
      <c r="VAV194" s="148"/>
      <c r="VAW194" s="148"/>
      <c r="VAX194" s="148"/>
      <c r="VAY194" s="148"/>
      <c r="VAZ194" s="148"/>
      <c r="VBA194" s="148"/>
      <c r="VBB194" s="148"/>
      <c r="VBC194" s="148"/>
      <c r="VBD194" s="148"/>
      <c r="VBE194" s="148"/>
      <c r="VBF194" s="148"/>
      <c r="VBG194" s="148"/>
      <c r="VBH194" s="148"/>
      <c r="VBI194" s="148"/>
      <c r="VBJ194" s="148"/>
      <c r="VBK194" s="148"/>
      <c r="VBL194" s="148"/>
      <c r="VBM194" s="148"/>
      <c r="VBN194" s="148"/>
      <c r="VBO194" s="148"/>
      <c r="VBP194" s="148"/>
      <c r="VBQ194" s="148"/>
      <c r="VBR194" s="148"/>
      <c r="VBS194" s="148"/>
      <c r="VBT194" s="148"/>
      <c r="VBU194" s="148"/>
      <c r="VBV194" s="148"/>
      <c r="VBW194" s="148"/>
      <c r="VBX194" s="148"/>
      <c r="VBY194" s="148"/>
      <c r="VBZ194" s="148"/>
      <c r="VCA194" s="148"/>
      <c r="VCB194" s="148"/>
      <c r="VCC194" s="148"/>
      <c r="VCD194" s="148"/>
      <c r="VCE194" s="148"/>
      <c r="VCF194" s="148"/>
      <c r="VCG194" s="148"/>
      <c r="VCH194" s="148"/>
      <c r="VCI194" s="148"/>
      <c r="VCJ194" s="148"/>
      <c r="VCK194" s="148"/>
      <c r="VCL194" s="148"/>
      <c r="VCM194" s="148"/>
      <c r="VCN194" s="148"/>
      <c r="VCO194" s="148"/>
      <c r="VCP194" s="148"/>
      <c r="VCQ194" s="148"/>
      <c r="VCR194" s="148"/>
      <c r="VCS194" s="148"/>
      <c r="VCT194" s="148"/>
      <c r="VCU194" s="148"/>
      <c r="VCV194" s="148"/>
      <c r="VCW194" s="148"/>
      <c r="VCX194" s="148"/>
      <c r="VCY194" s="148"/>
      <c r="VCZ194" s="148"/>
      <c r="VDA194" s="148"/>
      <c r="VDB194" s="148"/>
      <c r="VDC194" s="148"/>
      <c r="VDD194" s="148"/>
      <c r="VDE194" s="148"/>
      <c r="VDF194" s="148"/>
      <c r="VDG194" s="148"/>
      <c r="VDH194" s="148"/>
      <c r="VDI194" s="148"/>
      <c r="VDJ194" s="148"/>
      <c r="VDK194" s="148"/>
      <c r="VDL194" s="148"/>
      <c r="VDM194" s="148"/>
      <c r="VDN194" s="148"/>
      <c r="VDO194" s="148"/>
      <c r="VDP194" s="148"/>
      <c r="VDQ194" s="148"/>
      <c r="VDR194" s="148"/>
      <c r="VDS194" s="148"/>
      <c r="VDT194" s="148"/>
      <c r="VDU194" s="148"/>
      <c r="VDV194" s="148"/>
      <c r="VDW194" s="148"/>
      <c r="VDX194" s="148"/>
      <c r="VDY194" s="148"/>
      <c r="VDZ194" s="148"/>
      <c r="VEA194" s="148"/>
      <c r="VEB194" s="148"/>
      <c r="VEC194" s="148"/>
      <c r="VED194" s="148"/>
      <c r="VEE194" s="148"/>
      <c r="VEF194" s="148"/>
      <c r="VEG194" s="148"/>
      <c r="VEH194" s="148"/>
      <c r="VEI194" s="148"/>
      <c r="VEJ194" s="148"/>
      <c r="VEK194" s="148"/>
      <c r="VEL194" s="148"/>
      <c r="VEM194" s="148"/>
      <c r="VEN194" s="148"/>
      <c r="VEO194" s="148"/>
      <c r="VEP194" s="148"/>
      <c r="VEQ194" s="148"/>
      <c r="VER194" s="148"/>
      <c r="VES194" s="148"/>
      <c r="VET194" s="148"/>
      <c r="VEU194" s="148"/>
      <c r="VEV194" s="148"/>
      <c r="VEW194" s="148"/>
      <c r="VEX194" s="148"/>
      <c r="VEY194" s="148"/>
      <c r="VEZ194" s="148"/>
      <c r="VFA194" s="148"/>
      <c r="VFB194" s="148"/>
      <c r="VFC194" s="148"/>
      <c r="VFD194" s="148"/>
      <c r="VFE194" s="148"/>
      <c r="VFF194" s="148"/>
      <c r="VFG194" s="148"/>
      <c r="VFH194" s="148"/>
      <c r="VFI194" s="148"/>
      <c r="VFJ194" s="148"/>
      <c r="VFK194" s="148"/>
      <c r="VFL194" s="148"/>
      <c r="VFM194" s="148"/>
      <c r="VFN194" s="148"/>
      <c r="VFO194" s="148"/>
      <c r="VFP194" s="148"/>
      <c r="VFQ194" s="148"/>
      <c r="VFR194" s="148"/>
      <c r="VFS194" s="148"/>
      <c r="VFT194" s="148"/>
      <c r="VFU194" s="148"/>
      <c r="VFV194" s="148"/>
      <c r="VFW194" s="148"/>
      <c r="VFX194" s="148"/>
      <c r="VFY194" s="148"/>
      <c r="VFZ194" s="148"/>
      <c r="VGA194" s="148"/>
      <c r="VGB194" s="148"/>
      <c r="VGC194" s="148"/>
      <c r="VGD194" s="148"/>
      <c r="VGE194" s="148"/>
      <c r="VGF194" s="148"/>
      <c r="VGG194" s="148"/>
      <c r="VGH194" s="148"/>
      <c r="VGI194" s="148"/>
      <c r="VGJ194" s="148"/>
      <c r="VGK194" s="148"/>
      <c r="VGL194" s="148"/>
      <c r="VGM194" s="148"/>
      <c r="VGN194" s="148"/>
      <c r="VGO194" s="148"/>
      <c r="VGP194" s="148"/>
      <c r="VGQ194" s="148"/>
      <c r="VGR194" s="148"/>
      <c r="VGS194" s="148"/>
      <c r="VGT194" s="148"/>
      <c r="VGU194" s="148"/>
      <c r="VGV194" s="148"/>
      <c r="VGW194" s="148"/>
      <c r="VGX194" s="148"/>
      <c r="VGY194" s="148"/>
      <c r="VGZ194" s="148"/>
      <c r="VHA194" s="148"/>
      <c r="VHB194" s="148"/>
      <c r="VHC194" s="148"/>
      <c r="VHD194" s="148"/>
      <c r="VHE194" s="148"/>
      <c r="VHF194" s="148"/>
      <c r="VHG194" s="148"/>
      <c r="VHH194" s="148"/>
      <c r="VHI194" s="148"/>
      <c r="VHJ194" s="148"/>
      <c r="VHK194" s="148"/>
      <c r="VHL194" s="148"/>
      <c r="VHM194" s="148"/>
      <c r="VHN194" s="148"/>
      <c r="VHO194" s="148"/>
      <c r="VHP194" s="148"/>
      <c r="VHQ194" s="148"/>
      <c r="VHR194" s="148"/>
      <c r="VHS194" s="148"/>
      <c r="VHT194" s="148"/>
      <c r="VHU194" s="148"/>
      <c r="VHV194" s="148"/>
      <c r="VHW194" s="148"/>
      <c r="VHX194" s="148"/>
      <c r="VHY194" s="148"/>
      <c r="VHZ194" s="148"/>
      <c r="VIA194" s="148"/>
      <c r="VIB194" s="148"/>
      <c r="VIC194" s="148"/>
      <c r="VID194" s="148"/>
      <c r="VIE194" s="148"/>
      <c r="VIF194" s="148"/>
      <c r="VIG194" s="148"/>
      <c r="VIH194" s="148"/>
      <c r="VII194" s="148"/>
      <c r="VIJ194" s="148"/>
      <c r="VIK194" s="148"/>
      <c r="VIL194" s="148"/>
      <c r="VIM194" s="148"/>
      <c r="VIN194" s="148"/>
      <c r="VIO194" s="148"/>
      <c r="VIP194" s="148"/>
      <c r="VIQ194" s="148"/>
      <c r="VIR194" s="148"/>
      <c r="VIS194" s="148"/>
      <c r="VIT194" s="148"/>
      <c r="VIU194" s="148"/>
      <c r="VIV194" s="148"/>
      <c r="VIW194" s="148"/>
      <c r="VIX194" s="148"/>
      <c r="VIY194" s="148"/>
      <c r="VIZ194" s="148"/>
      <c r="VJA194" s="148"/>
      <c r="VJB194" s="148"/>
      <c r="VJC194" s="148"/>
      <c r="VJD194" s="148"/>
      <c r="VJE194" s="148"/>
      <c r="VJF194" s="148"/>
      <c r="VJG194" s="148"/>
      <c r="VJH194" s="148"/>
      <c r="VJI194" s="148"/>
      <c r="VJJ194" s="148"/>
      <c r="VJK194" s="148"/>
      <c r="VJL194" s="148"/>
      <c r="VJM194" s="148"/>
      <c r="VJN194" s="148"/>
      <c r="VJO194" s="148"/>
      <c r="VJP194" s="148"/>
      <c r="VJQ194" s="148"/>
      <c r="VJR194" s="148"/>
      <c r="VJS194" s="148"/>
      <c r="VJT194" s="148"/>
      <c r="VJU194" s="148"/>
      <c r="VJV194" s="148"/>
      <c r="VJW194" s="148"/>
      <c r="VJX194" s="148"/>
      <c r="VJY194" s="148"/>
      <c r="VJZ194" s="148"/>
      <c r="VKA194" s="148"/>
      <c r="VKB194" s="148"/>
      <c r="VKC194" s="148"/>
      <c r="VKD194" s="148"/>
      <c r="VKE194" s="148"/>
      <c r="VKF194" s="148"/>
      <c r="VKG194" s="148"/>
      <c r="VKH194" s="148"/>
      <c r="VKI194" s="148"/>
      <c r="VKJ194" s="148"/>
      <c r="VKK194" s="148"/>
      <c r="VKL194" s="148"/>
      <c r="VKM194" s="148"/>
      <c r="VKN194" s="148"/>
      <c r="VKO194" s="148"/>
      <c r="VKP194" s="148"/>
      <c r="VKQ194" s="148"/>
      <c r="VKR194" s="148"/>
      <c r="VKS194" s="148"/>
      <c r="VKT194" s="148"/>
      <c r="VKU194" s="148"/>
      <c r="VKV194" s="148"/>
      <c r="VKW194" s="148"/>
      <c r="VKX194" s="148"/>
      <c r="VKY194" s="148"/>
      <c r="VKZ194" s="148"/>
      <c r="VLA194" s="148"/>
      <c r="VLB194" s="148"/>
      <c r="VLC194" s="148"/>
      <c r="VLD194" s="148"/>
      <c r="VLE194" s="148"/>
      <c r="VLF194" s="148"/>
      <c r="VLG194" s="148"/>
      <c r="VLH194" s="148"/>
      <c r="VLI194" s="148"/>
      <c r="VLJ194" s="148"/>
      <c r="VLK194" s="148"/>
      <c r="VLL194" s="148"/>
      <c r="VLM194" s="148"/>
      <c r="VLN194" s="148"/>
      <c r="VLO194" s="148"/>
      <c r="VLP194" s="148"/>
      <c r="VLQ194" s="148"/>
      <c r="VLR194" s="148"/>
      <c r="VLS194" s="148"/>
      <c r="VLT194" s="148"/>
      <c r="VLU194" s="148"/>
      <c r="VLV194" s="148"/>
      <c r="VLW194" s="148"/>
      <c r="VLX194" s="148"/>
      <c r="VLY194" s="148"/>
      <c r="VLZ194" s="148"/>
      <c r="VMA194" s="148"/>
      <c r="VMB194" s="148"/>
      <c r="VMC194" s="148"/>
      <c r="VMD194" s="148"/>
      <c r="VME194" s="148"/>
      <c r="VMF194" s="148"/>
      <c r="VMG194" s="148"/>
      <c r="VMH194" s="148"/>
      <c r="VMI194" s="148"/>
      <c r="VMJ194" s="148"/>
      <c r="VMK194" s="148"/>
      <c r="VML194" s="148"/>
      <c r="VMM194" s="148"/>
      <c r="VMN194" s="148"/>
      <c r="VMO194" s="148"/>
      <c r="VMP194" s="148"/>
      <c r="VMQ194" s="148"/>
      <c r="VMR194" s="148"/>
      <c r="VMS194" s="148"/>
      <c r="VMT194" s="148"/>
      <c r="VMU194" s="148"/>
      <c r="VMV194" s="148"/>
      <c r="VMW194" s="148"/>
      <c r="VMX194" s="148"/>
      <c r="VMY194" s="148"/>
      <c r="VMZ194" s="148"/>
      <c r="VNA194" s="148"/>
      <c r="VNB194" s="148"/>
      <c r="VNC194" s="148"/>
      <c r="VND194" s="148"/>
      <c r="VNE194" s="148"/>
      <c r="VNF194" s="148"/>
      <c r="VNG194" s="148"/>
      <c r="VNH194" s="148"/>
      <c r="VNI194" s="148"/>
      <c r="VNJ194" s="148"/>
      <c r="VNK194" s="148"/>
      <c r="VNL194" s="148"/>
      <c r="VNM194" s="148"/>
      <c r="VNN194" s="148"/>
      <c r="VNO194" s="148"/>
      <c r="VNP194" s="148"/>
      <c r="VNQ194" s="148"/>
      <c r="VNR194" s="148"/>
      <c r="VNS194" s="148"/>
      <c r="VNT194" s="148"/>
      <c r="VNU194" s="148"/>
      <c r="VNV194" s="148"/>
      <c r="VNW194" s="148"/>
      <c r="VNX194" s="148"/>
      <c r="VNY194" s="148"/>
      <c r="VNZ194" s="148"/>
      <c r="VOA194" s="148"/>
      <c r="VOB194" s="148"/>
      <c r="VOC194" s="148"/>
      <c r="VOD194" s="148"/>
      <c r="VOE194" s="148"/>
      <c r="VOF194" s="148"/>
      <c r="VOG194" s="148"/>
      <c r="VOH194" s="148"/>
      <c r="VOI194" s="148"/>
      <c r="VOJ194" s="148"/>
      <c r="VOK194" s="148"/>
      <c r="VOL194" s="148"/>
      <c r="VOM194" s="148"/>
      <c r="VON194" s="148"/>
      <c r="VOO194" s="148"/>
      <c r="VOP194" s="148"/>
      <c r="VOQ194" s="148"/>
      <c r="VOR194" s="148"/>
      <c r="VOS194" s="148"/>
      <c r="VOT194" s="148"/>
      <c r="VOU194" s="148"/>
      <c r="VOV194" s="148"/>
      <c r="VOW194" s="148"/>
      <c r="VOX194" s="148"/>
      <c r="VOY194" s="148"/>
      <c r="VOZ194" s="148"/>
      <c r="VPA194" s="148"/>
      <c r="VPB194" s="148"/>
      <c r="VPC194" s="148"/>
      <c r="VPD194" s="148"/>
      <c r="VPE194" s="148"/>
      <c r="VPF194" s="148"/>
      <c r="VPG194" s="148"/>
      <c r="VPH194" s="148"/>
      <c r="VPI194" s="148"/>
      <c r="VPJ194" s="148"/>
      <c r="VPK194" s="148"/>
      <c r="VPL194" s="148"/>
      <c r="VPM194" s="148"/>
      <c r="VPN194" s="148"/>
      <c r="VPO194" s="148"/>
      <c r="VPP194" s="148"/>
      <c r="VPQ194" s="148"/>
      <c r="VPR194" s="148"/>
      <c r="VPS194" s="148"/>
      <c r="VPT194" s="148"/>
      <c r="VPU194" s="148"/>
      <c r="VPV194" s="148"/>
      <c r="VPW194" s="148"/>
      <c r="VPX194" s="148"/>
      <c r="VPY194" s="148"/>
      <c r="VPZ194" s="148"/>
      <c r="VQA194" s="148"/>
      <c r="VQB194" s="148"/>
      <c r="VQC194" s="148"/>
      <c r="VQD194" s="148"/>
      <c r="VQE194" s="148"/>
      <c r="VQF194" s="148"/>
      <c r="VQG194" s="148"/>
      <c r="VQH194" s="148"/>
      <c r="VQI194" s="148"/>
      <c r="VQJ194" s="148"/>
      <c r="VQK194" s="148"/>
      <c r="VQL194" s="148"/>
      <c r="VQM194" s="148"/>
      <c r="VQN194" s="148"/>
      <c r="VQO194" s="148"/>
      <c r="VQP194" s="148"/>
      <c r="VQQ194" s="148"/>
      <c r="VQR194" s="148"/>
      <c r="VQS194" s="148"/>
      <c r="VQT194" s="148"/>
      <c r="VQU194" s="148"/>
      <c r="VQV194" s="148"/>
      <c r="VQW194" s="148"/>
      <c r="VQX194" s="148"/>
      <c r="VQY194" s="148"/>
      <c r="VQZ194" s="148"/>
      <c r="VRA194" s="148"/>
      <c r="VRB194" s="148"/>
      <c r="VRC194" s="148"/>
      <c r="VRD194" s="148"/>
      <c r="VRE194" s="148"/>
      <c r="VRF194" s="148"/>
      <c r="VRG194" s="148"/>
      <c r="VRH194" s="148"/>
      <c r="VRI194" s="148"/>
      <c r="VRJ194" s="148"/>
      <c r="VRK194" s="148"/>
      <c r="VRL194" s="148"/>
      <c r="VRM194" s="148"/>
      <c r="VRN194" s="148"/>
      <c r="VRO194" s="148"/>
      <c r="VRP194" s="148"/>
      <c r="VRQ194" s="148"/>
      <c r="VRR194" s="148"/>
      <c r="VRS194" s="148"/>
      <c r="VRT194" s="148"/>
      <c r="VRU194" s="148"/>
      <c r="VRV194" s="148"/>
      <c r="VRW194" s="148"/>
      <c r="VRX194" s="148"/>
      <c r="VRY194" s="148"/>
      <c r="VRZ194" s="148"/>
      <c r="VSA194" s="148"/>
      <c r="VSB194" s="148"/>
      <c r="VSC194" s="148"/>
      <c r="VSD194" s="148"/>
      <c r="VSE194" s="148"/>
      <c r="VSF194" s="148"/>
      <c r="VSG194" s="148"/>
      <c r="VSH194" s="148"/>
      <c r="VSI194" s="148"/>
      <c r="VSJ194" s="148"/>
      <c r="VSK194" s="148"/>
      <c r="VSL194" s="148"/>
      <c r="VSM194" s="148"/>
      <c r="VSN194" s="148"/>
      <c r="VSO194" s="148"/>
      <c r="VSP194" s="148"/>
      <c r="VSQ194" s="148"/>
      <c r="VSR194" s="148"/>
      <c r="VSS194" s="148"/>
      <c r="VST194" s="148"/>
      <c r="VSU194" s="148"/>
      <c r="VSV194" s="148"/>
      <c r="VSW194" s="148"/>
      <c r="VSX194" s="148"/>
      <c r="VSY194" s="148"/>
      <c r="VSZ194" s="148"/>
      <c r="VTA194" s="148"/>
      <c r="VTB194" s="148"/>
      <c r="VTC194" s="148"/>
      <c r="VTD194" s="148"/>
      <c r="VTE194" s="148"/>
      <c r="VTF194" s="148"/>
      <c r="VTG194" s="148"/>
      <c r="VTH194" s="148"/>
      <c r="VTI194" s="148"/>
      <c r="VTJ194" s="148"/>
      <c r="VTK194" s="148"/>
      <c r="VTL194" s="148"/>
      <c r="VTM194" s="148"/>
      <c r="VTN194" s="148"/>
      <c r="VTO194" s="148"/>
      <c r="VTP194" s="148"/>
      <c r="VTQ194" s="148"/>
      <c r="VTR194" s="148"/>
      <c r="VTS194" s="148"/>
      <c r="VTT194" s="148"/>
      <c r="VTU194" s="148"/>
      <c r="VTV194" s="148"/>
      <c r="VTW194" s="148"/>
      <c r="VTX194" s="148"/>
      <c r="VTY194" s="148"/>
      <c r="VTZ194" s="148"/>
      <c r="VUA194" s="148"/>
      <c r="VUB194" s="148"/>
      <c r="VUC194" s="148"/>
      <c r="VUD194" s="148"/>
      <c r="VUE194" s="148"/>
      <c r="VUF194" s="148"/>
      <c r="VUG194" s="148"/>
      <c r="VUH194" s="148"/>
      <c r="VUI194" s="148"/>
      <c r="VUJ194" s="148"/>
      <c r="VUK194" s="148"/>
      <c r="VUL194" s="148"/>
      <c r="VUM194" s="148"/>
      <c r="VUN194" s="148"/>
      <c r="VUO194" s="148"/>
      <c r="VUP194" s="148"/>
      <c r="VUQ194" s="148"/>
      <c r="VUR194" s="148"/>
      <c r="VUS194" s="148"/>
      <c r="VUT194" s="148"/>
      <c r="VUU194" s="148"/>
      <c r="VUV194" s="148"/>
      <c r="VUW194" s="148"/>
      <c r="VUX194" s="148"/>
      <c r="VUY194" s="148"/>
      <c r="VUZ194" s="148"/>
      <c r="VVA194" s="148"/>
      <c r="VVB194" s="148"/>
      <c r="VVC194" s="148"/>
      <c r="VVD194" s="148"/>
      <c r="VVE194" s="148"/>
      <c r="VVF194" s="148"/>
      <c r="VVG194" s="148"/>
      <c r="VVH194" s="148"/>
      <c r="VVI194" s="148"/>
      <c r="VVJ194" s="148"/>
      <c r="VVK194" s="148"/>
      <c r="VVL194" s="148"/>
      <c r="VVM194" s="148"/>
      <c r="VVN194" s="148"/>
      <c r="VVO194" s="148"/>
      <c r="VVP194" s="148"/>
      <c r="VVQ194" s="148"/>
      <c r="VVR194" s="148"/>
      <c r="VVS194" s="148"/>
      <c r="VVT194" s="148"/>
      <c r="VVU194" s="148"/>
      <c r="VVV194" s="148"/>
      <c r="VVW194" s="148"/>
      <c r="VVX194" s="148"/>
      <c r="VVY194" s="148"/>
      <c r="VVZ194" s="148"/>
      <c r="VWA194" s="148"/>
      <c r="VWB194" s="148"/>
      <c r="VWC194" s="148"/>
      <c r="VWD194" s="148"/>
      <c r="VWE194" s="148"/>
      <c r="VWF194" s="148"/>
      <c r="VWG194" s="148"/>
      <c r="VWH194" s="148"/>
      <c r="VWI194" s="148"/>
      <c r="VWJ194" s="148"/>
      <c r="VWK194" s="148"/>
      <c r="VWL194" s="148"/>
      <c r="VWM194" s="148"/>
      <c r="VWN194" s="148"/>
      <c r="VWO194" s="148"/>
      <c r="VWP194" s="148"/>
      <c r="VWQ194" s="148"/>
      <c r="VWR194" s="148"/>
      <c r="VWS194" s="148"/>
      <c r="VWT194" s="148"/>
      <c r="VWU194" s="148"/>
      <c r="VWV194" s="148"/>
      <c r="VWW194" s="148"/>
      <c r="VWX194" s="148"/>
      <c r="VWY194" s="148"/>
      <c r="VWZ194" s="148"/>
      <c r="VXA194" s="148"/>
      <c r="VXB194" s="148"/>
      <c r="VXC194" s="148"/>
      <c r="VXD194" s="148"/>
      <c r="VXE194" s="148"/>
      <c r="VXF194" s="148"/>
      <c r="VXG194" s="148"/>
      <c r="VXH194" s="148"/>
      <c r="VXI194" s="148"/>
      <c r="VXJ194" s="148"/>
      <c r="VXK194" s="148"/>
      <c r="VXL194" s="148"/>
      <c r="VXM194" s="148"/>
      <c r="VXN194" s="148"/>
      <c r="VXO194" s="148"/>
      <c r="VXP194" s="148"/>
      <c r="VXQ194" s="148"/>
      <c r="VXR194" s="148"/>
      <c r="VXS194" s="148"/>
      <c r="VXT194" s="148"/>
      <c r="VXU194" s="148"/>
      <c r="VXV194" s="148"/>
      <c r="VXW194" s="148"/>
      <c r="VXX194" s="148"/>
      <c r="VXY194" s="148"/>
      <c r="VXZ194" s="148"/>
      <c r="VYA194" s="148"/>
      <c r="VYB194" s="148"/>
      <c r="VYC194" s="148"/>
      <c r="VYD194" s="148"/>
      <c r="VYE194" s="148"/>
      <c r="VYF194" s="148"/>
      <c r="VYG194" s="148"/>
      <c r="VYH194" s="148"/>
      <c r="VYI194" s="148"/>
      <c r="VYJ194" s="148"/>
      <c r="VYK194" s="148"/>
      <c r="VYL194" s="148"/>
      <c r="VYM194" s="148"/>
      <c r="VYN194" s="148"/>
      <c r="VYO194" s="148"/>
      <c r="VYP194" s="148"/>
      <c r="VYQ194" s="148"/>
      <c r="VYR194" s="148"/>
      <c r="VYS194" s="148"/>
      <c r="VYT194" s="148"/>
      <c r="VYU194" s="148"/>
      <c r="VYV194" s="148"/>
      <c r="VYW194" s="148"/>
      <c r="VYX194" s="148"/>
      <c r="VYY194" s="148"/>
      <c r="VYZ194" s="148"/>
      <c r="VZA194" s="148"/>
      <c r="VZB194" s="148"/>
      <c r="VZC194" s="148"/>
      <c r="VZD194" s="148"/>
      <c r="VZE194" s="148"/>
      <c r="VZF194" s="148"/>
      <c r="VZG194" s="148"/>
      <c r="VZH194" s="148"/>
      <c r="VZI194" s="148"/>
      <c r="VZJ194" s="148"/>
      <c r="VZK194" s="148"/>
      <c r="VZL194" s="148"/>
      <c r="VZM194" s="148"/>
      <c r="VZN194" s="148"/>
      <c r="VZO194" s="148"/>
      <c r="VZP194" s="148"/>
      <c r="VZQ194" s="148"/>
      <c r="VZR194" s="148"/>
      <c r="VZS194" s="148"/>
      <c r="VZT194" s="148"/>
      <c r="VZU194" s="148"/>
      <c r="VZV194" s="148"/>
      <c r="VZW194" s="148"/>
      <c r="VZX194" s="148"/>
      <c r="VZY194" s="148"/>
      <c r="VZZ194" s="148"/>
      <c r="WAA194" s="148"/>
      <c r="WAB194" s="148"/>
      <c r="WAC194" s="148"/>
      <c r="WAD194" s="148"/>
      <c r="WAE194" s="148"/>
      <c r="WAF194" s="148"/>
      <c r="WAG194" s="148"/>
      <c r="WAH194" s="148"/>
      <c r="WAI194" s="148"/>
      <c r="WAJ194" s="148"/>
      <c r="WAK194" s="148"/>
      <c r="WAL194" s="148"/>
      <c r="WAM194" s="148"/>
      <c r="WAN194" s="148"/>
      <c r="WAO194" s="148"/>
      <c r="WAP194" s="148"/>
      <c r="WAQ194" s="148"/>
      <c r="WAR194" s="148"/>
      <c r="WAS194" s="148"/>
      <c r="WAT194" s="148"/>
      <c r="WAU194" s="148"/>
      <c r="WAV194" s="148"/>
      <c r="WAW194" s="148"/>
      <c r="WAX194" s="148"/>
      <c r="WAY194" s="148"/>
      <c r="WAZ194" s="148"/>
      <c r="WBA194" s="148"/>
      <c r="WBB194" s="148"/>
      <c r="WBC194" s="148"/>
      <c r="WBD194" s="148"/>
      <c r="WBE194" s="148"/>
      <c r="WBF194" s="148"/>
      <c r="WBG194" s="148"/>
      <c r="WBH194" s="148"/>
      <c r="WBI194" s="148"/>
      <c r="WBJ194" s="148"/>
      <c r="WBK194" s="148"/>
      <c r="WBL194" s="148"/>
      <c r="WBM194" s="148"/>
      <c r="WBN194" s="148"/>
      <c r="WBO194" s="148"/>
      <c r="WBP194" s="148"/>
      <c r="WBQ194" s="148"/>
      <c r="WBR194" s="148"/>
      <c r="WBS194" s="148"/>
      <c r="WBT194" s="148"/>
      <c r="WBU194" s="148"/>
      <c r="WBV194" s="148"/>
      <c r="WBW194" s="148"/>
      <c r="WBX194" s="148"/>
      <c r="WBY194" s="148"/>
      <c r="WBZ194" s="148"/>
      <c r="WCA194" s="148"/>
      <c r="WCB194" s="148"/>
      <c r="WCC194" s="148"/>
      <c r="WCD194" s="148"/>
      <c r="WCE194" s="148"/>
      <c r="WCF194" s="148"/>
      <c r="WCG194" s="148"/>
      <c r="WCH194" s="148"/>
      <c r="WCI194" s="148"/>
      <c r="WCJ194" s="148"/>
      <c r="WCK194" s="148"/>
      <c r="WCL194" s="148"/>
      <c r="WCM194" s="148"/>
      <c r="WCN194" s="148"/>
      <c r="WCO194" s="148"/>
      <c r="WCP194" s="148"/>
      <c r="WCQ194" s="148"/>
      <c r="WCR194" s="148"/>
      <c r="WCS194" s="148"/>
      <c r="WCT194" s="148"/>
      <c r="WCU194" s="148"/>
      <c r="WCV194" s="148"/>
      <c r="WCW194" s="148"/>
      <c r="WCX194" s="148"/>
      <c r="WCY194" s="148"/>
      <c r="WCZ194" s="148"/>
      <c r="WDA194" s="148"/>
      <c r="WDB194" s="148"/>
      <c r="WDC194" s="148"/>
      <c r="WDD194" s="148"/>
      <c r="WDE194" s="148"/>
      <c r="WDF194" s="148"/>
      <c r="WDG194" s="148"/>
      <c r="WDH194" s="148"/>
      <c r="WDI194" s="148"/>
      <c r="WDJ194" s="148"/>
      <c r="WDK194" s="148"/>
      <c r="WDL194" s="148"/>
      <c r="WDM194" s="148"/>
      <c r="WDN194" s="148"/>
      <c r="WDO194" s="148"/>
      <c r="WDP194" s="148"/>
      <c r="WDQ194" s="148"/>
      <c r="WDR194" s="148"/>
      <c r="WDS194" s="148"/>
      <c r="WDT194" s="148"/>
      <c r="WDU194" s="148"/>
      <c r="WDV194" s="148"/>
      <c r="WDW194" s="148"/>
      <c r="WDX194" s="148"/>
      <c r="WDY194" s="148"/>
      <c r="WDZ194" s="148"/>
      <c r="WEA194" s="148"/>
      <c r="WEB194" s="148"/>
      <c r="WEC194" s="148"/>
      <c r="WED194" s="148"/>
      <c r="WEE194" s="148"/>
      <c r="WEF194" s="148"/>
      <c r="WEG194" s="148"/>
      <c r="WEH194" s="148"/>
      <c r="WEI194" s="148"/>
      <c r="WEJ194" s="148"/>
      <c r="WEK194" s="148"/>
      <c r="WEL194" s="148"/>
      <c r="WEM194" s="148"/>
      <c r="WEN194" s="148"/>
      <c r="WEO194" s="148"/>
      <c r="WEP194" s="148"/>
      <c r="WEQ194" s="148"/>
      <c r="WER194" s="148"/>
      <c r="WES194" s="148"/>
      <c r="WET194" s="148"/>
      <c r="WEU194" s="148"/>
      <c r="WEV194" s="148"/>
      <c r="WEW194" s="148"/>
      <c r="WEX194" s="148"/>
      <c r="WEY194" s="148"/>
      <c r="WEZ194" s="148"/>
      <c r="WFA194" s="148"/>
      <c r="WFB194" s="148"/>
      <c r="WFC194" s="148"/>
      <c r="WFD194" s="148"/>
      <c r="WFE194" s="148"/>
      <c r="WFF194" s="148"/>
      <c r="WFG194" s="148"/>
      <c r="WFH194" s="148"/>
      <c r="WFI194" s="148"/>
      <c r="WFJ194" s="148"/>
      <c r="WFK194" s="148"/>
      <c r="WFL194" s="148"/>
      <c r="WFM194" s="148"/>
      <c r="WFN194" s="148"/>
      <c r="WFO194" s="148"/>
      <c r="WFP194" s="148"/>
      <c r="WFQ194" s="148"/>
      <c r="WFR194" s="148"/>
      <c r="WFS194" s="148"/>
      <c r="WFT194" s="148"/>
      <c r="WFU194" s="148"/>
      <c r="WFV194" s="148"/>
      <c r="WFW194" s="148"/>
      <c r="WFX194" s="148"/>
      <c r="WFY194" s="148"/>
      <c r="WFZ194" s="148"/>
      <c r="WGA194" s="148"/>
      <c r="WGB194" s="148"/>
      <c r="WGC194" s="148"/>
      <c r="WGD194" s="148"/>
      <c r="WGE194" s="148"/>
      <c r="WGF194" s="148"/>
      <c r="WGG194" s="148"/>
      <c r="WGH194" s="148"/>
      <c r="WGI194" s="148"/>
      <c r="WGJ194" s="148"/>
      <c r="WGK194" s="148"/>
      <c r="WGL194" s="148"/>
      <c r="WGM194" s="148"/>
      <c r="WGN194" s="148"/>
      <c r="WGO194" s="148"/>
      <c r="WGP194" s="148"/>
      <c r="WGQ194" s="148"/>
      <c r="WGR194" s="148"/>
      <c r="WGS194" s="148"/>
      <c r="WGT194" s="148"/>
      <c r="WGU194" s="148"/>
      <c r="WGV194" s="148"/>
      <c r="WGW194" s="148"/>
      <c r="WGX194" s="148"/>
      <c r="WGY194" s="148"/>
      <c r="WGZ194" s="148"/>
      <c r="WHA194" s="148"/>
      <c r="WHB194" s="148"/>
      <c r="WHC194" s="148"/>
      <c r="WHD194" s="148"/>
      <c r="WHE194" s="148"/>
      <c r="WHF194" s="148"/>
      <c r="WHG194" s="148"/>
      <c r="WHH194" s="148"/>
      <c r="WHI194" s="148"/>
      <c r="WHJ194" s="148"/>
      <c r="WHK194" s="148"/>
      <c r="WHL194" s="148"/>
      <c r="WHM194" s="148"/>
      <c r="WHN194" s="148"/>
      <c r="WHO194" s="148"/>
      <c r="WHP194" s="148"/>
      <c r="WHQ194" s="148"/>
      <c r="WHR194" s="148"/>
      <c r="WHS194" s="148"/>
      <c r="WHT194" s="148"/>
      <c r="WHU194" s="148"/>
      <c r="WHV194" s="148"/>
      <c r="WHW194" s="148"/>
      <c r="WHX194" s="148"/>
      <c r="WHY194" s="148"/>
      <c r="WHZ194" s="148"/>
      <c r="WIA194" s="148"/>
      <c r="WIB194" s="148"/>
      <c r="WIC194" s="148"/>
      <c r="WID194" s="148"/>
      <c r="WIE194" s="148"/>
      <c r="WIF194" s="148"/>
      <c r="WIG194" s="148"/>
      <c r="WIH194" s="148"/>
      <c r="WII194" s="148"/>
      <c r="WIJ194" s="148"/>
      <c r="WIK194" s="148"/>
      <c r="WIL194" s="148"/>
      <c r="WIM194" s="148"/>
      <c r="WIN194" s="148"/>
      <c r="WIO194" s="148"/>
      <c r="WIP194" s="148"/>
      <c r="WIQ194" s="148"/>
      <c r="WIR194" s="148"/>
      <c r="WIS194" s="148"/>
      <c r="WIT194" s="148"/>
      <c r="WIU194" s="148"/>
      <c r="WIV194" s="148"/>
      <c r="WIW194" s="148"/>
      <c r="WIX194" s="148"/>
      <c r="WIY194" s="148"/>
      <c r="WIZ194" s="148"/>
      <c r="WJA194" s="148"/>
      <c r="WJB194" s="148"/>
      <c r="WJC194" s="148"/>
      <c r="WJD194" s="148"/>
      <c r="WJE194" s="148"/>
      <c r="WJF194" s="148"/>
      <c r="WJG194" s="148"/>
      <c r="WJH194" s="148"/>
      <c r="WJI194" s="148"/>
      <c r="WJJ194" s="148"/>
      <c r="WJK194" s="148"/>
      <c r="WJL194" s="148"/>
      <c r="WJM194" s="148"/>
      <c r="WJN194" s="148"/>
      <c r="WJO194" s="148"/>
      <c r="WJP194" s="148"/>
      <c r="WJQ194" s="148"/>
      <c r="WJR194" s="148"/>
      <c r="WJS194" s="148"/>
      <c r="WJT194" s="148"/>
      <c r="WJU194" s="148"/>
      <c r="WJV194" s="148"/>
      <c r="WJW194" s="148"/>
      <c r="WJX194" s="148"/>
      <c r="WJY194" s="148"/>
      <c r="WJZ194" s="148"/>
      <c r="WKA194" s="148"/>
      <c r="WKB194" s="148"/>
      <c r="WKC194" s="148"/>
      <c r="WKD194" s="148"/>
      <c r="WKE194" s="148"/>
      <c r="WKF194" s="148"/>
      <c r="WKG194" s="148"/>
      <c r="WKH194" s="148"/>
      <c r="WKI194" s="148"/>
      <c r="WKJ194" s="148"/>
      <c r="WKK194" s="148"/>
      <c r="WKL194" s="148"/>
      <c r="WKM194" s="148"/>
      <c r="WKN194" s="148"/>
      <c r="WKO194" s="148"/>
      <c r="WKP194" s="148"/>
      <c r="WKQ194" s="148"/>
      <c r="WKR194" s="148"/>
      <c r="WKS194" s="148"/>
      <c r="WKT194" s="148"/>
      <c r="WKU194" s="148"/>
      <c r="WKV194" s="148"/>
      <c r="WKW194" s="148"/>
      <c r="WKX194" s="148"/>
      <c r="WKY194" s="148"/>
      <c r="WKZ194" s="148"/>
      <c r="WLA194" s="148"/>
      <c r="WLB194" s="148"/>
      <c r="WLC194" s="148"/>
      <c r="WLD194" s="148"/>
      <c r="WLE194" s="148"/>
      <c r="WLF194" s="148"/>
      <c r="WLG194" s="148"/>
      <c r="WLH194" s="148"/>
      <c r="WLI194" s="148"/>
      <c r="WLJ194" s="148"/>
      <c r="WLK194" s="148"/>
      <c r="WLL194" s="148"/>
      <c r="WLM194" s="148"/>
      <c r="WLN194" s="148"/>
      <c r="WLO194" s="148"/>
      <c r="WLP194" s="148"/>
      <c r="WLQ194" s="148"/>
      <c r="WLR194" s="148"/>
      <c r="WLS194" s="148"/>
      <c r="WLT194" s="148"/>
      <c r="WLU194" s="148"/>
      <c r="WLV194" s="148"/>
      <c r="WLW194" s="148"/>
      <c r="WLX194" s="148"/>
      <c r="WLY194" s="148"/>
      <c r="WLZ194" s="148"/>
      <c r="WMA194" s="148"/>
      <c r="WMB194" s="148"/>
      <c r="WMC194" s="148"/>
      <c r="WMD194" s="148"/>
      <c r="WME194" s="148"/>
      <c r="WMF194" s="148"/>
      <c r="WMG194" s="148"/>
      <c r="WMH194" s="148"/>
      <c r="WMI194" s="148"/>
      <c r="WMJ194" s="148"/>
      <c r="WMK194" s="148"/>
      <c r="WML194" s="148"/>
      <c r="WMM194" s="148"/>
      <c r="WMN194" s="148"/>
      <c r="WMO194" s="148"/>
      <c r="WMP194" s="148"/>
      <c r="WMQ194" s="148"/>
      <c r="WMR194" s="148"/>
      <c r="WMS194" s="148"/>
      <c r="WMT194" s="148"/>
      <c r="WMU194" s="148"/>
      <c r="WMV194" s="148"/>
      <c r="WMW194" s="148"/>
      <c r="WMX194" s="148"/>
      <c r="WMY194" s="148"/>
      <c r="WMZ194" s="148"/>
      <c r="WNA194" s="148"/>
      <c r="WNB194" s="148"/>
      <c r="WNC194" s="148"/>
      <c r="WND194" s="148"/>
      <c r="WNE194" s="148"/>
      <c r="WNF194" s="148"/>
      <c r="WNG194" s="148"/>
      <c r="WNH194" s="148"/>
      <c r="WNI194" s="148"/>
      <c r="WNJ194" s="148"/>
      <c r="WNK194" s="148"/>
      <c r="WNL194" s="148"/>
      <c r="WNM194" s="148"/>
      <c r="WNN194" s="148"/>
      <c r="WNO194" s="148"/>
      <c r="WNP194" s="148"/>
      <c r="WNQ194" s="148"/>
      <c r="WNR194" s="148"/>
      <c r="WNS194" s="148"/>
      <c r="WNT194" s="148"/>
      <c r="WNU194" s="148"/>
      <c r="WNV194" s="148"/>
      <c r="WNW194" s="148"/>
      <c r="WNX194" s="148"/>
      <c r="WNY194" s="148"/>
      <c r="WNZ194" s="148"/>
      <c r="WOA194" s="148"/>
      <c r="WOB194" s="148"/>
      <c r="WOC194" s="148"/>
      <c r="WOD194" s="148"/>
      <c r="WOE194" s="148"/>
      <c r="WOF194" s="148"/>
      <c r="WOG194" s="148"/>
      <c r="WOH194" s="148"/>
      <c r="WOI194" s="148"/>
      <c r="WOJ194" s="148"/>
      <c r="WOK194" s="148"/>
      <c r="WOL194" s="148"/>
      <c r="WOM194" s="148"/>
      <c r="WON194" s="148"/>
      <c r="WOO194" s="148"/>
      <c r="WOP194" s="148"/>
      <c r="WOQ194" s="148"/>
      <c r="WOR194" s="148"/>
      <c r="WOS194" s="148"/>
      <c r="WOT194" s="148"/>
      <c r="WOU194" s="148"/>
      <c r="WOV194" s="148"/>
      <c r="WOW194" s="148"/>
      <c r="WOX194" s="148"/>
      <c r="WOY194" s="148"/>
      <c r="WOZ194" s="148"/>
      <c r="WPA194" s="148"/>
      <c r="WPB194" s="148"/>
      <c r="WPC194" s="148"/>
      <c r="WPD194" s="148"/>
      <c r="WPE194" s="148"/>
      <c r="WPF194" s="148"/>
      <c r="WPG194" s="148"/>
      <c r="WPH194" s="148"/>
      <c r="WPI194" s="148"/>
      <c r="WPJ194" s="148"/>
      <c r="WPK194" s="148"/>
      <c r="WPL194" s="148"/>
      <c r="WPM194" s="148"/>
      <c r="WPN194" s="148"/>
      <c r="WPO194" s="148"/>
      <c r="WPP194" s="148"/>
      <c r="WPQ194" s="148"/>
      <c r="WPR194" s="148"/>
      <c r="WPS194" s="148"/>
      <c r="WPT194" s="148"/>
      <c r="WPU194" s="148"/>
      <c r="WPV194" s="148"/>
      <c r="WPW194" s="148"/>
      <c r="WPX194" s="148"/>
      <c r="WPY194" s="148"/>
      <c r="WPZ194" s="148"/>
      <c r="WQA194" s="148"/>
      <c r="WQB194" s="148"/>
      <c r="WQC194" s="148"/>
      <c r="WQD194" s="148"/>
      <c r="WQE194" s="148"/>
      <c r="WQF194" s="148"/>
      <c r="WQG194" s="148"/>
      <c r="WQH194" s="148"/>
      <c r="WQI194" s="148"/>
      <c r="WQJ194" s="148"/>
      <c r="WQK194" s="148"/>
      <c r="WQL194" s="148"/>
      <c r="WQM194" s="148"/>
      <c r="WQN194" s="148"/>
      <c r="WQO194" s="148"/>
      <c r="WQP194" s="148"/>
      <c r="WQQ194" s="148"/>
      <c r="WQR194" s="148"/>
      <c r="WQS194" s="148"/>
      <c r="WQT194" s="148"/>
      <c r="WQU194" s="148"/>
      <c r="WQV194" s="148"/>
      <c r="WQW194" s="148"/>
      <c r="WQX194" s="148"/>
      <c r="WQY194" s="148"/>
      <c r="WQZ194" s="148"/>
      <c r="WRA194" s="148"/>
      <c r="WRB194" s="148"/>
      <c r="WRC194" s="148"/>
      <c r="WRD194" s="148"/>
      <c r="WRE194" s="148"/>
      <c r="WRF194" s="148"/>
      <c r="WRG194" s="148"/>
      <c r="WRH194" s="148"/>
      <c r="WRI194" s="148"/>
      <c r="WRJ194" s="148"/>
      <c r="WRK194" s="148"/>
      <c r="WRL194" s="148"/>
      <c r="WRM194" s="148"/>
      <c r="WRN194" s="148"/>
      <c r="WRO194" s="148"/>
      <c r="WRP194" s="148"/>
      <c r="WRQ194" s="148"/>
      <c r="WRR194" s="148"/>
      <c r="WRS194" s="148"/>
      <c r="WRT194" s="148"/>
      <c r="WRU194" s="148"/>
      <c r="WRV194" s="148"/>
      <c r="WRW194" s="148"/>
      <c r="WRX194" s="148"/>
      <c r="WRY194" s="148"/>
      <c r="WRZ194" s="148"/>
      <c r="WSA194" s="148"/>
      <c r="WSB194" s="148"/>
      <c r="WSC194" s="148"/>
      <c r="WSD194" s="148"/>
      <c r="WSE194" s="148"/>
      <c r="WSF194" s="148"/>
      <c r="WSG194" s="148"/>
      <c r="WSH194" s="148"/>
      <c r="WSI194" s="148"/>
      <c r="WSJ194" s="148"/>
      <c r="WSK194" s="148"/>
      <c r="WSL194" s="148"/>
      <c r="WSM194" s="148"/>
      <c r="WSN194" s="148"/>
      <c r="WSO194" s="148"/>
      <c r="WSP194" s="148"/>
      <c r="WSQ194" s="148"/>
      <c r="WSR194" s="148"/>
      <c r="WSS194" s="148"/>
      <c r="WST194" s="148"/>
      <c r="WSU194" s="148"/>
      <c r="WSV194" s="148"/>
      <c r="WSW194" s="148"/>
      <c r="WSX194" s="148"/>
      <c r="WSY194" s="148"/>
      <c r="WSZ194" s="148"/>
      <c r="WTA194" s="148"/>
      <c r="WTB194" s="148"/>
      <c r="WTC194" s="148"/>
      <c r="WTD194" s="148"/>
      <c r="WTE194" s="148"/>
      <c r="WTF194" s="148"/>
      <c r="WTG194" s="148"/>
      <c r="WTH194" s="148"/>
      <c r="WTI194" s="148"/>
      <c r="WTJ194" s="148"/>
      <c r="WTK194" s="148"/>
      <c r="WTL194" s="148"/>
      <c r="WTM194" s="148"/>
      <c r="WTN194" s="148"/>
      <c r="WTO194" s="148"/>
      <c r="WTP194" s="148"/>
      <c r="WTQ194" s="148"/>
      <c r="WTR194" s="148"/>
      <c r="WTS194" s="148"/>
      <c r="WTT194" s="148"/>
      <c r="WTU194" s="148"/>
      <c r="WTV194" s="148"/>
      <c r="WTW194" s="148"/>
      <c r="WTX194" s="148"/>
      <c r="WTY194" s="148"/>
      <c r="WTZ194" s="148"/>
      <c r="WUA194" s="148"/>
      <c r="WUB194" s="148"/>
      <c r="WUC194" s="148"/>
      <c r="WUD194" s="148"/>
      <c r="WUE194" s="148"/>
      <c r="WUF194" s="148"/>
      <c r="WUG194" s="148"/>
      <c r="WUH194" s="148"/>
      <c r="WUI194" s="148"/>
      <c r="WUJ194" s="148"/>
      <c r="WUK194" s="148"/>
      <c r="WUL194" s="148"/>
      <c r="WUM194" s="148"/>
      <c r="WUN194" s="148"/>
      <c r="WUO194" s="148"/>
      <c r="WUP194" s="148"/>
      <c r="WUQ194" s="148"/>
      <c r="WUR194" s="148"/>
      <c r="WUS194" s="148"/>
      <c r="WUT194" s="148"/>
      <c r="WUU194" s="148"/>
      <c r="WUV194" s="148"/>
      <c r="WUW194" s="148"/>
      <c r="WUX194" s="148"/>
      <c r="WUY194" s="148"/>
      <c r="WUZ194" s="148"/>
      <c r="WVA194" s="148"/>
      <c r="WVB194" s="148"/>
      <c r="WVC194" s="148"/>
      <c r="WVD194" s="148"/>
      <c r="WVE194" s="148"/>
      <c r="WVF194" s="148"/>
      <c r="WVG194" s="148"/>
      <c r="WVH194" s="148"/>
      <c r="WVI194" s="148"/>
      <c r="WVJ194" s="148"/>
      <c r="WVK194" s="148"/>
      <c r="WVL194" s="148"/>
      <c r="WVM194" s="148"/>
      <c r="WVN194" s="148"/>
      <c r="WVO194" s="148"/>
      <c r="WVP194" s="148"/>
      <c r="WVQ194" s="148"/>
      <c r="WVR194" s="148"/>
      <c r="WVS194" s="148"/>
      <c r="WVT194" s="148"/>
      <c r="WVU194" s="148"/>
      <c r="WVV194" s="148"/>
      <c r="WVW194" s="148"/>
      <c r="WVX194" s="148"/>
      <c r="WVY194" s="148"/>
      <c r="WVZ194" s="148"/>
      <c r="WWA194" s="148"/>
      <c r="WWB194" s="148"/>
      <c r="WWC194" s="148"/>
      <c r="WWD194" s="148"/>
      <c r="WWE194" s="148"/>
      <c r="WWF194" s="148"/>
      <c r="WWG194" s="148"/>
      <c r="WWH194" s="148"/>
      <c r="WWI194" s="148"/>
      <c r="WWJ194" s="148"/>
      <c r="WWK194" s="148"/>
      <c r="WWL194" s="148"/>
      <c r="WWM194" s="148"/>
      <c r="WWN194" s="148"/>
      <c r="WWO194" s="148"/>
      <c r="WWP194" s="148"/>
      <c r="WWQ194" s="148"/>
      <c r="WWR194" s="148"/>
      <c r="WWS194" s="148"/>
      <c r="WWT194" s="148"/>
      <c r="WWU194" s="148"/>
      <c r="WWV194" s="148"/>
      <c r="WWW194" s="148"/>
      <c r="WWX194" s="148"/>
      <c r="WWY194" s="148"/>
      <c r="WWZ194" s="148"/>
      <c r="WXA194" s="148"/>
      <c r="WXB194" s="148"/>
      <c r="WXC194" s="148"/>
      <c r="WXD194" s="148"/>
      <c r="WXE194" s="148"/>
      <c r="WXF194" s="148"/>
      <c r="WXG194" s="148"/>
      <c r="WXH194" s="148"/>
      <c r="WXI194" s="148"/>
      <c r="WXJ194" s="148"/>
      <c r="WXK194" s="148"/>
      <c r="WXL194" s="148"/>
      <c r="WXM194" s="148"/>
      <c r="WXN194" s="148"/>
      <c r="WXO194" s="148"/>
      <c r="WXP194" s="148"/>
      <c r="WXQ194" s="148"/>
      <c r="WXR194" s="148"/>
      <c r="WXS194" s="148"/>
      <c r="WXT194" s="148"/>
      <c r="WXU194" s="148"/>
      <c r="WXV194" s="148"/>
      <c r="WXW194" s="148"/>
      <c r="WXX194" s="148"/>
      <c r="WXY194" s="148"/>
      <c r="WXZ194" s="148"/>
      <c r="WYA194" s="148"/>
      <c r="WYB194" s="148"/>
      <c r="WYC194" s="148"/>
      <c r="WYD194" s="148"/>
      <c r="WYE194" s="148"/>
      <c r="WYF194" s="148"/>
      <c r="WYG194" s="148"/>
      <c r="WYH194" s="148"/>
      <c r="WYI194" s="148"/>
      <c r="WYJ194" s="148"/>
      <c r="WYK194" s="148"/>
      <c r="WYL194" s="148"/>
      <c r="WYM194" s="148"/>
      <c r="WYN194" s="148"/>
      <c r="WYO194" s="148"/>
      <c r="WYP194" s="148"/>
      <c r="WYQ194" s="148"/>
      <c r="WYR194" s="148"/>
      <c r="WYS194" s="148"/>
      <c r="WYT194" s="148"/>
      <c r="WYU194" s="148"/>
      <c r="WYV194" s="148"/>
      <c r="WYW194" s="148"/>
      <c r="WYX194" s="148"/>
      <c r="WYY194" s="148"/>
      <c r="WYZ194" s="148"/>
      <c r="WZA194" s="148"/>
      <c r="WZB194" s="148"/>
      <c r="WZC194" s="148"/>
      <c r="WZD194" s="148"/>
      <c r="WZE194" s="148"/>
      <c r="WZF194" s="148"/>
      <c r="WZG194" s="148"/>
      <c r="WZH194" s="148"/>
      <c r="WZI194" s="148"/>
      <c r="WZJ194" s="148"/>
      <c r="WZK194" s="148"/>
      <c r="WZL194" s="148"/>
      <c r="WZM194" s="148"/>
      <c r="WZN194" s="148"/>
      <c r="WZO194" s="148"/>
      <c r="WZP194" s="148"/>
      <c r="WZQ194" s="148"/>
      <c r="WZR194" s="148"/>
      <c r="WZS194" s="148"/>
      <c r="WZT194" s="148"/>
      <c r="WZU194" s="148"/>
      <c r="WZV194" s="148"/>
      <c r="WZW194" s="148"/>
      <c r="WZX194" s="148"/>
      <c r="WZY194" s="148"/>
      <c r="WZZ194" s="148"/>
      <c r="XAA194" s="148"/>
      <c r="XAB194" s="148"/>
      <c r="XAC194" s="148"/>
      <c r="XAD194" s="148"/>
      <c r="XAE194" s="148"/>
      <c r="XAF194" s="148"/>
      <c r="XAG194" s="148"/>
      <c r="XAH194" s="148"/>
      <c r="XAI194" s="148"/>
      <c r="XAJ194" s="148"/>
      <c r="XAK194" s="148"/>
      <c r="XAL194" s="148"/>
      <c r="XAM194" s="148"/>
      <c r="XAN194" s="148"/>
      <c r="XAO194" s="148"/>
      <c r="XAP194" s="148"/>
      <c r="XAQ194" s="148"/>
      <c r="XAR194" s="148"/>
      <c r="XAS194" s="148"/>
      <c r="XAT194" s="148"/>
      <c r="XAU194" s="148"/>
      <c r="XAV194" s="148"/>
      <c r="XAW194" s="148"/>
      <c r="XAX194" s="148"/>
      <c r="XAY194" s="148"/>
      <c r="XAZ194" s="148"/>
      <c r="XBA194" s="148"/>
      <c r="XBB194" s="148"/>
      <c r="XBC194" s="148"/>
      <c r="XBD194" s="148"/>
      <c r="XBE194" s="148"/>
      <c r="XBF194" s="148"/>
      <c r="XBG194" s="148"/>
      <c r="XBH194" s="148"/>
      <c r="XBI194" s="148"/>
      <c r="XBJ194" s="148"/>
      <c r="XBK194" s="148"/>
      <c r="XBL194" s="148"/>
      <c r="XBM194" s="148"/>
      <c r="XBN194" s="148"/>
      <c r="XBO194" s="148"/>
      <c r="XBP194" s="148"/>
      <c r="XBQ194" s="148"/>
      <c r="XBR194" s="148"/>
      <c r="XBS194" s="148"/>
      <c r="XBT194" s="148"/>
      <c r="XBU194" s="148"/>
      <c r="XBV194" s="148"/>
      <c r="XBW194" s="148"/>
      <c r="XBX194" s="148"/>
      <c r="XBY194" s="148"/>
      <c r="XBZ194" s="148"/>
      <c r="XCA194" s="148"/>
      <c r="XCB194" s="148"/>
      <c r="XCC194" s="148"/>
      <c r="XCD194" s="148"/>
      <c r="XCE194" s="148"/>
      <c r="XCF194" s="148"/>
      <c r="XCG194" s="148"/>
      <c r="XCH194" s="148"/>
      <c r="XCI194" s="148"/>
      <c r="XCJ194" s="148"/>
      <c r="XCK194" s="148"/>
      <c r="XCL194" s="148"/>
      <c r="XCM194" s="148"/>
      <c r="XCN194" s="148"/>
      <c r="XCO194" s="148"/>
      <c r="XCP194" s="148"/>
      <c r="XCQ194" s="148"/>
      <c r="XCR194" s="148"/>
      <c r="XCS194" s="148"/>
      <c r="XCT194" s="148"/>
      <c r="XCU194" s="148"/>
      <c r="XCV194" s="148"/>
      <c r="XCW194" s="148"/>
      <c r="XCX194" s="148"/>
      <c r="XCY194" s="148"/>
      <c r="XCZ194" s="148"/>
      <c r="XDA194" s="148"/>
      <c r="XDB194" s="148"/>
      <c r="XDC194" s="148"/>
      <c r="XDD194" s="148"/>
      <c r="XDE194" s="148"/>
      <c r="XDF194" s="148"/>
      <c r="XDG194" s="148"/>
      <c r="XDH194" s="148"/>
      <c r="XDI194" s="148"/>
      <c r="XDJ194" s="148"/>
      <c r="XDK194" s="148"/>
      <c r="XDL194" s="148"/>
      <c r="XDM194" s="148"/>
      <c r="XDN194" s="148"/>
      <c r="XDO194" s="148"/>
      <c r="XDP194" s="148"/>
      <c r="XDQ194" s="148"/>
      <c r="XDR194" s="148"/>
      <c r="XDS194" s="148"/>
      <c r="XDT194" s="148"/>
      <c r="XDU194" s="148"/>
      <c r="XDV194" s="148"/>
      <c r="XDW194" s="148"/>
      <c r="XDX194" s="148"/>
      <c r="XDY194" s="148"/>
      <c r="XDZ194" s="148"/>
      <c r="XEA194" s="148"/>
      <c r="XEB194" s="148"/>
      <c r="XEC194" s="148"/>
      <c r="XED194" s="148"/>
      <c r="XEE194" s="148"/>
      <c r="XEF194" s="148"/>
      <c r="XEG194" s="148"/>
      <c r="XEH194" s="148"/>
      <c r="XEI194" s="148"/>
      <c r="XEJ194" s="148"/>
      <c r="XEK194" s="148"/>
      <c r="XEL194" s="148"/>
      <c r="XEM194" s="148"/>
      <c r="XEN194" s="148"/>
      <c r="XEO194" s="148"/>
      <c r="XEP194" s="148"/>
      <c r="XEQ194" s="148"/>
      <c r="XER194" s="148"/>
      <c r="XES194" s="148"/>
      <c r="XET194" s="148"/>
      <c r="XEU194" s="148"/>
      <c r="XEV194" s="148"/>
      <c r="XEW194" s="148"/>
      <c r="XEX194" s="148"/>
      <c r="XEY194" s="148"/>
      <c r="XEZ194" s="148"/>
      <c r="XFA194" s="148"/>
      <c r="XFB194" s="148"/>
      <c r="XFC194" s="148"/>
      <c r="XFD194" s="148"/>
    </row>
    <row r="195" spans="1:16384" s="129" customFormat="1"/>
    <row r="197" spans="1:16384">
      <c r="E197" s="105">
        <f>IF(E198&lt;[2]Assumptions!$AB$7,0,IF(E198=[2]Assumptions!$AB$7,1,D197+1))</f>
        <v>0</v>
      </c>
      <c r="F197" s="105">
        <f>IF(F198&lt;[2]Assumptions!$AB$7,0,IF(F198=[2]Assumptions!$AB$7,1,E197+1))</f>
        <v>0</v>
      </c>
      <c r="G197" s="105">
        <f>IF(G198&lt;[2]Assumptions!$AB$7,0,IF(G198=[2]Assumptions!$AB$7,1,F197+1))</f>
        <v>0</v>
      </c>
      <c r="H197" s="105">
        <f>IF(H198&lt;[2]Assumptions!$AB$7,0,IF(H198=[2]Assumptions!$AB$7,1,G197+1))</f>
        <v>0</v>
      </c>
      <c r="I197" s="105">
        <f>IF(I198&lt;[2]Assumptions!$AB$7,0,IF(I198=[2]Assumptions!$AB$7,1,H197+1))</f>
        <v>0</v>
      </c>
      <c r="J197" s="105">
        <f>IF(J198&lt;[2]Assumptions!$AB$7,0,IF(J198=[2]Assumptions!$AB$7,1,I197+1))</f>
        <v>0</v>
      </c>
      <c r="K197" s="105">
        <f>IF(K198&lt;[2]Assumptions!$AB$7,0,IF(K198=[2]Assumptions!$AB$7,1,J197+1))</f>
        <v>0</v>
      </c>
      <c r="L197" s="105">
        <f>IF(L198&lt;[2]Assumptions!$AB$7,0,IF(L198=[2]Assumptions!$AB$7,1,K197+1))</f>
        <v>0</v>
      </c>
      <c r="M197" s="105">
        <f>IF(M198&lt;[2]Assumptions!$AB$7,0,IF(M198=[2]Assumptions!$AB$7,1,L197+1))</f>
        <v>0</v>
      </c>
      <c r="N197" s="105">
        <f>IF(N198&lt;[2]Assumptions!$AB$7,0,IF(N198=[2]Assumptions!$AB$7,1,M197+1))</f>
        <v>0</v>
      </c>
      <c r="O197" s="105">
        <f>IF(O198&lt;[2]Assumptions!$AB$7,0,IF(O198=[2]Assumptions!$AB$7,1,N197+1))</f>
        <v>0</v>
      </c>
      <c r="P197" s="105">
        <f>IF(P198&lt;[2]Assumptions!$AB$7,0,IF(P198=[2]Assumptions!$AB$7,1,O197+1))</f>
        <v>0</v>
      </c>
      <c r="Q197" s="105">
        <f>IF(Q198&lt;[2]Assumptions!$AB$7,0,IF(Q198=[2]Assumptions!$AB$7,1,P197+1))</f>
        <v>0</v>
      </c>
      <c r="R197" s="105">
        <f>IF(R198&lt;[2]Assumptions!$AB$7,0,IF(R198=[2]Assumptions!$AB$7,1,Q197+1))</f>
        <v>0</v>
      </c>
      <c r="S197" s="105">
        <f>IF(S198&lt;[2]Assumptions!$AB$7,0,IF(S198=[2]Assumptions!$AB$7,1,R197+1))</f>
        <v>0</v>
      </c>
      <c r="T197" s="105">
        <f>IF(T198&lt;[2]Assumptions!$AB$7,0,IF(T198=[2]Assumptions!$AB$7,1,S197+1))</f>
        <v>0</v>
      </c>
      <c r="U197" s="105">
        <f>IF(U198&lt;[2]Assumptions!$AB$7,0,IF(U198=[2]Assumptions!$AB$7,1,T197+1))</f>
        <v>0</v>
      </c>
      <c r="V197" s="105">
        <f>IF(V198&lt;[2]Assumptions!$AB$7,0,IF(V198=[2]Assumptions!$AB$7,1,U197+1))</f>
        <v>0</v>
      </c>
      <c r="W197" s="105">
        <f>IF(W198&lt;[2]Assumptions!$AB$7,0,IF(W198=[2]Assumptions!$AB$7,1,V197+1))</f>
        <v>0</v>
      </c>
      <c r="X197" s="105">
        <f>IF(X198&lt;[2]Assumptions!$AB$7,0,IF(X198=[2]Assumptions!$AB$7,1,W197+1))</f>
        <v>0</v>
      </c>
      <c r="Y197" s="105">
        <f>IF(Y198&lt;[2]Assumptions!$AB$7,0,IF(Y198=[2]Assumptions!$AB$7,1,X197+1))</f>
        <v>0</v>
      </c>
      <c r="Z197" s="105">
        <f>IF(Z198&lt;[2]Assumptions!$AB$7,0,IF(Z198=[2]Assumptions!$AB$7,1,Y197+1))</f>
        <v>0</v>
      </c>
      <c r="AA197" s="105">
        <f>IF(AA198&lt;[2]Assumptions!$AB$7,0,IF(AA198=[2]Assumptions!$AB$7,1,Z197+1))</f>
        <v>0</v>
      </c>
      <c r="AB197" s="105">
        <f>IF(AB198&lt;[2]Assumptions!$AB$7,0,IF(AB198=[2]Assumptions!$AB$7,1,AA197+1))</f>
        <v>0</v>
      </c>
      <c r="AC197" s="105">
        <f>IF(AC198&lt;[2]Assumptions!$AB$7,0,IF(AC198=[2]Assumptions!$AB$7,1,AB197+1))</f>
        <v>0</v>
      </c>
      <c r="AD197" s="105">
        <f>IF(AD198&lt;[2]Assumptions!$AB$7,0,IF(AD198=[2]Assumptions!$AB$7,1,AC197+1))</f>
        <v>0</v>
      </c>
      <c r="AE197" s="105">
        <f>IF(AE198&lt;[2]Assumptions!$AB$7,0,IF(AE198=[2]Assumptions!$AB$7,1,AD197+1))</f>
        <v>0</v>
      </c>
      <c r="AF197" s="105">
        <f>IF(AF198&lt;[2]Assumptions!$AB$7,0,IF(AF198=[2]Assumptions!$AB$7,1,AE197+1))</f>
        <v>0</v>
      </c>
      <c r="AG197" s="105">
        <f>IF(AG198&lt;[2]Assumptions!$AB$7,0,IF(AG198=[2]Assumptions!$AB$7,1,AF197+1))</f>
        <v>0</v>
      </c>
      <c r="AH197" s="105">
        <f>IF(AH198&lt;[2]Assumptions!$AB$7,0,IF(AH198=[2]Assumptions!$AB$7,1,AG197+1))</f>
        <v>0</v>
      </c>
      <c r="AI197" s="105">
        <f>IF(AI198&lt;[2]Assumptions!$AB$7,0,IF(AI198=[2]Assumptions!$AB$7,1,AH197+1))</f>
        <v>0</v>
      </c>
      <c r="AJ197" s="105">
        <f>IF(AJ198&lt;[2]Assumptions!$AB$7,0,IF(AJ198=[2]Assumptions!$AB$7,1,AI197+1))</f>
        <v>0</v>
      </c>
      <c r="AK197" s="105">
        <f>IF(AK198&lt;[2]Assumptions!$AB$7,0,IF(AK198=[2]Assumptions!$AB$7,1,AJ197+1))</f>
        <v>0</v>
      </c>
      <c r="AL197" s="105">
        <f>IF(AL198&lt;[2]Assumptions!$AB$7,0,IF(AL198=[2]Assumptions!$AB$7,1,AK197+1))</f>
        <v>0</v>
      </c>
      <c r="AM197" s="105">
        <f>IF(AM198&lt;[2]Assumptions!$AB$7,0,IF(AM198=[2]Assumptions!$AB$7,1,AL197+1))</f>
        <v>0</v>
      </c>
      <c r="AN197" s="105">
        <f>IF(AN198&lt;[2]Assumptions!$AB$7,0,IF(AN198=[2]Assumptions!$AB$7,1,AM197+1))</f>
        <v>0</v>
      </c>
      <c r="AO197" s="105">
        <f>IF(AO198&lt;[2]Assumptions!$AB$7,0,IF(AO198=[2]Assumptions!$AB$7,1,AN197+1))</f>
        <v>0</v>
      </c>
      <c r="AP197" s="105">
        <f>IF(AP198&lt;[2]Assumptions!$AB$7,0,IF(AP198=[2]Assumptions!$AB$7,1,AO197+1))</f>
        <v>0</v>
      </c>
      <c r="AQ197" s="105">
        <f>IF(AQ198&lt;[2]Assumptions!$AB$7,0,IF(AQ198=[2]Assumptions!$AB$7,1,AP197+1))</f>
        <v>0</v>
      </c>
      <c r="AR197" s="105">
        <f>IF(AR198&lt;[2]Assumptions!$AB$7,0,IF(AR198=[2]Assumptions!$AB$7,1,AQ197+1))</f>
        <v>0</v>
      </c>
      <c r="AS197" s="105">
        <f>IF(AS198&lt;[2]Assumptions!$AB$7,0,IF(AS198=[2]Assumptions!$AB$7,1,AR197+1))</f>
        <v>0</v>
      </c>
      <c r="AT197" s="105">
        <f>IF(AT198&lt;[2]Assumptions!$AB$7,0,IF(AT198=[2]Assumptions!$AB$7,1,AS197+1))</f>
        <v>0</v>
      </c>
      <c r="AU197" s="105">
        <f>IF(AU198&lt;[2]Assumptions!$AB$7,0,IF(AU198=[2]Assumptions!$AB$7,1,AT197+1))</f>
        <v>0</v>
      </c>
      <c r="AV197" s="105">
        <f>IF(AV198&lt;[2]Assumptions!$AB$7,0,IF(AV198=[2]Assumptions!$AB$7,1,AU197+1))</f>
        <v>0</v>
      </c>
      <c r="AW197" s="105">
        <f>IF(AW198&lt;[2]Assumptions!$AB$7,0,IF(AW198=[2]Assumptions!$AB$7,1,AV197+1))</f>
        <v>0</v>
      </c>
      <c r="AX197" s="105">
        <f>IF(AX198&lt;[2]Assumptions!$AB$7,0,IF(AX198=[2]Assumptions!$AB$7,1,AW197+1))</f>
        <v>0</v>
      </c>
      <c r="AY197" s="105">
        <f>IF(AY198&lt;[2]Assumptions!$AB$7,0,IF(AY198=[2]Assumptions!$AB$7,1,AX197+1))</f>
        <v>0</v>
      </c>
      <c r="AZ197" s="105">
        <f>IF(AZ198&lt;[2]Assumptions!$AB$7,0,IF(AZ198=[2]Assumptions!$AB$7,1,AY197+1))</f>
        <v>0</v>
      </c>
      <c r="BA197" s="105">
        <f>IF(BA198&lt;[2]Assumptions!$AB$7,0,IF(BA198=[2]Assumptions!$AB$7,1,AZ197+1))</f>
        <v>0</v>
      </c>
      <c r="BB197" s="105">
        <f>IF(BB198&lt;[2]Assumptions!$AB$7,0,IF(BB198=[2]Assumptions!$AB$7,1,BA197+1))</f>
        <v>0</v>
      </c>
      <c r="BC197" s="105">
        <f>IF(BC198&lt;[2]Assumptions!$AB$7,0,IF(BC198=[2]Assumptions!$AB$7,1,BB197+1))</f>
        <v>0</v>
      </c>
      <c r="BD197" s="105">
        <f>IF(BD198&lt;[2]Assumptions!$AB$7,0,IF(BD198=[2]Assumptions!$AB$7,1,BC197+1))</f>
        <v>0</v>
      </c>
      <c r="BE197" s="105">
        <f>IF(BE198&lt;[2]Assumptions!$AB$7,0,IF(BE198=[2]Assumptions!$AB$7,1,BD197+1))</f>
        <v>0</v>
      </c>
      <c r="BF197" s="105">
        <f>IF(BF198&lt;[2]Assumptions!$AB$7,0,IF(BF198=[2]Assumptions!$AB$7,1,BE197+1))</f>
        <v>0</v>
      </c>
      <c r="BG197" s="105">
        <f>IF(BG198&lt;[2]Assumptions!$AB$7,0,IF(BG198=[2]Assumptions!$AB$7,1,BF197+1))</f>
        <v>0</v>
      </c>
      <c r="BH197" s="105">
        <f>IF(BH198&lt;[2]Assumptions!$AB$7,0,IF(BH198=[2]Assumptions!$AB$7,1,BG197+1))</f>
        <v>0</v>
      </c>
      <c r="BI197" s="105">
        <f>IF(BI198&lt;[2]Assumptions!$AB$7,0,IF(BI198=[2]Assumptions!$AB$7,1,BH197+1))</f>
        <v>0</v>
      </c>
      <c r="BJ197" s="105">
        <f>IF(BJ198&lt;[2]Assumptions!$AB$7,0,IF(BJ198=[2]Assumptions!$AB$7,1,BI197+1))</f>
        <v>0</v>
      </c>
      <c r="BK197" s="105">
        <f>IF(BK198&lt;[2]Assumptions!$AB$7,0,IF(BK198=[2]Assumptions!$AB$7,1,BJ197+1))</f>
        <v>0</v>
      </c>
      <c r="BL197" s="105">
        <f>IF(BL198&lt;[2]Assumptions!$AB$7,0,IF(BL198=[2]Assumptions!$AB$7,1,BK197+1))</f>
        <v>0</v>
      </c>
      <c r="BM197" s="105">
        <f>IF(BM198&lt;[2]Assumptions!$AB$7,0,IF(BM198=[2]Assumptions!$AB$7,1,BL197+1))</f>
        <v>0</v>
      </c>
      <c r="BN197" s="105">
        <f>IF(BN198&lt;[2]Assumptions!$AB$7,0,IF(BN198=[2]Assumptions!$AB$7,1,BM197+1))</f>
        <v>0</v>
      </c>
      <c r="BO197" s="105">
        <f>IF(BO198&lt;[2]Assumptions!$AB$7,0,IF(BO198=[2]Assumptions!$AB$7,1,BN197+1))</f>
        <v>0</v>
      </c>
      <c r="BP197" s="105">
        <f>IF(BP198&lt;[2]Assumptions!$AB$7,0,IF(BP198=[2]Assumptions!$AB$7,1,BO197+1))</f>
        <v>1</v>
      </c>
      <c r="BQ197" s="105">
        <f>IF(BQ198&lt;[2]Assumptions!$AB$7,0,IF(BQ198=[2]Assumptions!$AB$7,1,BP197+1))</f>
        <v>2</v>
      </c>
      <c r="BR197" s="105">
        <f>IF(BR198&lt;[2]Assumptions!$AB$7,0,IF(BR198=[2]Assumptions!$AB$7,1,BQ197+1))</f>
        <v>3</v>
      </c>
      <c r="BS197" s="105">
        <f>IF(BS198&lt;[2]Assumptions!$AB$7,0,IF(BS198=[2]Assumptions!$AB$7,1,BR197+1))</f>
        <v>4</v>
      </c>
      <c r="BT197" s="105">
        <f>IF(BT198&lt;[2]Assumptions!$AB$7,0,IF(BT198=[2]Assumptions!$AB$7,1,BS197+1))</f>
        <v>5</v>
      </c>
      <c r="BU197" s="105">
        <f>IF(BU198&lt;[2]Assumptions!$AB$7,0,IF(BU198=[2]Assumptions!$AB$7,1,BT197+1))</f>
        <v>6</v>
      </c>
      <c r="BV197" s="105">
        <f>IF(BV198&lt;[2]Assumptions!$AB$7,0,IF(BV198=[2]Assumptions!$AB$7,1,BU197+1))</f>
        <v>7</v>
      </c>
      <c r="BW197" s="105">
        <f>IF(BW198&lt;[2]Assumptions!$AB$7,0,IF(BW198=[2]Assumptions!$AB$7,1,BV197+1))</f>
        <v>8</v>
      </c>
      <c r="BX197" s="105">
        <f>IF(BX198&lt;[2]Assumptions!$AB$7,0,IF(BX198=[2]Assumptions!$AB$7,1,BW197+1))</f>
        <v>9</v>
      </c>
      <c r="BY197" s="105">
        <f>IF(BY198&lt;[2]Assumptions!$AB$7,0,IF(BY198=[2]Assumptions!$AB$7,1,BX197+1))</f>
        <v>10</v>
      </c>
      <c r="BZ197" s="105">
        <f>IF(BZ198&lt;[2]Assumptions!$AB$7,0,IF(BZ198=[2]Assumptions!$AB$7,1,BY197+1))</f>
        <v>11</v>
      </c>
      <c r="CA197" s="105">
        <f>IF(CA198&lt;[2]Assumptions!$AB$7,0,IF(CA198=[2]Assumptions!$AB$7,1,BZ197+1))</f>
        <v>12</v>
      </c>
      <c r="CB197" s="105">
        <f>IF(CB198&lt;[2]Assumptions!$AB$7,0,IF(CB198=[2]Assumptions!$AB$7,1,CA197+1))</f>
        <v>13</v>
      </c>
      <c r="CC197" s="105">
        <f>IF(CC198&lt;[2]Assumptions!$AB$7,0,IF(CC198=[2]Assumptions!$AB$7,1,CB197+1))</f>
        <v>14</v>
      </c>
      <c r="CD197" s="105">
        <f>IF(CD198&lt;[2]Assumptions!$AB$7,0,IF(CD198=[2]Assumptions!$AB$7,1,CC197+1))</f>
        <v>15</v>
      </c>
      <c r="CE197" s="105">
        <f>IF(CE198&lt;[2]Assumptions!$AB$7,0,IF(CE198=[2]Assumptions!$AB$7,1,CD197+1))</f>
        <v>16</v>
      </c>
      <c r="CF197" s="105">
        <f>IF(CF198&lt;[2]Assumptions!$AB$7,0,IF(CF198=[2]Assumptions!$AB$7,1,CE197+1))</f>
        <v>17</v>
      </c>
      <c r="CG197" s="105">
        <f>IF(CG198&lt;[2]Assumptions!$AB$7,0,IF(CG198=[2]Assumptions!$AB$7,1,CF197+1))</f>
        <v>18</v>
      </c>
      <c r="CH197" s="105">
        <f>IF(CH198&lt;[2]Assumptions!$AB$7,0,IF(CH198=[2]Assumptions!$AB$7,1,CG197+1))</f>
        <v>19</v>
      </c>
      <c r="CI197" s="105">
        <f>IF(CI198&lt;[2]Assumptions!$AB$7,0,IF(CI198=[2]Assumptions!$AB$7,1,CH197+1))</f>
        <v>20</v>
      </c>
      <c r="CJ197" s="105">
        <f>IF(CJ198&lt;[2]Assumptions!$AB$7,0,IF(CJ198=[2]Assumptions!$AB$7,1,CI197+1))</f>
        <v>21</v>
      </c>
      <c r="CK197" s="105">
        <f>IF(CK198&lt;[2]Assumptions!$AB$7,0,IF(CK198=[2]Assumptions!$AB$7,1,CJ197+1))</f>
        <v>22</v>
      </c>
      <c r="CL197" s="105">
        <f>IF(CL198&lt;[2]Assumptions!$AB$7,0,IF(CL198=[2]Assumptions!$AB$7,1,CK197+1))</f>
        <v>23</v>
      </c>
      <c r="CM197" s="105">
        <f>IF(CM198&lt;[2]Assumptions!$AB$7,0,IF(CM198=[2]Assumptions!$AB$7,1,CL197+1))</f>
        <v>24</v>
      </c>
      <c r="CN197" s="105">
        <f>IF(CN198&lt;[2]Assumptions!$AB$7,0,IF(CN198=[2]Assumptions!$AB$7,1,CM197+1))</f>
        <v>25</v>
      </c>
      <c r="CO197" s="105">
        <f>IF(CO198&lt;[2]Assumptions!$AB$7,0,IF(CO198=[2]Assumptions!$AB$7,1,CN197+1))</f>
        <v>26</v>
      </c>
      <c r="CP197" s="105">
        <f>IF(CP198&lt;[2]Assumptions!$AB$7,0,IF(CP198=[2]Assumptions!$AB$7,1,CO197+1))</f>
        <v>27</v>
      </c>
      <c r="CQ197" s="105">
        <f>IF(CQ198&lt;[2]Assumptions!$AB$7,0,IF(CQ198=[2]Assumptions!$AB$7,1,CP197+1))</f>
        <v>28</v>
      </c>
      <c r="CR197" s="105">
        <f>IF(CR198&lt;[2]Assumptions!$AB$7,0,IF(CR198=[2]Assumptions!$AB$7,1,CQ197+1))</f>
        <v>29</v>
      </c>
      <c r="CS197" s="105">
        <f>IF(CS198&lt;[2]Assumptions!$AB$7,0,IF(CS198=[2]Assumptions!$AB$7,1,CR197+1))</f>
        <v>30</v>
      </c>
      <c r="CT197" s="105">
        <f>IF(CT198&lt;[2]Assumptions!$AB$7,0,IF(CT198=[2]Assumptions!$AB$7,1,CS197+1))</f>
        <v>31</v>
      </c>
      <c r="CU197" s="105">
        <f>IF(CU198&lt;[2]Assumptions!$AB$7,0,IF(CU198=[2]Assumptions!$AB$7,1,CT197+1))</f>
        <v>32</v>
      </c>
      <c r="CV197" s="105">
        <f>IF(CV198&lt;[2]Assumptions!$AB$7,0,IF(CV198=[2]Assumptions!$AB$7,1,CU197+1))</f>
        <v>33</v>
      </c>
      <c r="CW197" s="105">
        <f>IF(CW198&lt;[2]Assumptions!$AB$7,0,IF(CW198=[2]Assumptions!$AB$7,1,CV197+1))</f>
        <v>34</v>
      </c>
      <c r="CX197" s="105">
        <f>IF(CX198&lt;[2]Assumptions!$AB$7,0,IF(CX198=[2]Assumptions!$AB$7,1,CW197+1))</f>
        <v>35</v>
      </c>
      <c r="CY197" s="105">
        <f>IF(CY198&lt;[2]Assumptions!$AB$7,0,IF(CY198=[2]Assumptions!$AB$7,1,CX197+1))</f>
        <v>36</v>
      </c>
      <c r="CZ197" s="105">
        <f>IF(CZ198&lt;[2]Assumptions!$AB$7,0,IF(CZ198=[2]Assumptions!$AB$7,1,CY197+1))</f>
        <v>37</v>
      </c>
      <c r="DA197" s="105">
        <f>IF(DA198&lt;[2]Assumptions!$AB$7,0,IF(DA198=[2]Assumptions!$AB$7,1,CZ197+1))</f>
        <v>38</v>
      </c>
      <c r="DB197" s="105">
        <f>IF(DB198&lt;[2]Assumptions!$AB$7,0,IF(DB198=[2]Assumptions!$AB$7,1,DA197+1))</f>
        <v>39</v>
      </c>
      <c r="DC197" s="105">
        <f>IF(DC198&lt;[2]Assumptions!$AB$7,0,IF(DC198=[2]Assumptions!$AB$7,1,DB197+1))</f>
        <v>40</v>
      </c>
      <c r="DD197" s="105">
        <f>IF(DD198&lt;[2]Assumptions!$AB$7,0,IF(DD198=[2]Assumptions!$AB$7,1,DC197+1))</f>
        <v>41</v>
      </c>
      <c r="DE197" s="105">
        <f>IF(DE198&lt;[2]Assumptions!$AB$7,0,IF(DE198=[2]Assumptions!$AB$7,1,DD197+1))</f>
        <v>42</v>
      </c>
      <c r="DF197" s="105">
        <f>IF(DF198&lt;[2]Assumptions!$AB$7,0,IF(DF198=[2]Assumptions!$AB$7,1,DE197+1))</f>
        <v>43</v>
      </c>
      <c r="DG197" s="105">
        <f>IF(DG198&lt;[2]Assumptions!$AB$7,0,IF(DG198=[2]Assumptions!$AB$7,1,DF197+1))</f>
        <v>44</v>
      </c>
      <c r="DH197" s="105">
        <f>IF(DH198&lt;[2]Assumptions!$AB$7,0,IF(DH198=[2]Assumptions!$AB$7,1,DG197+1))</f>
        <v>45</v>
      </c>
      <c r="DI197" s="105">
        <f>IF(DI198&lt;[2]Assumptions!$AB$7,0,IF(DI198=[2]Assumptions!$AB$7,1,DH197+1))</f>
        <v>46</v>
      </c>
      <c r="DJ197" s="105">
        <f>IF(DJ198&lt;[2]Assumptions!$AB$7,0,IF(DJ198=[2]Assumptions!$AB$7,1,DI197+1))</f>
        <v>47</v>
      </c>
      <c r="DK197" s="105">
        <f>IF(DK198&lt;[2]Assumptions!$AB$7,0,IF(DK198=[2]Assumptions!$AB$7,1,DJ197+1))</f>
        <v>48</v>
      </c>
      <c r="DL197" s="105">
        <f>IF(DL198&lt;[2]Assumptions!$AB$7,0,IF(DL198=[2]Assumptions!$AB$7,1,DK197+1))</f>
        <v>49</v>
      </c>
      <c r="DM197" s="105">
        <f>IF(DM198&lt;[2]Assumptions!$AB$7,0,IF(DM198=[2]Assumptions!$AB$7,1,DL197+1))</f>
        <v>50</v>
      </c>
      <c r="DN197" s="105">
        <f>IF(DN198&lt;[2]Assumptions!$AB$7,0,IF(DN198=[2]Assumptions!$AB$7,1,DM197+1))</f>
        <v>51</v>
      </c>
      <c r="DO197" s="105">
        <f>IF(DO198&lt;[2]Assumptions!$AB$7,0,IF(DO198=[2]Assumptions!$AB$7,1,DN197+1))</f>
        <v>52</v>
      </c>
      <c r="DP197" s="105">
        <f>IF(DP198&lt;[2]Assumptions!$AB$7,0,IF(DP198=[2]Assumptions!$AB$7,1,DO197+1))</f>
        <v>53</v>
      </c>
      <c r="DQ197" s="105">
        <f>IF(DQ198&lt;[2]Assumptions!$AB$7,0,IF(DQ198=[2]Assumptions!$AB$7,1,DP197+1))</f>
        <v>54</v>
      </c>
      <c r="DR197" s="105">
        <f>IF(DR198&lt;[2]Assumptions!$AB$7,0,IF(DR198=[2]Assumptions!$AB$7,1,DQ197+1))</f>
        <v>55</v>
      </c>
      <c r="DS197" s="105">
        <f>IF(DS198&lt;[2]Assumptions!$AB$7,0,IF(DS198=[2]Assumptions!$AB$7,1,DR197+1))</f>
        <v>56</v>
      </c>
      <c r="DT197" s="105">
        <f>IF(DT198&lt;[2]Assumptions!$AB$7,0,IF(DT198=[2]Assumptions!$AB$7,1,DS197+1))</f>
        <v>57</v>
      </c>
      <c r="DU197" s="105">
        <f>IF(DU198&lt;[2]Assumptions!$AB$7,0,IF(DU198=[2]Assumptions!$AB$7,1,DT197+1))</f>
        <v>58</v>
      </c>
      <c r="DV197" s="105">
        <f>IF(DV198&lt;[2]Assumptions!$AB$7,0,IF(DV198=[2]Assumptions!$AB$7,1,DU197+1))</f>
        <v>59</v>
      </c>
      <c r="DW197" s="105">
        <f>IF(DW198&lt;[2]Assumptions!$AB$7,0,IF(DW198=[2]Assumptions!$AB$7,1,DV197+1))</f>
        <v>60</v>
      </c>
      <c r="DX197" s="105">
        <f>IF(DX198&lt;[2]Assumptions!$AB$7,0,IF(DX198=[2]Assumptions!$AB$7,1,DW197+1))</f>
        <v>61</v>
      </c>
      <c r="DY197" s="105">
        <f>IF(DY198&lt;[2]Assumptions!$AB$7,0,IF(DY198=[2]Assumptions!$AB$7,1,DX197+1))</f>
        <v>62</v>
      </c>
      <c r="DZ197" s="105">
        <f>IF(DZ198&lt;[2]Assumptions!$AB$7,0,IF(DZ198=[2]Assumptions!$AB$7,1,DY197+1))</f>
        <v>63</v>
      </c>
      <c r="EA197" s="105">
        <f>IF(EA198&lt;[2]Assumptions!$AB$7,0,IF(EA198=[2]Assumptions!$AB$7,1,DZ197+1))</f>
        <v>64</v>
      </c>
      <c r="EB197" s="105">
        <f>IF(EB198&lt;[2]Assumptions!$AB$7,0,IF(EB198=[2]Assumptions!$AB$7,1,EA197+1))</f>
        <v>65</v>
      </c>
      <c r="EC197" s="105">
        <f>IF(EC198&lt;[2]Assumptions!$AB$7,0,IF(EC198=[2]Assumptions!$AB$7,1,EB197+1))</f>
        <v>66</v>
      </c>
      <c r="ED197" s="105">
        <f>IF(ED198&lt;[2]Assumptions!$AB$7,0,IF(ED198=[2]Assumptions!$AB$7,1,EC197+1))</f>
        <v>67</v>
      </c>
      <c r="EE197" s="105">
        <f>IF(EE198&lt;[2]Assumptions!$AB$7,0,IF(EE198=[2]Assumptions!$AB$7,1,ED197+1))</f>
        <v>68</v>
      </c>
      <c r="EF197" s="105">
        <f>IF(EF198&lt;[2]Assumptions!$AB$7,0,IF(EF198=[2]Assumptions!$AB$7,1,EE197+1))</f>
        <v>69</v>
      </c>
      <c r="EG197" s="105">
        <f>IF(EG198&lt;[2]Assumptions!$AB$7,0,IF(EG198=[2]Assumptions!$AB$7,1,EF197+1))</f>
        <v>70</v>
      </c>
      <c r="EH197" s="105">
        <f>IF(EH198&lt;[2]Assumptions!$AB$7,0,IF(EH198=[2]Assumptions!$AB$7,1,EG197+1))</f>
        <v>71</v>
      </c>
      <c r="EI197" s="105">
        <f>IF(EI198&lt;[2]Assumptions!$AB$7,0,IF(EI198=[2]Assumptions!$AB$7,1,EH197+1))</f>
        <v>72</v>
      </c>
      <c r="EJ197" s="105">
        <f>IF(EJ198&lt;[2]Assumptions!$AB$7,0,IF(EJ198=[2]Assumptions!$AB$7,1,EI197+1))</f>
        <v>73</v>
      </c>
      <c r="EK197" s="105">
        <f>IF(EK198&lt;[2]Assumptions!$AB$7,0,IF(EK198=[2]Assumptions!$AB$7,1,EJ197+1))</f>
        <v>74</v>
      </c>
      <c r="EL197" s="105">
        <f>IF(EL198&lt;[2]Assumptions!$AB$7,0,IF(EL198=[2]Assumptions!$AB$7,1,EK197+1))</f>
        <v>75</v>
      </c>
      <c r="EM197" s="105">
        <f>IF(EM198&lt;[2]Assumptions!$AB$7,0,IF(EM198=[2]Assumptions!$AB$7,1,EL197+1))</f>
        <v>76</v>
      </c>
      <c r="EN197" s="105">
        <f>IF(EN198&lt;[2]Assumptions!$AB$7,0,IF(EN198=[2]Assumptions!$AB$7,1,EM197+1))</f>
        <v>77</v>
      </c>
      <c r="EO197" s="105">
        <f>IF(EO198&lt;[2]Assumptions!$AB$7,0,IF(EO198=[2]Assumptions!$AB$7,1,EN197+1))</f>
        <v>78</v>
      </c>
      <c r="EP197" s="105">
        <f>IF(EP198&lt;[2]Assumptions!$AB$7,0,IF(EP198=[2]Assumptions!$AB$7,1,EO197+1))</f>
        <v>79</v>
      </c>
      <c r="EQ197" s="105">
        <f>IF(EQ198&lt;[2]Assumptions!$AB$7,0,IF(EQ198=[2]Assumptions!$AB$7,1,EP197+1))</f>
        <v>80</v>
      </c>
      <c r="ER197" s="105">
        <f>IF(ER198&lt;[2]Assumptions!$AB$7,0,IF(ER198=[2]Assumptions!$AB$7,1,EQ197+1))</f>
        <v>81</v>
      </c>
      <c r="ES197" s="105">
        <f>IF(ES198&lt;[2]Assumptions!$AB$7,0,IF(ES198=[2]Assumptions!$AB$7,1,ER197+1))</f>
        <v>82</v>
      </c>
      <c r="ET197" s="105">
        <f>IF(ET198&lt;[2]Assumptions!$AB$7,0,IF(ET198=[2]Assumptions!$AB$7,1,ES197+1))</f>
        <v>83</v>
      </c>
      <c r="EU197" s="105">
        <f>IF(EU198&lt;[2]Assumptions!$AB$7,0,IF(EU198=[2]Assumptions!$AB$7,1,ET197+1))</f>
        <v>84</v>
      </c>
      <c r="EV197" s="105">
        <f>IF(EV198&lt;[2]Assumptions!$AB$7,0,IF(EV198=[2]Assumptions!$AB$7,1,EU197+1))</f>
        <v>85</v>
      </c>
      <c r="EW197" s="105">
        <f>IF(EW198&lt;[2]Assumptions!$AB$7,0,IF(EW198=[2]Assumptions!$AB$7,1,EV197+1))</f>
        <v>86</v>
      </c>
      <c r="EX197" s="105">
        <f>IF(EX198&lt;[2]Assumptions!$AB$7,0,IF(EX198=[2]Assumptions!$AB$7,1,EW197+1))</f>
        <v>87</v>
      </c>
      <c r="EY197" s="105">
        <f>IF(EY198&lt;[2]Assumptions!$AB$7,0,IF(EY198=[2]Assumptions!$AB$7,1,EX197+1))</f>
        <v>88</v>
      </c>
      <c r="EZ197" s="105">
        <f>IF(EZ198&lt;[2]Assumptions!$AB$7,0,IF(EZ198=[2]Assumptions!$AB$7,1,EY197+1))</f>
        <v>89</v>
      </c>
      <c r="FA197" s="105">
        <f>IF(FA198&lt;[2]Assumptions!$AB$7,0,IF(FA198=[2]Assumptions!$AB$7,1,EZ197+1))</f>
        <v>90</v>
      </c>
      <c r="FB197" s="105">
        <f>IF(FB198&lt;[2]Assumptions!$AB$7,0,IF(FB198=[2]Assumptions!$AB$7,1,FA197+1))</f>
        <v>91</v>
      </c>
      <c r="FC197" s="105">
        <f>IF(FC198&lt;[2]Assumptions!$AB$7,0,IF(FC198=[2]Assumptions!$AB$7,1,FB197+1))</f>
        <v>92</v>
      </c>
      <c r="FD197" s="105">
        <f>IF(FD198&lt;[2]Assumptions!$AB$7,0,IF(FD198=[2]Assumptions!$AB$7,1,FC197+1))</f>
        <v>93</v>
      </c>
      <c r="FE197" s="105">
        <f>IF(FE198&lt;[2]Assumptions!$AB$7,0,IF(FE198=[2]Assumptions!$AB$7,1,FD197+1))</f>
        <v>94</v>
      </c>
      <c r="FF197" s="105">
        <f>IF(FF198&lt;[2]Assumptions!$AB$7,0,IF(FF198=[2]Assumptions!$AB$7,1,FE197+1))</f>
        <v>95</v>
      </c>
      <c r="FG197" s="105">
        <f>IF(FG198&lt;[2]Assumptions!$AB$7,0,IF(FG198=[2]Assumptions!$AB$7,1,FF197+1))</f>
        <v>96</v>
      </c>
      <c r="FH197" s="105">
        <f>IF(FH198&lt;[2]Assumptions!$AB$7,0,IF(FH198=[2]Assumptions!$AB$7,1,FG197+1))</f>
        <v>97</v>
      </c>
      <c r="FI197" s="105">
        <f>IF(FI198&lt;[2]Assumptions!$AB$7,0,IF(FI198=[2]Assumptions!$AB$7,1,FH197+1))</f>
        <v>98</v>
      </c>
      <c r="FJ197" s="105">
        <f>IF(FJ198&lt;[2]Assumptions!$AB$7,0,IF(FJ198=[2]Assumptions!$AB$7,1,FI197+1))</f>
        <v>99</v>
      </c>
      <c r="FK197" s="105">
        <f>IF(FK198&lt;[2]Assumptions!$AB$7,0,IF(FK198=[2]Assumptions!$AB$7,1,FJ197+1))</f>
        <v>100</v>
      </c>
      <c r="FL197" s="105">
        <f>IF(FL198&lt;[2]Assumptions!$AB$7,0,IF(FL198=[2]Assumptions!$AB$7,1,FK197+1))</f>
        <v>101</v>
      </c>
      <c r="FM197" s="105">
        <f>IF(FM198&lt;[2]Assumptions!$AB$7,0,IF(FM198=[2]Assumptions!$AB$7,1,FL197+1))</f>
        <v>102</v>
      </c>
      <c r="FN197" s="105">
        <f>IF(FN198&lt;[2]Assumptions!$AB$7,0,IF(FN198=[2]Assumptions!$AB$7,1,FM197+1))</f>
        <v>103</v>
      </c>
    </row>
    <row r="198" spans="1:16384">
      <c r="E198" s="107">
        <f t="shared" ref="E198:BP198" si="86">E37</f>
        <v>42248</v>
      </c>
      <c r="F198" s="107">
        <f t="shared" si="86"/>
        <v>42278</v>
      </c>
      <c r="G198" s="107">
        <f t="shared" si="86"/>
        <v>42309</v>
      </c>
      <c r="H198" s="107">
        <f t="shared" si="86"/>
        <v>42339</v>
      </c>
      <c r="I198" s="107">
        <f t="shared" si="86"/>
        <v>42370</v>
      </c>
      <c r="J198" s="107">
        <f t="shared" si="86"/>
        <v>42401</v>
      </c>
      <c r="K198" s="107">
        <f t="shared" si="86"/>
        <v>42430</v>
      </c>
      <c r="L198" s="107">
        <f t="shared" si="86"/>
        <v>42461</v>
      </c>
      <c r="M198" s="107">
        <f t="shared" si="86"/>
        <v>42491</v>
      </c>
      <c r="N198" s="107">
        <f t="shared" si="86"/>
        <v>42522</v>
      </c>
      <c r="O198" s="107">
        <f t="shared" si="86"/>
        <v>42552</v>
      </c>
      <c r="P198" s="107">
        <f t="shared" si="86"/>
        <v>42583</v>
      </c>
      <c r="Q198" s="107">
        <f t="shared" si="86"/>
        <v>42614</v>
      </c>
      <c r="R198" s="107">
        <f t="shared" si="86"/>
        <v>42644</v>
      </c>
      <c r="S198" s="107">
        <f t="shared" si="86"/>
        <v>42675</v>
      </c>
      <c r="T198" s="107">
        <f t="shared" si="86"/>
        <v>42705</v>
      </c>
      <c r="U198" s="107">
        <f t="shared" si="86"/>
        <v>42736</v>
      </c>
      <c r="V198" s="107">
        <f t="shared" si="86"/>
        <v>42767</v>
      </c>
      <c r="W198" s="107">
        <f t="shared" si="86"/>
        <v>42795</v>
      </c>
      <c r="X198" s="107">
        <f t="shared" si="86"/>
        <v>42826</v>
      </c>
      <c r="Y198" s="107">
        <f t="shared" si="86"/>
        <v>42856</v>
      </c>
      <c r="Z198" s="107">
        <f t="shared" si="86"/>
        <v>42887</v>
      </c>
      <c r="AA198" s="107">
        <f t="shared" si="86"/>
        <v>42917</v>
      </c>
      <c r="AB198" s="107">
        <f t="shared" si="86"/>
        <v>42948</v>
      </c>
      <c r="AC198" s="107">
        <f t="shared" si="86"/>
        <v>42979</v>
      </c>
      <c r="AD198" s="107">
        <f t="shared" si="86"/>
        <v>43009</v>
      </c>
      <c r="AE198" s="107">
        <f t="shared" si="86"/>
        <v>43040</v>
      </c>
      <c r="AF198" s="107">
        <f t="shared" si="86"/>
        <v>43070</v>
      </c>
      <c r="AG198" s="107">
        <f t="shared" si="86"/>
        <v>43101</v>
      </c>
      <c r="AH198" s="107">
        <f t="shared" si="86"/>
        <v>43132</v>
      </c>
      <c r="AI198" s="107">
        <f t="shared" si="86"/>
        <v>43160</v>
      </c>
      <c r="AJ198" s="107">
        <f t="shared" si="86"/>
        <v>43191</v>
      </c>
      <c r="AK198" s="107">
        <f t="shared" si="86"/>
        <v>43221</v>
      </c>
      <c r="AL198" s="107">
        <f t="shared" si="86"/>
        <v>43252</v>
      </c>
      <c r="AM198" s="107">
        <f t="shared" si="86"/>
        <v>43282</v>
      </c>
      <c r="AN198" s="107">
        <f t="shared" si="86"/>
        <v>43313</v>
      </c>
      <c r="AO198" s="107">
        <f t="shared" si="86"/>
        <v>43344</v>
      </c>
      <c r="AP198" s="107">
        <f t="shared" si="86"/>
        <v>43374</v>
      </c>
      <c r="AQ198" s="107">
        <f t="shared" si="86"/>
        <v>43405</v>
      </c>
      <c r="AR198" s="107">
        <f t="shared" si="86"/>
        <v>43435</v>
      </c>
      <c r="AS198" s="107">
        <f t="shared" si="86"/>
        <v>43466</v>
      </c>
      <c r="AT198" s="107">
        <f t="shared" si="86"/>
        <v>43497</v>
      </c>
      <c r="AU198" s="107">
        <f t="shared" si="86"/>
        <v>43525</v>
      </c>
      <c r="AV198" s="107">
        <f t="shared" si="86"/>
        <v>43556</v>
      </c>
      <c r="AW198" s="107">
        <f t="shared" si="86"/>
        <v>43586</v>
      </c>
      <c r="AX198" s="107">
        <f t="shared" si="86"/>
        <v>43617</v>
      </c>
      <c r="AY198" s="107">
        <f t="shared" si="86"/>
        <v>43647</v>
      </c>
      <c r="AZ198" s="107">
        <f t="shared" si="86"/>
        <v>43678</v>
      </c>
      <c r="BA198" s="107">
        <f t="shared" si="86"/>
        <v>43709</v>
      </c>
      <c r="BB198" s="107">
        <f t="shared" si="86"/>
        <v>43739</v>
      </c>
      <c r="BC198" s="107">
        <f t="shared" si="86"/>
        <v>43770</v>
      </c>
      <c r="BD198" s="107">
        <f t="shared" si="86"/>
        <v>43800</v>
      </c>
      <c r="BE198" s="107">
        <f t="shared" si="86"/>
        <v>43831</v>
      </c>
      <c r="BF198" s="107">
        <f t="shared" si="86"/>
        <v>43862</v>
      </c>
      <c r="BG198" s="107">
        <f t="shared" si="86"/>
        <v>43891</v>
      </c>
      <c r="BH198" s="107">
        <f t="shared" si="86"/>
        <v>43922</v>
      </c>
      <c r="BI198" s="107">
        <f t="shared" si="86"/>
        <v>43952</v>
      </c>
      <c r="BJ198" s="107">
        <f t="shared" si="86"/>
        <v>43983</v>
      </c>
      <c r="BK198" s="107">
        <f t="shared" si="86"/>
        <v>44013</v>
      </c>
      <c r="BL198" s="107">
        <f t="shared" si="86"/>
        <v>44044</v>
      </c>
      <c r="BM198" s="107">
        <f t="shared" si="86"/>
        <v>44075</v>
      </c>
      <c r="BN198" s="107">
        <f t="shared" si="86"/>
        <v>44105</v>
      </c>
      <c r="BO198" s="107">
        <f t="shared" si="86"/>
        <v>44136</v>
      </c>
      <c r="BP198" s="107">
        <f t="shared" si="86"/>
        <v>44166</v>
      </c>
      <c r="BQ198" s="107">
        <f t="shared" ref="BQ198:EB198" si="87">BQ37</f>
        <v>44197</v>
      </c>
      <c r="BR198" s="107">
        <f t="shared" si="87"/>
        <v>44228</v>
      </c>
      <c r="BS198" s="107">
        <f t="shared" si="87"/>
        <v>44256</v>
      </c>
      <c r="BT198" s="107">
        <f t="shared" si="87"/>
        <v>44287</v>
      </c>
      <c r="BU198" s="107">
        <f t="shared" si="87"/>
        <v>44317</v>
      </c>
      <c r="BV198" s="107">
        <f t="shared" si="87"/>
        <v>44348</v>
      </c>
      <c r="BW198" s="107">
        <f t="shared" si="87"/>
        <v>44378</v>
      </c>
      <c r="BX198" s="107">
        <f t="shared" si="87"/>
        <v>44409</v>
      </c>
      <c r="BY198" s="107">
        <f t="shared" si="87"/>
        <v>44440</v>
      </c>
      <c r="BZ198" s="107">
        <f t="shared" si="87"/>
        <v>44470</v>
      </c>
      <c r="CA198" s="107">
        <f t="shared" si="87"/>
        <v>44501</v>
      </c>
      <c r="CB198" s="107">
        <f t="shared" si="87"/>
        <v>44531</v>
      </c>
      <c r="CC198" s="107">
        <f t="shared" si="87"/>
        <v>44562</v>
      </c>
      <c r="CD198" s="107">
        <f t="shared" si="87"/>
        <v>44593</v>
      </c>
      <c r="CE198" s="107">
        <f t="shared" si="87"/>
        <v>44621</v>
      </c>
      <c r="CF198" s="107">
        <f t="shared" si="87"/>
        <v>44652</v>
      </c>
      <c r="CG198" s="107">
        <f t="shared" si="87"/>
        <v>44682</v>
      </c>
      <c r="CH198" s="107">
        <f t="shared" si="87"/>
        <v>44713</v>
      </c>
      <c r="CI198" s="107">
        <f t="shared" si="87"/>
        <v>44743</v>
      </c>
      <c r="CJ198" s="107">
        <f t="shared" si="87"/>
        <v>44774</v>
      </c>
      <c r="CK198" s="107">
        <f t="shared" si="87"/>
        <v>44805</v>
      </c>
      <c r="CL198" s="107">
        <f t="shared" si="87"/>
        <v>44835</v>
      </c>
      <c r="CM198" s="107">
        <f t="shared" si="87"/>
        <v>44866</v>
      </c>
      <c r="CN198" s="107">
        <f t="shared" si="87"/>
        <v>44896</v>
      </c>
      <c r="CO198" s="107">
        <f t="shared" si="87"/>
        <v>44927</v>
      </c>
      <c r="CP198" s="107">
        <f t="shared" si="87"/>
        <v>44958</v>
      </c>
      <c r="CQ198" s="107">
        <f t="shared" si="87"/>
        <v>44986</v>
      </c>
      <c r="CR198" s="107">
        <f t="shared" si="87"/>
        <v>45017</v>
      </c>
      <c r="CS198" s="107">
        <f t="shared" si="87"/>
        <v>45047</v>
      </c>
      <c r="CT198" s="107">
        <f t="shared" si="87"/>
        <v>45078</v>
      </c>
      <c r="CU198" s="107">
        <f t="shared" si="87"/>
        <v>45108</v>
      </c>
      <c r="CV198" s="107">
        <f t="shared" si="87"/>
        <v>45139</v>
      </c>
      <c r="CW198" s="107">
        <f t="shared" si="87"/>
        <v>45170</v>
      </c>
      <c r="CX198" s="107">
        <f t="shared" si="87"/>
        <v>45200</v>
      </c>
      <c r="CY198" s="107">
        <f t="shared" si="87"/>
        <v>45231</v>
      </c>
      <c r="CZ198" s="107">
        <f t="shared" si="87"/>
        <v>45261</v>
      </c>
      <c r="DA198" s="107">
        <f t="shared" si="87"/>
        <v>45292</v>
      </c>
      <c r="DB198" s="107">
        <f t="shared" si="87"/>
        <v>45323</v>
      </c>
      <c r="DC198" s="107">
        <f t="shared" si="87"/>
        <v>45352</v>
      </c>
      <c r="DD198" s="107">
        <f t="shared" si="87"/>
        <v>45383</v>
      </c>
      <c r="DE198" s="107">
        <f t="shared" si="87"/>
        <v>45413</v>
      </c>
      <c r="DF198" s="107">
        <f t="shared" si="87"/>
        <v>45444</v>
      </c>
      <c r="DG198" s="107">
        <f t="shared" si="87"/>
        <v>45474</v>
      </c>
      <c r="DH198" s="107">
        <f t="shared" si="87"/>
        <v>45505</v>
      </c>
      <c r="DI198" s="107">
        <f t="shared" si="87"/>
        <v>45536</v>
      </c>
      <c r="DJ198" s="107">
        <f t="shared" si="87"/>
        <v>45566</v>
      </c>
      <c r="DK198" s="107">
        <f t="shared" si="87"/>
        <v>45597</v>
      </c>
      <c r="DL198" s="107">
        <f t="shared" si="87"/>
        <v>45627</v>
      </c>
      <c r="DM198" s="107">
        <f t="shared" si="87"/>
        <v>45658</v>
      </c>
      <c r="DN198" s="107">
        <f t="shared" si="87"/>
        <v>45689</v>
      </c>
      <c r="DO198" s="107">
        <f t="shared" si="87"/>
        <v>45717</v>
      </c>
      <c r="DP198" s="107">
        <f t="shared" si="87"/>
        <v>45748</v>
      </c>
      <c r="DQ198" s="107">
        <f t="shared" si="87"/>
        <v>45778</v>
      </c>
      <c r="DR198" s="107">
        <f t="shared" si="87"/>
        <v>45809</v>
      </c>
      <c r="DS198" s="107">
        <f t="shared" si="87"/>
        <v>45839</v>
      </c>
      <c r="DT198" s="107">
        <f t="shared" si="87"/>
        <v>45870</v>
      </c>
      <c r="DU198" s="107">
        <f t="shared" si="87"/>
        <v>45901</v>
      </c>
      <c r="DV198" s="107">
        <f t="shared" si="87"/>
        <v>45931</v>
      </c>
      <c r="DW198" s="107">
        <f t="shared" si="87"/>
        <v>45962</v>
      </c>
      <c r="DX198" s="107">
        <f t="shared" si="87"/>
        <v>45992</v>
      </c>
      <c r="DY198" s="107">
        <f t="shared" si="87"/>
        <v>46023</v>
      </c>
      <c r="DZ198" s="107">
        <f t="shared" si="87"/>
        <v>46054</v>
      </c>
      <c r="EA198" s="107">
        <f t="shared" si="87"/>
        <v>46082</v>
      </c>
      <c r="EB198" s="107">
        <f t="shared" si="87"/>
        <v>46113</v>
      </c>
      <c r="EC198" s="107">
        <f t="shared" ref="EC198:FN198" si="88">EC37</f>
        <v>46143</v>
      </c>
      <c r="ED198" s="107">
        <f t="shared" si="88"/>
        <v>46174</v>
      </c>
      <c r="EE198" s="107">
        <f t="shared" si="88"/>
        <v>46204</v>
      </c>
      <c r="EF198" s="107">
        <f t="shared" si="88"/>
        <v>46235</v>
      </c>
      <c r="EG198" s="107">
        <f t="shared" si="88"/>
        <v>46266</v>
      </c>
      <c r="EH198" s="107">
        <f t="shared" si="88"/>
        <v>46296</v>
      </c>
      <c r="EI198" s="107">
        <f t="shared" si="88"/>
        <v>46327</v>
      </c>
      <c r="EJ198" s="107">
        <f t="shared" si="88"/>
        <v>46357</v>
      </c>
      <c r="EK198" s="107">
        <f t="shared" si="88"/>
        <v>46388</v>
      </c>
      <c r="EL198" s="107">
        <f t="shared" si="88"/>
        <v>46419</v>
      </c>
      <c r="EM198" s="107">
        <f t="shared" si="88"/>
        <v>46447</v>
      </c>
      <c r="EN198" s="107">
        <f t="shared" si="88"/>
        <v>46478</v>
      </c>
      <c r="EO198" s="107">
        <f t="shared" si="88"/>
        <v>46508</v>
      </c>
      <c r="EP198" s="107">
        <f t="shared" si="88"/>
        <v>46539</v>
      </c>
      <c r="EQ198" s="107">
        <f t="shared" si="88"/>
        <v>46569</v>
      </c>
      <c r="ER198" s="107">
        <f t="shared" si="88"/>
        <v>46600</v>
      </c>
      <c r="ES198" s="107">
        <f t="shared" si="88"/>
        <v>46631</v>
      </c>
      <c r="ET198" s="107">
        <f t="shared" si="88"/>
        <v>46661</v>
      </c>
      <c r="EU198" s="107">
        <f t="shared" si="88"/>
        <v>46692</v>
      </c>
      <c r="EV198" s="107">
        <f t="shared" si="88"/>
        <v>46722</v>
      </c>
      <c r="EW198" s="107">
        <f t="shared" si="88"/>
        <v>46753</v>
      </c>
      <c r="EX198" s="107">
        <f t="shared" si="88"/>
        <v>46784</v>
      </c>
      <c r="EY198" s="107">
        <f t="shared" si="88"/>
        <v>46813</v>
      </c>
      <c r="EZ198" s="107">
        <f t="shared" si="88"/>
        <v>46844</v>
      </c>
      <c r="FA198" s="107">
        <f t="shared" si="88"/>
        <v>46874</v>
      </c>
      <c r="FB198" s="107">
        <f t="shared" si="88"/>
        <v>46905</v>
      </c>
      <c r="FC198" s="107">
        <f t="shared" si="88"/>
        <v>46935</v>
      </c>
      <c r="FD198" s="107">
        <f t="shared" si="88"/>
        <v>46966</v>
      </c>
      <c r="FE198" s="107">
        <f t="shared" si="88"/>
        <v>46997</v>
      </c>
      <c r="FF198" s="107">
        <f t="shared" si="88"/>
        <v>47027</v>
      </c>
      <c r="FG198" s="107">
        <f t="shared" si="88"/>
        <v>47058</v>
      </c>
      <c r="FH198" s="107">
        <f t="shared" si="88"/>
        <v>47088</v>
      </c>
      <c r="FI198" s="107">
        <f t="shared" si="88"/>
        <v>47119</v>
      </c>
      <c r="FJ198" s="107">
        <f t="shared" si="88"/>
        <v>47150</v>
      </c>
      <c r="FK198" s="107">
        <f t="shared" si="88"/>
        <v>47178</v>
      </c>
      <c r="FL198" s="107">
        <f t="shared" si="88"/>
        <v>47209</v>
      </c>
      <c r="FM198" s="107">
        <f t="shared" si="88"/>
        <v>47239</v>
      </c>
      <c r="FN198" s="107">
        <f t="shared" si="88"/>
        <v>47270</v>
      </c>
    </row>
    <row r="199" spans="1:16384">
      <c r="B199" s="105" t="s">
        <v>295</v>
      </c>
      <c r="E199" s="139">
        <f>IF(E198='Capital Structure'!$Q$7,'Capital Structure'!$R$14,0)</f>
        <v>0</v>
      </c>
      <c r="F199" s="139">
        <f>IF(F198='Capital Structure'!$Q$7,'Capital Structure'!$R$14,0)</f>
        <v>0</v>
      </c>
      <c r="G199" s="139">
        <f>IF(G198='Capital Structure'!$Q$7,'Capital Structure'!$R$14,0)</f>
        <v>0</v>
      </c>
      <c r="H199" s="139">
        <f>IF(H198='Capital Structure'!$Q$7,'Capital Structure'!$R$14,0)</f>
        <v>0</v>
      </c>
      <c r="I199" s="139">
        <f>IF(I198='Capital Structure'!$Q$7,'Capital Structure'!$R$14,0)</f>
        <v>0</v>
      </c>
      <c r="J199" s="139">
        <f>IF(J198='Capital Structure'!$Q$7,'Capital Structure'!$R$14,0)</f>
        <v>0</v>
      </c>
      <c r="K199" s="139">
        <f>IF(K198='Capital Structure'!$Q$7,'Capital Structure'!$R$14,0)</f>
        <v>0</v>
      </c>
      <c r="L199" s="139">
        <f>IF(L198='Capital Structure'!$Q$7,'Capital Structure'!$R$14,0)</f>
        <v>0</v>
      </c>
      <c r="M199" s="139">
        <f>IF(M198='Capital Structure'!$Q$7,'Capital Structure'!$R$14,0)</f>
        <v>0</v>
      </c>
      <c r="N199" s="139">
        <f>IF(N198='Capital Structure'!$Q$7,'Capital Structure'!$R$14,0)</f>
        <v>0</v>
      </c>
      <c r="O199" s="139">
        <f>IF(O198='Capital Structure'!$Q$7,'Capital Structure'!$R$14,0)</f>
        <v>0</v>
      </c>
      <c r="P199" s="139">
        <f>IF(P198='Capital Structure'!$Q$7,'Capital Structure'!$R$14,0)</f>
        <v>0</v>
      </c>
      <c r="Q199" s="139">
        <f>IF(Q198='Capital Structure'!$Q$7,'Capital Structure'!$R$14,0)</f>
        <v>0</v>
      </c>
      <c r="R199" s="139">
        <f>IF(R198='Capital Structure'!$Q$7,'Capital Structure'!$R$14,0)</f>
        <v>0</v>
      </c>
      <c r="S199" s="139">
        <f>IF(S198='Capital Structure'!$Q$7,'Capital Structure'!$R$14,0)</f>
        <v>0</v>
      </c>
      <c r="T199" s="139">
        <f>IF(T198='Capital Structure'!$Q$7,'Capital Structure'!$R$14,0)</f>
        <v>0</v>
      </c>
      <c r="U199" s="139">
        <f>IF(U198='Capital Structure'!$Q$7,'Capital Structure'!$R$14,0)</f>
        <v>0</v>
      </c>
      <c r="V199" s="139">
        <f>IF(V198='Capital Structure'!$Q$7,'Capital Structure'!$R$14,0)</f>
        <v>0</v>
      </c>
      <c r="W199" s="139">
        <f>IF(W198='Capital Structure'!$Q$7,'Capital Structure'!$R$14,0)</f>
        <v>0</v>
      </c>
      <c r="X199" s="139">
        <f>IF(X198='Capital Structure'!$Q$7,'Capital Structure'!$R$14,0)</f>
        <v>0</v>
      </c>
      <c r="Y199" s="139">
        <f>IF(Y198='Capital Structure'!$Q$7,'Capital Structure'!$R$14,0)</f>
        <v>0</v>
      </c>
      <c r="Z199" s="139">
        <f>IF(Z198='Capital Structure'!$Q$7,'Capital Structure'!$R$14,0)</f>
        <v>0</v>
      </c>
      <c r="AA199" s="139">
        <f>IF(AA198='Capital Structure'!$Q$7,'Capital Structure'!$R$14,0)</f>
        <v>0</v>
      </c>
      <c r="AB199" s="139">
        <f>IF(AB198='Capital Structure'!$Q$7,'Capital Structure'!$R$14,0)</f>
        <v>0</v>
      </c>
      <c r="AC199" s="139">
        <f>IF(AC198='Capital Structure'!$Q$7,'Capital Structure'!$R$14,0)</f>
        <v>0</v>
      </c>
      <c r="AD199" s="139">
        <f>IF(AD198='Capital Structure'!$Q$7,'Capital Structure'!$R$14,0)</f>
        <v>0</v>
      </c>
      <c r="AE199" s="139">
        <f>IF(AE198='Capital Structure'!$Q$7,'Capital Structure'!$R$14,0)</f>
        <v>0</v>
      </c>
      <c r="AF199" s="139">
        <f>IF(AF198='Capital Structure'!$Q$7,'Capital Structure'!$R$14,0)</f>
        <v>0</v>
      </c>
      <c r="AG199" s="139">
        <f>IF(AG198='Capital Structure'!$Q$7,'Capital Structure'!$R$14,0)</f>
        <v>0</v>
      </c>
      <c r="AH199" s="139">
        <f>IF(AH198='Capital Structure'!$Q$7,'Capital Structure'!$R$14,0)</f>
        <v>0</v>
      </c>
      <c r="AI199" s="139">
        <f>IF(AI198='Capital Structure'!$Q$7,'Capital Structure'!$R$14,0)</f>
        <v>0</v>
      </c>
      <c r="AJ199" s="139">
        <f>IF(AJ198='Capital Structure'!$Q$7,'Capital Structure'!$R$14,0)</f>
        <v>0</v>
      </c>
      <c r="AK199" s="139">
        <f>IF(AK198='Capital Structure'!$Q$7,'Capital Structure'!$R$14,0)</f>
        <v>0</v>
      </c>
      <c r="AL199" s="139">
        <f>IF(AL198='Capital Structure'!$Q$7,'Capital Structure'!$R$14,0)</f>
        <v>0</v>
      </c>
      <c r="AM199" s="139">
        <f>IF(AM198='Capital Structure'!$Q$7,'Capital Structure'!$R$14,0)</f>
        <v>0</v>
      </c>
      <c r="AN199" s="139">
        <f>IF(AN198='Capital Structure'!$Q$7,'Capital Structure'!$R$14,0)</f>
        <v>0</v>
      </c>
      <c r="AO199" s="139">
        <f>IF(AO198='Capital Structure'!$Q$7,'Capital Structure'!$R$14,0)</f>
        <v>0</v>
      </c>
      <c r="AP199" s="139">
        <f>IF(AP198='Capital Structure'!$Q$7,'Capital Structure'!$R$14,0)</f>
        <v>0</v>
      </c>
      <c r="AQ199" s="139">
        <f>IF(AQ198='Capital Structure'!$Q$7,'Capital Structure'!$R$14,0)</f>
        <v>0</v>
      </c>
      <c r="AR199" s="139">
        <f>IF(AR198='Capital Structure'!$Q$7,'Capital Structure'!$R$14,0)</f>
        <v>0</v>
      </c>
      <c r="AS199" s="139">
        <f>IF(AS198='Capital Structure'!$Q$7,'Capital Structure'!$R$14,0)</f>
        <v>0</v>
      </c>
      <c r="AT199" s="139">
        <f>IF(AT198='Capital Structure'!$Q$7,'Capital Structure'!$R$14,0)</f>
        <v>0</v>
      </c>
      <c r="AU199" s="139">
        <f>IF(AU198='Capital Structure'!$Q$7,'Capital Structure'!$R$14,0)</f>
        <v>0</v>
      </c>
      <c r="AV199" s="139">
        <f>IF(AV198='Capital Structure'!$Q$7,'Capital Structure'!$R$14,0)</f>
        <v>0</v>
      </c>
      <c r="AW199" s="139">
        <f>IF(AW198='Capital Structure'!$Q$7,'Capital Structure'!$R$14,0)</f>
        <v>0</v>
      </c>
      <c r="AX199" s="139">
        <f>IF(AX198='Capital Structure'!$Q$7,'Capital Structure'!$R$14,0)</f>
        <v>0</v>
      </c>
      <c r="AY199" s="139">
        <f>IF(AY198='Capital Structure'!$Q$7,'Capital Structure'!$R$14,0)</f>
        <v>0</v>
      </c>
      <c r="AZ199" s="139">
        <f>IF(AZ198='Capital Structure'!$Q$7,'Capital Structure'!$R$14,0)</f>
        <v>0</v>
      </c>
      <c r="BA199" s="139">
        <f>IF(BA198='Capital Structure'!$Q$7,'Capital Structure'!$R$14,0)</f>
        <v>0</v>
      </c>
      <c r="BB199" s="139">
        <f>IF(BB198='Capital Structure'!$Q$7,'Capital Structure'!$R$14,0)</f>
        <v>0</v>
      </c>
      <c r="BC199" s="139">
        <f>IF(BC198='Capital Structure'!$Q$7,'Capital Structure'!$R$14,0)</f>
        <v>0</v>
      </c>
      <c r="BD199" s="139">
        <f>IF(BD198='Capital Structure'!$Q$7,'Capital Structure'!$R$14,0)</f>
        <v>0</v>
      </c>
      <c r="BE199" s="139">
        <f>IF(BE198='Capital Structure'!$Q$7,'Capital Structure'!$R$14,0)</f>
        <v>0</v>
      </c>
      <c r="BF199" s="139">
        <f>IF(BF198='Capital Structure'!$Q$7,'Capital Structure'!$R$14,0)</f>
        <v>0</v>
      </c>
      <c r="BG199" s="139">
        <f>IF(BG198='Capital Structure'!$Q$7,'Capital Structure'!$R$14,0)</f>
        <v>0</v>
      </c>
      <c r="BH199" s="139">
        <f>IF(BH198='Capital Structure'!$Q$7,'Capital Structure'!$R$14,0)</f>
        <v>0</v>
      </c>
      <c r="BI199" s="139">
        <f>IF(BI198='Capital Structure'!$Q$7,'Capital Structure'!$R$14,0)</f>
        <v>0</v>
      </c>
      <c r="BJ199" s="139">
        <f>IF(BJ198='Capital Structure'!$Q$7,'Capital Structure'!$R$14,0)</f>
        <v>0</v>
      </c>
      <c r="BK199" s="139">
        <f>IF(BK198='Capital Structure'!$Q$7,'Capital Structure'!$R$14,0)</f>
        <v>0</v>
      </c>
      <c r="BL199" s="139">
        <f>IF(BL198='Capital Structure'!$Q$7,'Capital Structure'!$R$14,0)</f>
        <v>0</v>
      </c>
      <c r="BM199" s="139">
        <f>IF(BM198='Capital Structure'!$Q$7,'Capital Structure'!$R$14,0)</f>
        <v>0</v>
      </c>
      <c r="BN199" s="139">
        <f>IF(BN198='Capital Structure'!$Q$7,'Capital Structure'!$R$14,0)</f>
        <v>0</v>
      </c>
      <c r="BO199" s="139">
        <f>IF(BO198='Capital Structure'!$Q$7,'Capital Structure'!$R$14,0)</f>
        <v>0</v>
      </c>
      <c r="BP199" s="139">
        <f>IF(BP198='Capital Structure'!$Q$7,'Capital Structure'!$R$14,0)</f>
        <v>0</v>
      </c>
      <c r="BQ199" s="139">
        <f>IF(BQ198='Capital Structure'!$Q$7,'Capital Structure'!$R$14,0)</f>
        <v>0</v>
      </c>
      <c r="BR199" s="139">
        <f>IF(BR198='Capital Structure'!$Q$7,'Capital Structure'!$R$14,0)</f>
        <v>0</v>
      </c>
      <c r="BS199" s="139">
        <f>IF(BS198='Capital Structure'!$Q$7,'Capital Structure'!$R$14,0)</f>
        <v>0</v>
      </c>
      <c r="BT199" s="139">
        <f>IF(BT198='Capital Structure'!$Q$7,'Capital Structure'!$R$14,0)</f>
        <v>0</v>
      </c>
      <c r="BU199" s="139">
        <f>IF(BU198='Capital Structure'!$Q$7,'Capital Structure'!$R$14,0)</f>
        <v>0</v>
      </c>
      <c r="BV199" s="139">
        <f>IF(BV198='Capital Structure'!$Q$7,'Capital Structure'!$R$14,0)</f>
        <v>0</v>
      </c>
      <c r="BW199" s="139">
        <f>IF(BW198='Capital Structure'!$Q$7,'Capital Structure'!$R$14,0)</f>
        <v>0</v>
      </c>
      <c r="BX199" s="139">
        <f>IF(BX198='Capital Structure'!$Q$7,'Capital Structure'!$R$14,0)</f>
        <v>0</v>
      </c>
      <c r="BY199" s="139">
        <f>IF(BY198='Capital Structure'!$Q$7,'Capital Structure'!$R$14,0)</f>
        <v>0</v>
      </c>
      <c r="BZ199" s="139">
        <f>IF(BZ198='Capital Structure'!$Q$7,'Capital Structure'!$R$14,0)</f>
        <v>0</v>
      </c>
      <c r="CA199" s="139">
        <f>IF(CA198='Capital Structure'!$Q$7,'Capital Structure'!$R$14,0)</f>
        <v>0</v>
      </c>
      <c r="CB199" s="139">
        <f>IF(CB198='Capital Structure'!$Q$7,'Capital Structure'!$R$14,0)</f>
        <v>0</v>
      </c>
      <c r="CC199" s="139">
        <f>IF(CC198='Capital Structure'!$Q$7,'Capital Structure'!$R$14,0)</f>
        <v>0</v>
      </c>
      <c r="CD199" s="139">
        <f>IF(CD198='Capital Structure'!$Q$7,'Capital Structure'!$R$14,0)</f>
        <v>0</v>
      </c>
      <c r="CE199" s="139">
        <f>IF(CE198='Capital Structure'!$Q$7,'Capital Structure'!$R$14,0)</f>
        <v>0</v>
      </c>
      <c r="CF199" s="139">
        <f>IF(CF198='Capital Structure'!$Q$7,'Capital Structure'!$R$14,0)</f>
        <v>0</v>
      </c>
      <c r="CG199" s="139">
        <f>IF(CG198='Capital Structure'!$Q$7,'Capital Structure'!$R$14,0)</f>
        <v>0</v>
      </c>
      <c r="CH199" s="139">
        <f>IF(CH198='Capital Structure'!$Q$7,'Capital Structure'!$R$14,0)</f>
        <v>0</v>
      </c>
      <c r="CI199" s="139">
        <f>IF(CI198='Capital Structure'!$Q$7,'Capital Structure'!$R$14,0)</f>
        <v>0</v>
      </c>
      <c r="CJ199" s="139">
        <f>IF(CJ198='Capital Structure'!$Q$7,'Capital Structure'!$R$14,0)</f>
        <v>0</v>
      </c>
      <c r="CK199" s="139">
        <f>IF(CK198='Capital Structure'!$Q$7,'Capital Structure'!$R$14,0)</f>
        <v>0</v>
      </c>
      <c r="CL199" s="139">
        <f>IF(CL198='Capital Structure'!$Q$7,'Capital Structure'!$R$14,0)</f>
        <v>0</v>
      </c>
      <c r="CM199" s="139">
        <f>IF(CM198='Capital Structure'!$Q$7,'Capital Structure'!$R$14,0)</f>
        <v>0</v>
      </c>
      <c r="CN199" s="139">
        <f>IF(CN198='Capital Structure'!$Q$7,'Capital Structure'!$R$14,0)</f>
        <v>0</v>
      </c>
      <c r="CO199" s="139">
        <f>IF(CO198='Capital Structure'!$Q$7,'Capital Structure'!$R$14,0)</f>
        <v>0</v>
      </c>
      <c r="CP199" s="139">
        <f>IF(CP198='Capital Structure'!$Q$7,'Capital Structure'!$R$14,0)</f>
        <v>0</v>
      </c>
      <c r="CQ199" s="139">
        <f>IF(CQ198='Capital Structure'!$Q$7,'Capital Structure'!$R$14,0)</f>
        <v>0</v>
      </c>
      <c r="CR199" s="139">
        <f>IF(CR198='Capital Structure'!$Q$7,'Capital Structure'!$R$14,0)</f>
        <v>0</v>
      </c>
      <c r="CS199" s="139">
        <f>IF(CS198='Capital Structure'!$Q$7,'Capital Structure'!$R$14,0)</f>
        <v>0</v>
      </c>
      <c r="CT199" s="139">
        <f>IF(CT198='Capital Structure'!$Q$7,'Capital Structure'!$R$14,0)</f>
        <v>0</v>
      </c>
      <c r="CU199" s="139">
        <f>IF(CU198='Capital Structure'!$Q$7,'Capital Structure'!$R$14,0)</f>
        <v>0</v>
      </c>
      <c r="CV199" s="139">
        <f>IF(CV198='Capital Structure'!$Q$7,'Capital Structure'!$R$14,0)</f>
        <v>0</v>
      </c>
      <c r="CW199" s="139">
        <f>IF(CW198='Capital Structure'!$Q$7,'Capital Structure'!$R$14,0)</f>
        <v>0</v>
      </c>
      <c r="CX199" s="139">
        <f>IF(CX198='Capital Structure'!$Q$7,'Capital Structure'!$R$14,0)</f>
        <v>0</v>
      </c>
      <c r="CY199" s="139">
        <f>IF(CY198='Capital Structure'!$Q$7,'Capital Structure'!$R$14,0)</f>
        <v>0</v>
      </c>
      <c r="CZ199" s="139">
        <f>IF(CZ198='Capital Structure'!$Q$7,'Capital Structure'!$R$14,0)</f>
        <v>0</v>
      </c>
      <c r="DA199" s="139">
        <f>IF(DA198='Capital Structure'!$Q$7,'Capital Structure'!$R$14,0)</f>
        <v>0</v>
      </c>
      <c r="DB199" s="139">
        <f>IF(DB198='Capital Structure'!$Q$7,'Capital Structure'!$R$14,0)</f>
        <v>0</v>
      </c>
      <c r="DC199" s="139">
        <f>IF(DC198='Capital Structure'!$Q$7,'Capital Structure'!$R$14,0)</f>
        <v>0</v>
      </c>
      <c r="DD199" s="139">
        <f>IF(DD198='Capital Structure'!$Q$7,'Capital Structure'!$R$14,0)</f>
        <v>0</v>
      </c>
      <c r="DE199" s="139">
        <f>IF(DE198='Capital Structure'!$Q$7,'Capital Structure'!$R$14,0)</f>
        <v>0</v>
      </c>
      <c r="DF199" s="139">
        <f>IF(DF198='Capital Structure'!$Q$7,'Capital Structure'!$R$14,0)</f>
        <v>0</v>
      </c>
      <c r="DG199" s="139">
        <f>IF(DG198='Capital Structure'!$Q$7,'Capital Structure'!$R$14,0)</f>
        <v>0</v>
      </c>
      <c r="DH199" s="139">
        <f>IF(DH198='Capital Structure'!$Q$7,'Capital Structure'!$R$14,0)</f>
        <v>0</v>
      </c>
      <c r="DI199" s="139">
        <f>IF(DI198='Capital Structure'!$Q$7,'Capital Structure'!$R$14,0)</f>
        <v>0</v>
      </c>
      <c r="DJ199" s="139">
        <f>IF(DJ198='Capital Structure'!$Q$7,'Capital Structure'!$R$14,0)</f>
        <v>0</v>
      </c>
      <c r="DK199" s="139">
        <f>IF(DK198='Capital Structure'!$Q$7,'Capital Structure'!$R$14,0)</f>
        <v>0</v>
      </c>
      <c r="DL199" s="139">
        <f>IF(DL198='Capital Structure'!$Q$7,'Capital Structure'!$R$14,0)</f>
        <v>0</v>
      </c>
      <c r="DM199" s="139">
        <f>IF(DM198='Capital Structure'!$Q$7,'Capital Structure'!$R$14,0)</f>
        <v>0</v>
      </c>
      <c r="DN199" s="139">
        <f>IF(DN198='Capital Structure'!$Q$7,'Capital Structure'!$R$14,0)</f>
        <v>0</v>
      </c>
      <c r="DO199" s="139">
        <f>IF(DO198='Capital Structure'!$Q$7,'Capital Structure'!$R$14,0)</f>
        <v>0</v>
      </c>
      <c r="DP199" s="139">
        <f>IF(DP198='Capital Structure'!$Q$7,'Capital Structure'!$R$14,0)</f>
        <v>0</v>
      </c>
      <c r="DQ199" s="139">
        <f>IF(DQ198='Capital Structure'!$Q$7,'Capital Structure'!$R$14,0)</f>
        <v>0</v>
      </c>
      <c r="DR199" s="139">
        <f>IF(DR198='Capital Structure'!$Q$7,'Capital Structure'!$R$14,0)</f>
        <v>0</v>
      </c>
      <c r="DS199" s="139">
        <f>IF(DS198='Capital Structure'!$Q$7,'Capital Structure'!$R$14,0)</f>
        <v>0</v>
      </c>
      <c r="DT199" s="139">
        <f>IF(DT198='Capital Structure'!$Q$7,'Capital Structure'!$R$14,0)</f>
        <v>0</v>
      </c>
      <c r="DU199" s="139">
        <f>IF(DU198='Capital Structure'!$Q$7,'Capital Structure'!$R$14,0)</f>
        <v>0</v>
      </c>
      <c r="DV199" s="139">
        <f>IF(DV198='Capital Structure'!$Q$7,'Capital Structure'!$R$14,0)</f>
        <v>0</v>
      </c>
      <c r="DW199" s="139">
        <f>IF(DW198='Capital Structure'!$Q$7,'Capital Structure'!$R$14,0)</f>
        <v>0</v>
      </c>
      <c r="DX199" s="139">
        <f>IF(DX198='Capital Structure'!$Q$7,'Capital Structure'!$R$14,0)</f>
        <v>0</v>
      </c>
      <c r="DY199" s="139">
        <f>IF(DY198='Capital Structure'!$Q$7,'Capital Structure'!$R$14,0)</f>
        <v>0</v>
      </c>
      <c r="DZ199" s="139">
        <f>IF(DZ198='Capital Structure'!$Q$7,'Capital Structure'!$R$14,0)</f>
        <v>0</v>
      </c>
      <c r="EA199" s="139">
        <f>IF(EA198='Capital Structure'!$Q$7,'Capital Structure'!$R$14,0)</f>
        <v>0</v>
      </c>
      <c r="EB199" s="139">
        <f>IF(EB198='Capital Structure'!$Q$7,'Capital Structure'!$R$14,0)</f>
        <v>0</v>
      </c>
      <c r="EC199" s="139">
        <f>IF(EC198='Capital Structure'!$Q$7,'Capital Structure'!$R$14,0)</f>
        <v>0</v>
      </c>
      <c r="ED199" s="139">
        <f>IF(ED198='Capital Structure'!$Q$7,'Capital Structure'!$R$14,0)</f>
        <v>0</v>
      </c>
      <c r="EE199" s="139">
        <f>IF(EE198='Capital Structure'!$Q$7,'Capital Structure'!$R$14,0)</f>
        <v>0</v>
      </c>
      <c r="EF199" s="139">
        <f>IF(EF198='Capital Structure'!$Q$7,'Capital Structure'!$R$14,0)</f>
        <v>0</v>
      </c>
      <c r="EG199" s="139">
        <f>IF(EG198='Capital Structure'!$Q$7,'Capital Structure'!$R$14,0)</f>
        <v>0</v>
      </c>
      <c r="EH199" s="139">
        <f>IF(EH198='Capital Structure'!$Q$7,'Capital Structure'!$R$14,0)</f>
        <v>0</v>
      </c>
      <c r="EI199" s="139">
        <f>IF(EI198='Capital Structure'!$Q$7,'Capital Structure'!$R$14,0)</f>
        <v>0</v>
      </c>
      <c r="EJ199" s="139">
        <f>IF(EJ198='Capital Structure'!$Q$7,'Capital Structure'!$R$14,0)</f>
        <v>0</v>
      </c>
      <c r="EK199" s="139">
        <f>IF(EK198='Capital Structure'!$Q$7,'Capital Structure'!$R$14,0)</f>
        <v>0</v>
      </c>
      <c r="EL199" s="139">
        <f>IF(EL198='Capital Structure'!$Q$7,'Capital Structure'!$R$14,0)</f>
        <v>0</v>
      </c>
      <c r="EM199" s="139">
        <f>IF(EM198='Capital Structure'!$Q$7,'Capital Structure'!$R$14,0)</f>
        <v>0</v>
      </c>
      <c r="EN199" s="139">
        <f>IF(EN198='Capital Structure'!$Q$7,'Capital Structure'!$R$14,0)</f>
        <v>0</v>
      </c>
      <c r="EO199" s="139">
        <f>IF(EO198='Capital Structure'!$Q$7,'Capital Structure'!$R$14,0)</f>
        <v>0</v>
      </c>
      <c r="EP199" s="139">
        <f>IF(EP198='Capital Structure'!$Q$7,'Capital Structure'!$R$14,0)</f>
        <v>0</v>
      </c>
      <c r="EQ199" s="139">
        <f>IF(EQ198='Capital Structure'!$Q$7,'Capital Structure'!$R$14,0)</f>
        <v>0</v>
      </c>
      <c r="ER199" s="139">
        <f>IF(ER198='Capital Structure'!$Q$7,'Capital Structure'!$R$14,0)</f>
        <v>0</v>
      </c>
      <c r="ES199" s="139">
        <f>IF(ES198='Capital Structure'!$Q$7,'Capital Structure'!$R$14,0)</f>
        <v>0</v>
      </c>
      <c r="ET199" s="139">
        <f>IF(ET198='Capital Structure'!$Q$7,'Capital Structure'!$R$14,0)</f>
        <v>0</v>
      </c>
      <c r="EU199" s="139">
        <f>IF(EU198='Capital Structure'!$Q$7,'Capital Structure'!$R$14,0)</f>
        <v>0</v>
      </c>
      <c r="EV199" s="139">
        <f>IF(EV198='Capital Structure'!$Q$7,'Capital Structure'!$R$14,0)</f>
        <v>0</v>
      </c>
      <c r="EW199" s="139">
        <f>IF(EW198='Capital Structure'!$Q$7,'Capital Structure'!$R$14,0)</f>
        <v>0</v>
      </c>
      <c r="EX199" s="139">
        <f>IF(EX198='Capital Structure'!$Q$7,'Capital Structure'!$R$14,0)</f>
        <v>0</v>
      </c>
      <c r="EY199" s="139">
        <f>IF(EY198='Capital Structure'!$Q$7,'Capital Structure'!$R$14,0)</f>
        <v>0</v>
      </c>
      <c r="EZ199" s="139">
        <f>IF(EZ198='Capital Structure'!$Q$7,'Capital Structure'!$R$14,0)</f>
        <v>0</v>
      </c>
      <c r="FA199" s="139">
        <f>IF(FA198='Capital Structure'!$Q$7,'Capital Structure'!$R$14,0)</f>
        <v>0</v>
      </c>
      <c r="FB199" s="139">
        <f>IF(FB198='Capital Structure'!$Q$7,'Capital Structure'!$R$14,0)</f>
        <v>0</v>
      </c>
      <c r="FC199" s="139">
        <f>IF(FC198='Capital Structure'!$Q$7,'Capital Structure'!$R$14,0)</f>
        <v>0</v>
      </c>
      <c r="FD199" s="139">
        <f>IF(FD198='Capital Structure'!$Q$7,'Capital Structure'!$R$14,0)</f>
        <v>0</v>
      </c>
      <c r="FE199" s="139">
        <f>IF(FE198='Capital Structure'!$Q$7,'Capital Structure'!$R$14,0)</f>
        <v>0</v>
      </c>
      <c r="FF199" s="139">
        <f>IF(FF198='Capital Structure'!$Q$7,'Capital Structure'!$R$14,0)</f>
        <v>0</v>
      </c>
      <c r="FG199" s="139">
        <f>IF(FG198='Capital Structure'!$Q$7,'Capital Structure'!$R$14,0)</f>
        <v>0</v>
      </c>
      <c r="FH199" s="139">
        <f>IF(FH198='Capital Structure'!$Q$7,'Capital Structure'!$R$14,0)</f>
        <v>0</v>
      </c>
      <c r="FI199" s="139">
        <f>IF(FI198='Capital Structure'!$Q$7,'Capital Structure'!$R$14,0)</f>
        <v>0</v>
      </c>
      <c r="FJ199" s="139">
        <f>IF(FJ198='Capital Structure'!$Q$7,'Capital Structure'!$R$14,0)</f>
        <v>0</v>
      </c>
      <c r="FK199" s="139">
        <f>IF(FK198='Capital Structure'!$Q$7,'Capital Structure'!$R$14,0)</f>
        <v>0</v>
      </c>
      <c r="FL199" s="139">
        <f>IF(FL198='Capital Structure'!$Q$7,'Capital Structure'!$R$14,0)</f>
        <v>0</v>
      </c>
      <c r="FM199" s="139">
        <f>IF(FM198='Capital Structure'!$Q$7,'Capital Structure'!$R$14,0)</f>
        <v>0</v>
      </c>
      <c r="FN199" s="139">
        <f>IF(FN198='Capital Structure'!$Q$7,'Capital Structure'!$R$14,0)</f>
        <v>0</v>
      </c>
    </row>
    <row r="200" spans="1:16384">
      <c r="A200" s="105" t="s">
        <v>297</v>
      </c>
      <c r="B200" s="105" t="s">
        <v>351</v>
      </c>
      <c r="E200" s="139">
        <f>(E202-E203)*'Capital Structure'!$R$16/12</f>
        <v>0</v>
      </c>
      <c r="F200" s="139">
        <f>(F202-F203)*'Capital Structure'!$R$16/12</f>
        <v>0</v>
      </c>
      <c r="G200" s="139">
        <f>(G202-G203)*'Capital Structure'!$R$16/12</f>
        <v>0</v>
      </c>
      <c r="H200" s="139">
        <f>(H202-H203)*'Capital Structure'!$R$16/12</f>
        <v>0</v>
      </c>
      <c r="I200" s="139">
        <f>(I202-I203)*'Capital Structure'!$R$16/12</f>
        <v>0</v>
      </c>
      <c r="J200" s="139">
        <f>(J202-J203)*'Capital Structure'!$R$16/12</f>
        <v>0</v>
      </c>
      <c r="K200" s="139">
        <f>(K202-K203)*'Capital Structure'!$R$16/12</f>
        <v>0</v>
      </c>
      <c r="L200" s="139">
        <f>(L202-L203)*'Capital Structure'!$R$16/12</f>
        <v>0</v>
      </c>
      <c r="M200" s="139">
        <f>(M202-M203)*'Capital Structure'!$R$16/12</f>
        <v>0</v>
      </c>
      <c r="N200" s="139">
        <f>(N202-N203)*'Capital Structure'!$R$16/12</f>
        <v>0</v>
      </c>
      <c r="O200" s="139">
        <f>(O202-O203)*'Capital Structure'!$R$16/12</f>
        <v>0</v>
      </c>
      <c r="P200" s="139">
        <f>(P202-P203)*'Capital Structure'!$R$16/12</f>
        <v>0</v>
      </c>
      <c r="Q200" s="139">
        <f>(Q202-Q203)*'Capital Structure'!$R$16/12</f>
        <v>0</v>
      </c>
      <c r="R200" s="139">
        <f>(R202-R203)*'Capital Structure'!$R$16/12</f>
        <v>0</v>
      </c>
      <c r="S200" s="139">
        <f>(S202-S203)*'Capital Structure'!$R$16/12</f>
        <v>0</v>
      </c>
      <c r="T200" s="139">
        <f>(T202-T203)*'Capital Structure'!$R$16/12</f>
        <v>0</v>
      </c>
      <c r="U200" s="139">
        <f>(U202-U203)*'Capital Structure'!$R$16/12</f>
        <v>0</v>
      </c>
      <c r="V200" s="139">
        <f>(V202-V203)*'Capital Structure'!$R$16/12</f>
        <v>0</v>
      </c>
      <c r="W200" s="139">
        <f>(W202-W203)*'Capital Structure'!$R$16/12</f>
        <v>0</v>
      </c>
      <c r="X200" s="139">
        <f>(X202-X203)*'Capital Structure'!$R$16/12</f>
        <v>0</v>
      </c>
      <c r="Y200" s="139">
        <f>(Y202-Y203)*'Capital Structure'!$R$16/12</f>
        <v>0</v>
      </c>
      <c r="Z200" s="139">
        <f>(Z202-Z203)*'Capital Structure'!$R$16/12</f>
        <v>0</v>
      </c>
      <c r="AA200" s="139">
        <f>(AA202-AA203)*'Capital Structure'!$R$16/12</f>
        <v>0</v>
      </c>
      <c r="AB200" s="139">
        <f>(AB202-AB203)*'Capital Structure'!$R$16/12</f>
        <v>0</v>
      </c>
      <c r="AC200" s="139">
        <f>(AC202-AC203)*'Capital Structure'!$R$16/12</f>
        <v>0</v>
      </c>
      <c r="AD200" s="139">
        <f>(AD202-AD203)*'Capital Structure'!$R$16/12</f>
        <v>0</v>
      </c>
      <c r="AE200" s="139">
        <f>(AE202-AE203)*'Capital Structure'!$R$16/12</f>
        <v>0</v>
      </c>
      <c r="AF200" s="139">
        <f>(AF202-AF203)*'Capital Structure'!$R$16/12</f>
        <v>0</v>
      </c>
      <c r="AG200" s="139">
        <f>(AG202-AG203)*'Capital Structure'!$R$16/12</f>
        <v>0</v>
      </c>
      <c r="AH200" s="139">
        <f>(AH202-AH203)*'Capital Structure'!$R$16/12</f>
        <v>0</v>
      </c>
      <c r="AI200" s="139">
        <f>(AI202-AI203)*'Capital Structure'!$R$16/12</f>
        <v>0</v>
      </c>
      <c r="AJ200" s="139">
        <f>(AJ202-AJ203)*'Capital Structure'!$R$16/12</f>
        <v>0</v>
      </c>
      <c r="AK200" s="139">
        <f>(AK202-AK203)*'Capital Structure'!$R$16/12</f>
        <v>0</v>
      </c>
      <c r="AL200" s="139">
        <f>(AL202-AL203)*'Capital Structure'!$R$16/12</f>
        <v>0</v>
      </c>
      <c r="AM200" s="139">
        <f>(AM202-AM203)*'Capital Structure'!$R$16/12</f>
        <v>0</v>
      </c>
      <c r="AN200" s="139">
        <f>(AN202-AN203)*'Capital Structure'!$R$16/12</f>
        <v>0</v>
      </c>
      <c r="AO200" s="139">
        <f>(AO202-AO203)*'Capital Structure'!$R$16/12</f>
        <v>0</v>
      </c>
      <c r="AP200" s="139">
        <f>(AP202-AP203)*'Capital Structure'!$R$16/12</f>
        <v>0</v>
      </c>
      <c r="AQ200" s="139">
        <f>(AQ202-AQ203)*'Capital Structure'!$R$16/12</f>
        <v>0</v>
      </c>
      <c r="AR200" s="139">
        <f>(AR202-AR203)*'Capital Structure'!$R$16/12</f>
        <v>0</v>
      </c>
      <c r="AS200" s="139">
        <f>(AS202-AS203)*'Capital Structure'!$R$16/12</f>
        <v>0</v>
      </c>
      <c r="AT200" s="139">
        <f>(AT202-AT203)*'Capital Structure'!$R$16/12</f>
        <v>0</v>
      </c>
      <c r="AU200" s="139">
        <f>(AU202-AU203)*'Capital Structure'!$R$16/12</f>
        <v>0</v>
      </c>
      <c r="AV200" s="139">
        <f>(AV202-AV203)*'Capital Structure'!$R$16/12</f>
        <v>0</v>
      </c>
      <c r="AW200" s="139">
        <f>(AW202-AW203)*'Capital Structure'!$R$16/12</f>
        <v>0</v>
      </c>
      <c r="AX200" s="139">
        <f>(AX202-AX203)*'Capital Structure'!$R$16/12</f>
        <v>0</v>
      </c>
      <c r="AY200" s="139">
        <f>(AY202-AY203)*'Capital Structure'!$R$16/12</f>
        <v>0</v>
      </c>
      <c r="AZ200" s="139">
        <f>(AZ202-AZ203)*'Capital Structure'!$R$16/12</f>
        <v>0</v>
      </c>
      <c r="BA200" s="139">
        <f>(BA202-BA203)*'Capital Structure'!$R$16/12</f>
        <v>0</v>
      </c>
      <c r="BB200" s="139">
        <f>(BB202-BB203)*'Capital Structure'!$R$16/12</f>
        <v>0</v>
      </c>
      <c r="BC200" s="139">
        <f>(BC202-BC203)*'Capital Structure'!$R$16/12</f>
        <v>0</v>
      </c>
      <c r="BD200" s="139">
        <f>(BD202-BD203)*'Capital Structure'!$R$16/12</f>
        <v>0</v>
      </c>
      <c r="BE200" s="139">
        <f>(BE202-BE203)*'Capital Structure'!$R$16/12</f>
        <v>0</v>
      </c>
      <c r="BF200" s="139">
        <f>(BF202-BF203)*'Capital Structure'!$R$16/12</f>
        <v>0</v>
      </c>
      <c r="BG200" s="139">
        <f>(BG202-BG203)*'Capital Structure'!$R$16/12</f>
        <v>0</v>
      </c>
      <c r="BH200" s="139">
        <f>(BH202-BH203)*'Capital Structure'!$R$16/12</f>
        <v>0</v>
      </c>
      <c r="BI200" s="139">
        <f>(BI202-BI203)*'Capital Structure'!$R$16/12</f>
        <v>0</v>
      </c>
      <c r="BJ200" s="139">
        <f>(BJ202-BJ203)*'Capital Structure'!$R$16/12</f>
        <v>0</v>
      </c>
      <c r="BK200" s="139">
        <f>(BK202-BK203)*'Capital Structure'!$R$16/12</f>
        <v>0</v>
      </c>
      <c r="BL200" s="139">
        <f>(BL202-BL203)*'Capital Structure'!$R$16/12</f>
        <v>0</v>
      </c>
      <c r="BM200" s="139">
        <f>(BM202-BM203)*'Capital Structure'!$R$16/12</f>
        <v>0</v>
      </c>
      <c r="BN200" s="139">
        <f>(BN202-BN203)*'Capital Structure'!$R$16/12</f>
        <v>0</v>
      </c>
      <c r="BO200" s="139">
        <f>(BO202-BO203)*'Capital Structure'!$R$16/12</f>
        <v>0</v>
      </c>
      <c r="BP200" s="139">
        <f>(BP202-BP203)*'Capital Structure'!$R$16/12</f>
        <v>0</v>
      </c>
      <c r="BQ200" s="139">
        <f>(BQ202-BQ203)*'Capital Structure'!$R$16/12</f>
        <v>0</v>
      </c>
      <c r="BR200" s="139">
        <f>(BR202-BR203)*'Capital Structure'!$R$16/12</f>
        <v>0</v>
      </c>
      <c r="BS200" s="139">
        <f>(BS202-BS203)*'Capital Structure'!$R$16/12</f>
        <v>0</v>
      </c>
      <c r="BT200" s="139">
        <f>(BT202-BT203)*'Capital Structure'!$R$16/12</f>
        <v>0</v>
      </c>
      <c r="BU200" s="139">
        <f>(BU202-BU203)*'Capital Structure'!$R$16/12</f>
        <v>0</v>
      </c>
      <c r="BV200" s="139">
        <f>(BV202-BV203)*'Capital Structure'!$R$16/12</f>
        <v>0</v>
      </c>
      <c r="BW200" s="139">
        <f>(BW202-BW203)*'Capital Structure'!$R$16/12</f>
        <v>0</v>
      </c>
      <c r="BX200" s="139">
        <f>(BX202-BX203)*'Capital Structure'!$R$16/12</f>
        <v>0</v>
      </c>
      <c r="BY200" s="139">
        <f>(BY202-BY203)*'Capital Structure'!$R$16/12</f>
        <v>0</v>
      </c>
      <c r="BZ200" s="139">
        <f>(BZ202-BZ203)*'Capital Structure'!$R$16/12</f>
        <v>0</v>
      </c>
      <c r="CA200" s="139">
        <f>(CA202-CA203)*'Capital Structure'!$R$16/12</f>
        <v>0</v>
      </c>
      <c r="CB200" s="139">
        <f>(CB202-CB203)*'Capital Structure'!$R$16/12</f>
        <v>0</v>
      </c>
      <c r="CC200" s="139">
        <f>(CC202-CC203)*'Capital Structure'!$R$16/12</f>
        <v>0</v>
      </c>
      <c r="CD200" s="139">
        <f>(CD202-CD203)*'Capital Structure'!$R$16/12</f>
        <v>0</v>
      </c>
      <c r="CE200" s="139">
        <f>(CE202-CE203)*'Capital Structure'!$R$16/12</f>
        <v>0</v>
      </c>
      <c r="CF200" s="139">
        <f>(CF202-CF203)*'Capital Structure'!$R$16/12</f>
        <v>0</v>
      </c>
      <c r="CG200" s="139">
        <f>(CG202-CG203)*'Capital Structure'!$R$16/12</f>
        <v>0</v>
      </c>
      <c r="CH200" s="139">
        <f>(CH202-CH203)*'Capital Structure'!$R$16/12</f>
        <v>0</v>
      </c>
      <c r="CI200" s="139">
        <f>(CI202-CI203)*'Capital Structure'!$R$16/12</f>
        <v>0</v>
      </c>
      <c r="CJ200" s="139">
        <f>(CJ202-CJ203)*'Capital Structure'!$R$16/12</f>
        <v>0</v>
      </c>
      <c r="CK200" s="139">
        <f>(CK202-CK203)*'Capital Structure'!$R$16/12</f>
        <v>0</v>
      </c>
      <c r="CL200" s="139">
        <f>(CL202-CL203)*'Capital Structure'!$R$16/12</f>
        <v>0</v>
      </c>
      <c r="CM200" s="139">
        <f>(CM202-CM203)*'Capital Structure'!$R$16/12</f>
        <v>0</v>
      </c>
      <c r="CN200" s="139">
        <f>(CN202-CN203)*'Capital Structure'!$R$16/12</f>
        <v>0</v>
      </c>
      <c r="CO200" s="139">
        <f>(CO202-CO203)*'Capital Structure'!$R$16/12</f>
        <v>0</v>
      </c>
      <c r="CP200" s="139">
        <f>(CP202-CP203)*'Capital Structure'!$R$16/12</f>
        <v>0</v>
      </c>
      <c r="CQ200" s="139">
        <f>(CQ202-CQ203)*'Capital Structure'!$R$16/12</f>
        <v>0</v>
      </c>
      <c r="CR200" s="139">
        <f>(CR202-CR203)*'Capital Structure'!$R$16/12</f>
        <v>0</v>
      </c>
      <c r="CS200" s="139">
        <f>(CS202-CS203)*'Capital Structure'!$R$16/12</f>
        <v>0</v>
      </c>
      <c r="CT200" s="139">
        <f>(CT202-CT203)*'Capital Structure'!$R$16/12</f>
        <v>0</v>
      </c>
      <c r="CU200" s="139">
        <f>(CU202-CU203)*'Capital Structure'!$R$16/12</f>
        <v>0</v>
      </c>
      <c r="CV200" s="139">
        <f>(CV202-CV203)*'Capital Structure'!$R$16/12</f>
        <v>0</v>
      </c>
      <c r="CW200" s="139">
        <f>(CW202-CW203)*'Capital Structure'!$R$16/12</f>
        <v>0</v>
      </c>
      <c r="CX200" s="139">
        <f>(CX202-CX203)*'Capital Structure'!$R$16/12</f>
        <v>0</v>
      </c>
      <c r="CY200" s="139">
        <f>(CY202-CY203)*'Capital Structure'!$R$16/12</f>
        <v>0</v>
      </c>
      <c r="CZ200" s="139">
        <f>(CZ202-CZ203)*'Capital Structure'!$R$16/12</f>
        <v>0</v>
      </c>
      <c r="DA200" s="139">
        <f>(DA202-DA203)*'Capital Structure'!$R$16/12</f>
        <v>0</v>
      </c>
      <c r="DB200" s="139">
        <f>(DB202-DB203)*'Capital Structure'!$R$16/12</f>
        <v>0</v>
      </c>
      <c r="DC200" s="139">
        <f>(DC202-DC203)*'Capital Structure'!$R$16/12</f>
        <v>0</v>
      </c>
      <c r="DD200" s="139">
        <f>(DD202-DD203)*'Capital Structure'!$R$16/12</f>
        <v>0</v>
      </c>
      <c r="DE200" s="139">
        <f>(DE202-DE203)*'Capital Structure'!$R$16/12</f>
        <v>0</v>
      </c>
      <c r="DF200" s="139">
        <f>(DF202-DF203)*'Capital Structure'!$R$16/12</f>
        <v>0</v>
      </c>
      <c r="DG200" s="139">
        <f>(DG202-DG203)*'Capital Structure'!$R$16/12</f>
        <v>0</v>
      </c>
      <c r="DH200" s="139">
        <f>(DH202-DH203)*'Capital Structure'!$R$16/12</f>
        <v>0</v>
      </c>
      <c r="DI200" s="139">
        <f>(DI202-DI203)*'Capital Structure'!$R$16/12</f>
        <v>0</v>
      </c>
      <c r="DJ200" s="139">
        <f>(DJ202-DJ203)*'Capital Structure'!$R$16/12</f>
        <v>0</v>
      </c>
      <c r="DK200" s="139">
        <f>(DK202-DK203)*'Capital Structure'!$R$16/12</f>
        <v>0</v>
      </c>
      <c r="DL200" s="139">
        <f>(DL202-DL203)*'Capital Structure'!$R$16/12</f>
        <v>0</v>
      </c>
      <c r="DM200" s="139">
        <f>(DM202-DM203)*'Capital Structure'!$R$16/12</f>
        <v>0</v>
      </c>
      <c r="DN200" s="139">
        <f>(DN202-DN203)*'Capital Structure'!$R$16/12</f>
        <v>0</v>
      </c>
      <c r="DO200" s="139">
        <f>(DO202-DO203)*'Capital Structure'!$R$16/12</f>
        <v>0</v>
      </c>
      <c r="DP200" s="139">
        <f>(DP202-DP203)*'Capital Structure'!$R$16/12</f>
        <v>0</v>
      </c>
      <c r="DQ200" s="139">
        <f>(DQ202-DQ203)*'Capital Structure'!$R$16/12</f>
        <v>0</v>
      </c>
      <c r="DR200" s="139">
        <f>(DR202-DR203)*'Capital Structure'!$R$16/12</f>
        <v>0</v>
      </c>
      <c r="DS200" s="139">
        <f>(DS202-DS203)*'Capital Structure'!$R$16/12</f>
        <v>0</v>
      </c>
      <c r="DT200" s="139">
        <f>(DT202-DT203)*'Capital Structure'!$R$16/12</f>
        <v>0</v>
      </c>
      <c r="DU200" s="139">
        <f>(DU202-DU203)*'Capital Structure'!$R$16/12</f>
        <v>0</v>
      </c>
      <c r="DV200" s="139">
        <f>(DV202-DV203)*'Capital Structure'!$R$16/12</f>
        <v>0</v>
      </c>
      <c r="DW200" s="139">
        <f>(DW202-DW203)*'Capital Structure'!$R$16/12</f>
        <v>0</v>
      </c>
      <c r="DX200" s="139">
        <f>(DX202-DX203)*'Capital Structure'!$R$16/12</f>
        <v>0</v>
      </c>
      <c r="DY200" s="139">
        <f>(DY202-DY203)*'Capital Structure'!$R$16/12</f>
        <v>0</v>
      </c>
      <c r="DZ200" s="139">
        <f>(DZ202-DZ203)*'Capital Structure'!$R$16/12</f>
        <v>0</v>
      </c>
      <c r="EA200" s="139">
        <f>(EA202-EA203)*'Capital Structure'!$R$16/12</f>
        <v>0</v>
      </c>
      <c r="EB200" s="139">
        <f>(EB202-EB203)*'Capital Structure'!$R$16/12</f>
        <v>0</v>
      </c>
      <c r="EC200" s="139">
        <f>(EC202-EC203)*'Capital Structure'!$R$16/12</f>
        <v>0</v>
      </c>
      <c r="ED200" s="139">
        <f>(ED202-ED203)*'Capital Structure'!$R$16/12</f>
        <v>0</v>
      </c>
      <c r="EE200" s="139">
        <f>(EE202-EE203)*'Capital Structure'!$R$16/12</f>
        <v>0</v>
      </c>
      <c r="EF200" s="139">
        <f>(EF202-EF203)*'Capital Structure'!$R$16/12</f>
        <v>0</v>
      </c>
      <c r="EG200" s="139">
        <f>(EG202-EG203)*'Capital Structure'!$R$16/12</f>
        <v>0</v>
      </c>
      <c r="EH200" s="139">
        <f>(EH202-EH203)*'Capital Structure'!$R$16/12</f>
        <v>0</v>
      </c>
      <c r="EI200" s="139">
        <f>(EI202-EI203)*'Capital Structure'!$R$16/12</f>
        <v>0</v>
      </c>
      <c r="EJ200" s="139">
        <f>(EJ202-EJ203)*'Capital Structure'!$R$16/12</f>
        <v>0</v>
      </c>
      <c r="EK200" s="139">
        <f>(EK202-EK203)*'Capital Structure'!$R$16/12</f>
        <v>0</v>
      </c>
      <c r="EL200" s="139">
        <f>(EL202-EL203)*'Capital Structure'!$R$16/12</f>
        <v>0</v>
      </c>
      <c r="EM200" s="139">
        <f>(EM202-EM203)*'Capital Structure'!$R$16/12</f>
        <v>0</v>
      </c>
      <c r="EN200" s="139">
        <f>(EN202-EN203)*'Capital Structure'!$R$16/12</f>
        <v>0</v>
      </c>
      <c r="EO200" s="139">
        <f>(EO202-EO203)*'Capital Structure'!$R$16/12</f>
        <v>0</v>
      </c>
      <c r="EP200" s="139">
        <f>(EP202-EP203)*'Capital Structure'!$R$16/12</f>
        <v>0</v>
      </c>
      <c r="EQ200" s="139">
        <f>(EQ202-EQ203)*'Capital Structure'!$R$16/12</f>
        <v>0</v>
      </c>
      <c r="ER200" s="139">
        <f>(ER202-ER203)*'Capital Structure'!$R$16/12</f>
        <v>0</v>
      </c>
      <c r="ES200" s="139">
        <f>(ES202-ES203)*'Capital Structure'!$R$16/12</f>
        <v>0</v>
      </c>
      <c r="ET200" s="139">
        <f>(ET202-ET203)*'Capital Structure'!$R$16/12</f>
        <v>0</v>
      </c>
      <c r="EU200" s="139">
        <f>(EU202-EU203)*'Capital Structure'!$R$16/12</f>
        <v>0</v>
      </c>
      <c r="EV200" s="139">
        <f>(EV202-EV203)*'Capital Structure'!$R$16/12</f>
        <v>0</v>
      </c>
      <c r="EW200" s="139">
        <f>(EW202-EW203)*'Capital Structure'!$R$16/12</f>
        <v>0</v>
      </c>
      <c r="EX200" s="139">
        <f>(EX202-EX203)*'Capital Structure'!$R$16/12</f>
        <v>0</v>
      </c>
      <c r="EY200" s="139">
        <f>(EY202-EY203)*'Capital Structure'!$R$16/12</f>
        <v>0</v>
      </c>
      <c r="EZ200" s="139">
        <f>(EZ202-EZ203)*'Capital Structure'!$R$16/12</f>
        <v>0</v>
      </c>
      <c r="FA200" s="139">
        <f>(FA202-FA203)*'Capital Structure'!$R$16/12</f>
        <v>0</v>
      </c>
      <c r="FB200" s="139">
        <f>(FB202-FB203)*'Capital Structure'!$R$16/12</f>
        <v>0</v>
      </c>
      <c r="FC200" s="139">
        <f>(FC202-FC203)*'Capital Structure'!$R$16/12</f>
        <v>0</v>
      </c>
      <c r="FD200" s="139">
        <f>(FD202-FD203)*'Capital Structure'!$R$16/12</f>
        <v>0</v>
      </c>
      <c r="FE200" s="139">
        <f>(FE202-FE203)*'Capital Structure'!$R$16/12</f>
        <v>0</v>
      </c>
      <c r="FF200" s="139">
        <f>(FF202-FF203)*'Capital Structure'!$R$16/12</f>
        <v>0</v>
      </c>
      <c r="FG200" s="139">
        <f>(FG202-FG203)*'Capital Structure'!$R$16/12</f>
        <v>0</v>
      </c>
      <c r="FH200" s="139">
        <f>(FH202-FH203)*'Capital Structure'!$R$16/12</f>
        <v>0</v>
      </c>
      <c r="FI200" s="139">
        <f>(FI202-FI203)*'Capital Structure'!$R$16/12</f>
        <v>0</v>
      </c>
      <c r="FJ200" s="139">
        <f>(FJ202-FJ203)*'Capital Structure'!$R$16/12</f>
        <v>0</v>
      </c>
      <c r="FK200" s="139">
        <f>(FK202-FK203)*'Capital Structure'!$R$16/12</f>
        <v>0</v>
      </c>
      <c r="FL200" s="139">
        <f>(FL202-FL203)*'Capital Structure'!$R$16/12</f>
        <v>0</v>
      </c>
      <c r="FM200" s="139">
        <f>(FM202-FM203)*'Capital Structure'!$R$16/12</f>
        <v>0</v>
      </c>
      <c r="FN200" s="139">
        <f>(FN202-FN203)*'Capital Structure'!$R$16/12</f>
        <v>0</v>
      </c>
    </row>
    <row r="201" spans="1:16384">
      <c r="B201" s="139" t="s">
        <v>352</v>
      </c>
      <c r="E201" s="139">
        <f>IFERROR(VLOOKUP(E198,'Capital Structure'!$R$22:$S$24,2,FALSE),0)</f>
        <v>0</v>
      </c>
      <c r="F201" s="139">
        <f>IFERROR(VLOOKUP(F198,'Capital Structure'!$R$22:$S$24,2,FALSE),0)</f>
        <v>0</v>
      </c>
      <c r="G201" s="139">
        <f>IFERROR(VLOOKUP(G198,'Capital Structure'!$R$22:$S$24,2,FALSE),0)</f>
        <v>0</v>
      </c>
      <c r="H201" s="139">
        <f>IFERROR(VLOOKUP(H198,'Capital Structure'!$R$22:$S$24,2,FALSE),0)</f>
        <v>0</v>
      </c>
      <c r="I201" s="139">
        <f>IFERROR(VLOOKUP(I198,'Capital Structure'!$R$22:$S$24,2,FALSE),0)</f>
        <v>0</v>
      </c>
      <c r="J201" s="139">
        <f>IFERROR(VLOOKUP(J198,'Capital Structure'!$R$22:$S$24,2,FALSE),0)</f>
        <v>0</v>
      </c>
      <c r="K201" s="139">
        <f>IFERROR(VLOOKUP(K198,'Capital Structure'!$R$22:$S$24,2,FALSE),0)</f>
        <v>0</v>
      </c>
      <c r="L201" s="139">
        <f>IFERROR(VLOOKUP(L198,'Capital Structure'!$R$22:$S$24,2,FALSE),0)</f>
        <v>0</v>
      </c>
      <c r="M201" s="139">
        <f>IFERROR(VLOOKUP(M198,'Capital Structure'!$R$22:$S$24,2,FALSE),0)</f>
        <v>0</v>
      </c>
      <c r="N201" s="139">
        <f>IFERROR(VLOOKUP(N198,'Capital Structure'!$R$22:$S$24,2,FALSE),0)</f>
        <v>0</v>
      </c>
      <c r="O201" s="139">
        <f>IFERROR(VLOOKUP(O198,'Capital Structure'!$R$22:$S$24,2,FALSE),0)</f>
        <v>0</v>
      </c>
      <c r="P201" s="139">
        <f>IFERROR(VLOOKUP(P198,'Capital Structure'!$R$22:$S$24,2,FALSE),0)</f>
        <v>0</v>
      </c>
      <c r="Q201" s="139">
        <f>IFERROR(VLOOKUP(Q198,'Capital Structure'!$R$22:$S$24,2,FALSE),0)</f>
        <v>0</v>
      </c>
      <c r="R201" s="139">
        <f>IFERROR(VLOOKUP(R198,'Capital Structure'!$R$22:$S$24,2,FALSE),0)</f>
        <v>0</v>
      </c>
      <c r="S201" s="139">
        <f>IFERROR(VLOOKUP(S198,'Capital Structure'!$R$22:$S$24,2,FALSE),0)</f>
        <v>0</v>
      </c>
      <c r="T201" s="139">
        <f>IFERROR(VLOOKUP(T198,'Capital Structure'!$R$22:$S$24,2,FALSE),0)</f>
        <v>0</v>
      </c>
      <c r="U201" s="139">
        <f>IFERROR(VLOOKUP(U198,'Capital Structure'!$R$22:$S$24,2,FALSE),0)</f>
        <v>0</v>
      </c>
      <c r="V201" s="139">
        <f>IFERROR(VLOOKUP(V198,'Capital Structure'!$R$22:$S$24,2,FALSE),0)</f>
        <v>0</v>
      </c>
      <c r="W201" s="139">
        <f>IFERROR(VLOOKUP(W198,'Capital Structure'!$R$22:$S$24,2,FALSE),0)</f>
        <v>0</v>
      </c>
      <c r="X201" s="139">
        <f>IFERROR(VLOOKUP(X198,'Capital Structure'!$R$22:$S$24,2,FALSE),0)</f>
        <v>0</v>
      </c>
      <c r="Y201" s="139">
        <f>IFERROR(VLOOKUP(Y198,'Capital Structure'!$R$22:$S$24,2,FALSE),0)</f>
        <v>0</v>
      </c>
      <c r="Z201" s="139">
        <f>IFERROR(VLOOKUP(Z198,'Capital Structure'!$R$22:$S$24,2,FALSE),0)</f>
        <v>0</v>
      </c>
      <c r="AA201" s="139">
        <f>IFERROR(VLOOKUP(AA198,'Capital Structure'!$R$22:$S$24,2,FALSE),0)</f>
        <v>0</v>
      </c>
      <c r="AB201" s="139">
        <f>IFERROR(VLOOKUP(AB198,'Capital Structure'!$R$22:$S$24,2,FALSE),0)</f>
        <v>0</v>
      </c>
      <c r="AC201" s="139">
        <f>IFERROR(VLOOKUP(AC198,'Capital Structure'!$R$22:$S$24,2,FALSE),0)</f>
        <v>0</v>
      </c>
      <c r="AD201" s="139">
        <f>IFERROR(VLOOKUP(AD198,'Capital Structure'!$R$22:$S$24,2,FALSE),0)</f>
        <v>0</v>
      </c>
      <c r="AE201" s="139">
        <f>IFERROR(VLOOKUP(AE198,'Capital Structure'!$R$22:$S$24,2,FALSE),0)</f>
        <v>0</v>
      </c>
      <c r="AF201" s="139">
        <f>IFERROR(VLOOKUP(AF198,'Capital Structure'!$R$22:$S$24,2,FALSE),0)</f>
        <v>0</v>
      </c>
      <c r="AG201" s="139">
        <f>IFERROR(VLOOKUP(AG198,'Capital Structure'!$R$22:$S$24,2,FALSE),0)</f>
        <v>0</v>
      </c>
      <c r="AH201" s="139">
        <f>IFERROR(VLOOKUP(AH198,'Capital Structure'!$R$22:$S$24,2,FALSE),0)</f>
        <v>0</v>
      </c>
      <c r="AI201" s="139">
        <f>IFERROR(VLOOKUP(AI198,'Capital Structure'!$R$22:$S$24,2,FALSE),0)</f>
        <v>0</v>
      </c>
      <c r="AJ201" s="139">
        <f>IFERROR(VLOOKUP(AJ198,'Capital Structure'!$R$22:$S$24,2,FALSE),0)</f>
        <v>0</v>
      </c>
      <c r="AK201" s="139">
        <f>IFERROR(VLOOKUP(AK198,'Capital Structure'!$R$22:$S$24,2,FALSE),0)</f>
        <v>0</v>
      </c>
      <c r="AL201" s="139">
        <f>IFERROR(VLOOKUP(AL198,'Capital Structure'!$R$22:$S$24,2,FALSE),0)</f>
        <v>0</v>
      </c>
      <c r="AM201" s="139">
        <f>IFERROR(VLOOKUP(AM198,'Capital Structure'!$R$22:$S$24,2,FALSE),0)</f>
        <v>0</v>
      </c>
      <c r="AN201" s="139">
        <f>IFERROR(VLOOKUP(AN198,'Capital Structure'!$R$22:$S$24,2,FALSE),0)</f>
        <v>0</v>
      </c>
      <c r="AO201" s="139">
        <f>IFERROR(VLOOKUP(AO198,'Capital Structure'!$R$22:$S$24,2,FALSE),0)</f>
        <v>0</v>
      </c>
      <c r="AP201" s="139">
        <f>IFERROR(VLOOKUP(AP198,'Capital Structure'!$R$22:$S$24,2,FALSE),0)</f>
        <v>0</v>
      </c>
      <c r="AQ201" s="139">
        <f>IFERROR(VLOOKUP(AQ198,'Capital Structure'!$R$22:$S$24,2,FALSE),0)</f>
        <v>0</v>
      </c>
      <c r="AR201" s="139">
        <f>IFERROR(VLOOKUP(AR198,'Capital Structure'!$R$22:$S$24,2,FALSE),0)</f>
        <v>0</v>
      </c>
      <c r="AS201" s="139">
        <f>IFERROR(VLOOKUP(AS198,'Capital Structure'!$R$22:$S$24,2,FALSE),0)</f>
        <v>0</v>
      </c>
      <c r="AT201" s="139">
        <f>IFERROR(VLOOKUP(AT198,'Capital Structure'!$R$22:$S$24,2,FALSE),0)</f>
        <v>0</v>
      </c>
      <c r="AU201" s="139">
        <f>IFERROR(VLOOKUP(AU198,'Capital Structure'!$R$22:$S$24,2,FALSE),0)</f>
        <v>0</v>
      </c>
      <c r="AV201" s="139">
        <f>IFERROR(VLOOKUP(AV198,'Capital Structure'!$R$22:$S$24,2,FALSE),0)</f>
        <v>0</v>
      </c>
      <c r="AW201" s="139">
        <f>IFERROR(VLOOKUP(AW198,'Capital Structure'!$R$22:$S$24,2,FALSE),0)</f>
        <v>0</v>
      </c>
      <c r="AX201" s="139">
        <f>IFERROR(VLOOKUP(AX198,'Capital Structure'!$R$22:$S$24,2,FALSE),0)</f>
        <v>0</v>
      </c>
      <c r="AY201" s="139">
        <f>IFERROR(VLOOKUP(AY198,'Capital Structure'!$R$22:$S$24,2,FALSE),0)</f>
        <v>0</v>
      </c>
      <c r="AZ201" s="139">
        <f>IFERROR(VLOOKUP(AZ198,'Capital Structure'!$R$22:$S$24,2,FALSE),0)</f>
        <v>0</v>
      </c>
      <c r="BA201" s="139">
        <f>IFERROR(VLOOKUP(BA198,'Capital Structure'!$R$22:$S$24,2,FALSE),0)</f>
        <v>0</v>
      </c>
      <c r="BB201" s="139">
        <f>IFERROR(VLOOKUP(BB198,'Capital Structure'!$R$22:$S$24,2,FALSE),0)</f>
        <v>0</v>
      </c>
      <c r="BC201" s="139">
        <f>IFERROR(VLOOKUP(BC198,'Capital Structure'!$R$22:$S$24,2,FALSE),0)</f>
        <v>0</v>
      </c>
      <c r="BD201" s="139">
        <f>IFERROR(VLOOKUP(BD198,'Capital Structure'!$R$22:$S$24,2,FALSE),0)</f>
        <v>0</v>
      </c>
      <c r="BE201" s="139">
        <f>IFERROR(VLOOKUP(BE198,'Capital Structure'!$R$22:$S$24,2,FALSE),0)</f>
        <v>0</v>
      </c>
      <c r="BF201" s="139">
        <f>IFERROR(VLOOKUP(BF198,'Capital Structure'!$R$22:$S$24,2,FALSE),0)</f>
        <v>0</v>
      </c>
      <c r="BG201" s="139">
        <f>IFERROR(VLOOKUP(BG198,'Capital Structure'!$R$22:$S$24,2,FALSE),0)</f>
        <v>0</v>
      </c>
      <c r="BH201" s="139">
        <f>IFERROR(VLOOKUP(BH198,'Capital Structure'!$R$22:$S$24,2,FALSE),0)</f>
        <v>0</v>
      </c>
      <c r="BI201" s="139">
        <f>IFERROR(VLOOKUP(BI198,'Capital Structure'!$R$22:$S$24,2,FALSE),0)</f>
        <v>0</v>
      </c>
      <c r="BJ201" s="139">
        <f>IFERROR(VLOOKUP(BJ198,'Capital Structure'!$R$22:$S$24,2,FALSE),0)</f>
        <v>0</v>
      </c>
      <c r="BK201" s="139">
        <f>IFERROR(VLOOKUP(BK198,'Capital Structure'!$R$22:$S$24,2,FALSE),0)</f>
        <v>0</v>
      </c>
      <c r="BL201" s="139">
        <f>IFERROR(VLOOKUP(BL198,'Capital Structure'!$R$22:$S$24,2,FALSE),0)</f>
        <v>0</v>
      </c>
      <c r="BM201" s="139">
        <f>IFERROR(VLOOKUP(BM198,'Capital Structure'!$R$22:$S$24,2,FALSE),0)</f>
        <v>0</v>
      </c>
      <c r="BN201" s="139">
        <f>IFERROR(VLOOKUP(BN198,'Capital Structure'!$R$22:$S$24,2,FALSE),0)</f>
        <v>0</v>
      </c>
      <c r="BO201" s="139">
        <f>IFERROR(VLOOKUP(BO198,'Capital Structure'!$R$22:$S$24,2,FALSE),0)</f>
        <v>0</v>
      </c>
      <c r="BP201" s="139">
        <f>IFERROR(VLOOKUP(BP198,'Capital Structure'!$R$22:$S$24,2,FALSE),0)</f>
        <v>0</v>
      </c>
      <c r="BQ201" s="139">
        <f>IFERROR(VLOOKUP(BQ198,'Capital Structure'!$R$22:$S$24,2,FALSE),0)</f>
        <v>0</v>
      </c>
      <c r="BR201" s="139">
        <f>IFERROR(VLOOKUP(BR198,'Capital Structure'!$R$22:$S$24,2,FALSE),0)</f>
        <v>0</v>
      </c>
      <c r="BS201" s="139">
        <f>IFERROR(VLOOKUP(BS198,'Capital Structure'!$R$22:$S$24,2,FALSE),0)</f>
        <v>0</v>
      </c>
      <c r="BT201" s="139">
        <f>IFERROR(VLOOKUP(BT198,'Capital Structure'!$R$22:$S$24,2,FALSE),0)</f>
        <v>0</v>
      </c>
      <c r="BU201" s="139">
        <f>IFERROR(VLOOKUP(BU198,'Capital Structure'!$R$22:$S$24,2,FALSE),0)</f>
        <v>0</v>
      </c>
      <c r="BV201" s="139">
        <f>IFERROR(VLOOKUP(BV198,'Capital Structure'!$R$22:$S$24,2,FALSE),0)</f>
        <v>0</v>
      </c>
      <c r="BW201" s="139">
        <f>IFERROR(VLOOKUP(BW198,'Capital Structure'!$R$22:$S$24,2,FALSE),0)</f>
        <v>0</v>
      </c>
      <c r="BX201" s="139">
        <f>IFERROR(VLOOKUP(BX198,'Capital Structure'!$R$22:$S$24,2,FALSE),0)</f>
        <v>0</v>
      </c>
      <c r="BY201" s="139">
        <f>IFERROR(VLOOKUP(BY198,'Capital Structure'!$R$22:$S$24,2,FALSE),0)</f>
        <v>0</v>
      </c>
      <c r="BZ201" s="139">
        <f>IFERROR(VLOOKUP(BZ198,'Capital Structure'!$R$22:$S$24,2,FALSE),0)</f>
        <v>0</v>
      </c>
      <c r="CA201" s="139">
        <f>IFERROR(VLOOKUP(CA198,'Capital Structure'!$R$22:$S$24,2,FALSE),0)</f>
        <v>0</v>
      </c>
      <c r="CB201" s="139">
        <f>IFERROR(VLOOKUP(CB198,'Capital Structure'!$R$22:$S$24,2,FALSE),0)</f>
        <v>0</v>
      </c>
      <c r="CC201" s="139">
        <f>IFERROR(VLOOKUP(CC198,'Capital Structure'!$R$22:$S$24,2,FALSE),0)</f>
        <v>0</v>
      </c>
      <c r="CD201" s="139">
        <f>IFERROR(VLOOKUP(CD198,'Capital Structure'!$R$22:$S$24,2,FALSE),0)</f>
        <v>0</v>
      </c>
      <c r="CE201" s="139">
        <f>IFERROR(VLOOKUP(CE198,'Capital Structure'!$R$22:$S$24,2,FALSE),0)</f>
        <v>0</v>
      </c>
      <c r="CF201" s="139">
        <f>IFERROR(VLOOKUP(CF198,'Capital Structure'!$R$22:$S$24,2,FALSE),0)</f>
        <v>0</v>
      </c>
      <c r="CG201" s="139">
        <f>IFERROR(VLOOKUP(CG198,'Capital Structure'!$R$22:$S$24,2,FALSE),0)</f>
        <v>0</v>
      </c>
      <c r="CH201" s="139">
        <f>IFERROR(VLOOKUP(CH198,'Capital Structure'!$R$22:$S$24,2,FALSE),0)</f>
        <v>0</v>
      </c>
      <c r="CI201" s="139">
        <f>IFERROR(VLOOKUP(CI198,'Capital Structure'!$R$22:$S$24,2,FALSE),0)</f>
        <v>0</v>
      </c>
      <c r="CJ201" s="139">
        <f>IFERROR(VLOOKUP(CJ198,'Capital Structure'!$R$22:$S$24,2,FALSE),0)</f>
        <v>0</v>
      </c>
      <c r="CK201" s="139">
        <f>IFERROR(VLOOKUP(CK198,'Capital Structure'!$R$22:$S$24,2,FALSE),0)</f>
        <v>0</v>
      </c>
      <c r="CL201" s="139">
        <f>IFERROR(VLOOKUP(CL198,'Capital Structure'!$R$22:$S$24,2,FALSE),0)</f>
        <v>0</v>
      </c>
      <c r="CM201" s="139">
        <f>IFERROR(VLOOKUP(CM198,'Capital Structure'!$R$22:$S$24,2,FALSE),0)</f>
        <v>0</v>
      </c>
      <c r="CN201" s="139">
        <f>IFERROR(VLOOKUP(CN198,'Capital Structure'!$R$22:$S$24,2,FALSE),0)</f>
        <v>0</v>
      </c>
      <c r="CO201" s="139">
        <f>IFERROR(VLOOKUP(CO198,'Capital Structure'!$R$22:$S$24,2,FALSE),0)</f>
        <v>0</v>
      </c>
      <c r="CP201" s="139">
        <f>IFERROR(VLOOKUP(CP198,'Capital Structure'!$R$22:$S$24,2,FALSE),0)</f>
        <v>0</v>
      </c>
      <c r="CQ201" s="139">
        <f>IFERROR(VLOOKUP(CQ198,'Capital Structure'!$R$22:$S$24,2,FALSE),0)</f>
        <v>0</v>
      </c>
      <c r="CR201" s="139">
        <f>IFERROR(VLOOKUP(CR198,'Capital Structure'!$R$22:$S$24,2,FALSE),0)</f>
        <v>0</v>
      </c>
      <c r="CS201" s="139">
        <f>IFERROR(VLOOKUP(CS198,'Capital Structure'!$R$22:$S$24,2,FALSE),0)</f>
        <v>0</v>
      </c>
      <c r="CT201" s="139">
        <f>IFERROR(VLOOKUP(CT198,'Capital Structure'!$R$22:$S$24,2,FALSE),0)</f>
        <v>0</v>
      </c>
      <c r="CU201" s="139">
        <f>IFERROR(VLOOKUP(CU198,'Capital Structure'!$R$22:$S$24,2,FALSE),0)</f>
        <v>0</v>
      </c>
      <c r="CV201" s="139">
        <f>IFERROR(VLOOKUP(CV198,'Capital Structure'!$R$22:$S$24,2,FALSE),0)</f>
        <v>0</v>
      </c>
      <c r="CW201" s="139">
        <f>IFERROR(VLOOKUP(CW198,'Capital Structure'!$R$22:$S$24,2,FALSE),0)</f>
        <v>0</v>
      </c>
      <c r="CX201" s="139">
        <f>IFERROR(VLOOKUP(CX198,'Capital Structure'!$R$22:$S$24,2,FALSE),0)</f>
        <v>0</v>
      </c>
      <c r="CY201" s="139">
        <f>IFERROR(VLOOKUP(CY198,'Capital Structure'!$R$22:$S$24,2,FALSE),0)</f>
        <v>0</v>
      </c>
      <c r="CZ201" s="139">
        <f>IFERROR(VLOOKUP(CZ198,'Capital Structure'!$R$22:$S$24,2,FALSE),0)</f>
        <v>0</v>
      </c>
      <c r="DA201" s="139">
        <f>IFERROR(VLOOKUP(DA198,'Capital Structure'!$R$22:$S$24,2,FALSE),0)</f>
        <v>0</v>
      </c>
      <c r="DB201" s="139">
        <f>IFERROR(VLOOKUP(DB198,'Capital Structure'!$R$22:$S$24,2,FALSE),0)</f>
        <v>0</v>
      </c>
      <c r="DC201" s="139">
        <f>IFERROR(VLOOKUP(DC198,'Capital Structure'!$R$22:$S$24,2,FALSE),0)</f>
        <v>0</v>
      </c>
      <c r="DD201" s="139">
        <f>IFERROR(VLOOKUP(DD198,'Capital Structure'!$R$22:$S$24,2,FALSE),0)</f>
        <v>0</v>
      </c>
      <c r="DE201" s="139">
        <f>IFERROR(VLOOKUP(DE198,'Capital Structure'!$R$22:$S$24,2,FALSE),0)</f>
        <v>0</v>
      </c>
      <c r="DF201" s="139">
        <f>IFERROR(VLOOKUP(DF198,'Capital Structure'!$R$22:$S$24,2,FALSE),0)</f>
        <v>0</v>
      </c>
      <c r="DG201" s="139">
        <f>IFERROR(VLOOKUP(DG198,'Capital Structure'!$R$22:$S$24,2,FALSE),0)</f>
        <v>0</v>
      </c>
      <c r="DH201" s="139">
        <f>IFERROR(VLOOKUP(DH198,'Capital Structure'!$R$22:$S$24,2,FALSE),0)</f>
        <v>0</v>
      </c>
      <c r="DI201" s="139">
        <f>IFERROR(VLOOKUP(DI198,'Capital Structure'!$R$22:$S$24,2,FALSE),0)</f>
        <v>0</v>
      </c>
      <c r="DJ201" s="139">
        <f>IFERROR(VLOOKUP(DJ198,'Capital Structure'!$R$22:$S$24,2,FALSE),0)</f>
        <v>0</v>
      </c>
      <c r="DK201" s="139">
        <f>IFERROR(VLOOKUP(DK198,'Capital Structure'!$R$22:$S$24,2,FALSE),0)</f>
        <v>0</v>
      </c>
      <c r="DL201" s="139">
        <f>IFERROR(VLOOKUP(DL198,'Capital Structure'!$R$22:$S$24,2,FALSE),0)</f>
        <v>0</v>
      </c>
      <c r="DM201" s="139">
        <f>IFERROR(VLOOKUP(DM198,'Capital Structure'!$R$22:$S$24,2,FALSE),0)</f>
        <v>0</v>
      </c>
      <c r="DN201" s="139">
        <f>IFERROR(VLOOKUP(DN198,'Capital Structure'!$R$22:$S$24,2,FALSE),0)</f>
        <v>0</v>
      </c>
      <c r="DO201" s="139">
        <f>IFERROR(VLOOKUP(DO198,'Capital Structure'!$R$22:$S$24,2,FALSE),0)</f>
        <v>0</v>
      </c>
      <c r="DP201" s="139">
        <f>IFERROR(VLOOKUP(DP198,'Capital Structure'!$R$22:$S$24,2,FALSE),0)</f>
        <v>0</v>
      </c>
      <c r="DQ201" s="139">
        <f>IFERROR(VLOOKUP(DQ198,'Capital Structure'!$R$22:$S$24,2,FALSE),0)</f>
        <v>0</v>
      </c>
      <c r="DR201" s="139">
        <f>IFERROR(VLOOKUP(DR198,'Capital Structure'!$R$22:$S$24,2,FALSE),0)</f>
        <v>0</v>
      </c>
      <c r="DS201" s="139">
        <f>IFERROR(VLOOKUP(DS198,'Capital Structure'!$R$22:$S$24,2,FALSE),0)</f>
        <v>0</v>
      </c>
      <c r="DT201" s="139">
        <f>IFERROR(VLOOKUP(DT198,'Capital Structure'!$R$22:$S$24,2,FALSE),0)</f>
        <v>0</v>
      </c>
      <c r="DU201" s="139">
        <f>IFERROR(VLOOKUP(DU198,'Capital Structure'!$R$22:$S$24,2,FALSE),0)</f>
        <v>0</v>
      </c>
      <c r="DV201" s="139">
        <f>IFERROR(VLOOKUP(DV198,'Capital Structure'!$R$22:$S$24,2,FALSE),0)</f>
        <v>0</v>
      </c>
      <c r="DW201" s="139">
        <f>IFERROR(VLOOKUP(DW198,'Capital Structure'!$R$22:$S$24,2,FALSE),0)</f>
        <v>0</v>
      </c>
      <c r="DX201" s="139">
        <f>IFERROR(VLOOKUP(DX198,'Capital Structure'!$R$22:$S$24,2,FALSE),0)</f>
        <v>0</v>
      </c>
      <c r="DY201" s="139">
        <f>IFERROR(VLOOKUP(DY198,'Capital Structure'!$R$22:$S$24,2,FALSE),0)</f>
        <v>0</v>
      </c>
      <c r="DZ201" s="139">
        <f>IFERROR(VLOOKUP(DZ198,'Capital Structure'!$R$22:$S$24,2,FALSE),0)</f>
        <v>0</v>
      </c>
      <c r="EA201" s="139">
        <f>IFERROR(VLOOKUP(EA198,'Capital Structure'!$R$22:$S$24,2,FALSE),0)</f>
        <v>0</v>
      </c>
      <c r="EB201" s="139">
        <f>IFERROR(VLOOKUP(EB198,'Capital Structure'!$R$22:$S$24,2,FALSE),0)</f>
        <v>0</v>
      </c>
      <c r="EC201" s="139">
        <f>IFERROR(VLOOKUP(EC198,'Capital Structure'!$R$22:$S$24,2,FALSE),0)</f>
        <v>0</v>
      </c>
      <c r="ED201" s="139">
        <f>IFERROR(VLOOKUP(ED198,'Capital Structure'!$R$22:$S$24,2,FALSE),0)</f>
        <v>0</v>
      </c>
      <c r="EE201" s="139">
        <f>IFERROR(VLOOKUP(EE198,'Capital Structure'!$R$22:$S$24,2,FALSE),0)</f>
        <v>0</v>
      </c>
      <c r="EF201" s="139">
        <f>IFERROR(VLOOKUP(EF198,'Capital Structure'!$R$22:$S$24,2,FALSE),0)</f>
        <v>0</v>
      </c>
      <c r="EG201" s="139">
        <f>IFERROR(VLOOKUP(EG198,'Capital Structure'!$R$22:$S$24,2,FALSE),0)</f>
        <v>0</v>
      </c>
      <c r="EH201" s="139">
        <f>IFERROR(VLOOKUP(EH198,'Capital Structure'!$R$22:$S$24,2,FALSE),0)</f>
        <v>0</v>
      </c>
      <c r="EI201" s="139">
        <f>IFERROR(VLOOKUP(EI198,'Capital Structure'!$R$22:$S$24,2,FALSE),0)</f>
        <v>0</v>
      </c>
      <c r="EJ201" s="139">
        <f>IFERROR(VLOOKUP(EJ198,'Capital Structure'!$R$22:$S$24,2,FALSE),0)</f>
        <v>0</v>
      </c>
      <c r="EK201" s="139">
        <f>IFERROR(VLOOKUP(EK198,'Capital Structure'!$R$22:$S$24,2,FALSE),0)</f>
        <v>0</v>
      </c>
      <c r="EL201" s="139">
        <f>IFERROR(VLOOKUP(EL198,'Capital Structure'!$R$22:$S$24,2,FALSE),0)</f>
        <v>0</v>
      </c>
      <c r="EM201" s="139">
        <f>IFERROR(VLOOKUP(EM198,'Capital Structure'!$R$22:$S$24,2,FALSE),0)</f>
        <v>0</v>
      </c>
      <c r="EN201" s="139">
        <f>IFERROR(VLOOKUP(EN198,'Capital Structure'!$R$22:$S$24,2,FALSE),0)</f>
        <v>0</v>
      </c>
      <c r="EO201" s="139">
        <f>IFERROR(VLOOKUP(EO198,'Capital Structure'!$R$22:$S$24,2,FALSE),0)</f>
        <v>0</v>
      </c>
      <c r="EP201" s="139">
        <f>IFERROR(VLOOKUP(EP198,'Capital Structure'!$R$22:$S$24,2,FALSE),0)</f>
        <v>0</v>
      </c>
      <c r="EQ201" s="139">
        <f>IFERROR(VLOOKUP(EQ198,'Capital Structure'!$R$22:$S$24,2,FALSE),0)</f>
        <v>0</v>
      </c>
      <c r="ER201" s="139">
        <f>IFERROR(VLOOKUP(ER198,'Capital Structure'!$R$22:$S$24,2,FALSE),0)</f>
        <v>0</v>
      </c>
      <c r="ES201" s="139">
        <f>IFERROR(VLOOKUP(ES198,'Capital Structure'!$R$22:$S$24,2,FALSE),0)</f>
        <v>0</v>
      </c>
      <c r="ET201" s="139">
        <f>IFERROR(VLOOKUP(ET198,'Capital Structure'!$R$22:$S$24,2,FALSE),0)</f>
        <v>0</v>
      </c>
      <c r="EU201" s="139">
        <f>IFERROR(VLOOKUP(EU198,'Capital Structure'!$R$22:$S$24,2,FALSE),0)</f>
        <v>0</v>
      </c>
      <c r="EV201" s="139">
        <f>IFERROR(VLOOKUP(EV198,'Capital Structure'!$R$22:$S$24,2,FALSE),0)</f>
        <v>0</v>
      </c>
      <c r="EW201" s="139">
        <f>IFERROR(VLOOKUP(EW198,'Capital Structure'!$R$22:$S$24,2,FALSE),0)</f>
        <v>0</v>
      </c>
      <c r="EX201" s="139">
        <f>IFERROR(VLOOKUP(EX198,'Capital Structure'!$R$22:$S$24,2,FALSE),0)</f>
        <v>0</v>
      </c>
      <c r="EY201" s="139">
        <f>IFERROR(VLOOKUP(EY198,'Capital Structure'!$R$22:$S$24,2,FALSE),0)</f>
        <v>0</v>
      </c>
      <c r="EZ201" s="139">
        <f>IFERROR(VLOOKUP(EZ198,'Capital Structure'!$R$22:$S$24,2,FALSE),0)</f>
        <v>0</v>
      </c>
      <c r="FA201" s="139">
        <f>IFERROR(VLOOKUP(FA198,'Capital Structure'!$R$22:$S$24,2,FALSE),0)</f>
        <v>0</v>
      </c>
      <c r="FB201" s="139">
        <f>IFERROR(VLOOKUP(FB198,'Capital Structure'!$R$22:$S$24,2,FALSE),0)</f>
        <v>0</v>
      </c>
      <c r="FC201" s="139">
        <f>IFERROR(VLOOKUP(FC198,'Capital Structure'!$R$22:$S$24,2,FALSE),0)</f>
        <v>0</v>
      </c>
      <c r="FD201" s="139">
        <f>IFERROR(VLOOKUP(FD198,'Capital Structure'!$R$22:$S$24,2,FALSE),0)</f>
        <v>0</v>
      </c>
      <c r="FE201" s="139">
        <f>IFERROR(VLOOKUP(FE198,'Capital Structure'!$R$22:$S$24,2,FALSE),0)</f>
        <v>0</v>
      </c>
      <c r="FF201" s="139">
        <f>IFERROR(VLOOKUP(FF198,'Capital Structure'!$R$22:$S$24,2,FALSE),0)</f>
        <v>0</v>
      </c>
      <c r="FG201" s="139">
        <f>IFERROR(VLOOKUP(FG198,'Capital Structure'!$R$22:$S$24,2,FALSE),0)</f>
        <v>0</v>
      </c>
      <c r="FH201" s="139">
        <f>IFERROR(VLOOKUP(FH198,'Capital Structure'!$R$22:$S$24,2,FALSE),0)</f>
        <v>0</v>
      </c>
      <c r="FI201" s="139">
        <f>IFERROR(VLOOKUP(FI198,'Capital Structure'!$R$22:$S$24,2,FALSE),0)</f>
        <v>0</v>
      </c>
      <c r="FJ201" s="139">
        <f>IFERROR(VLOOKUP(FJ198,'Capital Structure'!$R$22:$S$24,2,FALSE),0)</f>
        <v>0</v>
      </c>
      <c r="FK201" s="139">
        <f>IFERROR(VLOOKUP(FK198,'Capital Structure'!$R$22:$S$24,2,FALSE),0)</f>
        <v>0</v>
      </c>
      <c r="FL201" s="139">
        <f>IFERROR(VLOOKUP(FL198,'Capital Structure'!$R$22:$S$24,2,FALSE),0)</f>
        <v>0</v>
      </c>
      <c r="FM201" s="139">
        <f>IFERROR(VLOOKUP(FM198,'Capital Structure'!$R$22:$S$24,2,FALSE),0)</f>
        <v>0</v>
      </c>
      <c r="FN201" s="139">
        <f>IFERROR(VLOOKUP(FN198,'Capital Structure'!$R$22:$S$24,2,FALSE),0)</f>
        <v>0</v>
      </c>
    </row>
    <row r="202" spans="1:16384" s="139" customFormat="1">
      <c r="B202" s="139" t="s">
        <v>353</v>
      </c>
      <c r="E202" s="139">
        <f>SUM($E$199:E199)-SUM($E$201:E201)+SUM($D$200:D200)-SUM($D$203:D203)</f>
        <v>0</v>
      </c>
      <c r="F202" s="139">
        <f>SUM($E$199:F199)-SUM($E$201:F201)+SUM($D$200:E200)-SUM($D$203:E203)</f>
        <v>0</v>
      </c>
      <c r="G202" s="139">
        <f>SUM($E$199:G199)-SUM($E$201:G201)+SUM($D$200:F200)-SUM($D$203:F203)</f>
        <v>0</v>
      </c>
      <c r="H202" s="139">
        <f>SUM($E$199:H199)-SUM($E$201:H201)+SUM($D$200:G200)-SUM($D$203:G203)</f>
        <v>0</v>
      </c>
      <c r="I202" s="139">
        <f>SUM($E$199:I199)-SUM($E$201:I201)+SUM($D$200:H200)-SUM($D$203:H203)</f>
        <v>0</v>
      </c>
      <c r="J202" s="139">
        <f>SUM($E$199:J199)-SUM($E$201:J201)+SUM($D$200:I200)-SUM($D$203:I203)</f>
        <v>0</v>
      </c>
      <c r="K202" s="139">
        <f>SUM($E$199:K199)-SUM($E$201:K201)+SUM($D$200:J200)-SUM($D$203:J203)</f>
        <v>0</v>
      </c>
      <c r="L202" s="139">
        <f>SUM($E$199:L199)-SUM($E$201:L201)+SUM($D$200:K200)-SUM($D$203:K203)</f>
        <v>0</v>
      </c>
      <c r="M202" s="139">
        <f>SUM($E$199:M199)-SUM($E$201:M201)+SUM($D$200:L200)-SUM($D$203:L203)</f>
        <v>0</v>
      </c>
      <c r="N202" s="139">
        <f>SUM($E$199:N199)-SUM($E$201:N201)+SUM($D$200:M200)-SUM($D$203:M203)</f>
        <v>0</v>
      </c>
      <c r="O202" s="139">
        <f>SUM($E$199:O199)-SUM($E$201:O201)+SUM($D$200:N200)-SUM($D$203:N203)</f>
        <v>0</v>
      </c>
      <c r="P202" s="139">
        <f>SUM($E$199:P199)-SUM($E$201:P201)+SUM($D$200:O200)-SUM($D$203:O203)</f>
        <v>0</v>
      </c>
      <c r="Q202" s="139">
        <f>SUM($E$199:Q199)-SUM($E$201:Q201)+SUM($D$200:P200)-SUM($D$203:P203)</f>
        <v>0</v>
      </c>
      <c r="R202" s="139">
        <f>SUM($E$199:R199)-SUM($E$201:R201)+SUM($D$200:Q200)-SUM($D$203:Q203)</f>
        <v>0</v>
      </c>
      <c r="S202" s="139">
        <f>SUM($E$199:S199)-SUM($E$201:S201)+SUM($D$200:R200)-SUM($D$203:R203)</f>
        <v>0</v>
      </c>
      <c r="T202" s="139">
        <f>SUM($E$199:T199)-SUM($E$201:T201)+SUM($D$200:S200)-SUM($D$203:S203)</f>
        <v>0</v>
      </c>
      <c r="U202" s="139">
        <f>SUM($E$199:U199)-SUM($E$201:U201)+SUM($D$200:T200)-SUM($D$203:T203)</f>
        <v>0</v>
      </c>
      <c r="V202" s="139">
        <f>SUM($E$199:V199)-SUM($E$201:V201)+SUM($D$200:U200)-SUM($D$203:U203)</f>
        <v>0</v>
      </c>
      <c r="W202" s="139">
        <f>SUM($E$199:W199)-SUM($E$201:W201)+SUM($D$200:V200)-SUM($D$203:V203)</f>
        <v>0</v>
      </c>
      <c r="X202" s="139">
        <f>SUM($E$199:X199)-SUM($E$201:X201)+SUM($D$200:W200)-SUM($D$203:W203)</f>
        <v>0</v>
      </c>
      <c r="Y202" s="139">
        <f>SUM($E$199:Y199)-SUM($E$201:Y201)+SUM($D$200:X200)-SUM($D$203:X203)</f>
        <v>0</v>
      </c>
      <c r="Z202" s="139">
        <f>SUM($E$199:Z199)-SUM($E$201:Z201)+SUM($D$200:Y200)-SUM($D$203:Y203)</f>
        <v>0</v>
      </c>
      <c r="AA202" s="139">
        <f>SUM($E$199:AA199)-SUM($E$201:AA201)+SUM($D$200:Z200)-SUM($D$203:Z203)</f>
        <v>0</v>
      </c>
      <c r="AB202" s="139">
        <f>SUM($E$199:AB199)-SUM($E$201:AB201)+SUM($D$200:AA200)-SUM($D$203:AA203)</f>
        <v>0</v>
      </c>
      <c r="AC202" s="139">
        <f>SUM($E$199:AC199)-SUM($E$201:AC201)+SUM($D$200:AB200)-SUM($D$203:AB203)</f>
        <v>0</v>
      </c>
      <c r="AD202" s="139">
        <f>SUM($E$199:AD199)-SUM($E$201:AD201)+SUM($D$200:AC200)-SUM($D$203:AC203)</f>
        <v>0</v>
      </c>
      <c r="AE202" s="139">
        <f>SUM($E$199:AE199)-SUM($E$201:AE201)+SUM($D$200:AD200)-SUM($D$203:AD203)</f>
        <v>0</v>
      </c>
      <c r="AF202" s="139">
        <f>SUM($E$199:AF199)-SUM($E$201:AF201)+SUM($D$200:AE200)-SUM($D$203:AE203)</f>
        <v>0</v>
      </c>
      <c r="AG202" s="139">
        <f>SUM($E$199:AG199)-SUM($E$201:AG201)+SUM($D$200:AF200)-SUM($D$203:AF203)</f>
        <v>0</v>
      </c>
      <c r="AH202" s="139">
        <f>SUM($E$199:AH199)-SUM($E$201:AH201)+SUM($D$200:AG200)-SUM($D$203:AG203)</f>
        <v>0</v>
      </c>
      <c r="AI202" s="139">
        <f>SUM($E$199:AI199)-SUM($E$201:AI201)+SUM($D$200:AH200)-SUM($D$203:AH203)</f>
        <v>0</v>
      </c>
      <c r="AJ202" s="139">
        <f>SUM($E$199:AJ199)-SUM($E$201:AJ201)+SUM($D$200:AI200)-SUM($D$203:AI203)</f>
        <v>0</v>
      </c>
      <c r="AK202" s="139">
        <f>SUM($E$199:AK199)-SUM($E$201:AK201)+SUM($D$200:AJ200)-SUM($D$203:AJ203)</f>
        <v>0</v>
      </c>
      <c r="AL202" s="139">
        <f>SUM($E$199:AL199)-SUM($E$201:AL201)+SUM($D$200:AK200)-SUM($D$203:AK203)</f>
        <v>0</v>
      </c>
      <c r="AM202" s="139">
        <f>SUM($E$199:AM199)-SUM($E$201:AM201)+SUM($D$200:AL200)-SUM($D$203:AL203)</f>
        <v>0</v>
      </c>
      <c r="AN202" s="139">
        <f>SUM($E$199:AN199)-SUM($E$201:AN201)+SUM($D$200:AM200)-SUM($D$203:AM203)</f>
        <v>0</v>
      </c>
      <c r="AO202" s="139">
        <f>SUM($E$199:AO199)-SUM($E$201:AO201)+SUM($D$200:AN200)-SUM($D$203:AN203)</f>
        <v>0</v>
      </c>
      <c r="AP202" s="139">
        <f>SUM($E$199:AP199)-SUM($E$201:AP201)+SUM($D$200:AO200)-SUM($D$203:AO203)</f>
        <v>0</v>
      </c>
      <c r="AQ202" s="139">
        <f>SUM($E$199:AQ199)-SUM($E$201:AQ201)+SUM($D$200:AP200)-SUM($D$203:AP203)</f>
        <v>0</v>
      </c>
      <c r="AR202" s="139">
        <f>SUM($E$199:AR199)-SUM($E$201:AR201)+SUM($D$200:AQ200)-SUM($D$203:AQ203)</f>
        <v>0</v>
      </c>
      <c r="AS202" s="139">
        <f>SUM($E$199:AS199)-SUM($E$201:AS201)+SUM($D$200:AR200)-SUM($D$203:AR203)</f>
        <v>0</v>
      </c>
      <c r="AT202" s="139">
        <f>SUM($E$199:AT199)-SUM($E$201:AT201)+SUM($D$200:AS200)-SUM($D$203:AS203)</f>
        <v>0</v>
      </c>
      <c r="AU202" s="139">
        <f>SUM($E$199:AU199)-SUM($E$201:AU201)+SUM($D$200:AT200)-SUM($D$203:AT203)</f>
        <v>0</v>
      </c>
      <c r="AV202" s="139">
        <f>SUM($E$199:AV199)-SUM($E$201:AV201)+SUM($D$200:AU200)-SUM($D$203:AU203)</f>
        <v>0</v>
      </c>
      <c r="AW202" s="139">
        <f>SUM($E$199:AW199)-SUM($E$201:AW201)+SUM($D$200:AV200)-SUM($D$203:AV203)</f>
        <v>0</v>
      </c>
      <c r="AX202" s="139">
        <f>SUM($E$199:AX199)-SUM($E$201:AX201)+SUM($D$200:AW200)-SUM($D$203:AW203)</f>
        <v>0</v>
      </c>
      <c r="AY202" s="139">
        <f>SUM($E$199:AY199)-SUM($E$201:AY201)+SUM($D$200:AX200)-SUM($D$203:AX203)</f>
        <v>0</v>
      </c>
      <c r="AZ202" s="139">
        <f>SUM($E$199:AZ199)-SUM($E$201:AZ201)+SUM($D$200:AY200)-SUM($D$203:AY203)</f>
        <v>0</v>
      </c>
      <c r="BA202" s="139">
        <f>SUM($E$199:BA199)-SUM($E$201:BA201)+SUM($D$200:AZ200)-SUM($D$203:AZ203)</f>
        <v>0</v>
      </c>
      <c r="BB202" s="139">
        <f>SUM($E$199:BB199)-SUM($E$201:BB201)+SUM($D$200:BA200)-SUM($D$203:BA203)</f>
        <v>0</v>
      </c>
      <c r="BC202" s="139">
        <f>SUM($E$199:BC199)-SUM($E$201:BC201)+SUM($D$200:BB200)-SUM($D$203:BB203)</f>
        <v>0</v>
      </c>
      <c r="BD202" s="139">
        <f>SUM($E$199:BD199)-SUM($E$201:BD201)+SUM($D$200:BC200)-SUM($D$203:BC203)</f>
        <v>0</v>
      </c>
      <c r="BE202" s="139">
        <f>SUM($E$199:BE199)-SUM($E$201:BE201)+SUM($D$200:BD200)-SUM($D$203:BD203)</f>
        <v>0</v>
      </c>
      <c r="BF202" s="139">
        <f>SUM($E$199:BF199)-SUM($E$201:BF201)+SUM($D$200:BE200)-SUM($D$203:BE203)</f>
        <v>0</v>
      </c>
      <c r="BG202" s="139">
        <f>SUM($E$199:BG199)-SUM($E$201:BG201)+SUM($D$200:BF200)-SUM($D$203:BF203)</f>
        <v>0</v>
      </c>
      <c r="BH202" s="139">
        <f>SUM($E$199:BH199)-SUM($E$201:BH201)+SUM($D$200:BG200)-SUM($D$203:BG203)</f>
        <v>0</v>
      </c>
      <c r="BI202" s="139">
        <f>SUM($E$199:BI199)-SUM($E$201:BI201)+SUM($D$200:BH200)-SUM($D$203:BH203)</f>
        <v>0</v>
      </c>
      <c r="BJ202" s="139">
        <f>SUM($E$199:BJ199)-SUM($E$201:BJ201)+SUM($D$200:BI200)-SUM($D$203:BI203)</f>
        <v>0</v>
      </c>
      <c r="BK202" s="139">
        <f>SUM($E$199:BK199)-SUM($E$201:BK201)+SUM($D$200:BJ200)-SUM($D$203:BJ203)</f>
        <v>0</v>
      </c>
      <c r="BL202" s="139">
        <f>SUM($E$199:BL199)-SUM($E$201:BL201)+SUM($D$200:BK200)-SUM($D$203:BK203)</f>
        <v>0</v>
      </c>
      <c r="BM202" s="139">
        <f>SUM($E$199:BM199)-SUM($E$201:BM201)+SUM($D$200:BL200)-SUM($D$203:BL203)</f>
        <v>0</v>
      </c>
      <c r="BN202" s="139">
        <f>SUM($E$199:BN199)-SUM($E$201:BN201)+SUM($D$200:BM200)-SUM($D$203:BM203)</f>
        <v>0</v>
      </c>
      <c r="BO202" s="139">
        <f>SUM($E$199:BO199)-SUM($E$201:BO201)+SUM($D$200:BN200)-SUM($D$203:BN203)</f>
        <v>0</v>
      </c>
      <c r="BP202" s="139">
        <f>SUM($E$199:BP199)-SUM($E$201:BP201)+SUM($D$200:BO200)-SUM($D$203:BO203)</f>
        <v>0</v>
      </c>
      <c r="BQ202" s="139">
        <f>SUM($E$199:BQ199)-SUM($E$201:BQ201)+SUM($D$200:BP200)-SUM($D$203:BP203)</f>
        <v>0</v>
      </c>
      <c r="BR202" s="139">
        <f>SUM($E$199:BR199)-SUM($E$201:BR201)+SUM($D$200:BQ200)-SUM($D$203:BQ203)</f>
        <v>0</v>
      </c>
      <c r="BS202" s="139">
        <f>SUM($E$199:BS199)-SUM($E$201:BS201)+SUM($D$200:BR200)-SUM($D$203:BR203)</f>
        <v>0</v>
      </c>
      <c r="BT202" s="139">
        <f>SUM($E$199:BT199)-SUM($E$201:BT201)+SUM($D$200:BS200)-SUM($D$203:BS203)</f>
        <v>0</v>
      </c>
      <c r="BU202" s="139">
        <f>SUM($E$199:BU199)-SUM($E$201:BU201)+SUM($D$200:BT200)-SUM($D$203:BT203)</f>
        <v>0</v>
      </c>
      <c r="BV202" s="139">
        <f>SUM($E$199:BV199)-SUM($E$201:BV201)+SUM($D$200:BU200)-SUM($D$203:BU203)</f>
        <v>0</v>
      </c>
      <c r="BW202" s="139">
        <f>SUM($E$199:BW199)-SUM($E$201:BW201)+SUM($D$200:BV200)-SUM($D$203:BV203)</f>
        <v>0</v>
      </c>
      <c r="BX202" s="139">
        <f>SUM($E$199:BX199)-SUM($E$201:BX201)+SUM($D$200:BW200)-SUM($D$203:BW203)</f>
        <v>0</v>
      </c>
      <c r="BY202" s="139">
        <f>SUM($E$199:BY199)-SUM($E$201:BY201)+SUM($D$200:BX200)-SUM($D$203:BX203)</f>
        <v>0</v>
      </c>
      <c r="BZ202" s="139">
        <f>SUM($E$199:BZ199)-SUM($E$201:BZ201)+SUM($D$200:BY200)-SUM($D$203:BY203)</f>
        <v>0</v>
      </c>
      <c r="CA202" s="139">
        <f>SUM($E$199:CA199)-SUM($E$201:CA201)+SUM($D$200:BZ200)-SUM($D$203:BZ203)</f>
        <v>0</v>
      </c>
      <c r="CB202" s="139">
        <f>SUM($E$199:CB199)-SUM($E$201:CB201)+SUM($D$200:CA200)-SUM($D$203:CA203)</f>
        <v>0</v>
      </c>
      <c r="CC202" s="139">
        <f>SUM($E$199:CC199)-SUM($E$201:CC201)+SUM($D$200:CB200)-SUM($D$203:CB203)</f>
        <v>0</v>
      </c>
      <c r="CD202" s="139">
        <f>SUM($E$199:CD199)-SUM($E$201:CD201)+SUM($D$200:CC200)-SUM($D$203:CC203)</f>
        <v>0</v>
      </c>
      <c r="CE202" s="139">
        <f>SUM($E$199:CE199)-SUM($E$201:CE201)+SUM($D$200:CD200)-SUM($D$203:CD203)</f>
        <v>0</v>
      </c>
      <c r="CF202" s="139">
        <f>SUM($E$199:CF199)-SUM($E$201:CF201)+SUM($D$200:CE200)-SUM($D$203:CE203)</f>
        <v>0</v>
      </c>
      <c r="CG202" s="139">
        <f>SUM($E$199:CG199)-SUM($E$201:CG201)+SUM($D$200:CF200)-SUM($D$203:CF203)</f>
        <v>0</v>
      </c>
      <c r="CH202" s="139">
        <f>SUM($E$199:CH199)-SUM($E$201:CH201)+SUM($D$200:CG200)-SUM($D$203:CG203)</f>
        <v>0</v>
      </c>
      <c r="CI202" s="139">
        <f>SUM($E$199:CI199)-SUM($E$201:CI201)+SUM($D$200:CH200)-SUM($D$203:CH203)</f>
        <v>0</v>
      </c>
      <c r="CJ202" s="139">
        <f>SUM($E$199:CJ199)-SUM($E$201:CJ201)+SUM($D$200:CI200)-SUM($D$203:CI203)</f>
        <v>0</v>
      </c>
      <c r="CK202" s="139">
        <f>SUM($E$199:CK199)-SUM($E$201:CK201)+SUM($D$200:CJ200)-SUM($D$203:CJ203)</f>
        <v>0</v>
      </c>
      <c r="CL202" s="139">
        <f>SUM($E$199:CL199)-SUM($E$201:CL201)+SUM($D$200:CK200)-SUM($D$203:CK203)</f>
        <v>0</v>
      </c>
      <c r="CM202" s="139">
        <f>SUM($E$199:CM199)-SUM($E$201:CM201)+SUM($D$200:CL200)-SUM($D$203:CL203)</f>
        <v>0</v>
      </c>
      <c r="CN202" s="139">
        <f>SUM($E$199:CN199)-SUM($E$201:CN201)+SUM($D$200:CM200)-SUM($D$203:CM203)</f>
        <v>0</v>
      </c>
      <c r="CO202" s="139">
        <f>SUM($E$199:CO199)-SUM($E$201:CO201)+SUM($D$200:CN200)-SUM($D$203:CN203)</f>
        <v>0</v>
      </c>
      <c r="CP202" s="139">
        <f>SUM($E$199:CP199)-SUM($E$201:CP201)+SUM($D$200:CO200)-SUM($D$203:CO203)</f>
        <v>0</v>
      </c>
      <c r="CQ202" s="139">
        <f>SUM($E$199:CQ199)-SUM($E$201:CQ201)+SUM($D$200:CP200)-SUM($D$203:CP203)</f>
        <v>0</v>
      </c>
      <c r="CR202" s="139">
        <f>SUM($E$199:CR199)-SUM($E$201:CR201)+SUM($D$200:CQ200)-SUM($D$203:CQ203)</f>
        <v>0</v>
      </c>
      <c r="CS202" s="139">
        <f>SUM($E$199:CS199)-SUM($E$201:CS201)+SUM($D$200:CR200)-SUM($D$203:CR203)</f>
        <v>0</v>
      </c>
      <c r="CT202" s="139">
        <f>SUM($E$199:CT199)-SUM($E$201:CT201)+SUM($D$200:CS200)-SUM($D$203:CS203)</f>
        <v>0</v>
      </c>
      <c r="CU202" s="139">
        <f>SUM($E$199:CU199)-SUM($E$201:CU201)+SUM($D$200:CT200)-SUM($D$203:CT203)</f>
        <v>0</v>
      </c>
      <c r="CV202" s="139">
        <f>SUM($E$199:CV199)-SUM($E$201:CV201)+SUM($D$200:CU200)-SUM($D$203:CU203)</f>
        <v>0</v>
      </c>
      <c r="CW202" s="139">
        <f>SUM($E$199:CW199)-SUM($E$201:CW201)+SUM($D$200:CV200)-SUM($D$203:CV203)</f>
        <v>0</v>
      </c>
      <c r="CX202" s="139">
        <f>SUM($E$199:CX199)-SUM($E$201:CX201)+SUM($D$200:CW200)-SUM($D$203:CW203)</f>
        <v>0</v>
      </c>
      <c r="CY202" s="139">
        <f>SUM($E$199:CY199)-SUM($E$201:CY201)+SUM($D$200:CX200)-SUM($D$203:CX203)</f>
        <v>0</v>
      </c>
      <c r="CZ202" s="139">
        <f>SUM($E$199:CZ199)-SUM($E$201:CZ201)+SUM($D$200:CY200)-SUM($D$203:CY203)</f>
        <v>0</v>
      </c>
      <c r="DA202" s="139">
        <f>SUM($E$199:DA199)-SUM($E$201:DA201)+SUM($D$200:CZ200)-SUM($D$203:CZ203)</f>
        <v>0</v>
      </c>
      <c r="DB202" s="139">
        <f>SUM($E$199:DB199)-SUM($E$201:DB201)+SUM($D$200:DA200)-SUM($D$203:DA203)</f>
        <v>0</v>
      </c>
      <c r="DC202" s="139">
        <f>SUM($E$199:DC199)-SUM($E$201:DC201)+SUM($D$200:DB200)-SUM($D$203:DB203)</f>
        <v>0</v>
      </c>
      <c r="DD202" s="139">
        <f>SUM($E$199:DD199)-SUM($E$201:DD201)+SUM($D$200:DC200)-SUM($D$203:DC203)</f>
        <v>0</v>
      </c>
      <c r="DE202" s="139">
        <f>SUM($E$199:DE199)-SUM($E$201:DE201)+SUM($D$200:DD200)-SUM($D$203:DD203)</f>
        <v>0</v>
      </c>
      <c r="DF202" s="139">
        <f>SUM($E$199:DF199)-SUM($E$201:DF201)+SUM($D$200:DE200)-SUM($D$203:DE203)</f>
        <v>0</v>
      </c>
      <c r="DG202" s="139">
        <f>SUM($E$199:DG199)-SUM($E$201:DG201)+SUM($D$200:DF200)-SUM($D$203:DF203)</f>
        <v>0</v>
      </c>
      <c r="DH202" s="139">
        <f>SUM($E$199:DH199)-SUM($E$201:DH201)+SUM($D$200:DG200)-SUM($D$203:DG203)</f>
        <v>0</v>
      </c>
      <c r="DI202" s="139">
        <f>SUM($E$199:DI199)-SUM($E$201:DI201)+SUM($D$200:DH200)-SUM($D$203:DH203)</f>
        <v>0</v>
      </c>
      <c r="DJ202" s="139">
        <f>SUM($E$199:DJ199)-SUM($E$201:DJ201)+SUM($D$200:DI200)-SUM($D$203:DI203)</f>
        <v>0</v>
      </c>
      <c r="DK202" s="139">
        <f>SUM($E$199:DK199)-SUM($E$201:DK201)+SUM($D$200:DJ200)-SUM($D$203:DJ203)</f>
        <v>0</v>
      </c>
      <c r="DL202" s="139">
        <f>SUM($E$199:DL199)-SUM($E$201:DL201)+SUM($D$200:DK200)-SUM($D$203:DK203)</f>
        <v>0</v>
      </c>
      <c r="DM202" s="139">
        <f>SUM($E$199:DM199)-SUM($E$201:DM201)+SUM($D$200:DL200)-SUM($D$203:DL203)</f>
        <v>0</v>
      </c>
      <c r="DN202" s="139">
        <f>SUM($E$199:DN199)-SUM($E$201:DN201)+SUM($D$200:DM200)-SUM($D$203:DM203)</f>
        <v>0</v>
      </c>
      <c r="DO202" s="139">
        <f>SUM($E$199:DO199)-SUM($E$201:DO201)+SUM($D$200:DN200)-SUM($D$203:DN203)</f>
        <v>0</v>
      </c>
      <c r="DP202" s="139">
        <f>SUM($E$199:DP199)-SUM($E$201:DP201)+SUM($D$200:DO200)-SUM($D$203:DO203)</f>
        <v>0</v>
      </c>
      <c r="DQ202" s="139">
        <f>SUM($E$199:DQ199)-SUM($E$201:DQ201)+SUM($D$200:DP200)-SUM($D$203:DP203)</f>
        <v>0</v>
      </c>
      <c r="DR202" s="139">
        <f>SUM($E$199:DR199)-SUM($E$201:DR201)+SUM($D$200:DQ200)-SUM($D$203:DQ203)</f>
        <v>0</v>
      </c>
      <c r="DS202" s="139">
        <f>SUM($E$199:DS199)-SUM($E$201:DS201)+SUM($D$200:DR200)-SUM($D$203:DR203)</f>
        <v>0</v>
      </c>
      <c r="DT202" s="139">
        <f>SUM($E$199:DT199)-SUM($E$201:DT201)+SUM($D$200:DS200)-SUM($D$203:DS203)</f>
        <v>0</v>
      </c>
      <c r="DU202" s="139">
        <f>SUM($E$199:DU199)-SUM($E$201:DU201)+SUM($D$200:DT200)-SUM($D$203:DT203)</f>
        <v>0</v>
      </c>
      <c r="DV202" s="139">
        <f>SUM($E$199:DV199)-SUM($E$201:DV201)+SUM($D$200:DU200)-SUM($D$203:DU203)</f>
        <v>0</v>
      </c>
      <c r="DW202" s="139">
        <f>SUM($E$199:DW199)-SUM($E$201:DW201)+SUM($D$200:DV200)-SUM($D$203:DV203)</f>
        <v>0</v>
      </c>
      <c r="DX202" s="139">
        <f>SUM($E$199:DX199)-SUM($E$201:DX201)+SUM($D$200:DW200)-SUM($D$203:DW203)</f>
        <v>0</v>
      </c>
      <c r="DY202" s="139">
        <f>SUM($E$199:DY199)-SUM($E$201:DY201)+SUM($D$200:DX200)-SUM($D$203:DX203)</f>
        <v>0</v>
      </c>
      <c r="DZ202" s="139">
        <f>SUM($E$199:DZ199)-SUM($E$201:DZ201)+SUM($D$200:DY200)-SUM($D$203:DY203)</f>
        <v>0</v>
      </c>
      <c r="EA202" s="139">
        <f>SUM($E$199:EA199)-SUM($E$201:EA201)+SUM($D$200:DZ200)-SUM($D$203:DZ203)</f>
        <v>0</v>
      </c>
      <c r="EB202" s="139">
        <f>SUM($E$199:EB199)-SUM($E$201:EB201)+SUM($D$200:EA200)-SUM($D$203:EA203)</f>
        <v>0</v>
      </c>
      <c r="EC202" s="139">
        <f>SUM($E$199:EC199)-SUM($E$201:EC201)+SUM($D$200:EB200)-SUM($D$203:EB203)</f>
        <v>0</v>
      </c>
      <c r="ED202" s="139">
        <f>SUM($E$199:ED199)-SUM($E$201:ED201)+SUM($D$200:EC200)-SUM($D$203:EC203)</f>
        <v>0</v>
      </c>
      <c r="EE202" s="139">
        <f>SUM($E$199:EE199)-SUM($E$201:EE201)+SUM($D$200:ED200)-SUM($D$203:ED203)</f>
        <v>0</v>
      </c>
      <c r="EF202" s="139">
        <f>SUM($E$199:EF199)-SUM($E$201:EF201)+SUM($D$200:EE200)-SUM($D$203:EE203)</f>
        <v>0</v>
      </c>
      <c r="EG202" s="139">
        <f>SUM($E$199:EG199)-SUM($E$201:EG201)+SUM($D$200:EF200)-SUM($D$203:EF203)</f>
        <v>0</v>
      </c>
      <c r="EH202" s="139">
        <f>SUM($E$199:EH199)-SUM($E$201:EH201)+SUM($D$200:EG200)-SUM($D$203:EG203)</f>
        <v>0</v>
      </c>
      <c r="EI202" s="139">
        <f>SUM($E$199:EI199)-SUM($E$201:EI201)+SUM($D$200:EH200)-SUM($D$203:EH203)</f>
        <v>0</v>
      </c>
      <c r="EJ202" s="139">
        <f>SUM($E$199:EJ199)-SUM($E$201:EJ201)+SUM($D$200:EI200)-SUM($D$203:EI203)</f>
        <v>0</v>
      </c>
      <c r="EK202" s="139">
        <f>SUM($E$199:EK199)-SUM($E$201:EK201)+SUM($D$200:EJ200)-SUM($D$203:EJ203)</f>
        <v>0</v>
      </c>
      <c r="EL202" s="139">
        <f>SUM($E$199:EL199)-SUM($E$201:EL201)+SUM($D$200:EK200)-SUM($D$203:EK203)</f>
        <v>0</v>
      </c>
      <c r="EM202" s="139">
        <f>SUM($E$199:EM199)-SUM($E$201:EM201)+SUM($D$200:EL200)-SUM($D$203:EL203)</f>
        <v>0</v>
      </c>
      <c r="EN202" s="139">
        <f>SUM($E$199:EN199)-SUM($E$201:EN201)+SUM($D$200:EM200)-SUM($D$203:EM203)</f>
        <v>0</v>
      </c>
      <c r="EO202" s="139">
        <f>SUM($E$199:EO199)-SUM($E$201:EO201)+SUM($D$200:EN200)-SUM($D$203:EN203)</f>
        <v>0</v>
      </c>
      <c r="EP202" s="139">
        <f>SUM($E$199:EP199)-SUM($E$201:EP201)+SUM($D$200:EO200)-SUM($D$203:EO203)</f>
        <v>0</v>
      </c>
      <c r="EQ202" s="139">
        <f>SUM($E$199:EQ199)-SUM($E$201:EQ201)+SUM($D$200:EP200)-SUM($D$203:EP203)</f>
        <v>0</v>
      </c>
      <c r="ER202" s="139">
        <f>SUM($E$199:ER199)-SUM($E$201:ER201)+SUM($D$200:EQ200)-SUM($D$203:EQ203)</f>
        <v>0</v>
      </c>
      <c r="ES202" s="139">
        <f>SUM($E$199:ES199)-SUM($E$201:ES201)+SUM($D$200:ER200)-SUM($D$203:ER203)</f>
        <v>0</v>
      </c>
      <c r="ET202" s="139">
        <f>SUM($E$199:ET199)-SUM($E$201:ET201)+SUM($D$200:ES200)-SUM($D$203:ES203)</f>
        <v>0</v>
      </c>
      <c r="EU202" s="139">
        <f>SUM($E$199:EU199)-SUM($E$201:EU201)+SUM($D$200:ET200)-SUM($D$203:ET203)</f>
        <v>0</v>
      </c>
      <c r="EV202" s="139">
        <f>SUM($E$199:EV199)-SUM($E$201:EV201)+SUM($D$200:EU200)-SUM($D$203:EU203)</f>
        <v>0</v>
      </c>
      <c r="EW202" s="139">
        <f>SUM($E$199:EW199)-SUM($E$201:EW201)+SUM($D$200:EV200)-SUM($D$203:EV203)</f>
        <v>0</v>
      </c>
      <c r="EX202" s="139">
        <f>SUM($E$199:EX199)-SUM($E$201:EX201)+SUM($D$200:EW200)-SUM($D$203:EW203)</f>
        <v>0</v>
      </c>
      <c r="EY202" s="139">
        <f>SUM($E$199:EY199)-SUM($E$201:EY201)+SUM($D$200:EX200)-SUM($D$203:EX203)</f>
        <v>0</v>
      </c>
      <c r="EZ202" s="139">
        <f>SUM($E$199:EZ199)-SUM($E$201:EZ201)+SUM($D$200:EY200)-SUM($D$203:EY203)</f>
        <v>0</v>
      </c>
      <c r="FA202" s="139">
        <f>SUM($E$199:FA199)-SUM($E$201:FA201)+SUM($D$200:EZ200)-SUM($D$203:EZ203)</f>
        <v>0</v>
      </c>
      <c r="FB202" s="139">
        <f>SUM($E$199:FB199)-SUM($E$201:FB201)+SUM($D$200:FA200)-SUM($D$203:FA203)</f>
        <v>0</v>
      </c>
      <c r="FC202" s="139">
        <f>SUM($E$199:FC199)-SUM($E$201:FC201)+SUM($D$200:FB200)-SUM($D$203:FB203)</f>
        <v>0</v>
      </c>
      <c r="FD202" s="139">
        <f>SUM($E$199:FD199)-SUM($E$201:FD201)+SUM($D$200:FC200)-SUM($D$203:FC203)</f>
        <v>0</v>
      </c>
      <c r="FE202" s="139">
        <f>SUM($E$199:FE199)-SUM($E$201:FE201)+SUM($D$200:FD200)-SUM($D$203:FD203)</f>
        <v>0</v>
      </c>
      <c r="FF202" s="139">
        <f>SUM($E$199:FF199)-SUM($E$201:FF201)+SUM($D$200:FE200)-SUM($D$203:FE203)</f>
        <v>0</v>
      </c>
      <c r="FG202" s="139">
        <f>SUM($E$199:FG199)-SUM($E$201:FG201)+SUM($D$200:FF200)-SUM($D$203:FF203)</f>
        <v>0</v>
      </c>
      <c r="FH202" s="139">
        <f>SUM($E$199:FH199)-SUM($E$201:FH201)+SUM($D$200:FG200)-SUM($D$203:FG203)</f>
        <v>0</v>
      </c>
      <c r="FI202" s="139">
        <f>SUM($E$199:FI199)-SUM($E$201:FI201)+SUM($D$200:FH200)-SUM($D$203:FH203)</f>
        <v>0</v>
      </c>
      <c r="FJ202" s="139">
        <f>SUM($E$199:FJ199)-SUM($E$201:FJ201)+SUM($D$200:FI200)-SUM($D$203:FI203)</f>
        <v>0</v>
      </c>
      <c r="FK202" s="139">
        <f>SUM($E$199:FK199)-SUM($E$201:FK201)+SUM($D$200:FJ200)-SUM($D$203:FJ203)</f>
        <v>0</v>
      </c>
      <c r="FL202" s="139">
        <f>SUM($E$199:FL199)-SUM($E$201:FL201)+SUM($D$200:FK200)-SUM($D$203:FK203)</f>
        <v>0</v>
      </c>
      <c r="FM202" s="139">
        <f>SUM($E$199:FM199)-SUM($E$201:FM201)+SUM($D$200:FL200)-SUM($D$203:FL203)</f>
        <v>0</v>
      </c>
      <c r="FN202" s="139">
        <f>SUM($E$199:FN199)-SUM($E$201:FN201)+SUM($D$200:FM200)-SUM($D$203:FM203)</f>
        <v>0</v>
      </c>
    </row>
    <row r="203" spans="1:16384">
      <c r="B203" s="139" t="s">
        <v>359</v>
      </c>
      <c r="E203" s="155">
        <f>IF(E198='Capital Structure'!$R$7,(E202-E201),0)</f>
        <v>0</v>
      </c>
      <c r="F203" s="155">
        <f>IF(F198='Capital Structure'!$R$7,(F202-F201),0)</f>
        <v>0</v>
      </c>
      <c r="G203" s="155">
        <f>IF(G198='Capital Structure'!$R$7,(G202-G201),0)</f>
        <v>0</v>
      </c>
      <c r="H203" s="155">
        <f>IF(H198='Capital Structure'!$R$7,(H202-H201),0)</f>
        <v>0</v>
      </c>
      <c r="I203" s="155">
        <f>IF(I198='Capital Structure'!$R$7,(I202-I201),0)</f>
        <v>0</v>
      </c>
      <c r="J203" s="155">
        <f>IF(J198='Capital Structure'!$R$7,(J202-J201),0)</f>
        <v>0</v>
      </c>
      <c r="K203" s="155">
        <f>IF(K198='Capital Structure'!$R$7,(K202-K201),0)</f>
        <v>0</v>
      </c>
      <c r="L203" s="155">
        <f>IF(L198='Capital Structure'!$R$7,(L202-L201),0)</f>
        <v>0</v>
      </c>
      <c r="M203" s="155">
        <f>IF(M198='Capital Structure'!$R$7,(M202-M201),0)</f>
        <v>0</v>
      </c>
      <c r="N203" s="155">
        <f>IF(N198='Capital Structure'!$R$7,(N202-N201),0)</f>
        <v>0</v>
      </c>
      <c r="O203" s="155">
        <f>IF(O198='Capital Structure'!$R$7,(O202-O201),0)</f>
        <v>0</v>
      </c>
      <c r="P203" s="155">
        <f>IF(P198='Capital Structure'!$R$7,(P202-P201),0)</f>
        <v>0</v>
      </c>
      <c r="Q203" s="155">
        <f>IF(Q198='Capital Structure'!$R$7,(Q202-Q201),0)</f>
        <v>0</v>
      </c>
      <c r="R203" s="155">
        <f>IF(R198='Capital Structure'!$R$7,(R202-R201),0)</f>
        <v>0</v>
      </c>
      <c r="S203" s="155">
        <f>IF(S198='Capital Structure'!$R$7,(S202-S201),0)</f>
        <v>0</v>
      </c>
      <c r="T203" s="155">
        <f>IF(T198='Capital Structure'!$R$7,(T202-T201),0)</f>
        <v>0</v>
      </c>
      <c r="U203" s="155">
        <f>IF(U198='Capital Structure'!$R$7,(U202-U201),0)</f>
        <v>0</v>
      </c>
      <c r="V203" s="155">
        <f>IF(V198='Capital Structure'!$R$7,(V202-V201),0)</f>
        <v>0</v>
      </c>
      <c r="W203" s="155">
        <f>IF(W198='Capital Structure'!$R$7,(W202-W201),0)</f>
        <v>0</v>
      </c>
      <c r="X203" s="155">
        <f>IF(X198='Capital Structure'!$R$7,(X202-X201),0)</f>
        <v>0</v>
      </c>
      <c r="Y203" s="155">
        <f>IF(Y198='Capital Structure'!$R$7,(Y202-Y201),0)</f>
        <v>0</v>
      </c>
      <c r="Z203" s="155">
        <f>IF(Z198='Capital Structure'!$R$7,(Z202-Z201),0)</f>
        <v>0</v>
      </c>
      <c r="AA203" s="155">
        <f>IF(AA198='Capital Structure'!$R$7,(AA202-AA201),0)</f>
        <v>0</v>
      </c>
      <c r="AB203" s="155">
        <f>IF(AB198='Capital Structure'!$R$7,(AB202-AB201),0)</f>
        <v>0</v>
      </c>
      <c r="AC203" s="155">
        <f>IF(AC198='Capital Structure'!$R$7,(AC202-AC201),0)</f>
        <v>0</v>
      </c>
      <c r="AD203" s="155">
        <f>IF(AD198='Capital Structure'!$R$7,(AD202-AD201),0)</f>
        <v>0</v>
      </c>
      <c r="AE203" s="155">
        <f>IF(AE198='Capital Structure'!$R$7,(AE202-AE201),0)</f>
        <v>0</v>
      </c>
      <c r="AF203" s="155">
        <f>IF(AF198='Capital Structure'!$R$7,(AF202-AF201),0)</f>
        <v>0</v>
      </c>
      <c r="AG203" s="155">
        <f>IF(AG198='Capital Structure'!$R$7,(AG202-AG201),0)</f>
        <v>0</v>
      </c>
      <c r="AH203" s="155">
        <f>IF(AH198='Capital Structure'!$R$7,(AH202-AH201),0)</f>
        <v>0</v>
      </c>
      <c r="AI203" s="155">
        <f>IF(AI198='Capital Structure'!$R$7,(AI202-AI201),0)</f>
        <v>0</v>
      </c>
      <c r="AJ203" s="155">
        <f>IF(AJ198='Capital Structure'!$R$7,(AJ202-AJ201),0)</f>
        <v>0</v>
      </c>
      <c r="AK203" s="155">
        <f>IF(AK198='Capital Structure'!$R$7,(AK202-AK201),0)</f>
        <v>0</v>
      </c>
      <c r="AL203" s="155">
        <f>IF(AL198='Capital Structure'!$R$7,(AL202-AL201),0)</f>
        <v>0</v>
      </c>
      <c r="AM203" s="155">
        <f>IF(AM198='Capital Structure'!$R$7,(AM202-AM201),0)</f>
        <v>0</v>
      </c>
      <c r="AN203" s="155">
        <f>IF(AN198='Capital Structure'!$R$7,(AN202-AN201),0)</f>
        <v>0</v>
      </c>
      <c r="AO203" s="155">
        <f>IF(AO198='Capital Structure'!$R$7,(AO202-AO201),0)</f>
        <v>0</v>
      </c>
      <c r="AP203" s="155">
        <f>IF(AP198='Capital Structure'!$R$7,(AP202-AP201),0)</f>
        <v>0</v>
      </c>
      <c r="AQ203" s="155">
        <f>IF(AQ198='Capital Structure'!$R$7,(AQ202-AQ201),0)</f>
        <v>0</v>
      </c>
      <c r="AR203" s="155">
        <f>IF(AR198='Capital Structure'!$R$7,(AR202-AR201),0)</f>
        <v>0</v>
      </c>
      <c r="AS203" s="155">
        <f>IF(AS198='Capital Structure'!$R$7,(AS202-AS201),0)</f>
        <v>0</v>
      </c>
      <c r="AT203" s="155">
        <f>IF(AT198='Capital Structure'!$R$7,(AT202-AT201),0)</f>
        <v>0</v>
      </c>
      <c r="AU203" s="155">
        <f>IF(AU198='Capital Structure'!$R$7,(AU202-AU201),0)</f>
        <v>0</v>
      </c>
      <c r="AV203" s="155">
        <f>IF(AV198='Capital Structure'!$R$7,(AV202-AV201),0)</f>
        <v>0</v>
      </c>
      <c r="AW203" s="155">
        <f>IF(AW198='Capital Structure'!$R$7,(AW202-AW201),0)</f>
        <v>0</v>
      </c>
      <c r="AX203" s="155">
        <f>IF(AX198='Capital Structure'!$R$7,(AX202-AX201),0)</f>
        <v>0</v>
      </c>
      <c r="AY203" s="155">
        <f>IF(AY198='Capital Structure'!$R$7,(AY202-AY201),0)</f>
        <v>0</v>
      </c>
      <c r="AZ203" s="155">
        <f>IF(AZ198='Capital Structure'!$R$7,(AZ202-AZ201),0)</f>
        <v>0</v>
      </c>
      <c r="BA203" s="155">
        <f>IF(BA198='Capital Structure'!$R$7,(BA202-BA201),0)</f>
        <v>0</v>
      </c>
      <c r="BB203" s="155">
        <f>IF(BB198='Capital Structure'!$R$7,(BB202-BB201),0)</f>
        <v>0</v>
      </c>
      <c r="BC203" s="155">
        <f>IF(BC198='Capital Structure'!$R$7,(BC202-BC201),0)</f>
        <v>0</v>
      </c>
      <c r="BD203" s="155">
        <f>IF(BD198='Capital Structure'!$R$7,(BD202-BD201),0)</f>
        <v>0</v>
      </c>
      <c r="BE203" s="155">
        <f>IF(BE198='Capital Structure'!$R$7,(BE202-BE201),0)</f>
        <v>0</v>
      </c>
      <c r="BF203" s="155">
        <f>IF(BF198='Capital Structure'!$R$7,(BF202-BF201),0)</f>
        <v>0</v>
      </c>
      <c r="BG203" s="155">
        <f>IF(BG198='Capital Structure'!$R$7,(BG202-BG201),0)</f>
        <v>0</v>
      </c>
      <c r="BH203" s="155">
        <f>IF(BH198='Capital Structure'!$R$7,(BH202-BH201),0)</f>
        <v>0</v>
      </c>
      <c r="BI203" s="155">
        <f>IF(BI198='Capital Structure'!$R$7,(BI202-BI201),0)</f>
        <v>0</v>
      </c>
      <c r="BJ203" s="155">
        <f>IF(BJ198='Capital Structure'!$R$7,(BJ202-BJ201),0)</f>
        <v>0</v>
      </c>
      <c r="BK203" s="155">
        <f>IF(BK198='Capital Structure'!$R$7,(BK202-BK201),0)</f>
        <v>0</v>
      </c>
      <c r="BL203" s="155">
        <f>IF(BL198='Capital Structure'!$R$7,(BL202-BL201),0)</f>
        <v>0</v>
      </c>
      <c r="BM203" s="155">
        <f>IF(BM198='Capital Structure'!$R$7,(BM202-BM201),0)</f>
        <v>0</v>
      </c>
      <c r="BN203" s="155">
        <f>IF(BN198='Capital Structure'!$R$7,(BN202-BN201),0)</f>
        <v>0</v>
      </c>
      <c r="BO203" s="155">
        <f>IF(BO198='Capital Structure'!$R$7,(BO202-BO201),0)</f>
        <v>0</v>
      </c>
      <c r="BP203" s="155">
        <f>IF(BP198='Capital Structure'!$R$7,(BP202-BP201),0)</f>
        <v>0</v>
      </c>
      <c r="BQ203" s="155">
        <f>IF(BQ198='Capital Structure'!$R$7,(BQ202-BQ201),0)</f>
        <v>0</v>
      </c>
      <c r="BR203" s="155">
        <f>IF(BR198='Capital Structure'!$R$7,(BR202-BR201),0)</f>
        <v>0</v>
      </c>
      <c r="BS203" s="155">
        <f>IF(BS198='Capital Structure'!$R$7,(BS202-BS201),0)</f>
        <v>0</v>
      </c>
      <c r="BT203" s="155">
        <f>IF(BT198='Capital Structure'!$R$7,(BT202-BT201),0)</f>
        <v>0</v>
      </c>
      <c r="BU203" s="155">
        <f>IF(BU198='Capital Structure'!$R$7,(BU202-BU201),0)</f>
        <v>0</v>
      </c>
      <c r="BV203" s="155">
        <f>IF(BV198='Capital Structure'!$R$7,(BV202-BV201),0)</f>
        <v>0</v>
      </c>
      <c r="BW203" s="155">
        <f>IF(BW198='Capital Structure'!$R$7,(BW202-BW201),0)</f>
        <v>0</v>
      </c>
      <c r="BX203" s="155">
        <f>IF(BX198='Capital Structure'!$R$7,(BX202-BX201),0)</f>
        <v>0</v>
      </c>
      <c r="BY203" s="155">
        <f>IF(BY198='Capital Structure'!$R$7,(BY202-BY201),0)</f>
        <v>0</v>
      </c>
      <c r="BZ203" s="155">
        <f>IF(BZ198='Capital Structure'!$R$7,(BZ202-BZ201),0)</f>
        <v>0</v>
      </c>
      <c r="CA203" s="155">
        <f>IF(CA198='Capital Structure'!$R$7,(CA202-CA201),0)</f>
        <v>0</v>
      </c>
      <c r="CB203" s="155">
        <f>IF(CB198='Capital Structure'!$R$7,(CB202-CB201),0)</f>
        <v>0</v>
      </c>
      <c r="CC203" s="155">
        <f>IF(CC198='Capital Structure'!$R$7,(CC202-CC201),0)</f>
        <v>0</v>
      </c>
      <c r="CD203" s="155">
        <f>IF(CD198='Capital Structure'!$R$7,(CD202-CD201),0)</f>
        <v>0</v>
      </c>
      <c r="CE203" s="155">
        <f>IF(CE198='Capital Structure'!$R$7,(CE202-CE201),0)</f>
        <v>0</v>
      </c>
      <c r="CF203" s="155">
        <f>IF(CF198='Capital Structure'!$R$7,(CF202-CF201),0)</f>
        <v>0</v>
      </c>
      <c r="CG203" s="155">
        <f>IF(CG198='Capital Structure'!$R$7,(CG202-CG201),0)</f>
        <v>0</v>
      </c>
      <c r="CH203" s="155">
        <f>IF(CH198='Capital Structure'!$R$7,(CH202-CH201),0)</f>
        <v>0</v>
      </c>
      <c r="CI203" s="155">
        <f>IF(CI198='Capital Structure'!$R$7,(CI202-CI201),0)</f>
        <v>0</v>
      </c>
      <c r="CJ203" s="155">
        <f>IF(CJ198='Capital Structure'!$R$7,(CJ202-CJ201),0)</f>
        <v>0</v>
      </c>
      <c r="CK203" s="155">
        <f>IF(CK198='Capital Structure'!$R$7,(CK202-CK201),0)</f>
        <v>0</v>
      </c>
      <c r="CL203" s="155">
        <f>IF(CL198='Capital Structure'!$R$7,(CL202-CL201),0)</f>
        <v>0</v>
      </c>
      <c r="CM203" s="155">
        <f>IF(CM198='Capital Structure'!$R$7,(CM202-CM201),0)</f>
        <v>0</v>
      </c>
      <c r="CN203" s="155">
        <f>IF(CN198='Capital Structure'!$R$7,(CN202-CN201),0)</f>
        <v>0</v>
      </c>
      <c r="CO203" s="155">
        <f>IF(CO198='Capital Structure'!$R$7,(CO202-CO201),0)</f>
        <v>0</v>
      </c>
      <c r="CP203" s="155">
        <f>IF(CP198='Capital Structure'!$R$7,(CP202-CP201),0)</f>
        <v>0</v>
      </c>
      <c r="CQ203" s="155">
        <f>IF(CQ198='Capital Structure'!$R$7,(CQ202-CQ201),0)</f>
        <v>0</v>
      </c>
      <c r="CR203" s="155">
        <f>IF(CR198='Capital Structure'!$R$7,(CR202-CR201),0)</f>
        <v>0</v>
      </c>
      <c r="CS203" s="155">
        <f>IF(CS198='Capital Structure'!$R$7,(CS202-CS201),0)</f>
        <v>0</v>
      </c>
      <c r="CT203" s="155">
        <f>IF(CT198='Capital Structure'!$R$7,(CT202-CT201),0)</f>
        <v>0</v>
      </c>
      <c r="CU203" s="155">
        <f>IF(CU198='Capital Structure'!$R$7,(CU202-CU201),0)</f>
        <v>0</v>
      </c>
      <c r="CV203" s="155">
        <f>IF(CV198='Capital Structure'!$R$7,(CV202-CV201),0)</f>
        <v>0</v>
      </c>
      <c r="CW203" s="155">
        <f>IF(CW198='Capital Structure'!$R$7,(CW202-CW201),0)</f>
        <v>0</v>
      </c>
      <c r="CX203" s="155">
        <f>IF(CX198='Capital Structure'!$R$7,(CX202-CX201),0)</f>
        <v>0</v>
      </c>
      <c r="CY203" s="155">
        <f>IF(CY198='Capital Structure'!$R$7,(CY202-CY201),0)</f>
        <v>0</v>
      </c>
      <c r="CZ203" s="155">
        <f>IF(CZ198='Capital Structure'!$R$7,(CZ202-CZ201),0)</f>
        <v>0</v>
      </c>
      <c r="DA203" s="155">
        <f>IF(DA198='Capital Structure'!$R$7,(DA202-DA201),0)</f>
        <v>0</v>
      </c>
      <c r="DB203" s="155">
        <f>IF(DB198='Capital Structure'!$R$7,(DB202-DB201),0)</f>
        <v>0</v>
      </c>
      <c r="DC203" s="155">
        <f>IF(DC198='Capital Structure'!$R$7,(DC202-DC201),0)</f>
        <v>0</v>
      </c>
      <c r="DD203" s="155">
        <f>IF(DD198='Capital Structure'!$R$7,(DD202-DD201),0)</f>
        <v>0</v>
      </c>
      <c r="DE203" s="155">
        <f>IF(DE198='Capital Structure'!$R$7,(DE202-DE201),0)</f>
        <v>0</v>
      </c>
      <c r="DF203" s="155">
        <f>IF(DF198='Capital Structure'!$R$7,(DF202-DF201),0)</f>
        <v>0</v>
      </c>
      <c r="DG203" s="155">
        <f>IF(DG198='Capital Structure'!$R$7,(DG202-DG201),0)</f>
        <v>0</v>
      </c>
      <c r="DH203" s="155">
        <f>IF(DH198='Capital Structure'!$R$7,(DH202-DH201),0)</f>
        <v>0</v>
      </c>
      <c r="DI203" s="155">
        <f>IF(DI198='Capital Structure'!$R$7,(DI202-DI201),0)</f>
        <v>0</v>
      </c>
      <c r="DJ203" s="155">
        <f>IF(DJ198='Capital Structure'!$R$7,(DJ202-DJ201),0)</f>
        <v>0</v>
      </c>
      <c r="DK203" s="155">
        <f>IF(DK198='Capital Structure'!$R$7,(DK202-DK201),0)</f>
        <v>0</v>
      </c>
      <c r="DL203" s="155">
        <f>IF(DL198='Capital Structure'!$R$7,(DL202-DL201),0)</f>
        <v>0</v>
      </c>
      <c r="DM203" s="155">
        <f>IF(DM198='Capital Structure'!$R$7,(DM202-DM201),0)</f>
        <v>0</v>
      </c>
      <c r="DN203" s="155">
        <f>IF(DN198='Capital Structure'!$R$7,(DN202-DN201),0)</f>
        <v>0</v>
      </c>
      <c r="DO203" s="155">
        <f>IF(DO198='Capital Structure'!$R$7,(DO202-DO201),0)</f>
        <v>0</v>
      </c>
      <c r="DP203" s="155">
        <f>IF(DP198='Capital Structure'!$R$7,(DP202-DP201),0)</f>
        <v>0</v>
      </c>
      <c r="DQ203" s="155">
        <f>IF(DQ198='Capital Structure'!$R$7,(DQ202-DQ201),0)</f>
        <v>0</v>
      </c>
      <c r="DR203" s="155">
        <f>IF(DR198='Capital Structure'!$R$7,(DR202-DR201),0)</f>
        <v>0</v>
      </c>
      <c r="DS203" s="155">
        <f>IF(DS198='Capital Structure'!$R$7,(DS202-DS201),0)</f>
        <v>0</v>
      </c>
      <c r="DT203" s="155">
        <f>IF(DT198='Capital Structure'!$R$7,(DT202-DT201),0)</f>
        <v>0</v>
      </c>
      <c r="DU203" s="155">
        <f>IF(DU198='Capital Structure'!$R$7,(DU202-DU201),0)</f>
        <v>0</v>
      </c>
      <c r="DV203" s="155">
        <f>IF(DV198='Capital Structure'!$R$7,(DV202-DV201),0)</f>
        <v>0</v>
      </c>
      <c r="DW203" s="155">
        <f>IF(DW198='Capital Structure'!$R$7,(DW202-DW201),0)</f>
        <v>0</v>
      </c>
      <c r="DX203" s="155">
        <f>IF(DX198='Capital Structure'!$R$7,(DX202-DX201),0)</f>
        <v>0</v>
      </c>
      <c r="DY203" s="155">
        <f>IF(DY198='Capital Structure'!$R$7,(DY202-DY201),0)</f>
        <v>0</v>
      </c>
      <c r="DZ203" s="155">
        <f>IF(DZ198='Capital Structure'!$R$7,(DZ202-DZ201),0)</f>
        <v>0</v>
      </c>
      <c r="EA203" s="155">
        <f>IF(EA198='Capital Structure'!$R$7,(EA202-EA201),0)</f>
        <v>0</v>
      </c>
      <c r="EB203" s="155">
        <f>IF(EB198='Capital Structure'!$R$7,(EB202-EB201),0)</f>
        <v>0</v>
      </c>
      <c r="EC203" s="155">
        <f>IF(EC198='Capital Structure'!$R$7,(EC202-EC201),0)</f>
        <v>0</v>
      </c>
      <c r="ED203" s="155">
        <f>IF(ED198='Capital Structure'!$R$7,(ED202-ED201),0)</f>
        <v>0</v>
      </c>
      <c r="EE203" s="155">
        <f>IF(EE198='Capital Structure'!$R$7,(EE202-EE201),0)</f>
        <v>0</v>
      </c>
      <c r="EF203" s="155">
        <f>IF(EF198='Capital Structure'!$R$7,(EF202-EF201),0)</f>
        <v>0</v>
      </c>
      <c r="EG203" s="155">
        <f>IF(EG198='Capital Structure'!$R$7,(EG202-EG201),0)</f>
        <v>0</v>
      </c>
      <c r="EH203" s="155">
        <f>IF(EH198='Capital Structure'!$R$7,(EH202-EH201),0)</f>
        <v>0</v>
      </c>
      <c r="EI203" s="155">
        <f>IF(EI198='Capital Structure'!$R$7,(EI202-EI201),0)</f>
        <v>0</v>
      </c>
      <c r="EJ203" s="155">
        <f>IF(EJ198='Capital Structure'!$R$7,(EJ202-EJ201),0)</f>
        <v>0</v>
      </c>
      <c r="EK203" s="155">
        <f>IF(EK198='Capital Structure'!$R$7,(EK202-EK201),0)</f>
        <v>0</v>
      </c>
      <c r="EL203" s="155">
        <f>IF(EL198='Capital Structure'!$R$7,(EL202-EL201),0)</f>
        <v>0</v>
      </c>
      <c r="EM203" s="155">
        <f>IF(EM198='Capital Structure'!$R$7,(EM202-EM201),0)</f>
        <v>0</v>
      </c>
      <c r="EN203" s="155">
        <f>IF(EN198='Capital Structure'!$R$7,(EN202-EN201),0)</f>
        <v>0</v>
      </c>
      <c r="EO203" s="155">
        <f>IF(EO198='Capital Structure'!$R$7,(EO202-EO201),0)</f>
        <v>0</v>
      </c>
      <c r="EP203" s="155">
        <f>IF(EP198='Capital Structure'!$R$7,(EP202-EP201),0)</f>
        <v>0</v>
      </c>
      <c r="EQ203" s="155">
        <f>IF(EQ198='Capital Structure'!$R$7,(EQ202-EQ201),0)</f>
        <v>0</v>
      </c>
      <c r="ER203" s="155">
        <f>IF(ER198='Capital Structure'!$R$7,(ER202-ER201),0)</f>
        <v>0</v>
      </c>
      <c r="ES203" s="155">
        <f>IF(ES198='Capital Structure'!$R$7,(ES202-ES201),0)</f>
        <v>0</v>
      </c>
      <c r="ET203" s="155">
        <f>IF(ET198='Capital Structure'!$R$7,(ET202-ET201),0)</f>
        <v>0</v>
      </c>
      <c r="EU203" s="155">
        <f>IF(EU198='Capital Structure'!$R$7,(EU202-EU201),0)</f>
        <v>0</v>
      </c>
      <c r="EV203" s="155">
        <f>IF(EV198='Capital Structure'!$R$7,(EV202-EV201),0)</f>
        <v>0</v>
      </c>
      <c r="EW203" s="155">
        <f>IF(EW198='Capital Structure'!$R$7,(EW202-EW201),0)</f>
        <v>0</v>
      </c>
      <c r="EX203" s="155">
        <f>IF(EX198='Capital Structure'!$R$7,(EX202-EX201),0)</f>
        <v>0</v>
      </c>
      <c r="EY203" s="155">
        <f>IF(EY198='Capital Structure'!$R$7,(EY202-EY201),0)</f>
        <v>0</v>
      </c>
      <c r="EZ203" s="155">
        <f>IF(EZ198='Capital Structure'!$R$7,(EZ202-EZ201),0)</f>
        <v>0</v>
      </c>
      <c r="FA203" s="155">
        <f>IF(FA198='Capital Structure'!$R$7,(FA202-FA201),0)</f>
        <v>0</v>
      </c>
      <c r="FB203" s="155">
        <f>IF(FB198='Capital Structure'!$R$7,(FB202-FB201),0)</f>
        <v>0</v>
      </c>
      <c r="FC203" s="155">
        <f>IF(FC198='Capital Structure'!$R$7,(FC202-FC201),0)</f>
        <v>0</v>
      </c>
      <c r="FD203" s="155">
        <f>IF(FD198='Capital Structure'!$R$7,(FD202-FD201),0)</f>
        <v>0</v>
      </c>
      <c r="FE203" s="155">
        <f>IF(FE198='Capital Structure'!$R$7,(FE202-FE201),0)</f>
        <v>0</v>
      </c>
      <c r="FF203" s="155">
        <f>IF(FF198='Capital Structure'!$R$7,(FF202-FF201),0)</f>
        <v>0</v>
      </c>
      <c r="FG203" s="155">
        <f>IF(FG198='Capital Structure'!$R$7,(FG202-FG201),0)</f>
        <v>0</v>
      </c>
      <c r="FH203" s="155">
        <f>IF(FH198='Capital Structure'!$R$7,(FH202-FH201),0)</f>
        <v>0</v>
      </c>
      <c r="FI203" s="155">
        <f>IF(FI198='Capital Structure'!$R$7,(FI202-FI201),0)</f>
        <v>0</v>
      </c>
      <c r="FJ203" s="155">
        <f>IF(FJ198='Capital Structure'!$R$7,(FJ202-FJ201),0)</f>
        <v>0</v>
      </c>
      <c r="FK203" s="155">
        <f>IF(FK198='Capital Structure'!$R$7,(FK202-FK201),0)</f>
        <v>0</v>
      </c>
      <c r="FL203" s="155">
        <f>IF(FL198='Capital Structure'!$R$7,(FL202-FL201),0)</f>
        <v>0</v>
      </c>
      <c r="FM203" s="155">
        <f>IF(FM198='Capital Structure'!$R$7,(FM202-FM201),0)</f>
        <v>0</v>
      </c>
      <c r="FN203" s="155">
        <f>IF(FN198='Capital Structure'!$R$7,(FN202-FN201),0)</f>
        <v>0</v>
      </c>
    </row>
    <row r="204" spans="1:16384">
      <c r="B204" s="146" t="s">
        <v>328</v>
      </c>
      <c r="E204" s="139">
        <f t="shared" ref="E204:BP204" si="89">E199-E201-E203</f>
        <v>0</v>
      </c>
      <c r="F204" s="139">
        <f t="shared" si="89"/>
        <v>0</v>
      </c>
      <c r="G204" s="139">
        <f t="shared" si="89"/>
        <v>0</v>
      </c>
      <c r="H204" s="139">
        <f t="shared" si="89"/>
        <v>0</v>
      </c>
      <c r="I204" s="139">
        <f t="shared" si="89"/>
        <v>0</v>
      </c>
      <c r="J204" s="139">
        <f t="shared" si="89"/>
        <v>0</v>
      </c>
      <c r="K204" s="139">
        <f t="shared" si="89"/>
        <v>0</v>
      </c>
      <c r="L204" s="139">
        <f t="shared" si="89"/>
        <v>0</v>
      </c>
      <c r="M204" s="139">
        <f t="shared" si="89"/>
        <v>0</v>
      </c>
      <c r="N204" s="139">
        <f t="shared" si="89"/>
        <v>0</v>
      </c>
      <c r="O204" s="139">
        <f t="shared" si="89"/>
        <v>0</v>
      </c>
      <c r="P204" s="139">
        <f t="shared" si="89"/>
        <v>0</v>
      </c>
      <c r="Q204" s="139">
        <f t="shared" si="89"/>
        <v>0</v>
      </c>
      <c r="R204" s="139">
        <f t="shared" si="89"/>
        <v>0</v>
      </c>
      <c r="S204" s="139">
        <f t="shared" si="89"/>
        <v>0</v>
      </c>
      <c r="T204" s="139">
        <f t="shared" si="89"/>
        <v>0</v>
      </c>
      <c r="U204" s="139">
        <f t="shared" si="89"/>
        <v>0</v>
      </c>
      <c r="V204" s="139">
        <f t="shared" si="89"/>
        <v>0</v>
      </c>
      <c r="W204" s="139">
        <f t="shared" si="89"/>
        <v>0</v>
      </c>
      <c r="X204" s="139">
        <f t="shared" si="89"/>
        <v>0</v>
      </c>
      <c r="Y204" s="139">
        <f t="shared" si="89"/>
        <v>0</v>
      </c>
      <c r="Z204" s="139">
        <f t="shared" si="89"/>
        <v>0</v>
      </c>
      <c r="AA204" s="139">
        <f t="shared" si="89"/>
        <v>0</v>
      </c>
      <c r="AB204" s="139">
        <f t="shared" si="89"/>
        <v>0</v>
      </c>
      <c r="AC204" s="139">
        <f t="shared" si="89"/>
        <v>0</v>
      </c>
      <c r="AD204" s="139">
        <f t="shared" si="89"/>
        <v>0</v>
      </c>
      <c r="AE204" s="139">
        <f t="shared" si="89"/>
        <v>0</v>
      </c>
      <c r="AF204" s="139">
        <f t="shared" si="89"/>
        <v>0</v>
      </c>
      <c r="AG204" s="139">
        <f t="shared" si="89"/>
        <v>0</v>
      </c>
      <c r="AH204" s="139">
        <f t="shared" si="89"/>
        <v>0</v>
      </c>
      <c r="AI204" s="139">
        <f t="shared" si="89"/>
        <v>0</v>
      </c>
      <c r="AJ204" s="139">
        <f t="shared" si="89"/>
        <v>0</v>
      </c>
      <c r="AK204" s="139">
        <f t="shared" si="89"/>
        <v>0</v>
      </c>
      <c r="AL204" s="139">
        <f t="shared" si="89"/>
        <v>0</v>
      </c>
      <c r="AM204" s="139">
        <f t="shared" si="89"/>
        <v>0</v>
      </c>
      <c r="AN204" s="139">
        <f t="shared" si="89"/>
        <v>0</v>
      </c>
      <c r="AO204" s="139">
        <f t="shared" si="89"/>
        <v>0</v>
      </c>
      <c r="AP204" s="139">
        <f t="shared" si="89"/>
        <v>0</v>
      </c>
      <c r="AQ204" s="139">
        <f t="shared" si="89"/>
        <v>0</v>
      </c>
      <c r="AR204" s="139">
        <f t="shared" si="89"/>
        <v>0</v>
      </c>
      <c r="AS204" s="139">
        <f t="shared" si="89"/>
        <v>0</v>
      </c>
      <c r="AT204" s="139">
        <f t="shared" si="89"/>
        <v>0</v>
      </c>
      <c r="AU204" s="139">
        <f t="shared" si="89"/>
        <v>0</v>
      </c>
      <c r="AV204" s="139">
        <f t="shared" si="89"/>
        <v>0</v>
      </c>
      <c r="AW204" s="139">
        <f t="shared" si="89"/>
        <v>0</v>
      </c>
      <c r="AX204" s="139">
        <f t="shared" si="89"/>
        <v>0</v>
      </c>
      <c r="AY204" s="139">
        <f t="shared" si="89"/>
        <v>0</v>
      </c>
      <c r="AZ204" s="139">
        <f t="shared" si="89"/>
        <v>0</v>
      </c>
      <c r="BA204" s="139">
        <f t="shared" si="89"/>
        <v>0</v>
      </c>
      <c r="BB204" s="139">
        <f t="shared" si="89"/>
        <v>0</v>
      </c>
      <c r="BC204" s="139">
        <f t="shared" si="89"/>
        <v>0</v>
      </c>
      <c r="BD204" s="139">
        <f t="shared" si="89"/>
        <v>0</v>
      </c>
      <c r="BE204" s="139">
        <f t="shared" si="89"/>
        <v>0</v>
      </c>
      <c r="BF204" s="139">
        <f t="shared" si="89"/>
        <v>0</v>
      </c>
      <c r="BG204" s="139">
        <f t="shared" si="89"/>
        <v>0</v>
      </c>
      <c r="BH204" s="139">
        <f t="shared" si="89"/>
        <v>0</v>
      </c>
      <c r="BI204" s="139">
        <f t="shared" si="89"/>
        <v>0</v>
      </c>
      <c r="BJ204" s="139">
        <f t="shared" si="89"/>
        <v>0</v>
      </c>
      <c r="BK204" s="139">
        <f t="shared" si="89"/>
        <v>0</v>
      </c>
      <c r="BL204" s="139">
        <f t="shared" si="89"/>
        <v>0</v>
      </c>
      <c r="BM204" s="139">
        <f t="shared" si="89"/>
        <v>0</v>
      </c>
      <c r="BN204" s="139">
        <f t="shared" si="89"/>
        <v>0</v>
      </c>
      <c r="BO204" s="139">
        <f t="shared" si="89"/>
        <v>0</v>
      </c>
      <c r="BP204" s="139">
        <f t="shared" si="89"/>
        <v>0</v>
      </c>
      <c r="BQ204" s="139">
        <f t="shared" ref="BQ204:EB204" si="90">BQ199-BQ201-BQ203</f>
        <v>0</v>
      </c>
      <c r="BR204" s="139">
        <f t="shared" si="90"/>
        <v>0</v>
      </c>
      <c r="BS204" s="139">
        <f t="shared" si="90"/>
        <v>0</v>
      </c>
      <c r="BT204" s="139">
        <f t="shared" si="90"/>
        <v>0</v>
      </c>
      <c r="BU204" s="139">
        <f t="shared" si="90"/>
        <v>0</v>
      </c>
      <c r="BV204" s="139">
        <f t="shared" si="90"/>
        <v>0</v>
      </c>
      <c r="BW204" s="139">
        <f t="shared" si="90"/>
        <v>0</v>
      </c>
      <c r="BX204" s="139">
        <f t="shared" si="90"/>
        <v>0</v>
      </c>
      <c r="BY204" s="139">
        <f t="shared" si="90"/>
        <v>0</v>
      </c>
      <c r="BZ204" s="139">
        <f t="shared" si="90"/>
        <v>0</v>
      </c>
      <c r="CA204" s="139">
        <f t="shared" si="90"/>
        <v>0</v>
      </c>
      <c r="CB204" s="139">
        <f t="shared" si="90"/>
        <v>0</v>
      </c>
      <c r="CC204" s="139">
        <f t="shared" si="90"/>
        <v>0</v>
      </c>
      <c r="CD204" s="139">
        <f t="shared" si="90"/>
        <v>0</v>
      </c>
      <c r="CE204" s="139">
        <f t="shared" si="90"/>
        <v>0</v>
      </c>
      <c r="CF204" s="139">
        <f t="shared" si="90"/>
        <v>0</v>
      </c>
      <c r="CG204" s="139">
        <f t="shared" si="90"/>
        <v>0</v>
      </c>
      <c r="CH204" s="139">
        <f t="shared" si="90"/>
        <v>0</v>
      </c>
      <c r="CI204" s="139">
        <f t="shared" si="90"/>
        <v>0</v>
      </c>
      <c r="CJ204" s="139">
        <f t="shared" si="90"/>
        <v>0</v>
      </c>
      <c r="CK204" s="139">
        <f t="shared" si="90"/>
        <v>0</v>
      </c>
      <c r="CL204" s="139">
        <f t="shared" si="90"/>
        <v>0</v>
      </c>
      <c r="CM204" s="139">
        <f t="shared" si="90"/>
        <v>0</v>
      </c>
      <c r="CN204" s="139">
        <f t="shared" si="90"/>
        <v>0</v>
      </c>
      <c r="CO204" s="139">
        <f t="shared" si="90"/>
        <v>0</v>
      </c>
      <c r="CP204" s="139">
        <f t="shared" si="90"/>
        <v>0</v>
      </c>
      <c r="CQ204" s="139">
        <f t="shared" si="90"/>
        <v>0</v>
      </c>
      <c r="CR204" s="139">
        <f t="shared" si="90"/>
        <v>0</v>
      </c>
      <c r="CS204" s="139">
        <f t="shared" si="90"/>
        <v>0</v>
      </c>
      <c r="CT204" s="139">
        <f t="shared" si="90"/>
        <v>0</v>
      </c>
      <c r="CU204" s="139">
        <f t="shared" si="90"/>
        <v>0</v>
      </c>
      <c r="CV204" s="139">
        <f t="shared" si="90"/>
        <v>0</v>
      </c>
      <c r="CW204" s="139">
        <f t="shared" si="90"/>
        <v>0</v>
      </c>
      <c r="CX204" s="139">
        <f t="shared" si="90"/>
        <v>0</v>
      </c>
      <c r="CY204" s="139">
        <f t="shared" si="90"/>
        <v>0</v>
      </c>
      <c r="CZ204" s="139">
        <f t="shared" si="90"/>
        <v>0</v>
      </c>
      <c r="DA204" s="139">
        <f t="shared" si="90"/>
        <v>0</v>
      </c>
      <c r="DB204" s="139">
        <f t="shared" si="90"/>
        <v>0</v>
      </c>
      <c r="DC204" s="139">
        <f t="shared" si="90"/>
        <v>0</v>
      </c>
      <c r="DD204" s="139">
        <f t="shared" si="90"/>
        <v>0</v>
      </c>
      <c r="DE204" s="139">
        <f t="shared" si="90"/>
        <v>0</v>
      </c>
      <c r="DF204" s="139">
        <f t="shared" si="90"/>
        <v>0</v>
      </c>
      <c r="DG204" s="139">
        <f t="shared" si="90"/>
        <v>0</v>
      </c>
      <c r="DH204" s="139">
        <f t="shared" si="90"/>
        <v>0</v>
      </c>
      <c r="DI204" s="139">
        <f t="shared" si="90"/>
        <v>0</v>
      </c>
      <c r="DJ204" s="139">
        <f t="shared" si="90"/>
        <v>0</v>
      </c>
      <c r="DK204" s="139">
        <f t="shared" si="90"/>
        <v>0</v>
      </c>
      <c r="DL204" s="139">
        <f t="shared" si="90"/>
        <v>0</v>
      </c>
      <c r="DM204" s="139">
        <f t="shared" si="90"/>
        <v>0</v>
      </c>
      <c r="DN204" s="139">
        <f t="shared" si="90"/>
        <v>0</v>
      </c>
      <c r="DO204" s="139">
        <f t="shared" si="90"/>
        <v>0</v>
      </c>
      <c r="DP204" s="139">
        <f t="shared" si="90"/>
        <v>0</v>
      </c>
      <c r="DQ204" s="139">
        <f t="shared" si="90"/>
        <v>0</v>
      </c>
      <c r="DR204" s="139">
        <f t="shared" si="90"/>
        <v>0</v>
      </c>
      <c r="DS204" s="139">
        <f t="shared" si="90"/>
        <v>0</v>
      </c>
      <c r="DT204" s="139">
        <f t="shared" si="90"/>
        <v>0</v>
      </c>
      <c r="DU204" s="139">
        <f t="shared" si="90"/>
        <v>0</v>
      </c>
      <c r="DV204" s="139">
        <f t="shared" si="90"/>
        <v>0</v>
      </c>
      <c r="DW204" s="139">
        <f t="shared" si="90"/>
        <v>0</v>
      </c>
      <c r="DX204" s="139">
        <f t="shared" si="90"/>
        <v>0</v>
      </c>
      <c r="DY204" s="139">
        <f t="shared" si="90"/>
        <v>0</v>
      </c>
      <c r="DZ204" s="139">
        <f t="shared" si="90"/>
        <v>0</v>
      </c>
      <c r="EA204" s="139">
        <f t="shared" si="90"/>
        <v>0</v>
      </c>
      <c r="EB204" s="139">
        <f t="shared" si="90"/>
        <v>0</v>
      </c>
      <c r="EC204" s="139">
        <f t="shared" ref="EC204:FN204" si="91">EC199-EC201-EC203</f>
        <v>0</v>
      </c>
      <c r="ED204" s="139">
        <f t="shared" si="91"/>
        <v>0</v>
      </c>
      <c r="EE204" s="139">
        <f t="shared" si="91"/>
        <v>0</v>
      </c>
      <c r="EF204" s="139">
        <f t="shared" si="91"/>
        <v>0</v>
      </c>
      <c r="EG204" s="139">
        <f t="shared" si="91"/>
        <v>0</v>
      </c>
      <c r="EH204" s="139">
        <f t="shared" si="91"/>
        <v>0</v>
      </c>
      <c r="EI204" s="139">
        <f t="shared" si="91"/>
        <v>0</v>
      </c>
      <c r="EJ204" s="139">
        <f t="shared" si="91"/>
        <v>0</v>
      </c>
      <c r="EK204" s="139">
        <f t="shared" si="91"/>
        <v>0</v>
      </c>
      <c r="EL204" s="139">
        <f t="shared" si="91"/>
        <v>0</v>
      </c>
      <c r="EM204" s="139">
        <f t="shared" si="91"/>
        <v>0</v>
      </c>
      <c r="EN204" s="139">
        <f t="shared" si="91"/>
        <v>0</v>
      </c>
      <c r="EO204" s="139">
        <f t="shared" si="91"/>
        <v>0</v>
      </c>
      <c r="EP204" s="139">
        <f t="shared" si="91"/>
        <v>0</v>
      </c>
      <c r="EQ204" s="139">
        <f t="shared" si="91"/>
        <v>0</v>
      </c>
      <c r="ER204" s="139">
        <f t="shared" si="91"/>
        <v>0</v>
      </c>
      <c r="ES204" s="139">
        <f t="shared" si="91"/>
        <v>0</v>
      </c>
      <c r="ET204" s="139">
        <f t="shared" si="91"/>
        <v>0</v>
      </c>
      <c r="EU204" s="139">
        <f t="shared" si="91"/>
        <v>0</v>
      </c>
      <c r="EV204" s="139">
        <f t="shared" si="91"/>
        <v>0</v>
      </c>
      <c r="EW204" s="139">
        <f t="shared" si="91"/>
        <v>0</v>
      </c>
      <c r="EX204" s="139">
        <f t="shared" si="91"/>
        <v>0</v>
      </c>
      <c r="EY204" s="139">
        <f t="shared" si="91"/>
        <v>0</v>
      </c>
      <c r="EZ204" s="139">
        <f t="shared" si="91"/>
        <v>0</v>
      </c>
      <c r="FA204" s="139">
        <f t="shared" si="91"/>
        <v>0</v>
      </c>
      <c r="FB204" s="139">
        <f t="shared" si="91"/>
        <v>0</v>
      </c>
      <c r="FC204" s="139">
        <f t="shared" si="91"/>
        <v>0</v>
      </c>
      <c r="FD204" s="139">
        <f t="shared" si="91"/>
        <v>0</v>
      </c>
      <c r="FE204" s="139">
        <f t="shared" si="91"/>
        <v>0</v>
      </c>
      <c r="FF204" s="139">
        <f t="shared" si="91"/>
        <v>0</v>
      </c>
      <c r="FG204" s="139">
        <f t="shared" si="91"/>
        <v>0</v>
      </c>
      <c r="FH204" s="139">
        <f t="shared" si="91"/>
        <v>0</v>
      </c>
      <c r="FI204" s="139">
        <f t="shared" si="91"/>
        <v>0</v>
      </c>
      <c r="FJ204" s="139">
        <f t="shared" si="91"/>
        <v>0</v>
      </c>
      <c r="FK204" s="139">
        <f t="shared" si="91"/>
        <v>0</v>
      </c>
      <c r="FL204" s="139">
        <f t="shared" si="91"/>
        <v>0</v>
      </c>
      <c r="FM204" s="139">
        <f t="shared" si="91"/>
        <v>0</v>
      </c>
      <c r="FN204" s="139">
        <f t="shared" si="91"/>
        <v>0</v>
      </c>
    </row>
    <row r="205" spans="1:16384"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  <c r="AA205" s="139"/>
      <c r="AB205" s="139"/>
      <c r="AC205" s="139"/>
      <c r="AD205" s="139"/>
      <c r="AE205" s="139"/>
      <c r="AF205" s="139"/>
      <c r="AG205" s="139"/>
      <c r="AH205" s="139"/>
      <c r="AI205" s="139"/>
      <c r="AJ205" s="139"/>
      <c r="AK205" s="139"/>
      <c r="AL205" s="139"/>
      <c r="AM205" s="139"/>
      <c r="AN205" s="139"/>
      <c r="AO205" s="139"/>
      <c r="AP205" s="139"/>
      <c r="AQ205" s="139"/>
      <c r="AR205" s="139"/>
      <c r="AS205" s="139"/>
      <c r="AT205" s="139"/>
      <c r="AU205" s="139"/>
      <c r="AV205" s="139"/>
      <c r="AW205" s="139"/>
      <c r="AX205" s="139"/>
      <c r="AY205" s="139"/>
      <c r="AZ205" s="139"/>
      <c r="BA205" s="139"/>
      <c r="BB205" s="139"/>
      <c r="BC205" s="139"/>
      <c r="BD205" s="139"/>
      <c r="BE205" s="139"/>
      <c r="BF205" s="139"/>
      <c r="BG205" s="139"/>
      <c r="BH205" s="139"/>
      <c r="BI205" s="139"/>
      <c r="BJ205" s="139"/>
      <c r="BK205" s="139"/>
      <c r="BL205" s="139"/>
      <c r="BM205" s="139"/>
      <c r="BN205" s="139"/>
      <c r="BO205" s="139"/>
      <c r="BP205" s="139"/>
      <c r="BQ205" s="139"/>
      <c r="BR205" s="139"/>
      <c r="BS205" s="139"/>
      <c r="BT205" s="139"/>
      <c r="BU205" s="139"/>
      <c r="BV205" s="139"/>
      <c r="BW205" s="139"/>
      <c r="BX205" s="139"/>
      <c r="BY205" s="139"/>
      <c r="BZ205" s="139"/>
      <c r="CA205" s="139"/>
      <c r="CB205" s="139"/>
      <c r="CC205" s="139"/>
      <c r="CD205" s="139"/>
      <c r="CE205" s="139"/>
      <c r="CF205" s="139"/>
      <c r="CG205" s="139"/>
      <c r="CH205" s="139"/>
      <c r="CI205" s="139"/>
      <c r="CJ205" s="139"/>
      <c r="CK205" s="139"/>
      <c r="CL205" s="139"/>
      <c r="CM205" s="139"/>
      <c r="CN205" s="139"/>
      <c r="CO205" s="139"/>
      <c r="CP205" s="139"/>
      <c r="CQ205" s="139"/>
      <c r="CR205" s="139"/>
      <c r="CS205" s="139"/>
      <c r="CT205" s="139"/>
      <c r="CU205" s="139"/>
      <c r="CV205" s="139"/>
      <c r="CW205" s="139"/>
      <c r="CX205" s="139"/>
      <c r="CY205" s="139"/>
      <c r="CZ205" s="139"/>
      <c r="DA205" s="139"/>
      <c r="DB205" s="139"/>
      <c r="DC205" s="139"/>
      <c r="DD205" s="139"/>
      <c r="DE205" s="139"/>
      <c r="DF205" s="139"/>
      <c r="DG205" s="139"/>
      <c r="DH205" s="139"/>
      <c r="DI205" s="139"/>
      <c r="DJ205" s="139"/>
      <c r="DK205" s="139"/>
      <c r="DL205" s="139"/>
      <c r="DM205" s="139"/>
      <c r="DN205" s="139"/>
      <c r="DO205" s="139"/>
      <c r="DP205" s="139"/>
      <c r="DQ205" s="139"/>
      <c r="DR205" s="139"/>
      <c r="DS205" s="139"/>
      <c r="DT205" s="139"/>
      <c r="DU205" s="139"/>
      <c r="DV205" s="139"/>
      <c r="DW205" s="139"/>
      <c r="DX205" s="139"/>
      <c r="DY205" s="139"/>
      <c r="DZ205" s="139"/>
      <c r="EA205" s="139"/>
      <c r="EB205" s="139"/>
      <c r="EC205" s="139"/>
      <c r="ED205" s="139"/>
      <c r="EE205" s="139"/>
      <c r="EF205" s="139"/>
      <c r="EG205" s="139"/>
      <c r="EH205" s="139"/>
      <c r="EI205" s="139"/>
      <c r="EJ205" s="139"/>
      <c r="EK205" s="139"/>
      <c r="EL205" s="139"/>
      <c r="EM205" s="139"/>
      <c r="EN205" s="139"/>
      <c r="EO205" s="139"/>
      <c r="EP205" s="139"/>
      <c r="EQ205" s="139"/>
      <c r="ER205" s="139"/>
      <c r="ES205" s="139"/>
      <c r="ET205" s="139"/>
      <c r="EU205" s="139"/>
      <c r="EV205" s="139"/>
      <c r="EW205" s="139"/>
      <c r="EX205" s="139"/>
      <c r="EY205" s="139"/>
      <c r="EZ205" s="139"/>
      <c r="FA205" s="139"/>
      <c r="FB205" s="139"/>
      <c r="FC205" s="139"/>
      <c r="FD205" s="139"/>
      <c r="FE205" s="139"/>
      <c r="FF205" s="139"/>
      <c r="FG205" s="139"/>
      <c r="FH205" s="139"/>
      <c r="FI205" s="139"/>
      <c r="FJ205" s="139"/>
      <c r="FK205" s="139"/>
      <c r="FL205" s="139"/>
      <c r="FM205" s="139"/>
      <c r="FN205" s="139"/>
    </row>
    <row r="206" spans="1:16384">
      <c r="A206" s="105" t="s">
        <v>296</v>
      </c>
      <c r="B206" s="139" t="s">
        <v>354</v>
      </c>
      <c r="E206" s="139">
        <f>(SUM($E$199:E199)-SUM($E$208:E208))*'Capital Structure'!$R$16/12</f>
        <v>0</v>
      </c>
      <c r="F206" s="139">
        <f>(SUM($E$199:F199)-SUM($E$208:F208))*'Capital Structure'!$R$16/12</f>
        <v>0</v>
      </c>
      <c r="G206" s="139">
        <f>(SUM($E$199:G199)-SUM($E$208:G208))*'Capital Structure'!$R$16/12</f>
        <v>0</v>
      </c>
      <c r="H206" s="139">
        <f>(SUM($E$199:H199)-SUM($E$208:H208))*'Capital Structure'!$R$16/12</f>
        <v>0</v>
      </c>
      <c r="I206" s="139">
        <f>(SUM($E$199:I199)-SUM($E$208:I208))*'Capital Structure'!$R$16/12</f>
        <v>0</v>
      </c>
      <c r="J206" s="139">
        <f>(SUM($E$199:J199)-SUM($E$208:J208))*'Capital Structure'!$R$16/12</f>
        <v>0</v>
      </c>
      <c r="K206" s="139">
        <f>(SUM($E$199:K199)-SUM($E$208:K208))*'Capital Structure'!$R$16/12</f>
        <v>0</v>
      </c>
      <c r="L206" s="139">
        <f>(SUM($E$199:L199)-SUM($E$208:L208))*'Capital Structure'!$R$16/12</f>
        <v>0</v>
      </c>
      <c r="M206" s="139">
        <f>(SUM($E$199:M199)-SUM($E$208:M208))*'Capital Structure'!$R$16/12</f>
        <v>0</v>
      </c>
      <c r="N206" s="139">
        <f>(SUM($E$199:N199)-SUM($E$208:N208))*'Capital Structure'!$R$16/12</f>
        <v>0</v>
      </c>
      <c r="O206" s="139">
        <f>(SUM($E$199:O199)-SUM($E$208:O208))*'Capital Structure'!$R$16/12</f>
        <v>0</v>
      </c>
      <c r="P206" s="139">
        <f>(SUM($E$199:P199)-SUM($E$208:P208))*'Capital Structure'!$R$16/12</f>
        <v>0</v>
      </c>
      <c r="Q206" s="139">
        <f>(SUM($E$199:Q199)-SUM($E$208:Q208))*'Capital Structure'!$R$16/12</f>
        <v>0</v>
      </c>
      <c r="R206" s="139">
        <f>(SUM($E$199:R199)-SUM($E$208:R208))*'Capital Structure'!$R$16/12</f>
        <v>0</v>
      </c>
      <c r="S206" s="139">
        <f>(SUM($E$199:S199)-SUM($E$208:S208))*'Capital Structure'!$R$16/12</f>
        <v>0</v>
      </c>
      <c r="T206" s="139">
        <f>(SUM($E$199:T199)-SUM($E$208:T208))*'Capital Structure'!$R$16/12</f>
        <v>0</v>
      </c>
      <c r="U206" s="139">
        <f>(SUM($E$199:U199)-SUM($E$208:U208))*'Capital Structure'!$R$16/12</f>
        <v>0</v>
      </c>
      <c r="V206" s="139">
        <f>(SUM($E$199:V199)-SUM($E$208:V208))*'Capital Structure'!$R$16/12</f>
        <v>0</v>
      </c>
      <c r="W206" s="139">
        <f>(SUM($E$199:W199)-SUM($E$208:W208))*'Capital Structure'!$R$16/12</f>
        <v>0</v>
      </c>
      <c r="X206" s="139">
        <f>(SUM($E$199:X199)-SUM($E$208:X208))*'Capital Structure'!$R$16/12</f>
        <v>0</v>
      </c>
      <c r="Y206" s="139">
        <f>(SUM($E$199:Y199)-SUM($E$208:Y208))*'Capital Structure'!$R$16/12</f>
        <v>0</v>
      </c>
      <c r="Z206" s="139">
        <f>(SUM($E$199:Z199)-SUM($E$208:Z208))*'Capital Structure'!$R$16/12</f>
        <v>0</v>
      </c>
      <c r="AA206" s="139">
        <f>(SUM($E$199:AA199)-SUM($E$208:AA208))*'Capital Structure'!$R$16/12</f>
        <v>0</v>
      </c>
      <c r="AB206" s="139">
        <f>(SUM($E$199:AB199)-SUM($E$208:AB208))*'Capital Structure'!$R$16/12</f>
        <v>0</v>
      </c>
      <c r="AC206" s="139">
        <f>(SUM($E$199:AC199)-SUM($E$208:AC208))*'Capital Structure'!$R$16/12</f>
        <v>0</v>
      </c>
      <c r="AD206" s="139">
        <f>(SUM($E$199:AD199)-SUM($E$208:AD208))*'Capital Structure'!$R$16/12</f>
        <v>0</v>
      </c>
      <c r="AE206" s="139">
        <f>(SUM($E$199:AE199)-SUM($E$208:AE208))*'Capital Structure'!$R$16/12</f>
        <v>0</v>
      </c>
      <c r="AF206" s="139">
        <f>(SUM($E$199:AF199)-SUM($E$208:AF208))*'Capital Structure'!$R$16/12</f>
        <v>0</v>
      </c>
      <c r="AG206" s="139">
        <f>(SUM($E$199:AG199)-SUM($E$208:AG208))*'Capital Structure'!$R$16/12</f>
        <v>0</v>
      </c>
      <c r="AH206" s="139">
        <f>(SUM($E$199:AH199)-SUM($E$208:AH208))*'Capital Structure'!$R$16/12</f>
        <v>0</v>
      </c>
      <c r="AI206" s="139">
        <f>(SUM($E$199:AI199)-SUM($E$208:AI208))*'Capital Structure'!$R$16/12</f>
        <v>0</v>
      </c>
      <c r="AJ206" s="139">
        <f>(SUM($E$199:AJ199)-SUM($E$208:AJ208))*'Capital Structure'!$R$16/12</f>
        <v>0</v>
      </c>
      <c r="AK206" s="139">
        <f>(SUM($E$199:AK199)-SUM($E$208:AK208))*'Capital Structure'!$R$16/12</f>
        <v>0</v>
      </c>
      <c r="AL206" s="139">
        <f>(SUM($E$199:AL199)-SUM($E$208:AL208))*'Capital Structure'!$R$16/12</f>
        <v>0</v>
      </c>
      <c r="AM206" s="139">
        <f>(SUM($E$199:AM199)-SUM($E$208:AM208))*'Capital Structure'!$R$16/12</f>
        <v>0</v>
      </c>
      <c r="AN206" s="139">
        <f>(SUM($E$199:AN199)-SUM($E$208:AN208))*'Capital Structure'!$R$16/12</f>
        <v>0</v>
      </c>
      <c r="AO206" s="139">
        <f>(SUM($E$199:AO199)-SUM($E$208:AO208))*'Capital Structure'!$R$16/12</f>
        <v>0</v>
      </c>
      <c r="AP206" s="139">
        <f>(SUM($E$199:AP199)-SUM($E$208:AP208))*'Capital Structure'!$R$16/12</f>
        <v>0</v>
      </c>
      <c r="AQ206" s="139">
        <f>(SUM($E$199:AQ199)-SUM($E$208:AQ208))*'Capital Structure'!$R$16/12</f>
        <v>0</v>
      </c>
      <c r="AR206" s="139">
        <f>(SUM($E$199:AR199)-SUM($E$208:AR208))*'Capital Structure'!$R$16/12</f>
        <v>0</v>
      </c>
      <c r="AS206" s="139">
        <f>(SUM($E$199:AS199)-SUM($E$208:AS208))*'Capital Structure'!$R$16/12</f>
        <v>0</v>
      </c>
      <c r="AT206" s="139">
        <f>(SUM($E$199:AT199)-SUM($E$208:AT208))*'Capital Structure'!$R$16/12</f>
        <v>0</v>
      </c>
      <c r="AU206" s="139">
        <f>(SUM($E$199:AU199)-SUM($E$208:AU208))*'Capital Structure'!$R$16/12</f>
        <v>0</v>
      </c>
      <c r="AV206" s="139">
        <f>(SUM($E$199:AV199)-SUM($E$208:AV208))*'Capital Structure'!$R$16/12</f>
        <v>0</v>
      </c>
      <c r="AW206" s="139">
        <f>(SUM($E$199:AW199)-SUM($E$208:AW208))*'Capital Structure'!$R$16/12</f>
        <v>0</v>
      </c>
      <c r="AX206" s="139">
        <f>(SUM($E$199:AX199)-SUM($E$208:AX208))*'Capital Structure'!$R$16/12</f>
        <v>0</v>
      </c>
      <c r="AY206" s="139">
        <f>(SUM($E$199:AY199)-SUM($E$208:AY208))*'Capital Structure'!$R$16/12</f>
        <v>0</v>
      </c>
      <c r="AZ206" s="139">
        <f>(SUM($E$199:AZ199)-SUM($E$208:AZ208))*'Capital Structure'!$R$16/12</f>
        <v>0</v>
      </c>
      <c r="BA206" s="139">
        <f>(SUM($E$199:BA199)-SUM($E$208:BA208))*'Capital Structure'!$R$16/12</f>
        <v>0</v>
      </c>
      <c r="BB206" s="139">
        <f>(SUM($E$199:BB199)-SUM($E$208:BB208))*'Capital Structure'!$R$16/12</f>
        <v>0</v>
      </c>
      <c r="BC206" s="139">
        <f>(SUM($E$199:BC199)-SUM($E$208:BC208))*'Capital Structure'!$R$16/12</f>
        <v>0</v>
      </c>
      <c r="BD206" s="139">
        <f>(SUM($E$199:BD199)-SUM($E$208:BD208))*'Capital Structure'!$R$16/12</f>
        <v>0</v>
      </c>
      <c r="BE206" s="139">
        <f>(SUM($E$199:BE199)-SUM($E$208:BE208))*'Capital Structure'!$R$16/12</f>
        <v>0</v>
      </c>
      <c r="BF206" s="139">
        <f>(SUM($E$199:BF199)-SUM($E$208:BF208))*'Capital Structure'!$R$16/12</f>
        <v>0</v>
      </c>
      <c r="BG206" s="139">
        <f>(SUM($E$199:BG199)-SUM($E$208:BG208))*'Capital Structure'!$R$16/12</f>
        <v>0</v>
      </c>
      <c r="BH206" s="139">
        <f>(SUM($E$199:BH199)-SUM($E$208:BH208))*'Capital Structure'!$R$16/12</f>
        <v>0</v>
      </c>
      <c r="BI206" s="139">
        <f>(SUM($E$199:BI199)-SUM($E$208:BI208))*'Capital Structure'!$R$16/12</f>
        <v>0</v>
      </c>
      <c r="BJ206" s="139">
        <f>(SUM($E$199:BJ199)-SUM($E$208:BJ208))*'Capital Structure'!$R$16/12</f>
        <v>0</v>
      </c>
      <c r="BK206" s="139">
        <f>(SUM($E$199:BK199)-SUM($E$208:BK208))*'Capital Structure'!$R$16/12</f>
        <v>0</v>
      </c>
      <c r="BL206" s="139">
        <f>(SUM($E$199:BL199)-SUM($E$208:BL208))*'Capital Structure'!$R$16/12</f>
        <v>0</v>
      </c>
      <c r="BM206" s="139">
        <f>(SUM($E$199:BM199)-SUM($E$208:BM208))*'Capital Structure'!$R$16/12</f>
        <v>0</v>
      </c>
      <c r="BN206" s="139">
        <f>(SUM($E$199:BN199)-SUM($E$208:BN208))*'Capital Structure'!$R$16/12</f>
        <v>0</v>
      </c>
      <c r="BO206" s="139">
        <f>(SUM($E$199:BO199)-SUM($E$208:BO208))*'Capital Structure'!$R$16/12</f>
        <v>0</v>
      </c>
      <c r="BP206" s="139">
        <f>(SUM($E$199:BP199)-SUM($E$208:BP208))*'Capital Structure'!$R$16/12</f>
        <v>0</v>
      </c>
      <c r="BQ206" s="139">
        <f>(SUM($E$199:BQ199)-SUM($E$208:BQ208))*'Capital Structure'!$R$16/12</f>
        <v>0</v>
      </c>
      <c r="BR206" s="139">
        <f>(SUM($E$199:BR199)-SUM($E$208:BR208))*'Capital Structure'!$R$16/12</f>
        <v>0</v>
      </c>
      <c r="BS206" s="139">
        <f>(SUM($E$199:BS199)-SUM($E$208:BS208))*'Capital Structure'!$R$16/12</f>
        <v>0</v>
      </c>
      <c r="BT206" s="139">
        <f>(SUM($E$199:BT199)-SUM($E$208:BT208))*'Capital Structure'!$R$16/12</f>
        <v>0</v>
      </c>
      <c r="BU206" s="139">
        <f>(SUM($E$199:BU199)-SUM($E$208:BU208))*'Capital Structure'!$R$16/12</f>
        <v>0</v>
      </c>
      <c r="BV206" s="139">
        <f>(SUM($E$199:BV199)-SUM($E$208:BV208))*'Capital Structure'!$R$16/12</f>
        <v>0</v>
      </c>
      <c r="BW206" s="139">
        <f>(SUM($E$199:BW199)-SUM($E$208:BW208))*'Capital Structure'!$R$16/12</f>
        <v>0</v>
      </c>
      <c r="BX206" s="139">
        <f>(SUM($E$199:BX199)-SUM($E$208:BX208))*'Capital Structure'!$R$16/12</f>
        <v>0</v>
      </c>
      <c r="BY206" s="139">
        <f>(SUM($E$199:BY199)-SUM($E$208:BY208))*'Capital Structure'!$R$16/12</f>
        <v>0</v>
      </c>
      <c r="BZ206" s="139">
        <f>(SUM($E$199:BZ199)-SUM($E$208:BZ208))*'Capital Structure'!$R$16/12</f>
        <v>0</v>
      </c>
      <c r="CA206" s="139">
        <f>(SUM($E$199:CA199)-SUM($E$208:CA208))*'Capital Structure'!$R$16/12</f>
        <v>0</v>
      </c>
      <c r="CB206" s="139">
        <f>(SUM($E$199:CB199)-SUM($E$208:CB208))*'Capital Structure'!$R$16/12</f>
        <v>0</v>
      </c>
      <c r="CC206" s="139">
        <f>(SUM($E$199:CC199)-SUM($E$208:CC208))*'Capital Structure'!$R$16/12</f>
        <v>0</v>
      </c>
      <c r="CD206" s="139">
        <f>(SUM($E$199:CD199)-SUM($E$208:CD208))*'Capital Structure'!$R$16/12</f>
        <v>0</v>
      </c>
      <c r="CE206" s="139">
        <f>(SUM($E$199:CE199)-SUM($E$208:CE208))*'Capital Structure'!$R$16/12</f>
        <v>0</v>
      </c>
      <c r="CF206" s="139">
        <f>(SUM($E$199:CF199)-SUM($E$208:CF208))*'Capital Structure'!$R$16/12</f>
        <v>0</v>
      </c>
      <c r="CG206" s="139">
        <f>(SUM($E$199:CG199)-SUM($E$208:CG208))*'Capital Structure'!$R$16/12</f>
        <v>0</v>
      </c>
      <c r="CH206" s="139">
        <f>(SUM($E$199:CH199)-SUM($E$208:CH208))*'Capital Structure'!$R$16/12</f>
        <v>0</v>
      </c>
      <c r="CI206" s="139">
        <f>(SUM($E$199:CI199)-SUM($E$208:CI208))*'Capital Structure'!$R$16/12</f>
        <v>0</v>
      </c>
      <c r="CJ206" s="139">
        <f>(SUM($E$199:CJ199)-SUM($E$208:CJ208))*'Capital Structure'!$R$16/12</f>
        <v>0</v>
      </c>
      <c r="CK206" s="139">
        <f>(SUM($E$199:CK199)-SUM($E$208:CK208))*'Capital Structure'!$R$16/12</f>
        <v>0</v>
      </c>
      <c r="CL206" s="139">
        <f>(SUM($E$199:CL199)-SUM($E$208:CL208))*'Capital Structure'!$R$16/12</f>
        <v>0</v>
      </c>
      <c r="CM206" s="139">
        <f>(SUM($E$199:CM199)-SUM($E$208:CM208))*'Capital Structure'!$R$16/12</f>
        <v>0</v>
      </c>
      <c r="CN206" s="139">
        <f>(SUM($E$199:CN199)-SUM($E$208:CN208))*'Capital Structure'!$R$16/12</f>
        <v>0</v>
      </c>
      <c r="CO206" s="139">
        <f>(SUM($E$199:CO199)-SUM($E$208:CO208))*'Capital Structure'!$R$16/12</f>
        <v>0</v>
      </c>
      <c r="CP206" s="139">
        <f>(SUM($E$199:CP199)-SUM($E$208:CP208))*'Capital Structure'!$R$16/12</f>
        <v>0</v>
      </c>
      <c r="CQ206" s="139">
        <f>(SUM($E$199:CQ199)-SUM($E$208:CQ208))*'Capital Structure'!$R$16/12</f>
        <v>0</v>
      </c>
      <c r="CR206" s="139">
        <f>(SUM($E$199:CR199)-SUM($E$208:CR208))*'Capital Structure'!$R$16/12</f>
        <v>0</v>
      </c>
      <c r="CS206" s="139">
        <f>(SUM($E$199:CS199)-SUM($E$208:CS208))*'Capital Structure'!$R$16/12</f>
        <v>0</v>
      </c>
      <c r="CT206" s="139">
        <f>(SUM($E$199:CT199)-SUM($E$208:CT208))*'Capital Structure'!$R$16/12</f>
        <v>0</v>
      </c>
      <c r="CU206" s="139">
        <f>(SUM($E$199:CU199)-SUM($E$208:CU208))*'Capital Structure'!$R$16/12</f>
        <v>0</v>
      </c>
      <c r="CV206" s="139">
        <f>(SUM($E$199:CV199)-SUM($E$208:CV208))*'Capital Structure'!$R$16/12</f>
        <v>0</v>
      </c>
      <c r="CW206" s="139">
        <f>(SUM($E$199:CW199)-SUM($E$208:CW208))*'Capital Structure'!$R$16/12</f>
        <v>0</v>
      </c>
      <c r="CX206" s="139">
        <f>(SUM($E$199:CX199)-SUM($E$208:CX208))*'Capital Structure'!$R$16/12</f>
        <v>0</v>
      </c>
      <c r="CY206" s="139">
        <f>(SUM($E$199:CY199)-SUM($E$208:CY208))*'Capital Structure'!$R$16/12</f>
        <v>0</v>
      </c>
      <c r="CZ206" s="139">
        <f>(SUM($E$199:CZ199)-SUM($E$208:CZ208))*'Capital Structure'!$R$16/12</f>
        <v>0</v>
      </c>
      <c r="DA206" s="139">
        <f>(SUM($E$199:DA199)-SUM($E$208:DA208))*'Capital Structure'!$R$16/12</f>
        <v>0</v>
      </c>
      <c r="DB206" s="139">
        <f>(SUM($E$199:DB199)-SUM($E$208:DB208))*'Capital Structure'!$R$16/12</f>
        <v>0</v>
      </c>
      <c r="DC206" s="139">
        <f>(SUM($E$199:DC199)-SUM($E$208:DC208))*'Capital Structure'!$R$16/12</f>
        <v>0</v>
      </c>
      <c r="DD206" s="139">
        <f>(SUM($E$199:DD199)-SUM($E$208:DD208))*'Capital Structure'!$R$16/12</f>
        <v>0</v>
      </c>
      <c r="DE206" s="139">
        <f>(SUM($E$199:DE199)-SUM($E$208:DE208))*'Capital Structure'!$R$16/12</f>
        <v>0</v>
      </c>
      <c r="DF206" s="139">
        <f>(SUM($E$199:DF199)-SUM($E$208:DF208))*'Capital Structure'!$R$16/12</f>
        <v>0</v>
      </c>
      <c r="DG206" s="139">
        <f>(SUM($E$199:DG199)-SUM($E$208:DG208))*'Capital Structure'!$R$16/12</f>
        <v>0</v>
      </c>
      <c r="DH206" s="139">
        <f>(SUM($E$199:DH199)-SUM($E$208:DH208))*'Capital Structure'!$R$16/12</f>
        <v>0</v>
      </c>
      <c r="DI206" s="139">
        <f>(SUM($E$199:DI199)-SUM($E$208:DI208))*'Capital Structure'!$R$16/12</f>
        <v>0</v>
      </c>
      <c r="DJ206" s="139">
        <f>(SUM($E$199:DJ199)-SUM($E$208:DJ208))*'Capital Structure'!$R$16/12</f>
        <v>0</v>
      </c>
      <c r="DK206" s="139">
        <f>(SUM($E$199:DK199)-SUM($E$208:DK208))*'Capital Structure'!$R$16/12</f>
        <v>0</v>
      </c>
      <c r="DL206" s="139">
        <f>(SUM($E$199:DL199)-SUM($E$208:DL208))*'Capital Structure'!$R$16/12</f>
        <v>0</v>
      </c>
      <c r="DM206" s="139">
        <f>(SUM($E$199:DM199)-SUM($E$208:DM208))*'Capital Structure'!$R$16/12</f>
        <v>0</v>
      </c>
      <c r="DN206" s="139">
        <f>(SUM($E$199:DN199)-SUM($E$208:DN208))*'Capital Structure'!$R$16/12</f>
        <v>0</v>
      </c>
      <c r="DO206" s="139">
        <f>(SUM($E$199:DO199)-SUM($E$208:DO208))*'Capital Structure'!$R$16/12</f>
        <v>0</v>
      </c>
      <c r="DP206" s="139">
        <f>(SUM($E$199:DP199)-SUM($E$208:DP208))*'Capital Structure'!$R$16/12</f>
        <v>0</v>
      </c>
      <c r="DQ206" s="139">
        <f>(SUM($E$199:DQ199)-SUM($E$208:DQ208))*'Capital Structure'!$R$16/12</f>
        <v>0</v>
      </c>
      <c r="DR206" s="139">
        <f>(SUM($E$199:DR199)-SUM($E$208:DR208))*'Capital Structure'!$R$16/12</f>
        <v>0</v>
      </c>
      <c r="DS206" s="139">
        <f>(SUM($E$199:DS199)-SUM($E$208:DS208))*'Capital Structure'!$R$16/12</f>
        <v>0</v>
      </c>
      <c r="DT206" s="139">
        <f>(SUM($E$199:DT199)-SUM($E$208:DT208))*'Capital Structure'!$R$16/12</f>
        <v>0</v>
      </c>
      <c r="DU206" s="139">
        <f>(SUM($E$199:DU199)-SUM($E$208:DU208))*'Capital Structure'!$R$16/12</f>
        <v>0</v>
      </c>
      <c r="DV206" s="139">
        <f>(SUM($E$199:DV199)-SUM($E$208:DV208))*'Capital Structure'!$R$16/12</f>
        <v>0</v>
      </c>
      <c r="DW206" s="139">
        <f>(SUM($E$199:DW199)-SUM($E$208:DW208))*'Capital Structure'!$R$16/12</f>
        <v>0</v>
      </c>
      <c r="DX206" s="139">
        <f>(SUM($E$199:DX199)-SUM($E$208:DX208))*'Capital Structure'!$R$16/12</f>
        <v>0</v>
      </c>
      <c r="DY206" s="139">
        <f>(SUM($E$199:DY199)-SUM($E$208:DY208))*'Capital Structure'!$R$16/12</f>
        <v>0</v>
      </c>
      <c r="DZ206" s="139">
        <f>(SUM($E$199:DZ199)-SUM($E$208:DZ208))*'Capital Structure'!$R$16/12</f>
        <v>0</v>
      </c>
      <c r="EA206" s="139">
        <f>(SUM($E$199:EA199)-SUM($E$208:EA208))*'Capital Structure'!$R$16/12</f>
        <v>0</v>
      </c>
      <c r="EB206" s="139">
        <f>(SUM($E$199:EB199)-SUM($E$208:EB208))*'Capital Structure'!$R$16/12</f>
        <v>0</v>
      </c>
      <c r="EC206" s="139">
        <f>(SUM($E$199:EC199)-SUM($E$208:EC208))*'Capital Structure'!$R$16/12</f>
        <v>0</v>
      </c>
      <c r="ED206" s="139">
        <f>(SUM($E$199:ED199)-SUM($E$208:ED208))*'Capital Structure'!$R$16/12</f>
        <v>0</v>
      </c>
      <c r="EE206" s="139">
        <f>(SUM($E$199:EE199)-SUM($E$208:EE208))*'Capital Structure'!$R$16/12</f>
        <v>0</v>
      </c>
      <c r="EF206" s="139">
        <f>(SUM($E$199:EF199)-SUM($E$208:EF208))*'Capital Structure'!$R$16/12</f>
        <v>0</v>
      </c>
      <c r="EG206" s="139">
        <f>(SUM($E$199:EG199)-SUM($E$208:EG208))*'Capital Structure'!$R$16/12</f>
        <v>0</v>
      </c>
      <c r="EH206" s="139">
        <f>(SUM($E$199:EH199)-SUM($E$208:EH208))*'Capital Structure'!$R$16/12</f>
        <v>0</v>
      </c>
      <c r="EI206" s="139">
        <f>(SUM($E$199:EI199)-SUM($E$208:EI208))*'Capital Structure'!$R$16/12</f>
        <v>0</v>
      </c>
      <c r="EJ206" s="139">
        <f>(SUM($E$199:EJ199)-SUM($E$208:EJ208))*'Capital Structure'!$R$16/12</f>
        <v>0</v>
      </c>
      <c r="EK206" s="139">
        <f>(SUM($E$199:EK199)-SUM($E$208:EK208))*'Capital Structure'!$R$16/12</f>
        <v>0</v>
      </c>
      <c r="EL206" s="139">
        <f>(SUM($E$199:EL199)-SUM($E$208:EL208))*'Capital Structure'!$R$16/12</f>
        <v>0</v>
      </c>
      <c r="EM206" s="139">
        <f>(SUM($E$199:EM199)-SUM($E$208:EM208))*'Capital Structure'!$R$16/12</f>
        <v>0</v>
      </c>
      <c r="EN206" s="139">
        <f>(SUM($E$199:EN199)-SUM($E$208:EN208))*'Capital Structure'!$R$16/12</f>
        <v>0</v>
      </c>
      <c r="EO206" s="139">
        <f>(SUM($E$199:EO199)-SUM($E$208:EO208))*'Capital Structure'!$R$16/12</f>
        <v>0</v>
      </c>
      <c r="EP206" s="139">
        <f>(SUM($E$199:EP199)-SUM($E$208:EP208))*'Capital Structure'!$R$16/12</f>
        <v>0</v>
      </c>
      <c r="EQ206" s="139">
        <f>(SUM($E$199:EQ199)-SUM($E$208:EQ208))*'Capital Structure'!$R$16/12</f>
        <v>0</v>
      </c>
      <c r="ER206" s="139">
        <f>(SUM($E$199:ER199)-SUM($E$208:ER208))*'Capital Structure'!$R$16/12</f>
        <v>0</v>
      </c>
      <c r="ES206" s="139">
        <f>(SUM($E$199:ES199)-SUM($E$208:ES208))*'Capital Structure'!$R$16/12</f>
        <v>0</v>
      </c>
      <c r="ET206" s="139">
        <f>(SUM($E$199:ET199)-SUM($E$208:ET208))*'Capital Structure'!$R$16/12</f>
        <v>0</v>
      </c>
      <c r="EU206" s="139">
        <f>(SUM($E$199:EU199)-SUM($E$208:EU208))*'Capital Structure'!$R$16/12</f>
        <v>0</v>
      </c>
      <c r="EV206" s="139">
        <f>(SUM($E$199:EV199)-SUM($E$208:EV208))*'Capital Structure'!$R$16/12</f>
        <v>0</v>
      </c>
      <c r="EW206" s="139">
        <f>(SUM($E$199:EW199)-SUM($E$208:EW208))*'Capital Structure'!$R$16/12</f>
        <v>0</v>
      </c>
      <c r="EX206" s="139">
        <f>(SUM($E$199:EX199)-SUM($E$208:EX208))*'Capital Structure'!$R$16/12</f>
        <v>0</v>
      </c>
      <c r="EY206" s="139">
        <f>(SUM($E$199:EY199)-SUM($E$208:EY208))*'Capital Structure'!$R$16/12</f>
        <v>0</v>
      </c>
      <c r="EZ206" s="139">
        <f>(SUM($E$199:EZ199)-SUM($E$208:EZ208))*'Capital Structure'!$R$16/12</f>
        <v>0</v>
      </c>
      <c r="FA206" s="139">
        <f>(SUM($E$199:FA199)-SUM($E$208:FA208))*'Capital Structure'!$R$16/12</f>
        <v>0</v>
      </c>
      <c r="FB206" s="139">
        <f>(SUM($E$199:FB199)-SUM($E$208:FB208))*'Capital Structure'!$R$16/12</f>
        <v>0</v>
      </c>
      <c r="FC206" s="139">
        <f>(SUM($E$199:FC199)-SUM($E$208:FC208))*'Capital Structure'!$R$16/12</f>
        <v>0</v>
      </c>
      <c r="FD206" s="139">
        <f>(SUM($E$199:FD199)-SUM($E$208:FD208))*'Capital Structure'!$R$16/12</f>
        <v>0</v>
      </c>
      <c r="FE206" s="139">
        <f>(SUM($E$199:FE199)-SUM($E$208:FE208))*'Capital Structure'!$R$16/12</f>
        <v>0</v>
      </c>
      <c r="FF206" s="139">
        <f>(SUM($E$199:FF199)-SUM($E$208:FF208))*'Capital Structure'!$R$16/12</f>
        <v>0</v>
      </c>
      <c r="FG206" s="139">
        <f>(SUM($E$199:FG199)-SUM($E$208:FG208))*'Capital Structure'!$R$16/12</f>
        <v>0</v>
      </c>
      <c r="FH206" s="139">
        <f>(SUM($E$199:FH199)-SUM($E$208:FH208))*'Capital Structure'!$R$16/12</f>
        <v>0</v>
      </c>
      <c r="FI206" s="139">
        <f>(SUM($E$199:FI199)-SUM($E$208:FI208))*'Capital Structure'!$R$16/12</f>
        <v>0</v>
      </c>
      <c r="FJ206" s="139">
        <f>(SUM($E$199:FJ199)-SUM($E$208:FJ208))*'Capital Structure'!$R$16/12</f>
        <v>0</v>
      </c>
      <c r="FK206" s="139">
        <f>(SUM($E$199:FK199)-SUM($E$208:FK208))*'Capital Structure'!$R$16/12</f>
        <v>0</v>
      </c>
      <c r="FL206" s="139">
        <f>(SUM($E$199:FL199)-SUM($E$208:FL208))*'Capital Structure'!$R$16/12</f>
        <v>0</v>
      </c>
      <c r="FM206" s="139">
        <f>(SUM($E$199:FM199)-SUM($E$208:FM208))*'Capital Structure'!$R$16/12</f>
        <v>0</v>
      </c>
      <c r="FN206" s="139">
        <f>(SUM($E$199:FN199)-SUM($E$208:FN208))*'Capital Structure'!$R$16/12</f>
        <v>0</v>
      </c>
    </row>
    <row r="207" spans="1:16384">
      <c r="B207" s="148" t="s">
        <v>353</v>
      </c>
      <c r="E207" s="139">
        <f>SUM($E$199:E199)-SUM($D$208:D208)</f>
        <v>0</v>
      </c>
      <c r="F207" s="139">
        <f>SUM($E$199:F199)-SUM($D$208:E208)</f>
        <v>0</v>
      </c>
      <c r="G207" s="139">
        <f>SUM($E$199:G199)-SUM($D$208:F208)</f>
        <v>0</v>
      </c>
      <c r="H207" s="139">
        <f>SUM($E$199:H199)-SUM($D$208:G208)</f>
        <v>0</v>
      </c>
      <c r="I207" s="139">
        <f>SUM($E$199:I199)-SUM($D$208:H208)</f>
        <v>0</v>
      </c>
      <c r="J207" s="139">
        <f>SUM($E$199:J199)-SUM($D$208:I208)</f>
        <v>0</v>
      </c>
      <c r="K207" s="139">
        <f>SUM($E$199:K199)-SUM($D$208:J208)</f>
        <v>0</v>
      </c>
      <c r="L207" s="139">
        <f>SUM($E$199:L199)-SUM($D$208:K208)</f>
        <v>0</v>
      </c>
      <c r="M207" s="139">
        <f>SUM($E$199:M199)-SUM($D$208:L208)</f>
        <v>0</v>
      </c>
      <c r="N207" s="139">
        <f>SUM($E$199:N199)-SUM($D$208:M208)</f>
        <v>0</v>
      </c>
      <c r="O207" s="139">
        <f>SUM($E$199:O199)-SUM($D$208:N208)</f>
        <v>0</v>
      </c>
      <c r="P207" s="139">
        <f>SUM($E$199:P199)-SUM($D$208:O208)</f>
        <v>0</v>
      </c>
      <c r="Q207" s="139">
        <f>SUM($E$199:Q199)-SUM($D$208:P208)</f>
        <v>0</v>
      </c>
      <c r="R207" s="139">
        <f>SUM($E$199:R199)-SUM($D$208:Q208)</f>
        <v>0</v>
      </c>
      <c r="S207" s="139">
        <f>SUM($E$199:S199)-SUM($D$208:R208)</f>
        <v>0</v>
      </c>
      <c r="T207" s="139">
        <f>SUM($E$199:T199)-SUM($D$208:S208)</f>
        <v>0</v>
      </c>
      <c r="U207" s="139">
        <f>SUM($E$199:U199)-SUM($D$208:T208)</f>
        <v>0</v>
      </c>
      <c r="V207" s="139">
        <f>SUM($E$199:V199)-SUM($D$208:U208)</f>
        <v>0</v>
      </c>
      <c r="W207" s="139">
        <f>SUM($E$199:W199)-SUM($D$208:V208)</f>
        <v>0</v>
      </c>
      <c r="X207" s="139">
        <f>SUM($E$199:X199)-SUM($D$208:W208)</f>
        <v>0</v>
      </c>
      <c r="Y207" s="139">
        <f>SUM($E$199:Y199)-SUM($D$208:X208)</f>
        <v>0</v>
      </c>
      <c r="Z207" s="139">
        <f>SUM($E$199:Z199)-SUM($D$208:Y208)</f>
        <v>0</v>
      </c>
      <c r="AA207" s="139">
        <f>SUM($E$199:AA199)-SUM($D$208:Z208)</f>
        <v>0</v>
      </c>
      <c r="AB207" s="139">
        <f>SUM($E$199:AB199)-SUM($D$208:AA208)</f>
        <v>0</v>
      </c>
      <c r="AC207" s="139">
        <f>SUM($E$199:AC199)-SUM($D$208:AB208)</f>
        <v>0</v>
      </c>
      <c r="AD207" s="139">
        <f>SUM($E$199:AD199)-SUM($D$208:AC208)</f>
        <v>0</v>
      </c>
      <c r="AE207" s="139">
        <f>SUM($E$199:AE199)-SUM($D$208:AD208)</f>
        <v>0</v>
      </c>
      <c r="AF207" s="139">
        <f>SUM($E$199:AF199)-SUM($D$208:AE208)</f>
        <v>0</v>
      </c>
      <c r="AG207" s="139">
        <f>SUM($E$199:AG199)-SUM($D$208:AF208)</f>
        <v>0</v>
      </c>
      <c r="AH207" s="139">
        <f>SUM($E$199:AH199)-SUM($D$208:AG208)</f>
        <v>0</v>
      </c>
      <c r="AI207" s="139">
        <f>SUM($E$199:AI199)-SUM($D$208:AH208)</f>
        <v>0</v>
      </c>
      <c r="AJ207" s="139">
        <f>SUM($E$199:AJ199)-SUM($D$208:AI208)</f>
        <v>0</v>
      </c>
      <c r="AK207" s="139">
        <f>SUM($E$199:AK199)-SUM($D$208:AJ208)</f>
        <v>0</v>
      </c>
      <c r="AL207" s="139">
        <f>SUM($E$199:AL199)-SUM($D$208:AK208)</f>
        <v>0</v>
      </c>
      <c r="AM207" s="139">
        <f>SUM($E$199:AM199)-SUM($D$208:AL208)</f>
        <v>0</v>
      </c>
      <c r="AN207" s="139">
        <f>SUM($E$199:AN199)-SUM($D$208:AM208)</f>
        <v>0</v>
      </c>
      <c r="AO207" s="139">
        <f>SUM($E$199:AO199)-SUM($D$208:AN208)</f>
        <v>0</v>
      </c>
      <c r="AP207" s="139">
        <f>SUM($E$199:AP199)-SUM($D$208:AO208)</f>
        <v>0</v>
      </c>
      <c r="AQ207" s="139">
        <f>SUM($E$199:AQ199)-SUM($D$208:AP208)</f>
        <v>0</v>
      </c>
      <c r="AR207" s="139">
        <f>SUM($E$199:AR199)-SUM($D$208:AQ208)</f>
        <v>0</v>
      </c>
      <c r="AS207" s="139">
        <f>SUM($E$199:AS199)-SUM($D$208:AR208)</f>
        <v>0</v>
      </c>
      <c r="AT207" s="139">
        <f>SUM($E$199:AT199)-SUM($D$208:AS208)</f>
        <v>0</v>
      </c>
      <c r="AU207" s="139">
        <f>SUM($E$199:AU199)-SUM($D$208:AT208)</f>
        <v>0</v>
      </c>
      <c r="AV207" s="139">
        <f>SUM($E$199:AV199)-SUM($D$208:AU208)</f>
        <v>0</v>
      </c>
      <c r="AW207" s="139">
        <f>SUM($E$199:AW199)-SUM($D$208:AV208)</f>
        <v>0</v>
      </c>
      <c r="AX207" s="139">
        <f>SUM($E$199:AX199)-SUM($D$208:AW208)</f>
        <v>0</v>
      </c>
      <c r="AY207" s="139">
        <f>SUM($E$199:AY199)-SUM($D$208:AX208)</f>
        <v>0</v>
      </c>
      <c r="AZ207" s="139">
        <f>SUM($E$199:AZ199)-SUM($D$208:AY208)</f>
        <v>0</v>
      </c>
      <c r="BA207" s="139">
        <f>SUM($E$199:BA199)-SUM($D$208:AZ208)</f>
        <v>0</v>
      </c>
      <c r="BB207" s="139">
        <f>SUM($E$199:BB199)-SUM($D$208:BA208)</f>
        <v>0</v>
      </c>
      <c r="BC207" s="139">
        <f>SUM($E$199:BC199)-SUM($D$208:BB208)</f>
        <v>0</v>
      </c>
      <c r="BD207" s="139">
        <f>SUM($E$199:BD199)-SUM($D$208:BC208)</f>
        <v>0</v>
      </c>
      <c r="BE207" s="139">
        <f>SUM($E$199:BE199)-SUM($D$208:BD208)</f>
        <v>0</v>
      </c>
      <c r="BF207" s="139">
        <f>SUM($E$199:BF199)-SUM($D$208:BE208)</f>
        <v>0</v>
      </c>
      <c r="BG207" s="139">
        <f>SUM($E$199:BG199)-SUM($D$208:BF208)</f>
        <v>0</v>
      </c>
      <c r="BH207" s="139">
        <f>SUM($E$199:BH199)-SUM($D$208:BG208)</f>
        <v>0</v>
      </c>
      <c r="BI207" s="139">
        <f>SUM($E$199:BI199)-SUM($D$208:BH208)</f>
        <v>0</v>
      </c>
      <c r="BJ207" s="139">
        <f>SUM($E$199:BJ199)-SUM($D$208:BI208)</f>
        <v>0</v>
      </c>
      <c r="BK207" s="139">
        <f>SUM($E$199:BK199)-SUM($D$208:BJ208)</f>
        <v>0</v>
      </c>
      <c r="BL207" s="139">
        <f>SUM($E$199:BL199)-SUM($D$208:BK208)</f>
        <v>0</v>
      </c>
      <c r="BM207" s="139">
        <f>SUM($E$199:BM199)-SUM($D$208:BL208)</f>
        <v>0</v>
      </c>
      <c r="BN207" s="139">
        <f>SUM($E$199:BN199)-SUM($D$208:BM208)</f>
        <v>0</v>
      </c>
      <c r="BO207" s="139">
        <f>SUM($E$199:BO199)-SUM($D$208:BN208)</f>
        <v>0</v>
      </c>
      <c r="BP207" s="139">
        <f>SUM($E$199:BP199)-SUM($D$208:BO208)</f>
        <v>0</v>
      </c>
      <c r="BQ207" s="139">
        <f>SUM($E$199:BQ199)-SUM($D$208:BP208)</f>
        <v>0</v>
      </c>
      <c r="BR207" s="139">
        <f>SUM($E$199:BR199)-SUM($D$208:BQ208)</f>
        <v>0</v>
      </c>
      <c r="BS207" s="139">
        <f>SUM($E$199:BS199)-SUM($D$208:BR208)</f>
        <v>0</v>
      </c>
      <c r="BT207" s="139">
        <f>SUM($E$199:BT199)-SUM($D$208:BS208)</f>
        <v>0</v>
      </c>
      <c r="BU207" s="139">
        <f>SUM($E$199:BU199)-SUM($D$208:BT208)</f>
        <v>0</v>
      </c>
      <c r="BV207" s="139">
        <f>SUM($E$199:BV199)-SUM($D$208:BU208)</f>
        <v>0</v>
      </c>
      <c r="BW207" s="139">
        <f>SUM($E$199:BW199)-SUM($D$208:BV208)</f>
        <v>0</v>
      </c>
      <c r="BX207" s="139">
        <f>SUM($E$199:BX199)-SUM($D$208:BW208)</f>
        <v>0</v>
      </c>
      <c r="BY207" s="139">
        <f>SUM($E$199:BY199)-SUM($D$208:BX208)</f>
        <v>0</v>
      </c>
      <c r="BZ207" s="139">
        <f>SUM($E$199:BZ199)-SUM($D$208:BY208)</f>
        <v>0</v>
      </c>
      <c r="CA207" s="139">
        <f>SUM($E$199:CA199)-SUM($D$208:BZ208)</f>
        <v>0</v>
      </c>
      <c r="CB207" s="139">
        <f>SUM($E$199:CB199)-SUM($D$208:CA208)</f>
        <v>0</v>
      </c>
      <c r="CC207" s="139">
        <f>SUM($E$199:CC199)-SUM($D$208:CB208)</f>
        <v>0</v>
      </c>
      <c r="CD207" s="139">
        <f>SUM($E$199:CD199)-SUM($D$208:CC208)</f>
        <v>0</v>
      </c>
      <c r="CE207" s="139">
        <f>SUM($E$199:CE199)-SUM($D$208:CD208)</f>
        <v>0</v>
      </c>
      <c r="CF207" s="139">
        <f>SUM($E$199:CF199)-SUM($D$208:CE208)</f>
        <v>0</v>
      </c>
      <c r="CG207" s="139">
        <f>SUM($E$199:CG199)-SUM($D$208:CF208)</f>
        <v>0</v>
      </c>
      <c r="CH207" s="139">
        <f>SUM($E$199:CH199)-SUM($D$208:CG208)</f>
        <v>0</v>
      </c>
      <c r="CI207" s="139">
        <f>SUM($E$199:CI199)-SUM($D$208:CH208)</f>
        <v>0</v>
      </c>
      <c r="CJ207" s="139">
        <f>SUM($E$199:CJ199)-SUM($D$208:CI208)</f>
        <v>0</v>
      </c>
      <c r="CK207" s="139">
        <f>SUM($E$199:CK199)-SUM($D$208:CJ208)</f>
        <v>0</v>
      </c>
      <c r="CL207" s="139">
        <f>SUM($E$199:CL199)-SUM($D$208:CK208)</f>
        <v>0</v>
      </c>
      <c r="CM207" s="139">
        <f>SUM($E$199:CM199)-SUM($D$208:CL208)</f>
        <v>0</v>
      </c>
      <c r="CN207" s="139">
        <f>SUM($E$199:CN199)-SUM($D$208:CM208)</f>
        <v>0</v>
      </c>
      <c r="CO207" s="139">
        <f>SUM($E$199:CO199)-SUM($D$208:CN208)</f>
        <v>0</v>
      </c>
      <c r="CP207" s="139">
        <f>SUM($E$199:CP199)-SUM($D$208:CO208)</f>
        <v>0</v>
      </c>
      <c r="CQ207" s="139">
        <f>SUM($E$199:CQ199)-SUM($D$208:CP208)</f>
        <v>0</v>
      </c>
      <c r="CR207" s="139">
        <f>SUM($E$199:CR199)-SUM($D$208:CQ208)</f>
        <v>0</v>
      </c>
      <c r="CS207" s="139">
        <f>SUM($E$199:CS199)-SUM($D$208:CR208)</f>
        <v>0</v>
      </c>
      <c r="CT207" s="139">
        <f>SUM($E$199:CT199)-SUM($D$208:CS208)</f>
        <v>0</v>
      </c>
      <c r="CU207" s="139">
        <f>SUM($E$199:CU199)-SUM($D$208:CT208)</f>
        <v>0</v>
      </c>
      <c r="CV207" s="139">
        <f>SUM($E$199:CV199)-SUM($D$208:CU208)</f>
        <v>0</v>
      </c>
      <c r="CW207" s="139">
        <f>SUM($E$199:CW199)-SUM($D$208:CV208)</f>
        <v>0</v>
      </c>
      <c r="CX207" s="139">
        <f>SUM($E$199:CX199)-SUM($D$208:CW208)</f>
        <v>0</v>
      </c>
      <c r="CY207" s="139">
        <f>SUM($E$199:CY199)-SUM($D$208:CX208)</f>
        <v>0</v>
      </c>
      <c r="CZ207" s="139">
        <f>SUM($E$199:CZ199)-SUM($D$208:CY208)</f>
        <v>0</v>
      </c>
      <c r="DA207" s="139">
        <f>SUM($E$199:DA199)-SUM($D$208:CZ208)</f>
        <v>0</v>
      </c>
      <c r="DB207" s="139">
        <f>SUM($E$199:DB199)-SUM($D$208:DA208)</f>
        <v>0</v>
      </c>
      <c r="DC207" s="139">
        <f>SUM($E$199:DC199)-SUM($D$208:DB208)</f>
        <v>0</v>
      </c>
      <c r="DD207" s="139">
        <f>SUM($E$199:DD199)-SUM($D$208:DC208)</f>
        <v>0</v>
      </c>
      <c r="DE207" s="139">
        <f>SUM($E$199:DE199)-SUM($D$208:DD208)</f>
        <v>0</v>
      </c>
      <c r="DF207" s="139">
        <f>SUM($E$199:DF199)-SUM($D$208:DE208)</f>
        <v>0</v>
      </c>
      <c r="DG207" s="139">
        <f>SUM($E$199:DG199)-SUM($D$208:DF208)</f>
        <v>0</v>
      </c>
      <c r="DH207" s="139">
        <f>SUM($E$199:DH199)-SUM($D$208:DG208)</f>
        <v>0</v>
      </c>
      <c r="DI207" s="139">
        <f>SUM($E$199:DI199)-SUM($D$208:DH208)</f>
        <v>0</v>
      </c>
      <c r="DJ207" s="139">
        <f>SUM($E$199:DJ199)-SUM($D$208:DI208)</f>
        <v>0</v>
      </c>
      <c r="DK207" s="139">
        <f>SUM($E$199:DK199)-SUM($D$208:DJ208)</f>
        <v>0</v>
      </c>
      <c r="DL207" s="139">
        <f>SUM($E$199:DL199)-SUM($D$208:DK208)</f>
        <v>0</v>
      </c>
      <c r="DM207" s="139">
        <f>SUM($E$199:DM199)-SUM($D$208:DL208)</f>
        <v>0</v>
      </c>
      <c r="DN207" s="139">
        <f>SUM($E$199:DN199)-SUM($D$208:DM208)</f>
        <v>0</v>
      </c>
      <c r="DO207" s="139">
        <f>SUM($E$199:DO199)-SUM($D$208:DN208)</f>
        <v>0</v>
      </c>
      <c r="DP207" s="139">
        <f>SUM($E$199:DP199)-SUM($D$208:DO208)</f>
        <v>0</v>
      </c>
      <c r="DQ207" s="139">
        <f>SUM($E$199:DQ199)-SUM($D$208:DP208)</f>
        <v>0</v>
      </c>
      <c r="DR207" s="139">
        <f>SUM($E$199:DR199)-SUM($D$208:DQ208)</f>
        <v>0</v>
      </c>
      <c r="DS207" s="139">
        <f>SUM($E$199:DS199)-SUM($D$208:DR208)</f>
        <v>0</v>
      </c>
      <c r="DT207" s="139">
        <f>SUM($E$199:DT199)-SUM($D$208:DS208)</f>
        <v>0</v>
      </c>
      <c r="DU207" s="139">
        <f>SUM($E$199:DU199)-SUM($D$208:DT208)</f>
        <v>0</v>
      </c>
      <c r="DV207" s="139">
        <f>SUM($E$199:DV199)-SUM($D$208:DU208)</f>
        <v>0</v>
      </c>
      <c r="DW207" s="139">
        <f>SUM($E$199:DW199)-SUM($D$208:DV208)</f>
        <v>0</v>
      </c>
      <c r="DX207" s="139">
        <f>SUM($E$199:DX199)-SUM($D$208:DW208)</f>
        <v>0</v>
      </c>
      <c r="DY207" s="139">
        <f>SUM($E$199:DY199)-SUM($D$208:DX208)</f>
        <v>0</v>
      </c>
      <c r="DZ207" s="139">
        <f>SUM($E$199:DZ199)-SUM($D$208:DY208)</f>
        <v>0</v>
      </c>
      <c r="EA207" s="139">
        <f>SUM($E$199:EA199)-SUM($D$208:DZ208)</f>
        <v>0</v>
      </c>
      <c r="EB207" s="139">
        <f>SUM($E$199:EB199)-SUM($D$208:EA208)</f>
        <v>0</v>
      </c>
      <c r="EC207" s="139">
        <f>SUM($E$199:EC199)-SUM($D$208:EB208)</f>
        <v>0</v>
      </c>
      <c r="ED207" s="139">
        <f>SUM($E$199:ED199)-SUM($D$208:EC208)</f>
        <v>0</v>
      </c>
      <c r="EE207" s="139">
        <f>SUM($E$199:EE199)-SUM($D$208:ED208)</f>
        <v>0</v>
      </c>
      <c r="EF207" s="139">
        <f>SUM($E$199:EF199)-SUM($D$208:EE208)</f>
        <v>0</v>
      </c>
      <c r="EG207" s="139">
        <f>SUM($E$199:EG199)-SUM($D$208:EF208)</f>
        <v>0</v>
      </c>
      <c r="EH207" s="139">
        <f>SUM($E$199:EH199)-SUM($D$208:EG208)</f>
        <v>0</v>
      </c>
      <c r="EI207" s="139">
        <f>SUM($E$199:EI199)-SUM($D$208:EH208)</f>
        <v>0</v>
      </c>
      <c r="EJ207" s="139">
        <f>SUM($E$199:EJ199)-SUM($D$208:EI208)</f>
        <v>0</v>
      </c>
      <c r="EK207" s="139">
        <f>SUM($E$199:EK199)-SUM($D$208:EJ208)</f>
        <v>0</v>
      </c>
      <c r="EL207" s="139">
        <f>SUM($E$199:EL199)-SUM($D$208:EK208)</f>
        <v>0</v>
      </c>
      <c r="EM207" s="139">
        <f>SUM($E$199:EM199)-SUM($D$208:EL208)</f>
        <v>0</v>
      </c>
      <c r="EN207" s="139">
        <f>SUM($E$199:EN199)-SUM($D$208:EM208)</f>
        <v>0</v>
      </c>
      <c r="EO207" s="139">
        <f>SUM($E$199:EO199)-SUM($D$208:EN208)</f>
        <v>0</v>
      </c>
      <c r="EP207" s="139">
        <f>SUM($E$199:EP199)-SUM($D$208:EO208)</f>
        <v>0</v>
      </c>
      <c r="EQ207" s="139">
        <f>SUM($E$199:EQ199)-SUM($D$208:EP208)</f>
        <v>0</v>
      </c>
      <c r="ER207" s="139">
        <f>SUM($E$199:ER199)-SUM($D$208:EQ208)</f>
        <v>0</v>
      </c>
      <c r="ES207" s="139">
        <f>SUM($E$199:ES199)-SUM($D$208:ER208)</f>
        <v>0</v>
      </c>
      <c r="ET207" s="139">
        <f>SUM($E$199:ET199)-SUM($D$208:ES208)</f>
        <v>0</v>
      </c>
      <c r="EU207" s="139">
        <f>SUM($E$199:EU199)-SUM($D$208:ET208)</f>
        <v>0</v>
      </c>
      <c r="EV207" s="139">
        <f>SUM($E$199:EV199)-SUM($D$208:EU208)</f>
        <v>0</v>
      </c>
      <c r="EW207" s="139">
        <f>SUM($E$199:EW199)-SUM($D$208:EV208)</f>
        <v>0</v>
      </c>
      <c r="EX207" s="139">
        <f>SUM($E$199:EX199)-SUM($D$208:EW208)</f>
        <v>0</v>
      </c>
      <c r="EY207" s="139">
        <f>SUM($E$199:EY199)-SUM($D$208:EX208)</f>
        <v>0</v>
      </c>
      <c r="EZ207" s="139">
        <f>SUM($E$199:EZ199)-SUM($D$208:EY208)</f>
        <v>0</v>
      </c>
      <c r="FA207" s="139">
        <f>SUM($E$199:FA199)-SUM($D$208:EZ208)</f>
        <v>0</v>
      </c>
      <c r="FB207" s="139">
        <f>SUM($E$199:FB199)-SUM($D$208:FA208)</f>
        <v>0</v>
      </c>
      <c r="FC207" s="139">
        <f>SUM($E$199:FC199)-SUM($D$208:FB208)</f>
        <v>0</v>
      </c>
      <c r="FD207" s="139">
        <f>SUM($E$199:FD199)-SUM($D$208:FC208)</f>
        <v>0</v>
      </c>
      <c r="FE207" s="139">
        <f>SUM($E$199:FE199)-SUM($D$208:FD208)</f>
        <v>0</v>
      </c>
      <c r="FF207" s="139">
        <f>SUM($E$199:FF199)-SUM($D$208:FE208)</f>
        <v>0</v>
      </c>
      <c r="FG207" s="139">
        <f>SUM($E$199:FG199)-SUM($D$208:FF208)</f>
        <v>0</v>
      </c>
      <c r="FH207" s="139">
        <f>SUM($E$199:FH199)-SUM($D$208:FG208)</f>
        <v>0</v>
      </c>
      <c r="FI207" s="139">
        <f>SUM($E$199:FI199)-SUM($D$208:FH208)</f>
        <v>0</v>
      </c>
      <c r="FJ207" s="139">
        <f>SUM($E$199:FJ199)-SUM($D$208:FI208)</f>
        <v>0</v>
      </c>
      <c r="FK207" s="139">
        <f>SUM($E$199:FK199)-SUM($D$208:FJ208)</f>
        <v>0</v>
      </c>
      <c r="FL207" s="139">
        <f>SUM($E$199:FL199)-SUM($D$208:FK208)</f>
        <v>0</v>
      </c>
      <c r="FM207" s="139">
        <f>SUM($E$199:FM199)-SUM($D$208:FL208)</f>
        <v>0</v>
      </c>
      <c r="FN207" s="139">
        <f>SUM($E$199:FN199)-SUM($D$208:FM208)</f>
        <v>0</v>
      </c>
    </row>
    <row r="208" spans="1:16384">
      <c r="B208" s="139" t="s">
        <v>352</v>
      </c>
      <c r="E208" s="139">
        <f>IF(E$198='Capital Structure'!$R$7,SUM($E$199:E199),0)</f>
        <v>0</v>
      </c>
      <c r="F208" s="139">
        <f>IF(F$198='Capital Structure'!$R$7,SUM($E$199:F199),0)</f>
        <v>0</v>
      </c>
      <c r="G208" s="139">
        <f>IF(G$198='Capital Structure'!$R$7,SUM($E$199:G199),0)</f>
        <v>0</v>
      </c>
      <c r="H208" s="139">
        <f>IF(H$198='Capital Structure'!$R$7,SUM($E$199:H199),0)</f>
        <v>0</v>
      </c>
      <c r="I208" s="139">
        <f>IF(I$198='Capital Structure'!$R$7,SUM($E$199:I199),0)</f>
        <v>0</v>
      </c>
      <c r="J208" s="139">
        <f>IF(J$198='Capital Structure'!$R$7,SUM($E$199:J199),0)</f>
        <v>0</v>
      </c>
      <c r="K208" s="139">
        <f>IF(K$198='Capital Structure'!$R$7,SUM($E$199:K199),0)</f>
        <v>0</v>
      </c>
      <c r="L208" s="139">
        <f>IF(L$198='Capital Structure'!$R$7,SUM($E$199:L199),0)</f>
        <v>0</v>
      </c>
      <c r="M208" s="139">
        <f>IF(M$198='Capital Structure'!$R$7,SUM($E$199:M199),0)</f>
        <v>0</v>
      </c>
      <c r="N208" s="139">
        <f>IF(N$198='Capital Structure'!$R$7,SUM($E$199:N199),0)</f>
        <v>0</v>
      </c>
      <c r="O208" s="139">
        <f>IF(O$198='Capital Structure'!$R$7,SUM($E$199:O199),0)</f>
        <v>0</v>
      </c>
      <c r="P208" s="139">
        <f>IF(P$198='Capital Structure'!$R$7,SUM($E$199:P199),0)</f>
        <v>0</v>
      </c>
      <c r="Q208" s="139">
        <f>IF(Q$198='Capital Structure'!$R$7,SUM($E$199:Q199),0)</f>
        <v>0</v>
      </c>
      <c r="R208" s="139">
        <f>IF(R$198='Capital Structure'!$R$7,SUM($E$199:R199),0)</f>
        <v>0</v>
      </c>
      <c r="S208" s="139">
        <f>IF(S$198='Capital Structure'!$R$7,SUM($E$199:S199),0)</f>
        <v>0</v>
      </c>
      <c r="T208" s="139">
        <f>IF(T$198='Capital Structure'!$R$7,SUM($E$199:T199),0)</f>
        <v>0</v>
      </c>
      <c r="U208" s="139">
        <f>IF(U$198='Capital Structure'!$R$7,SUM($E$199:U199),0)</f>
        <v>0</v>
      </c>
      <c r="V208" s="139">
        <f>IF(V$198='Capital Structure'!$R$7,SUM($E$199:V199),0)</f>
        <v>0</v>
      </c>
      <c r="W208" s="139">
        <f>IF(W$198='Capital Structure'!$R$7,SUM($E$199:W199),0)</f>
        <v>0</v>
      </c>
      <c r="X208" s="139">
        <f>IF(X$198='Capital Structure'!$R$7,SUM($E$199:X199),0)</f>
        <v>0</v>
      </c>
      <c r="Y208" s="139">
        <f>IF(Y$198='Capital Structure'!$R$7,SUM($E$199:Y199),0)</f>
        <v>0</v>
      </c>
      <c r="Z208" s="139">
        <f>IF(Z$198='Capital Structure'!$R$7,SUM($E$199:Z199),0)</f>
        <v>0</v>
      </c>
      <c r="AA208" s="139">
        <f>IF(AA$198='Capital Structure'!$R$7,SUM($E$199:AA199),0)</f>
        <v>0</v>
      </c>
      <c r="AB208" s="139">
        <f>IF(AB$198='Capital Structure'!$R$7,SUM($E$199:AB199),0)</f>
        <v>0</v>
      </c>
      <c r="AC208" s="139">
        <f>IF(AC$198='Capital Structure'!$R$7,SUM($E$199:AC199),0)</f>
        <v>0</v>
      </c>
      <c r="AD208" s="139">
        <f>IF(AD$198='Capital Structure'!$R$7,SUM($E$199:AD199),0)</f>
        <v>0</v>
      </c>
      <c r="AE208" s="139">
        <f>IF(AE$198='Capital Structure'!$R$7,SUM($E$199:AE199),0)</f>
        <v>0</v>
      </c>
      <c r="AF208" s="139">
        <f>IF(AF$198='Capital Structure'!$R$7,SUM($E$199:AF199),0)</f>
        <v>0</v>
      </c>
      <c r="AG208" s="139">
        <f>IF(AG$198='Capital Structure'!$R$7,SUM($E$199:AG199),0)</f>
        <v>0</v>
      </c>
      <c r="AH208" s="139">
        <f>IF(AH$198='Capital Structure'!$R$7,SUM($E$199:AH199),0)</f>
        <v>0</v>
      </c>
      <c r="AI208" s="139">
        <f>IF(AI$198='Capital Structure'!$R$7,SUM($E$199:AI199),0)</f>
        <v>0</v>
      </c>
      <c r="AJ208" s="139">
        <f>IF(AJ$198='Capital Structure'!$R$7,SUM($E$199:AJ199),0)</f>
        <v>0</v>
      </c>
      <c r="AK208" s="139">
        <f>IF(AK$198='Capital Structure'!$R$7,SUM($E$199:AK199),0)</f>
        <v>0</v>
      </c>
      <c r="AL208" s="139">
        <f>IF(AL$198='Capital Structure'!$R$7,SUM($E$199:AL199),0)</f>
        <v>0</v>
      </c>
      <c r="AM208" s="139">
        <f>IF(AM$198='Capital Structure'!$R$7,SUM($E$199:AM199),0)</f>
        <v>0</v>
      </c>
      <c r="AN208" s="139">
        <f>IF(AN$198='Capital Structure'!$R$7,SUM($E$199:AN199),0)</f>
        <v>0</v>
      </c>
      <c r="AO208" s="139">
        <f>IF(AO$198='Capital Structure'!$R$7,SUM($E$199:AO199),0)</f>
        <v>0</v>
      </c>
      <c r="AP208" s="139">
        <f>IF(AP$198='Capital Structure'!$R$7,SUM($E$199:AP199),0)</f>
        <v>0</v>
      </c>
      <c r="AQ208" s="139">
        <f>IF(AQ$198='Capital Structure'!$R$7,SUM($E$199:AQ199),0)</f>
        <v>0</v>
      </c>
      <c r="AR208" s="139">
        <f>IF(AR$198='Capital Structure'!$R$7,SUM($E$199:AR199),0)</f>
        <v>0</v>
      </c>
      <c r="AS208" s="139">
        <f>IF(AS$198='Capital Structure'!$R$7,SUM($E$199:AS199),0)</f>
        <v>0</v>
      </c>
      <c r="AT208" s="139">
        <f>IF(AT$198='Capital Structure'!$R$7,SUM($E$199:AT199),0)</f>
        <v>0</v>
      </c>
      <c r="AU208" s="139">
        <f>IF(AU$198='Capital Structure'!$R$7,SUM($E$199:AU199),0)</f>
        <v>0</v>
      </c>
      <c r="AV208" s="139">
        <f>IF(AV$198='Capital Structure'!$R$7,SUM($E$199:AV199),0)</f>
        <v>0</v>
      </c>
      <c r="AW208" s="139">
        <f>IF(AW$198='Capital Structure'!$R$7,SUM($E$199:AW199),0)</f>
        <v>0</v>
      </c>
      <c r="AX208" s="139">
        <f>IF(AX$198='Capital Structure'!$R$7,SUM($E$199:AX199),0)</f>
        <v>0</v>
      </c>
      <c r="AY208" s="139">
        <f>IF(AY$198='Capital Structure'!$R$7,SUM($E$199:AY199),0)</f>
        <v>0</v>
      </c>
      <c r="AZ208" s="139">
        <f>IF(AZ$198='Capital Structure'!$R$7,SUM($E$199:AZ199),0)</f>
        <v>0</v>
      </c>
      <c r="BA208" s="139">
        <f>IF(BA$198='Capital Structure'!$R$7,SUM($E$199:BA199),0)</f>
        <v>0</v>
      </c>
      <c r="BB208" s="139">
        <f>IF(BB$198='Capital Structure'!$R$7,SUM($E$199:BB199),0)</f>
        <v>0</v>
      </c>
      <c r="BC208" s="139">
        <f>IF(BC$198='Capital Structure'!$R$7,SUM($E$199:BC199),0)</f>
        <v>0</v>
      </c>
      <c r="BD208" s="139">
        <f>IF(BD$198='Capital Structure'!$R$7,SUM($E$199:BD199),0)</f>
        <v>0</v>
      </c>
      <c r="BE208" s="139">
        <f>IF(BE$198='Capital Structure'!$R$7,SUM($E$199:BE199),0)</f>
        <v>0</v>
      </c>
      <c r="BF208" s="139">
        <f>IF(BF$198='Capital Structure'!$R$7,SUM($E$199:BF199),0)</f>
        <v>0</v>
      </c>
      <c r="BG208" s="139">
        <f>IF(BG$198='Capital Structure'!$R$7,SUM($E$199:BG199),0)</f>
        <v>0</v>
      </c>
      <c r="BH208" s="139">
        <f>IF(BH$198='Capital Structure'!$R$7,SUM($E$199:BH199),0)</f>
        <v>0</v>
      </c>
      <c r="BI208" s="139">
        <f>IF(BI$198='Capital Structure'!$R$7,SUM($E$199:BI199),0)</f>
        <v>0</v>
      </c>
      <c r="BJ208" s="139">
        <f>IF(BJ$198='Capital Structure'!$R$7,SUM($E$199:BJ199),0)</f>
        <v>0</v>
      </c>
      <c r="BK208" s="139">
        <f>IF(BK$198='Capital Structure'!$R$7,SUM($E$199:BK199),0)</f>
        <v>0</v>
      </c>
      <c r="BL208" s="139">
        <f>IF(BL$198='Capital Structure'!$R$7,SUM($E$199:BL199),0)</f>
        <v>0</v>
      </c>
      <c r="BM208" s="139">
        <f>IF(BM$198='Capital Structure'!$R$7,SUM($E$199:BM199),0)</f>
        <v>0</v>
      </c>
      <c r="BN208" s="139">
        <f>IF(BN$198='Capital Structure'!$R$7,SUM($E$199:BN199),0)</f>
        <v>0</v>
      </c>
      <c r="BO208" s="139">
        <f>IF(BO$198='Capital Structure'!$R$7,SUM($E$199:BO199),0)</f>
        <v>0</v>
      </c>
      <c r="BP208" s="139">
        <f>IF(BP$198='Capital Structure'!$R$7,SUM($E$199:BP199),0)</f>
        <v>0</v>
      </c>
      <c r="BQ208" s="139">
        <f>IF(BQ$198='Capital Structure'!$R$7,SUM($E$199:BQ199),0)</f>
        <v>0</v>
      </c>
      <c r="BR208" s="139">
        <f>IF(BR$198='Capital Structure'!$R$7,SUM($E$199:BR199),0)</f>
        <v>0</v>
      </c>
      <c r="BS208" s="139">
        <f>IF(BS$198='Capital Structure'!$R$7,SUM($E$199:BS199),0)</f>
        <v>0</v>
      </c>
      <c r="BT208" s="139">
        <f>IF(BT$198='Capital Structure'!$R$7,SUM($E$199:BT199),0)</f>
        <v>0</v>
      </c>
      <c r="BU208" s="139">
        <f>IF(BU$198='Capital Structure'!$R$7,SUM($E$199:BU199),0)</f>
        <v>0</v>
      </c>
      <c r="BV208" s="139">
        <f>IF(BV$198='Capital Structure'!$R$7,SUM($E$199:BV199),0)</f>
        <v>0</v>
      </c>
      <c r="BW208" s="139">
        <f>IF(BW$198='Capital Structure'!$R$7,SUM($E$199:BW199),0)</f>
        <v>0</v>
      </c>
      <c r="BX208" s="139">
        <f>IF(BX$198='Capital Structure'!$R$7,SUM($E$199:BX199),0)</f>
        <v>0</v>
      </c>
      <c r="BY208" s="139">
        <f>IF(BY$198='Capital Structure'!$R$7,SUM($E$199:BY199),0)</f>
        <v>0</v>
      </c>
      <c r="BZ208" s="139">
        <f>IF(BZ$198='Capital Structure'!$R$7,SUM($E$199:BZ199),0)</f>
        <v>0</v>
      </c>
      <c r="CA208" s="139">
        <f>IF(CA$198='Capital Structure'!$R$7,SUM($E$199:CA199),0)</f>
        <v>0</v>
      </c>
      <c r="CB208" s="139">
        <f>IF(CB$198='Capital Structure'!$R$7,SUM($E$199:CB199),0)</f>
        <v>0</v>
      </c>
      <c r="CC208" s="139">
        <f>IF(CC$198='Capital Structure'!$R$7,SUM($E$199:CC199),0)</f>
        <v>0</v>
      </c>
      <c r="CD208" s="139">
        <f>IF(CD$198='Capital Structure'!$R$7,SUM($E$199:CD199),0)</f>
        <v>0</v>
      </c>
      <c r="CE208" s="139">
        <f>IF(CE$198='Capital Structure'!$R$7,SUM($E$199:CE199),0)</f>
        <v>0</v>
      </c>
      <c r="CF208" s="139">
        <f>IF(CF$198='Capital Structure'!$R$7,SUM($E$199:CF199),0)</f>
        <v>0</v>
      </c>
      <c r="CG208" s="139">
        <f>IF(CG$198='Capital Structure'!$R$7,SUM($E$199:CG199),0)</f>
        <v>0</v>
      </c>
      <c r="CH208" s="139">
        <f>IF(CH$198='Capital Structure'!$R$7,SUM($E$199:CH199),0)</f>
        <v>0</v>
      </c>
      <c r="CI208" s="139">
        <f>IF(CI$198='Capital Structure'!$R$7,SUM($E$199:CI199),0)</f>
        <v>0</v>
      </c>
      <c r="CJ208" s="139">
        <f>IF(CJ$198='Capital Structure'!$R$7,SUM($E$199:CJ199),0)</f>
        <v>0</v>
      </c>
      <c r="CK208" s="139">
        <f>IF(CK$198='Capital Structure'!$R$7,SUM($E$199:CK199),0)</f>
        <v>0</v>
      </c>
      <c r="CL208" s="139">
        <f>IF(CL$198='Capital Structure'!$R$7,SUM($E$199:CL199),0)</f>
        <v>0</v>
      </c>
      <c r="CM208" s="139">
        <f>IF(CM$198='Capital Structure'!$R$7,SUM($E$199:CM199),0)</f>
        <v>0</v>
      </c>
      <c r="CN208" s="139">
        <f>IF(CN$198='Capital Structure'!$R$7,SUM($E$199:CN199),0)</f>
        <v>0</v>
      </c>
      <c r="CO208" s="139">
        <f>IF(CO$198='Capital Structure'!$R$7,SUM($E$199:CO199),0)</f>
        <v>0</v>
      </c>
      <c r="CP208" s="139">
        <f>IF(CP$198='Capital Structure'!$R$7,SUM($E$199:CP199),0)</f>
        <v>0</v>
      </c>
      <c r="CQ208" s="139">
        <f>IF(CQ$198='Capital Structure'!$R$7,SUM($E$199:CQ199),0)</f>
        <v>0</v>
      </c>
      <c r="CR208" s="139">
        <f>IF(CR$198='Capital Structure'!$R$7,SUM($E$199:CR199),0)</f>
        <v>0</v>
      </c>
      <c r="CS208" s="139">
        <f>IF(CS$198='Capital Structure'!$R$7,SUM($E$199:CS199),0)</f>
        <v>0</v>
      </c>
      <c r="CT208" s="139">
        <f>IF(CT$198='Capital Structure'!$R$7,SUM($E$199:CT199),0)</f>
        <v>0</v>
      </c>
      <c r="CU208" s="139">
        <f>IF(CU$198='Capital Structure'!$R$7,SUM($E$199:CU199),0)</f>
        <v>0</v>
      </c>
      <c r="CV208" s="139">
        <f>IF(CV$198='Capital Structure'!$R$7,SUM($E$199:CV199),0)</f>
        <v>0</v>
      </c>
      <c r="CW208" s="139">
        <f>IF(CW$198='Capital Structure'!$R$7,SUM($E$199:CW199),0)</f>
        <v>0</v>
      </c>
      <c r="CX208" s="139">
        <f>IF(CX$198='Capital Structure'!$R$7,SUM($E$199:CX199),0)</f>
        <v>0</v>
      </c>
      <c r="CY208" s="139">
        <f>IF(CY$198='Capital Structure'!$R$7,SUM($E$199:CY199),0)</f>
        <v>0</v>
      </c>
      <c r="CZ208" s="139">
        <f>IF(CZ$198='Capital Structure'!$R$7,SUM($E$199:CZ199),0)</f>
        <v>0</v>
      </c>
      <c r="DA208" s="139">
        <f>IF(DA$198='Capital Structure'!$R$7,SUM($E$199:DA199),0)</f>
        <v>0</v>
      </c>
      <c r="DB208" s="139">
        <f>IF(DB$198='Capital Structure'!$R$7,SUM($E$199:DB199),0)</f>
        <v>0</v>
      </c>
      <c r="DC208" s="139">
        <f>IF(DC$198='Capital Structure'!$R$7,SUM($E$199:DC199),0)</f>
        <v>0</v>
      </c>
      <c r="DD208" s="139">
        <f>IF(DD$198='Capital Structure'!$R$7,SUM($E$199:DD199),0)</f>
        <v>0</v>
      </c>
      <c r="DE208" s="139">
        <f>IF(DE$198='Capital Structure'!$R$7,SUM($E$199:DE199),0)</f>
        <v>0</v>
      </c>
      <c r="DF208" s="139">
        <f>IF(DF$198='Capital Structure'!$R$7,SUM($E$199:DF199),0)</f>
        <v>0</v>
      </c>
      <c r="DG208" s="139">
        <f>IF(DG$198='Capital Structure'!$R$7,SUM($E$199:DG199),0)</f>
        <v>0</v>
      </c>
      <c r="DH208" s="139">
        <f>IF(DH$198='Capital Structure'!$R$7,SUM($E$199:DH199),0)</f>
        <v>0</v>
      </c>
      <c r="DI208" s="139">
        <f>IF(DI$198='Capital Structure'!$R$7,SUM($E$199:DI199),0)</f>
        <v>0</v>
      </c>
      <c r="DJ208" s="139">
        <f>IF(DJ$198='Capital Structure'!$R$7,SUM($E$199:DJ199),0)</f>
        <v>0</v>
      </c>
      <c r="DK208" s="139">
        <f>IF(DK$198='Capital Structure'!$R$7,SUM($E$199:DK199),0)</f>
        <v>0</v>
      </c>
      <c r="DL208" s="139">
        <f>IF(DL$198='Capital Structure'!$R$7,SUM($E$199:DL199),0)</f>
        <v>0</v>
      </c>
      <c r="DM208" s="139">
        <f>IF(DM$198='Capital Structure'!$R$7,SUM($E$199:DM199),0)</f>
        <v>0</v>
      </c>
      <c r="DN208" s="139">
        <f>IF(DN$198='Capital Structure'!$R$7,SUM($E$199:DN199),0)</f>
        <v>0</v>
      </c>
      <c r="DO208" s="139">
        <f>IF(DO$198='Capital Structure'!$R$7,SUM($E$199:DO199),0)</f>
        <v>0</v>
      </c>
      <c r="DP208" s="139">
        <f>IF(DP$198='Capital Structure'!$R$7,SUM($E$199:DP199),0)</f>
        <v>0</v>
      </c>
      <c r="DQ208" s="139">
        <f>IF(DQ$198='Capital Structure'!$R$7,SUM($E$199:DQ199),0)</f>
        <v>0</v>
      </c>
      <c r="DR208" s="139">
        <f>IF(DR$198='Capital Structure'!$R$7,SUM($E$199:DR199),0)</f>
        <v>0</v>
      </c>
      <c r="DS208" s="139">
        <f>IF(DS$198='Capital Structure'!$R$7,SUM($E$199:DS199),0)</f>
        <v>0</v>
      </c>
      <c r="DT208" s="139">
        <f>IF(DT$198='Capital Structure'!$R$7,SUM($E$199:DT199),0)</f>
        <v>0</v>
      </c>
      <c r="DU208" s="139">
        <f>IF(DU$198='Capital Structure'!$R$7,SUM($E$199:DU199),0)</f>
        <v>0</v>
      </c>
      <c r="DV208" s="139">
        <f>IF(DV$198='Capital Structure'!$R$7,SUM($E$199:DV199),0)</f>
        <v>0</v>
      </c>
      <c r="DW208" s="139">
        <f>IF(DW$198='Capital Structure'!$R$7,SUM($E$199:DW199),0)</f>
        <v>0</v>
      </c>
      <c r="DX208" s="139">
        <f>IF(DX$198='Capital Structure'!$R$7,SUM($E$199:DX199),0)</f>
        <v>0</v>
      </c>
      <c r="DY208" s="139">
        <f>IF(DY$198='Capital Structure'!$R$7,SUM($E$199:DY199),0)</f>
        <v>0</v>
      </c>
      <c r="DZ208" s="139">
        <f>IF(DZ$198='Capital Structure'!$R$7,SUM($E$199:DZ199),0)</f>
        <v>0</v>
      </c>
      <c r="EA208" s="139">
        <f>IF(EA$198='Capital Structure'!$R$7,SUM($E$199:EA199),0)</f>
        <v>0</v>
      </c>
      <c r="EB208" s="139">
        <f>IF(EB$198='Capital Structure'!$R$7,SUM($E$199:EB199),0)</f>
        <v>0</v>
      </c>
      <c r="EC208" s="139">
        <f>IF(EC$198='Capital Structure'!$R$7,SUM($E$199:EC199),0)</f>
        <v>0</v>
      </c>
      <c r="ED208" s="139">
        <f>IF(ED$198='Capital Structure'!$R$7,SUM($E$199:ED199),0)</f>
        <v>0</v>
      </c>
      <c r="EE208" s="139">
        <f>IF(EE$198='Capital Structure'!$R$7,SUM($E$199:EE199),0)</f>
        <v>0</v>
      </c>
      <c r="EF208" s="139">
        <f>IF(EF$198='Capital Structure'!$R$7,SUM($E$199:EF199),0)</f>
        <v>0</v>
      </c>
      <c r="EG208" s="139">
        <f>IF(EG$198='Capital Structure'!$R$7,SUM($E$199:EG199),0)</f>
        <v>0</v>
      </c>
      <c r="EH208" s="139">
        <f>IF(EH$198='Capital Structure'!$R$7,SUM($E$199:EH199),0)</f>
        <v>0</v>
      </c>
      <c r="EI208" s="139">
        <f>IF(EI$198='Capital Structure'!$R$7,SUM($E$199:EI199),0)</f>
        <v>0</v>
      </c>
      <c r="EJ208" s="139">
        <f>IF(EJ$198='Capital Structure'!$R$7,SUM($E$199:EJ199),0)</f>
        <v>0</v>
      </c>
      <c r="EK208" s="139">
        <f>IF(EK$198='Capital Structure'!$R$7,SUM($E$199:EK199),0)</f>
        <v>0</v>
      </c>
      <c r="EL208" s="139">
        <f>IF(EL$198='Capital Structure'!$R$7,SUM($E$199:EL199),0)</f>
        <v>0</v>
      </c>
      <c r="EM208" s="139">
        <f>IF(EM$198='Capital Structure'!$R$7,SUM($E$199:EM199),0)</f>
        <v>0</v>
      </c>
      <c r="EN208" s="139">
        <f>IF(EN$198='Capital Structure'!$R$7,SUM($E$199:EN199),0)</f>
        <v>0</v>
      </c>
      <c r="EO208" s="139">
        <f>IF(EO$198='Capital Structure'!$R$7,SUM($E$199:EO199),0)</f>
        <v>0</v>
      </c>
      <c r="EP208" s="139">
        <f>IF(EP$198='Capital Structure'!$R$7,SUM($E$199:EP199),0)</f>
        <v>0</v>
      </c>
      <c r="EQ208" s="139">
        <f>IF(EQ$198='Capital Structure'!$R$7,SUM($E$199:EQ199),0)</f>
        <v>0</v>
      </c>
      <c r="ER208" s="139">
        <f>IF(ER$198='Capital Structure'!$R$7,SUM($E$199:ER199),0)</f>
        <v>0</v>
      </c>
      <c r="ES208" s="139">
        <f>IF(ES$198='Capital Structure'!$R$7,SUM($E$199:ES199),0)</f>
        <v>0</v>
      </c>
      <c r="ET208" s="139">
        <f>IF(ET$198='Capital Structure'!$R$7,SUM($E$199:ET199),0)</f>
        <v>0</v>
      </c>
      <c r="EU208" s="139">
        <f>IF(EU$198='Capital Structure'!$R$7,SUM($E$199:EU199),0)</f>
        <v>0</v>
      </c>
      <c r="EV208" s="139">
        <f>IF(EV$198='Capital Structure'!$R$7,SUM($E$199:EV199),0)</f>
        <v>0</v>
      </c>
      <c r="EW208" s="139">
        <f>IF(EW$198='Capital Structure'!$R$7,SUM($E$199:EW199),0)</f>
        <v>0</v>
      </c>
      <c r="EX208" s="139">
        <f>IF(EX$198='Capital Structure'!$R$7,SUM($E$199:EX199),0)</f>
        <v>0</v>
      </c>
      <c r="EY208" s="139">
        <f>IF(EY$198='Capital Structure'!$R$7,SUM($E$199:EY199),0)</f>
        <v>0</v>
      </c>
      <c r="EZ208" s="139">
        <f>IF(EZ$198='Capital Structure'!$R$7,SUM($E$199:EZ199),0)</f>
        <v>0</v>
      </c>
      <c r="FA208" s="139">
        <f>IF(FA$198='Capital Structure'!$R$7,SUM($E$199:FA199),0)</f>
        <v>0</v>
      </c>
      <c r="FB208" s="139">
        <f>IF(FB$198='Capital Structure'!$R$7,SUM($E$199:FB199),0)</f>
        <v>0</v>
      </c>
      <c r="FC208" s="139">
        <f>IF(FC$198='Capital Structure'!$R$7,SUM($E$199:FC199),0)</f>
        <v>0</v>
      </c>
      <c r="FD208" s="139">
        <f>IF(FD$198='Capital Structure'!$R$7,SUM($E$199:FD199),0)</f>
        <v>0</v>
      </c>
      <c r="FE208" s="139">
        <f>IF(FE$198='Capital Structure'!$R$7,SUM($E$199:FE199),0)</f>
        <v>0</v>
      </c>
      <c r="FF208" s="139">
        <f>IF(FF$198='Capital Structure'!$R$7,SUM($E$199:FF199),0)</f>
        <v>0</v>
      </c>
      <c r="FG208" s="139">
        <f>IF(FG$198='Capital Structure'!$R$7,SUM($E$199:FG199),0)</f>
        <v>0</v>
      </c>
      <c r="FH208" s="139">
        <f>IF(FH$198='Capital Structure'!$R$7,SUM($E$199:FH199),0)</f>
        <v>0</v>
      </c>
      <c r="FI208" s="139">
        <f>IF(FI$198='Capital Structure'!$R$7,SUM($E$199:FI199),0)</f>
        <v>0</v>
      </c>
      <c r="FJ208" s="139">
        <f>IF(FJ$198='Capital Structure'!$R$7,SUM($E$199:FJ199),0)</f>
        <v>0</v>
      </c>
      <c r="FK208" s="139">
        <f>IF(FK$198='Capital Structure'!$R$7,SUM($E$199:FK199),0)</f>
        <v>0</v>
      </c>
      <c r="FL208" s="139">
        <f>IF(FL$198='Capital Structure'!$R$7,SUM($E$199:FL199),0)</f>
        <v>0</v>
      </c>
      <c r="FM208" s="139">
        <f>IF(FM$198='Capital Structure'!$R$7,SUM($E$199:FM199),0)</f>
        <v>0</v>
      </c>
      <c r="FN208" s="139">
        <f>IF(FN$198='Capital Structure'!$R$7,SUM($E$199:FN199),0)</f>
        <v>0</v>
      </c>
    </row>
    <row r="209" spans="1:170">
      <c r="B209" s="146" t="s">
        <v>328</v>
      </c>
      <c r="E209" s="139">
        <f t="shared" ref="E209:BP209" si="92">E199-E206-E208</f>
        <v>0</v>
      </c>
      <c r="F209" s="139">
        <f t="shared" si="92"/>
        <v>0</v>
      </c>
      <c r="G209" s="139">
        <f t="shared" si="92"/>
        <v>0</v>
      </c>
      <c r="H209" s="139">
        <f t="shared" si="92"/>
        <v>0</v>
      </c>
      <c r="I209" s="139">
        <f t="shared" si="92"/>
        <v>0</v>
      </c>
      <c r="J209" s="139">
        <f t="shared" si="92"/>
        <v>0</v>
      </c>
      <c r="K209" s="139">
        <f t="shared" si="92"/>
        <v>0</v>
      </c>
      <c r="L209" s="139">
        <f t="shared" si="92"/>
        <v>0</v>
      </c>
      <c r="M209" s="139">
        <f t="shared" si="92"/>
        <v>0</v>
      </c>
      <c r="N209" s="139">
        <f t="shared" si="92"/>
        <v>0</v>
      </c>
      <c r="O209" s="139">
        <f t="shared" si="92"/>
        <v>0</v>
      </c>
      <c r="P209" s="139">
        <f t="shared" si="92"/>
        <v>0</v>
      </c>
      <c r="Q209" s="139">
        <f t="shared" si="92"/>
        <v>0</v>
      </c>
      <c r="R209" s="139">
        <f t="shared" si="92"/>
        <v>0</v>
      </c>
      <c r="S209" s="139">
        <f t="shared" si="92"/>
        <v>0</v>
      </c>
      <c r="T209" s="139">
        <f t="shared" si="92"/>
        <v>0</v>
      </c>
      <c r="U209" s="139">
        <f t="shared" si="92"/>
        <v>0</v>
      </c>
      <c r="V209" s="139">
        <f t="shared" si="92"/>
        <v>0</v>
      </c>
      <c r="W209" s="139">
        <f t="shared" si="92"/>
        <v>0</v>
      </c>
      <c r="X209" s="139">
        <f t="shared" si="92"/>
        <v>0</v>
      </c>
      <c r="Y209" s="139">
        <f t="shared" si="92"/>
        <v>0</v>
      </c>
      <c r="Z209" s="139">
        <f t="shared" si="92"/>
        <v>0</v>
      </c>
      <c r="AA209" s="139">
        <f t="shared" si="92"/>
        <v>0</v>
      </c>
      <c r="AB209" s="139">
        <f t="shared" si="92"/>
        <v>0</v>
      </c>
      <c r="AC209" s="139">
        <f t="shared" si="92"/>
        <v>0</v>
      </c>
      <c r="AD209" s="139">
        <f t="shared" si="92"/>
        <v>0</v>
      </c>
      <c r="AE209" s="139">
        <f t="shared" si="92"/>
        <v>0</v>
      </c>
      <c r="AF209" s="139">
        <f t="shared" si="92"/>
        <v>0</v>
      </c>
      <c r="AG209" s="139">
        <f t="shared" si="92"/>
        <v>0</v>
      </c>
      <c r="AH209" s="139">
        <f t="shared" si="92"/>
        <v>0</v>
      </c>
      <c r="AI209" s="139">
        <f t="shared" si="92"/>
        <v>0</v>
      </c>
      <c r="AJ209" s="139">
        <f t="shared" si="92"/>
        <v>0</v>
      </c>
      <c r="AK209" s="139">
        <f t="shared" si="92"/>
        <v>0</v>
      </c>
      <c r="AL209" s="139">
        <f t="shared" si="92"/>
        <v>0</v>
      </c>
      <c r="AM209" s="139">
        <f t="shared" si="92"/>
        <v>0</v>
      </c>
      <c r="AN209" s="139">
        <f t="shared" si="92"/>
        <v>0</v>
      </c>
      <c r="AO209" s="139">
        <f t="shared" si="92"/>
        <v>0</v>
      </c>
      <c r="AP209" s="139">
        <f t="shared" si="92"/>
        <v>0</v>
      </c>
      <c r="AQ209" s="139">
        <f t="shared" si="92"/>
        <v>0</v>
      </c>
      <c r="AR209" s="139">
        <f t="shared" si="92"/>
        <v>0</v>
      </c>
      <c r="AS209" s="139">
        <f t="shared" si="92"/>
        <v>0</v>
      </c>
      <c r="AT209" s="139">
        <f t="shared" si="92"/>
        <v>0</v>
      </c>
      <c r="AU209" s="139">
        <f t="shared" si="92"/>
        <v>0</v>
      </c>
      <c r="AV209" s="139">
        <f t="shared" si="92"/>
        <v>0</v>
      </c>
      <c r="AW209" s="139">
        <f t="shared" si="92"/>
        <v>0</v>
      </c>
      <c r="AX209" s="139">
        <f t="shared" si="92"/>
        <v>0</v>
      </c>
      <c r="AY209" s="139">
        <f t="shared" si="92"/>
        <v>0</v>
      </c>
      <c r="AZ209" s="139">
        <f t="shared" si="92"/>
        <v>0</v>
      </c>
      <c r="BA209" s="139">
        <f t="shared" si="92"/>
        <v>0</v>
      </c>
      <c r="BB209" s="139">
        <f t="shared" si="92"/>
        <v>0</v>
      </c>
      <c r="BC209" s="139">
        <f t="shared" si="92"/>
        <v>0</v>
      </c>
      <c r="BD209" s="139">
        <f t="shared" si="92"/>
        <v>0</v>
      </c>
      <c r="BE209" s="139">
        <f t="shared" si="92"/>
        <v>0</v>
      </c>
      <c r="BF209" s="139">
        <f t="shared" si="92"/>
        <v>0</v>
      </c>
      <c r="BG209" s="139">
        <f t="shared" si="92"/>
        <v>0</v>
      </c>
      <c r="BH209" s="139">
        <f t="shared" si="92"/>
        <v>0</v>
      </c>
      <c r="BI209" s="139">
        <f t="shared" si="92"/>
        <v>0</v>
      </c>
      <c r="BJ209" s="139">
        <f t="shared" si="92"/>
        <v>0</v>
      </c>
      <c r="BK209" s="139">
        <f t="shared" si="92"/>
        <v>0</v>
      </c>
      <c r="BL209" s="139">
        <f t="shared" si="92"/>
        <v>0</v>
      </c>
      <c r="BM209" s="139">
        <f t="shared" si="92"/>
        <v>0</v>
      </c>
      <c r="BN209" s="139">
        <f t="shared" si="92"/>
        <v>0</v>
      </c>
      <c r="BO209" s="139">
        <f t="shared" si="92"/>
        <v>0</v>
      </c>
      <c r="BP209" s="139">
        <f t="shared" si="92"/>
        <v>0</v>
      </c>
      <c r="BQ209" s="139">
        <f t="shared" ref="BQ209:EB209" si="93">BQ199-BQ206-BQ208</f>
        <v>0</v>
      </c>
      <c r="BR209" s="139">
        <f t="shared" si="93"/>
        <v>0</v>
      </c>
      <c r="BS209" s="139">
        <f t="shared" si="93"/>
        <v>0</v>
      </c>
      <c r="BT209" s="139">
        <f t="shared" si="93"/>
        <v>0</v>
      </c>
      <c r="BU209" s="139">
        <f t="shared" si="93"/>
        <v>0</v>
      </c>
      <c r="BV209" s="139">
        <f t="shared" si="93"/>
        <v>0</v>
      </c>
      <c r="BW209" s="139">
        <f t="shared" si="93"/>
        <v>0</v>
      </c>
      <c r="BX209" s="139">
        <f t="shared" si="93"/>
        <v>0</v>
      </c>
      <c r="BY209" s="139">
        <f t="shared" si="93"/>
        <v>0</v>
      </c>
      <c r="BZ209" s="139">
        <f t="shared" si="93"/>
        <v>0</v>
      </c>
      <c r="CA209" s="139">
        <f t="shared" si="93"/>
        <v>0</v>
      </c>
      <c r="CB209" s="139">
        <f t="shared" si="93"/>
        <v>0</v>
      </c>
      <c r="CC209" s="139">
        <f t="shared" si="93"/>
        <v>0</v>
      </c>
      <c r="CD209" s="139">
        <f t="shared" si="93"/>
        <v>0</v>
      </c>
      <c r="CE209" s="139">
        <f t="shared" si="93"/>
        <v>0</v>
      </c>
      <c r="CF209" s="139">
        <f t="shared" si="93"/>
        <v>0</v>
      </c>
      <c r="CG209" s="139">
        <f t="shared" si="93"/>
        <v>0</v>
      </c>
      <c r="CH209" s="139">
        <f t="shared" si="93"/>
        <v>0</v>
      </c>
      <c r="CI209" s="139">
        <f t="shared" si="93"/>
        <v>0</v>
      </c>
      <c r="CJ209" s="139">
        <f t="shared" si="93"/>
        <v>0</v>
      </c>
      <c r="CK209" s="139">
        <f t="shared" si="93"/>
        <v>0</v>
      </c>
      <c r="CL209" s="139">
        <f t="shared" si="93"/>
        <v>0</v>
      </c>
      <c r="CM209" s="139">
        <f t="shared" si="93"/>
        <v>0</v>
      </c>
      <c r="CN209" s="139">
        <f t="shared" si="93"/>
        <v>0</v>
      </c>
      <c r="CO209" s="139">
        <f t="shared" si="93"/>
        <v>0</v>
      </c>
      <c r="CP209" s="139">
        <f t="shared" si="93"/>
        <v>0</v>
      </c>
      <c r="CQ209" s="139">
        <f t="shared" si="93"/>
        <v>0</v>
      </c>
      <c r="CR209" s="139">
        <f t="shared" si="93"/>
        <v>0</v>
      </c>
      <c r="CS209" s="139">
        <f t="shared" si="93"/>
        <v>0</v>
      </c>
      <c r="CT209" s="139">
        <f t="shared" si="93"/>
        <v>0</v>
      </c>
      <c r="CU209" s="139">
        <f t="shared" si="93"/>
        <v>0</v>
      </c>
      <c r="CV209" s="139">
        <f t="shared" si="93"/>
        <v>0</v>
      </c>
      <c r="CW209" s="139">
        <f t="shared" si="93"/>
        <v>0</v>
      </c>
      <c r="CX209" s="139">
        <f t="shared" si="93"/>
        <v>0</v>
      </c>
      <c r="CY209" s="139">
        <f t="shared" si="93"/>
        <v>0</v>
      </c>
      <c r="CZ209" s="139">
        <f t="shared" si="93"/>
        <v>0</v>
      </c>
      <c r="DA209" s="139">
        <f t="shared" si="93"/>
        <v>0</v>
      </c>
      <c r="DB209" s="139">
        <f t="shared" si="93"/>
        <v>0</v>
      </c>
      <c r="DC209" s="139">
        <f t="shared" si="93"/>
        <v>0</v>
      </c>
      <c r="DD209" s="139">
        <f t="shared" si="93"/>
        <v>0</v>
      </c>
      <c r="DE209" s="139">
        <f t="shared" si="93"/>
        <v>0</v>
      </c>
      <c r="DF209" s="139">
        <f t="shared" si="93"/>
        <v>0</v>
      </c>
      <c r="DG209" s="139">
        <f t="shared" si="93"/>
        <v>0</v>
      </c>
      <c r="DH209" s="139">
        <f t="shared" si="93"/>
        <v>0</v>
      </c>
      <c r="DI209" s="139">
        <f t="shared" si="93"/>
        <v>0</v>
      </c>
      <c r="DJ209" s="139">
        <f t="shared" si="93"/>
        <v>0</v>
      </c>
      <c r="DK209" s="139">
        <f t="shared" si="93"/>
        <v>0</v>
      </c>
      <c r="DL209" s="139">
        <f t="shared" si="93"/>
        <v>0</v>
      </c>
      <c r="DM209" s="139">
        <f t="shared" si="93"/>
        <v>0</v>
      </c>
      <c r="DN209" s="139">
        <f t="shared" si="93"/>
        <v>0</v>
      </c>
      <c r="DO209" s="139">
        <f t="shared" si="93"/>
        <v>0</v>
      </c>
      <c r="DP209" s="139">
        <f t="shared" si="93"/>
        <v>0</v>
      </c>
      <c r="DQ209" s="139">
        <f t="shared" si="93"/>
        <v>0</v>
      </c>
      <c r="DR209" s="139">
        <f t="shared" si="93"/>
        <v>0</v>
      </c>
      <c r="DS209" s="139">
        <f t="shared" si="93"/>
        <v>0</v>
      </c>
      <c r="DT209" s="139">
        <f t="shared" si="93"/>
        <v>0</v>
      </c>
      <c r="DU209" s="139">
        <f t="shared" si="93"/>
        <v>0</v>
      </c>
      <c r="DV209" s="139">
        <f t="shared" si="93"/>
        <v>0</v>
      </c>
      <c r="DW209" s="139">
        <f t="shared" si="93"/>
        <v>0</v>
      </c>
      <c r="DX209" s="139">
        <f t="shared" si="93"/>
        <v>0</v>
      </c>
      <c r="DY209" s="139">
        <f t="shared" si="93"/>
        <v>0</v>
      </c>
      <c r="DZ209" s="139">
        <f t="shared" si="93"/>
        <v>0</v>
      </c>
      <c r="EA209" s="139">
        <f t="shared" si="93"/>
        <v>0</v>
      </c>
      <c r="EB209" s="139">
        <f t="shared" si="93"/>
        <v>0</v>
      </c>
      <c r="EC209" s="139">
        <f t="shared" ref="EC209:FN209" si="94">EC199-EC206-EC208</f>
        <v>0</v>
      </c>
      <c r="ED209" s="139">
        <f t="shared" si="94"/>
        <v>0</v>
      </c>
      <c r="EE209" s="139">
        <f t="shared" si="94"/>
        <v>0</v>
      </c>
      <c r="EF209" s="139">
        <f t="shared" si="94"/>
        <v>0</v>
      </c>
      <c r="EG209" s="139">
        <f t="shared" si="94"/>
        <v>0</v>
      </c>
      <c r="EH209" s="139">
        <f t="shared" si="94"/>
        <v>0</v>
      </c>
      <c r="EI209" s="139">
        <f t="shared" si="94"/>
        <v>0</v>
      </c>
      <c r="EJ209" s="139">
        <f t="shared" si="94"/>
        <v>0</v>
      </c>
      <c r="EK209" s="139">
        <f t="shared" si="94"/>
        <v>0</v>
      </c>
      <c r="EL209" s="139">
        <f t="shared" si="94"/>
        <v>0</v>
      </c>
      <c r="EM209" s="139">
        <f t="shared" si="94"/>
        <v>0</v>
      </c>
      <c r="EN209" s="139">
        <f t="shared" si="94"/>
        <v>0</v>
      </c>
      <c r="EO209" s="139">
        <f t="shared" si="94"/>
        <v>0</v>
      </c>
      <c r="EP209" s="139">
        <f t="shared" si="94"/>
        <v>0</v>
      </c>
      <c r="EQ209" s="139">
        <f t="shared" si="94"/>
        <v>0</v>
      </c>
      <c r="ER209" s="139">
        <f t="shared" si="94"/>
        <v>0</v>
      </c>
      <c r="ES209" s="139">
        <f t="shared" si="94"/>
        <v>0</v>
      </c>
      <c r="ET209" s="139">
        <f t="shared" si="94"/>
        <v>0</v>
      </c>
      <c r="EU209" s="139">
        <f t="shared" si="94"/>
        <v>0</v>
      </c>
      <c r="EV209" s="139">
        <f t="shared" si="94"/>
        <v>0</v>
      </c>
      <c r="EW209" s="139">
        <f t="shared" si="94"/>
        <v>0</v>
      </c>
      <c r="EX209" s="139">
        <f t="shared" si="94"/>
        <v>0</v>
      </c>
      <c r="EY209" s="139">
        <f t="shared" si="94"/>
        <v>0</v>
      </c>
      <c r="EZ209" s="139">
        <f t="shared" si="94"/>
        <v>0</v>
      </c>
      <c r="FA209" s="139">
        <f t="shared" si="94"/>
        <v>0</v>
      </c>
      <c r="FB209" s="139">
        <f t="shared" si="94"/>
        <v>0</v>
      </c>
      <c r="FC209" s="139">
        <f t="shared" si="94"/>
        <v>0</v>
      </c>
      <c r="FD209" s="139">
        <f t="shared" si="94"/>
        <v>0</v>
      </c>
      <c r="FE209" s="139">
        <f t="shared" si="94"/>
        <v>0</v>
      </c>
      <c r="FF209" s="139">
        <f t="shared" si="94"/>
        <v>0</v>
      </c>
      <c r="FG209" s="139">
        <f t="shared" si="94"/>
        <v>0</v>
      </c>
      <c r="FH209" s="139">
        <f t="shared" si="94"/>
        <v>0</v>
      </c>
      <c r="FI209" s="139">
        <f t="shared" si="94"/>
        <v>0</v>
      </c>
      <c r="FJ209" s="139">
        <f t="shared" si="94"/>
        <v>0</v>
      </c>
      <c r="FK209" s="139">
        <f t="shared" si="94"/>
        <v>0</v>
      </c>
      <c r="FL209" s="139">
        <f t="shared" si="94"/>
        <v>0</v>
      </c>
      <c r="FM209" s="139">
        <f t="shared" si="94"/>
        <v>0</v>
      </c>
      <c r="FN209" s="139">
        <f t="shared" si="94"/>
        <v>0</v>
      </c>
    </row>
    <row r="210" spans="1:170"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  <c r="AA210" s="139"/>
      <c r="AB210" s="139"/>
      <c r="AC210" s="139"/>
      <c r="AD210" s="139"/>
      <c r="AE210" s="139"/>
      <c r="AF210" s="139"/>
      <c r="AG210" s="139"/>
      <c r="AH210" s="139"/>
      <c r="AI210" s="139"/>
      <c r="AJ210" s="139"/>
      <c r="AK210" s="139"/>
      <c r="AL210" s="139"/>
      <c r="AM210" s="139"/>
      <c r="AN210" s="139"/>
      <c r="AO210" s="139"/>
      <c r="AP210" s="139"/>
      <c r="AQ210" s="139"/>
      <c r="AR210" s="139"/>
      <c r="AS210" s="139"/>
      <c r="AT210" s="139"/>
      <c r="AU210" s="139"/>
      <c r="AV210" s="139"/>
      <c r="AW210" s="139"/>
      <c r="AX210" s="139"/>
      <c r="AY210" s="139"/>
      <c r="AZ210" s="139"/>
      <c r="BA210" s="139"/>
      <c r="BB210" s="139"/>
      <c r="BC210" s="139"/>
      <c r="BD210" s="139"/>
      <c r="BE210" s="139"/>
      <c r="BF210" s="139"/>
      <c r="BG210" s="139"/>
      <c r="BH210" s="139"/>
      <c r="BI210" s="139"/>
      <c r="BJ210" s="139"/>
      <c r="BK210" s="139"/>
      <c r="BL210" s="139"/>
      <c r="BM210" s="139"/>
      <c r="BN210" s="139"/>
      <c r="BO210" s="139"/>
      <c r="BP210" s="139"/>
      <c r="BQ210" s="139"/>
      <c r="BR210" s="139"/>
      <c r="BS210" s="139"/>
      <c r="BT210" s="139"/>
      <c r="BU210" s="139"/>
      <c r="BV210" s="139"/>
      <c r="BW210" s="139"/>
      <c r="BX210" s="139"/>
      <c r="BY210" s="139"/>
      <c r="BZ210" s="139"/>
      <c r="CA210" s="139"/>
      <c r="CB210" s="139"/>
      <c r="CC210" s="139"/>
      <c r="CD210" s="139"/>
      <c r="CE210" s="139"/>
      <c r="CF210" s="139"/>
      <c r="CG210" s="139"/>
      <c r="CH210" s="139"/>
      <c r="CI210" s="139"/>
      <c r="CJ210" s="139"/>
      <c r="CK210" s="139"/>
      <c r="CL210" s="139"/>
      <c r="CM210" s="139"/>
      <c r="CN210" s="139"/>
      <c r="CO210" s="139"/>
      <c r="CP210" s="139"/>
      <c r="CQ210" s="139"/>
      <c r="CR210" s="139"/>
      <c r="CS210" s="139"/>
      <c r="CT210" s="139"/>
      <c r="CU210" s="139"/>
      <c r="CV210" s="139"/>
      <c r="CW210" s="139"/>
      <c r="CX210" s="139"/>
      <c r="CY210" s="139"/>
      <c r="CZ210" s="139"/>
      <c r="DA210" s="139"/>
      <c r="DB210" s="139"/>
      <c r="DC210" s="139"/>
      <c r="DD210" s="139"/>
      <c r="DE210" s="139"/>
      <c r="DF210" s="139"/>
      <c r="DG210" s="139"/>
      <c r="DH210" s="139"/>
      <c r="DI210" s="139"/>
      <c r="DJ210" s="139"/>
      <c r="DK210" s="139"/>
      <c r="DL210" s="139"/>
      <c r="DM210" s="139"/>
      <c r="DN210" s="139"/>
      <c r="DO210" s="139"/>
      <c r="DP210" s="139"/>
      <c r="DQ210" s="139"/>
      <c r="DR210" s="139"/>
      <c r="DS210" s="139"/>
      <c r="DT210" s="139"/>
      <c r="DU210" s="139"/>
      <c r="DV210" s="139"/>
      <c r="DW210" s="139"/>
      <c r="DX210" s="139"/>
      <c r="DY210" s="139"/>
      <c r="DZ210" s="139"/>
      <c r="EA210" s="139"/>
      <c r="EB210" s="139"/>
      <c r="EC210" s="139"/>
      <c r="ED210" s="139"/>
      <c r="EE210" s="139"/>
      <c r="EF210" s="139"/>
      <c r="EG210" s="139"/>
      <c r="EH210" s="139"/>
      <c r="EI210" s="139"/>
      <c r="EJ210" s="139"/>
      <c r="EK210" s="139"/>
      <c r="EL210" s="139"/>
      <c r="EM210" s="139"/>
      <c r="EN210" s="139"/>
      <c r="EO210" s="139"/>
      <c r="EP210" s="139"/>
      <c r="EQ210" s="139"/>
      <c r="ER210" s="139"/>
      <c r="ES210" s="139"/>
      <c r="ET210" s="139"/>
      <c r="EU210" s="139"/>
      <c r="EV210" s="139"/>
      <c r="EW210" s="139"/>
      <c r="EX210" s="139"/>
      <c r="EY210" s="139"/>
      <c r="EZ210" s="139"/>
      <c r="FA210" s="139"/>
      <c r="FB210" s="139"/>
      <c r="FC210" s="139"/>
      <c r="FD210" s="139"/>
      <c r="FE210" s="139"/>
      <c r="FF210" s="139"/>
      <c r="FG210" s="139"/>
      <c r="FH210" s="139"/>
      <c r="FI210" s="139"/>
      <c r="FJ210" s="139"/>
      <c r="FK210" s="139"/>
      <c r="FL210" s="139"/>
      <c r="FM210" s="139"/>
      <c r="FN210" s="139"/>
    </row>
    <row r="211" spans="1:170">
      <c r="A211" s="105" t="s">
        <v>300</v>
      </c>
      <c r="B211" s="105" t="s">
        <v>374</v>
      </c>
      <c r="E211" s="139">
        <f>IF(OR(E198&lt;'Capital Structure'!$Q$7,E198&gt;='Capital Structure'!$R$7),0,-PMT('Capital Structure'!$R$16/12,'Capital Structure'!$S$7,'Capital Structure'!$R$14))</f>
        <v>0</v>
      </c>
      <c r="F211" s="139">
        <f>IF(OR(F198&lt;'Capital Structure'!$Q$7,F198&gt;='Capital Structure'!$R$7),0,-PMT('Capital Structure'!$R$16/12,'Capital Structure'!$S$7,'Capital Structure'!$R$14))</f>
        <v>0</v>
      </c>
      <c r="G211" s="139">
        <f>IF(OR(G198&lt;'Capital Structure'!$Q$7,G198&gt;='Capital Structure'!$R$7),0,-PMT('Capital Structure'!$R$16/12,'Capital Structure'!$S$7,'Capital Structure'!$R$14))</f>
        <v>0</v>
      </c>
      <c r="H211" s="139">
        <f>IF(OR(H198&lt;'Capital Structure'!$Q$7,H198&gt;='Capital Structure'!$R$7),0,-PMT('Capital Structure'!$R$16/12,'Capital Structure'!$S$7,'Capital Structure'!$R$14))</f>
        <v>0</v>
      </c>
      <c r="I211" s="139">
        <f>IF(OR(I198&lt;'Capital Structure'!$Q$7,I198&gt;='Capital Structure'!$R$7),0,-PMT('Capital Structure'!$R$16/12,'Capital Structure'!$S$7,'Capital Structure'!$R$14))</f>
        <v>0</v>
      </c>
      <c r="J211" s="139">
        <f>IF(OR(J198&lt;'Capital Structure'!$Q$7,J198&gt;='Capital Structure'!$R$7),0,-PMT('Capital Structure'!$R$16/12,'Capital Structure'!$S$7,'Capital Structure'!$R$14))</f>
        <v>0</v>
      </c>
      <c r="K211" s="139">
        <f>IF(OR(K198&lt;'Capital Structure'!$Q$7,K198&gt;='Capital Structure'!$R$7),0,-PMT('Capital Structure'!$R$16/12,'Capital Structure'!$S$7,'Capital Structure'!$R$14))</f>
        <v>0</v>
      </c>
      <c r="L211" s="139">
        <f>IF(OR(L198&lt;'Capital Structure'!$Q$7,L198&gt;='Capital Structure'!$R$7),0,-PMT('Capital Structure'!$R$16/12,'Capital Structure'!$S$7,'Capital Structure'!$R$14))</f>
        <v>0</v>
      </c>
      <c r="M211" s="139">
        <f>IF(OR(M198&lt;'Capital Structure'!$Q$7,M198&gt;='Capital Structure'!$R$7),0,-PMT('Capital Structure'!$R$16/12,'Capital Structure'!$S$7,'Capital Structure'!$R$14))</f>
        <v>0</v>
      </c>
      <c r="N211" s="139">
        <f>IF(OR(N198&lt;'Capital Structure'!$Q$7,N198&gt;='Capital Structure'!$R$7),0,-PMT('Capital Structure'!$R$16/12,'Capital Structure'!$S$7,'Capital Structure'!$R$14))</f>
        <v>0</v>
      </c>
      <c r="O211" s="139">
        <f>IF(OR(O198&lt;'Capital Structure'!$Q$7,O198&gt;='Capital Structure'!$R$7),0,-PMT('Capital Structure'!$R$16/12,'Capital Structure'!$S$7,'Capital Structure'!$R$14))</f>
        <v>0</v>
      </c>
      <c r="P211" s="139">
        <f>IF(OR(P198&lt;'Capital Structure'!$Q$7,P198&gt;='Capital Structure'!$R$7),0,-PMT('Capital Structure'!$R$16/12,'Capital Structure'!$S$7,'Capital Structure'!$R$14))</f>
        <v>0</v>
      </c>
      <c r="Q211" s="139">
        <f>IF(OR(Q198&lt;'Capital Structure'!$Q$7,Q198&gt;='Capital Structure'!$R$7),0,-PMT('Capital Structure'!$R$16/12,'Capital Structure'!$S$7,'Capital Structure'!$R$14))</f>
        <v>0</v>
      </c>
      <c r="R211" s="139">
        <f>IF(OR(R198&lt;'Capital Structure'!$Q$7,R198&gt;='Capital Structure'!$R$7),0,-PMT('Capital Structure'!$R$16/12,'Capital Structure'!$S$7,'Capital Structure'!$R$14))</f>
        <v>0</v>
      </c>
      <c r="S211" s="139">
        <f>IF(OR(S198&lt;'Capital Structure'!$Q$7,S198&gt;='Capital Structure'!$R$7),0,-PMT('Capital Structure'!$R$16/12,'Capital Structure'!$S$7,'Capital Structure'!$R$14))</f>
        <v>0</v>
      </c>
      <c r="T211" s="139">
        <f>IF(OR(T198&lt;'Capital Structure'!$Q$7,T198&gt;='Capital Structure'!$R$7),0,-PMT('Capital Structure'!$R$16/12,'Capital Structure'!$S$7,'Capital Structure'!$R$14))</f>
        <v>0</v>
      </c>
      <c r="U211" s="139">
        <f>IF(OR(U198&lt;'Capital Structure'!$Q$7,U198&gt;='Capital Structure'!$R$7),0,-PMT('Capital Structure'!$R$16/12,'Capital Structure'!$S$7,'Capital Structure'!$R$14))</f>
        <v>0</v>
      </c>
      <c r="V211" s="139">
        <f>IF(OR(V198&lt;'Capital Structure'!$Q$7,V198&gt;='Capital Structure'!$R$7),0,-PMT('Capital Structure'!$R$16/12,'Capital Structure'!$S$7,'Capital Structure'!$R$14))</f>
        <v>0</v>
      </c>
      <c r="W211" s="139">
        <f>IF(OR(W198&lt;'Capital Structure'!$Q$7,W198&gt;='Capital Structure'!$R$7),0,-PMT('Capital Structure'!$R$16/12,'Capital Structure'!$S$7,'Capital Structure'!$R$14))</f>
        <v>0</v>
      </c>
      <c r="X211" s="139">
        <f>IF(OR(X198&lt;'Capital Structure'!$Q$7,X198&gt;='Capital Structure'!$R$7),0,-PMT('Capital Structure'!$R$16/12,'Capital Structure'!$S$7,'Capital Structure'!$R$14))</f>
        <v>0</v>
      </c>
      <c r="Y211" s="139">
        <f>IF(OR(Y198&lt;'Capital Structure'!$Q$7,Y198&gt;='Capital Structure'!$R$7),0,-PMT('Capital Structure'!$R$16/12,'Capital Structure'!$S$7,'Capital Structure'!$R$14))</f>
        <v>0</v>
      </c>
      <c r="Z211" s="139">
        <f>IF(OR(Z198&lt;'Capital Structure'!$Q$7,Z198&gt;='Capital Structure'!$R$7),0,-PMT('Capital Structure'!$R$16/12,'Capital Structure'!$S$7,'Capital Structure'!$R$14))</f>
        <v>0</v>
      </c>
      <c r="AA211" s="139">
        <f>IF(OR(AA198&lt;'Capital Structure'!$Q$7,AA198&gt;='Capital Structure'!$R$7),0,-PMT('Capital Structure'!$R$16/12,'Capital Structure'!$S$7,'Capital Structure'!$R$14))</f>
        <v>0</v>
      </c>
      <c r="AB211" s="139">
        <f>IF(OR(AB198&lt;'Capital Structure'!$Q$7,AB198&gt;='Capital Structure'!$R$7),0,-PMT('Capital Structure'!$R$16/12,'Capital Structure'!$S$7,'Capital Structure'!$R$14))</f>
        <v>0</v>
      </c>
      <c r="AC211" s="139">
        <f>IF(OR(AC198&lt;'Capital Structure'!$Q$7,AC198&gt;='Capital Structure'!$R$7),0,-PMT('Capital Structure'!$R$16/12,'Capital Structure'!$S$7,'Capital Structure'!$R$14))</f>
        <v>0</v>
      </c>
      <c r="AD211" s="139">
        <f>IF(OR(AD198&lt;'Capital Structure'!$Q$7,AD198&gt;='Capital Structure'!$R$7),0,-PMT('Capital Structure'!$R$16/12,'Capital Structure'!$S$7,'Capital Structure'!$R$14))</f>
        <v>0</v>
      </c>
      <c r="AE211" s="139">
        <f>IF(OR(AE198&lt;'Capital Structure'!$Q$7,AE198&gt;='Capital Structure'!$R$7),0,-PMT('Capital Structure'!$R$16/12,'Capital Structure'!$S$7,'Capital Structure'!$R$14))</f>
        <v>0</v>
      </c>
      <c r="AF211" s="139">
        <f>IF(OR(AF198&lt;'Capital Structure'!$Q$7,AF198&gt;='Capital Structure'!$R$7),0,-PMT('Capital Structure'!$R$16/12,'Capital Structure'!$S$7,'Capital Structure'!$R$14))</f>
        <v>0</v>
      </c>
      <c r="AG211" s="139">
        <f>IF(OR(AG198&lt;'Capital Structure'!$Q$7,AG198&gt;='Capital Structure'!$R$7),0,-PMT('Capital Structure'!$R$16/12,'Capital Structure'!$S$7,'Capital Structure'!$R$14))</f>
        <v>0</v>
      </c>
      <c r="AH211" s="139">
        <f>IF(OR(AH198&lt;'Capital Structure'!$Q$7,AH198&gt;='Capital Structure'!$R$7),0,-PMT('Capital Structure'!$R$16/12,'Capital Structure'!$S$7,'Capital Structure'!$R$14))</f>
        <v>0</v>
      </c>
      <c r="AI211" s="139">
        <f>IF(OR(AI198&lt;'Capital Structure'!$Q$7,AI198&gt;='Capital Structure'!$R$7),0,-PMT('Capital Structure'!$R$16/12,'Capital Structure'!$S$7,'Capital Structure'!$R$14))</f>
        <v>0</v>
      </c>
      <c r="AJ211" s="139">
        <f>IF(OR(AJ198&lt;'Capital Structure'!$Q$7,AJ198&gt;='Capital Structure'!$R$7),0,-PMT('Capital Structure'!$R$16/12,'Capital Structure'!$S$7,'Capital Structure'!$R$14))</f>
        <v>0</v>
      </c>
      <c r="AK211" s="139">
        <f>IF(OR(AK198&lt;'Capital Structure'!$Q$7,AK198&gt;='Capital Structure'!$R$7),0,-PMT('Capital Structure'!$R$16/12,'Capital Structure'!$S$7,'Capital Structure'!$R$14))</f>
        <v>0</v>
      </c>
      <c r="AL211" s="139">
        <f>IF(OR(AL198&lt;'Capital Structure'!$Q$7,AL198&gt;='Capital Structure'!$R$7),0,-PMT('Capital Structure'!$R$16/12,'Capital Structure'!$S$7,'Capital Structure'!$R$14))</f>
        <v>0</v>
      </c>
      <c r="AM211" s="139">
        <f>IF(OR(AM198&lt;'Capital Structure'!$Q$7,AM198&gt;='Capital Structure'!$R$7),0,-PMT('Capital Structure'!$R$16/12,'Capital Structure'!$S$7,'Capital Structure'!$R$14))</f>
        <v>0</v>
      </c>
      <c r="AN211" s="139">
        <f>IF(OR(AN198&lt;'Capital Structure'!$Q$7,AN198&gt;='Capital Structure'!$R$7),0,-PMT('Capital Structure'!$R$16/12,'Capital Structure'!$S$7,'Capital Structure'!$R$14))</f>
        <v>0</v>
      </c>
      <c r="AO211" s="139">
        <f>IF(OR(AO198&lt;'Capital Structure'!$Q$7,AO198&gt;='Capital Structure'!$R$7),0,-PMT('Capital Structure'!$R$16/12,'Capital Structure'!$S$7,'Capital Structure'!$R$14))</f>
        <v>0</v>
      </c>
      <c r="AP211" s="139">
        <f>IF(OR(AP198&lt;'Capital Structure'!$Q$7,AP198&gt;='Capital Structure'!$R$7),0,-PMT('Capital Structure'!$R$16/12,'Capital Structure'!$S$7,'Capital Structure'!$R$14))</f>
        <v>0</v>
      </c>
      <c r="AQ211" s="139">
        <f>IF(OR(AQ198&lt;'Capital Structure'!$Q$7,AQ198&gt;='Capital Structure'!$R$7),0,-PMT('Capital Structure'!$R$16/12,'Capital Structure'!$S$7,'Capital Structure'!$R$14))</f>
        <v>0</v>
      </c>
      <c r="AR211" s="139">
        <f>IF(OR(AR198&lt;'Capital Structure'!$Q$7,AR198&gt;='Capital Structure'!$R$7),0,-PMT('Capital Structure'!$R$16/12,'Capital Structure'!$S$7,'Capital Structure'!$R$14))</f>
        <v>0</v>
      </c>
      <c r="AS211" s="139">
        <f>IF(OR(AS198&lt;'Capital Structure'!$Q$7,AS198&gt;='Capital Structure'!$R$7),0,-PMT('Capital Structure'!$R$16/12,'Capital Structure'!$S$7,'Capital Structure'!$R$14))</f>
        <v>0</v>
      </c>
      <c r="AT211" s="139">
        <f>IF(OR(AT198&lt;'Capital Structure'!$Q$7,AT198&gt;='Capital Structure'!$R$7),0,-PMT('Capital Structure'!$R$16/12,'Capital Structure'!$S$7,'Capital Structure'!$R$14))</f>
        <v>0</v>
      </c>
      <c r="AU211" s="139">
        <f>IF(OR(AU198&lt;'Capital Structure'!$Q$7,AU198&gt;='Capital Structure'!$R$7),0,-PMT('Capital Structure'!$R$16/12,'Capital Structure'!$S$7,'Capital Structure'!$R$14))</f>
        <v>0</v>
      </c>
      <c r="AV211" s="139">
        <f>IF(OR(AV198&lt;'Capital Structure'!$Q$7,AV198&gt;='Capital Structure'!$R$7),0,-PMT('Capital Structure'!$R$16/12,'Capital Structure'!$S$7,'Capital Structure'!$R$14))</f>
        <v>0</v>
      </c>
      <c r="AW211" s="139">
        <f>IF(OR(AW198&lt;'Capital Structure'!$Q$7,AW198&gt;='Capital Structure'!$R$7),0,-PMT('Capital Structure'!$R$16/12,'Capital Structure'!$S$7,'Capital Structure'!$R$14))</f>
        <v>0</v>
      </c>
      <c r="AX211" s="139">
        <f>IF(OR(AX198&lt;'Capital Structure'!$Q$7,AX198&gt;='Capital Structure'!$R$7),0,-PMT('Capital Structure'!$R$16/12,'Capital Structure'!$S$7,'Capital Structure'!$R$14))</f>
        <v>0</v>
      </c>
      <c r="AY211" s="139">
        <f>IF(OR(AY198&lt;'Capital Structure'!$Q$7,AY198&gt;='Capital Structure'!$R$7),0,-PMT('Capital Structure'!$R$16/12,'Capital Structure'!$S$7,'Capital Structure'!$R$14))</f>
        <v>0</v>
      </c>
      <c r="AZ211" s="139">
        <f>IF(OR(AZ198&lt;'Capital Structure'!$Q$7,AZ198&gt;='Capital Structure'!$R$7),0,-PMT('Capital Structure'!$R$16/12,'Capital Structure'!$S$7,'Capital Structure'!$R$14))</f>
        <v>0</v>
      </c>
      <c r="BA211" s="139">
        <f>IF(OR(BA198&lt;'Capital Structure'!$Q$7,BA198&gt;='Capital Structure'!$R$7),0,-PMT('Capital Structure'!$R$16/12,'Capital Structure'!$S$7,'Capital Structure'!$R$14))</f>
        <v>0</v>
      </c>
      <c r="BB211" s="139">
        <f>IF(OR(BB198&lt;'Capital Structure'!$Q$7,BB198&gt;='Capital Structure'!$R$7),0,-PMT('Capital Structure'!$R$16/12,'Capital Structure'!$S$7,'Capital Structure'!$R$14))</f>
        <v>0</v>
      </c>
      <c r="BC211" s="139">
        <f>IF(OR(BC198&lt;'Capital Structure'!$Q$7,BC198&gt;='Capital Structure'!$R$7),0,-PMT('Capital Structure'!$R$16/12,'Capital Structure'!$S$7,'Capital Structure'!$R$14))</f>
        <v>0</v>
      </c>
      <c r="BD211" s="139">
        <f>IF(OR(BD198&lt;'Capital Structure'!$Q$7,BD198&gt;='Capital Structure'!$R$7),0,-PMT('Capital Structure'!$R$16/12,'Capital Structure'!$S$7,'Capital Structure'!$R$14))</f>
        <v>0</v>
      </c>
      <c r="BE211" s="139">
        <f>IF(OR(BE198&lt;'Capital Structure'!$Q$7,BE198&gt;='Capital Structure'!$R$7),0,-PMT('Capital Structure'!$R$16/12,'Capital Structure'!$S$7,'Capital Structure'!$R$14))</f>
        <v>0</v>
      </c>
      <c r="BF211" s="139">
        <f>IF(OR(BF198&lt;'Capital Structure'!$Q$7,BF198&gt;='Capital Structure'!$R$7),0,-PMT('Capital Structure'!$R$16/12,'Capital Structure'!$S$7,'Capital Structure'!$R$14))</f>
        <v>0</v>
      </c>
      <c r="BG211" s="139">
        <f>IF(OR(BG198&lt;'Capital Structure'!$Q$7,BG198&gt;='Capital Structure'!$R$7),0,-PMT('Capital Structure'!$R$16/12,'Capital Structure'!$S$7,'Capital Structure'!$R$14))</f>
        <v>0</v>
      </c>
      <c r="BH211" s="139">
        <f>IF(OR(BH198&lt;'Capital Structure'!$Q$7,BH198&gt;='Capital Structure'!$R$7),0,-PMT('Capital Structure'!$R$16/12,'Capital Structure'!$S$7,'Capital Structure'!$R$14))</f>
        <v>0</v>
      </c>
      <c r="BI211" s="139">
        <f>IF(OR(BI198&lt;'Capital Structure'!$Q$7,BI198&gt;='Capital Structure'!$R$7),0,-PMT('Capital Structure'!$R$16/12,'Capital Structure'!$S$7,'Capital Structure'!$R$14))</f>
        <v>0</v>
      </c>
      <c r="BJ211" s="139">
        <f>IF(OR(BJ198&lt;'Capital Structure'!$Q$7,BJ198&gt;='Capital Structure'!$R$7),0,-PMT('Capital Structure'!$R$16/12,'Capital Structure'!$S$7,'Capital Structure'!$R$14))</f>
        <v>0</v>
      </c>
      <c r="BK211" s="139">
        <f>IF(OR(BK198&lt;'Capital Structure'!$Q$7,BK198&gt;='Capital Structure'!$R$7),0,-PMT('Capital Structure'!$R$16/12,'Capital Structure'!$S$7,'Capital Structure'!$R$14))</f>
        <v>0</v>
      </c>
      <c r="BL211" s="139">
        <f>IF(OR(BL198&lt;'Capital Structure'!$Q$7,BL198&gt;='Capital Structure'!$R$7),0,-PMT('Capital Structure'!$R$16/12,'Capital Structure'!$S$7,'Capital Structure'!$R$14))</f>
        <v>0</v>
      </c>
      <c r="BM211" s="139">
        <f>IF(OR(BM198&lt;'Capital Structure'!$Q$7,BM198&gt;='Capital Structure'!$R$7),0,-PMT('Capital Structure'!$R$16/12,'Capital Structure'!$S$7,'Capital Structure'!$R$14))</f>
        <v>0</v>
      </c>
      <c r="BN211" s="139">
        <f>IF(OR(BN198&lt;'Capital Structure'!$Q$7,BN198&gt;='Capital Structure'!$R$7),0,-PMT('Capital Structure'!$R$16/12,'Capital Structure'!$S$7,'Capital Structure'!$R$14))</f>
        <v>0</v>
      </c>
      <c r="BO211" s="139">
        <f>IF(OR(BO198&lt;'Capital Structure'!$Q$7,BO198&gt;='Capital Structure'!$R$7),0,-PMT('Capital Structure'!$R$16/12,'Capital Structure'!$S$7,'Capital Structure'!$R$14))</f>
        <v>0</v>
      </c>
      <c r="BP211" s="139">
        <f>IF(OR(BP198&lt;'Capital Structure'!$Q$7,BP198&gt;='Capital Structure'!$R$7),0,-PMT('Capital Structure'!$R$16/12,'Capital Structure'!$S$7,'Capital Structure'!$R$14))</f>
        <v>0</v>
      </c>
      <c r="BQ211" s="139">
        <f>IF(OR(BQ198&lt;'Capital Structure'!$Q$7,BQ198&gt;='Capital Structure'!$R$7),0,-PMT('Capital Structure'!$R$16/12,'Capital Structure'!$S$7,'Capital Structure'!$R$14))</f>
        <v>0</v>
      </c>
      <c r="BR211" s="139">
        <f>IF(OR(BR198&lt;'Capital Structure'!$Q$7,BR198&gt;='Capital Structure'!$R$7),0,-PMT('Capital Structure'!$R$16/12,'Capital Structure'!$S$7,'Capital Structure'!$R$14))</f>
        <v>0</v>
      </c>
      <c r="BS211" s="139">
        <f>IF(OR(BS198&lt;'Capital Structure'!$Q$7,BS198&gt;='Capital Structure'!$R$7),0,-PMT('Capital Structure'!$R$16/12,'Capital Structure'!$S$7,'Capital Structure'!$R$14))</f>
        <v>0</v>
      </c>
      <c r="BT211" s="139">
        <f>IF(OR(BT198&lt;'Capital Structure'!$Q$7,BT198&gt;='Capital Structure'!$R$7),0,-PMT('Capital Structure'!$R$16/12,'Capital Structure'!$S$7,'Capital Structure'!$R$14))</f>
        <v>0</v>
      </c>
      <c r="BU211" s="139">
        <f>IF(OR(BU198&lt;'Capital Structure'!$Q$7,BU198&gt;='Capital Structure'!$R$7),0,-PMT('Capital Structure'!$R$16/12,'Capital Structure'!$S$7,'Capital Structure'!$R$14))</f>
        <v>0</v>
      </c>
      <c r="BV211" s="139">
        <f>IF(OR(BV198&lt;'Capital Structure'!$Q$7,BV198&gt;='Capital Structure'!$R$7),0,-PMT('Capital Structure'!$R$16/12,'Capital Structure'!$S$7,'Capital Structure'!$R$14))</f>
        <v>0</v>
      </c>
      <c r="BW211" s="139">
        <f>IF(OR(BW198&lt;'Capital Structure'!$Q$7,BW198&gt;='Capital Structure'!$R$7),0,-PMT('Capital Structure'!$R$16/12,'Capital Structure'!$S$7,'Capital Structure'!$R$14))</f>
        <v>0</v>
      </c>
      <c r="BX211" s="139">
        <f>IF(OR(BX198&lt;'Capital Structure'!$Q$7,BX198&gt;='Capital Structure'!$R$7),0,-PMT('Capital Structure'!$R$16/12,'Capital Structure'!$S$7,'Capital Structure'!$R$14))</f>
        <v>0</v>
      </c>
      <c r="BY211" s="139">
        <f>IF(OR(BY198&lt;'Capital Structure'!$Q$7,BY198&gt;='Capital Structure'!$R$7),0,-PMT('Capital Structure'!$R$16/12,'Capital Structure'!$S$7,'Capital Structure'!$R$14))</f>
        <v>0</v>
      </c>
      <c r="BZ211" s="139">
        <f>IF(OR(BZ198&lt;'Capital Structure'!$Q$7,BZ198&gt;='Capital Structure'!$R$7),0,-PMT('Capital Structure'!$R$16/12,'Capital Structure'!$S$7,'Capital Structure'!$R$14))</f>
        <v>0</v>
      </c>
      <c r="CA211" s="139">
        <f>IF(OR(CA198&lt;'Capital Structure'!$Q$7,CA198&gt;='Capital Structure'!$R$7),0,-PMT('Capital Structure'!$R$16/12,'Capital Structure'!$S$7,'Capital Structure'!$R$14))</f>
        <v>0</v>
      </c>
      <c r="CB211" s="139">
        <f>IF(OR(CB198&lt;'Capital Structure'!$Q$7,CB198&gt;='Capital Structure'!$R$7),0,-PMT('Capital Structure'!$R$16/12,'Capital Structure'!$S$7,'Capital Structure'!$R$14))</f>
        <v>0</v>
      </c>
      <c r="CC211" s="139">
        <f>IF(OR(CC198&lt;'Capital Structure'!$Q$7,CC198&gt;='Capital Structure'!$R$7),0,-PMT('Capital Structure'!$R$16/12,'Capital Structure'!$S$7,'Capital Structure'!$R$14))</f>
        <v>0</v>
      </c>
      <c r="CD211" s="139">
        <f>IF(OR(CD198&lt;'Capital Structure'!$Q$7,CD198&gt;='Capital Structure'!$R$7),0,-PMT('Capital Structure'!$R$16/12,'Capital Structure'!$S$7,'Capital Structure'!$R$14))</f>
        <v>0</v>
      </c>
      <c r="CE211" s="139">
        <f>IF(OR(CE198&lt;'Capital Structure'!$Q$7,CE198&gt;='Capital Structure'!$R$7),0,-PMT('Capital Structure'!$R$16/12,'Capital Structure'!$S$7,'Capital Structure'!$R$14))</f>
        <v>0</v>
      </c>
      <c r="CF211" s="139">
        <f>IF(OR(CF198&lt;'Capital Structure'!$Q$7,CF198&gt;='Capital Structure'!$R$7),0,-PMT('Capital Structure'!$R$16/12,'Capital Structure'!$S$7,'Capital Structure'!$R$14))</f>
        <v>0</v>
      </c>
      <c r="CG211" s="139">
        <f>IF(OR(CG198&lt;'Capital Structure'!$Q$7,CG198&gt;='Capital Structure'!$R$7),0,-PMT('Capital Structure'!$R$16/12,'Capital Structure'!$S$7,'Capital Structure'!$R$14))</f>
        <v>0</v>
      </c>
      <c r="CH211" s="139">
        <f>IF(OR(CH198&lt;'Capital Structure'!$Q$7,CH198&gt;='Capital Structure'!$R$7),0,-PMT('Capital Structure'!$R$16/12,'Capital Structure'!$S$7,'Capital Structure'!$R$14))</f>
        <v>0</v>
      </c>
      <c r="CI211" s="139">
        <f>IF(OR(CI198&lt;'Capital Structure'!$Q$7,CI198&gt;='Capital Structure'!$R$7),0,-PMT('Capital Structure'!$R$16/12,'Capital Structure'!$S$7,'Capital Structure'!$R$14))</f>
        <v>0</v>
      </c>
      <c r="CJ211" s="139">
        <f>IF(OR(CJ198&lt;'Capital Structure'!$Q$7,CJ198&gt;='Capital Structure'!$R$7),0,-PMT('Capital Structure'!$R$16/12,'Capital Structure'!$S$7,'Capital Structure'!$R$14))</f>
        <v>0</v>
      </c>
      <c r="CK211" s="139">
        <f>IF(OR(CK198&lt;'Capital Structure'!$Q$7,CK198&gt;='Capital Structure'!$R$7),0,-PMT('Capital Structure'!$R$16/12,'Capital Structure'!$S$7,'Capital Structure'!$R$14))</f>
        <v>0</v>
      </c>
      <c r="CL211" s="139">
        <f>IF(OR(CL198&lt;'Capital Structure'!$Q$7,CL198&gt;='Capital Structure'!$R$7),0,-PMT('Capital Structure'!$R$16/12,'Capital Structure'!$S$7,'Capital Structure'!$R$14))</f>
        <v>0</v>
      </c>
      <c r="CM211" s="139">
        <f>IF(OR(CM198&lt;'Capital Structure'!$Q$7,CM198&gt;='Capital Structure'!$R$7),0,-PMT('Capital Structure'!$R$16/12,'Capital Structure'!$S$7,'Capital Structure'!$R$14))</f>
        <v>0</v>
      </c>
      <c r="CN211" s="139">
        <f>IF(OR(CN198&lt;'Capital Structure'!$Q$7,CN198&gt;='Capital Structure'!$R$7),0,-PMT('Capital Structure'!$R$16/12,'Capital Structure'!$S$7,'Capital Structure'!$R$14))</f>
        <v>0</v>
      </c>
      <c r="CO211" s="139">
        <f>IF(OR(CO198&lt;'Capital Structure'!$Q$7,CO198&gt;='Capital Structure'!$R$7),0,-PMT('Capital Structure'!$R$16/12,'Capital Structure'!$S$7,'Capital Structure'!$R$14))</f>
        <v>0</v>
      </c>
      <c r="CP211" s="139">
        <f>IF(OR(CP198&lt;'Capital Structure'!$Q$7,CP198&gt;='Capital Structure'!$R$7),0,-PMT('Capital Structure'!$R$16/12,'Capital Structure'!$S$7,'Capital Structure'!$R$14))</f>
        <v>0</v>
      </c>
      <c r="CQ211" s="139">
        <f>IF(OR(CQ198&lt;'Capital Structure'!$Q$7,CQ198&gt;='Capital Structure'!$R$7),0,-PMT('Capital Structure'!$R$16/12,'Capital Structure'!$S$7,'Capital Structure'!$R$14))</f>
        <v>0</v>
      </c>
      <c r="CR211" s="139">
        <f>IF(OR(CR198&lt;'Capital Structure'!$Q$7,CR198&gt;='Capital Structure'!$R$7),0,-PMT('Capital Structure'!$R$16/12,'Capital Structure'!$S$7,'Capital Structure'!$R$14))</f>
        <v>0</v>
      </c>
      <c r="CS211" s="139">
        <f>IF(OR(CS198&lt;'Capital Structure'!$Q$7,CS198&gt;='Capital Structure'!$R$7),0,-PMT('Capital Structure'!$R$16/12,'Capital Structure'!$S$7,'Capital Structure'!$R$14))</f>
        <v>0</v>
      </c>
      <c r="CT211" s="139">
        <f>IF(OR(CT198&lt;'Capital Structure'!$Q$7,CT198&gt;='Capital Structure'!$R$7),0,-PMT('Capital Structure'!$R$16/12,'Capital Structure'!$S$7,'Capital Structure'!$R$14))</f>
        <v>0</v>
      </c>
      <c r="CU211" s="139">
        <f>IF(OR(CU198&lt;'Capital Structure'!$Q$7,CU198&gt;='Capital Structure'!$R$7),0,-PMT('Capital Structure'!$R$16/12,'Capital Structure'!$S$7,'Capital Structure'!$R$14))</f>
        <v>0</v>
      </c>
      <c r="CV211" s="139">
        <f>IF(OR(CV198&lt;'Capital Structure'!$Q$7,CV198&gt;='Capital Structure'!$R$7),0,-PMT('Capital Structure'!$R$16/12,'Capital Structure'!$S$7,'Capital Structure'!$R$14))</f>
        <v>0</v>
      </c>
      <c r="CW211" s="139">
        <f>IF(OR(CW198&lt;'Capital Structure'!$Q$7,CW198&gt;='Capital Structure'!$R$7),0,-PMT('Capital Structure'!$R$16/12,'Capital Structure'!$S$7,'Capital Structure'!$R$14))</f>
        <v>0</v>
      </c>
      <c r="CX211" s="139">
        <f>IF(OR(CX198&lt;'Capital Structure'!$Q$7,CX198&gt;='Capital Structure'!$R$7),0,-PMT('Capital Structure'!$R$16/12,'Capital Structure'!$S$7,'Capital Structure'!$R$14))</f>
        <v>0</v>
      </c>
      <c r="CY211" s="139">
        <f>IF(OR(CY198&lt;'Capital Structure'!$Q$7,CY198&gt;='Capital Structure'!$R$7),0,-PMT('Capital Structure'!$R$16/12,'Capital Structure'!$S$7,'Capital Structure'!$R$14))</f>
        <v>0</v>
      </c>
      <c r="CZ211" s="139">
        <f>IF(OR(CZ198&lt;'Capital Structure'!$Q$7,CZ198&gt;='Capital Structure'!$R$7),0,-PMT('Capital Structure'!$R$16/12,'Capital Structure'!$S$7,'Capital Structure'!$R$14))</f>
        <v>0</v>
      </c>
      <c r="DA211" s="139">
        <f>IF(OR(DA198&lt;'Capital Structure'!$Q$7,DA198&gt;='Capital Structure'!$R$7),0,-PMT('Capital Structure'!$R$16/12,'Capital Structure'!$S$7,'Capital Structure'!$R$14))</f>
        <v>0</v>
      </c>
      <c r="DB211" s="139">
        <f>IF(OR(DB198&lt;'Capital Structure'!$Q$7,DB198&gt;='Capital Structure'!$R$7),0,-PMT('Capital Structure'!$R$16/12,'Capital Structure'!$S$7,'Capital Structure'!$R$14))</f>
        <v>0</v>
      </c>
      <c r="DC211" s="139">
        <f>IF(OR(DC198&lt;'Capital Structure'!$Q$7,DC198&gt;='Capital Structure'!$R$7),0,-PMT('Capital Structure'!$R$16/12,'Capital Structure'!$S$7,'Capital Structure'!$R$14))</f>
        <v>0</v>
      </c>
      <c r="DD211" s="139">
        <f>IF(OR(DD198&lt;'Capital Structure'!$Q$7,DD198&gt;='Capital Structure'!$R$7),0,-PMT('Capital Structure'!$R$16/12,'Capital Structure'!$S$7,'Capital Structure'!$R$14))</f>
        <v>0</v>
      </c>
      <c r="DE211" s="139">
        <f>IF(OR(DE198&lt;'Capital Structure'!$Q$7,DE198&gt;='Capital Structure'!$R$7),0,-PMT('Capital Structure'!$R$16/12,'Capital Structure'!$S$7,'Capital Structure'!$R$14))</f>
        <v>0</v>
      </c>
      <c r="DF211" s="139">
        <f>IF(OR(DF198&lt;'Capital Structure'!$Q$7,DF198&gt;='Capital Structure'!$R$7),0,-PMT('Capital Structure'!$R$16/12,'Capital Structure'!$S$7,'Capital Structure'!$R$14))</f>
        <v>0</v>
      </c>
      <c r="DG211" s="139">
        <f>IF(OR(DG198&lt;'Capital Structure'!$Q$7,DG198&gt;='Capital Structure'!$R$7),0,-PMT('Capital Structure'!$R$16/12,'Capital Structure'!$S$7,'Capital Structure'!$R$14))</f>
        <v>0</v>
      </c>
      <c r="DH211" s="139">
        <f>IF(OR(DH198&lt;'Capital Structure'!$Q$7,DH198&gt;='Capital Structure'!$R$7),0,-PMT('Capital Structure'!$R$16/12,'Capital Structure'!$S$7,'Capital Structure'!$R$14))</f>
        <v>0</v>
      </c>
      <c r="DI211" s="139">
        <f>IF(OR(DI198&lt;'Capital Structure'!$Q$7,DI198&gt;='Capital Structure'!$R$7),0,-PMT('Capital Structure'!$R$16/12,'Capital Structure'!$S$7,'Capital Structure'!$R$14))</f>
        <v>0</v>
      </c>
      <c r="DJ211" s="139">
        <f>IF(OR(DJ198&lt;'Capital Structure'!$Q$7,DJ198&gt;='Capital Structure'!$R$7),0,-PMT('Capital Structure'!$R$16/12,'Capital Structure'!$S$7,'Capital Structure'!$R$14))</f>
        <v>0</v>
      </c>
      <c r="DK211" s="139">
        <f>IF(OR(DK198&lt;'Capital Structure'!$Q$7,DK198&gt;='Capital Structure'!$R$7),0,-PMT('Capital Structure'!$R$16/12,'Capital Structure'!$S$7,'Capital Structure'!$R$14))</f>
        <v>0</v>
      </c>
      <c r="DL211" s="139">
        <f>IF(OR(DL198&lt;'Capital Structure'!$Q$7,DL198&gt;='Capital Structure'!$R$7),0,-PMT('Capital Structure'!$R$16/12,'Capital Structure'!$S$7,'Capital Structure'!$R$14))</f>
        <v>0</v>
      </c>
      <c r="DM211" s="139">
        <f>IF(OR(DM198&lt;'Capital Structure'!$Q$7,DM198&gt;='Capital Structure'!$R$7),0,-PMT('Capital Structure'!$R$16/12,'Capital Structure'!$S$7,'Capital Structure'!$R$14))</f>
        <v>0</v>
      </c>
      <c r="DN211" s="139">
        <f>IF(OR(DN198&lt;'Capital Structure'!$Q$7,DN198&gt;='Capital Structure'!$R$7),0,-PMT('Capital Structure'!$R$16/12,'Capital Structure'!$S$7,'Capital Structure'!$R$14))</f>
        <v>0</v>
      </c>
      <c r="DO211" s="139">
        <f>IF(OR(DO198&lt;'Capital Structure'!$Q$7,DO198&gt;='Capital Structure'!$R$7),0,-PMT('Capital Structure'!$R$16/12,'Capital Structure'!$S$7,'Capital Structure'!$R$14))</f>
        <v>0</v>
      </c>
      <c r="DP211" s="139">
        <f>IF(OR(DP198&lt;'Capital Structure'!$Q$7,DP198&gt;='Capital Structure'!$R$7),0,-PMT('Capital Structure'!$R$16/12,'Capital Structure'!$S$7,'Capital Structure'!$R$14))</f>
        <v>0</v>
      </c>
      <c r="DQ211" s="139">
        <f>IF(OR(DQ198&lt;'Capital Structure'!$Q$7,DQ198&gt;='Capital Structure'!$R$7),0,-PMT('Capital Structure'!$R$16/12,'Capital Structure'!$S$7,'Capital Structure'!$R$14))</f>
        <v>0</v>
      </c>
      <c r="DR211" s="139">
        <f>IF(OR(DR198&lt;'Capital Structure'!$Q$7,DR198&gt;='Capital Structure'!$R$7),0,-PMT('Capital Structure'!$R$16/12,'Capital Structure'!$S$7,'Capital Structure'!$R$14))</f>
        <v>0</v>
      </c>
      <c r="DS211" s="139">
        <f>IF(OR(DS198&lt;'Capital Structure'!$Q$7,DS198&gt;='Capital Structure'!$R$7),0,-PMT('Capital Structure'!$R$16/12,'Capital Structure'!$S$7,'Capital Structure'!$R$14))</f>
        <v>0</v>
      </c>
      <c r="DT211" s="139">
        <f>IF(OR(DT198&lt;'Capital Structure'!$Q$7,DT198&gt;='Capital Structure'!$R$7),0,-PMT('Capital Structure'!$R$16/12,'Capital Structure'!$S$7,'Capital Structure'!$R$14))</f>
        <v>0</v>
      </c>
      <c r="DU211" s="139">
        <f>IF(OR(DU198&lt;'Capital Structure'!$Q$7,DU198&gt;='Capital Structure'!$R$7),0,-PMT('Capital Structure'!$R$16/12,'Capital Structure'!$S$7,'Capital Structure'!$R$14))</f>
        <v>0</v>
      </c>
      <c r="DV211" s="139">
        <f>IF(OR(DV198&lt;'Capital Structure'!$Q$7,DV198&gt;='Capital Structure'!$R$7),0,-PMT('Capital Structure'!$R$16/12,'Capital Structure'!$S$7,'Capital Structure'!$R$14))</f>
        <v>0</v>
      </c>
      <c r="DW211" s="139">
        <f>IF(OR(DW198&lt;'Capital Structure'!$Q$7,DW198&gt;='Capital Structure'!$R$7),0,-PMT('Capital Structure'!$R$16/12,'Capital Structure'!$S$7,'Capital Structure'!$R$14))</f>
        <v>0</v>
      </c>
      <c r="DX211" s="139">
        <f>IF(OR(DX198&lt;'Capital Structure'!$Q$7,DX198&gt;='Capital Structure'!$R$7),0,-PMT('Capital Structure'!$R$16/12,'Capital Structure'!$S$7,'Capital Structure'!$R$14))</f>
        <v>0</v>
      </c>
      <c r="DY211" s="139">
        <f>IF(OR(DY198&lt;'Capital Structure'!$Q$7,DY198&gt;='Capital Structure'!$R$7),0,-PMT('Capital Structure'!$R$16/12,'Capital Structure'!$S$7,'Capital Structure'!$R$14))</f>
        <v>0</v>
      </c>
      <c r="DZ211" s="139">
        <f>IF(OR(DZ198&lt;'Capital Structure'!$Q$7,DZ198&gt;='Capital Structure'!$R$7),0,-PMT('Capital Structure'!$R$16/12,'Capital Structure'!$S$7,'Capital Structure'!$R$14))</f>
        <v>0</v>
      </c>
      <c r="EA211" s="139">
        <f>IF(OR(EA198&lt;'Capital Structure'!$Q$7,EA198&gt;='Capital Structure'!$R$7),0,-PMT('Capital Structure'!$R$16/12,'Capital Structure'!$S$7,'Capital Structure'!$R$14))</f>
        <v>0</v>
      </c>
      <c r="EB211" s="139">
        <f>IF(OR(EB198&lt;'Capital Structure'!$Q$7,EB198&gt;='Capital Structure'!$R$7),0,-PMT('Capital Structure'!$R$16/12,'Capital Structure'!$S$7,'Capital Structure'!$R$14))</f>
        <v>0</v>
      </c>
      <c r="EC211" s="139">
        <f>IF(OR(EC198&lt;'Capital Structure'!$Q$7,EC198&gt;='Capital Structure'!$R$7),0,-PMT('Capital Structure'!$R$16/12,'Capital Structure'!$S$7,'Capital Structure'!$R$14))</f>
        <v>0</v>
      </c>
      <c r="ED211" s="139">
        <f>IF(OR(ED198&lt;'Capital Structure'!$Q$7,ED198&gt;='Capital Structure'!$R$7),0,-PMT('Capital Structure'!$R$16/12,'Capital Structure'!$S$7,'Capital Structure'!$R$14))</f>
        <v>0</v>
      </c>
      <c r="EE211" s="139">
        <f>IF(OR(EE198&lt;'Capital Structure'!$Q$7,EE198&gt;='Capital Structure'!$R$7),0,-PMT('Capital Structure'!$R$16/12,'Capital Structure'!$S$7,'Capital Structure'!$R$14))</f>
        <v>0</v>
      </c>
      <c r="EF211" s="139">
        <f>IF(OR(EF198&lt;'Capital Structure'!$Q$7,EF198&gt;='Capital Structure'!$R$7),0,-PMT('Capital Structure'!$R$16/12,'Capital Structure'!$S$7,'Capital Structure'!$R$14))</f>
        <v>0</v>
      </c>
      <c r="EG211" s="139">
        <f>IF(OR(EG198&lt;'Capital Structure'!$Q$7,EG198&gt;='Capital Structure'!$R$7),0,-PMT('Capital Structure'!$R$16/12,'Capital Structure'!$S$7,'Capital Structure'!$R$14))</f>
        <v>0</v>
      </c>
      <c r="EH211" s="139">
        <f>IF(OR(EH198&lt;'Capital Structure'!$Q$7,EH198&gt;='Capital Structure'!$R$7),0,-PMT('Capital Structure'!$R$16/12,'Capital Structure'!$S$7,'Capital Structure'!$R$14))</f>
        <v>0</v>
      </c>
      <c r="EI211" s="139">
        <f>IF(OR(EI198&lt;'Capital Structure'!$Q$7,EI198&gt;='Capital Structure'!$R$7),0,-PMT('Capital Structure'!$R$16/12,'Capital Structure'!$S$7,'Capital Structure'!$R$14))</f>
        <v>0</v>
      </c>
      <c r="EJ211" s="139">
        <f>IF(OR(EJ198&lt;'Capital Structure'!$Q$7,EJ198&gt;='Capital Structure'!$R$7),0,-PMT('Capital Structure'!$R$16/12,'Capital Structure'!$S$7,'Capital Structure'!$R$14))</f>
        <v>0</v>
      </c>
      <c r="EK211" s="139">
        <f>IF(OR(EK198&lt;'Capital Structure'!$Q$7,EK198&gt;='Capital Structure'!$R$7),0,-PMT('Capital Structure'!$R$16/12,'Capital Structure'!$S$7,'Capital Structure'!$R$14))</f>
        <v>0</v>
      </c>
      <c r="EL211" s="139">
        <f>IF(OR(EL198&lt;'Capital Structure'!$Q$7,EL198&gt;='Capital Structure'!$R$7),0,-PMT('Capital Structure'!$R$16/12,'Capital Structure'!$S$7,'Capital Structure'!$R$14))</f>
        <v>0</v>
      </c>
      <c r="EM211" s="139">
        <f>IF(OR(EM198&lt;'Capital Structure'!$Q$7,EM198&gt;='Capital Structure'!$R$7),0,-PMT('Capital Structure'!$R$16/12,'Capital Structure'!$S$7,'Capital Structure'!$R$14))</f>
        <v>0</v>
      </c>
      <c r="EN211" s="139">
        <f>IF(OR(EN198&lt;'Capital Structure'!$Q$7,EN198&gt;='Capital Structure'!$R$7),0,-PMT('Capital Structure'!$R$16/12,'Capital Structure'!$S$7,'Capital Structure'!$R$14))</f>
        <v>0</v>
      </c>
      <c r="EO211" s="139">
        <f>IF(OR(EO198&lt;'Capital Structure'!$Q$7,EO198&gt;='Capital Structure'!$R$7),0,-PMT('Capital Structure'!$R$16/12,'Capital Structure'!$S$7,'Capital Structure'!$R$14))</f>
        <v>0</v>
      </c>
      <c r="EP211" s="139">
        <f>IF(OR(EP198&lt;'Capital Structure'!$Q$7,EP198&gt;='Capital Structure'!$R$7),0,-PMT('Capital Structure'!$R$16/12,'Capital Structure'!$S$7,'Capital Structure'!$R$14))</f>
        <v>0</v>
      </c>
      <c r="EQ211" s="139">
        <f>IF(OR(EQ198&lt;'Capital Structure'!$Q$7,EQ198&gt;='Capital Structure'!$R$7),0,-PMT('Capital Structure'!$R$16/12,'Capital Structure'!$S$7,'Capital Structure'!$R$14))</f>
        <v>0</v>
      </c>
      <c r="ER211" s="139">
        <f>IF(OR(ER198&lt;'Capital Structure'!$Q$7,ER198&gt;='Capital Structure'!$R$7),0,-PMT('Capital Structure'!$R$16/12,'Capital Structure'!$S$7,'Capital Structure'!$R$14))</f>
        <v>0</v>
      </c>
      <c r="ES211" s="139">
        <f>IF(OR(ES198&lt;'Capital Structure'!$Q$7,ES198&gt;='Capital Structure'!$R$7),0,-PMT('Capital Structure'!$R$16/12,'Capital Structure'!$S$7,'Capital Structure'!$R$14))</f>
        <v>0</v>
      </c>
      <c r="ET211" s="139">
        <f>IF(OR(ET198&lt;'Capital Structure'!$Q$7,ET198&gt;='Capital Structure'!$R$7),0,-PMT('Capital Structure'!$R$16/12,'Capital Structure'!$S$7,'Capital Structure'!$R$14))</f>
        <v>0</v>
      </c>
      <c r="EU211" s="139">
        <f>IF(OR(EU198&lt;'Capital Structure'!$Q$7,EU198&gt;='Capital Structure'!$R$7),0,-PMT('Capital Structure'!$R$16/12,'Capital Structure'!$S$7,'Capital Structure'!$R$14))</f>
        <v>0</v>
      </c>
      <c r="EV211" s="139">
        <f>IF(OR(EV198&lt;'Capital Structure'!$Q$7,EV198&gt;='Capital Structure'!$R$7),0,-PMT('Capital Structure'!$R$16/12,'Capital Structure'!$S$7,'Capital Structure'!$R$14))</f>
        <v>0</v>
      </c>
      <c r="EW211" s="139">
        <f>IF(OR(EW198&lt;'Capital Structure'!$Q$7,EW198&gt;='Capital Structure'!$R$7),0,-PMT('Capital Structure'!$R$16/12,'Capital Structure'!$S$7,'Capital Structure'!$R$14))</f>
        <v>0</v>
      </c>
      <c r="EX211" s="139">
        <f>IF(OR(EX198&lt;'Capital Structure'!$Q$7,EX198&gt;='Capital Structure'!$R$7),0,-PMT('Capital Structure'!$R$16/12,'Capital Structure'!$S$7,'Capital Structure'!$R$14))</f>
        <v>0</v>
      </c>
      <c r="EY211" s="139">
        <f>IF(OR(EY198&lt;'Capital Structure'!$Q$7,EY198&gt;='Capital Structure'!$R$7),0,-PMT('Capital Structure'!$R$16/12,'Capital Structure'!$S$7,'Capital Structure'!$R$14))</f>
        <v>0</v>
      </c>
      <c r="EZ211" s="139">
        <f>IF(OR(EZ198&lt;'Capital Structure'!$Q$7,EZ198&gt;='Capital Structure'!$R$7),0,-PMT('Capital Structure'!$R$16/12,'Capital Structure'!$S$7,'Capital Structure'!$R$14))</f>
        <v>0</v>
      </c>
      <c r="FA211" s="139">
        <f>IF(OR(FA198&lt;'Capital Structure'!$Q$7,FA198&gt;='Capital Structure'!$R$7),0,-PMT('Capital Structure'!$R$16/12,'Capital Structure'!$S$7,'Capital Structure'!$R$14))</f>
        <v>0</v>
      </c>
      <c r="FB211" s="139">
        <f>IF(OR(FB198&lt;'Capital Structure'!$Q$7,FB198&gt;='Capital Structure'!$R$7),0,-PMT('Capital Structure'!$R$16/12,'Capital Structure'!$S$7,'Capital Structure'!$R$14))</f>
        <v>0</v>
      </c>
      <c r="FC211" s="139">
        <f>IF(OR(FC198&lt;'Capital Structure'!$Q$7,FC198&gt;='Capital Structure'!$R$7),0,-PMT('Capital Structure'!$R$16/12,'Capital Structure'!$S$7,'Capital Structure'!$R$14))</f>
        <v>0</v>
      </c>
      <c r="FD211" s="139">
        <f>IF(OR(FD198&lt;'Capital Structure'!$Q$7,FD198&gt;='Capital Structure'!$R$7),0,-PMT('Capital Structure'!$R$16/12,'Capital Structure'!$S$7,'Capital Structure'!$R$14))</f>
        <v>0</v>
      </c>
      <c r="FE211" s="139">
        <f>IF(OR(FE198&lt;'Capital Structure'!$Q$7,FE198&gt;='Capital Structure'!$R$7),0,-PMT('Capital Structure'!$R$16/12,'Capital Structure'!$S$7,'Capital Structure'!$R$14))</f>
        <v>0</v>
      </c>
      <c r="FF211" s="139">
        <f>IF(OR(FF198&lt;'Capital Structure'!$Q$7,FF198&gt;='Capital Structure'!$R$7),0,-PMT('Capital Structure'!$R$16/12,'Capital Structure'!$S$7,'Capital Structure'!$R$14))</f>
        <v>0</v>
      </c>
      <c r="FG211" s="139">
        <f>IF(OR(FG198&lt;'Capital Structure'!$Q$7,FG198&gt;='Capital Structure'!$R$7),0,-PMT('Capital Structure'!$R$16/12,'Capital Structure'!$S$7,'Capital Structure'!$R$14))</f>
        <v>0</v>
      </c>
      <c r="FH211" s="139">
        <f>IF(OR(FH198&lt;'Capital Structure'!$Q$7,FH198&gt;='Capital Structure'!$R$7),0,-PMT('Capital Structure'!$R$16/12,'Capital Structure'!$S$7,'Capital Structure'!$R$14))</f>
        <v>0</v>
      </c>
      <c r="FI211" s="139">
        <f>IF(OR(FI198&lt;'Capital Structure'!$Q$7,FI198&gt;='Capital Structure'!$R$7),0,-PMT('Capital Structure'!$R$16/12,'Capital Structure'!$S$7,'Capital Structure'!$R$14))</f>
        <v>0</v>
      </c>
      <c r="FJ211" s="139">
        <f>IF(OR(FJ198&lt;'Capital Structure'!$Q$7,FJ198&gt;='Capital Structure'!$R$7),0,-PMT('Capital Structure'!$R$16/12,'Capital Structure'!$S$7,'Capital Structure'!$R$14))</f>
        <v>0</v>
      </c>
      <c r="FK211" s="139">
        <f>IF(OR(FK198&lt;'Capital Structure'!$Q$7,FK198&gt;='Capital Structure'!$R$7),0,-PMT('Capital Structure'!$R$16/12,'Capital Structure'!$S$7,'Capital Structure'!$R$14))</f>
        <v>0</v>
      </c>
      <c r="FL211" s="139">
        <f>IF(OR(FL198&lt;'Capital Structure'!$Q$7,FL198&gt;='Capital Structure'!$R$7),0,-PMT('Capital Structure'!$R$16/12,'Capital Structure'!$S$7,'Capital Structure'!$R$14))</f>
        <v>0</v>
      </c>
      <c r="FM211" s="139">
        <f>IF(OR(FM198&lt;'Capital Structure'!$Q$7,FM198&gt;='Capital Structure'!$R$7),0,-PMT('Capital Structure'!$R$16/12,'Capital Structure'!$S$7,'Capital Structure'!$R$14))</f>
        <v>0</v>
      </c>
      <c r="FN211" s="139">
        <f>IF(OR(FN198&lt;'Capital Structure'!$Q$7,FN198&gt;='Capital Structure'!$R$7),0,-PMT('Capital Structure'!$R$16/12,'Capital Structure'!$S$7,'Capital Structure'!$R$14))</f>
        <v>0</v>
      </c>
    </row>
    <row r="212" spans="1:170">
      <c r="B212" s="139" t="s">
        <v>375</v>
      </c>
      <c r="E212" s="139">
        <f>IF(OR(E198&lt;'Capital Structure'!$Q$7,E198&gt;='Capital Structure'!$R$7),0,-PPMT('Capital Structure'!$R$16/12,E197,'Capital Structure'!$S$7,'Capital Structure'!$R$14))</f>
        <v>0</v>
      </c>
      <c r="F212" s="139">
        <f>IF(OR(F198&lt;'Capital Structure'!$Q$7,F198&gt;='Capital Structure'!$R$7),0,-PPMT('Capital Structure'!$R$16/12,F197,'Capital Structure'!$S$7,'Capital Structure'!$R$14))</f>
        <v>0</v>
      </c>
      <c r="G212" s="139">
        <f>IF(OR(G198&lt;'Capital Structure'!$Q$7,G198&gt;='Capital Structure'!$R$7),0,-PPMT('Capital Structure'!$R$16/12,G197,'Capital Structure'!$S$7,'Capital Structure'!$R$14))</f>
        <v>0</v>
      </c>
      <c r="H212" s="139">
        <f>IF(OR(H198&lt;'Capital Structure'!$Q$7,H198&gt;='Capital Structure'!$R$7),0,-PPMT('Capital Structure'!$R$16/12,H197,'Capital Structure'!$S$7,'Capital Structure'!$R$14))</f>
        <v>0</v>
      </c>
      <c r="I212" s="139">
        <f>IF(OR(I198&lt;'Capital Structure'!$Q$7,I198&gt;='Capital Structure'!$R$7),0,-PPMT('Capital Structure'!$R$16/12,I197,'Capital Structure'!$S$7,'Capital Structure'!$R$14))</f>
        <v>0</v>
      </c>
      <c r="J212" s="139">
        <f>IF(OR(J198&lt;'Capital Structure'!$Q$7,J198&gt;='Capital Structure'!$R$7),0,-PPMT('Capital Structure'!$R$16/12,J197,'Capital Structure'!$S$7,'Capital Structure'!$R$14))</f>
        <v>0</v>
      </c>
      <c r="K212" s="139">
        <f>IF(OR(K198&lt;'Capital Structure'!$Q$7,K198&gt;='Capital Structure'!$R$7),0,-PPMT('Capital Structure'!$R$16/12,K197,'Capital Structure'!$S$7,'Capital Structure'!$R$14))</f>
        <v>0</v>
      </c>
      <c r="L212" s="139">
        <f>IF(OR(L198&lt;'Capital Structure'!$Q$7,L198&gt;='Capital Structure'!$R$7),0,-PPMT('Capital Structure'!$R$16/12,L197,'Capital Structure'!$S$7,'Capital Structure'!$R$14))</f>
        <v>0</v>
      </c>
      <c r="M212" s="139">
        <f>IF(OR(M198&lt;'Capital Structure'!$Q$7,M198&gt;='Capital Structure'!$R$7),0,-PPMT('Capital Structure'!$R$16/12,M197,'Capital Structure'!$S$7,'Capital Structure'!$R$14))</f>
        <v>0</v>
      </c>
      <c r="N212" s="139">
        <f>IF(OR(N198&lt;'Capital Structure'!$Q$7,N198&gt;='Capital Structure'!$R$7),0,-PPMT('Capital Structure'!$R$16/12,N197,'Capital Structure'!$S$7,'Capital Structure'!$R$14))</f>
        <v>0</v>
      </c>
      <c r="O212" s="139">
        <f>IF(OR(O198&lt;'Capital Structure'!$Q$7,O198&gt;='Capital Structure'!$R$7),0,-PPMT('Capital Structure'!$R$16/12,O197,'Capital Structure'!$S$7,'Capital Structure'!$R$14))</f>
        <v>0</v>
      </c>
      <c r="P212" s="139">
        <f>IF(OR(P198&lt;'Capital Structure'!$Q$7,P198&gt;='Capital Structure'!$R$7),0,-PPMT('Capital Structure'!$R$16/12,P197,'Capital Structure'!$S$7,'Capital Structure'!$R$14))</f>
        <v>0</v>
      </c>
      <c r="Q212" s="139">
        <f>IF(OR(Q198&lt;'Capital Structure'!$Q$7,Q198&gt;='Capital Structure'!$R$7),0,-PPMT('Capital Structure'!$R$16/12,Q197,'Capital Structure'!$S$7,'Capital Structure'!$R$14))</f>
        <v>0</v>
      </c>
      <c r="R212" s="139">
        <f>IF(OR(R198&lt;'Capital Structure'!$Q$7,R198&gt;='Capital Structure'!$R$7),0,-PPMT('Capital Structure'!$R$16/12,R197,'Capital Structure'!$S$7,'Capital Structure'!$R$14))</f>
        <v>0</v>
      </c>
      <c r="S212" s="139">
        <f>IF(OR(S198&lt;'Capital Structure'!$Q$7,S198&gt;='Capital Structure'!$R$7),0,-PPMT('Capital Structure'!$R$16/12,S197,'Capital Structure'!$S$7,'Capital Structure'!$R$14))</f>
        <v>0</v>
      </c>
      <c r="T212" s="139">
        <f>IF(OR(T198&lt;'Capital Structure'!$Q$7,T198&gt;='Capital Structure'!$R$7),0,-PPMT('Capital Structure'!$R$16/12,T197,'Capital Structure'!$S$7,'Capital Structure'!$R$14))</f>
        <v>0</v>
      </c>
      <c r="U212" s="139">
        <f>IF(OR(U198&lt;'Capital Structure'!$Q$7,U198&gt;='Capital Structure'!$R$7),0,-PPMT('Capital Structure'!$R$16/12,U197,'Capital Structure'!$S$7,'Capital Structure'!$R$14))</f>
        <v>0</v>
      </c>
      <c r="V212" s="139">
        <f>IF(OR(V198&lt;'Capital Structure'!$Q$7,V198&gt;='Capital Structure'!$R$7),0,-PPMT('Capital Structure'!$R$16/12,V197,'Capital Structure'!$S$7,'Capital Structure'!$R$14))</f>
        <v>0</v>
      </c>
      <c r="W212" s="139">
        <f>IF(OR(W198&lt;'Capital Structure'!$Q$7,W198&gt;='Capital Structure'!$R$7),0,-PPMT('Capital Structure'!$R$16/12,W197,'Capital Structure'!$S$7,'Capital Structure'!$R$14))</f>
        <v>0</v>
      </c>
      <c r="X212" s="139">
        <f>IF(OR(X198&lt;'Capital Structure'!$Q$7,X198&gt;='Capital Structure'!$R$7),0,-PPMT('Capital Structure'!$R$16/12,X197,'Capital Structure'!$S$7,'Capital Structure'!$R$14))</f>
        <v>0</v>
      </c>
      <c r="Y212" s="139">
        <f>IF(OR(Y198&lt;'Capital Structure'!$Q$7,Y198&gt;='Capital Structure'!$R$7),0,-PPMT('Capital Structure'!$R$16/12,Y197,'Capital Structure'!$S$7,'Capital Structure'!$R$14))</f>
        <v>0</v>
      </c>
      <c r="Z212" s="139">
        <f>IF(OR(Z198&lt;'Capital Structure'!$Q$7,Z198&gt;='Capital Structure'!$R$7),0,-PPMT('Capital Structure'!$R$16/12,Z197,'Capital Structure'!$S$7,'Capital Structure'!$R$14))</f>
        <v>0</v>
      </c>
      <c r="AA212" s="139">
        <f>IF(OR(AA198&lt;'Capital Structure'!$Q$7,AA198&gt;='Capital Structure'!$R$7),0,-PPMT('Capital Structure'!$R$16/12,AA197,'Capital Structure'!$S$7,'Capital Structure'!$R$14))</f>
        <v>0</v>
      </c>
      <c r="AB212" s="139">
        <f>IF(OR(AB198&lt;'Capital Structure'!$Q$7,AB198&gt;='Capital Structure'!$R$7),0,-PPMT('Capital Structure'!$R$16/12,AB197,'Capital Structure'!$S$7,'Capital Structure'!$R$14))</f>
        <v>0</v>
      </c>
      <c r="AC212" s="139">
        <f>IF(OR(AC198&lt;'Capital Structure'!$Q$7,AC198&gt;='Capital Structure'!$R$7),0,-PPMT('Capital Structure'!$R$16/12,AC197,'Capital Structure'!$S$7,'Capital Structure'!$R$14))</f>
        <v>0</v>
      </c>
      <c r="AD212" s="139">
        <f>IF(OR(AD198&lt;'Capital Structure'!$Q$7,AD198&gt;='Capital Structure'!$R$7),0,-PPMT('Capital Structure'!$R$16/12,AD197,'Capital Structure'!$S$7,'Capital Structure'!$R$14))</f>
        <v>0</v>
      </c>
      <c r="AE212" s="139">
        <f>IF(OR(AE198&lt;'Capital Structure'!$Q$7,AE198&gt;='Capital Structure'!$R$7),0,-PPMT('Capital Structure'!$R$16/12,AE197,'Capital Structure'!$S$7,'Capital Structure'!$R$14))</f>
        <v>0</v>
      </c>
      <c r="AF212" s="139">
        <f>IF(OR(AF198&lt;'Capital Structure'!$Q$7,AF198&gt;='Capital Structure'!$R$7),0,-PPMT('Capital Structure'!$R$16/12,AF197,'Capital Structure'!$S$7,'Capital Structure'!$R$14))</f>
        <v>0</v>
      </c>
      <c r="AG212" s="139">
        <f>IF(OR(AG198&lt;'Capital Structure'!$Q$7,AG198&gt;='Capital Structure'!$R$7),0,-PPMT('Capital Structure'!$R$16/12,AG197,'Capital Structure'!$S$7,'Capital Structure'!$R$14))</f>
        <v>0</v>
      </c>
      <c r="AH212" s="139">
        <f>IF(OR(AH198&lt;'Capital Structure'!$Q$7,AH198&gt;='Capital Structure'!$R$7),0,-PPMT('Capital Structure'!$R$16/12,AH197,'Capital Structure'!$S$7,'Capital Structure'!$R$14))</f>
        <v>0</v>
      </c>
      <c r="AI212" s="139">
        <f>IF(OR(AI198&lt;'Capital Structure'!$Q$7,AI198&gt;='Capital Structure'!$R$7),0,-PPMT('Capital Structure'!$R$16/12,AI197,'Capital Structure'!$S$7,'Capital Structure'!$R$14))</f>
        <v>0</v>
      </c>
      <c r="AJ212" s="139">
        <f>IF(OR(AJ198&lt;'Capital Structure'!$Q$7,AJ198&gt;='Capital Structure'!$R$7),0,-PPMT('Capital Structure'!$R$16/12,AJ197,'Capital Structure'!$S$7,'Capital Structure'!$R$14))</f>
        <v>0</v>
      </c>
      <c r="AK212" s="139">
        <f>IF(OR(AK198&lt;'Capital Structure'!$Q$7,AK198&gt;='Capital Structure'!$R$7),0,-PPMT('Capital Structure'!$R$16/12,AK197,'Capital Structure'!$S$7,'Capital Structure'!$R$14))</f>
        <v>0</v>
      </c>
      <c r="AL212" s="139">
        <f>IF(OR(AL198&lt;'Capital Structure'!$Q$7,AL198&gt;='Capital Structure'!$R$7),0,-PPMT('Capital Structure'!$R$16/12,AL197,'Capital Structure'!$S$7,'Capital Structure'!$R$14))</f>
        <v>0</v>
      </c>
      <c r="AM212" s="139">
        <f>IF(OR(AM198&lt;'Capital Structure'!$Q$7,AM198&gt;='Capital Structure'!$R$7),0,-PPMT('Capital Structure'!$R$16/12,AM197,'Capital Structure'!$S$7,'Capital Structure'!$R$14))</f>
        <v>0</v>
      </c>
      <c r="AN212" s="139">
        <f>IF(OR(AN198&lt;'Capital Structure'!$Q$7,AN198&gt;='Capital Structure'!$R$7),0,-PPMT('Capital Structure'!$R$16/12,AN197,'Capital Structure'!$S$7,'Capital Structure'!$R$14))</f>
        <v>0</v>
      </c>
      <c r="AO212" s="139">
        <f>IF(OR(AO198&lt;'Capital Structure'!$Q$7,AO198&gt;='Capital Structure'!$R$7),0,-PPMT('Capital Structure'!$R$16/12,AO197,'Capital Structure'!$S$7,'Capital Structure'!$R$14))</f>
        <v>0</v>
      </c>
      <c r="AP212" s="139">
        <f>IF(OR(AP198&lt;'Capital Structure'!$Q$7,AP198&gt;='Capital Structure'!$R$7),0,-PPMT('Capital Structure'!$R$16/12,AP197,'Capital Structure'!$S$7,'Capital Structure'!$R$14))</f>
        <v>0</v>
      </c>
      <c r="AQ212" s="139">
        <f>IF(OR(AQ198&lt;'Capital Structure'!$Q$7,AQ198&gt;='Capital Structure'!$R$7),0,-PPMT('Capital Structure'!$R$16/12,AQ197,'Capital Structure'!$S$7,'Capital Structure'!$R$14))</f>
        <v>0</v>
      </c>
      <c r="AR212" s="139">
        <f>IF(OR(AR198&lt;'Capital Structure'!$Q$7,AR198&gt;='Capital Structure'!$R$7),0,-PPMT('Capital Structure'!$R$16/12,AR197,'Capital Structure'!$S$7,'Capital Structure'!$R$14))</f>
        <v>0</v>
      </c>
      <c r="AS212" s="139">
        <f>IF(OR(AS198&lt;'Capital Structure'!$Q$7,AS198&gt;='Capital Structure'!$R$7),0,-PPMT('Capital Structure'!$R$16/12,AS197,'Capital Structure'!$S$7,'Capital Structure'!$R$14))</f>
        <v>0</v>
      </c>
      <c r="AT212" s="139">
        <f>IF(OR(AT198&lt;'Capital Structure'!$Q$7,AT198&gt;='Capital Structure'!$R$7),0,-PPMT('Capital Structure'!$R$16/12,AT197,'Capital Structure'!$S$7,'Capital Structure'!$R$14))</f>
        <v>0</v>
      </c>
      <c r="AU212" s="139">
        <f>IF(OR(AU198&lt;'Capital Structure'!$Q$7,AU198&gt;='Capital Structure'!$R$7),0,-PPMT('Capital Structure'!$R$16/12,AU197,'Capital Structure'!$S$7,'Capital Structure'!$R$14))</f>
        <v>0</v>
      </c>
      <c r="AV212" s="139">
        <f>IF(OR(AV198&lt;'Capital Structure'!$Q$7,AV198&gt;='Capital Structure'!$R$7),0,-PPMT('Capital Structure'!$R$16/12,AV197,'Capital Structure'!$S$7,'Capital Structure'!$R$14))</f>
        <v>0</v>
      </c>
      <c r="AW212" s="139">
        <f>IF(OR(AW198&lt;'Capital Structure'!$Q$7,AW198&gt;='Capital Structure'!$R$7),0,-PPMT('Capital Structure'!$R$16/12,AW197,'Capital Structure'!$S$7,'Capital Structure'!$R$14))</f>
        <v>0</v>
      </c>
      <c r="AX212" s="139">
        <f>IF(OR(AX198&lt;'Capital Structure'!$Q$7,AX198&gt;='Capital Structure'!$R$7),0,-PPMT('Capital Structure'!$R$16/12,AX197,'Capital Structure'!$S$7,'Capital Structure'!$R$14))</f>
        <v>0</v>
      </c>
      <c r="AY212" s="139">
        <f>IF(OR(AY198&lt;'Capital Structure'!$Q$7,AY198&gt;='Capital Structure'!$R$7),0,-PPMT('Capital Structure'!$R$16/12,AY197,'Capital Structure'!$S$7,'Capital Structure'!$R$14))</f>
        <v>0</v>
      </c>
      <c r="AZ212" s="139">
        <f>IF(OR(AZ198&lt;'Capital Structure'!$Q$7,AZ198&gt;='Capital Structure'!$R$7),0,-PPMT('Capital Structure'!$R$16/12,AZ197,'Capital Structure'!$S$7,'Capital Structure'!$R$14))</f>
        <v>0</v>
      </c>
      <c r="BA212" s="139">
        <f>IF(OR(BA198&lt;'Capital Structure'!$Q$7,BA198&gt;='Capital Structure'!$R$7),0,-PPMT('Capital Structure'!$R$16/12,BA197,'Capital Structure'!$S$7,'Capital Structure'!$R$14))</f>
        <v>0</v>
      </c>
      <c r="BB212" s="139">
        <f>IF(OR(BB198&lt;'Capital Structure'!$Q$7,BB198&gt;='Capital Structure'!$R$7),0,-PPMT('Capital Structure'!$R$16/12,BB197,'Capital Structure'!$S$7,'Capital Structure'!$R$14))</f>
        <v>0</v>
      </c>
      <c r="BC212" s="139">
        <f>IF(OR(BC198&lt;'Capital Structure'!$Q$7,BC198&gt;='Capital Structure'!$R$7),0,-PPMT('Capital Structure'!$R$16/12,BC197,'Capital Structure'!$S$7,'Capital Structure'!$R$14))</f>
        <v>0</v>
      </c>
      <c r="BD212" s="139">
        <f>IF(OR(BD198&lt;'Capital Structure'!$Q$7,BD198&gt;='Capital Structure'!$R$7),0,-PPMT('Capital Structure'!$R$16/12,BD197,'Capital Structure'!$S$7,'Capital Structure'!$R$14))</f>
        <v>0</v>
      </c>
      <c r="BE212" s="139">
        <f>IF(OR(BE198&lt;'Capital Structure'!$Q$7,BE198&gt;='Capital Structure'!$R$7),0,-PPMT('Capital Structure'!$R$16/12,BE197,'Capital Structure'!$S$7,'Capital Structure'!$R$14))</f>
        <v>0</v>
      </c>
      <c r="BF212" s="139">
        <f>IF(OR(BF198&lt;'Capital Structure'!$Q$7,BF198&gt;='Capital Structure'!$R$7),0,-PPMT('Capital Structure'!$R$16/12,BF197,'Capital Structure'!$S$7,'Capital Structure'!$R$14))</f>
        <v>0</v>
      </c>
      <c r="BG212" s="139">
        <f>IF(OR(BG198&lt;'Capital Structure'!$Q$7,BG198&gt;='Capital Structure'!$R$7),0,-PPMT('Capital Structure'!$R$16/12,BG197,'Capital Structure'!$S$7,'Capital Structure'!$R$14))</f>
        <v>0</v>
      </c>
      <c r="BH212" s="139">
        <f>IF(OR(BH198&lt;'Capital Structure'!$Q$7,BH198&gt;='Capital Structure'!$R$7),0,-PPMT('Capital Structure'!$R$16/12,BH197,'Capital Structure'!$S$7,'Capital Structure'!$R$14))</f>
        <v>0</v>
      </c>
      <c r="BI212" s="139">
        <f>IF(OR(BI198&lt;'Capital Structure'!$Q$7,BI198&gt;='Capital Structure'!$R$7),0,-PPMT('Capital Structure'!$R$16/12,BI197,'Capital Structure'!$S$7,'Capital Structure'!$R$14))</f>
        <v>0</v>
      </c>
      <c r="BJ212" s="139">
        <f>IF(OR(BJ198&lt;'Capital Structure'!$Q$7,BJ198&gt;='Capital Structure'!$R$7),0,-PPMT('Capital Structure'!$R$16/12,BJ197,'Capital Structure'!$S$7,'Capital Structure'!$R$14))</f>
        <v>0</v>
      </c>
      <c r="BK212" s="139">
        <f>IF(OR(BK198&lt;'Capital Structure'!$Q$7,BK198&gt;='Capital Structure'!$R$7),0,-PPMT('Capital Structure'!$R$16/12,BK197,'Capital Structure'!$S$7,'Capital Structure'!$R$14))</f>
        <v>0</v>
      </c>
      <c r="BL212" s="139">
        <f>IF(OR(BL198&lt;'Capital Structure'!$Q$7,BL198&gt;='Capital Structure'!$R$7),0,-PPMT('Capital Structure'!$R$16/12,BL197,'Capital Structure'!$S$7,'Capital Structure'!$R$14))</f>
        <v>0</v>
      </c>
      <c r="BM212" s="139">
        <f>IF(OR(BM198&lt;'Capital Structure'!$Q$7,BM198&gt;='Capital Structure'!$R$7),0,-PPMT('Capital Structure'!$R$16/12,BM197,'Capital Structure'!$S$7,'Capital Structure'!$R$14))</f>
        <v>0</v>
      </c>
      <c r="BN212" s="139">
        <f>IF(OR(BN198&lt;'Capital Structure'!$Q$7,BN198&gt;='Capital Structure'!$R$7),0,-PPMT('Capital Structure'!$R$16/12,BN197,'Capital Structure'!$S$7,'Capital Structure'!$R$14))</f>
        <v>0</v>
      </c>
      <c r="BO212" s="139">
        <f>IF(OR(BO198&lt;'Capital Structure'!$Q$7,BO198&gt;='Capital Structure'!$R$7),0,-PPMT('Capital Structure'!$R$16/12,BO197,'Capital Structure'!$S$7,'Capital Structure'!$R$14))</f>
        <v>0</v>
      </c>
      <c r="BP212" s="139">
        <f>IF(OR(BP198&lt;'Capital Structure'!$Q$7,BP198&gt;='Capital Structure'!$R$7),0,-PPMT('Capital Structure'!$R$16/12,BP197,'Capital Structure'!$S$7,'Capital Structure'!$R$14))</f>
        <v>0</v>
      </c>
      <c r="BQ212" s="139">
        <f>IF(OR(BQ198&lt;'Capital Structure'!$Q$7,BQ198&gt;='Capital Structure'!$R$7),0,-PPMT('Capital Structure'!$R$16/12,BQ197,'Capital Structure'!$S$7,'Capital Structure'!$R$14))</f>
        <v>0</v>
      </c>
      <c r="BR212" s="139">
        <f>IF(OR(BR198&lt;'Capital Structure'!$Q$7,BR198&gt;='Capital Structure'!$R$7),0,-PPMT('Capital Structure'!$R$16/12,BR197,'Capital Structure'!$S$7,'Capital Structure'!$R$14))</f>
        <v>0</v>
      </c>
      <c r="BS212" s="139">
        <f>IF(OR(BS198&lt;'Capital Structure'!$Q$7,BS198&gt;='Capital Structure'!$R$7),0,-PPMT('Capital Structure'!$R$16/12,BS197,'Capital Structure'!$S$7,'Capital Structure'!$R$14))</f>
        <v>0</v>
      </c>
      <c r="BT212" s="139">
        <f>IF(OR(BT198&lt;'Capital Structure'!$Q$7,BT198&gt;='Capital Structure'!$R$7),0,-PPMT('Capital Structure'!$R$16/12,BT197,'Capital Structure'!$S$7,'Capital Structure'!$R$14))</f>
        <v>0</v>
      </c>
      <c r="BU212" s="139">
        <f>IF(OR(BU198&lt;'Capital Structure'!$Q$7,BU198&gt;='Capital Structure'!$R$7),0,-PPMT('Capital Structure'!$R$16/12,BU197,'Capital Structure'!$S$7,'Capital Structure'!$R$14))</f>
        <v>0</v>
      </c>
      <c r="BV212" s="139">
        <f>IF(OR(BV198&lt;'Capital Structure'!$Q$7,BV198&gt;='Capital Structure'!$R$7),0,-PPMT('Capital Structure'!$R$16/12,BV197,'Capital Structure'!$S$7,'Capital Structure'!$R$14))</f>
        <v>0</v>
      </c>
      <c r="BW212" s="139">
        <f>IF(OR(BW198&lt;'Capital Structure'!$Q$7,BW198&gt;='Capital Structure'!$R$7),0,-PPMT('Capital Structure'!$R$16/12,BW197,'Capital Structure'!$S$7,'Capital Structure'!$R$14))</f>
        <v>0</v>
      </c>
      <c r="BX212" s="139">
        <f>IF(OR(BX198&lt;'Capital Structure'!$Q$7,BX198&gt;='Capital Structure'!$R$7),0,-PPMT('Capital Structure'!$R$16/12,BX197,'Capital Structure'!$S$7,'Capital Structure'!$R$14))</f>
        <v>0</v>
      </c>
      <c r="BY212" s="139">
        <f>IF(OR(BY198&lt;'Capital Structure'!$Q$7,BY198&gt;='Capital Structure'!$R$7),0,-PPMT('Capital Structure'!$R$16/12,BY197,'Capital Structure'!$S$7,'Capital Structure'!$R$14))</f>
        <v>0</v>
      </c>
      <c r="BZ212" s="139">
        <f>IF(OR(BZ198&lt;'Capital Structure'!$Q$7,BZ198&gt;='Capital Structure'!$R$7),0,-PPMT('Capital Structure'!$R$16/12,BZ197,'Capital Structure'!$S$7,'Capital Structure'!$R$14))</f>
        <v>0</v>
      </c>
      <c r="CA212" s="139">
        <f>IF(OR(CA198&lt;'Capital Structure'!$Q$7,CA198&gt;='Capital Structure'!$R$7),0,-PPMT('Capital Structure'!$R$16/12,CA197,'Capital Structure'!$S$7,'Capital Structure'!$R$14))</f>
        <v>0</v>
      </c>
      <c r="CB212" s="139">
        <f>IF(OR(CB198&lt;'Capital Structure'!$Q$7,CB198&gt;='Capital Structure'!$R$7),0,-PPMT('Capital Structure'!$R$16/12,CB197,'Capital Structure'!$S$7,'Capital Structure'!$R$14))</f>
        <v>0</v>
      </c>
      <c r="CC212" s="139">
        <f>IF(OR(CC198&lt;'Capital Structure'!$Q$7,CC198&gt;='Capital Structure'!$R$7),0,-PPMT('Capital Structure'!$R$16/12,CC197,'Capital Structure'!$S$7,'Capital Structure'!$R$14))</f>
        <v>0</v>
      </c>
      <c r="CD212" s="139">
        <f>IF(OR(CD198&lt;'Capital Structure'!$Q$7,CD198&gt;='Capital Structure'!$R$7),0,-PPMT('Capital Structure'!$R$16/12,CD197,'Capital Structure'!$S$7,'Capital Structure'!$R$14))</f>
        <v>0</v>
      </c>
      <c r="CE212" s="139">
        <f>IF(OR(CE198&lt;'Capital Structure'!$Q$7,CE198&gt;='Capital Structure'!$R$7),0,-PPMT('Capital Structure'!$R$16/12,CE197,'Capital Structure'!$S$7,'Capital Structure'!$R$14))</f>
        <v>0</v>
      </c>
      <c r="CF212" s="139">
        <f>IF(OR(CF198&lt;'Capital Structure'!$Q$7,CF198&gt;='Capital Structure'!$R$7),0,-PPMT('Capital Structure'!$R$16/12,CF197,'Capital Structure'!$S$7,'Capital Structure'!$R$14))</f>
        <v>0</v>
      </c>
      <c r="CG212" s="139">
        <f>IF(OR(CG198&lt;'Capital Structure'!$Q$7,CG198&gt;='Capital Structure'!$R$7),0,-PPMT('Capital Structure'!$R$16/12,CG197,'Capital Structure'!$S$7,'Capital Structure'!$R$14))</f>
        <v>0</v>
      </c>
      <c r="CH212" s="139">
        <f>IF(OR(CH198&lt;'Capital Structure'!$Q$7,CH198&gt;='Capital Structure'!$R$7),0,-PPMT('Capital Structure'!$R$16/12,CH197,'Capital Structure'!$S$7,'Capital Structure'!$R$14))</f>
        <v>0</v>
      </c>
      <c r="CI212" s="139">
        <f>IF(OR(CI198&lt;'Capital Structure'!$Q$7,CI198&gt;='Capital Structure'!$R$7),0,-PPMT('Capital Structure'!$R$16/12,CI197,'Capital Structure'!$S$7,'Capital Structure'!$R$14))</f>
        <v>0</v>
      </c>
      <c r="CJ212" s="139">
        <f>IF(OR(CJ198&lt;'Capital Structure'!$Q$7,CJ198&gt;='Capital Structure'!$R$7),0,-PPMT('Capital Structure'!$R$16/12,CJ197,'Capital Structure'!$S$7,'Capital Structure'!$R$14))</f>
        <v>0</v>
      </c>
      <c r="CK212" s="139">
        <f>IF(OR(CK198&lt;'Capital Structure'!$Q$7,CK198&gt;='Capital Structure'!$R$7),0,-PPMT('Capital Structure'!$R$16/12,CK197,'Capital Structure'!$S$7,'Capital Structure'!$R$14))</f>
        <v>0</v>
      </c>
      <c r="CL212" s="139">
        <f>IF(OR(CL198&lt;'Capital Structure'!$Q$7,CL198&gt;='Capital Structure'!$R$7),0,-PPMT('Capital Structure'!$R$16/12,CL197,'Capital Structure'!$S$7,'Capital Structure'!$R$14))</f>
        <v>0</v>
      </c>
      <c r="CM212" s="139">
        <f>IF(OR(CM198&lt;'Capital Structure'!$Q$7,CM198&gt;='Capital Structure'!$R$7),0,-PPMT('Capital Structure'!$R$16/12,CM197,'Capital Structure'!$S$7,'Capital Structure'!$R$14))</f>
        <v>0</v>
      </c>
      <c r="CN212" s="139">
        <f>IF(OR(CN198&lt;'Capital Structure'!$Q$7,CN198&gt;='Capital Structure'!$R$7),0,-PPMT('Capital Structure'!$R$16/12,CN197,'Capital Structure'!$S$7,'Capital Structure'!$R$14))</f>
        <v>0</v>
      </c>
      <c r="CO212" s="139">
        <f>IF(OR(CO198&lt;'Capital Structure'!$Q$7,CO198&gt;='Capital Structure'!$R$7),0,-PPMT('Capital Structure'!$R$16/12,CO197,'Capital Structure'!$S$7,'Capital Structure'!$R$14))</f>
        <v>0</v>
      </c>
      <c r="CP212" s="139">
        <f>IF(OR(CP198&lt;'Capital Structure'!$Q$7,CP198&gt;='Capital Structure'!$R$7),0,-PPMT('Capital Structure'!$R$16/12,CP197,'Capital Structure'!$S$7,'Capital Structure'!$R$14))</f>
        <v>0</v>
      </c>
      <c r="CQ212" s="139">
        <f>IF(OR(CQ198&lt;'Capital Structure'!$Q$7,CQ198&gt;='Capital Structure'!$R$7),0,-PPMT('Capital Structure'!$R$16/12,CQ197,'Capital Structure'!$S$7,'Capital Structure'!$R$14))</f>
        <v>0</v>
      </c>
      <c r="CR212" s="139">
        <f>IF(OR(CR198&lt;'Capital Structure'!$Q$7,CR198&gt;='Capital Structure'!$R$7),0,-PPMT('Capital Structure'!$R$16/12,CR197,'Capital Structure'!$S$7,'Capital Structure'!$R$14))</f>
        <v>0</v>
      </c>
      <c r="CS212" s="139">
        <f>IF(OR(CS198&lt;'Capital Structure'!$Q$7,CS198&gt;='Capital Structure'!$R$7),0,-PPMT('Capital Structure'!$R$16/12,CS197,'Capital Structure'!$S$7,'Capital Structure'!$R$14))</f>
        <v>0</v>
      </c>
      <c r="CT212" s="139">
        <f>IF(OR(CT198&lt;'Capital Structure'!$Q$7,CT198&gt;='Capital Structure'!$R$7),0,-PPMT('Capital Structure'!$R$16/12,CT197,'Capital Structure'!$S$7,'Capital Structure'!$R$14))</f>
        <v>0</v>
      </c>
      <c r="CU212" s="139">
        <f>IF(OR(CU198&lt;'Capital Structure'!$Q$7,CU198&gt;='Capital Structure'!$R$7),0,-PPMT('Capital Structure'!$R$16/12,CU197,'Capital Structure'!$S$7,'Capital Structure'!$R$14))</f>
        <v>0</v>
      </c>
      <c r="CV212" s="139">
        <f>IF(OR(CV198&lt;'Capital Structure'!$Q$7,CV198&gt;='Capital Structure'!$R$7),0,-PPMT('Capital Structure'!$R$16/12,CV197,'Capital Structure'!$S$7,'Capital Structure'!$R$14))</f>
        <v>0</v>
      </c>
      <c r="CW212" s="139">
        <f>IF(OR(CW198&lt;'Capital Structure'!$Q$7,CW198&gt;='Capital Structure'!$R$7),0,-PPMT('Capital Structure'!$R$16/12,CW197,'Capital Structure'!$S$7,'Capital Structure'!$R$14))</f>
        <v>0</v>
      </c>
      <c r="CX212" s="139">
        <f>IF(OR(CX198&lt;'Capital Structure'!$Q$7,CX198&gt;='Capital Structure'!$R$7),0,-PPMT('Capital Structure'!$R$16/12,CX197,'Capital Structure'!$S$7,'Capital Structure'!$R$14))</f>
        <v>0</v>
      </c>
      <c r="CY212" s="139">
        <f>IF(OR(CY198&lt;'Capital Structure'!$Q$7,CY198&gt;='Capital Structure'!$R$7),0,-PPMT('Capital Structure'!$R$16/12,CY197,'Capital Structure'!$S$7,'Capital Structure'!$R$14))</f>
        <v>0</v>
      </c>
      <c r="CZ212" s="139">
        <f>IF(OR(CZ198&lt;'Capital Structure'!$Q$7,CZ198&gt;='Capital Structure'!$R$7),0,-PPMT('Capital Structure'!$R$16/12,CZ197,'Capital Structure'!$S$7,'Capital Structure'!$R$14))</f>
        <v>0</v>
      </c>
      <c r="DA212" s="139">
        <f>IF(OR(DA198&lt;'Capital Structure'!$Q$7,DA198&gt;='Capital Structure'!$R$7),0,-PPMT('Capital Structure'!$R$16/12,DA197,'Capital Structure'!$S$7,'Capital Structure'!$R$14))</f>
        <v>0</v>
      </c>
      <c r="DB212" s="139">
        <f>IF(OR(DB198&lt;'Capital Structure'!$Q$7,DB198&gt;='Capital Structure'!$R$7),0,-PPMT('Capital Structure'!$R$16/12,DB197,'Capital Structure'!$S$7,'Capital Structure'!$R$14))</f>
        <v>0</v>
      </c>
      <c r="DC212" s="139">
        <f>IF(OR(DC198&lt;'Capital Structure'!$Q$7,DC198&gt;='Capital Structure'!$R$7),0,-PPMT('Capital Structure'!$R$16/12,DC197,'Capital Structure'!$S$7,'Capital Structure'!$R$14))</f>
        <v>0</v>
      </c>
      <c r="DD212" s="139">
        <f>IF(OR(DD198&lt;'Capital Structure'!$Q$7,DD198&gt;='Capital Structure'!$R$7),0,-PPMT('Capital Structure'!$R$16/12,DD197,'Capital Structure'!$S$7,'Capital Structure'!$R$14))</f>
        <v>0</v>
      </c>
      <c r="DE212" s="139">
        <f>IF(OR(DE198&lt;'Capital Structure'!$Q$7,DE198&gt;='Capital Structure'!$R$7),0,-PPMT('Capital Structure'!$R$16/12,DE197,'Capital Structure'!$S$7,'Capital Structure'!$R$14))</f>
        <v>0</v>
      </c>
      <c r="DF212" s="139">
        <f>IF(OR(DF198&lt;'Capital Structure'!$Q$7,DF198&gt;='Capital Structure'!$R$7),0,-PPMT('Capital Structure'!$R$16/12,DF197,'Capital Structure'!$S$7,'Capital Structure'!$R$14))</f>
        <v>0</v>
      </c>
      <c r="DG212" s="139">
        <f>IF(OR(DG198&lt;'Capital Structure'!$Q$7,DG198&gt;='Capital Structure'!$R$7),0,-PPMT('Capital Structure'!$R$16/12,DG197,'Capital Structure'!$S$7,'Capital Structure'!$R$14))</f>
        <v>0</v>
      </c>
      <c r="DH212" s="139">
        <f>IF(OR(DH198&lt;'Capital Structure'!$Q$7,DH198&gt;='Capital Structure'!$R$7),0,-PPMT('Capital Structure'!$R$16/12,DH197,'Capital Structure'!$S$7,'Capital Structure'!$R$14))</f>
        <v>0</v>
      </c>
      <c r="DI212" s="139">
        <f>IF(OR(DI198&lt;'Capital Structure'!$Q$7,DI198&gt;='Capital Structure'!$R$7),0,-PPMT('Capital Structure'!$R$16/12,DI197,'Capital Structure'!$S$7,'Capital Structure'!$R$14))</f>
        <v>0</v>
      </c>
      <c r="DJ212" s="139">
        <f>IF(OR(DJ198&lt;'Capital Structure'!$Q$7,DJ198&gt;='Capital Structure'!$R$7),0,-PPMT('Capital Structure'!$R$16/12,DJ197,'Capital Structure'!$S$7,'Capital Structure'!$R$14))</f>
        <v>0</v>
      </c>
      <c r="DK212" s="139">
        <f>IF(OR(DK198&lt;'Capital Structure'!$Q$7,DK198&gt;='Capital Structure'!$R$7),0,-PPMT('Capital Structure'!$R$16/12,DK197,'Capital Structure'!$S$7,'Capital Structure'!$R$14))</f>
        <v>0</v>
      </c>
      <c r="DL212" s="139">
        <f>IF(OR(DL198&lt;'Capital Structure'!$Q$7,DL198&gt;='Capital Structure'!$R$7),0,-PPMT('Capital Structure'!$R$16/12,DL197,'Capital Structure'!$S$7,'Capital Structure'!$R$14))</f>
        <v>0</v>
      </c>
      <c r="DM212" s="139">
        <f>IF(OR(DM198&lt;'Capital Structure'!$Q$7,DM198&gt;='Capital Structure'!$R$7),0,-PPMT('Capital Structure'!$R$16/12,DM197,'Capital Structure'!$S$7,'Capital Structure'!$R$14))</f>
        <v>0</v>
      </c>
      <c r="DN212" s="139">
        <f>IF(OR(DN198&lt;'Capital Structure'!$Q$7,DN198&gt;='Capital Structure'!$R$7),0,-PPMT('Capital Structure'!$R$16/12,DN197,'Capital Structure'!$S$7,'Capital Structure'!$R$14))</f>
        <v>0</v>
      </c>
      <c r="DO212" s="139">
        <f>IF(OR(DO198&lt;'Capital Structure'!$Q$7,DO198&gt;='Capital Structure'!$R$7),0,-PPMT('Capital Structure'!$R$16/12,DO197,'Capital Structure'!$S$7,'Capital Structure'!$R$14))</f>
        <v>0</v>
      </c>
      <c r="DP212" s="139">
        <f>IF(OR(DP198&lt;'Capital Structure'!$Q$7,DP198&gt;='Capital Structure'!$R$7),0,-PPMT('Capital Structure'!$R$16/12,DP197,'Capital Structure'!$S$7,'Capital Structure'!$R$14))</f>
        <v>0</v>
      </c>
      <c r="DQ212" s="139">
        <f>IF(OR(DQ198&lt;'Capital Structure'!$Q$7,DQ198&gt;='Capital Structure'!$R$7),0,-PPMT('Capital Structure'!$R$16/12,DQ197,'Capital Structure'!$S$7,'Capital Structure'!$R$14))</f>
        <v>0</v>
      </c>
      <c r="DR212" s="139">
        <f>IF(OR(DR198&lt;'Capital Structure'!$Q$7,DR198&gt;='Capital Structure'!$R$7),0,-PPMT('Capital Structure'!$R$16/12,DR197,'Capital Structure'!$S$7,'Capital Structure'!$R$14))</f>
        <v>0</v>
      </c>
      <c r="DS212" s="139">
        <f>IF(OR(DS198&lt;'Capital Structure'!$Q$7,DS198&gt;='Capital Structure'!$R$7),0,-PPMT('Capital Structure'!$R$16/12,DS197,'Capital Structure'!$S$7,'Capital Structure'!$R$14))</f>
        <v>0</v>
      </c>
      <c r="DT212" s="139">
        <f>IF(OR(DT198&lt;'Capital Structure'!$Q$7,DT198&gt;='Capital Structure'!$R$7),0,-PPMT('Capital Structure'!$R$16/12,DT197,'Capital Structure'!$S$7,'Capital Structure'!$R$14))</f>
        <v>0</v>
      </c>
      <c r="DU212" s="139">
        <f>IF(OR(DU198&lt;'Capital Structure'!$Q$7,DU198&gt;='Capital Structure'!$R$7),0,-PPMT('Capital Structure'!$R$16/12,DU197,'Capital Structure'!$S$7,'Capital Structure'!$R$14))</f>
        <v>0</v>
      </c>
      <c r="DV212" s="139">
        <f>IF(OR(DV198&lt;'Capital Structure'!$Q$7,DV198&gt;='Capital Structure'!$R$7),0,-PPMT('Capital Structure'!$R$16/12,DV197,'Capital Structure'!$S$7,'Capital Structure'!$R$14))</f>
        <v>0</v>
      </c>
      <c r="DW212" s="139">
        <f>IF(OR(DW198&lt;'Capital Structure'!$Q$7,DW198&gt;='Capital Structure'!$R$7),0,-PPMT('Capital Structure'!$R$16/12,DW197,'Capital Structure'!$S$7,'Capital Structure'!$R$14))</f>
        <v>0</v>
      </c>
      <c r="DX212" s="139">
        <f>IF(OR(DX198&lt;'Capital Structure'!$Q$7,DX198&gt;='Capital Structure'!$R$7),0,-PPMT('Capital Structure'!$R$16/12,DX197,'Capital Structure'!$S$7,'Capital Structure'!$R$14))</f>
        <v>0</v>
      </c>
      <c r="DY212" s="139">
        <f>IF(OR(DY198&lt;'Capital Structure'!$Q$7,DY198&gt;='Capital Structure'!$R$7),0,-PPMT('Capital Structure'!$R$16/12,DY197,'Capital Structure'!$S$7,'Capital Structure'!$R$14))</f>
        <v>0</v>
      </c>
      <c r="DZ212" s="139">
        <f>IF(OR(DZ198&lt;'Capital Structure'!$Q$7,DZ198&gt;='Capital Structure'!$R$7),0,-PPMT('Capital Structure'!$R$16/12,DZ197,'Capital Structure'!$S$7,'Capital Structure'!$R$14))</f>
        <v>0</v>
      </c>
      <c r="EA212" s="139">
        <f>IF(OR(EA198&lt;'Capital Structure'!$Q$7,EA198&gt;='Capital Structure'!$R$7),0,-PPMT('Capital Structure'!$R$16/12,EA197,'Capital Structure'!$S$7,'Capital Structure'!$R$14))</f>
        <v>0</v>
      </c>
      <c r="EB212" s="139">
        <f>IF(OR(EB198&lt;'Capital Structure'!$Q$7,EB198&gt;='Capital Structure'!$R$7),0,-PPMT('Capital Structure'!$R$16/12,EB197,'Capital Structure'!$S$7,'Capital Structure'!$R$14))</f>
        <v>0</v>
      </c>
      <c r="EC212" s="139">
        <f>IF(OR(EC198&lt;'Capital Structure'!$Q$7,EC198&gt;='Capital Structure'!$R$7),0,-PPMT('Capital Structure'!$R$16/12,EC197,'Capital Structure'!$S$7,'Capital Structure'!$R$14))</f>
        <v>0</v>
      </c>
      <c r="ED212" s="139">
        <f>IF(OR(ED198&lt;'Capital Structure'!$Q$7,ED198&gt;='Capital Structure'!$R$7),0,-PPMT('Capital Structure'!$R$16/12,ED197,'Capital Structure'!$S$7,'Capital Structure'!$R$14))</f>
        <v>0</v>
      </c>
      <c r="EE212" s="139">
        <f>IF(OR(EE198&lt;'Capital Structure'!$Q$7,EE198&gt;='Capital Structure'!$R$7),0,-PPMT('Capital Structure'!$R$16/12,EE197,'Capital Structure'!$S$7,'Capital Structure'!$R$14))</f>
        <v>0</v>
      </c>
      <c r="EF212" s="139">
        <f>IF(OR(EF198&lt;'Capital Structure'!$Q$7,EF198&gt;='Capital Structure'!$R$7),0,-PPMT('Capital Structure'!$R$16/12,EF197,'Capital Structure'!$S$7,'Capital Structure'!$R$14))</f>
        <v>0</v>
      </c>
      <c r="EG212" s="139">
        <f>IF(OR(EG198&lt;'Capital Structure'!$Q$7,EG198&gt;='Capital Structure'!$R$7),0,-PPMT('Capital Structure'!$R$16/12,EG197,'Capital Structure'!$S$7,'Capital Structure'!$R$14))</f>
        <v>0</v>
      </c>
      <c r="EH212" s="139">
        <f>IF(OR(EH198&lt;'Capital Structure'!$Q$7,EH198&gt;='Capital Structure'!$R$7),0,-PPMT('Capital Structure'!$R$16/12,EH197,'Capital Structure'!$S$7,'Capital Structure'!$R$14))</f>
        <v>0</v>
      </c>
      <c r="EI212" s="139">
        <f>IF(OR(EI198&lt;'Capital Structure'!$Q$7,EI198&gt;='Capital Structure'!$R$7),0,-PPMT('Capital Structure'!$R$16/12,EI197,'Capital Structure'!$S$7,'Capital Structure'!$R$14))</f>
        <v>0</v>
      </c>
      <c r="EJ212" s="139">
        <f>IF(OR(EJ198&lt;'Capital Structure'!$Q$7,EJ198&gt;='Capital Structure'!$R$7),0,-PPMT('Capital Structure'!$R$16/12,EJ197,'Capital Structure'!$S$7,'Capital Structure'!$R$14))</f>
        <v>0</v>
      </c>
      <c r="EK212" s="139">
        <f>IF(OR(EK198&lt;'Capital Structure'!$Q$7,EK198&gt;='Capital Structure'!$R$7),0,-PPMT('Capital Structure'!$R$16/12,EK197,'Capital Structure'!$S$7,'Capital Structure'!$R$14))</f>
        <v>0</v>
      </c>
      <c r="EL212" s="139">
        <f>IF(OR(EL198&lt;'Capital Structure'!$Q$7,EL198&gt;='Capital Structure'!$R$7),0,-PPMT('Capital Structure'!$R$16/12,EL197,'Capital Structure'!$S$7,'Capital Structure'!$R$14))</f>
        <v>0</v>
      </c>
      <c r="EM212" s="139">
        <f>IF(OR(EM198&lt;'Capital Structure'!$Q$7,EM198&gt;='Capital Structure'!$R$7),0,-PPMT('Capital Structure'!$R$16/12,EM197,'Capital Structure'!$S$7,'Capital Structure'!$R$14))</f>
        <v>0</v>
      </c>
      <c r="EN212" s="139">
        <f>IF(OR(EN198&lt;'Capital Structure'!$Q$7,EN198&gt;='Capital Structure'!$R$7),0,-PPMT('Capital Structure'!$R$16/12,EN197,'Capital Structure'!$S$7,'Capital Structure'!$R$14))</f>
        <v>0</v>
      </c>
      <c r="EO212" s="139">
        <f>IF(OR(EO198&lt;'Capital Structure'!$Q$7,EO198&gt;='Capital Structure'!$R$7),0,-PPMT('Capital Structure'!$R$16/12,EO197,'Capital Structure'!$S$7,'Capital Structure'!$R$14))</f>
        <v>0</v>
      </c>
      <c r="EP212" s="139">
        <f>IF(OR(EP198&lt;'Capital Structure'!$Q$7,EP198&gt;='Capital Structure'!$R$7),0,-PPMT('Capital Structure'!$R$16/12,EP197,'Capital Structure'!$S$7,'Capital Structure'!$R$14))</f>
        <v>0</v>
      </c>
      <c r="EQ212" s="139">
        <f>IF(OR(EQ198&lt;'Capital Structure'!$Q$7,EQ198&gt;='Capital Structure'!$R$7),0,-PPMT('Capital Structure'!$R$16/12,EQ197,'Capital Structure'!$S$7,'Capital Structure'!$R$14))</f>
        <v>0</v>
      </c>
      <c r="ER212" s="139">
        <f>IF(OR(ER198&lt;'Capital Structure'!$Q$7,ER198&gt;='Capital Structure'!$R$7),0,-PPMT('Capital Structure'!$R$16/12,ER197,'Capital Structure'!$S$7,'Capital Structure'!$R$14))</f>
        <v>0</v>
      </c>
      <c r="ES212" s="139">
        <f>IF(OR(ES198&lt;'Capital Structure'!$Q$7,ES198&gt;='Capital Structure'!$R$7),0,-PPMT('Capital Structure'!$R$16/12,ES197,'Capital Structure'!$S$7,'Capital Structure'!$R$14))</f>
        <v>0</v>
      </c>
      <c r="ET212" s="139">
        <f>IF(OR(ET198&lt;'Capital Structure'!$Q$7,ET198&gt;='Capital Structure'!$R$7),0,-PPMT('Capital Structure'!$R$16/12,ET197,'Capital Structure'!$S$7,'Capital Structure'!$R$14))</f>
        <v>0</v>
      </c>
      <c r="EU212" s="139">
        <f>IF(OR(EU198&lt;'Capital Structure'!$Q$7,EU198&gt;='Capital Structure'!$R$7),0,-PPMT('Capital Structure'!$R$16/12,EU197,'Capital Structure'!$S$7,'Capital Structure'!$R$14))</f>
        <v>0</v>
      </c>
      <c r="EV212" s="139">
        <f>IF(OR(EV198&lt;'Capital Structure'!$Q$7,EV198&gt;='Capital Structure'!$R$7),0,-PPMT('Capital Structure'!$R$16/12,EV197,'Capital Structure'!$S$7,'Capital Structure'!$R$14))</f>
        <v>0</v>
      </c>
      <c r="EW212" s="139">
        <f>IF(OR(EW198&lt;'Capital Structure'!$Q$7,EW198&gt;='Capital Structure'!$R$7),0,-PPMT('Capital Structure'!$R$16/12,EW197,'Capital Structure'!$S$7,'Capital Structure'!$R$14))</f>
        <v>0</v>
      </c>
      <c r="EX212" s="139">
        <f>IF(OR(EX198&lt;'Capital Structure'!$Q$7,EX198&gt;='Capital Structure'!$R$7),0,-PPMT('Capital Structure'!$R$16/12,EX197,'Capital Structure'!$S$7,'Capital Structure'!$R$14))</f>
        <v>0</v>
      </c>
      <c r="EY212" s="139">
        <f>IF(OR(EY198&lt;'Capital Structure'!$Q$7,EY198&gt;='Capital Structure'!$R$7),0,-PPMT('Capital Structure'!$R$16/12,EY197,'Capital Structure'!$S$7,'Capital Structure'!$R$14))</f>
        <v>0</v>
      </c>
      <c r="EZ212" s="139">
        <f>IF(OR(EZ198&lt;'Capital Structure'!$Q$7,EZ198&gt;='Capital Structure'!$R$7),0,-PPMT('Capital Structure'!$R$16/12,EZ197,'Capital Structure'!$S$7,'Capital Structure'!$R$14))</f>
        <v>0</v>
      </c>
      <c r="FA212" s="139">
        <f>IF(OR(FA198&lt;'Capital Structure'!$Q$7,FA198&gt;='Capital Structure'!$R$7),0,-PPMT('Capital Structure'!$R$16/12,FA197,'Capital Structure'!$S$7,'Capital Structure'!$R$14))</f>
        <v>0</v>
      </c>
      <c r="FB212" s="139">
        <f>IF(OR(FB198&lt;'Capital Structure'!$Q$7,FB198&gt;='Capital Structure'!$R$7),0,-PPMT('Capital Structure'!$R$16/12,FB197,'Capital Structure'!$S$7,'Capital Structure'!$R$14))</f>
        <v>0</v>
      </c>
      <c r="FC212" s="139">
        <f>IF(OR(FC198&lt;'Capital Structure'!$Q$7,FC198&gt;='Capital Structure'!$R$7),0,-PPMT('Capital Structure'!$R$16/12,FC197,'Capital Structure'!$S$7,'Capital Structure'!$R$14))</f>
        <v>0</v>
      </c>
      <c r="FD212" s="139">
        <f>IF(OR(FD198&lt;'Capital Structure'!$Q$7,FD198&gt;='Capital Structure'!$R$7),0,-PPMT('Capital Structure'!$R$16/12,FD197,'Capital Structure'!$S$7,'Capital Structure'!$R$14))</f>
        <v>0</v>
      </c>
      <c r="FE212" s="139">
        <f>IF(OR(FE198&lt;'Capital Structure'!$Q$7,FE198&gt;='Capital Structure'!$R$7),0,-PPMT('Capital Structure'!$R$16/12,FE197,'Capital Structure'!$S$7,'Capital Structure'!$R$14))</f>
        <v>0</v>
      </c>
      <c r="FF212" s="139">
        <f>IF(OR(FF198&lt;'Capital Structure'!$Q$7,FF198&gt;='Capital Structure'!$R$7),0,-PPMT('Capital Structure'!$R$16/12,FF197,'Capital Structure'!$S$7,'Capital Structure'!$R$14))</f>
        <v>0</v>
      </c>
      <c r="FG212" s="139">
        <f>IF(OR(FG198&lt;'Capital Structure'!$Q$7,FG198&gt;='Capital Structure'!$R$7),0,-PPMT('Capital Structure'!$R$16/12,FG197,'Capital Structure'!$S$7,'Capital Structure'!$R$14))</f>
        <v>0</v>
      </c>
      <c r="FH212" s="139">
        <f>IF(OR(FH198&lt;'Capital Structure'!$Q$7,FH198&gt;='Capital Structure'!$R$7),0,-PPMT('Capital Structure'!$R$16/12,FH197,'Capital Structure'!$S$7,'Capital Structure'!$R$14))</f>
        <v>0</v>
      </c>
      <c r="FI212" s="139">
        <f>IF(OR(FI198&lt;'Capital Structure'!$Q$7,FI198&gt;='Capital Structure'!$R$7),0,-PPMT('Capital Structure'!$R$16/12,FI197,'Capital Structure'!$S$7,'Capital Structure'!$R$14))</f>
        <v>0</v>
      </c>
      <c r="FJ212" s="139">
        <f>IF(OR(FJ198&lt;'Capital Structure'!$Q$7,FJ198&gt;='Capital Structure'!$R$7),0,-PPMT('Capital Structure'!$R$16/12,FJ197,'Capital Structure'!$S$7,'Capital Structure'!$R$14))</f>
        <v>0</v>
      </c>
      <c r="FK212" s="139">
        <f>IF(OR(FK198&lt;'Capital Structure'!$Q$7,FK198&gt;='Capital Structure'!$R$7),0,-PPMT('Capital Structure'!$R$16/12,FK197,'Capital Structure'!$S$7,'Capital Structure'!$R$14))</f>
        <v>0</v>
      </c>
      <c r="FL212" s="139">
        <f>IF(OR(FL198&lt;'Capital Structure'!$Q$7,FL198&gt;='Capital Structure'!$R$7),0,-PPMT('Capital Structure'!$R$16/12,FL197,'Capital Structure'!$S$7,'Capital Structure'!$R$14))</f>
        <v>0</v>
      </c>
      <c r="FM212" s="139">
        <f>IF(OR(FM198&lt;'Capital Structure'!$Q$7,FM198&gt;='Capital Structure'!$R$7),0,-PPMT('Capital Structure'!$R$16/12,FM197,'Capital Structure'!$S$7,'Capital Structure'!$R$14))</f>
        <v>0</v>
      </c>
      <c r="FN212" s="139">
        <f>IF(OR(FN198&lt;'Capital Structure'!$Q$7,FN198&gt;='Capital Structure'!$R$7),0,-PPMT('Capital Structure'!$R$16/12,FN197,'Capital Structure'!$S$7,'Capital Structure'!$R$14))</f>
        <v>0</v>
      </c>
    </row>
    <row r="213" spans="1:170">
      <c r="B213" s="139" t="s">
        <v>351</v>
      </c>
      <c r="E213" s="139">
        <f>IF(OR(E198&lt;'Capital Structure'!$Q$7,E198&gt;='Capital Structure'!$R$7),0,-IPMT('Capital Structure'!$R$16/12,E197,'Capital Structure'!$S$7,'Capital Structure'!$R$14))</f>
        <v>0</v>
      </c>
      <c r="F213" s="139">
        <f>IF(OR(F198&lt;'Capital Structure'!$Q$7,F198&gt;='Capital Structure'!$R$7),0,-IPMT('Capital Structure'!$R$16/12,F197,'Capital Structure'!$S$7,'Capital Structure'!$R$14))</f>
        <v>0</v>
      </c>
      <c r="G213" s="139">
        <f>IF(OR(G198&lt;'Capital Structure'!$Q$7,G198&gt;='Capital Structure'!$R$7),0,-IPMT('Capital Structure'!$R$16/12,G197,'Capital Structure'!$S$7,'Capital Structure'!$R$14))</f>
        <v>0</v>
      </c>
      <c r="H213" s="139">
        <f>IF(OR(H198&lt;'Capital Structure'!$Q$7,H198&gt;='Capital Structure'!$R$7),0,-IPMT('Capital Structure'!$R$16/12,H197,'Capital Structure'!$S$7,'Capital Structure'!$R$14))</f>
        <v>0</v>
      </c>
      <c r="I213" s="139">
        <f>IF(OR(I198&lt;'Capital Structure'!$Q$7,I198&gt;='Capital Structure'!$R$7),0,-IPMT('Capital Structure'!$R$16/12,I197,'Capital Structure'!$S$7,'Capital Structure'!$R$14))</f>
        <v>0</v>
      </c>
      <c r="J213" s="139">
        <f>IF(OR(J198&lt;'Capital Structure'!$Q$7,J198&gt;='Capital Structure'!$R$7),0,-IPMT('Capital Structure'!$R$16/12,J197,'Capital Structure'!$S$7,'Capital Structure'!$R$14))</f>
        <v>0</v>
      </c>
      <c r="K213" s="139">
        <f>IF(OR(K198&lt;'Capital Structure'!$Q$7,K198&gt;='Capital Structure'!$R$7),0,-IPMT('Capital Structure'!$R$16/12,K197,'Capital Structure'!$S$7,'Capital Structure'!$R$14))</f>
        <v>0</v>
      </c>
      <c r="L213" s="139">
        <f>IF(OR(L198&lt;'Capital Structure'!$Q$7,L198&gt;='Capital Structure'!$R$7),0,-IPMT('Capital Structure'!$R$16/12,L197,'Capital Structure'!$S$7,'Capital Structure'!$R$14))</f>
        <v>0</v>
      </c>
      <c r="M213" s="139">
        <f>IF(OR(M198&lt;'Capital Structure'!$Q$7,M198&gt;='Capital Structure'!$R$7),0,-IPMT('Capital Structure'!$R$16/12,M197,'Capital Structure'!$S$7,'Capital Structure'!$R$14))</f>
        <v>0</v>
      </c>
      <c r="N213" s="139">
        <f>IF(OR(N198&lt;'Capital Structure'!$Q$7,N198&gt;='Capital Structure'!$R$7),0,-IPMT('Capital Structure'!$R$16/12,N197,'Capital Structure'!$S$7,'Capital Structure'!$R$14))</f>
        <v>0</v>
      </c>
      <c r="O213" s="139">
        <f>IF(OR(O198&lt;'Capital Structure'!$Q$7,O198&gt;='Capital Structure'!$R$7),0,-IPMT('Capital Structure'!$R$16/12,O197,'Capital Structure'!$S$7,'Capital Structure'!$R$14))</f>
        <v>0</v>
      </c>
      <c r="P213" s="139">
        <f>IF(OR(P198&lt;'Capital Structure'!$Q$7,P198&gt;='Capital Structure'!$R$7),0,-IPMT('Capital Structure'!$R$16/12,P197,'Capital Structure'!$S$7,'Capital Structure'!$R$14))</f>
        <v>0</v>
      </c>
      <c r="Q213" s="139">
        <f>IF(OR(Q198&lt;'Capital Structure'!$Q$7,Q198&gt;='Capital Structure'!$R$7),0,-IPMT('Capital Structure'!$R$16/12,Q197,'Capital Structure'!$S$7,'Capital Structure'!$R$14))</f>
        <v>0</v>
      </c>
      <c r="R213" s="139">
        <f>IF(OR(R198&lt;'Capital Structure'!$Q$7,R198&gt;='Capital Structure'!$R$7),0,-IPMT('Capital Structure'!$R$16/12,R197,'Capital Structure'!$S$7,'Capital Structure'!$R$14))</f>
        <v>0</v>
      </c>
      <c r="S213" s="139">
        <f>IF(OR(S198&lt;'Capital Structure'!$Q$7,S198&gt;='Capital Structure'!$R$7),0,-IPMT('Capital Structure'!$R$16/12,S197,'Capital Structure'!$S$7,'Capital Structure'!$R$14))</f>
        <v>0</v>
      </c>
      <c r="T213" s="139">
        <f>IF(OR(T198&lt;'Capital Structure'!$Q$7,T198&gt;='Capital Structure'!$R$7),0,-IPMT('Capital Structure'!$R$16/12,T197,'Capital Structure'!$S$7,'Capital Structure'!$R$14))</f>
        <v>0</v>
      </c>
      <c r="U213" s="139">
        <f>IF(OR(U198&lt;'Capital Structure'!$Q$7,U198&gt;='Capital Structure'!$R$7),0,-IPMT('Capital Structure'!$R$16/12,U197,'Capital Structure'!$S$7,'Capital Structure'!$R$14))</f>
        <v>0</v>
      </c>
      <c r="V213" s="139">
        <f>IF(OR(V198&lt;'Capital Structure'!$Q$7,V198&gt;='Capital Structure'!$R$7),0,-IPMT('Capital Structure'!$R$16/12,V197,'Capital Structure'!$S$7,'Capital Structure'!$R$14))</f>
        <v>0</v>
      </c>
      <c r="W213" s="139">
        <f>IF(OR(W198&lt;'Capital Structure'!$Q$7,W198&gt;='Capital Structure'!$R$7),0,-IPMT('Capital Structure'!$R$16/12,W197,'Capital Structure'!$S$7,'Capital Structure'!$R$14))</f>
        <v>0</v>
      </c>
      <c r="X213" s="139">
        <f>IF(OR(X198&lt;'Capital Structure'!$Q$7,X198&gt;='Capital Structure'!$R$7),0,-IPMT('Capital Structure'!$R$16/12,X197,'Capital Structure'!$S$7,'Capital Structure'!$R$14))</f>
        <v>0</v>
      </c>
      <c r="Y213" s="139">
        <f>IF(OR(Y198&lt;'Capital Structure'!$Q$7,Y198&gt;='Capital Structure'!$R$7),0,-IPMT('Capital Structure'!$R$16/12,Y197,'Capital Structure'!$S$7,'Capital Structure'!$R$14))</f>
        <v>0</v>
      </c>
      <c r="Z213" s="139">
        <f>IF(OR(Z198&lt;'Capital Structure'!$Q$7,Z198&gt;='Capital Structure'!$R$7),0,-IPMT('Capital Structure'!$R$16/12,Z197,'Capital Structure'!$S$7,'Capital Structure'!$R$14))</f>
        <v>0</v>
      </c>
      <c r="AA213" s="139">
        <f>IF(OR(AA198&lt;'Capital Structure'!$Q$7,AA198&gt;='Capital Structure'!$R$7),0,-IPMT('Capital Structure'!$R$16/12,AA197,'Capital Structure'!$S$7,'Capital Structure'!$R$14))</f>
        <v>0</v>
      </c>
      <c r="AB213" s="139">
        <f>IF(OR(AB198&lt;'Capital Structure'!$Q$7,AB198&gt;='Capital Structure'!$R$7),0,-IPMT('Capital Structure'!$R$16/12,AB197,'Capital Structure'!$S$7,'Capital Structure'!$R$14))</f>
        <v>0</v>
      </c>
      <c r="AC213" s="139">
        <f>IF(OR(AC198&lt;'Capital Structure'!$Q$7,AC198&gt;='Capital Structure'!$R$7),0,-IPMT('Capital Structure'!$R$16/12,AC197,'Capital Structure'!$S$7,'Capital Structure'!$R$14))</f>
        <v>0</v>
      </c>
      <c r="AD213" s="139">
        <f>IF(OR(AD198&lt;'Capital Structure'!$Q$7,AD198&gt;='Capital Structure'!$R$7),0,-IPMT('Capital Structure'!$R$16/12,AD197,'Capital Structure'!$S$7,'Capital Structure'!$R$14))</f>
        <v>0</v>
      </c>
      <c r="AE213" s="139">
        <f>IF(OR(AE198&lt;'Capital Structure'!$Q$7,AE198&gt;='Capital Structure'!$R$7),0,-IPMT('Capital Structure'!$R$16/12,AE197,'Capital Structure'!$S$7,'Capital Structure'!$R$14))</f>
        <v>0</v>
      </c>
      <c r="AF213" s="139">
        <f>IF(OR(AF198&lt;'Capital Structure'!$Q$7,AF198&gt;='Capital Structure'!$R$7),0,-IPMT('Capital Structure'!$R$16/12,AF197,'Capital Structure'!$S$7,'Capital Structure'!$R$14))</f>
        <v>0</v>
      </c>
      <c r="AG213" s="139">
        <f>IF(OR(AG198&lt;'Capital Structure'!$Q$7,AG198&gt;='Capital Structure'!$R$7),0,-IPMT('Capital Structure'!$R$16/12,AG197,'Capital Structure'!$S$7,'Capital Structure'!$R$14))</f>
        <v>0</v>
      </c>
      <c r="AH213" s="139">
        <f>IF(OR(AH198&lt;'Capital Structure'!$Q$7,AH198&gt;='Capital Structure'!$R$7),0,-IPMT('Capital Structure'!$R$16/12,AH197,'Capital Structure'!$S$7,'Capital Structure'!$R$14))</f>
        <v>0</v>
      </c>
      <c r="AI213" s="139">
        <f>IF(OR(AI198&lt;'Capital Structure'!$Q$7,AI198&gt;='Capital Structure'!$R$7),0,-IPMT('Capital Structure'!$R$16/12,AI197,'Capital Structure'!$S$7,'Capital Structure'!$R$14))</f>
        <v>0</v>
      </c>
      <c r="AJ213" s="139">
        <f>IF(OR(AJ198&lt;'Capital Structure'!$Q$7,AJ198&gt;='Capital Structure'!$R$7),0,-IPMT('Capital Structure'!$R$16/12,AJ197,'Capital Structure'!$S$7,'Capital Structure'!$R$14))</f>
        <v>0</v>
      </c>
      <c r="AK213" s="139">
        <f>IF(OR(AK198&lt;'Capital Structure'!$Q$7,AK198&gt;='Capital Structure'!$R$7),0,-IPMT('Capital Structure'!$R$16/12,AK197,'Capital Structure'!$S$7,'Capital Structure'!$R$14))</f>
        <v>0</v>
      </c>
      <c r="AL213" s="139">
        <f>IF(OR(AL198&lt;'Capital Structure'!$Q$7,AL198&gt;='Capital Structure'!$R$7),0,-IPMT('Capital Structure'!$R$16/12,AL197,'Capital Structure'!$S$7,'Capital Structure'!$R$14))</f>
        <v>0</v>
      </c>
      <c r="AM213" s="139">
        <f>IF(OR(AM198&lt;'Capital Structure'!$Q$7,AM198&gt;='Capital Structure'!$R$7),0,-IPMT('Capital Structure'!$R$16/12,AM197,'Capital Structure'!$S$7,'Capital Structure'!$R$14))</f>
        <v>0</v>
      </c>
      <c r="AN213" s="139">
        <f>IF(OR(AN198&lt;'Capital Structure'!$Q$7,AN198&gt;='Capital Structure'!$R$7),0,-IPMT('Capital Structure'!$R$16/12,AN197,'Capital Structure'!$S$7,'Capital Structure'!$R$14))</f>
        <v>0</v>
      </c>
      <c r="AO213" s="139">
        <f>IF(OR(AO198&lt;'Capital Structure'!$Q$7,AO198&gt;='Capital Structure'!$R$7),0,-IPMT('Capital Structure'!$R$16/12,AO197,'Capital Structure'!$S$7,'Capital Structure'!$R$14))</f>
        <v>0</v>
      </c>
      <c r="AP213" s="139">
        <f>IF(OR(AP198&lt;'Capital Structure'!$Q$7,AP198&gt;='Capital Structure'!$R$7),0,-IPMT('Capital Structure'!$R$16/12,AP197,'Capital Structure'!$S$7,'Capital Structure'!$R$14))</f>
        <v>0</v>
      </c>
      <c r="AQ213" s="139">
        <f>IF(OR(AQ198&lt;'Capital Structure'!$Q$7,AQ198&gt;='Capital Structure'!$R$7),0,-IPMT('Capital Structure'!$R$16/12,AQ197,'Capital Structure'!$S$7,'Capital Structure'!$R$14))</f>
        <v>0</v>
      </c>
      <c r="AR213" s="139">
        <f>IF(OR(AR198&lt;'Capital Structure'!$Q$7,AR198&gt;='Capital Structure'!$R$7),0,-IPMT('Capital Structure'!$R$16/12,AR197,'Capital Structure'!$S$7,'Capital Structure'!$R$14))</f>
        <v>0</v>
      </c>
      <c r="AS213" s="139">
        <f>IF(OR(AS198&lt;'Capital Structure'!$Q$7,AS198&gt;='Capital Structure'!$R$7),0,-IPMT('Capital Structure'!$R$16/12,AS197,'Capital Structure'!$S$7,'Capital Structure'!$R$14))</f>
        <v>0</v>
      </c>
      <c r="AT213" s="139">
        <f>IF(OR(AT198&lt;'Capital Structure'!$Q$7,AT198&gt;='Capital Structure'!$R$7),0,-IPMT('Capital Structure'!$R$16/12,AT197,'Capital Structure'!$S$7,'Capital Structure'!$R$14))</f>
        <v>0</v>
      </c>
      <c r="AU213" s="139">
        <f>IF(OR(AU198&lt;'Capital Structure'!$Q$7,AU198&gt;='Capital Structure'!$R$7),0,-IPMT('Capital Structure'!$R$16/12,AU197,'Capital Structure'!$S$7,'Capital Structure'!$R$14))</f>
        <v>0</v>
      </c>
      <c r="AV213" s="139">
        <f>IF(OR(AV198&lt;'Capital Structure'!$Q$7,AV198&gt;='Capital Structure'!$R$7),0,-IPMT('Capital Structure'!$R$16/12,AV197,'Capital Structure'!$S$7,'Capital Structure'!$R$14))</f>
        <v>0</v>
      </c>
      <c r="AW213" s="139">
        <f>IF(OR(AW198&lt;'Capital Structure'!$Q$7,AW198&gt;='Capital Structure'!$R$7),0,-IPMT('Capital Structure'!$R$16/12,AW197,'Capital Structure'!$S$7,'Capital Structure'!$R$14))</f>
        <v>0</v>
      </c>
      <c r="AX213" s="139">
        <f>IF(OR(AX198&lt;'Capital Structure'!$Q$7,AX198&gt;='Capital Structure'!$R$7),0,-IPMT('Capital Structure'!$R$16/12,AX197,'Capital Structure'!$S$7,'Capital Structure'!$R$14))</f>
        <v>0</v>
      </c>
      <c r="AY213" s="139">
        <f>IF(OR(AY198&lt;'Capital Structure'!$Q$7,AY198&gt;='Capital Structure'!$R$7),0,-IPMT('Capital Structure'!$R$16/12,AY197,'Capital Structure'!$S$7,'Capital Structure'!$R$14))</f>
        <v>0</v>
      </c>
      <c r="AZ213" s="139">
        <f>IF(OR(AZ198&lt;'Capital Structure'!$Q$7,AZ198&gt;='Capital Structure'!$R$7),0,-IPMT('Capital Structure'!$R$16/12,AZ197,'Capital Structure'!$S$7,'Capital Structure'!$R$14))</f>
        <v>0</v>
      </c>
      <c r="BA213" s="139">
        <f>IF(OR(BA198&lt;'Capital Structure'!$Q$7,BA198&gt;='Capital Structure'!$R$7),0,-IPMT('Capital Structure'!$R$16/12,BA197,'Capital Structure'!$S$7,'Capital Structure'!$R$14))</f>
        <v>0</v>
      </c>
      <c r="BB213" s="139">
        <f>IF(OR(BB198&lt;'Capital Structure'!$Q$7,BB198&gt;='Capital Structure'!$R$7),0,-IPMT('Capital Structure'!$R$16/12,BB197,'Capital Structure'!$S$7,'Capital Structure'!$R$14))</f>
        <v>0</v>
      </c>
      <c r="BC213" s="139">
        <f>IF(OR(BC198&lt;'Capital Structure'!$Q$7,BC198&gt;='Capital Structure'!$R$7),0,-IPMT('Capital Structure'!$R$16/12,BC197,'Capital Structure'!$S$7,'Capital Structure'!$R$14))</f>
        <v>0</v>
      </c>
      <c r="BD213" s="139">
        <f>IF(OR(BD198&lt;'Capital Structure'!$Q$7,BD198&gt;='Capital Structure'!$R$7),0,-IPMT('Capital Structure'!$R$16/12,BD197,'Capital Structure'!$S$7,'Capital Structure'!$R$14))</f>
        <v>0</v>
      </c>
      <c r="BE213" s="139">
        <f>IF(OR(BE198&lt;'Capital Structure'!$Q$7,BE198&gt;='Capital Structure'!$R$7),0,-IPMT('Capital Structure'!$R$16/12,BE197,'Capital Structure'!$S$7,'Capital Structure'!$R$14))</f>
        <v>0</v>
      </c>
      <c r="BF213" s="139">
        <f>IF(OR(BF198&lt;'Capital Structure'!$Q$7,BF198&gt;='Capital Structure'!$R$7),0,-IPMT('Capital Structure'!$R$16/12,BF197,'Capital Structure'!$S$7,'Capital Structure'!$R$14))</f>
        <v>0</v>
      </c>
      <c r="BG213" s="139">
        <f>IF(OR(BG198&lt;'Capital Structure'!$Q$7,BG198&gt;='Capital Structure'!$R$7),0,-IPMT('Capital Structure'!$R$16/12,BG197,'Capital Structure'!$S$7,'Capital Structure'!$R$14))</f>
        <v>0</v>
      </c>
      <c r="BH213" s="139">
        <f>IF(OR(BH198&lt;'Capital Structure'!$Q$7,BH198&gt;='Capital Structure'!$R$7),0,-IPMT('Capital Structure'!$R$16/12,BH197,'Capital Structure'!$S$7,'Capital Structure'!$R$14))</f>
        <v>0</v>
      </c>
      <c r="BI213" s="139">
        <f>IF(OR(BI198&lt;'Capital Structure'!$Q$7,BI198&gt;='Capital Structure'!$R$7),0,-IPMT('Capital Structure'!$R$16/12,BI197,'Capital Structure'!$S$7,'Capital Structure'!$R$14))</f>
        <v>0</v>
      </c>
      <c r="BJ213" s="139">
        <f>IF(OR(BJ198&lt;'Capital Structure'!$Q$7,BJ198&gt;='Capital Structure'!$R$7),0,-IPMT('Capital Structure'!$R$16/12,BJ197,'Capital Structure'!$S$7,'Capital Structure'!$R$14))</f>
        <v>0</v>
      </c>
      <c r="BK213" s="139">
        <f>IF(OR(BK198&lt;'Capital Structure'!$Q$7,BK198&gt;='Capital Structure'!$R$7),0,-IPMT('Capital Structure'!$R$16/12,BK197,'Capital Structure'!$S$7,'Capital Structure'!$R$14))</f>
        <v>0</v>
      </c>
      <c r="BL213" s="139">
        <f>IF(OR(BL198&lt;'Capital Structure'!$Q$7,BL198&gt;='Capital Structure'!$R$7),0,-IPMT('Capital Structure'!$R$16/12,BL197,'Capital Structure'!$S$7,'Capital Structure'!$R$14))</f>
        <v>0</v>
      </c>
      <c r="BM213" s="139">
        <f>IF(OR(BM198&lt;'Capital Structure'!$Q$7,BM198&gt;='Capital Structure'!$R$7),0,-IPMT('Capital Structure'!$R$16/12,BM197,'Capital Structure'!$S$7,'Capital Structure'!$R$14))</f>
        <v>0</v>
      </c>
      <c r="BN213" s="139">
        <f>IF(OR(BN198&lt;'Capital Structure'!$Q$7,BN198&gt;='Capital Structure'!$R$7),0,-IPMT('Capital Structure'!$R$16/12,BN197,'Capital Structure'!$S$7,'Capital Structure'!$R$14))</f>
        <v>0</v>
      </c>
      <c r="BO213" s="139">
        <f>IF(OR(BO198&lt;'Capital Structure'!$Q$7,BO198&gt;='Capital Structure'!$R$7),0,-IPMT('Capital Structure'!$R$16/12,BO197,'Capital Structure'!$S$7,'Capital Structure'!$R$14))</f>
        <v>0</v>
      </c>
      <c r="BP213" s="139">
        <f>IF(OR(BP198&lt;'Capital Structure'!$Q$7,BP198&gt;='Capital Structure'!$R$7),0,-IPMT('Capital Structure'!$R$16/12,BP197,'Capital Structure'!$S$7,'Capital Structure'!$R$14))</f>
        <v>0</v>
      </c>
      <c r="BQ213" s="139">
        <f>IF(OR(BQ198&lt;'Capital Structure'!$Q$7,BQ198&gt;='Capital Structure'!$R$7),0,-IPMT('Capital Structure'!$R$16/12,BQ197,'Capital Structure'!$S$7,'Capital Structure'!$R$14))</f>
        <v>0</v>
      </c>
      <c r="BR213" s="139">
        <f>IF(OR(BR198&lt;'Capital Structure'!$Q$7,BR198&gt;='Capital Structure'!$R$7),0,-IPMT('Capital Structure'!$R$16/12,BR197,'Capital Structure'!$S$7,'Capital Structure'!$R$14))</f>
        <v>0</v>
      </c>
      <c r="BS213" s="139">
        <f>IF(OR(BS198&lt;'Capital Structure'!$Q$7,BS198&gt;='Capital Structure'!$R$7),0,-IPMT('Capital Structure'!$R$16/12,BS197,'Capital Structure'!$S$7,'Capital Structure'!$R$14))</f>
        <v>0</v>
      </c>
      <c r="BT213" s="139">
        <f>IF(OR(BT198&lt;'Capital Structure'!$Q$7,BT198&gt;='Capital Structure'!$R$7),0,-IPMT('Capital Structure'!$R$16/12,BT197,'Capital Structure'!$S$7,'Capital Structure'!$R$14))</f>
        <v>0</v>
      </c>
      <c r="BU213" s="139">
        <f>IF(OR(BU198&lt;'Capital Structure'!$Q$7,BU198&gt;='Capital Structure'!$R$7),0,-IPMT('Capital Structure'!$R$16/12,BU197,'Capital Structure'!$S$7,'Capital Structure'!$R$14))</f>
        <v>0</v>
      </c>
      <c r="BV213" s="139">
        <f>IF(OR(BV198&lt;'Capital Structure'!$Q$7,BV198&gt;='Capital Structure'!$R$7),0,-IPMT('Capital Structure'!$R$16/12,BV197,'Capital Structure'!$S$7,'Capital Structure'!$R$14))</f>
        <v>0</v>
      </c>
      <c r="BW213" s="139">
        <f>IF(OR(BW198&lt;'Capital Structure'!$Q$7,BW198&gt;='Capital Structure'!$R$7),0,-IPMT('Capital Structure'!$R$16/12,BW197,'Capital Structure'!$S$7,'Capital Structure'!$R$14))</f>
        <v>0</v>
      </c>
      <c r="BX213" s="139">
        <f>IF(OR(BX198&lt;'Capital Structure'!$Q$7,BX198&gt;='Capital Structure'!$R$7),0,-IPMT('Capital Structure'!$R$16/12,BX197,'Capital Structure'!$S$7,'Capital Structure'!$R$14))</f>
        <v>0</v>
      </c>
      <c r="BY213" s="139">
        <f>IF(OR(BY198&lt;'Capital Structure'!$Q$7,BY198&gt;='Capital Structure'!$R$7),0,-IPMT('Capital Structure'!$R$16/12,BY197,'Capital Structure'!$S$7,'Capital Structure'!$R$14))</f>
        <v>0</v>
      </c>
      <c r="BZ213" s="139">
        <f>IF(OR(BZ198&lt;'Capital Structure'!$Q$7,BZ198&gt;='Capital Structure'!$R$7),0,-IPMT('Capital Structure'!$R$16/12,BZ197,'Capital Structure'!$S$7,'Capital Structure'!$R$14))</f>
        <v>0</v>
      </c>
      <c r="CA213" s="139">
        <f>IF(OR(CA198&lt;'Capital Structure'!$Q$7,CA198&gt;='Capital Structure'!$R$7),0,-IPMT('Capital Structure'!$R$16/12,CA197,'Capital Structure'!$S$7,'Capital Structure'!$R$14))</f>
        <v>0</v>
      </c>
      <c r="CB213" s="139">
        <f>IF(OR(CB198&lt;'Capital Structure'!$Q$7,CB198&gt;='Capital Structure'!$R$7),0,-IPMT('Capital Structure'!$R$16/12,CB197,'Capital Structure'!$S$7,'Capital Structure'!$R$14))</f>
        <v>0</v>
      </c>
      <c r="CC213" s="139">
        <f>IF(OR(CC198&lt;'Capital Structure'!$Q$7,CC198&gt;='Capital Structure'!$R$7),0,-IPMT('Capital Structure'!$R$16/12,CC197,'Capital Structure'!$S$7,'Capital Structure'!$R$14))</f>
        <v>0</v>
      </c>
      <c r="CD213" s="139">
        <f>IF(OR(CD198&lt;'Capital Structure'!$Q$7,CD198&gt;='Capital Structure'!$R$7),0,-IPMT('Capital Structure'!$R$16/12,CD197,'Capital Structure'!$S$7,'Capital Structure'!$R$14))</f>
        <v>0</v>
      </c>
      <c r="CE213" s="139">
        <f>IF(OR(CE198&lt;'Capital Structure'!$Q$7,CE198&gt;='Capital Structure'!$R$7),0,-IPMT('Capital Structure'!$R$16/12,CE197,'Capital Structure'!$S$7,'Capital Structure'!$R$14))</f>
        <v>0</v>
      </c>
      <c r="CF213" s="139">
        <f>IF(OR(CF198&lt;'Capital Structure'!$Q$7,CF198&gt;='Capital Structure'!$R$7),0,-IPMT('Capital Structure'!$R$16/12,CF197,'Capital Structure'!$S$7,'Capital Structure'!$R$14))</f>
        <v>0</v>
      </c>
      <c r="CG213" s="139">
        <f>IF(OR(CG198&lt;'Capital Structure'!$Q$7,CG198&gt;='Capital Structure'!$R$7),0,-IPMT('Capital Structure'!$R$16/12,CG197,'Capital Structure'!$S$7,'Capital Structure'!$R$14))</f>
        <v>0</v>
      </c>
      <c r="CH213" s="139">
        <f>IF(OR(CH198&lt;'Capital Structure'!$Q$7,CH198&gt;='Capital Structure'!$R$7),0,-IPMT('Capital Structure'!$R$16/12,CH197,'Capital Structure'!$S$7,'Capital Structure'!$R$14))</f>
        <v>0</v>
      </c>
      <c r="CI213" s="139">
        <f>IF(OR(CI198&lt;'Capital Structure'!$Q$7,CI198&gt;='Capital Structure'!$R$7),0,-IPMT('Capital Structure'!$R$16/12,CI197,'Capital Structure'!$S$7,'Capital Structure'!$R$14))</f>
        <v>0</v>
      </c>
      <c r="CJ213" s="139">
        <f>IF(OR(CJ198&lt;'Capital Structure'!$Q$7,CJ198&gt;='Capital Structure'!$R$7),0,-IPMT('Capital Structure'!$R$16/12,CJ197,'Capital Structure'!$S$7,'Capital Structure'!$R$14))</f>
        <v>0</v>
      </c>
      <c r="CK213" s="139">
        <f>IF(OR(CK198&lt;'Capital Structure'!$Q$7,CK198&gt;='Capital Structure'!$R$7),0,-IPMT('Capital Structure'!$R$16/12,CK197,'Capital Structure'!$S$7,'Capital Structure'!$R$14))</f>
        <v>0</v>
      </c>
      <c r="CL213" s="139">
        <f>IF(OR(CL198&lt;'Capital Structure'!$Q$7,CL198&gt;='Capital Structure'!$R$7),0,-IPMT('Capital Structure'!$R$16/12,CL197,'Capital Structure'!$S$7,'Capital Structure'!$R$14))</f>
        <v>0</v>
      </c>
      <c r="CM213" s="139">
        <f>IF(OR(CM198&lt;'Capital Structure'!$Q$7,CM198&gt;='Capital Structure'!$R$7),0,-IPMT('Capital Structure'!$R$16/12,CM197,'Capital Structure'!$S$7,'Capital Structure'!$R$14))</f>
        <v>0</v>
      </c>
      <c r="CN213" s="139">
        <f>IF(OR(CN198&lt;'Capital Structure'!$Q$7,CN198&gt;='Capital Structure'!$R$7),0,-IPMT('Capital Structure'!$R$16/12,CN197,'Capital Structure'!$S$7,'Capital Structure'!$R$14))</f>
        <v>0</v>
      </c>
      <c r="CO213" s="139">
        <f>IF(OR(CO198&lt;'Capital Structure'!$Q$7,CO198&gt;='Capital Structure'!$R$7),0,-IPMT('Capital Structure'!$R$16/12,CO197,'Capital Structure'!$S$7,'Capital Structure'!$R$14))</f>
        <v>0</v>
      </c>
      <c r="CP213" s="139">
        <f>IF(OR(CP198&lt;'Capital Structure'!$Q$7,CP198&gt;='Capital Structure'!$R$7),0,-IPMT('Capital Structure'!$R$16/12,CP197,'Capital Structure'!$S$7,'Capital Structure'!$R$14))</f>
        <v>0</v>
      </c>
      <c r="CQ213" s="139">
        <f>IF(OR(CQ198&lt;'Capital Structure'!$Q$7,CQ198&gt;='Capital Structure'!$R$7),0,-IPMT('Capital Structure'!$R$16/12,CQ197,'Capital Structure'!$S$7,'Capital Structure'!$R$14))</f>
        <v>0</v>
      </c>
      <c r="CR213" s="139">
        <f>IF(OR(CR198&lt;'Capital Structure'!$Q$7,CR198&gt;='Capital Structure'!$R$7),0,-IPMT('Capital Structure'!$R$16/12,CR197,'Capital Structure'!$S$7,'Capital Structure'!$R$14))</f>
        <v>0</v>
      </c>
      <c r="CS213" s="139">
        <f>IF(OR(CS198&lt;'Capital Structure'!$Q$7,CS198&gt;='Capital Structure'!$R$7),0,-IPMT('Capital Structure'!$R$16/12,CS197,'Capital Structure'!$S$7,'Capital Structure'!$R$14))</f>
        <v>0</v>
      </c>
      <c r="CT213" s="139">
        <f>IF(OR(CT198&lt;'Capital Structure'!$Q$7,CT198&gt;='Capital Structure'!$R$7),0,-IPMT('Capital Structure'!$R$16/12,CT197,'Capital Structure'!$S$7,'Capital Structure'!$R$14))</f>
        <v>0</v>
      </c>
      <c r="CU213" s="139">
        <f>IF(OR(CU198&lt;'Capital Structure'!$Q$7,CU198&gt;='Capital Structure'!$R$7),0,-IPMT('Capital Structure'!$R$16/12,CU197,'Capital Structure'!$S$7,'Capital Structure'!$R$14))</f>
        <v>0</v>
      </c>
      <c r="CV213" s="139">
        <f>IF(OR(CV198&lt;'Capital Structure'!$Q$7,CV198&gt;='Capital Structure'!$R$7),0,-IPMT('Capital Structure'!$R$16/12,CV197,'Capital Structure'!$S$7,'Capital Structure'!$R$14))</f>
        <v>0</v>
      </c>
      <c r="CW213" s="139">
        <f>IF(OR(CW198&lt;'Capital Structure'!$Q$7,CW198&gt;='Capital Structure'!$R$7),0,-IPMT('Capital Structure'!$R$16/12,CW197,'Capital Structure'!$S$7,'Capital Structure'!$R$14))</f>
        <v>0</v>
      </c>
      <c r="CX213" s="139">
        <f>IF(OR(CX198&lt;'Capital Structure'!$Q$7,CX198&gt;='Capital Structure'!$R$7),0,-IPMT('Capital Structure'!$R$16/12,CX197,'Capital Structure'!$S$7,'Capital Structure'!$R$14))</f>
        <v>0</v>
      </c>
      <c r="CY213" s="139">
        <f>IF(OR(CY198&lt;'Capital Structure'!$Q$7,CY198&gt;='Capital Structure'!$R$7),0,-IPMT('Capital Structure'!$R$16/12,CY197,'Capital Structure'!$S$7,'Capital Structure'!$R$14))</f>
        <v>0</v>
      </c>
      <c r="CZ213" s="139">
        <f>IF(OR(CZ198&lt;'Capital Structure'!$Q$7,CZ198&gt;='Capital Structure'!$R$7),0,-IPMT('Capital Structure'!$R$16/12,CZ197,'Capital Structure'!$S$7,'Capital Structure'!$R$14))</f>
        <v>0</v>
      </c>
      <c r="DA213" s="139">
        <f>IF(OR(DA198&lt;'Capital Structure'!$Q$7,DA198&gt;='Capital Structure'!$R$7),0,-IPMT('Capital Structure'!$R$16/12,DA197,'Capital Structure'!$S$7,'Capital Structure'!$R$14))</f>
        <v>0</v>
      </c>
      <c r="DB213" s="139">
        <f>IF(OR(DB198&lt;'Capital Structure'!$Q$7,DB198&gt;='Capital Structure'!$R$7),0,-IPMT('Capital Structure'!$R$16/12,DB197,'Capital Structure'!$S$7,'Capital Structure'!$R$14))</f>
        <v>0</v>
      </c>
      <c r="DC213" s="139">
        <f>IF(OR(DC198&lt;'Capital Structure'!$Q$7,DC198&gt;='Capital Structure'!$R$7),0,-IPMT('Capital Structure'!$R$16/12,DC197,'Capital Structure'!$S$7,'Capital Structure'!$R$14))</f>
        <v>0</v>
      </c>
      <c r="DD213" s="139">
        <f>IF(OR(DD198&lt;'Capital Structure'!$Q$7,DD198&gt;='Capital Structure'!$R$7),0,-IPMT('Capital Structure'!$R$16/12,DD197,'Capital Structure'!$S$7,'Capital Structure'!$R$14))</f>
        <v>0</v>
      </c>
      <c r="DE213" s="139">
        <f>IF(OR(DE198&lt;'Capital Structure'!$Q$7,DE198&gt;='Capital Structure'!$R$7),0,-IPMT('Capital Structure'!$R$16/12,DE197,'Capital Structure'!$S$7,'Capital Structure'!$R$14))</f>
        <v>0</v>
      </c>
      <c r="DF213" s="139">
        <f>IF(OR(DF198&lt;'Capital Structure'!$Q$7,DF198&gt;='Capital Structure'!$R$7),0,-IPMT('Capital Structure'!$R$16/12,DF197,'Capital Structure'!$S$7,'Capital Structure'!$R$14))</f>
        <v>0</v>
      </c>
      <c r="DG213" s="139">
        <f>IF(OR(DG198&lt;'Capital Structure'!$Q$7,DG198&gt;='Capital Structure'!$R$7),0,-IPMT('Capital Structure'!$R$16/12,DG197,'Capital Structure'!$S$7,'Capital Structure'!$R$14))</f>
        <v>0</v>
      </c>
      <c r="DH213" s="139">
        <f>IF(OR(DH198&lt;'Capital Structure'!$Q$7,DH198&gt;='Capital Structure'!$R$7),0,-IPMT('Capital Structure'!$R$16/12,DH197,'Capital Structure'!$S$7,'Capital Structure'!$R$14))</f>
        <v>0</v>
      </c>
      <c r="DI213" s="139">
        <f>IF(OR(DI198&lt;'Capital Structure'!$Q$7,DI198&gt;='Capital Structure'!$R$7),0,-IPMT('Capital Structure'!$R$16/12,DI197,'Capital Structure'!$S$7,'Capital Structure'!$R$14))</f>
        <v>0</v>
      </c>
      <c r="DJ213" s="139">
        <f>IF(OR(DJ198&lt;'Capital Structure'!$Q$7,DJ198&gt;='Capital Structure'!$R$7),0,-IPMT('Capital Structure'!$R$16/12,DJ197,'Capital Structure'!$S$7,'Capital Structure'!$R$14))</f>
        <v>0</v>
      </c>
      <c r="DK213" s="139">
        <f>IF(OR(DK198&lt;'Capital Structure'!$Q$7,DK198&gt;='Capital Structure'!$R$7),0,-IPMT('Capital Structure'!$R$16/12,DK197,'Capital Structure'!$S$7,'Capital Structure'!$R$14))</f>
        <v>0</v>
      </c>
      <c r="DL213" s="139">
        <f>IF(OR(DL198&lt;'Capital Structure'!$Q$7,DL198&gt;='Capital Structure'!$R$7),0,-IPMT('Capital Structure'!$R$16/12,DL197,'Capital Structure'!$S$7,'Capital Structure'!$R$14))</f>
        <v>0</v>
      </c>
      <c r="DM213" s="139">
        <f>IF(OR(DM198&lt;'Capital Structure'!$Q$7,DM198&gt;='Capital Structure'!$R$7),0,-IPMT('Capital Structure'!$R$16/12,DM197,'Capital Structure'!$S$7,'Capital Structure'!$R$14))</f>
        <v>0</v>
      </c>
      <c r="DN213" s="139">
        <f>IF(OR(DN198&lt;'Capital Structure'!$Q$7,DN198&gt;='Capital Structure'!$R$7),0,-IPMT('Capital Structure'!$R$16/12,DN197,'Capital Structure'!$S$7,'Capital Structure'!$R$14))</f>
        <v>0</v>
      </c>
      <c r="DO213" s="139">
        <f>IF(OR(DO198&lt;'Capital Structure'!$Q$7,DO198&gt;='Capital Structure'!$R$7),0,-IPMT('Capital Structure'!$R$16/12,DO197,'Capital Structure'!$S$7,'Capital Structure'!$R$14))</f>
        <v>0</v>
      </c>
      <c r="DP213" s="139">
        <f>IF(OR(DP198&lt;'Capital Structure'!$Q$7,DP198&gt;='Capital Structure'!$R$7),0,-IPMT('Capital Structure'!$R$16/12,DP197,'Capital Structure'!$S$7,'Capital Structure'!$R$14))</f>
        <v>0</v>
      </c>
      <c r="DQ213" s="139">
        <f>IF(OR(DQ198&lt;'Capital Structure'!$Q$7,DQ198&gt;='Capital Structure'!$R$7),0,-IPMT('Capital Structure'!$R$16/12,DQ197,'Capital Structure'!$S$7,'Capital Structure'!$R$14))</f>
        <v>0</v>
      </c>
      <c r="DR213" s="139">
        <f>IF(OR(DR198&lt;'Capital Structure'!$Q$7,DR198&gt;='Capital Structure'!$R$7),0,-IPMT('Capital Structure'!$R$16/12,DR197,'Capital Structure'!$S$7,'Capital Structure'!$R$14))</f>
        <v>0</v>
      </c>
      <c r="DS213" s="139">
        <f>IF(OR(DS198&lt;'Capital Structure'!$Q$7,DS198&gt;='Capital Structure'!$R$7),0,-IPMT('Capital Structure'!$R$16/12,DS197,'Capital Structure'!$S$7,'Capital Structure'!$R$14))</f>
        <v>0</v>
      </c>
      <c r="DT213" s="139">
        <f>IF(OR(DT198&lt;'Capital Structure'!$Q$7,DT198&gt;='Capital Structure'!$R$7),0,-IPMT('Capital Structure'!$R$16/12,DT197,'Capital Structure'!$S$7,'Capital Structure'!$R$14))</f>
        <v>0</v>
      </c>
      <c r="DU213" s="139">
        <f>IF(OR(DU198&lt;'Capital Structure'!$Q$7,DU198&gt;='Capital Structure'!$R$7),0,-IPMT('Capital Structure'!$R$16/12,DU197,'Capital Structure'!$S$7,'Capital Structure'!$R$14))</f>
        <v>0</v>
      </c>
      <c r="DV213" s="139">
        <f>IF(OR(DV198&lt;'Capital Structure'!$Q$7,DV198&gt;='Capital Structure'!$R$7),0,-IPMT('Capital Structure'!$R$16/12,DV197,'Capital Structure'!$S$7,'Capital Structure'!$R$14))</f>
        <v>0</v>
      </c>
      <c r="DW213" s="139">
        <f>IF(OR(DW198&lt;'Capital Structure'!$Q$7,DW198&gt;='Capital Structure'!$R$7),0,-IPMT('Capital Structure'!$R$16/12,DW197,'Capital Structure'!$S$7,'Capital Structure'!$R$14))</f>
        <v>0</v>
      </c>
      <c r="DX213" s="139">
        <f>IF(OR(DX198&lt;'Capital Structure'!$Q$7,DX198&gt;='Capital Structure'!$R$7),0,-IPMT('Capital Structure'!$R$16/12,DX197,'Capital Structure'!$S$7,'Capital Structure'!$R$14))</f>
        <v>0</v>
      </c>
      <c r="DY213" s="139">
        <f>IF(OR(DY198&lt;'Capital Structure'!$Q$7,DY198&gt;='Capital Structure'!$R$7),0,-IPMT('Capital Structure'!$R$16/12,DY197,'Capital Structure'!$S$7,'Capital Structure'!$R$14))</f>
        <v>0</v>
      </c>
      <c r="DZ213" s="139">
        <f>IF(OR(DZ198&lt;'Capital Structure'!$Q$7,DZ198&gt;='Capital Structure'!$R$7),0,-IPMT('Capital Structure'!$R$16/12,DZ197,'Capital Structure'!$S$7,'Capital Structure'!$R$14))</f>
        <v>0</v>
      </c>
      <c r="EA213" s="139">
        <f>IF(OR(EA198&lt;'Capital Structure'!$Q$7,EA198&gt;='Capital Structure'!$R$7),0,-IPMT('Capital Structure'!$R$16/12,EA197,'Capital Structure'!$S$7,'Capital Structure'!$R$14))</f>
        <v>0</v>
      </c>
      <c r="EB213" s="139">
        <f>IF(OR(EB198&lt;'Capital Structure'!$Q$7,EB198&gt;='Capital Structure'!$R$7),0,-IPMT('Capital Structure'!$R$16/12,EB197,'Capital Structure'!$S$7,'Capital Structure'!$R$14))</f>
        <v>0</v>
      </c>
      <c r="EC213" s="139">
        <f>IF(OR(EC198&lt;'Capital Structure'!$Q$7,EC198&gt;='Capital Structure'!$R$7),0,-IPMT('Capital Structure'!$R$16/12,EC197,'Capital Structure'!$S$7,'Capital Structure'!$R$14))</f>
        <v>0</v>
      </c>
      <c r="ED213" s="139">
        <f>IF(OR(ED198&lt;'Capital Structure'!$Q$7,ED198&gt;='Capital Structure'!$R$7),0,-IPMT('Capital Structure'!$R$16/12,ED197,'Capital Structure'!$S$7,'Capital Structure'!$R$14))</f>
        <v>0</v>
      </c>
      <c r="EE213" s="139">
        <f>IF(OR(EE198&lt;'Capital Structure'!$Q$7,EE198&gt;='Capital Structure'!$R$7),0,-IPMT('Capital Structure'!$R$16/12,EE197,'Capital Structure'!$S$7,'Capital Structure'!$R$14))</f>
        <v>0</v>
      </c>
      <c r="EF213" s="139">
        <f>IF(OR(EF198&lt;'Capital Structure'!$Q$7,EF198&gt;='Capital Structure'!$R$7),0,-IPMT('Capital Structure'!$R$16/12,EF197,'Capital Structure'!$S$7,'Capital Structure'!$R$14))</f>
        <v>0</v>
      </c>
      <c r="EG213" s="139">
        <f>IF(OR(EG198&lt;'Capital Structure'!$Q$7,EG198&gt;='Capital Structure'!$R$7),0,-IPMT('Capital Structure'!$R$16/12,EG197,'Capital Structure'!$S$7,'Capital Structure'!$R$14))</f>
        <v>0</v>
      </c>
      <c r="EH213" s="139">
        <f>IF(OR(EH198&lt;'Capital Structure'!$Q$7,EH198&gt;='Capital Structure'!$R$7),0,-IPMT('Capital Structure'!$R$16/12,EH197,'Capital Structure'!$S$7,'Capital Structure'!$R$14))</f>
        <v>0</v>
      </c>
      <c r="EI213" s="139">
        <f>IF(OR(EI198&lt;'Capital Structure'!$Q$7,EI198&gt;='Capital Structure'!$R$7),0,-IPMT('Capital Structure'!$R$16/12,EI197,'Capital Structure'!$S$7,'Capital Structure'!$R$14))</f>
        <v>0</v>
      </c>
      <c r="EJ213" s="139">
        <f>IF(OR(EJ198&lt;'Capital Structure'!$Q$7,EJ198&gt;='Capital Structure'!$R$7),0,-IPMT('Capital Structure'!$R$16/12,EJ197,'Capital Structure'!$S$7,'Capital Structure'!$R$14))</f>
        <v>0</v>
      </c>
      <c r="EK213" s="139">
        <f>IF(OR(EK198&lt;'Capital Structure'!$Q$7,EK198&gt;='Capital Structure'!$R$7),0,-IPMT('Capital Structure'!$R$16/12,EK197,'Capital Structure'!$S$7,'Capital Structure'!$R$14))</f>
        <v>0</v>
      </c>
      <c r="EL213" s="139">
        <f>IF(OR(EL198&lt;'Capital Structure'!$Q$7,EL198&gt;='Capital Structure'!$R$7),0,-IPMT('Capital Structure'!$R$16/12,EL197,'Capital Structure'!$S$7,'Capital Structure'!$R$14))</f>
        <v>0</v>
      </c>
      <c r="EM213" s="139">
        <f>IF(OR(EM198&lt;'Capital Structure'!$Q$7,EM198&gt;='Capital Structure'!$R$7),0,-IPMT('Capital Structure'!$R$16/12,EM197,'Capital Structure'!$S$7,'Capital Structure'!$R$14))</f>
        <v>0</v>
      </c>
      <c r="EN213" s="139">
        <f>IF(OR(EN198&lt;'Capital Structure'!$Q$7,EN198&gt;='Capital Structure'!$R$7),0,-IPMT('Capital Structure'!$R$16/12,EN197,'Capital Structure'!$S$7,'Capital Structure'!$R$14))</f>
        <v>0</v>
      </c>
      <c r="EO213" s="139">
        <f>IF(OR(EO198&lt;'Capital Structure'!$Q$7,EO198&gt;='Capital Structure'!$R$7),0,-IPMT('Capital Structure'!$R$16/12,EO197,'Capital Structure'!$S$7,'Capital Structure'!$R$14))</f>
        <v>0</v>
      </c>
      <c r="EP213" s="139">
        <f>IF(OR(EP198&lt;'Capital Structure'!$Q$7,EP198&gt;='Capital Structure'!$R$7),0,-IPMT('Capital Structure'!$R$16/12,EP197,'Capital Structure'!$S$7,'Capital Structure'!$R$14))</f>
        <v>0</v>
      </c>
      <c r="EQ213" s="139">
        <f>IF(OR(EQ198&lt;'Capital Structure'!$Q$7,EQ198&gt;='Capital Structure'!$R$7),0,-IPMT('Capital Structure'!$R$16/12,EQ197,'Capital Structure'!$S$7,'Capital Structure'!$R$14))</f>
        <v>0</v>
      </c>
      <c r="ER213" s="139">
        <f>IF(OR(ER198&lt;'Capital Structure'!$Q$7,ER198&gt;='Capital Structure'!$R$7),0,-IPMT('Capital Structure'!$R$16/12,ER197,'Capital Structure'!$S$7,'Capital Structure'!$R$14))</f>
        <v>0</v>
      </c>
      <c r="ES213" s="139">
        <f>IF(OR(ES198&lt;'Capital Structure'!$Q$7,ES198&gt;='Capital Structure'!$R$7),0,-IPMT('Capital Structure'!$R$16/12,ES197,'Capital Structure'!$S$7,'Capital Structure'!$R$14))</f>
        <v>0</v>
      </c>
      <c r="ET213" s="139">
        <f>IF(OR(ET198&lt;'Capital Structure'!$Q$7,ET198&gt;='Capital Structure'!$R$7),0,-IPMT('Capital Structure'!$R$16/12,ET197,'Capital Structure'!$S$7,'Capital Structure'!$R$14))</f>
        <v>0</v>
      </c>
      <c r="EU213" s="139">
        <f>IF(OR(EU198&lt;'Capital Structure'!$Q$7,EU198&gt;='Capital Structure'!$R$7),0,-IPMT('Capital Structure'!$R$16/12,EU197,'Capital Structure'!$S$7,'Capital Structure'!$R$14))</f>
        <v>0</v>
      </c>
      <c r="EV213" s="139">
        <f>IF(OR(EV198&lt;'Capital Structure'!$Q$7,EV198&gt;='Capital Structure'!$R$7),0,-IPMT('Capital Structure'!$R$16/12,EV197,'Capital Structure'!$S$7,'Capital Structure'!$R$14))</f>
        <v>0</v>
      </c>
      <c r="EW213" s="139">
        <f>IF(OR(EW198&lt;'Capital Structure'!$Q$7,EW198&gt;='Capital Structure'!$R$7),0,-IPMT('Capital Structure'!$R$16/12,EW197,'Capital Structure'!$S$7,'Capital Structure'!$R$14))</f>
        <v>0</v>
      </c>
      <c r="EX213" s="139">
        <f>IF(OR(EX198&lt;'Capital Structure'!$Q$7,EX198&gt;='Capital Structure'!$R$7),0,-IPMT('Capital Structure'!$R$16/12,EX197,'Capital Structure'!$S$7,'Capital Structure'!$R$14))</f>
        <v>0</v>
      </c>
      <c r="EY213" s="139">
        <f>IF(OR(EY198&lt;'Capital Structure'!$Q$7,EY198&gt;='Capital Structure'!$R$7),0,-IPMT('Capital Structure'!$R$16/12,EY197,'Capital Structure'!$S$7,'Capital Structure'!$R$14))</f>
        <v>0</v>
      </c>
      <c r="EZ213" s="139">
        <f>IF(OR(EZ198&lt;'Capital Structure'!$Q$7,EZ198&gt;='Capital Structure'!$R$7),0,-IPMT('Capital Structure'!$R$16/12,EZ197,'Capital Structure'!$S$7,'Capital Structure'!$R$14))</f>
        <v>0</v>
      </c>
      <c r="FA213" s="139">
        <f>IF(OR(FA198&lt;'Capital Structure'!$Q$7,FA198&gt;='Capital Structure'!$R$7),0,-IPMT('Capital Structure'!$R$16/12,FA197,'Capital Structure'!$S$7,'Capital Structure'!$R$14))</f>
        <v>0</v>
      </c>
      <c r="FB213" s="139">
        <f>IF(OR(FB198&lt;'Capital Structure'!$Q$7,FB198&gt;='Capital Structure'!$R$7),0,-IPMT('Capital Structure'!$R$16/12,FB197,'Capital Structure'!$S$7,'Capital Structure'!$R$14))</f>
        <v>0</v>
      </c>
      <c r="FC213" s="139">
        <f>IF(OR(FC198&lt;'Capital Structure'!$Q$7,FC198&gt;='Capital Structure'!$R$7),0,-IPMT('Capital Structure'!$R$16/12,FC197,'Capital Structure'!$S$7,'Capital Structure'!$R$14))</f>
        <v>0</v>
      </c>
      <c r="FD213" s="139">
        <f>IF(OR(FD198&lt;'Capital Structure'!$Q$7,FD198&gt;='Capital Structure'!$R$7),0,-IPMT('Capital Structure'!$R$16/12,FD197,'Capital Structure'!$S$7,'Capital Structure'!$R$14))</f>
        <v>0</v>
      </c>
      <c r="FE213" s="139">
        <f>IF(OR(FE198&lt;'Capital Structure'!$Q$7,FE198&gt;='Capital Structure'!$R$7),0,-IPMT('Capital Structure'!$R$16/12,FE197,'Capital Structure'!$S$7,'Capital Structure'!$R$14))</f>
        <v>0</v>
      </c>
      <c r="FF213" s="139">
        <f>IF(OR(FF198&lt;'Capital Structure'!$Q$7,FF198&gt;='Capital Structure'!$R$7),0,-IPMT('Capital Structure'!$R$16/12,FF197,'Capital Structure'!$S$7,'Capital Structure'!$R$14))</f>
        <v>0</v>
      </c>
      <c r="FG213" s="139">
        <f>IF(OR(FG198&lt;'Capital Structure'!$Q$7,FG198&gt;='Capital Structure'!$R$7),0,-IPMT('Capital Structure'!$R$16/12,FG197,'Capital Structure'!$S$7,'Capital Structure'!$R$14))</f>
        <v>0</v>
      </c>
      <c r="FH213" s="139">
        <f>IF(OR(FH198&lt;'Capital Structure'!$Q$7,FH198&gt;='Capital Structure'!$R$7),0,-IPMT('Capital Structure'!$R$16/12,FH197,'Capital Structure'!$S$7,'Capital Structure'!$R$14))</f>
        <v>0</v>
      </c>
      <c r="FI213" s="139">
        <f>IF(OR(FI198&lt;'Capital Structure'!$Q$7,FI198&gt;='Capital Structure'!$R$7),0,-IPMT('Capital Structure'!$R$16/12,FI197,'Capital Structure'!$S$7,'Capital Structure'!$R$14))</f>
        <v>0</v>
      </c>
      <c r="FJ213" s="139">
        <f>IF(OR(FJ198&lt;'Capital Structure'!$Q$7,FJ198&gt;='Capital Structure'!$R$7),0,-IPMT('Capital Structure'!$R$16/12,FJ197,'Capital Structure'!$S$7,'Capital Structure'!$R$14))</f>
        <v>0</v>
      </c>
      <c r="FK213" s="139">
        <f>IF(OR(FK198&lt;'Capital Structure'!$Q$7,FK198&gt;='Capital Structure'!$R$7),0,-IPMT('Capital Structure'!$R$16/12,FK197,'Capital Structure'!$S$7,'Capital Structure'!$R$14))</f>
        <v>0</v>
      </c>
      <c r="FL213" s="139">
        <f>IF(OR(FL198&lt;'Capital Structure'!$Q$7,FL198&gt;='Capital Structure'!$R$7),0,-IPMT('Capital Structure'!$R$16/12,FL197,'Capital Structure'!$S$7,'Capital Structure'!$R$14))</f>
        <v>0</v>
      </c>
      <c r="FM213" s="139">
        <f>IF(OR(FM198&lt;'Capital Structure'!$Q$7,FM198&gt;='Capital Structure'!$R$7),0,-IPMT('Capital Structure'!$R$16/12,FM197,'Capital Structure'!$S$7,'Capital Structure'!$R$14))</f>
        <v>0</v>
      </c>
      <c r="FN213" s="139">
        <f>IF(OR(FN198&lt;'Capital Structure'!$Q$7,FN198&gt;='Capital Structure'!$R$7),0,-IPMT('Capital Structure'!$R$16/12,FN197,'Capital Structure'!$S$7,'Capital Structure'!$R$14))</f>
        <v>0</v>
      </c>
    </row>
    <row r="214" spans="1:170">
      <c r="B214" s="130" t="s">
        <v>376</v>
      </c>
      <c r="E214" s="139">
        <f>E199-E211</f>
        <v>0</v>
      </c>
      <c r="F214" s="139">
        <f t="shared" ref="F214:BQ214" si="95">F199-F211</f>
        <v>0</v>
      </c>
      <c r="G214" s="139">
        <f t="shared" si="95"/>
        <v>0</v>
      </c>
      <c r="H214" s="139">
        <f t="shared" si="95"/>
        <v>0</v>
      </c>
      <c r="I214" s="139">
        <f t="shared" si="95"/>
        <v>0</v>
      </c>
      <c r="J214" s="139">
        <f t="shared" si="95"/>
        <v>0</v>
      </c>
      <c r="K214" s="139">
        <f t="shared" si="95"/>
        <v>0</v>
      </c>
      <c r="L214" s="139">
        <f t="shared" si="95"/>
        <v>0</v>
      </c>
      <c r="M214" s="139">
        <f t="shared" si="95"/>
        <v>0</v>
      </c>
      <c r="N214" s="139">
        <f t="shared" si="95"/>
        <v>0</v>
      </c>
      <c r="O214" s="139">
        <f t="shared" si="95"/>
        <v>0</v>
      </c>
      <c r="P214" s="139">
        <f t="shared" si="95"/>
        <v>0</v>
      </c>
      <c r="Q214" s="139">
        <f t="shared" si="95"/>
        <v>0</v>
      </c>
      <c r="R214" s="139">
        <f t="shared" si="95"/>
        <v>0</v>
      </c>
      <c r="S214" s="139">
        <f t="shared" si="95"/>
        <v>0</v>
      </c>
      <c r="T214" s="139">
        <f t="shared" si="95"/>
        <v>0</v>
      </c>
      <c r="U214" s="139">
        <f t="shared" si="95"/>
        <v>0</v>
      </c>
      <c r="V214" s="139">
        <f t="shared" si="95"/>
        <v>0</v>
      </c>
      <c r="W214" s="139">
        <f t="shared" si="95"/>
        <v>0</v>
      </c>
      <c r="X214" s="139">
        <f t="shared" si="95"/>
        <v>0</v>
      </c>
      <c r="Y214" s="139">
        <f t="shared" si="95"/>
        <v>0</v>
      </c>
      <c r="Z214" s="139">
        <f t="shared" si="95"/>
        <v>0</v>
      </c>
      <c r="AA214" s="139">
        <f t="shared" si="95"/>
        <v>0</v>
      </c>
      <c r="AB214" s="139">
        <f t="shared" si="95"/>
        <v>0</v>
      </c>
      <c r="AC214" s="139">
        <f t="shared" si="95"/>
        <v>0</v>
      </c>
      <c r="AD214" s="139">
        <f t="shared" si="95"/>
        <v>0</v>
      </c>
      <c r="AE214" s="139">
        <f t="shared" si="95"/>
        <v>0</v>
      </c>
      <c r="AF214" s="139">
        <f t="shared" si="95"/>
        <v>0</v>
      </c>
      <c r="AG214" s="139">
        <f t="shared" si="95"/>
        <v>0</v>
      </c>
      <c r="AH214" s="139">
        <f t="shared" si="95"/>
        <v>0</v>
      </c>
      <c r="AI214" s="139">
        <f t="shared" si="95"/>
        <v>0</v>
      </c>
      <c r="AJ214" s="139">
        <f t="shared" si="95"/>
        <v>0</v>
      </c>
      <c r="AK214" s="139">
        <f t="shared" si="95"/>
        <v>0</v>
      </c>
      <c r="AL214" s="139">
        <f t="shared" si="95"/>
        <v>0</v>
      </c>
      <c r="AM214" s="139">
        <f t="shared" si="95"/>
        <v>0</v>
      </c>
      <c r="AN214" s="139">
        <f t="shared" si="95"/>
        <v>0</v>
      </c>
      <c r="AO214" s="139">
        <f t="shared" si="95"/>
        <v>0</v>
      </c>
      <c r="AP214" s="139">
        <f t="shared" si="95"/>
        <v>0</v>
      </c>
      <c r="AQ214" s="139">
        <f t="shared" si="95"/>
        <v>0</v>
      </c>
      <c r="AR214" s="139">
        <f t="shared" si="95"/>
        <v>0</v>
      </c>
      <c r="AS214" s="139">
        <f t="shared" si="95"/>
        <v>0</v>
      </c>
      <c r="AT214" s="139">
        <f t="shared" si="95"/>
        <v>0</v>
      </c>
      <c r="AU214" s="139">
        <f t="shared" si="95"/>
        <v>0</v>
      </c>
      <c r="AV214" s="139">
        <f t="shared" si="95"/>
        <v>0</v>
      </c>
      <c r="AW214" s="139">
        <f t="shared" si="95"/>
        <v>0</v>
      </c>
      <c r="AX214" s="139">
        <f t="shared" si="95"/>
        <v>0</v>
      </c>
      <c r="AY214" s="139">
        <f t="shared" si="95"/>
        <v>0</v>
      </c>
      <c r="AZ214" s="139">
        <f t="shared" si="95"/>
        <v>0</v>
      </c>
      <c r="BA214" s="139">
        <f t="shared" si="95"/>
        <v>0</v>
      </c>
      <c r="BB214" s="139">
        <f t="shared" si="95"/>
        <v>0</v>
      </c>
      <c r="BC214" s="139">
        <f t="shared" si="95"/>
        <v>0</v>
      </c>
      <c r="BD214" s="139">
        <f t="shared" si="95"/>
        <v>0</v>
      </c>
      <c r="BE214" s="139">
        <f t="shared" si="95"/>
        <v>0</v>
      </c>
      <c r="BF214" s="139">
        <f t="shared" si="95"/>
        <v>0</v>
      </c>
      <c r="BG214" s="139">
        <f t="shared" si="95"/>
        <v>0</v>
      </c>
      <c r="BH214" s="139">
        <f t="shared" si="95"/>
        <v>0</v>
      </c>
      <c r="BI214" s="139">
        <f t="shared" si="95"/>
        <v>0</v>
      </c>
      <c r="BJ214" s="139">
        <f t="shared" si="95"/>
        <v>0</v>
      </c>
      <c r="BK214" s="139">
        <f t="shared" si="95"/>
        <v>0</v>
      </c>
      <c r="BL214" s="139">
        <f t="shared" si="95"/>
        <v>0</v>
      </c>
      <c r="BM214" s="139">
        <f t="shared" si="95"/>
        <v>0</v>
      </c>
      <c r="BN214" s="139">
        <f t="shared" si="95"/>
        <v>0</v>
      </c>
      <c r="BO214" s="139">
        <f t="shared" si="95"/>
        <v>0</v>
      </c>
      <c r="BP214" s="139">
        <f t="shared" si="95"/>
        <v>0</v>
      </c>
      <c r="BQ214" s="139">
        <f t="shared" si="95"/>
        <v>0</v>
      </c>
      <c r="BR214" s="139">
        <f t="shared" ref="BR214:EC214" si="96">BR199-BR211</f>
        <v>0</v>
      </c>
      <c r="BS214" s="139">
        <f t="shared" si="96"/>
        <v>0</v>
      </c>
      <c r="BT214" s="139">
        <f t="shared" si="96"/>
        <v>0</v>
      </c>
      <c r="BU214" s="139">
        <f t="shared" si="96"/>
        <v>0</v>
      </c>
      <c r="BV214" s="139">
        <f t="shared" si="96"/>
        <v>0</v>
      </c>
      <c r="BW214" s="139">
        <f t="shared" si="96"/>
        <v>0</v>
      </c>
      <c r="BX214" s="139">
        <f t="shared" si="96"/>
        <v>0</v>
      </c>
      <c r="BY214" s="139">
        <f t="shared" si="96"/>
        <v>0</v>
      </c>
      <c r="BZ214" s="139">
        <f t="shared" si="96"/>
        <v>0</v>
      </c>
      <c r="CA214" s="139">
        <f t="shared" si="96"/>
        <v>0</v>
      </c>
      <c r="CB214" s="139">
        <f t="shared" si="96"/>
        <v>0</v>
      </c>
      <c r="CC214" s="139">
        <f t="shared" si="96"/>
        <v>0</v>
      </c>
      <c r="CD214" s="139">
        <f t="shared" si="96"/>
        <v>0</v>
      </c>
      <c r="CE214" s="139">
        <f t="shared" si="96"/>
        <v>0</v>
      </c>
      <c r="CF214" s="139">
        <f t="shared" si="96"/>
        <v>0</v>
      </c>
      <c r="CG214" s="139">
        <f t="shared" si="96"/>
        <v>0</v>
      </c>
      <c r="CH214" s="139">
        <f t="shared" si="96"/>
        <v>0</v>
      </c>
      <c r="CI214" s="139">
        <f t="shared" si="96"/>
        <v>0</v>
      </c>
      <c r="CJ214" s="139">
        <f t="shared" si="96"/>
        <v>0</v>
      </c>
      <c r="CK214" s="139">
        <f t="shared" si="96"/>
        <v>0</v>
      </c>
      <c r="CL214" s="139">
        <f t="shared" si="96"/>
        <v>0</v>
      </c>
      <c r="CM214" s="139">
        <f t="shared" si="96"/>
        <v>0</v>
      </c>
      <c r="CN214" s="139">
        <f t="shared" si="96"/>
        <v>0</v>
      </c>
      <c r="CO214" s="139">
        <f t="shared" si="96"/>
        <v>0</v>
      </c>
      <c r="CP214" s="139">
        <f t="shared" si="96"/>
        <v>0</v>
      </c>
      <c r="CQ214" s="139">
        <f t="shared" si="96"/>
        <v>0</v>
      </c>
      <c r="CR214" s="139">
        <f t="shared" si="96"/>
        <v>0</v>
      </c>
      <c r="CS214" s="139">
        <f t="shared" si="96"/>
        <v>0</v>
      </c>
      <c r="CT214" s="139">
        <f t="shared" si="96"/>
        <v>0</v>
      </c>
      <c r="CU214" s="139">
        <f t="shared" si="96"/>
        <v>0</v>
      </c>
      <c r="CV214" s="139">
        <f t="shared" si="96"/>
        <v>0</v>
      </c>
      <c r="CW214" s="139">
        <f t="shared" si="96"/>
        <v>0</v>
      </c>
      <c r="CX214" s="139">
        <f t="shared" si="96"/>
        <v>0</v>
      </c>
      <c r="CY214" s="139">
        <f t="shared" si="96"/>
        <v>0</v>
      </c>
      <c r="CZ214" s="139">
        <f t="shared" si="96"/>
        <v>0</v>
      </c>
      <c r="DA214" s="139">
        <f t="shared" si="96"/>
        <v>0</v>
      </c>
      <c r="DB214" s="139">
        <f t="shared" si="96"/>
        <v>0</v>
      </c>
      <c r="DC214" s="139">
        <f t="shared" si="96"/>
        <v>0</v>
      </c>
      <c r="DD214" s="139">
        <f t="shared" si="96"/>
        <v>0</v>
      </c>
      <c r="DE214" s="139">
        <f t="shared" si="96"/>
        <v>0</v>
      </c>
      <c r="DF214" s="139">
        <f t="shared" si="96"/>
        <v>0</v>
      </c>
      <c r="DG214" s="139">
        <f t="shared" si="96"/>
        <v>0</v>
      </c>
      <c r="DH214" s="139">
        <f t="shared" si="96"/>
        <v>0</v>
      </c>
      <c r="DI214" s="139">
        <f t="shared" si="96"/>
        <v>0</v>
      </c>
      <c r="DJ214" s="139">
        <f t="shared" si="96"/>
        <v>0</v>
      </c>
      <c r="DK214" s="139">
        <f t="shared" si="96"/>
        <v>0</v>
      </c>
      <c r="DL214" s="139">
        <f t="shared" si="96"/>
        <v>0</v>
      </c>
      <c r="DM214" s="139">
        <f t="shared" si="96"/>
        <v>0</v>
      </c>
      <c r="DN214" s="139">
        <f t="shared" si="96"/>
        <v>0</v>
      </c>
      <c r="DO214" s="139">
        <f t="shared" si="96"/>
        <v>0</v>
      </c>
      <c r="DP214" s="139">
        <f t="shared" si="96"/>
        <v>0</v>
      </c>
      <c r="DQ214" s="139">
        <f t="shared" si="96"/>
        <v>0</v>
      </c>
      <c r="DR214" s="139">
        <f t="shared" si="96"/>
        <v>0</v>
      </c>
      <c r="DS214" s="139">
        <f t="shared" si="96"/>
        <v>0</v>
      </c>
      <c r="DT214" s="139">
        <f t="shared" si="96"/>
        <v>0</v>
      </c>
      <c r="DU214" s="139">
        <f t="shared" si="96"/>
        <v>0</v>
      </c>
      <c r="DV214" s="139">
        <f t="shared" si="96"/>
        <v>0</v>
      </c>
      <c r="DW214" s="139">
        <f t="shared" si="96"/>
        <v>0</v>
      </c>
      <c r="DX214" s="139">
        <f t="shared" si="96"/>
        <v>0</v>
      </c>
      <c r="DY214" s="139">
        <f t="shared" si="96"/>
        <v>0</v>
      </c>
      <c r="DZ214" s="139">
        <f t="shared" si="96"/>
        <v>0</v>
      </c>
      <c r="EA214" s="139">
        <f t="shared" si="96"/>
        <v>0</v>
      </c>
      <c r="EB214" s="139">
        <f t="shared" si="96"/>
        <v>0</v>
      </c>
      <c r="EC214" s="139">
        <f t="shared" si="96"/>
        <v>0</v>
      </c>
      <c r="ED214" s="139">
        <f t="shared" ref="ED214:FN214" si="97">ED199-ED211</f>
        <v>0</v>
      </c>
      <c r="EE214" s="139">
        <f t="shared" si="97"/>
        <v>0</v>
      </c>
      <c r="EF214" s="139">
        <f t="shared" si="97"/>
        <v>0</v>
      </c>
      <c r="EG214" s="139">
        <f t="shared" si="97"/>
        <v>0</v>
      </c>
      <c r="EH214" s="139">
        <f t="shared" si="97"/>
        <v>0</v>
      </c>
      <c r="EI214" s="139">
        <f t="shared" si="97"/>
        <v>0</v>
      </c>
      <c r="EJ214" s="139">
        <f t="shared" si="97"/>
        <v>0</v>
      </c>
      <c r="EK214" s="139">
        <f t="shared" si="97"/>
        <v>0</v>
      </c>
      <c r="EL214" s="139">
        <f t="shared" si="97"/>
        <v>0</v>
      </c>
      <c r="EM214" s="139">
        <f t="shared" si="97"/>
        <v>0</v>
      </c>
      <c r="EN214" s="139">
        <f t="shared" si="97"/>
        <v>0</v>
      </c>
      <c r="EO214" s="139">
        <f t="shared" si="97"/>
        <v>0</v>
      </c>
      <c r="EP214" s="139">
        <f t="shared" si="97"/>
        <v>0</v>
      </c>
      <c r="EQ214" s="139">
        <f t="shared" si="97"/>
        <v>0</v>
      </c>
      <c r="ER214" s="139">
        <f t="shared" si="97"/>
        <v>0</v>
      </c>
      <c r="ES214" s="139">
        <f t="shared" si="97"/>
        <v>0</v>
      </c>
      <c r="ET214" s="139">
        <f t="shared" si="97"/>
        <v>0</v>
      </c>
      <c r="EU214" s="139">
        <f t="shared" si="97"/>
        <v>0</v>
      </c>
      <c r="EV214" s="139">
        <f t="shared" si="97"/>
        <v>0</v>
      </c>
      <c r="EW214" s="139">
        <f t="shared" si="97"/>
        <v>0</v>
      </c>
      <c r="EX214" s="139">
        <f t="shared" si="97"/>
        <v>0</v>
      </c>
      <c r="EY214" s="139">
        <f t="shared" si="97"/>
        <v>0</v>
      </c>
      <c r="EZ214" s="139">
        <f t="shared" si="97"/>
        <v>0</v>
      </c>
      <c r="FA214" s="139">
        <f t="shared" si="97"/>
        <v>0</v>
      </c>
      <c r="FB214" s="139">
        <f t="shared" si="97"/>
        <v>0</v>
      </c>
      <c r="FC214" s="139">
        <f t="shared" si="97"/>
        <v>0</v>
      </c>
      <c r="FD214" s="139">
        <f t="shared" si="97"/>
        <v>0</v>
      </c>
      <c r="FE214" s="139">
        <f t="shared" si="97"/>
        <v>0</v>
      </c>
      <c r="FF214" s="139">
        <f t="shared" si="97"/>
        <v>0</v>
      </c>
      <c r="FG214" s="139">
        <f t="shared" si="97"/>
        <v>0</v>
      </c>
      <c r="FH214" s="139">
        <f t="shared" si="97"/>
        <v>0</v>
      </c>
      <c r="FI214" s="139">
        <f t="shared" si="97"/>
        <v>0</v>
      </c>
      <c r="FJ214" s="139">
        <f t="shared" si="97"/>
        <v>0</v>
      </c>
      <c r="FK214" s="139">
        <f t="shared" si="97"/>
        <v>0</v>
      </c>
      <c r="FL214" s="139">
        <f t="shared" si="97"/>
        <v>0</v>
      </c>
      <c r="FM214" s="139">
        <f t="shared" si="97"/>
        <v>0</v>
      </c>
      <c r="FN214" s="139">
        <f t="shared" si="97"/>
        <v>0</v>
      </c>
    </row>
    <row r="215" spans="1:170"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  <c r="AA215" s="139"/>
      <c r="AB215" s="139"/>
      <c r="AC215" s="139"/>
      <c r="AD215" s="139"/>
      <c r="AE215" s="139"/>
      <c r="AF215" s="139"/>
      <c r="AG215" s="139"/>
      <c r="AH215" s="139"/>
      <c r="AI215" s="139"/>
      <c r="AJ215" s="139"/>
      <c r="AK215" s="139"/>
      <c r="AL215" s="139"/>
      <c r="AM215" s="139"/>
      <c r="AN215" s="139"/>
      <c r="AO215" s="139"/>
      <c r="AP215" s="139"/>
      <c r="AQ215" s="139"/>
      <c r="AR215" s="139"/>
      <c r="AS215" s="139"/>
      <c r="AT215" s="139"/>
      <c r="AU215" s="139"/>
      <c r="AV215" s="139"/>
      <c r="AW215" s="139"/>
      <c r="AX215" s="139"/>
      <c r="AY215" s="139"/>
      <c r="AZ215" s="139"/>
      <c r="BA215" s="139"/>
      <c r="BB215" s="139"/>
      <c r="BC215" s="139"/>
      <c r="BD215" s="139"/>
      <c r="BE215" s="139"/>
      <c r="BF215" s="139"/>
      <c r="BG215" s="139"/>
      <c r="BH215" s="139"/>
      <c r="BI215" s="139"/>
      <c r="BJ215" s="139"/>
      <c r="BK215" s="139"/>
      <c r="BL215" s="139"/>
      <c r="BM215" s="139"/>
      <c r="BN215" s="139"/>
      <c r="BO215" s="139"/>
      <c r="BP215" s="139"/>
      <c r="BQ215" s="139"/>
      <c r="BR215" s="139"/>
      <c r="BS215" s="139"/>
      <c r="BT215" s="139"/>
      <c r="BU215" s="139"/>
      <c r="BV215" s="139"/>
      <c r="BW215" s="139"/>
      <c r="BX215" s="139"/>
      <c r="BY215" s="139"/>
      <c r="BZ215" s="139"/>
      <c r="CA215" s="139"/>
      <c r="CB215" s="139"/>
      <c r="CC215" s="139"/>
      <c r="CD215" s="139"/>
      <c r="CE215" s="139"/>
      <c r="CF215" s="139"/>
      <c r="CG215" s="139"/>
      <c r="CH215" s="139"/>
      <c r="CI215" s="139"/>
      <c r="CJ215" s="139"/>
      <c r="CK215" s="139"/>
      <c r="CL215" s="139"/>
      <c r="CM215" s="139"/>
      <c r="CN215" s="139"/>
      <c r="CO215" s="139"/>
      <c r="CP215" s="139"/>
      <c r="CQ215" s="139"/>
      <c r="CR215" s="139"/>
      <c r="CS215" s="139"/>
      <c r="CT215" s="139"/>
      <c r="CU215" s="139"/>
      <c r="CV215" s="139"/>
      <c r="CW215" s="139"/>
      <c r="CX215" s="139"/>
      <c r="CY215" s="139"/>
      <c r="CZ215" s="139"/>
      <c r="DA215" s="139"/>
      <c r="DB215" s="139"/>
      <c r="DC215" s="139"/>
      <c r="DD215" s="139"/>
      <c r="DE215" s="139"/>
      <c r="DF215" s="139"/>
      <c r="DG215" s="139"/>
      <c r="DH215" s="139"/>
      <c r="DI215" s="139"/>
      <c r="DJ215" s="139"/>
      <c r="DK215" s="139"/>
      <c r="DL215" s="139"/>
      <c r="DM215" s="139"/>
      <c r="DN215" s="139"/>
      <c r="DO215" s="139"/>
      <c r="DP215" s="139"/>
      <c r="DQ215" s="139"/>
      <c r="DR215" s="139"/>
      <c r="DS215" s="139"/>
      <c r="DT215" s="139"/>
      <c r="DU215" s="139"/>
      <c r="DV215" s="139"/>
      <c r="DW215" s="139"/>
      <c r="DX215" s="139"/>
      <c r="DY215" s="139"/>
      <c r="DZ215" s="139"/>
      <c r="EA215" s="139"/>
      <c r="EB215" s="139"/>
      <c r="EC215" s="139"/>
      <c r="ED215" s="139"/>
      <c r="EE215" s="139"/>
      <c r="EF215" s="139"/>
      <c r="EG215" s="139"/>
      <c r="EH215" s="139"/>
      <c r="EI215" s="139"/>
      <c r="EJ215" s="139"/>
      <c r="EK215" s="139"/>
      <c r="EL215" s="139"/>
      <c r="EM215" s="139"/>
      <c r="EN215" s="139"/>
      <c r="EO215" s="139"/>
      <c r="EP215" s="139"/>
      <c r="EQ215" s="139"/>
      <c r="ER215" s="139"/>
      <c r="ES215" s="139"/>
      <c r="ET215" s="139"/>
      <c r="EU215" s="139"/>
      <c r="EV215" s="139"/>
      <c r="EW215" s="139"/>
      <c r="EX215" s="139"/>
      <c r="EY215" s="139"/>
      <c r="EZ215" s="139"/>
      <c r="FA215" s="139"/>
      <c r="FB215" s="139"/>
      <c r="FC215" s="139"/>
      <c r="FD215" s="139"/>
      <c r="FE215" s="139"/>
      <c r="FF215" s="139"/>
      <c r="FG215" s="139"/>
      <c r="FH215" s="139"/>
      <c r="FI215" s="139"/>
      <c r="FJ215" s="139"/>
      <c r="FK215" s="139"/>
      <c r="FL215" s="139"/>
      <c r="FM215" s="139"/>
      <c r="FN215" s="139"/>
    </row>
    <row r="216" spans="1:170">
      <c r="B216" s="146" t="s">
        <v>360</v>
      </c>
      <c r="E216" s="139">
        <f>E199</f>
        <v>0</v>
      </c>
      <c r="F216" s="139">
        <f t="shared" ref="F216:BQ216" si="98">F199</f>
        <v>0</v>
      </c>
      <c r="G216" s="139">
        <f t="shared" si="98"/>
        <v>0</v>
      </c>
      <c r="H216" s="139">
        <f t="shared" si="98"/>
        <v>0</v>
      </c>
      <c r="I216" s="139">
        <f t="shared" si="98"/>
        <v>0</v>
      </c>
      <c r="J216" s="139">
        <f t="shared" si="98"/>
        <v>0</v>
      </c>
      <c r="K216" s="139">
        <f t="shared" si="98"/>
        <v>0</v>
      </c>
      <c r="L216" s="139">
        <f t="shared" si="98"/>
        <v>0</v>
      </c>
      <c r="M216" s="139">
        <f t="shared" si="98"/>
        <v>0</v>
      </c>
      <c r="N216" s="139">
        <f t="shared" si="98"/>
        <v>0</v>
      </c>
      <c r="O216" s="139">
        <f t="shared" si="98"/>
        <v>0</v>
      </c>
      <c r="P216" s="139">
        <f t="shared" si="98"/>
        <v>0</v>
      </c>
      <c r="Q216" s="139">
        <f t="shared" si="98"/>
        <v>0</v>
      </c>
      <c r="R216" s="139">
        <f t="shared" si="98"/>
        <v>0</v>
      </c>
      <c r="S216" s="139">
        <f t="shared" si="98"/>
        <v>0</v>
      </c>
      <c r="T216" s="139">
        <f t="shared" si="98"/>
        <v>0</v>
      </c>
      <c r="U216" s="139">
        <f t="shared" si="98"/>
        <v>0</v>
      </c>
      <c r="V216" s="139">
        <f t="shared" si="98"/>
        <v>0</v>
      </c>
      <c r="W216" s="139">
        <f t="shared" si="98"/>
        <v>0</v>
      </c>
      <c r="X216" s="139">
        <f t="shared" si="98"/>
        <v>0</v>
      </c>
      <c r="Y216" s="139">
        <f t="shared" si="98"/>
        <v>0</v>
      </c>
      <c r="Z216" s="139">
        <f t="shared" si="98"/>
        <v>0</v>
      </c>
      <c r="AA216" s="139">
        <f t="shared" si="98"/>
        <v>0</v>
      </c>
      <c r="AB216" s="139">
        <f t="shared" si="98"/>
        <v>0</v>
      </c>
      <c r="AC216" s="139">
        <f t="shared" si="98"/>
        <v>0</v>
      </c>
      <c r="AD216" s="139">
        <f t="shared" si="98"/>
        <v>0</v>
      </c>
      <c r="AE216" s="139">
        <f t="shared" si="98"/>
        <v>0</v>
      </c>
      <c r="AF216" s="139">
        <f t="shared" si="98"/>
        <v>0</v>
      </c>
      <c r="AG216" s="139">
        <f t="shared" si="98"/>
        <v>0</v>
      </c>
      <c r="AH216" s="139">
        <f t="shared" si="98"/>
        <v>0</v>
      </c>
      <c r="AI216" s="139">
        <f t="shared" si="98"/>
        <v>0</v>
      </c>
      <c r="AJ216" s="139">
        <f t="shared" si="98"/>
        <v>0</v>
      </c>
      <c r="AK216" s="139">
        <f t="shared" si="98"/>
        <v>0</v>
      </c>
      <c r="AL216" s="139">
        <f t="shared" si="98"/>
        <v>0</v>
      </c>
      <c r="AM216" s="139">
        <f t="shared" si="98"/>
        <v>0</v>
      </c>
      <c r="AN216" s="139">
        <f t="shared" si="98"/>
        <v>0</v>
      </c>
      <c r="AO216" s="139">
        <f t="shared" si="98"/>
        <v>0</v>
      </c>
      <c r="AP216" s="139">
        <f t="shared" si="98"/>
        <v>0</v>
      </c>
      <c r="AQ216" s="139">
        <f t="shared" si="98"/>
        <v>0</v>
      </c>
      <c r="AR216" s="139">
        <f t="shared" si="98"/>
        <v>0</v>
      </c>
      <c r="AS216" s="139">
        <f t="shared" si="98"/>
        <v>0</v>
      </c>
      <c r="AT216" s="139">
        <f t="shared" si="98"/>
        <v>0</v>
      </c>
      <c r="AU216" s="139">
        <f t="shared" si="98"/>
        <v>0</v>
      </c>
      <c r="AV216" s="139">
        <f t="shared" si="98"/>
        <v>0</v>
      </c>
      <c r="AW216" s="139">
        <f t="shared" si="98"/>
        <v>0</v>
      </c>
      <c r="AX216" s="139">
        <f t="shared" si="98"/>
        <v>0</v>
      </c>
      <c r="AY216" s="139">
        <f t="shared" si="98"/>
        <v>0</v>
      </c>
      <c r="AZ216" s="139">
        <f t="shared" si="98"/>
        <v>0</v>
      </c>
      <c r="BA216" s="139">
        <f t="shared" si="98"/>
        <v>0</v>
      </c>
      <c r="BB216" s="139">
        <f t="shared" si="98"/>
        <v>0</v>
      </c>
      <c r="BC216" s="139">
        <f t="shared" si="98"/>
        <v>0</v>
      </c>
      <c r="BD216" s="139">
        <f t="shared" si="98"/>
        <v>0</v>
      </c>
      <c r="BE216" s="139">
        <f t="shared" si="98"/>
        <v>0</v>
      </c>
      <c r="BF216" s="139">
        <f t="shared" si="98"/>
        <v>0</v>
      </c>
      <c r="BG216" s="139">
        <f t="shared" si="98"/>
        <v>0</v>
      </c>
      <c r="BH216" s="139">
        <f t="shared" si="98"/>
        <v>0</v>
      </c>
      <c r="BI216" s="139">
        <f t="shared" si="98"/>
        <v>0</v>
      </c>
      <c r="BJ216" s="139">
        <f t="shared" si="98"/>
        <v>0</v>
      </c>
      <c r="BK216" s="139">
        <f t="shared" si="98"/>
        <v>0</v>
      </c>
      <c r="BL216" s="139">
        <f t="shared" si="98"/>
        <v>0</v>
      </c>
      <c r="BM216" s="139">
        <f t="shared" si="98"/>
        <v>0</v>
      </c>
      <c r="BN216" s="139">
        <f t="shared" si="98"/>
        <v>0</v>
      </c>
      <c r="BO216" s="139">
        <f t="shared" si="98"/>
        <v>0</v>
      </c>
      <c r="BP216" s="139">
        <f t="shared" si="98"/>
        <v>0</v>
      </c>
      <c r="BQ216" s="139">
        <f t="shared" si="98"/>
        <v>0</v>
      </c>
      <c r="BR216" s="139">
        <f t="shared" ref="BR216:EC216" si="99">BR199</f>
        <v>0</v>
      </c>
      <c r="BS216" s="139">
        <f t="shared" si="99"/>
        <v>0</v>
      </c>
      <c r="BT216" s="139">
        <f t="shared" si="99"/>
        <v>0</v>
      </c>
      <c r="BU216" s="139">
        <f t="shared" si="99"/>
        <v>0</v>
      </c>
      <c r="BV216" s="139">
        <f t="shared" si="99"/>
        <v>0</v>
      </c>
      <c r="BW216" s="139">
        <f t="shared" si="99"/>
        <v>0</v>
      </c>
      <c r="BX216" s="139">
        <f t="shared" si="99"/>
        <v>0</v>
      </c>
      <c r="BY216" s="139">
        <f t="shared" si="99"/>
        <v>0</v>
      </c>
      <c r="BZ216" s="139">
        <f t="shared" si="99"/>
        <v>0</v>
      </c>
      <c r="CA216" s="139">
        <f t="shared" si="99"/>
        <v>0</v>
      </c>
      <c r="CB216" s="139">
        <f t="shared" si="99"/>
        <v>0</v>
      </c>
      <c r="CC216" s="139">
        <f t="shared" si="99"/>
        <v>0</v>
      </c>
      <c r="CD216" s="139">
        <f t="shared" si="99"/>
        <v>0</v>
      </c>
      <c r="CE216" s="139">
        <f t="shared" si="99"/>
        <v>0</v>
      </c>
      <c r="CF216" s="139">
        <f t="shared" si="99"/>
        <v>0</v>
      </c>
      <c r="CG216" s="139">
        <f t="shared" si="99"/>
        <v>0</v>
      </c>
      <c r="CH216" s="139">
        <f t="shared" si="99"/>
        <v>0</v>
      </c>
      <c r="CI216" s="139">
        <f t="shared" si="99"/>
        <v>0</v>
      </c>
      <c r="CJ216" s="139">
        <f t="shared" si="99"/>
        <v>0</v>
      </c>
      <c r="CK216" s="139">
        <f t="shared" si="99"/>
        <v>0</v>
      </c>
      <c r="CL216" s="139">
        <f t="shared" si="99"/>
        <v>0</v>
      </c>
      <c r="CM216" s="139">
        <f t="shared" si="99"/>
        <v>0</v>
      </c>
      <c r="CN216" s="139">
        <f t="shared" si="99"/>
        <v>0</v>
      </c>
      <c r="CO216" s="139">
        <f t="shared" si="99"/>
        <v>0</v>
      </c>
      <c r="CP216" s="139">
        <f t="shared" si="99"/>
        <v>0</v>
      </c>
      <c r="CQ216" s="139">
        <f t="shared" si="99"/>
        <v>0</v>
      </c>
      <c r="CR216" s="139">
        <f t="shared" si="99"/>
        <v>0</v>
      </c>
      <c r="CS216" s="139">
        <f t="shared" si="99"/>
        <v>0</v>
      </c>
      <c r="CT216" s="139">
        <f t="shared" si="99"/>
        <v>0</v>
      </c>
      <c r="CU216" s="139">
        <f t="shared" si="99"/>
        <v>0</v>
      </c>
      <c r="CV216" s="139">
        <f t="shared" si="99"/>
        <v>0</v>
      </c>
      <c r="CW216" s="139">
        <f t="shared" si="99"/>
        <v>0</v>
      </c>
      <c r="CX216" s="139">
        <f t="shared" si="99"/>
        <v>0</v>
      </c>
      <c r="CY216" s="139">
        <f t="shared" si="99"/>
        <v>0</v>
      </c>
      <c r="CZ216" s="139">
        <f t="shared" si="99"/>
        <v>0</v>
      </c>
      <c r="DA216" s="139">
        <f t="shared" si="99"/>
        <v>0</v>
      </c>
      <c r="DB216" s="139">
        <f t="shared" si="99"/>
        <v>0</v>
      </c>
      <c r="DC216" s="139">
        <f t="shared" si="99"/>
        <v>0</v>
      </c>
      <c r="DD216" s="139">
        <f t="shared" si="99"/>
        <v>0</v>
      </c>
      <c r="DE216" s="139">
        <f t="shared" si="99"/>
        <v>0</v>
      </c>
      <c r="DF216" s="139">
        <f t="shared" si="99"/>
        <v>0</v>
      </c>
      <c r="DG216" s="139">
        <f t="shared" si="99"/>
        <v>0</v>
      </c>
      <c r="DH216" s="139">
        <f t="shared" si="99"/>
        <v>0</v>
      </c>
      <c r="DI216" s="139">
        <f t="shared" si="99"/>
        <v>0</v>
      </c>
      <c r="DJ216" s="139">
        <f t="shared" si="99"/>
        <v>0</v>
      </c>
      <c r="DK216" s="139">
        <f t="shared" si="99"/>
        <v>0</v>
      </c>
      <c r="DL216" s="139">
        <f t="shared" si="99"/>
        <v>0</v>
      </c>
      <c r="DM216" s="139">
        <f t="shared" si="99"/>
        <v>0</v>
      </c>
      <c r="DN216" s="139">
        <f t="shared" si="99"/>
        <v>0</v>
      </c>
      <c r="DO216" s="139">
        <f t="shared" si="99"/>
        <v>0</v>
      </c>
      <c r="DP216" s="139">
        <f t="shared" si="99"/>
        <v>0</v>
      </c>
      <c r="DQ216" s="139">
        <f t="shared" si="99"/>
        <v>0</v>
      </c>
      <c r="DR216" s="139">
        <f t="shared" si="99"/>
        <v>0</v>
      </c>
      <c r="DS216" s="139">
        <f t="shared" si="99"/>
        <v>0</v>
      </c>
      <c r="DT216" s="139">
        <f t="shared" si="99"/>
        <v>0</v>
      </c>
      <c r="DU216" s="139">
        <f t="shared" si="99"/>
        <v>0</v>
      </c>
      <c r="DV216" s="139">
        <f t="shared" si="99"/>
        <v>0</v>
      </c>
      <c r="DW216" s="139">
        <f t="shared" si="99"/>
        <v>0</v>
      </c>
      <c r="DX216" s="139">
        <f t="shared" si="99"/>
        <v>0</v>
      </c>
      <c r="DY216" s="139">
        <f t="shared" si="99"/>
        <v>0</v>
      </c>
      <c r="DZ216" s="139">
        <f t="shared" si="99"/>
        <v>0</v>
      </c>
      <c r="EA216" s="139">
        <f t="shared" si="99"/>
        <v>0</v>
      </c>
      <c r="EB216" s="139">
        <f t="shared" si="99"/>
        <v>0</v>
      </c>
      <c r="EC216" s="139">
        <f t="shared" si="99"/>
        <v>0</v>
      </c>
      <c r="ED216" s="139">
        <f t="shared" ref="ED216:FN216" si="100">ED199</f>
        <v>0</v>
      </c>
      <c r="EE216" s="139">
        <f t="shared" si="100"/>
        <v>0</v>
      </c>
      <c r="EF216" s="139">
        <f t="shared" si="100"/>
        <v>0</v>
      </c>
      <c r="EG216" s="139">
        <f t="shared" si="100"/>
        <v>0</v>
      </c>
      <c r="EH216" s="139">
        <f t="shared" si="100"/>
        <v>0</v>
      </c>
      <c r="EI216" s="139">
        <f t="shared" si="100"/>
        <v>0</v>
      </c>
      <c r="EJ216" s="139">
        <f t="shared" si="100"/>
        <v>0</v>
      </c>
      <c r="EK216" s="139">
        <f t="shared" si="100"/>
        <v>0</v>
      </c>
      <c r="EL216" s="139">
        <f t="shared" si="100"/>
        <v>0</v>
      </c>
      <c r="EM216" s="139">
        <f t="shared" si="100"/>
        <v>0</v>
      </c>
      <c r="EN216" s="139">
        <f t="shared" si="100"/>
        <v>0</v>
      </c>
      <c r="EO216" s="139">
        <f t="shared" si="100"/>
        <v>0</v>
      </c>
      <c r="EP216" s="139">
        <f t="shared" si="100"/>
        <v>0</v>
      </c>
      <c r="EQ216" s="139">
        <f t="shared" si="100"/>
        <v>0</v>
      </c>
      <c r="ER216" s="139">
        <f t="shared" si="100"/>
        <v>0</v>
      </c>
      <c r="ES216" s="139">
        <f t="shared" si="100"/>
        <v>0</v>
      </c>
      <c r="ET216" s="139">
        <f t="shared" si="100"/>
        <v>0</v>
      </c>
      <c r="EU216" s="139">
        <f t="shared" si="100"/>
        <v>0</v>
      </c>
      <c r="EV216" s="139">
        <f t="shared" si="100"/>
        <v>0</v>
      </c>
      <c r="EW216" s="139">
        <f t="shared" si="100"/>
        <v>0</v>
      </c>
      <c r="EX216" s="139">
        <f t="shared" si="100"/>
        <v>0</v>
      </c>
      <c r="EY216" s="139">
        <f t="shared" si="100"/>
        <v>0</v>
      </c>
      <c r="EZ216" s="139">
        <f t="shared" si="100"/>
        <v>0</v>
      </c>
      <c r="FA216" s="139">
        <f t="shared" si="100"/>
        <v>0</v>
      </c>
      <c r="FB216" s="139">
        <f t="shared" si="100"/>
        <v>0</v>
      </c>
      <c r="FC216" s="139">
        <f t="shared" si="100"/>
        <v>0</v>
      </c>
      <c r="FD216" s="139">
        <f t="shared" si="100"/>
        <v>0</v>
      </c>
      <c r="FE216" s="139">
        <f t="shared" si="100"/>
        <v>0</v>
      </c>
      <c r="FF216" s="139">
        <f t="shared" si="100"/>
        <v>0</v>
      </c>
      <c r="FG216" s="139">
        <f t="shared" si="100"/>
        <v>0</v>
      </c>
      <c r="FH216" s="139">
        <f t="shared" si="100"/>
        <v>0</v>
      </c>
      <c r="FI216" s="139">
        <f t="shared" si="100"/>
        <v>0</v>
      </c>
      <c r="FJ216" s="139">
        <f t="shared" si="100"/>
        <v>0</v>
      </c>
      <c r="FK216" s="139">
        <f t="shared" si="100"/>
        <v>0</v>
      </c>
      <c r="FL216" s="139">
        <f t="shared" si="100"/>
        <v>0</v>
      </c>
      <c r="FM216" s="139">
        <f t="shared" si="100"/>
        <v>0</v>
      </c>
      <c r="FN216" s="139">
        <f t="shared" si="100"/>
        <v>0</v>
      </c>
    </row>
    <row r="217" spans="1:170">
      <c r="B217" s="146" t="s">
        <v>351</v>
      </c>
      <c r="E217" s="139">
        <f>IF('Capital Structure'!$R$18='Capital Structure'!$U$4,E206,IF('Capital Structure'!$R$18='Capital Structure'!$U$5,E200,E213))</f>
        <v>0</v>
      </c>
      <c r="F217" s="139">
        <f>IF('Capital Structure'!$R$18='Capital Structure'!$U$4,F206,IF('Capital Structure'!$R$18='Capital Structure'!$U$5,F200,F213))</f>
        <v>0</v>
      </c>
      <c r="G217" s="139">
        <f>IF('Capital Structure'!$R$18='Capital Structure'!$U$4,G206,IF('Capital Structure'!$R$18='Capital Structure'!$U$5,G200,G213))</f>
        <v>0</v>
      </c>
      <c r="H217" s="139">
        <f>IF('Capital Structure'!$R$18='Capital Structure'!$U$4,H206,IF('Capital Structure'!$R$18='Capital Structure'!$U$5,H200,H213))</f>
        <v>0</v>
      </c>
      <c r="I217" s="139">
        <f>IF('Capital Structure'!$R$18='Capital Structure'!$U$4,I206,IF('Capital Structure'!$R$18='Capital Structure'!$U$5,I200,I213))</f>
        <v>0</v>
      </c>
      <c r="J217" s="139">
        <f>IF('Capital Structure'!$R$18='Capital Structure'!$U$4,J206,IF('Capital Structure'!$R$18='Capital Structure'!$U$5,J200,J213))</f>
        <v>0</v>
      </c>
      <c r="K217" s="139">
        <f>IF('Capital Structure'!$R$18='Capital Structure'!$U$4,K206,IF('Capital Structure'!$R$18='Capital Structure'!$U$5,K200,K213))</f>
        <v>0</v>
      </c>
      <c r="L217" s="139">
        <f>IF('Capital Structure'!$R$18='Capital Structure'!$U$4,L206,IF('Capital Structure'!$R$18='Capital Structure'!$U$5,L200,L213))</f>
        <v>0</v>
      </c>
      <c r="M217" s="139">
        <f>IF('Capital Structure'!$R$18='Capital Structure'!$U$4,M206,IF('Capital Structure'!$R$18='Capital Structure'!$U$5,M200,M213))</f>
        <v>0</v>
      </c>
      <c r="N217" s="139">
        <f>IF('Capital Structure'!$R$18='Capital Structure'!$U$4,N206,IF('Capital Structure'!$R$18='Capital Structure'!$U$5,N200,N213))</f>
        <v>0</v>
      </c>
      <c r="O217" s="139">
        <f>IF('Capital Structure'!$R$18='Capital Structure'!$U$4,O206,IF('Capital Structure'!$R$18='Capital Structure'!$U$5,O200,O213))</f>
        <v>0</v>
      </c>
      <c r="P217" s="139">
        <f>IF('Capital Structure'!$R$18='Capital Structure'!$U$4,P206,IF('Capital Structure'!$R$18='Capital Structure'!$U$5,P200,P213))</f>
        <v>0</v>
      </c>
      <c r="Q217" s="139">
        <f>IF('Capital Structure'!$R$18='Capital Structure'!$U$4,Q206,IF('Capital Structure'!$R$18='Capital Structure'!$U$5,Q200,Q213))</f>
        <v>0</v>
      </c>
      <c r="R217" s="139">
        <f>IF('Capital Structure'!$R$18='Capital Structure'!$U$4,R206,IF('Capital Structure'!$R$18='Capital Structure'!$U$5,R200,R213))</f>
        <v>0</v>
      </c>
      <c r="S217" s="139">
        <f>IF('Capital Structure'!$R$18='Capital Structure'!$U$4,S206,IF('Capital Structure'!$R$18='Capital Structure'!$U$5,S200,S213))</f>
        <v>0</v>
      </c>
      <c r="T217" s="139">
        <f>IF('Capital Structure'!$R$18='Capital Structure'!$U$4,T206,IF('Capital Structure'!$R$18='Capital Structure'!$U$5,T200,T213))</f>
        <v>0</v>
      </c>
      <c r="U217" s="139">
        <f>IF('Capital Structure'!$R$18='Capital Structure'!$U$4,U206,IF('Capital Structure'!$R$18='Capital Structure'!$U$5,U200,U213))</f>
        <v>0</v>
      </c>
      <c r="V217" s="139">
        <f>IF('Capital Structure'!$R$18='Capital Structure'!$U$4,V206,IF('Capital Structure'!$R$18='Capital Structure'!$U$5,V200,V213))</f>
        <v>0</v>
      </c>
      <c r="W217" s="139">
        <f>IF('Capital Structure'!$R$18='Capital Structure'!$U$4,W206,IF('Capital Structure'!$R$18='Capital Structure'!$U$5,W200,W213))</f>
        <v>0</v>
      </c>
      <c r="X217" s="139">
        <f>IF('Capital Structure'!$R$18='Capital Structure'!$U$4,X206,IF('Capital Structure'!$R$18='Capital Structure'!$U$5,X200,X213))</f>
        <v>0</v>
      </c>
      <c r="Y217" s="139">
        <f>IF('Capital Structure'!$R$18='Capital Structure'!$U$4,Y206,IF('Capital Structure'!$R$18='Capital Structure'!$U$5,Y200,Y213))</f>
        <v>0</v>
      </c>
      <c r="Z217" s="139">
        <f>IF('Capital Structure'!$R$18='Capital Structure'!$U$4,Z206,IF('Capital Structure'!$R$18='Capital Structure'!$U$5,Z200,Z213))</f>
        <v>0</v>
      </c>
      <c r="AA217" s="139">
        <f>IF('Capital Structure'!$R$18='Capital Structure'!$U$4,AA206,IF('Capital Structure'!$R$18='Capital Structure'!$U$5,AA200,AA213))</f>
        <v>0</v>
      </c>
      <c r="AB217" s="139">
        <f>IF('Capital Structure'!$R$18='Capital Structure'!$U$4,AB206,IF('Capital Structure'!$R$18='Capital Structure'!$U$5,AB200,AB213))</f>
        <v>0</v>
      </c>
      <c r="AC217" s="139">
        <f>IF('Capital Structure'!$R$18='Capital Structure'!$U$4,AC206,IF('Capital Structure'!$R$18='Capital Structure'!$U$5,AC200,AC213))</f>
        <v>0</v>
      </c>
      <c r="AD217" s="139">
        <f>IF('Capital Structure'!$R$18='Capital Structure'!$U$4,AD206,IF('Capital Structure'!$R$18='Capital Structure'!$U$5,AD200,AD213))</f>
        <v>0</v>
      </c>
      <c r="AE217" s="139">
        <f>IF('Capital Structure'!$R$18='Capital Structure'!$U$4,AE206,IF('Capital Structure'!$R$18='Capital Structure'!$U$5,AE200,AE213))</f>
        <v>0</v>
      </c>
      <c r="AF217" s="139">
        <f>IF('Capital Structure'!$R$18='Capital Structure'!$U$4,AF206,IF('Capital Structure'!$R$18='Capital Structure'!$U$5,AF200,AF213))</f>
        <v>0</v>
      </c>
      <c r="AG217" s="139">
        <f>IF('Capital Structure'!$R$18='Capital Structure'!$U$4,AG206,IF('Capital Structure'!$R$18='Capital Structure'!$U$5,AG200,AG213))</f>
        <v>0</v>
      </c>
      <c r="AH217" s="139">
        <f>IF('Capital Structure'!$R$18='Capital Structure'!$U$4,AH206,IF('Capital Structure'!$R$18='Capital Structure'!$U$5,AH200,AH213))</f>
        <v>0</v>
      </c>
      <c r="AI217" s="139">
        <f>IF('Capital Structure'!$R$18='Capital Structure'!$U$4,AI206,IF('Capital Structure'!$R$18='Capital Structure'!$U$5,AI200,AI213))</f>
        <v>0</v>
      </c>
      <c r="AJ217" s="139">
        <f>IF('Capital Structure'!$R$18='Capital Structure'!$U$4,AJ206,IF('Capital Structure'!$R$18='Capital Structure'!$U$5,AJ200,AJ213))</f>
        <v>0</v>
      </c>
      <c r="AK217" s="139">
        <f>IF('Capital Structure'!$R$18='Capital Structure'!$U$4,AK206,IF('Capital Structure'!$R$18='Capital Structure'!$U$5,AK200,AK213))</f>
        <v>0</v>
      </c>
      <c r="AL217" s="139">
        <f>IF('Capital Structure'!$R$18='Capital Structure'!$U$4,AL206,IF('Capital Structure'!$R$18='Capital Structure'!$U$5,AL200,AL213))</f>
        <v>0</v>
      </c>
      <c r="AM217" s="139">
        <f>IF('Capital Structure'!$R$18='Capital Structure'!$U$4,AM206,IF('Capital Structure'!$R$18='Capital Structure'!$U$5,AM200,AM213))</f>
        <v>0</v>
      </c>
      <c r="AN217" s="139">
        <f>IF('Capital Structure'!$R$18='Capital Structure'!$U$4,AN206,IF('Capital Structure'!$R$18='Capital Structure'!$U$5,AN200,AN213))</f>
        <v>0</v>
      </c>
      <c r="AO217" s="139">
        <f>IF('Capital Structure'!$R$18='Capital Structure'!$U$4,AO206,IF('Capital Structure'!$R$18='Capital Structure'!$U$5,AO200,AO213))</f>
        <v>0</v>
      </c>
      <c r="AP217" s="139">
        <f>IF('Capital Structure'!$R$18='Capital Structure'!$U$4,AP206,IF('Capital Structure'!$R$18='Capital Structure'!$U$5,AP200,AP213))</f>
        <v>0</v>
      </c>
      <c r="AQ217" s="139">
        <f>IF('Capital Structure'!$R$18='Capital Structure'!$U$4,AQ206,IF('Capital Structure'!$R$18='Capital Structure'!$U$5,AQ200,AQ213))</f>
        <v>0</v>
      </c>
      <c r="AR217" s="139">
        <f>IF('Capital Structure'!$R$18='Capital Structure'!$U$4,AR206,IF('Capital Structure'!$R$18='Capital Structure'!$U$5,AR200,AR213))</f>
        <v>0</v>
      </c>
      <c r="AS217" s="139">
        <f>IF('Capital Structure'!$R$18='Capital Structure'!$U$4,AS206,IF('Capital Structure'!$R$18='Capital Structure'!$U$5,AS200,AS213))</f>
        <v>0</v>
      </c>
      <c r="AT217" s="139">
        <f>IF('Capital Structure'!$R$18='Capital Structure'!$U$4,AT206,IF('Capital Structure'!$R$18='Capital Structure'!$U$5,AT200,AT213))</f>
        <v>0</v>
      </c>
      <c r="AU217" s="139">
        <f>IF('Capital Structure'!$R$18='Capital Structure'!$U$4,AU206,IF('Capital Structure'!$R$18='Capital Structure'!$U$5,AU200,AU213))</f>
        <v>0</v>
      </c>
      <c r="AV217" s="139">
        <f>IF('Capital Structure'!$R$18='Capital Structure'!$U$4,AV206,IF('Capital Structure'!$R$18='Capital Structure'!$U$5,AV200,AV213))</f>
        <v>0</v>
      </c>
      <c r="AW217" s="139">
        <f>IF('Capital Structure'!$R$18='Capital Structure'!$U$4,AW206,IF('Capital Structure'!$R$18='Capital Structure'!$U$5,AW200,AW213))</f>
        <v>0</v>
      </c>
      <c r="AX217" s="139">
        <f>IF('Capital Structure'!$R$18='Capital Structure'!$U$4,AX206,IF('Capital Structure'!$R$18='Capital Structure'!$U$5,AX200,AX213))</f>
        <v>0</v>
      </c>
      <c r="AY217" s="139">
        <f>IF('Capital Structure'!$R$18='Capital Structure'!$U$4,AY206,IF('Capital Structure'!$R$18='Capital Structure'!$U$5,AY200,AY213))</f>
        <v>0</v>
      </c>
      <c r="AZ217" s="139">
        <f>IF('Capital Structure'!$R$18='Capital Structure'!$U$4,AZ206,IF('Capital Structure'!$R$18='Capital Structure'!$U$5,AZ200,AZ213))</f>
        <v>0</v>
      </c>
      <c r="BA217" s="139">
        <f>IF('Capital Structure'!$R$18='Capital Structure'!$U$4,BA206,IF('Capital Structure'!$R$18='Capital Structure'!$U$5,BA200,BA213))</f>
        <v>0</v>
      </c>
      <c r="BB217" s="139">
        <f>IF('Capital Structure'!$R$18='Capital Structure'!$U$4,BB206,IF('Capital Structure'!$R$18='Capital Structure'!$U$5,BB200,BB213))</f>
        <v>0</v>
      </c>
      <c r="BC217" s="139">
        <f>IF('Capital Structure'!$R$18='Capital Structure'!$U$4,BC206,IF('Capital Structure'!$R$18='Capital Structure'!$U$5,BC200,BC213))</f>
        <v>0</v>
      </c>
      <c r="BD217" s="139">
        <f>IF('Capital Structure'!$R$18='Capital Structure'!$U$4,BD206,IF('Capital Structure'!$R$18='Capital Structure'!$U$5,BD200,BD213))</f>
        <v>0</v>
      </c>
      <c r="BE217" s="139">
        <f>IF('Capital Structure'!$R$18='Capital Structure'!$U$4,BE206,IF('Capital Structure'!$R$18='Capital Structure'!$U$5,BE200,BE213))</f>
        <v>0</v>
      </c>
      <c r="BF217" s="139">
        <f>IF('Capital Structure'!$R$18='Capital Structure'!$U$4,BF206,IF('Capital Structure'!$R$18='Capital Structure'!$U$5,BF200,BF213))</f>
        <v>0</v>
      </c>
      <c r="BG217" s="139">
        <f>IF('Capital Structure'!$R$18='Capital Structure'!$U$4,BG206,IF('Capital Structure'!$R$18='Capital Structure'!$U$5,BG200,BG213))</f>
        <v>0</v>
      </c>
      <c r="BH217" s="139">
        <f>IF('Capital Structure'!$R$18='Capital Structure'!$U$4,BH206,IF('Capital Structure'!$R$18='Capital Structure'!$U$5,BH200,BH213))</f>
        <v>0</v>
      </c>
      <c r="BI217" s="139">
        <f>IF('Capital Structure'!$R$18='Capital Structure'!$U$4,BI206,IF('Capital Structure'!$R$18='Capital Structure'!$U$5,BI200,BI213))</f>
        <v>0</v>
      </c>
      <c r="BJ217" s="139">
        <f>IF('Capital Structure'!$R$18='Capital Structure'!$U$4,BJ206,IF('Capital Structure'!$R$18='Capital Structure'!$U$5,BJ200,BJ213))</f>
        <v>0</v>
      </c>
      <c r="BK217" s="139">
        <f>IF('Capital Structure'!$R$18='Capital Structure'!$U$4,BK206,IF('Capital Structure'!$R$18='Capital Structure'!$U$5,BK200,BK213))</f>
        <v>0</v>
      </c>
      <c r="BL217" s="139">
        <f>IF('Capital Structure'!$R$18='Capital Structure'!$U$4,BL206,IF('Capital Structure'!$R$18='Capital Structure'!$U$5,BL200,BL213))</f>
        <v>0</v>
      </c>
      <c r="BM217" s="139">
        <f>IF('Capital Structure'!$R$18='Capital Structure'!$U$4,BM206,IF('Capital Structure'!$R$18='Capital Structure'!$U$5,BM200,BM213))</f>
        <v>0</v>
      </c>
      <c r="BN217" s="139">
        <f>IF('Capital Structure'!$R$18='Capital Structure'!$U$4,BN206,IF('Capital Structure'!$R$18='Capital Structure'!$U$5,BN200,BN213))</f>
        <v>0</v>
      </c>
      <c r="BO217" s="139">
        <f>IF('Capital Structure'!$R$18='Capital Structure'!$U$4,BO206,IF('Capital Structure'!$R$18='Capital Structure'!$U$5,BO200,BO213))</f>
        <v>0</v>
      </c>
      <c r="BP217" s="139">
        <f>IF('Capital Structure'!$R$18='Capital Structure'!$U$4,BP206,IF('Capital Structure'!$R$18='Capital Structure'!$U$5,BP200,BP213))</f>
        <v>0</v>
      </c>
      <c r="BQ217" s="139">
        <f>IF('Capital Structure'!$R$18='Capital Structure'!$U$4,BQ206,IF('Capital Structure'!$R$18='Capital Structure'!$U$5,BQ200,BQ213))</f>
        <v>0</v>
      </c>
      <c r="BR217" s="139">
        <f>IF('Capital Structure'!$R$18='Capital Structure'!$U$4,BR206,IF('Capital Structure'!$R$18='Capital Structure'!$U$5,BR200,BR213))</f>
        <v>0</v>
      </c>
      <c r="BS217" s="139">
        <f>IF('Capital Structure'!$R$18='Capital Structure'!$U$4,BS206,IF('Capital Structure'!$R$18='Capital Structure'!$U$5,BS200,BS213))</f>
        <v>0</v>
      </c>
      <c r="BT217" s="139">
        <f>IF('Capital Structure'!$R$18='Capital Structure'!$U$4,BT206,IF('Capital Structure'!$R$18='Capital Structure'!$U$5,BT200,BT213))</f>
        <v>0</v>
      </c>
      <c r="BU217" s="139">
        <f>IF('Capital Structure'!$R$18='Capital Structure'!$U$4,BU206,IF('Capital Structure'!$R$18='Capital Structure'!$U$5,BU200,BU213))</f>
        <v>0</v>
      </c>
      <c r="BV217" s="139">
        <f>IF('Capital Structure'!$R$18='Capital Structure'!$U$4,BV206,IF('Capital Structure'!$R$18='Capital Structure'!$U$5,BV200,BV213))</f>
        <v>0</v>
      </c>
      <c r="BW217" s="139">
        <f>IF('Capital Structure'!$R$18='Capital Structure'!$U$4,BW206,IF('Capital Structure'!$R$18='Capital Structure'!$U$5,BW200,BW213))</f>
        <v>0</v>
      </c>
      <c r="BX217" s="139">
        <f>IF('Capital Structure'!$R$18='Capital Structure'!$U$4,BX206,IF('Capital Structure'!$R$18='Capital Structure'!$U$5,BX200,BX213))</f>
        <v>0</v>
      </c>
      <c r="BY217" s="139">
        <f>IF('Capital Structure'!$R$18='Capital Structure'!$U$4,BY206,IF('Capital Structure'!$R$18='Capital Structure'!$U$5,BY200,BY213))</f>
        <v>0</v>
      </c>
      <c r="BZ217" s="139">
        <f>IF('Capital Structure'!$R$18='Capital Structure'!$U$4,BZ206,IF('Capital Structure'!$R$18='Capital Structure'!$U$5,BZ200,BZ213))</f>
        <v>0</v>
      </c>
      <c r="CA217" s="139">
        <f>IF('Capital Structure'!$R$18='Capital Structure'!$U$4,CA206,IF('Capital Structure'!$R$18='Capital Structure'!$U$5,CA200,CA213))</f>
        <v>0</v>
      </c>
      <c r="CB217" s="139">
        <f>IF('Capital Structure'!$R$18='Capital Structure'!$U$4,CB206,IF('Capital Structure'!$R$18='Capital Structure'!$U$5,CB200,CB213))</f>
        <v>0</v>
      </c>
      <c r="CC217" s="139">
        <f>IF('Capital Structure'!$R$18='Capital Structure'!$U$4,CC206,IF('Capital Structure'!$R$18='Capital Structure'!$U$5,CC200,CC213))</f>
        <v>0</v>
      </c>
      <c r="CD217" s="139">
        <f>IF('Capital Structure'!$R$18='Capital Structure'!$U$4,CD206,IF('Capital Structure'!$R$18='Capital Structure'!$U$5,CD200,CD213))</f>
        <v>0</v>
      </c>
      <c r="CE217" s="139">
        <f>IF('Capital Structure'!$R$18='Capital Structure'!$U$4,CE206,IF('Capital Structure'!$R$18='Capital Structure'!$U$5,CE200,CE213))</f>
        <v>0</v>
      </c>
      <c r="CF217" s="139">
        <f>IF('Capital Structure'!$R$18='Capital Structure'!$U$4,CF206,IF('Capital Structure'!$R$18='Capital Structure'!$U$5,CF200,CF213))</f>
        <v>0</v>
      </c>
      <c r="CG217" s="139">
        <f>IF('Capital Structure'!$R$18='Capital Structure'!$U$4,CG206,IF('Capital Structure'!$R$18='Capital Structure'!$U$5,CG200,CG213))</f>
        <v>0</v>
      </c>
      <c r="CH217" s="139">
        <f>IF('Capital Structure'!$R$18='Capital Structure'!$U$4,CH206,IF('Capital Structure'!$R$18='Capital Structure'!$U$5,CH200,CH213))</f>
        <v>0</v>
      </c>
      <c r="CI217" s="139">
        <f>IF('Capital Structure'!$R$18='Capital Structure'!$U$4,CI206,IF('Capital Structure'!$R$18='Capital Structure'!$U$5,CI200,CI213))</f>
        <v>0</v>
      </c>
      <c r="CJ217" s="139">
        <f>IF('Capital Structure'!$R$18='Capital Structure'!$U$4,CJ206,IF('Capital Structure'!$R$18='Capital Structure'!$U$5,CJ200,CJ213))</f>
        <v>0</v>
      </c>
      <c r="CK217" s="139">
        <f>IF('Capital Structure'!$R$18='Capital Structure'!$U$4,CK206,IF('Capital Structure'!$R$18='Capital Structure'!$U$5,CK200,CK213))</f>
        <v>0</v>
      </c>
      <c r="CL217" s="139">
        <f>IF('Capital Structure'!$R$18='Capital Structure'!$U$4,CL206,IF('Capital Structure'!$R$18='Capital Structure'!$U$5,CL200,CL213))</f>
        <v>0</v>
      </c>
      <c r="CM217" s="139">
        <f>IF('Capital Structure'!$R$18='Capital Structure'!$U$4,CM206,IF('Capital Structure'!$R$18='Capital Structure'!$U$5,CM200,CM213))</f>
        <v>0</v>
      </c>
      <c r="CN217" s="139">
        <f>IF('Capital Structure'!$R$18='Capital Structure'!$U$4,CN206,IF('Capital Structure'!$R$18='Capital Structure'!$U$5,CN200,CN213))</f>
        <v>0</v>
      </c>
      <c r="CO217" s="139">
        <f>IF('Capital Structure'!$R$18='Capital Structure'!$U$4,CO206,IF('Capital Structure'!$R$18='Capital Structure'!$U$5,CO200,CO213))</f>
        <v>0</v>
      </c>
      <c r="CP217" s="139">
        <f>IF('Capital Structure'!$R$18='Capital Structure'!$U$4,CP206,IF('Capital Structure'!$R$18='Capital Structure'!$U$5,CP200,CP213))</f>
        <v>0</v>
      </c>
      <c r="CQ217" s="139">
        <f>IF('Capital Structure'!$R$18='Capital Structure'!$U$4,CQ206,IF('Capital Structure'!$R$18='Capital Structure'!$U$5,CQ200,CQ213))</f>
        <v>0</v>
      </c>
      <c r="CR217" s="139">
        <f>IF('Capital Structure'!$R$18='Capital Structure'!$U$4,CR206,IF('Capital Structure'!$R$18='Capital Structure'!$U$5,CR200,CR213))</f>
        <v>0</v>
      </c>
      <c r="CS217" s="139">
        <f>IF('Capital Structure'!$R$18='Capital Structure'!$U$4,CS206,IF('Capital Structure'!$R$18='Capital Structure'!$U$5,CS200,CS213))</f>
        <v>0</v>
      </c>
      <c r="CT217" s="139">
        <f>IF('Capital Structure'!$R$18='Capital Structure'!$U$4,CT206,IF('Capital Structure'!$R$18='Capital Structure'!$U$5,CT200,CT213))</f>
        <v>0</v>
      </c>
      <c r="CU217" s="139">
        <f>IF('Capital Structure'!$R$18='Capital Structure'!$U$4,CU206,IF('Capital Structure'!$R$18='Capital Structure'!$U$5,CU200,CU213))</f>
        <v>0</v>
      </c>
      <c r="CV217" s="139">
        <f>IF('Capital Structure'!$R$18='Capital Structure'!$U$4,CV206,IF('Capital Structure'!$R$18='Capital Structure'!$U$5,CV200,CV213))</f>
        <v>0</v>
      </c>
      <c r="CW217" s="139">
        <f>IF('Capital Structure'!$R$18='Capital Structure'!$U$4,CW206,IF('Capital Structure'!$R$18='Capital Structure'!$U$5,CW200,CW213))</f>
        <v>0</v>
      </c>
      <c r="CX217" s="139">
        <f>IF('Capital Structure'!$R$18='Capital Structure'!$U$4,CX206,IF('Capital Structure'!$R$18='Capital Structure'!$U$5,CX200,CX213))</f>
        <v>0</v>
      </c>
      <c r="CY217" s="139">
        <f>IF('Capital Structure'!$R$18='Capital Structure'!$U$4,CY206,IF('Capital Structure'!$R$18='Capital Structure'!$U$5,CY200,CY213))</f>
        <v>0</v>
      </c>
      <c r="CZ217" s="139">
        <f>IF('Capital Structure'!$R$18='Capital Structure'!$U$4,CZ206,IF('Capital Structure'!$R$18='Capital Structure'!$U$5,CZ200,CZ213))</f>
        <v>0</v>
      </c>
      <c r="DA217" s="139">
        <f>IF('Capital Structure'!$R$18='Capital Structure'!$U$4,DA206,IF('Capital Structure'!$R$18='Capital Structure'!$U$5,DA200,DA213))</f>
        <v>0</v>
      </c>
      <c r="DB217" s="139">
        <f>IF('Capital Structure'!$R$18='Capital Structure'!$U$4,DB206,IF('Capital Structure'!$R$18='Capital Structure'!$U$5,DB200,DB213))</f>
        <v>0</v>
      </c>
      <c r="DC217" s="139">
        <f>IF('Capital Structure'!$R$18='Capital Structure'!$U$4,DC206,IF('Capital Structure'!$R$18='Capital Structure'!$U$5,DC200,DC213))</f>
        <v>0</v>
      </c>
      <c r="DD217" s="139">
        <f>IF('Capital Structure'!$R$18='Capital Structure'!$U$4,DD206,IF('Capital Structure'!$R$18='Capital Structure'!$U$5,DD200,DD213))</f>
        <v>0</v>
      </c>
      <c r="DE217" s="139">
        <f>IF('Capital Structure'!$R$18='Capital Structure'!$U$4,DE206,IF('Capital Structure'!$R$18='Capital Structure'!$U$5,DE200,DE213))</f>
        <v>0</v>
      </c>
      <c r="DF217" s="139">
        <f>IF('Capital Structure'!$R$18='Capital Structure'!$U$4,DF206,IF('Capital Structure'!$R$18='Capital Structure'!$U$5,DF200,DF213))</f>
        <v>0</v>
      </c>
      <c r="DG217" s="139">
        <f>IF('Capital Structure'!$R$18='Capital Structure'!$U$4,DG206,IF('Capital Structure'!$R$18='Capital Structure'!$U$5,DG200,DG213))</f>
        <v>0</v>
      </c>
      <c r="DH217" s="139">
        <f>IF('Capital Structure'!$R$18='Capital Structure'!$U$4,DH206,IF('Capital Structure'!$R$18='Capital Structure'!$U$5,DH200,DH213))</f>
        <v>0</v>
      </c>
      <c r="DI217" s="139">
        <f>IF('Capital Structure'!$R$18='Capital Structure'!$U$4,DI206,IF('Capital Structure'!$R$18='Capital Structure'!$U$5,DI200,DI213))</f>
        <v>0</v>
      </c>
      <c r="DJ217" s="139">
        <f>IF('Capital Structure'!$R$18='Capital Structure'!$U$4,DJ206,IF('Capital Structure'!$R$18='Capital Structure'!$U$5,DJ200,DJ213))</f>
        <v>0</v>
      </c>
      <c r="DK217" s="139">
        <f>IF('Capital Structure'!$R$18='Capital Structure'!$U$4,DK206,IF('Capital Structure'!$R$18='Capital Structure'!$U$5,DK200,DK213))</f>
        <v>0</v>
      </c>
      <c r="DL217" s="139">
        <f>IF('Capital Structure'!$R$18='Capital Structure'!$U$4,DL206,IF('Capital Structure'!$R$18='Capital Structure'!$U$5,DL200,DL213))</f>
        <v>0</v>
      </c>
      <c r="DM217" s="139">
        <f>IF('Capital Structure'!$R$18='Capital Structure'!$U$4,DM206,IF('Capital Structure'!$R$18='Capital Structure'!$U$5,DM200,DM213))</f>
        <v>0</v>
      </c>
      <c r="DN217" s="139">
        <f>IF('Capital Structure'!$R$18='Capital Structure'!$U$4,DN206,IF('Capital Structure'!$R$18='Capital Structure'!$U$5,DN200,DN213))</f>
        <v>0</v>
      </c>
      <c r="DO217" s="139">
        <f>IF('Capital Structure'!$R$18='Capital Structure'!$U$4,DO206,IF('Capital Structure'!$R$18='Capital Structure'!$U$5,DO200,DO213))</f>
        <v>0</v>
      </c>
      <c r="DP217" s="139">
        <f>IF('Capital Structure'!$R$18='Capital Structure'!$U$4,DP206,IF('Capital Structure'!$R$18='Capital Structure'!$U$5,DP200,DP213))</f>
        <v>0</v>
      </c>
      <c r="DQ217" s="139">
        <f>IF('Capital Structure'!$R$18='Capital Structure'!$U$4,DQ206,IF('Capital Structure'!$R$18='Capital Structure'!$U$5,DQ200,DQ213))</f>
        <v>0</v>
      </c>
      <c r="DR217" s="139">
        <f>IF('Capital Structure'!$R$18='Capital Structure'!$U$4,DR206,IF('Capital Structure'!$R$18='Capital Structure'!$U$5,DR200,DR213))</f>
        <v>0</v>
      </c>
      <c r="DS217" s="139">
        <f>IF('Capital Structure'!$R$18='Capital Structure'!$U$4,DS206,IF('Capital Structure'!$R$18='Capital Structure'!$U$5,DS200,DS213))</f>
        <v>0</v>
      </c>
      <c r="DT217" s="139">
        <f>IF('Capital Structure'!$R$18='Capital Structure'!$U$4,DT206,IF('Capital Structure'!$R$18='Capital Structure'!$U$5,DT200,DT213))</f>
        <v>0</v>
      </c>
      <c r="DU217" s="139">
        <f>IF('Capital Structure'!$R$18='Capital Structure'!$U$4,DU206,IF('Capital Structure'!$R$18='Capital Structure'!$U$5,DU200,DU213))</f>
        <v>0</v>
      </c>
      <c r="DV217" s="139">
        <f>IF('Capital Structure'!$R$18='Capital Structure'!$U$4,DV206,IF('Capital Structure'!$R$18='Capital Structure'!$U$5,DV200,DV213))</f>
        <v>0</v>
      </c>
      <c r="DW217" s="139">
        <f>IF('Capital Structure'!$R$18='Capital Structure'!$U$4,DW206,IF('Capital Structure'!$R$18='Capital Structure'!$U$5,DW200,DW213))</f>
        <v>0</v>
      </c>
      <c r="DX217" s="139">
        <f>IF('Capital Structure'!$R$18='Capital Structure'!$U$4,DX206,IF('Capital Structure'!$R$18='Capital Structure'!$U$5,DX200,DX213))</f>
        <v>0</v>
      </c>
      <c r="DY217" s="139">
        <f>IF('Capital Structure'!$R$18='Capital Structure'!$U$4,DY206,IF('Capital Structure'!$R$18='Capital Structure'!$U$5,DY200,DY213))</f>
        <v>0</v>
      </c>
      <c r="DZ217" s="139">
        <f>IF('Capital Structure'!$R$18='Capital Structure'!$U$4,DZ206,IF('Capital Structure'!$R$18='Capital Structure'!$U$5,DZ200,DZ213))</f>
        <v>0</v>
      </c>
      <c r="EA217" s="139">
        <f>IF('Capital Structure'!$R$18='Capital Structure'!$U$4,EA206,IF('Capital Structure'!$R$18='Capital Structure'!$U$5,EA200,EA213))</f>
        <v>0</v>
      </c>
      <c r="EB217" s="139">
        <f>IF('Capital Structure'!$R$18='Capital Structure'!$U$4,EB206,IF('Capital Structure'!$R$18='Capital Structure'!$U$5,EB200,EB213))</f>
        <v>0</v>
      </c>
      <c r="EC217" s="139">
        <f>IF('Capital Structure'!$R$18='Capital Structure'!$U$4,EC206,IF('Capital Structure'!$R$18='Capital Structure'!$U$5,EC200,EC213))</f>
        <v>0</v>
      </c>
      <c r="ED217" s="139">
        <f>IF('Capital Structure'!$R$18='Capital Structure'!$U$4,ED206,IF('Capital Structure'!$R$18='Capital Structure'!$U$5,ED200,ED213))</f>
        <v>0</v>
      </c>
      <c r="EE217" s="139">
        <f>IF('Capital Structure'!$R$18='Capital Structure'!$U$4,EE206,IF('Capital Structure'!$R$18='Capital Structure'!$U$5,EE200,EE213))</f>
        <v>0</v>
      </c>
      <c r="EF217" s="139">
        <f>IF('Capital Structure'!$R$18='Capital Structure'!$U$4,EF206,IF('Capital Structure'!$R$18='Capital Structure'!$U$5,EF200,EF213))</f>
        <v>0</v>
      </c>
      <c r="EG217" s="139">
        <f>IF('Capital Structure'!$R$18='Capital Structure'!$U$4,EG206,IF('Capital Structure'!$R$18='Capital Structure'!$U$5,EG200,EG213))</f>
        <v>0</v>
      </c>
      <c r="EH217" s="139">
        <f>IF('Capital Structure'!$R$18='Capital Structure'!$U$4,EH206,IF('Capital Structure'!$R$18='Capital Structure'!$U$5,EH200,EH213))</f>
        <v>0</v>
      </c>
      <c r="EI217" s="139">
        <f>IF('Capital Structure'!$R$18='Capital Structure'!$U$4,EI206,IF('Capital Structure'!$R$18='Capital Structure'!$U$5,EI200,EI213))</f>
        <v>0</v>
      </c>
      <c r="EJ217" s="139">
        <f>IF('Capital Structure'!$R$18='Capital Structure'!$U$4,EJ206,IF('Capital Structure'!$R$18='Capital Structure'!$U$5,EJ200,EJ213))</f>
        <v>0</v>
      </c>
      <c r="EK217" s="139">
        <f>IF('Capital Structure'!$R$18='Capital Structure'!$U$4,EK206,IF('Capital Structure'!$R$18='Capital Structure'!$U$5,EK200,EK213))</f>
        <v>0</v>
      </c>
      <c r="EL217" s="139">
        <f>IF('Capital Structure'!$R$18='Capital Structure'!$U$4,EL206,IF('Capital Structure'!$R$18='Capital Structure'!$U$5,EL200,EL213))</f>
        <v>0</v>
      </c>
      <c r="EM217" s="139">
        <f>IF('Capital Structure'!$R$18='Capital Structure'!$U$4,EM206,IF('Capital Structure'!$R$18='Capital Structure'!$U$5,EM200,EM213))</f>
        <v>0</v>
      </c>
      <c r="EN217" s="139">
        <f>IF('Capital Structure'!$R$18='Capital Structure'!$U$4,EN206,IF('Capital Structure'!$R$18='Capital Structure'!$U$5,EN200,EN213))</f>
        <v>0</v>
      </c>
      <c r="EO217" s="139">
        <f>IF('Capital Structure'!$R$18='Capital Structure'!$U$4,EO206,IF('Capital Structure'!$R$18='Capital Structure'!$U$5,EO200,EO213))</f>
        <v>0</v>
      </c>
      <c r="EP217" s="139">
        <f>IF('Capital Structure'!$R$18='Capital Structure'!$U$4,EP206,IF('Capital Structure'!$R$18='Capital Structure'!$U$5,EP200,EP213))</f>
        <v>0</v>
      </c>
      <c r="EQ217" s="139">
        <f>IF('Capital Structure'!$R$18='Capital Structure'!$U$4,EQ206,IF('Capital Structure'!$R$18='Capital Structure'!$U$5,EQ200,EQ213))</f>
        <v>0</v>
      </c>
      <c r="ER217" s="139">
        <f>IF('Capital Structure'!$R$18='Capital Structure'!$U$4,ER206,IF('Capital Structure'!$R$18='Capital Structure'!$U$5,ER200,ER213))</f>
        <v>0</v>
      </c>
      <c r="ES217" s="139">
        <f>IF('Capital Structure'!$R$18='Capital Structure'!$U$4,ES206,IF('Capital Structure'!$R$18='Capital Structure'!$U$5,ES200,ES213))</f>
        <v>0</v>
      </c>
      <c r="ET217" s="139">
        <f>IF('Capital Structure'!$R$18='Capital Structure'!$U$4,ET206,IF('Capital Structure'!$R$18='Capital Structure'!$U$5,ET200,ET213))</f>
        <v>0</v>
      </c>
      <c r="EU217" s="139">
        <f>IF('Capital Structure'!$R$18='Capital Structure'!$U$4,EU206,IF('Capital Structure'!$R$18='Capital Structure'!$U$5,EU200,EU213))</f>
        <v>0</v>
      </c>
      <c r="EV217" s="139">
        <f>IF('Capital Structure'!$R$18='Capital Structure'!$U$4,EV206,IF('Capital Structure'!$R$18='Capital Structure'!$U$5,EV200,EV213))</f>
        <v>0</v>
      </c>
      <c r="EW217" s="139">
        <f>IF('Capital Structure'!$R$18='Capital Structure'!$U$4,EW206,IF('Capital Structure'!$R$18='Capital Structure'!$U$5,EW200,EW213))</f>
        <v>0</v>
      </c>
      <c r="EX217" s="139">
        <f>IF('Capital Structure'!$R$18='Capital Structure'!$U$4,EX206,IF('Capital Structure'!$R$18='Capital Structure'!$U$5,EX200,EX213))</f>
        <v>0</v>
      </c>
      <c r="EY217" s="139">
        <f>IF('Capital Structure'!$R$18='Capital Structure'!$U$4,EY206,IF('Capital Structure'!$R$18='Capital Structure'!$U$5,EY200,EY213))</f>
        <v>0</v>
      </c>
      <c r="EZ217" s="139">
        <f>IF('Capital Structure'!$R$18='Capital Structure'!$U$4,EZ206,IF('Capital Structure'!$R$18='Capital Structure'!$U$5,EZ200,EZ213))</f>
        <v>0</v>
      </c>
      <c r="FA217" s="139">
        <f>IF('Capital Structure'!$R$18='Capital Structure'!$U$4,FA206,IF('Capital Structure'!$R$18='Capital Structure'!$U$5,FA200,FA213))</f>
        <v>0</v>
      </c>
      <c r="FB217" s="139">
        <f>IF('Capital Structure'!$R$18='Capital Structure'!$U$4,FB206,IF('Capital Structure'!$R$18='Capital Structure'!$U$5,FB200,FB213))</f>
        <v>0</v>
      </c>
      <c r="FC217" s="139">
        <f>IF('Capital Structure'!$R$18='Capital Structure'!$U$4,FC206,IF('Capital Structure'!$R$18='Capital Structure'!$U$5,FC200,FC213))</f>
        <v>0</v>
      </c>
      <c r="FD217" s="139">
        <f>IF('Capital Structure'!$R$18='Capital Structure'!$U$4,FD206,IF('Capital Structure'!$R$18='Capital Structure'!$U$5,FD200,FD213))</f>
        <v>0</v>
      </c>
      <c r="FE217" s="139">
        <f>IF('Capital Structure'!$R$18='Capital Structure'!$U$4,FE206,IF('Capital Structure'!$R$18='Capital Structure'!$U$5,FE200,FE213))</f>
        <v>0</v>
      </c>
      <c r="FF217" s="139">
        <f>IF('Capital Structure'!$R$18='Capital Structure'!$U$4,FF206,IF('Capital Structure'!$R$18='Capital Structure'!$U$5,FF200,FF213))</f>
        <v>0</v>
      </c>
      <c r="FG217" s="139">
        <f>IF('Capital Structure'!$R$18='Capital Structure'!$U$4,FG206,IF('Capital Structure'!$R$18='Capital Structure'!$U$5,FG200,FG213))</f>
        <v>0</v>
      </c>
      <c r="FH217" s="139">
        <f>IF('Capital Structure'!$R$18='Capital Structure'!$U$4,FH206,IF('Capital Structure'!$R$18='Capital Structure'!$U$5,FH200,FH213))</f>
        <v>0</v>
      </c>
      <c r="FI217" s="139">
        <f>IF('Capital Structure'!$R$18='Capital Structure'!$U$4,FI206,IF('Capital Structure'!$R$18='Capital Structure'!$U$5,FI200,FI213))</f>
        <v>0</v>
      </c>
      <c r="FJ217" s="139">
        <f>IF('Capital Structure'!$R$18='Capital Structure'!$U$4,FJ206,IF('Capital Structure'!$R$18='Capital Structure'!$U$5,FJ200,FJ213))</f>
        <v>0</v>
      </c>
      <c r="FK217" s="139">
        <f>IF('Capital Structure'!$R$18='Capital Structure'!$U$4,FK206,IF('Capital Structure'!$R$18='Capital Structure'!$U$5,FK200,FK213))</f>
        <v>0</v>
      </c>
      <c r="FL217" s="139">
        <f>IF('Capital Structure'!$R$18='Capital Structure'!$U$4,FL206,IF('Capital Structure'!$R$18='Capital Structure'!$U$5,FL200,FL213))</f>
        <v>0</v>
      </c>
      <c r="FM217" s="139">
        <f>IF('Capital Structure'!$R$18='Capital Structure'!$U$4,FM206,IF('Capital Structure'!$R$18='Capital Structure'!$U$5,FM200,FM213))</f>
        <v>0</v>
      </c>
      <c r="FN217" s="139">
        <f>IF('Capital Structure'!$R$18='Capital Structure'!$U$4,FN206,IF('Capital Structure'!$R$18='Capital Structure'!$U$5,FN200,FN213))</f>
        <v>0</v>
      </c>
    </row>
    <row r="218" spans="1:170">
      <c r="B218" s="146" t="s">
        <v>353</v>
      </c>
      <c r="E218" s="139">
        <f>IF('Capital Structure'!$R$18='Capital Structure'!$U$5,E202,IF('Capital Structure'!$R$18='Capital Structure'!$U$4,E207,0))</f>
        <v>0</v>
      </c>
      <c r="F218" s="139">
        <f>IF('Capital Structure'!$R$18='Capital Structure'!$U$5,F202,IF('Capital Structure'!$R$18='Capital Structure'!$U$4,F207,0))</f>
        <v>0</v>
      </c>
      <c r="G218" s="139">
        <f>IF('Capital Structure'!$R$18='Capital Structure'!$U$5,G202,IF('Capital Structure'!$R$18='Capital Structure'!$U$4,G207,0))</f>
        <v>0</v>
      </c>
      <c r="H218" s="139">
        <f>IF('Capital Structure'!$R$18='Capital Structure'!$U$5,H202,IF('Capital Structure'!$R$18='Capital Structure'!$U$4,H207,0))</f>
        <v>0</v>
      </c>
      <c r="I218" s="139">
        <f>IF('Capital Structure'!$R$18='Capital Structure'!$U$5,I202,IF('Capital Structure'!$R$18='Capital Structure'!$U$4,I207,0))</f>
        <v>0</v>
      </c>
      <c r="J218" s="139">
        <f>IF('Capital Structure'!$R$18='Capital Structure'!$U$5,J202,IF('Capital Structure'!$R$18='Capital Structure'!$U$4,J207,0))</f>
        <v>0</v>
      </c>
      <c r="K218" s="139">
        <f>IF('Capital Structure'!$R$18='Capital Structure'!$U$5,K202,IF('Capital Structure'!$R$18='Capital Structure'!$U$4,K207,0))</f>
        <v>0</v>
      </c>
      <c r="L218" s="139">
        <f>IF('Capital Structure'!$R$18='Capital Structure'!$U$5,L202,IF('Capital Structure'!$R$18='Capital Structure'!$U$4,L207,0))</f>
        <v>0</v>
      </c>
      <c r="M218" s="139">
        <f>IF('Capital Structure'!$R$18='Capital Structure'!$U$5,M202,IF('Capital Structure'!$R$18='Capital Structure'!$U$4,M207,0))</f>
        <v>0</v>
      </c>
      <c r="N218" s="139">
        <f>IF('Capital Structure'!$R$18='Capital Structure'!$U$5,N202,IF('Capital Structure'!$R$18='Capital Structure'!$U$4,N207,0))</f>
        <v>0</v>
      </c>
      <c r="O218" s="139">
        <f>IF('Capital Structure'!$R$18='Capital Structure'!$U$5,O202,IF('Capital Structure'!$R$18='Capital Structure'!$U$4,O207,0))</f>
        <v>0</v>
      </c>
      <c r="P218" s="139">
        <f>IF('Capital Structure'!$R$18='Capital Structure'!$U$5,P202,IF('Capital Structure'!$R$18='Capital Structure'!$U$4,P207,0))</f>
        <v>0</v>
      </c>
      <c r="Q218" s="139">
        <f>IF('Capital Structure'!$R$18='Capital Structure'!$U$5,Q202,IF('Capital Structure'!$R$18='Capital Structure'!$U$4,Q207,0))</f>
        <v>0</v>
      </c>
      <c r="R218" s="139">
        <f>IF('Capital Structure'!$R$18='Capital Structure'!$U$5,R202,IF('Capital Structure'!$R$18='Capital Structure'!$U$4,R207,0))</f>
        <v>0</v>
      </c>
      <c r="S218" s="139">
        <f>IF('Capital Structure'!$R$18='Capital Structure'!$U$5,S202,IF('Capital Structure'!$R$18='Capital Structure'!$U$4,S207,0))</f>
        <v>0</v>
      </c>
      <c r="T218" s="139">
        <f>IF('Capital Structure'!$R$18='Capital Structure'!$U$5,T202,IF('Capital Structure'!$R$18='Capital Structure'!$U$4,T207,0))</f>
        <v>0</v>
      </c>
      <c r="U218" s="139">
        <f>IF('Capital Structure'!$R$18='Capital Structure'!$U$5,U202,IF('Capital Structure'!$R$18='Capital Structure'!$U$4,U207,0))</f>
        <v>0</v>
      </c>
      <c r="V218" s="139">
        <f>IF('Capital Structure'!$R$18='Capital Structure'!$U$5,V202,IF('Capital Structure'!$R$18='Capital Structure'!$U$4,V207,0))</f>
        <v>0</v>
      </c>
      <c r="W218" s="139">
        <f>IF('Capital Structure'!$R$18='Capital Structure'!$U$5,W202,IF('Capital Structure'!$R$18='Capital Structure'!$U$4,W207,0))</f>
        <v>0</v>
      </c>
      <c r="X218" s="139">
        <f>IF('Capital Structure'!$R$18='Capital Structure'!$U$5,X202,IF('Capital Structure'!$R$18='Capital Structure'!$U$4,X207,0))</f>
        <v>0</v>
      </c>
      <c r="Y218" s="139">
        <f>IF('Capital Structure'!$R$18='Capital Structure'!$U$5,Y202,IF('Capital Structure'!$R$18='Capital Structure'!$U$4,Y207,0))</f>
        <v>0</v>
      </c>
      <c r="Z218" s="139">
        <f>IF('Capital Structure'!$R$18='Capital Structure'!$U$5,Z202,IF('Capital Structure'!$R$18='Capital Structure'!$U$4,Z207,0))</f>
        <v>0</v>
      </c>
      <c r="AA218" s="139">
        <f>IF('Capital Structure'!$R$18='Capital Structure'!$U$5,AA202,IF('Capital Structure'!$R$18='Capital Structure'!$U$4,AA207,0))</f>
        <v>0</v>
      </c>
      <c r="AB218" s="139">
        <f>IF('Capital Structure'!$R$18='Capital Structure'!$U$5,AB202,IF('Capital Structure'!$R$18='Capital Structure'!$U$4,AB207,0))</f>
        <v>0</v>
      </c>
      <c r="AC218" s="139">
        <f>IF('Capital Structure'!$R$18='Capital Structure'!$U$5,AC202,IF('Capital Structure'!$R$18='Capital Structure'!$U$4,AC207,0))</f>
        <v>0</v>
      </c>
      <c r="AD218" s="139">
        <f>IF('Capital Structure'!$R$18='Capital Structure'!$U$5,AD202,IF('Capital Structure'!$R$18='Capital Structure'!$U$4,AD207,0))</f>
        <v>0</v>
      </c>
      <c r="AE218" s="139">
        <f>IF('Capital Structure'!$R$18='Capital Structure'!$U$5,AE202,IF('Capital Structure'!$R$18='Capital Structure'!$U$4,AE207,0))</f>
        <v>0</v>
      </c>
      <c r="AF218" s="139">
        <f>IF('Capital Structure'!$R$18='Capital Structure'!$U$5,AF202,IF('Capital Structure'!$R$18='Capital Structure'!$U$4,AF207,0))</f>
        <v>0</v>
      </c>
      <c r="AG218" s="139">
        <f>IF('Capital Structure'!$R$18='Capital Structure'!$U$5,AG202,IF('Capital Structure'!$R$18='Capital Structure'!$U$4,AG207,0))</f>
        <v>0</v>
      </c>
      <c r="AH218" s="139">
        <f>IF('Capital Structure'!$R$18='Capital Structure'!$U$5,AH202,IF('Capital Structure'!$R$18='Capital Structure'!$U$4,AH207,0))</f>
        <v>0</v>
      </c>
      <c r="AI218" s="139">
        <f>IF('Capital Structure'!$R$18='Capital Structure'!$U$5,AI202,IF('Capital Structure'!$R$18='Capital Structure'!$U$4,AI207,0))</f>
        <v>0</v>
      </c>
      <c r="AJ218" s="139">
        <f>IF('Capital Structure'!$R$18='Capital Structure'!$U$5,AJ202,IF('Capital Structure'!$R$18='Capital Structure'!$U$4,AJ207,0))</f>
        <v>0</v>
      </c>
      <c r="AK218" s="139">
        <f>IF('Capital Structure'!$R$18='Capital Structure'!$U$5,AK202,IF('Capital Structure'!$R$18='Capital Structure'!$U$4,AK207,0))</f>
        <v>0</v>
      </c>
      <c r="AL218" s="139">
        <f>IF('Capital Structure'!$R$18='Capital Structure'!$U$5,AL202,IF('Capital Structure'!$R$18='Capital Structure'!$U$4,AL207,0))</f>
        <v>0</v>
      </c>
      <c r="AM218" s="139">
        <f>IF('Capital Structure'!$R$18='Capital Structure'!$U$5,AM202,IF('Capital Structure'!$R$18='Capital Structure'!$U$4,AM207,0))</f>
        <v>0</v>
      </c>
      <c r="AN218" s="139">
        <f>IF('Capital Structure'!$R$18='Capital Structure'!$U$5,AN202,IF('Capital Structure'!$R$18='Capital Structure'!$U$4,AN207,0))</f>
        <v>0</v>
      </c>
      <c r="AO218" s="139">
        <f>IF('Capital Structure'!$R$18='Capital Structure'!$U$5,AO202,IF('Capital Structure'!$R$18='Capital Structure'!$U$4,AO207,0))</f>
        <v>0</v>
      </c>
      <c r="AP218" s="139">
        <f>IF('Capital Structure'!$R$18='Capital Structure'!$U$5,AP202,IF('Capital Structure'!$R$18='Capital Structure'!$U$4,AP207,0))</f>
        <v>0</v>
      </c>
      <c r="AQ218" s="139">
        <f>IF('Capital Structure'!$R$18='Capital Structure'!$U$5,AQ202,IF('Capital Structure'!$R$18='Capital Structure'!$U$4,AQ207,0))</f>
        <v>0</v>
      </c>
      <c r="AR218" s="139">
        <f>IF('Capital Structure'!$R$18='Capital Structure'!$U$5,AR202,IF('Capital Structure'!$R$18='Capital Structure'!$U$4,AR207,0))</f>
        <v>0</v>
      </c>
      <c r="AS218" s="139">
        <f>IF('Capital Structure'!$R$18='Capital Structure'!$U$5,AS202,IF('Capital Structure'!$R$18='Capital Structure'!$U$4,AS207,0))</f>
        <v>0</v>
      </c>
      <c r="AT218" s="139">
        <f>IF('Capital Structure'!$R$18='Capital Structure'!$U$5,AT202,IF('Capital Structure'!$R$18='Capital Structure'!$U$4,AT207,0))</f>
        <v>0</v>
      </c>
      <c r="AU218" s="139">
        <f>IF('Capital Structure'!$R$18='Capital Structure'!$U$5,AU202,IF('Capital Structure'!$R$18='Capital Structure'!$U$4,AU207,0))</f>
        <v>0</v>
      </c>
      <c r="AV218" s="139">
        <f>IF('Capital Structure'!$R$18='Capital Structure'!$U$5,AV202,IF('Capital Structure'!$R$18='Capital Structure'!$U$4,AV207,0))</f>
        <v>0</v>
      </c>
      <c r="AW218" s="139">
        <f>IF('Capital Structure'!$R$18='Capital Structure'!$U$5,AW202,IF('Capital Structure'!$R$18='Capital Structure'!$U$4,AW207,0))</f>
        <v>0</v>
      </c>
      <c r="AX218" s="139">
        <f>IF('Capital Structure'!$R$18='Capital Structure'!$U$5,AX202,IF('Capital Structure'!$R$18='Capital Structure'!$U$4,AX207,0))</f>
        <v>0</v>
      </c>
      <c r="AY218" s="139">
        <f>IF('Capital Structure'!$R$18='Capital Structure'!$U$5,AY202,IF('Capital Structure'!$R$18='Capital Structure'!$U$4,AY207,0))</f>
        <v>0</v>
      </c>
      <c r="AZ218" s="139">
        <f>IF('Capital Structure'!$R$18='Capital Structure'!$U$5,AZ202,IF('Capital Structure'!$R$18='Capital Structure'!$U$4,AZ207,0))</f>
        <v>0</v>
      </c>
      <c r="BA218" s="139">
        <f>IF('Capital Structure'!$R$18='Capital Structure'!$U$5,BA202,IF('Capital Structure'!$R$18='Capital Structure'!$U$4,BA207,0))</f>
        <v>0</v>
      </c>
      <c r="BB218" s="139">
        <f>IF('Capital Structure'!$R$18='Capital Structure'!$U$5,BB202,IF('Capital Structure'!$R$18='Capital Structure'!$U$4,BB207,0))</f>
        <v>0</v>
      </c>
      <c r="BC218" s="139">
        <f>IF('Capital Structure'!$R$18='Capital Structure'!$U$5,BC202,IF('Capital Structure'!$R$18='Capital Structure'!$U$4,BC207,0))</f>
        <v>0</v>
      </c>
      <c r="BD218" s="139">
        <f>IF('Capital Structure'!$R$18='Capital Structure'!$U$5,BD202,IF('Capital Structure'!$R$18='Capital Structure'!$U$4,BD207,0))</f>
        <v>0</v>
      </c>
      <c r="BE218" s="139">
        <f>IF('Capital Structure'!$R$18='Capital Structure'!$U$5,BE202,IF('Capital Structure'!$R$18='Capital Structure'!$U$4,BE207,0))</f>
        <v>0</v>
      </c>
      <c r="BF218" s="139">
        <f>IF('Capital Structure'!$R$18='Capital Structure'!$U$5,BF202,IF('Capital Structure'!$R$18='Capital Structure'!$U$4,BF207,0))</f>
        <v>0</v>
      </c>
      <c r="BG218" s="139">
        <f>IF('Capital Structure'!$R$18='Capital Structure'!$U$5,BG202,IF('Capital Structure'!$R$18='Capital Structure'!$U$4,BG207,0))</f>
        <v>0</v>
      </c>
      <c r="BH218" s="139">
        <f>IF('Capital Structure'!$R$18='Capital Structure'!$U$5,BH202,IF('Capital Structure'!$R$18='Capital Structure'!$U$4,BH207,0))</f>
        <v>0</v>
      </c>
      <c r="BI218" s="139">
        <f>IF('Capital Structure'!$R$18='Capital Structure'!$U$5,BI202,IF('Capital Structure'!$R$18='Capital Structure'!$U$4,BI207,0))</f>
        <v>0</v>
      </c>
      <c r="BJ218" s="139">
        <f>IF('Capital Structure'!$R$18='Capital Structure'!$U$5,BJ202,IF('Capital Structure'!$R$18='Capital Structure'!$U$4,BJ207,0))</f>
        <v>0</v>
      </c>
      <c r="BK218" s="139">
        <f>IF('Capital Structure'!$R$18='Capital Structure'!$U$5,BK202,IF('Capital Structure'!$R$18='Capital Structure'!$U$4,BK207,0))</f>
        <v>0</v>
      </c>
      <c r="BL218" s="139">
        <f>IF('Capital Structure'!$R$18='Capital Structure'!$U$5,BL202,IF('Capital Structure'!$R$18='Capital Structure'!$U$4,BL207,0))</f>
        <v>0</v>
      </c>
      <c r="BM218" s="139">
        <f>IF('Capital Structure'!$R$18='Capital Structure'!$U$5,BM202,IF('Capital Structure'!$R$18='Capital Structure'!$U$4,BM207,0))</f>
        <v>0</v>
      </c>
      <c r="BN218" s="139">
        <f>IF('Capital Structure'!$R$18='Capital Structure'!$U$5,BN202,IF('Capital Structure'!$R$18='Capital Structure'!$U$4,BN207,0))</f>
        <v>0</v>
      </c>
      <c r="BO218" s="139">
        <f>IF('Capital Structure'!$R$18='Capital Structure'!$U$5,BO202,IF('Capital Structure'!$R$18='Capital Structure'!$U$4,BO207,0))</f>
        <v>0</v>
      </c>
      <c r="BP218" s="139">
        <f>IF('Capital Structure'!$R$18='Capital Structure'!$U$5,BP202,IF('Capital Structure'!$R$18='Capital Structure'!$U$4,BP207,0))</f>
        <v>0</v>
      </c>
      <c r="BQ218" s="139">
        <f>IF('Capital Structure'!$R$18='Capital Structure'!$U$5,BQ202,IF('Capital Structure'!$R$18='Capital Structure'!$U$4,BQ207,0))</f>
        <v>0</v>
      </c>
      <c r="BR218" s="139">
        <f>IF('Capital Structure'!$R$18='Capital Structure'!$U$5,BR202,IF('Capital Structure'!$R$18='Capital Structure'!$U$4,BR207,0))</f>
        <v>0</v>
      </c>
      <c r="BS218" s="139">
        <f>IF('Capital Structure'!$R$18='Capital Structure'!$U$5,BS202,IF('Capital Structure'!$R$18='Capital Structure'!$U$4,BS207,0))</f>
        <v>0</v>
      </c>
      <c r="BT218" s="139">
        <f>IF('Capital Structure'!$R$18='Capital Structure'!$U$5,BT202,IF('Capital Structure'!$R$18='Capital Structure'!$U$4,BT207,0))</f>
        <v>0</v>
      </c>
      <c r="BU218" s="139">
        <f>IF('Capital Structure'!$R$18='Capital Structure'!$U$5,BU202,IF('Capital Structure'!$R$18='Capital Structure'!$U$4,BU207,0))</f>
        <v>0</v>
      </c>
      <c r="BV218" s="139">
        <f>IF('Capital Structure'!$R$18='Capital Structure'!$U$5,BV202,IF('Capital Structure'!$R$18='Capital Structure'!$U$4,BV207,0))</f>
        <v>0</v>
      </c>
      <c r="BW218" s="139">
        <f>IF('Capital Structure'!$R$18='Capital Structure'!$U$5,BW202,IF('Capital Structure'!$R$18='Capital Structure'!$U$4,BW207,0))</f>
        <v>0</v>
      </c>
      <c r="BX218" s="139">
        <f>IF('Capital Structure'!$R$18='Capital Structure'!$U$5,BX202,IF('Capital Structure'!$R$18='Capital Structure'!$U$4,BX207,0))</f>
        <v>0</v>
      </c>
      <c r="BY218" s="139">
        <f>IF('Capital Structure'!$R$18='Capital Structure'!$U$5,BY202,IF('Capital Structure'!$R$18='Capital Structure'!$U$4,BY207,0))</f>
        <v>0</v>
      </c>
      <c r="BZ218" s="139">
        <f>IF('Capital Structure'!$R$18='Capital Structure'!$U$5,BZ202,IF('Capital Structure'!$R$18='Capital Structure'!$U$4,BZ207,0))</f>
        <v>0</v>
      </c>
      <c r="CA218" s="139">
        <f>IF('Capital Structure'!$R$18='Capital Structure'!$U$5,CA202,IF('Capital Structure'!$R$18='Capital Structure'!$U$4,CA207,0))</f>
        <v>0</v>
      </c>
      <c r="CB218" s="139">
        <f>IF('Capital Structure'!$R$18='Capital Structure'!$U$5,CB202,IF('Capital Structure'!$R$18='Capital Structure'!$U$4,CB207,0))</f>
        <v>0</v>
      </c>
      <c r="CC218" s="139">
        <f>IF('Capital Structure'!$R$18='Capital Structure'!$U$5,CC202,IF('Capital Structure'!$R$18='Capital Structure'!$U$4,CC207,0))</f>
        <v>0</v>
      </c>
      <c r="CD218" s="139">
        <f>IF('Capital Structure'!$R$18='Capital Structure'!$U$5,CD202,IF('Capital Structure'!$R$18='Capital Structure'!$U$4,CD207,0))</f>
        <v>0</v>
      </c>
      <c r="CE218" s="139">
        <f>IF('Capital Structure'!$R$18='Capital Structure'!$U$5,CE202,IF('Capital Structure'!$R$18='Capital Structure'!$U$4,CE207,0))</f>
        <v>0</v>
      </c>
      <c r="CF218" s="139">
        <f>IF('Capital Structure'!$R$18='Capital Structure'!$U$5,CF202,IF('Capital Structure'!$R$18='Capital Structure'!$U$4,CF207,0))</f>
        <v>0</v>
      </c>
      <c r="CG218" s="139">
        <f>IF('Capital Structure'!$R$18='Capital Structure'!$U$5,CG202,IF('Capital Structure'!$R$18='Capital Structure'!$U$4,CG207,0))</f>
        <v>0</v>
      </c>
      <c r="CH218" s="139">
        <f>IF('Capital Structure'!$R$18='Capital Structure'!$U$5,CH202,IF('Capital Structure'!$R$18='Capital Structure'!$U$4,CH207,0))</f>
        <v>0</v>
      </c>
      <c r="CI218" s="139">
        <f>IF('Capital Structure'!$R$18='Capital Structure'!$U$5,CI202,IF('Capital Structure'!$R$18='Capital Structure'!$U$4,CI207,0))</f>
        <v>0</v>
      </c>
      <c r="CJ218" s="139">
        <f>IF('Capital Structure'!$R$18='Capital Structure'!$U$5,CJ202,IF('Capital Structure'!$R$18='Capital Structure'!$U$4,CJ207,0))</f>
        <v>0</v>
      </c>
      <c r="CK218" s="139">
        <f>IF('Capital Structure'!$R$18='Capital Structure'!$U$5,CK202,IF('Capital Structure'!$R$18='Capital Structure'!$U$4,CK207,0))</f>
        <v>0</v>
      </c>
      <c r="CL218" s="139">
        <f>IF('Capital Structure'!$R$18='Capital Structure'!$U$5,CL202,IF('Capital Structure'!$R$18='Capital Structure'!$U$4,CL207,0))</f>
        <v>0</v>
      </c>
      <c r="CM218" s="139">
        <f>IF('Capital Structure'!$R$18='Capital Structure'!$U$5,CM202,IF('Capital Structure'!$R$18='Capital Structure'!$U$4,CM207,0))</f>
        <v>0</v>
      </c>
      <c r="CN218" s="139">
        <f>IF('Capital Structure'!$R$18='Capital Structure'!$U$5,CN202,IF('Capital Structure'!$R$18='Capital Structure'!$U$4,CN207,0))</f>
        <v>0</v>
      </c>
      <c r="CO218" s="139">
        <f>IF('Capital Structure'!$R$18='Capital Structure'!$U$5,CO202,IF('Capital Structure'!$R$18='Capital Structure'!$U$4,CO207,0))</f>
        <v>0</v>
      </c>
      <c r="CP218" s="139">
        <f>IF('Capital Structure'!$R$18='Capital Structure'!$U$5,CP202,IF('Capital Structure'!$R$18='Capital Structure'!$U$4,CP207,0))</f>
        <v>0</v>
      </c>
      <c r="CQ218" s="139">
        <f>IF('Capital Structure'!$R$18='Capital Structure'!$U$5,CQ202,IF('Capital Structure'!$R$18='Capital Structure'!$U$4,CQ207,0))</f>
        <v>0</v>
      </c>
      <c r="CR218" s="139">
        <f>IF('Capital Structure'!$R$18='Capital Structure'!$U$5,CR202,IF('Capital Structure'!$R$18='Capital Structure'!$U$4,CR207,0))</f>
        <v>0</v>
      </c>
      <c r="CS218" s="139">
        <f>IF('Capital Structure'!$R$18='Capital Structure'!$U$5,CS202,IF('Capital Structure'!$R$18='Capital Structure'!$U$4,CS207,0))</f>
        <v>0</v>
      </c>
      <c r="CT218" s="139">
        <f>IF('Capital Structure'!$R$18='Capital Structure'!$U$5,CT202,IF('Capital Structure'!$R$18='Capital Structure'!$U$4,CT207,0))</f>
        <v>0</v>
      </c>
      <c r="CU218" s="139">
        <f>IF('Capital Structure'!$R$18='Capital Structure'!$U$5,CU202,IF('Capital Structure'!$R$18='Capital Structure'!$U$4,CU207,0))</f>
        <v>0</v>
      </c>
      <c r="CV218" s="139">
        <f>IF('Capital Structure'!$R$18='Capital Structure'!$U$5,CV202,IF('Capital Structure'!$R$18='Capital Structure'!$U$4,CV207,0))</f>
        <v>0</v>
      </c>
      <c r="CW218" s="139">
        <f>IF('Capital Structure'!$R$18='Capital Structure'!$U$5,CW202,IF('Capital Structure'!$R$18='Capital Structure'!$U$4,CW207,0))</f>
        <v>0</v>
      </c>
      <c r="CX218" s="139">
        <f>IF('Capital Structure'!$R$18='Capital Structure'!$U$5,CX202,IF('Capital Structure'!$R$18='Capital Structure'!$U$4,CX207,0))</f>
        <v>0</v>
      </c>
      <c r="CY218" s="139">
        <f>IF('Capital Structure'!$R$18='Capital Structure'!$U$5,CY202,IF('Capital Structure'!$R$18='Capital Structure'!$U$4,CY207,0))</f>
        <v>0</v>
      </c>
      <c r="CZ218" s="139">
        <f>IF('Capital Structure'!$R$18='Capital Structure'!$U$5,CZ202,IF('Capital Structure'!$R$18='Capital Structure'!$U$4,CZ207,0))</f>
        <v>0</v>
      </c>
      <c r="DA218" s="139">
        <f>IF('Capital Structure'!$R$18='Capital Structure'!$U$5,DA202,IF('Capital Structure'!$R$18='Capital Structure'!$U$4,DA207,0))</f>
        <v>0</v>
      </c>
      <c r="DB218" s="139">
        <f>IF('Capital Structure'!$R$18='Capital Structure'!$U$5,DB202,IF('Capital Structure'!$R$18='Capital Structure'!$U$4,DB207,0))</f>
        <v>0</v>
      </c>
      <c r="DC218" s="139">
        <f>IF('Capital Structure'!$R$18='Capital Structure'!$U$5,DC202,IF('Capital Structure'!$R$18='Capital Structure'!$U$4,DC207,0))</f>
        <v>0</v>
      </c>
      <c r="DD218" s="139">
        <f>IF('Capital Structure'!$R$18='Capital Structure'!$U$5,DD202,IF('Capital Structure'!$R$18='Capital Structure'!$U$4,DD207,0))</f>
        <v>0</v>
      </c>
      <c r="DE218" s="139">
        <f>IF('Capital Structure'!$R$18='Capital Structure'!$U$5,DE202,IF('Capital Structure'!$R$18='Capital Structure'!$U$4,DE207,0))</f>
        <v>0</v>
      </c>
      <c r="DF218" s="139">
        <f>IF('Capital Structure'!$R$18='Capital Structure'!$U$5,DF202,IF('Capital Structure'!$R$18='Capital Structure'!$U$4,DF207,0))</f>
        <v>0</v>
      </c>
      <c r="DG218" s="139">
        <f>IF('Capital Structure'!$R$18='Capital Structure'!$U$5,DG202,IF('Capital Structure'!$R$18='Capital Structure'!$U$4,DG207,0))</f>
        <v>0</v>
      </c>
      <c r="DH218" s="139">
        <f>IF('Capital Structure'!$R$18='Capital Structure'!$U$5,DH202,IF('Capital Structure'!$R$18='Capital Structure'!$U$4,DH207,0))</f>
        <v>0</v>
      </c>
      <c r="DI218" s="139">
        <f>IF('Capital Structure'!$R$18='Capital Structure'!$U$5,DI202,IF('Capital Structure'!$R$18='Capital Structure'!$U$4,DI207,0))</f>
        <v>0</v>
      </c>
      <c r="DJ218" s="139">
        <f>IF('Capital Structure'!$R$18='Capital Structure'!$U$5,DJ202,IF('Capital Structure'!$R$18='Capital Structure'!$U$4,DJ207,0))</f>
        <v>0</v>
      </c>
      <c r="DK218" s="139">
        <f>IF('Capital Structure'!$R$18='Capital Structure'!$U$5,DK202,IF('Capital Structure'!$R$18='Capital Structure'!$U$4,DK207,0))</f>
        <v>0</v>
      </c>
      <c r="DL218" s="139">
        <f>IF('Capital Structure'!$R$18='Capital Structure'!$U$5,DL202,IF('Capital Structure'!$R$18='Capital Structure'!$U$4,DL207,0))</f>
        <v>0</v>
      </c>
      <c r="DM218" s="139">
        <f>IF('Capital Structure'!$R$18='Capital Structure'!$U$5,DM202,IF('Capital Structure'!$R$18='Capital Structure'!$U$4,DM207,0))</f>
        <v>0</v>
      </c>
      <c r="DN218" s="139">
        <f>IF('Capital Structure'!$R$18='Capital Structure'!$U$5,DN202,IF('Capital Structure'!$R$18='Capital Structure'!$U$4,DN207,0))</f>
        <v>0</v>
      </c>
      <c r="DO218" s="139">
        <f>IF('Capital Structure'!$R$18='Capital Structure'!$U$5,DO202,IF('Capital Structure'!$R$18='Capital Structure'!$U$4,DO207,0))</f>
        <v>0</v>
      </c>
      <c r="DP218" s="139">
        <f>IF('Capital Structure'!$R$18='Capital Structure'!$U$5,DP202,IF('Capital Structure'!$R$18='Capital Structure'!$U$4,DP207,0))</f>
        <v>0</v>
      </c>
      <c r="DQ218" s="139">
        <f>IF('Capital Structure'!$R$18='Capital Structure'!$U$5,DQ202,IF('Capital Structure'!$R$18='Capital Structure'!$U$4,DQ207,0))</f>
        <v>0</v>
      </c>
      <c r="DR218" s="139">
        <f>IF('Capital Structure'!$R$18='Capital Structure'!$U$5,DR202,IF('Capital Structure'!$R$18='Capital Structure'!$U$4,DR207,0))</f>
        <v>0</v>
      </c>
      <c r="DS218" s="139">
        <f>IF('Capital Structure'!$R$18='Capital Structure'!$U$5,DS202,IF('Capital Structure'!$R$18='Capital Structure'!$U$4,DS207,0))</f>
        <v>0</v>
      </c>
      <c r="DT218" s="139">
        <f>IF('Capital Structure'!$R$18='Capital Structure'!$U$5,DT202,IF('Capital Structure'!$R$18='Capital Structure'!$U$4,DT207,0))</f>
        <v>0</v>
      </c>
      <c r="DU218" s="139">
        <f>IF('Capital Structure'!$R$18='Capital Structure'!$U$5,DU202,IF('Capital Structure'!$R$18='Capital Structure'!$U$4,DU207,0))</f>
        <v>0</v>
      </c>
      <c r="DV218" s="139">
        <f>IF('Capital Structure'!$R$18='Capital Structure'!$U$5,DV202,IF('Capital Structure'!$R$18='Capital Structure'!$U$4,DV207,0))</f>
        <v>0</v>
      </c>
      <c r="DW218" s="139">
        <f>IF('Capital Structure'!$R$18='Capital Structure'!$U$5,DW202,IF('Capital Structure'!$R$18='Capital Structure'!$U$4,DW207,0))</f>
        <v>0</v>
      </c>
      <c r="DX218" s="139">
        <f>IF('Capital Structure'!$R$18='Capital Structure'!$U$5,DX202,IF('Capital Structure'!$R$18='Capital Structure'!$U$4,DX207,0))</f>
        <v>0</v>
      </c>
      <c r="DY218" s="139">
        <f>IF('Capital Structure'!$R$18='Capital Structure'!$U$5,DY202,IF('Capital Structure'!$R$18='Capital Structure'!$U$4,DY207,0))</f>
        <v>0</v>
      </c>
      <c r="DZ218" s="139">
        <f>IF('Capital Structure'!$R$18='Capital Structure'!$U$5,DZ202,IF('Capital Structure'!$R$18='Capital Structure'!$U$4,DZ207,0))</f>
        <v>0</v>
      </c>
      <c r="EA218" s="139">
        <f>IF('Capital Structure'!$R$18='Capital Structure'!$U$5,EA202,IF('Capital Structure'!$R$18='Capital Structure'!$U$4,EA207,0))</f>
        <v>0</v>
      </c>
      <c r="EB218" s="139">
        <f>IF('Capital Structure'!$R$18='Capital Structure'!$U$5,EB202,IF('Capital Structure'!$R$18='Capital Structure'!$U$4,EB207,0))</f>
        <v>0</v>
      </c>
      <c r="EC218" s="139">
        <f>IF('Capital Structure'!$R$18='Capital Structure'!$U$5,EC202,IF('Capital Structure'!$R$18='Capital Structure'!$U$4,EC207,0))</f>
        <v>0</v>
      </c>
      <c r="ED218" s="139">
        <f>IF('Capital Structure'!$R$18='Capital Structure'!$U$5,ED202,IF('Capital Structure'!$R$18='Capital Structure'!$U$4,ED207,0))</f>
        <v>0</v>
      </c>
      <c r="EE218" s="139">
        <f>IF('Capital Structure'!$R$18='Capital Structure'!$U$5,EE202,IF('Capital Structure'!$R$18='Capital Structure'!$U$4,EE207,0))</f>
        <v>0</v>
      </c>
      <c r="EF218" s="139">
        <f>IF('Capital Structure'!$R$18='Capital Structure'!$U$5,EF202,IF('Capital Structure'!$R$18='Capital Structure'!$U$4,EF207,0))</f>
        <v>0</v>
      </c>
      <c r="EG218" s="139">
        <f>IF('Capital Structure'!$R$18='Capital Structure'!$U$5,EG202,IF('Capital Structure'!$R$18='Capital Structure'!$U$4,EG207,0))</f>
        <v>0</v>
      </c>
      <c r="EH218" s="139">
        <f>IF('Capital Structure'!$R$18='Capital Structure'!$U$5,EH202,IF('Capital Structure'!$R$18='Capital Structure'!$U$4,EH207,0))</f>
        <v>0</v>
      </c>
      <c r="EI218" s="139">
        <f>IF('Capital Structure'!$R$18='Capital Structure'!$U$5,EI202,IF('Capital Structure'!$R$18='Capital Structure'!$U$4,EI207,0))</f>
        <v>0</v>
      </c>
      <c r="EJ218" s="139">
        <f>IF('Capital Structure'!$R$18='Capital Structure'!$U$5,EJ202,IF('Capital Structure'!$R$18='Capital Structure'!$U$4,EJ207,0))</f>
        <v>0</v>
      </c>
      <c r="EK218" s="139">
        <f>IF('Capital Structure'!$R$18='Capital Structure'!$U$5,EK202,IF('Capital Structure'!$R$18='Capital Structure'!$U$4,EK207,0))</f>
        <v>0</v>
      </c>
      <c r="EL218" s="139">
        <f>IF('Capital Structure'!$R$18='Capital Structure'!$U$5,EL202,IF('Capital Structure'!$R$18='Capital Structure'!$U$4,EL207,0))</f>
        <v>0</v>
      </c>
      <c r="EM218" s="139">
        <f>IF('Capital Structure'!$R$18='Capital Structure'!$U$5,EM202,IF('Capital Structure'!$R$18='Capital Structure'!$U$4,EM207,0))</f>
        <v>0</v>
      </c>
      <c r="EN218" s="139">
        <f>IF('Capital Structure'!$R$18='Capital Structure'!$U$5,EN202,IF('Capital Structure'!$R$18='Capital Structure'!$U$4,EN207,0))</f>
        <v>0</v>
      </c>
      <c r="EO218" s="139">
        <f>IF('Capital Structure'!$R$18='Capital Structure'!$U$5,EO202,IF('Capital Structure'!$R$18='Capital Structure'!$U$4,EO207,0))</f>
        <v>0</v>
      </c>
      <c r="EP218" s="139">
        <f>IF('Capital Structure'!$R$18='Capital Structure'!$U$5,EP202,IF('Capital Structure'!$R$18='Capital Structure'!$U$4,EP207,0))</f>
        <v>0</v>
      </c>
      <c r="EQ218" s="139">
        <f>IF('Capital Structure'!$R$18='Capital Structure'!$U$5,EQ202,IF('Capital Structure'!$R$18='Capital Structure'!$U$4,EQ207,0))</f>
        <v>0</v>
      </c>
      <c r="ER218" s="139">
        <f>IF('Capital Structure'!$R$18='Capital Structure'!$U$5,ER202,IF('Capital Structure'!$R$18='Capital Structure'!$U$4,ER207,0))</f>
        <v>0</v>
      </c>
      <c r="ES218" s="139">
        <f>IF('Capital Structure'!$R$18='Capital Structure'!$U$5,ES202,IF('Capital Structure'!$R$18='Capital Structure'!$U$4,ES207,0))</f>
        <v>0</v>
      </c>
      <c r="ET218" s="139">
        <f>IF('Capital Structure'!$R$18='Capital Structure'!$U$5,ET202,IF('Capital Structure'!$R$18='Capital Structure'!$U$4,ET207,0))</f>
        <v>0</v>
      </c>
      <c r="EU218" s="139">
        <f>IF('Capital Structure'!$R$18='Capital Structure'!$U$5,EU202,IF('Capital Structure'!$R$18='Capital Structure'!$U$4,EU207,0))</f>
        <v>0</v>
      </c>
      <c r="EV218" s="139">
        <f>IF('Capital Structure'!$R$18='Capital Structure'!$U$5,EV202,IF('Capital Structure'!$R$18='Capital Structure'!$U$4,EV207,0))</f>
        <v>0</v>
      </c>
      <c r="EW218" s="139">
        <f>IF('Capital Structure'!$R$18='Capital Structure'!$U$5,EW202,IF('Capital Structure'!$R$18='Capital Structure'!$U$4,EW207,0))</f>
        <v>0</v>
      </c>
      <c r="EX218" s="139">
        <f>IF('Capital Structure'!$R$18='Capital Structure'!$U$5,EX202,IF('Capital Structure'!$R$18='Capital Structure'!$U$4,EX207,0))</f>
        <v>0</v>
      </c>
      <c r="EY218" s="139">
        <f>IF('Capital Structure'!$R$18='Capital Structure'!$U$5,EY202,IF('Capital Structure'!$R$18='Capital Structure'!$U$4,EY207,0))</f>
        <v>0</v>
      </c>
      <c r="EZ218" s="139">
        <f>IF('Capital Structure'!$R$18='Capital Structure'!$U$5,EZ202,IF('Capital Structure'!$R$18='Capital Structure'!$U$4,EZ207,0))</f>
        <v>0</v>
      </c>
      <c r="FA218" s="139">
        <f>IF('Capital Structure'!$R$18='Capital Structure'!$U$5,FA202,IF('Capital Structure'!$R$18='Capital Structure'!$U$4,FA207,0))</f>
        <v>0</v>
      </c>
      <c r="FB218" s="139">
        <f>IF('Capital Structure'!$R$18='Capital Structure'!$U$5,FB202,IF('Capital Structure'!$R$18='Capital Structure'!$U$4,FB207,0))</f>
        <v>0</v>
      </c>
      <c r="FC218" s="139">
        <f>IF('Capital Structure'!$R$18='Capital Structure'!$U$5,FC202,IF('Capital Structure'!$R$18='Capital Structure'!$U$4,FC207,0))</f>
        <v>0</v>
      </c>
      <c r="FD218" s="139">
        <f>IF('Capital Structure'!$R$18='Capital Structure'!$U$5,FD202,IF('Capital Structure'!$R$18='Capital Structure'!$U$4,FD207,0))</f>
        <v>0</v>
      </c>
      <c r="FE218" s="139">
        <f>IF('Capital Structure'!$R$18='Capital Structure'!$U$5,FE202,IF('Capital Structure'!$R$18='Capital Structure'!$U$4,FE207,0))</f>
        <v>0</v>
      </c>
      <c r="FF218" s="139">
        <f>IF('Capital Structure'!$R$18='Capital Structure'!$U$5,FF202,IF('Capital Structure'!$R$18='Capital Structure'!$U$4,FF207,0))</f>
        <v>0</v>
      </c>
      <c r="FG218" s="139">
        <f>IF('Capital Structure'!$R$18='Capital Structure'!$U$5,FG202,IF('Capital Structure'!$R$18='Capital Structure'!$U$4,FG207,0))</f>
        <v>0</v>
      </c>
      <c r="FH218" s="139">
        <f>IF('Capital Structure'!$R$18='Capital Structure'!$U$5,FH202,IF('Capital Structure'!$R$18='Capital Structure'!$U$4,FH207,0))</f>
        <v>0</v>
      </c>
      <c r="FI218" s="139">
        <f>IF('Capital Structure'!$R$18='Capital Structure'!$U$5,FI202,IF('Capital Structure'!$R$18='Capital Structure'!$U$4,FI207,0))</f>
        <v>0</v>
      </c>
      <c r="FJ218" s="139">
        <f>IF('Capital Structure'!$R$18='Capital Structure'!$U$5,FJ202,IF('Capital Structure'!$R$18='Capital Structure'!$U$4,FJ207,0))</f>
        <v>0</v>
      </c>
      <c r="FK218" s="139">
        <f>IF('Capital Structure'!$R$18='Capital Structure'!$U$5,FK202,IF('Capital Structure'!$R$18='Capital Structure'!$U$4,FK207,0))</f>
        <v>0</v>
      </c>
      <c r="FL218" s="139">
        <f>IF('Capital Structure'!$R$18='Capital Structure'!$U$5,FL202,IF('Capital Structure'!$R$18='Capital Structure'!$U$4,FL207,0))</f>
        <v>0</v>
      </c>
      <c r="FM218" s="139">
        <f>IF('Capital Structure'!$R$18='Capital Structure'!$U$5,FM202,IF('Capital Structure'!$R$18='Capital Structure'!$U$4,FM207,0))</f>
        <v>0</v>
      </c>
      <c r="FN218" s="139">
        <f>IF('Capital Structure'!$R$18='Capital Structure'!$U$5,FN202,IF('Capital Structure'!$R$18='Capital Structure'!$U$4,FN207,0))</f>
        <v>0</v>
      </c>
    </row>
    <row r="219" spans="1:170">
      <c r="B219" s="146" t="s">
        <v>327</v>
      </c>
      <c r="E219" s="139">
        <f>IF('Capital Structure'!$R$18='Capital Structure'!$U$5,E201+E203,IF('Capital Structure'!$R$18='Capital Structure'!$U$4,E208,E211))</f>
        <v>0</v>
      </c>
      <c r="F219" s="139">
        <f>IF('Capital Structure'!$R$18='Capital Structure'!$U$5,F201+F203,IF('Capital Structure'!$R$18='Capital Structure'!$U$4,F208,F211))</f>
        <v>0</v>
      </c>
      <c r="G219" s="139">
        <f>IF('Capital Structure'!$R$18='Capital Structure'!$U$5,G201+G203,IF('Capital Structure'!$R$18='Capital Structure'!$U$4,G208,G211))</f>
        <v>0</v>
      </c>
      <c r="H219" s="139">
        <f>IF('Capital Structure'!$R$18='Capital Structure'!$U$5,H201+H203,IF('Capital Structure'!$R$18='Capital Structure'!$U$4,H208,H211))</f>
        <v>0</v>
      </c>
      <c r="I219" s="139">
        <f>IF('Capital Structure'!$R$18='Capital Structure'!$U$5,I201+I203,IF('Capital Structure'!$R$18='Capital Structure'!$U$4,I208,I211))</f>
        <v>0</v>
      </c>
      <c r="J219" s="139">
        <f>IF('Capital Structure'!$R$18='Capital Structure'!$U$5,J201+J203,IF('Capital Structure'!$R$18='Capital Structure'!$U$4,J208,J211))</f>
        <v>0</v>
      </c>
      <c r="K219" s="139">
        <f>IF('Capital Structure'!$R$18='Capital Structure'!$U$5,K201+K203,IF('Capital Structure'!$R$18='Capital Structure'!$U$4,K208,K211))</f>
        <v>0</v>
      </c>
      <c r="L219" s="139">
        <f>IF('Capital Structure'!$R$18='Capital Structure'!$U$5,L201+L203,IF('Capital Structure'!$R$18='Capital Structure'!$U$4,L208,L211))</f>
        <v>0</v>
      </c>
      <c r="M219" s="139">
        <f>IF('Capital Structure'!$R$18='Capital Structure'!$U$5,M201+M203,IF('Capital Structure'!$R$18='Capital Structure'!$U$4,M208,M211))</f>
        <v>0</v>
      </c>
      <c r="N219" s="139">
        <f>IF('Capital Structure'!$R$18='Capital Structure'!$U$5,N201+N203,IF('Capital Structure'!$R$18='Capital Structure'!$U$4,N208,N211))</f>
        <v>0</v>
      </c>
      <c r="O219" s="139">
        <f>IF('Capital Structure'!$R$18='Capital Structure'!$U$5,O201+O203,IF('Capital Structure'!$R$18='Capital Structure'!$U$4,O208,O211))</f>
        <v>0</v>
      </c>
      <c r="P219" s="139">
        <f>IF('Capital Structure'!$R$18='Capital Structure'!$U$5,P201+P203,IF('Capital Structure'!$R$18='Capital Structure'!$U$4,P208,P211))</f>
        <v>0</v>
      </c>
      <c r="Q219" s="139">
        <f>IF('Capital Structure'!$R$18='Capital Structure'!$U$5,Q201+Q203,IF('Capital Structure'!$R$18='Capital Structure'!$U$4,Q208,Q211))</f>
        <v>0</v>
      </c>
      <c r="R219" s="139">
        <f>IF('Capital Structure'!$R$18='Capital Structure'!$U$5,R201+R203,IF('Capital Structure'!$R$18='Capital Structure'!$U$4,R208,R211))</f>
        <v>0</v>
      </c>
      <c r="S219" s="139">
        <f>IF('Capital Structure'!$R$18='Capital Structure'!$U$5,S201+S203,IF('Capital Structure'!$R$18='Capital Structure'!$U$4,S208,S211))</f>
        <v>0</v>
      </c>
      <c r="T219" s="139">
        <f>IF('Capital Structure'!$R$18='Capital Structure'!$U$5,T201+T203,IF('Capital Structure'!$R$18='Capital Structure'!$U$4,T208,T211))</f>
        <v>0</v>
      </c>
      <c r="U219" s="139">
        <f>IF('Capital Structure'!$R$18='Capital Structure'!$U$5,U201+U203,IF('Capital Structure'!$R$18='Capital Structure'!$U$4,U208,U211))</f>
        <v>0</v>
      </c>
      <c r="V219" s="139">
        <f>IF('Capital Structure'!$R$18='Capital Structure'!$U$5,V201+V203,IF('Capital Structure'!$R$18='Capital Structure'!$U$4,V208,V211))</f>
        <v>0</v>
      </c>
      <c r="W219" s="139">
        <f>IF('Capital Structure'!$R$18='Capital Structure'!$U$5,W201+W203,IF('Capital Structure'!$R$18='Capital Structure'!$U$4,W208,W211))</f>
        <v>0</v>
      </c>
      <c r="X219" s="139">
        <f>IF('Capital Structure'!$R$18='Capital Structure'!$U$5,X201+X203,IF('Capital Structure'!$R$18='Capital Structure'!$U$4,X208,X211))</f>
        <v>0</v>
      </c>
      <c r="Y219" s="139">
        <f>IF('Capital Structure'!$R$18='Capital Structure'!$U$5,Y201+Y203,IF('Capital Structure'!$R$18='Capital Structure'!$U$4,Y208,Y211))</f>
        <v>0</v>
      </c>
      <c r="Z219" s="139">
        <f>IF('Capital Structure'!$R$18='Capital Structure'!$U$5,Z201+Z203,IF('Capital Structure'!$R$18='Capital Structure'!$U$4,Z208,Z211))</f>
        <v>0</v>
      </c>
      <c r="AA219" s="139">
        <f>IF('Capital Structure'!$R$18='Capital Structure'!$U$5,AA201+AA203,IF('Capital Structure'!$R$18='Capital Structure'!$U$4,AA208,AA211))</f>
        <v>0</v>
      </c>
      <c r="AB219" s="139">
        <f>IF('Capital Structure'!$R$18='Capital Structure'!$U$5,AB201+AB203,IF('Capital Structure'!$R$18='Capital Structure'!$U$4,AB208,AB211))</f>
        <v>0</v>
      </c>
      <c r="AC219" s="139">
        <f>IF('Capital Structure'!$R$18='Capital Structure'!$U$5,AC201+AC203,IF('Capital Structure'!$R$18='Capital Structure'!$U$4,AC208,AC211))</f>
        <v>0</v>
      </c>
      <c r="AD219" s="139">
        <f>IF('Capital Structure'!$R$18='Capital Structure'!$U$5,AD201+AD203,IF('Capital Structure'!$R$18='Capital Structure'!$U$4,AD208,AD211))</f>
        <v>0</v>
      </c>
      <c r="AE219" s="139">
        <f>IF('Capital Structure'!$R$18='Capital Structure'!$U$5,AE201+AE203,IF('Capital Structure'!$R$18='Capital Structure'!$U$4,AE208,AE211))</f>
        <v>0</v>
      </c>
      <c r="AF219" s="139">
        <f>IF('Capital Structure'!$R$18='Capital Structure'!$U$5,AF201+AF203,IF('Capital Structure'!$R$18='Capital Structure'!$U$4,AF208,AF211))</f>
        <v>0</v>
      </c>
      <c r="AG219" s="139">
        <f>IF('Capital Structure'!$R$18='Capital Structure'!$U$5,AG201+AG203,IF('Capital Structure'!$R$18='Capital Structure'!$U$4,AG208,AG211))</f>
        <v>0</v>
      </c>
      <c r="AH219" s="139">
        <f>IF('Capital Structure'!$R$18='Capital Structure'!$U$5,AH201+AH203,IF('Capital Structure'!$R$18='Capital Structure'!$U$4,AH208,AH211))</f>
        <v>0</v>
      </c>
      <c r="AI219" s="139">
        <f>IF('Capital Structure'!$R$18='Capital Structure'!$U$5,AI201+AI203,IF('Capital Structure'!$R$18='Capital Structure'!$U$4,AI208,AI211))</f>
        <v>0</v>
      </c>
      <c r="AJ219" s="139">
        <f>IF('Capital Structure'!$R$18='Capital Structure'!$U$5,AJ201+AJ203,IF('Capital Structure'!$R$18='Capital Structure'!$U$4,AJ208,AJ211))</f>
        <v>0</v>
      </c>
      <c r="AK219" s="139">
        <f>IF('Capital Structure'!$R$18='Capital Structure'!$U$5,AK201+AK203,IF('Capital Structure'!$R$18='Capital Structure'!$U$4,AK208,AK211))</f>
        <v>0</v>
      </c>
      <c r="AL219" s="139">
        <f>IF('Capital Structure'!$R$18='Capital Structure'!$U$5,AL201+AL203,IF('Capital Structure'!$R$18='Capital Structure'!$U$4,AL208,AL211))</f>
        <v>0</v>
      </c>
      <c r="AM219" s="139">
        <f>IF('Capital Structure'!$R$18='Capital Structure'!$U$5,AM201+AM203,IF('Capital Structure'!$R$18='Capital Structure'!$U$4,AM208,AM211))</f>
        <v>0</v>
      </c>
      <c r="AN219" s="139">
        <f>IF('Capital Structure'!$R$18='Capital Structure'!$U$5,AN201+AN203,IF('Capital Structure'!$R$18='Capital Structure'!$U$4,AN208,AN211))</f>
        <v>0</v>
      </c>
      <c r="AO219" s="139">
        <f>IF('Capital Structure'!$R$18='Capital Structure'!$U$5,AO201+AO203,IF('Capital Structure'!$R$18='Capital Structure'!$U$4,AO208,AO211))</f>
        <v>0</v>
      </c>
      <c r="AP219" s="139">
        <f>IF('Capital Structure'!$R$18='Capital Structure'!$U$5,AP201+AP203,IF('Capital Structure'!$R$18='Capital Structure'!$U$4,AP208,AP211))</f>
        <v>0</v>
      </c>
      <c r="AQ219" s="139">
        <f>IF('Capital Structure'!$R$18='Capital Structure'!$U$5,AQ201+AQ203,IF('Capital Structure'!$R$18='Capital Structure'!$U$4,AQ208,AQ211))</f>
        <v>0</v>
      </c>
      <c r="AR219" s="139">
        <f>IF('Capital Structure'!$R$18='Capital Structure'!$U$5,AR201+AR203,IF('Capital Structure'!$R$18='Capital Structure'!$U$4,AR208,AR211))</f>
        <v>0</v>
      </c>
      <c r="AS219" s="139">
        <f>IF('Capital Structure'!$R$18='Capital Structure'!$U$5,AS201+AS203,IF('Capital Structure'!$R$18='Capital Structure'!$U$4,AS208,AS211))</f>
        <v>0</v>
      </c>
      <c r="AT219" s="139">
        <f>IF('Capital Structure'!$R$18='Capital Structure'!$U$5,AT201+AT203,IF('Capital Structure'!$R$18='Capital Structure'!$U$4,AT208,AT211))</f>
        <v>0</v>
      </c>
      <c r="AU219" s="139">
        <f>IF('Capital Structure'!$R$18='Capital Structure'!$U$5,AU201+AU203,IF('Capital Structure'!$R$18='Capital Structure'!$U$4,AU208,AU211))</f>
        <v>0</v>
      </c>
      <c r="AV219" s="139">
        <f>IF('Capital Structure'!$R$18='Capital Structure'!$U$5,AV201+AV203,IF('Capital Structure'!$R$18='Capital Structure'!$U$4,AV208,AV211))</f>
        <v>0</v>
      </c>
      <c r="AW219" s="139">
        <f>IF('Capital Structure'!$R$18='Capital Structure'!$U$5,AW201+AW203,IF('Capital Structure'!$R$18='Capital Structure'!$U$4,AW208,AW211))</f>
        <v>0</v>
      </c>
      <c r="AX219" s="139">
        <f>IF('Capital Structure'!$R$18='Capital Structure'!$U$5,AX201+AX203,IF('Capital Structure'!$R$18='Capital Structure'!$U$4,AX208,AX211))</f>
        <v>0</v>
      </c>
      <c r="AY219" s="139">
        <f>IF('Capital Structure'!$R$18='Capital Structure'!$U$5,AY201+AY203,IF('Capital Structure'!$R$18='Capital Structure'!$U$4,AY208,AY211))</f>
        <v>0</v>
      </c>
      <c r="AZ219" s="139">
        <f>IF('Capital Structure'!$R$18='Capital Structure'!$U$5,AZ201+AZ203,IF('Capital Structure'!$R$18='Capital Structure'!$U$4,AZ208,AZ211))</f>
        <v>0</v>
      </c>
      <c r="BA219" s="139">
        <f>IF('Capital Structure'!$R$18='Capital Structure'!$U$5,BA201+BA203,IF('Capital Structure'!$R$18='Capital Structure'!$U$4,BA208,BA211))</f>
        <v>0</v>
      </c>
      <c r="BB219" s="139">
        <f>IF('Capital Structure'!$R$18='Capital Structure'!$U$5,BB201+BB203,IF('Capital Structure'!$R$18='Capital Structure'!$U$4,BB208,BB211))</f>
        <v>0</v>
      </c>
      <c r="BC219" s="139">
        <f>IF('Capital Structure'!$R$18='Capital Structure'!$U$5,BC201+BC203,IF('Capital Structure'!$R$18='Capital Structure'!$U$4,BC208,BC211))</f>
        <v>0</v>
      </c>
      <c r="BD219" s="139">
        <f>IF('Capital Structure'!$R$18='Capital Structure'!$U$5,BD201+BD203,IF('Capital Structure'!$R$18='Capital Structure'!$U$4,BD208,BD211))</f>
        <v>0</v>
      </c>
      <c r="BE219" s="139">
        <f>IF('Capital Structure'!$R$18='Capital Structure'!$U$5,BE201+BE203,IF('Capital Structure'!$R$18='Capital Structure'!$U$4,BE208,BE211))</f>
        <v>0</v>
      </c>
      <c r="BF219" s="139">
        <f>IF('Capital Structure'!$R$18='Capital Structure'!$U$5,BF201+BF203,IF('Capital Structure'!$R$18='Capital Structure'!$U$4,BF208,BF211))</f>
        <v>0</v>
      </c>
      <c r="BG219" s="139">
        <f>IF('Capital Structure'!$R$18='Capital Structure'!$U$5,BG201+BG203,IF('Capital Structure'!$R$18='Capital Structure'!$U$4,BG208,BG211))</f>
        <v>0</v>
      </c>
      <c r="BH219" s="139">
        <f>IF('Capital Structure'!$R$18='Capital Structure'!$U$5,BH201+BH203,IF('Capital Structure'!$R$18='Capital Structure'!$U$4,BH208,BH211))</f>
        <v>0</v>
      </c>
      <c r="BI219" s="139">
        <f>IF('Capital Structure'!$R$18='Capital Structure'!$U$5,BI201+BI203,IF('Capital Structure'!$R$18='Capital Structure'!$U$4,BI208,BI211))</f>
        <v>0</v>
      </c>
      <c r="BJ219" s="139">
        <f>IF('Capital Structure'!$R$18='Capital Structure'!$U$5,BJ201+BJ203,IF('Capital Structure'!$R$18='Capital Structure'!$U$4,BJ208,BJ211))</f>
        <v>0</v>
      </c>
      <c r="BK219" s="139">
        <f>IF('Capital Structure'!$R$18='Capital Structure'!$U$5,BK201+BK203,IF('Capital Structure'!$R$18='Capital Structure'!$U$4,BK208,BK211))</f>
        <v>0</v>
      </c>
      <c r="BL219" s="139">
        <f>IF('Capital Structure'!$R$18='Capital Structure'!$U$5,BL201+BL203,IF('Capital Structure'!$R$18='Capital Structure'!$U$4,BL208,BL211))</f>
        <v>0</v>
      </c>
      <c r="BM219" s="139">
        <f>IF('Capital Structure'!$R$18='Capital Structure'!$U$5,BM201+BM203,IF('Capital Structure'!$R$18='Capital Structure'!$U$4,BM208,BM211))</f>
        <v>0</v>
      </c>
      <c r="BN219" s="139">
        <f>IF('Capital Structure'!$R$18='Capital Structure'!$U$5,BN201+BN203,IF('Capital Structure'!$R$18='Capital Structure'!$U$4,BN208,BN211))</f>
        <v>0</v>
      </c>
      <c r="BO219" s="139">
        <f>IF('Capital Structure'!$R$18='Capital Structure'!$U$5,BO201+BO203,IF('Capital Structure'!$R$18='Capital Structure'!$U$4,BO208,BO211))</f>
        <v>0</v>
      </c>
      <c r="BP219" s="139">
        <f>IF('Capital Structure'!$R$18='Capital Structure'!$U$5,BP201+BP203,IF('Capital Structure'!$R$18='Capital Structure'!$U$4,BP208,BP211))</f>
        <v>0</v>
      </c>
      <c r="BQ219" s="139">
        <f>IF('Capital Structure'!$R$18='Capital Structure'!$U$5,BQ201+BQ203,IF('Capital Structure'!$R$18='Capital Structure'!$U$4,BQ208,BQ211))</f>
        <v>0</v>
      </c>
      <c r="BR219" s="139">
        <f>IF('Capital Structure'!$R$18='Capital Structure'!$U$5,BR201+BR203,IF('Capital Structure'!$R$18='Capital Structure'!$U$4,BR208,BR211))</f>
        <v>0</v>
      </c>
      <c r="BS219" s="139">
        <f>IF('Capital Structure'!$R$18='Capital Structure'!$U$5,BS201+BS203,IF('Capital Structure'!$R$18='Capital Structure'!$U$4,BS208,BS211))</f>
        <v>0</v>
      </c>
      <c r="BT219" s="139">
        <f>IF('Capital Structure'!$R$18='Capital Structure'!$U$5,BT201+BT203,IF('Capital Structure'!$R$18='Capital Structure'!$U$4,BT208,BT211))</f>
        <v>0</v>
      </c>
      <c r="BU219" s="139">
        <f>IF('Capital Structure'!$R$18='Capital Structure'!$U$5,BU201+BU203,IF('Capital Structure'!$R$18='Capital Structure'!$U$4,BU208,BU211))</f>
        <v>0</v>
      </c>
      <c r="BV219" s="139">
        <f>IF('Capital Structure'!$R$18='Capital Structure'!$U$5,BV201+BV203,IF('Capital Structure'!$R$18='Capital Structure'!$U$4,BV208,BV211))</f>
        <v>0</v>
      </c>
      <c r="BW219" s="139">
        <f>IF('Capital Structure'!$R$18='Capital Structure'!$U$5,BW201+BW203,IF('Capital Structure'!$R$18='Capital Structure'!$U$4,BW208,BW211))</f>
        <v>0</v>
      </c>
      <c r="BX219" s="139">
        <f>IF('Capital Structure'!$R$18='Capital Structure'!$U$5,BX201+BX203,IF('Capital Structure'!$R$18='Capital Structure'!$U$4,BX208,BX211))</f>
        <v>0</v>
      </c>
      <c r="BY219" s="139">
        <f>IF('Capital Structure'!$R$18='Capital Structure'!$U$5,BY201+BY203,IF('Capital Structure'!$R$18='Capital Structure'!$U$4,BY208,BY211))</f>
        <v>0</v>
      </c>
      <c r="BZ219" s="139">
        <f>IF('Capital Structure'!$R$18='Capital Structure'!$U$5,BZ201+BZ203,IF('Capital Structure'!$R$18='Capital Structure'!$U$4,BZ208,BZ211))</f>
        <v>0</v>
      </c>
      <c r="CA219" s="139">
        <f>IF('Capital Structure'!$R$18='Capital Structure'!$U$5,CA201+CA203,IF('Capital Structure'!$R$18='Capital Structure'!$U$4,CA208,CA211))</f>
        <v>0</v>
      </c>
      <c r="CB219" s="139">
        <f>IF('Capital Structure'!$R$18='Capital Structure'!$U$5,CB201+CB203,IF('Capital Structure'!$R$18='Capital Structure'!$U$4,CB208,CB211))</f>
        <v>0</v>
      </c>
      <c r="CC219" s="139">
        <f>IF('Capital Structure'!$R$18='Capital Structure'!$U$5,CC201+CC203,IF('Capital Structure'!$R$18='Capital Structure'!$U$4,CC208,CC211))</f>
        <v>0</v>
      </c>
      <c r="CD219" s="139">
        <f>IF('Capital Structure'!$R$18='Capital Structure'!$U$5,CD201+CD203,IF('Capital Structure'!$R$18='Capital Structure'!$U$4,CD208,CD211))</f>
        <v>0</v>
      </c>
      <c r="CE219" s="139">
        <f>IF('Capital Structure'!$R$18='Capital Structure'!$U$5,CE201+CE203,IF('Capital Structure'!$R$18='Capital Structure'!$U$4,CE208,CE211))</f>
        <v>0</v>
      </c>
      <c r="CF219" s="139">
        <f>IF('Capital Structure'!$R$18='Capital Structure'!$U$5,CF201+CF203,IF('Capital Structure'!$R$18='Capital Structure'!$U$4,CF208,CF211))</f>
        <v>0</v>
      </c>
      <c r="CG219" s="139">
        <f>IF('Capital Structure'!$R$18='Capital Structure'!$U$5,CG201+CG203,IF('Capital Structure'!$R$18='Capital Structure'!$U$4,CG208,CG211))</f>
        <v>0</v>
      </c>
      <c r="CH219" s="139">
        <f>IF('Capital Structure'!$R$18='Capital Structure'!$U$5,CH201+CH203,IF('Capital Structure'!$R$18='Capital Structure'!$U$4,CH208,CH211))</f>
        <v>0</v>
      </c>
      <c r="CI219" s="139">
        <f>IF('Capital Structure'!$R$18='Capital Structure'!$U$5,CI201+CI203,IF('Capital Structure'!$R$18='Capital Structure'!$U$4,CI208,CI211))</f>
        <v>0</v>
      </c>
      <c r="CJ219" s="139">
        <f>IF('Capital Structure'!$R$18='Capital Structure'!$U$5,CJ201+CJ203,IF('Capital Structure'!$R$18='Capital Structure'!$U$4,CJ208,CJ211))</f>
        <v>0</v>
      </c>
      <c r="CK219" s="139">
        <f>IF('Capital Structure'!$R$18='Capital Structure'!$U$5,CK201+CK203,IF('Capital Structure'!$R$18='Capital Structure'!$U$4,CK208,CK211))</f>
        <v>0</v>
      </c>
      <c r="CL219" s="139">
        <f>IF('Capital Structure'!$R$18='Capital Structure'!$U$5,CL201+CL203,IF('Capital Structure'!$R$18='Capital Structure'!$U$4,CL208,CL211))</f>
        <v>0</v>
      </c>
      <c r="CM219" s="139">
        <f>IF('Capital Structure'!$R$18='Capital Structure'!$U$5,CM201+CM203,IF('Capital Structure'!$R$18='Capital Structure'!$U$4,CM208,CM211))</f>
        <v>0</v>
      </c>
      <c r="CN219" s="139">
        <f>IF('Capital Structure'!$R$18='Capital Structure'!$U$5,CN201+CN203,IF('Capital Structure'!$R$18='Capital Structure'!$U$4,CN208,CN211))</f>
        <v>0</v>
      </c>
      <c r="CO219" s="139">
        <f>IF('Capital Structure'!$R$18='Capital Structure'!$U$5,CO201+CO203,IF('Capital Structure'!$R$18='Capital Structure'!$U$4,CO208,CO211))</f>
        <v>0</v>
      </c>
      <c r="CP219" s="139">
        <f>IF('Capital Structure'!$R$18='Capital Structure'!$U$5,CP201+CP203,IF('Capital Structure'!$R$18='Capital Structure'!$U$4,CP208,CP211))</f>
        <v>0</v>
      </c>
      <c r="CQ219" s="139">
        <f>IF('Capital Structure'!$R$18='Capital Structure'!$U$5,CQ201+CQ203,IF('Capital Structure'!$R$18='Capital Structure'!$U$4,CQ208,CQ211))</f>
        <v>0</v>
      </c>
      <c r="CR219" s="139">
        <f>IF('Capital Structure'!$R$18='Capital Structure'!$U$5,CR201+CR203,IF('Capital Structure'!$R$18='Capital Structure'!$U$4,CR208,CR211))</f>
        <v>0</v>
      </c>
      <c r="CS219" s="139">
        <f>IF('Capital Structure'!$R$18='Capital Structure'!$U$5,CS201+CS203,IF('Capital Structure'!$R$18='Capital Structure'!$U$4,CS208,CS211))</f>
        <v>0</v>
      </c>
      <c r="CT219" s="139">
        <f>IF('Capital Structure'!$R$18='Capital Structure'!$U$5,CT201+CT203,IF('Capital Structure'!$R$18='Capital Structure'!$U$4,CT208,CT211))</f>
        <v>0</v>
      </c>
      <c r="CU219" s="139">
        <f>IF('Capital Structure'!$R$18='Capital Structure'!$U$5,CU201+CU203,IF('Capital Structure'!$R$18='Capital Structure'!$U$4,CU208,CU211))</f>
        <v>0</v>
      </c>
      <c r="CV219" s="139">
        <f>IF('Capital Structure'!$R$18='Capital Structure'!$U$5,CV201+CV203,IF('Capital Structure'!$R$18='Capital Structure'!$U$4,CV208,CV211))</f>
        <v>0</v>
      </c>
      <c r="CW219" s="139">
        <f>IF('Capital Structure'!$R$18='Capital Structure'!$U$5,CW201+CW203,IF('Capital Structure'!$R$18='Capital Structure'!$U$4,CW208,CW211))</f>
        <v>0</v>
      </c>
      <c r="CX219" s="139">
        <f>IF('Capital Structure'!$R$18='Capital Structure'!$U$5,CX201+CX203,IF('Capital Structure'!$R$18='Capital Structure'!$U$4,CX208,CX211))</f>
        <v>0</v>
      </c>
      <c r="CY219" s="139">
        <f>IF('Capital Structure'!$R$18='Capital Structure'!$U$5,CY201+CY203,IF('Capital Structure'!$R$18='Capital Structure'!$U$4,CY208,CY211))</f>
        <v>0</v>
      </c>
      <c r="CZ219" s="139">
        <f>IF('Capital Structure'!$R$18='Capital Structure'!$U$5,CZ201+CZ203,IF('Capital Structure'!$R$18='Capital Structure'!$U$4,CZ208,CZ211))</f>
        <v>0</v>
      </c>
      <c r="DA219" s="139">
        <f>IF('Capital Structure'!$R$18='Capital Structure'!$U$5,DA201+DA203,IF('Capital Structure'!$R$18='Capital Structure'!$U$4,DA208,DA211))</f>
        <v>0</v>
      </c>
      <c r="DB219" s="139">
        <f>IF('Capital Structure'!$R$18='Capital Structure'!$U$5,DB201+DB203,IF('Capital Structure'!$R$18='Capital Structure'!$U$4,DB208,DB211))</f>
        <v>0</v>
      </c>
      <c r="DC219" s="139">
        <f>IF('Capital Structure'!$R$18='Capital Structure'!$U$5,DC201+DC203,IF('Capital Structure'!$R$18='Capital Structure'!$U$4,DC208,DC211))</f>
        <v>0</v>
      </c>
      <c r="DD219" s="139">
        <f>IF('Capital Structure'!$R$18='Capital Structure'!$U$5,DD201+DD203,IF('Capital Structure'!$R$18='Capital Structure'!$U$4,DD208,DD211))</f>
        <v>0</v>
      </c>
      <c r="DE219" s="139">
        <f>IF('Capital Structure'!$R$18='Capital Structure'!$U$5,DE201+DE203,IF('Capital Structure'!$R$18='Capital Structure'!$U$4,DE208,DE211))</f>
        <v>0</v>
      </c>
      <c r="DF219" s="139">
        <f>IF('Capital Structure'!$R$18='Capital Structure'!$U$5,DF201+DF203,IF('Capital Structure'!$R$18='Capital Structure'!$U$4,DF208,DF211))</f>
        <v>0</v>
      </c>
      <c r="DG219" s="139">
        <f>IF('Capital Structure'!$R$18='Capital Structure'!$U$5,DG201+DG203,IF('Capital Structure'!$R$18='Capital Structure'!$U$4,DG208,DG211))</f>
        <v>0</v>
      </c>
      <c r="DH219" s="139">
        <f>IF('Capital Structure'!$R$18='Capital Structure'!$U$5,DH201+DH203,IF('Capital Structure'!$R$18='Capital Structure'!$U$4,DH208,DH211))</f>
        <v>0</v>
      </c>
      <c r="DI219" s="139">
        <f>IF('Capital Structure'!$R$18='Capital Structure'!$U$5,DI201+DI203,IF('Capital Structure'!$R$18='Capital Structure'!$U$4,DI208,DI211))</f>
        <v>0</v>
      </c>
      <c r="DJ219" s="139">
        <f>IF('Capital Structure'!$R$18='Capital Structure'!$U$5,DJ201+DJ203,IF('Capital Structure'!$R$18='Capital Structure'!$U$4,DJ208,DJ211))</f>
        <v>0</v>
      </c>
      <c r="DK219" s="139">
        <f>IF('Capital Structure'!$R$18='Capital Structure'!$U$5,DK201+DK203,IF('Capital Structure'!$R$18='Capital Structure'!$U$4,DK208,DK211))</f>
        <v>0</v>
      </c>
      <c r="DL219" s="139">
        <f>IF('Capital Structure'!$R$18='Capital Structure'!$U$5,DL201+DL203,IF('Capital Structure'!$R$18='Capital Structure'!$U$4,DL208,DL211))</f>
        <v>0</v>
      </c>
      <c r="DM219" s="139">
        <f>IF('Capital Structure'!$R$18='Capital Structure'!$U$5,DM201+DM203,IF('Capital Structure'!$R$18='Capital Structure'!$U$4,DM208,DM211))</f>
        <v>0</v>
      </c>
      <c r="DN219" s="139">
        <f>IF('Capital Structure'!$R$18='Capital Structure'!$U$5,DN201+DN203,IF('Capital Structure'!$R$18='Capital Structure'!$U$4,DN208,DN211))</f>
        <v>0</v>
      </c>
      <c r="DO219" s="139">
        <f>IF('Capital Structure'!$R$18='Capital Structure'!$U$5,DO201+DO203,IF('Capital Structure'!$R$18='Capital Structure'!$U$4,DO208,DO211))</f>
        <v>0</v>
      </c>
      <c r="DP219" s="139">
        <f>IF('Capital Structure'!$R$18='Capital Structure'!$U$5,DP201+DP203,IF('Capital Structure'!$R$18='Capital Structure'!$U$4,DP208,DP211))</f>
        <v>0</v>
      </c>
      <c r="DQ219" s="139">
        <f>IF('Capital Structure'!$R$18='Capital Structure'!$U$5,DQ201+DQ203,IF('Capital Structure'!$R$18='Capital Structure'!$U$4,DQ208,DQ211))</f>
        <v>0</v>
      </c>
      <c r="DR219" s="139">
        <f>IF('Capital Structure'!$R$18='Capital Structure'!$U$5,DR201+DR203,IF('Capital Structure'!$R$18='Capital Structure'!$U$4,DR208,DR211))</f>
        <v>0</v>
      </c>
      <c r="DS219" s="139">
        <f>IF('Capital Structure'!$R$18='Capital Structure'!$U$5,DS201+DS203,IF('Capital Structure'!$R$18='Capital Structure'!$U$4,DS208,DS211))</f>
        <v>0</v>
      </c>
      <c r="DT219" s="139">
        <f>IF('Capital Structure'!$R$18='Capital Structure'!$U$5,DT201+DT203,IF('Capital Structure'!$R$18='Capital Structure'!$U$4,DT208,DT211))</f>
        <v>0</v>
      </c>
      <c r="DU219" s="139">
        <f>IF('Capital Structure'!$R$18='Capital Structure'!$U$5,DU201+DU203,IF('Capital Structure'!$R$18='Capital Structure'!$U$4,DU208,DU211))</f>
        <v>0</v>
      </c>
      <c r="DV219" s="139">
        <f>IF('Capital Structure'!$R$18='Capital Structure'!$U$5,DV201+DV203,IF('Capital Structure'!$R$18='Capital Structure'!$U$4,DV208,DV211))</f>
        <v>0</v>
      </c>
      <c r="DW219" s="139">
        <f>IF('Capital Structure'!$R$18='Capital Structure'!$U$5,DW201+DW203,IF('Capital Structure'!$R$18='Capital Structure'!$U$4,DW208,DW211))</f>
        <v>0</v>
      </c>
      <c r="DX219" s="139">
        <f>IF('Capital Structure'!$R$18='Capital Structure'!$U$5,DX201+DX203,IF('Capital Structure'!$R$18='Capital Structure'!$U$4,DX208,DX211))</f>
        <v>0</v>
      </c>
      <c r="DY219" s="139">
        <f>IF('Capital Structure'!$R$18='Capital Structure'!$U$5,DY201+DY203,IF('Capital Structure'!$R$18='Capital Structure'!$U$4,DY208,DY211))</f>
        <v>0</v>
      </c>
      <c r="DZ219" s="139">
        <f>IF('Capital Structure'!$R$18='Capital Structure'!$U$5,DZ201+DZ203,IF('Capital Structure'!$R$18='Capital Structure'!$U$4,DZ208,DZ211))</f>
        <v>0</v>
      </c>
      <c r="EA219" s="139">
        <f>IF('Capital Structure'!$R$18='Capital Structure'!$U$5,EA201+EA203,IF('Capital Structure'!$R$18='Capital Structure'!$U$4,EA208,EA211))</f>
        <v>0</v>
      </c>
      <c r="EB219" s="139">
        <f>IF('Capital Structure'!$R$18='Capital Structure'!$U$5,EB201+EB203,IF('Capital Structure'!$R$18='Capital Structure'!$U$4,EB208,EB211))</f>
        <v>0</v>
      </c>
      <c r="EC219" s="139">
        <f>IF('Capital Structure'!$R$18='Capital Structure'!$U$5,EC201+EC203,IF('Capital Structure'!$R$18='Capital Structure'!$U$4,EC208,EC211))</f>
        <v>0</v>
      </c>
      <c r="ED219" s="139">
        <f>IF('Capital Structure'!$R$18='Capital Structure'!$U$5,ED201+ED203,IF('Capital Structure'!$R$18='Capital Structure'!$U$4,ED208,ED211))</f>
        <v>0</v>
      </c>
      <c r="EE219" s="139">
        <f>IF('Capital Structure'!$R$18='Capital Structure'!$U$5,EE201+EE203,IF('Capital Structure'!$R$18='Capital Structure'!$U$4,EE208,EE211))</f>
        <v>0</v>
      </c>
      <c r="EF219" s="139">
        <f>IF('Capital Structure'!$R$18='Capital Structure'!$U$5,EF201+EF203,IF('Capital Structure'!$R$18='Capital Structure'!$U$4,EF208,EF211))</f>
        <v>0</v>
      </c>
      <c r="EG219" s="139">
        <f>IF('Capital Structure'!$R$18='Capital Structure'!$U$5,EG201+EG203,IF('Capital Structure'!$R$18='Capital Structure'!$U$4,EG208,EG211))</f>
        <v>0</v>
      </c>
      <c r="EH219" s="139">
        <f>IF('Capital Structure'!$R$18='Capital Structure'!$U$5,EH201+EH203,IF('Capital Structure'!$R$18='Capital Structure'!$U$4,EH208,EH211))</f>
        <v>0</v>
      </c>
      <c r="EI219" s="139">
        <f>IF('Capital Structure'!$R$18='Capital Structure'!$U$5,EI201+EI203,IF('Capital Structure'!$R$18='Capital Structure'!$U$4,EI208,EI211))</f>
        <v>0</v>
      </c>
      <c r="EJ219" s="139">
        <f>IF('Capital Structure'!$R$18='Capital Structure'!$U$5,EJ201+EJ203,IF('Capital Structure'!$R$18='Capital Structure'!$U$4,EJ208,EJ211))</f>
        <v>0</v>
      </c>
      <c r="EK219" s="139">
        <f>IF('Capital Structure'!$R$18='Capital Structure'!$U$5,EK201+EK203,IF('Capital Structure'!$R$18='Capital Structure'!$U$4,EK208,EK211))</f>
        <v>0</v>
      </c>
      <c r="EL219" s="139">
        <f>IF('Capital Structure'!$R$18='Capital Structure'!$U$5,EL201+EL203,IF('Capital Structure'!$R$18='Capital Structure'!$U$4,EL208,EL211))</f>
        <v>0</v>
      </c>
      <c r="EM219" s="139">
        <f>IF('Capital Structure'!$R$18='Capital Structure'!$U$5,EM201+EM203,IF('Capital Structure'!$R$18='Capital Structure'!$U$4,EM208,EM211))</f>
        <v>0</v>
      </c>
      <c r="EN219" s="139">
        <f>IF('Capital Structure'!$R$18='Capital Structure'!$U$5,EN201+EN203,IF('Capital Structure'!$R$18='Capital Structure'!$U$4,EN208,EN211))</f>
        <v>0</v>
      </c>
      <c r="EO219" s="139">
        <f>IF('Capital Structure'!$R$18='Capital Structure'!$U$5,EO201+EO203,IF('Capital Structure'!$R$18='Capital Structure'!$U$4,EO208,EO211))</f>
        <v>0</v>
      </c>
      <c r="EP219" s="139">
        <f>IF('Capital Structure'!$R$18='Capital Structure'!$U$5,EP201+EP203,IF('Capital Structure'!$R$18='Capital Structure'!$U$4,EP208,EP211))</f>
        <v>0</v>
      </c>
      <c r="EQ219" s="139">
        <f>IF('Capital Structure'!$R$18='Capital Structure'!$U$5,EQ201+EQ203,IF('Capital Structure'!$R$18='Capital Structure'!$U$4,EQ208,EQ211))</f>
        <v>0</v>
      </c>
      <c r="ER219" s="139">
        <f>IF('Capital Structure'!$R$18='Capital Structure'!$U$5,ER201+ER203,IF('Capital Structure'!$R$18='Capital Structure'!$U$4,ER208,ER211))</f>
        <v>0</v>
      </c>
      <c r="ES219" s="139">
        <f>IF('Capital Structure'!$R$18='Capital Structure'!$U$5,ES201+ES203,IF('Capital Structure'!$R$18='Capital Structure'!$U$4,ES208,ES211))</f>
        <v>0</v>
      </c>
      <c r="ET219" s="139">
        <f>IF('Capital Structure'!$R$18='Capital Structure'!$U$5,ET201+ET203,IF('Capital Structure'!$R$18='Capital Structure'!$U$4,ET208,ET211))</f>
        <v>0</v>
      </c>
      <c r="EU219" s="139">
        <f>IF('Capital Structure'!$R$18='Capital Structure'!$U$5,EU201+EU203,IF('Capital Structure'!$R$18='Capital Structure'!$U$4,EU208,EU211))</f>
        <v>0</v>
      </c>
      <c r="EV219" s="139">
        <f>IF('Capital Structure'!$R$18='Capital Structure'!$U$5,EV201+EV203,IF('Capital Structure'!$R$18='Capital Structure'!$U$4,EV208,EV211))</f>
        <v>0</v>
      </c>
      <c r="EW219" s="139">
        <f>IF('Capital Structure'!$R$18='Capital Structure'!$U$5,EW201+EW203,IF('Capital Structure'!$R$18='Capital Structure'!$U$4,EW208,EW211))</f>
        <v>0</v>
      </c>
      <c r="EX219" s="139">
        <f>IF('Capital Structure'!$R$18='Capital Structure'!$U$5,EX201+EX203,IF('Capital Structure'!$R$18='Capital Structure'!$U$4,EX208,EX211))</f>
        <v>0</v>
      </c>
      <c r="EY219" s="139">
        <f>IF('Capital Structure'!$R$18='Capital Structure'!$U$5,EY201+EY203,IF('Capital Structure'!$R$18='Capital Structure'!$U$4,EY208,EY211))</f>
        <v>0</v>
      </c>
      <c r="EZ219" s="139">
        <f>IF('Capital Structure'!$R$18='Capital Structure'!$U$5,EZ201+EZ203,IF('Capital Structure'!$R$18='Capital Structure'!$U$4,EZ208,EZ211))</f>
        <v>0</v>
      </c>
      <c r="FA219" s="139">
        <f>IF('Capital Structure'!$R$18='Capital Structure'!$U$5,FA201+FA203,IF('Capital Structure'!$R$18='Capital Structure'!$U$4,FA208,FA211))</f>
        <v>0</v>
      </c>
      <c r="FB219" s="139">
        <f>IF('Capital Structure'!$R$18='Capital Structure'!$U$5,FB201+FB203,IF('Capital Structure'!$R$18='Capital Structure'!$U$4,FB208,FB211))</f>
        <v>0</v>
      </c>
      <c r="FC219" s="139">
        <f>IF('Capital Structure'!$R$18='Capital Structure'!$U$5,FC201+FC203,IF('Capital Structure'!$R$18='Capital Structure'!$U$4,FC208,FC211))</f>
        <v>0</v>
      </c>
      <c r="FD219" s="139">
        <f>IF('Capital Structure'!$R$18='Capital Structure'!$U$5,FD201+FD203,IF('Capital Structure'!$R$18='Capital Structure'!$U$4,FD208,FD211))</f>
        <v>0</v>
      </c>
      <c r="FE219" s="139">
        <f>IF('Capital Structure'!$R$18='Capital Structure'!$U$5,FE201+FE203,IF('Capital Structure'!$R$18='Capital Structure'!$U$4,FE208,FE211))</f>
        <v>0</v>
      </c>
      <c r="FF219" s="139">
        <f>IF('Capital Structure'!$R$18='Capital Structure'!$U$5,FF201+FF203,IF('Capital Structure'!$R$18='Capital Structure'!$U$4,FF208,FF211))</f>
        <v>0</v>
      </c>
      <c r="FG219" s="139">
        <f>IF('Capital Structure'!$R$18='Capital Structure'!$U$5,FG201+FG203,IF('Capital Structure'!$R$18='Capital Structure'!$U$4,FG208,FG211))</f>
        <v>0</v>
      </c>
      <c r="FH219" s="139">
        <f>IF('Capital Structure'!$R$18='Capital Structure'!$U$5,FH201+FH203,IF('Capital Structure'!$R$18='Capital Structure'!$U$4,FH208,FH211))</f>
        <v>0</v>
      </c>
      <c r="FI219" s="139">
        <f>IF('Capital Structure'!$R$18='Capital Structure'!$U$5,FI201+FI203,IF('Capital Structure'!$R$18='Capital Structure'!$U$4,FI208,FI211))</f>
        <v>0</v>
      </c>
      <c r="FJ219" s="139">
        <f>IF('Capital Structure'!$R$18='Capital Structure'!$U$5,FJ201+FJ203,IF('Capital Structure'!$R$18='Capital Structure'!$U$4,FJ208,FJ211))</f>
        <v>0</v>
      </c>
      <c r="FK219" s="139">
        <f>IF('Capital Structure'!$R$18='Capital Structure'!$U$5,FK201+FK203,IF('Capital Structure'!$R$18='Capital Structure'!$U$4,FK208,FK211))</f>
        <v>0</v>
      </c>
      <c r="FL219" s="139">
        <f>IF('Capital Structure'!$R$18='Capital Structure'!$U$5,FL201+FL203,IF('Capital Structure'!$R$18='Capital Structure'!$U$4,FL208,FL211))</f>
        <v>0</v>
      </c>
      <c r="FM219" s="139">
        <f>IF('Capital Structure'!$R$18='Capital Structure'!$U$5,FM201+FM203,IF('Capital Structure'!$R$18='Capital Structure'!$U$4,FM208,FM211))</f>
        <v>0</v>
      </c>
      <c r="FN219" s="139">
        <f>IF('Capital Structure'!$R$18='Capital Structure'!$U$5,FN201+FN203,IF('Capital Structure'!$R$18='Capital Structure'!$U$4,FN208,FN211))</f>
        <v>0</v>
      </c>
    </row>
  </sheetData>
  <sheetProtection formatCells="0" formatColumns="0" formatRows="0"/>
  <dataValidations count="6">
    <dataValidation type="list" allowBlank="1" showInputMessage="1" showErrorMessage="1" sqref="R18" xr:uid="{00000000-0002-0000-0200-000000000000}">
      <formula1>$U$4:$U$6</formula1>
    </dataValidation>
    <dataValidation type="list" allowBlank="1" showInputMessage="1" showErrorMessage="1" sqref="R11" xr:uid="{00000000-0002-0000-0200-000001000000}">
      <formula1>$S$11:$T$11</formula1>
    </dataValidation>
    <dataValidation type="list" allowBlank="1" showInputMessage="1" showErrorMessage="1" sqref="M18 H23" xr:uid="{00000000-0002-0000-0200-000002000000}">
      <formula1>$O$10:$O$11</formula1>
    </dataValidation>
    <dataValidation type="list" allowBlank="1" showInputMessage="1" showErrorMessage="1" sqref="D17" xr:uid="{00000000-0002-0000-0200-000003000000}">
      <formula1>$U$4:$U$5</formula1>
    </dataValidation>
    <dataValidation type="list" allowBlank="1" showInputMessage="1" showErrorMessage="1" sqref="H15" xr:uid="{00000000-0002-0000-0200-000004000000}">
      <formula1>$G$16:$G$19</formula1>
    </dataValidation>
    <dataValidation type="list" allowBlank="1" showInputMessage="1" showErrorMessage="1" sqref="F7:F8 J7:J8 M7:M8 T7:T8" xr:uid="{00000000-0002-0000-0200-000005000000}">
      <formula1>"Yes,No"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operator="between" id="{440D00CB-C29B-3D4B-9F0B-92A3CA5149BA}">
            <xm:f>'/Users/jasonvan/Library/Containers/com.microsoft.Excel/Data/Documents/E:/Users/liangwang/Dropbox/Bridge5Asia/Work Log/Review/WL/Users/liangwang/Dropbox/Bridge5Asia/B5A/AMSS/project managemnet/Software/test case/[Test case-Retail-base7.xlsx]Assumption'!#REF!</xm:f>
            <xm:f>'/Users/jasonvan/Library/Containers/com.microsoft.Excel/Data/Documents/E:/Users/liangwang/Dropbox/Bridge5Asia/Work Log/Review/WL/Users/liangwang/Dropbox/Bridge5Asia/B5A/AMSS/project managemnet/Software/test case/[Test case-Retail-base7.xlsx]Assumption'!#REF!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A37 C37:XFD37</xm:sqref>
        </x14:conditionalFormatting>
        <x14:conditionalFormatting xmlns:xm="http://schemas.microsoft.com/office/excel/2006/main">
          <x14:cfRule type="cellIs" priority="1" operator="between" id="{C458072C-D157-5C45-8E90-BB69F3CEBCF0}">
            <xm:f>'C:\Users\liangwang\Dropbox\Bridge5Asia\B5A\AMSS\project managemnet\Software\Test\Test Template\Accurancy Test\AMSS1-Mixuse\[Retail-Comparison Report.xlsx]Assumptions'!#REF!</xm:f>
            <xm:f>'C:\Users\liangwang\Dropbox\Bridge5Asia\B5A\AMSS\project managemnet\Software\Test\Test Template\Accurancy Test\AMSS1-Mixuse\[Retail-Comparison Report.xlsx]Assumptions'!#REF!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E198:FN198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G31"/>
  <sheetViews>
    <sheetView workbookViewId="0">
      <selection activeCell="AE6" sqref="AE6:AP6"/>
    </sheetView>
  </sheetViews>
  <sheetFormatPr defaultColWidth="11" defaultRowHeight="14.25"/>
  <cols>
    <col min="1" max="1" width="45.125" customWidth="1"/>
    <col min="2" max="2" width="49.375" customWidth="1"/>
    <col min="3" max="3" width="16.625" customWidth="1"/>
    <col min="4" max="4" width="11.625" bestFit="1" customWidth="1"/>
    <col min="5" max="15" width="11.5" bestFit="1" customWidth="1"/>
    <col min="16" max="16" width="11.125" bestFit="1" customWidth="1"/>
    <col min="17" max="27" width="12.125" bestFit="1" customWidth="1"/>
    <col min="28" max="32" width="13.625" bestFit="1" customWidth="1"/>
    <col min="33" max="33" width="15.625" bestFit="1" customWidth="1"/>
    <col min="34" max="37" width="13.625" bestFit="1" customWidth="1"/>
    <col min="38" max="48" width="14.625" bestFit="1" customWidth="1"/>
    <col min="49" max="49" width="15.625" bestFit="1" customWidth="1"/>
    <col min="50" max="50" width="14.625" bestFit="1" customWidth="1"/>
    <col min="51" max="59" width="11.125" bestFit="1" customWidth="1"/>
  </cols>
  <sheetData>
    <row r="2" spans="1:59">
      <c r="C2" t="s">
        <v>107</v>
      </c>
      <c r="D2" s="4">
        <f>Sheet1!C7</f>
        <v>42248</v>
      </c>
      <c r="E2" s="4">
        <f>EDATE(D2,1)</f>
        <v>42278</v>
      </c>
      <c r="F2" s="4">
        <f t="shared" ref="F2:BG2" si="0">EDATE(E2,1)</f>
        <v>42309</v>
      </c>
      <c r="G2" s="4">
        <f t="shared" si="0"/>
        <v>42339</v>
      </c>
      <c r="H2" s="4">
        <f t="shared" si="0"/>
        <v>42370</v>
      </c>
      <c r="I2" s="4">
        <f t="shared" si="0"/>
        <v>42401</v>
      </c>
      <c r="J2" s="4">
        <f t="shared" si="0"/>
        <v>42430</v>
      </c>
      <c r="K2" s="4">
        <f t="shared" si="0"/>
        <v>42461</v>
      </c>
      <c r="L2" s="4">
        <f t="shared" si="0"/>
        <v>42491</v>
      </c>
      <c r="M2" s="4">
        <f t="shared" si="0"/>
        <v>42522</v>
      </c>
      <c r="N2" s="4">
        <f t="shared" si="0"/>
        <v>42552</v>
      </c>
      <c r="O2" s="4">
        <f t="shared" si="0"/>
        <v>42583</v>
      </c>
      <c r="P2" s="4">
        <f t="shared" si="0"/>
        <v>42614</v>
      </c>
      <c r="Q2" s="4">
        <f t="shared" si="0"/>
        <v>42644</v>
      </c>
      <c r="R2" s="4">
        <f t="shared" si="0"/>
        <v>42675</v>
      </c>
      <c r="S2" s="4">
        <f t="shared" si="0"/>
        <v>42705</v>
      </c>
      <c r="T2" s="4">
        <f t="shared" si="0"/>
        <v>42736</v>
      </c>
      <c r="U2" s="4">
        <f t="shared" si="0"/>
        <v>42767</v>
      </c>
      <c r="V2" s="4">
        <f t="shared" si="0"/>
        <v>42795</v>
      </c>
      <c r="W2" s="4">
        <f t="shared" si="0"/>
        <v>42826</v>
      </c>
      <c r="X2" s="4">
        <f t="shared" si="0"/>
        <v>42856</v>
      </c>
      <c r="Y2" s="4">
        <f t="shared" si="0"/>
        <v>42887</v>
      </c>
      <c r="Z2" s="4">
        <f t="shared" si="0"/>
        <v>42917</v>
      </c>
      <c r="AA2" s="4">
        <f t="shared" si="0"/>
        <v>42948</v>
      </c>
      <c r="AB2" s="4">
        <f t="shared" si="0"/>
        <v>42979</v>
      </c>
      <c r="AC2" s="4">
        <f t="shared" si="0"/>
        <v>43009</v>
      </c>
      <c r="AD2" s="4">
        <f t="shared" si="0"/>
        <v>43040</v>
      </c>
      <c r="AE2" s="4">
        <f t="shared" si="0"/>
        <v>43070</v>
      </c>
      <c r="AF2" s="4">
        <f t="shared" si="0"/>
        <v>43101</v>
      </c>
      <c r="AG2" s="4">
        <f t="shared" si="0"/>
        <v>43132</v>
      </c>
      <c r="AH2" s="4">
        <f t="shared" si="0"/>
        <v>43160</v>
      </c>
      <c r="AI2" s="4">
        <f t="shared" si="0"/>
        <v>43191</v>
      </c>
      <c r="AJ2" s="4">
        <f t="shared" si="0"/>
        <v>43221</v>
      </c>
      <c r="AK2" s="4">
        <f t="shared" si="0"/>
        <v>43252</v>
      </c>
      <c r="AL2" s="4">
        <f t="shared" si="0"/>
        <v>43282</v>
      </c>
      <c r="AM2" s="4">
        <f t="shared" si="0"/>
        <v>43313</v>
      </c>
      <c r="AN2" s="4">
        <f t="shared" si="0"/>
        <v>43344</v>
      </c>
      <c r="AO2" s="4">
        <f t="shared" si="0"/>
        <v>43374</v>
      </c>
      <c r="AP2" s="4">
        <f t="shared" si="0"/>
        <v>43405</v>
      </c>
      <c r="AQ2" s="4">
        <f t="shared" si="0"/>
        <v>43435</v>
      </c>
      <c r="AR2" s="4">
        <f t="shared" si="0"/>
        <v>43466</v>
      </c>
      <c r="AS2" s="4">
        <f t="shared" si="0"/>
        <v>43497</v>
      </c>
      <c r="AT2" s="4">
        <f t="shared" si="0"/>
        <v>43525</v>
      </c>
      <c r="AU2" s="4">
        <f t="shared" si="0"/>
        <v>43556</v>
      </c>
      <c r="AV2" s="4">
        <f t="shared" si="0"/>
        <v>43586</v>
      </c>
      <c r="AW2" s="4">
        <f t="shared" si="0"/>
        <v>43617</v>
      </c>
      <c r="AX2" s="4">
        <f t="shared" si="0"/>
        <v>43647</v>
      </c>
      <c r="AY2" s="4">
        <f t="shared" si="0"/>
        <v>43678</v>
      </c>
      <c r="AZ2" s="4">
        <f t="shared" si="0"/>
        <v>43709</v>
      </c>
      <c r="BA2" s="4">
        <f t="shared" si="0"/>
        <v>43739</v>
      </c>
      <c r="BB2" s="4">
        <f t="shared" si="0"/>
        <v>43770</v>
      </c>
      <c r="BC2" s="4">
        <f t="shared" si="0"/>
        <v>43800</v>
      </c>
      <c r="BD2" s="4">
        <f t="shared" si="0"/>
        <v>43831</v>
      </c>
      <c r="BE2" s="4">
        <f t="shared" si="0"/>
        <v>43862</v>
      </c>
      <c r="BF2" s="4">
        <f t="shared" si="0"/>
        <v>43891</v>
      </c>
      <c r="BG2" s="4">
        <f t="shared" si="0"/>
        <v>43922</v>
      </c>
    </row>
    <row r="3" spans="1:59" ht="17.25">
      <c r="A3" s="22" t="s">
        <v>81</v>
      </c>
      <c r="B3" t="s">
        <v>127</v>
      </c>
      <c r="C3" s="63">
        <f ca="1">SUM(D3:AX3)</f>
        <v>120000</v>
      </c>
      <c r="D3" s="3">
        <f ca="1">Sheet1!C57</f>
        <v>0</v>
      </c>
      <c r="E3" s="3">
        <f ca="1">Sheet1!D57</f>
        <v>0</v>
      </c>
      <c r="F3" s="3">
        <f ca="1">Sheet1!E57</f>
        <v>0</v>
      </c>
      <c r="G3" s="3">
        <f ca="1">Sheet1!F57</f>
        <v>0</v>
      </c>
      <c r="H3" s="3">
        <f ca="1">Sheet1!G57</f>
        <v>0</v>
      </c>
      <c r="I3" s="3">
        <f ca="1">Sheet1!H57</f>
        <v>0</v>
      </c>
      <c r="J3" s="3">
        <f ca="1">Sheet1!I57</f>
        <v>0</v>
      </c>
      <c r="K3" s="3">
        <f ca="1">Sheet1!J57</f>
        <v>0</v>
      </c>
      <c r="L3" s="3">
        <f ca="1">Sheet1!K57</f>
        <v>0</v>
      </c>
      <c r="M3" s="3">
        <f ca="1">Sheet1!L57</f>
        <v>0</v>
      </c>
      <c r="N3" s="3">
        <f ca="1">Sheet1!M57</f>
        <v>0</v>
      </c>
      <c r="O3" s="3">
        <f ca="1">Sheet1!N57</f>
        <v>0</v>
      </c>
      <c r="P3" s="3">
        <f ca="1">Sheet1!O57</f>
        <v>0</v>
      </c>
      <c r="Q3" s="3">
        <f ca="1">Sheet1!P57</f>
        <v>0</v>
      </c>
      <c r="R3" s="3">
        <f ca="1">Sheet1!Q57</f>
        <v>0</v>
      </c>
      <c r="S3" s="3">
        <f ca="1">Sheet1!R57</f>
        <v>0</v>
      </c>
      <c r="T3" s="3">
        <f ca="1">Sheet1!S57</f>
        <v>0</v>
      </c>
      <c r="U3" s="3">
        <f ca="1">Sheet1!T57</f>
        <v>0</v>
      </c>
      <c r="V3" s="3">
        <f ca="1">Sheet1!U57</f>
        <v>39000</v>
      </c>
      <c r="W3" s="3">
        <f ca="1">Sheet1!V57</f>
        <v>0</v>
      </c>
      <c r="X3" s="3">
        <f ca="1">Sheet1!W57</f>
        <v>0</v>
      </c>
      <c r="Y3" s="3">
        <f ca="1">Sheet1!X57</f>
        <v>0</v>
      </c>
      <c r="Z3" s="3">
        <f ca="1">Sheet1!Y57</f>
        <v>0</v>
      </c>
      <c r="AA3" s="3">
        <f ca="1">Sheet1!Z57</f>
        <v>5000</v>
      </c>
      <c r="AB3" s="3">
        <f ca="1">Sheet1!AA57</f>
        <v>5000</v>
      </c>
      <c r="AC3" s="3">
        <f ca="1">Sheet1!AB57</f>
        <v>5000</v>
      </c>
      <c r="AD3" s="3">
        <f ca="1">Sheet1!AC57</f>
        <v>5000</v>
      </c>
      <c r="AE3" s="3">
        <f ca="1">Sheet1!AD57</f>
        <v>5000</v>
      </c>
      <c r="AF3" s="3">
        <f ca="1">Sheet1!AE57</f>
        <v>5000</v>
      </c>
      <c r="AG3" s="3">
        <f ca="1">Sheet1!AF57</f>
        <v>5000</v>
      </c>
      <c r="AH3" s="3">
        <f ca="1">Sheet1!AG57</f>
        <v>5000</v>
      </c>
      <c r="AI3" s="3">
        <f ca="1">Sheet1!AH57</f>
        <v>5000</v>
      </c>
      <c r="AJ3" s="3">
        <f ca="1">Sheet1!AI57</f>
        <v>4500</v>
      </c>
      <c r="AK3" s="3">
        <f ca="1">Sheet1!AJ57</f>
        <v>4500</v>
      </c>
      <c r="AL3" s="3">
        <f ca="1">Sheet1!AK57</f>
        <v>4500</v>
      </c>
      <c r="AM3" s="3">
        <f ca="1">Sheet1!AL57</f>
        <v>4500</v>
      </c>
      <c r="AN3" s="3">
        <f ca="1">Sheet1!AM57</f>
        <v>4500</v>
      </c>
      <c r="AO3" s="3">
        <f ca="1">Sheet1!AN57</f>
        <v>4500</v>
      </c>
      <c r="AP3" s="3">
        <f ca="1">Sheet1!AO57</f>
        <v>4500</v>
      </c>
      <c r="AQ3" s="3">
        <f ca="1">Sheet1!AP57</f>
        <v>4500</v>
      </c>
      <c r="AR3" s="3">
        <f ca="1">Sheet1!AQ57</f>
        <v>0</v>
      </c>
      <c r="AS3" s="3">
        <f ca="1">Sheet1!AR57</f>
        <v>0</v>
      </c>
      <c r="AT3" s="3">
        <f ca="1">Sheet1!AS57</f>
        <v>0</v>
      </c>
      <c r="AU3" s="3">
        <f ca="1">Sheet1!AT57</f>
        <v>0</v>
      </c>
      <c r="AV3" s="3">
        <f ca="1">Sheet1!AU57</f>
        <v>0</v>
      </c>
      <c r="AW3" s="3">
        <f ca="1">Sheet1!AV57</f>
        <v>0</v>
      </c>
      <c r="AX3" s="3">
        <f ca="1">Sheet1!AW57</f>
        <v>0</v>
      </c>
      <c r="AY3" s="3">
        <f ca="1">Sheet1!AX57</f>
        <v>0</v>
      </c>
      <c r="AZ3" s="3">
        <f ca="1">Sheet1!AY57</f>
        <v>0</v>
      </c>
      <c r="BA3" s="3">
        <f ca="1">Sheet1!AZ57</f>
        <v>0</v>
      </c>
      <c r="BB3" s="3">
        <f ca="1">Sheet1!BA57</f>
        <v>0</v>
      </c>
      <c r="BC3" s="3">
        <f ca="1">Sheet1!BB57</f>
        <v>0</v>
      </c>
      <c r="BD3" s="3">
        <f ca="1">Sheet1!BC57</f>
        <v>0</v>
      </c>
      <c r="BE3" s="3">
        <f ca="1">Sheet1!BD57</f>
        <v>0</v>
      </c>
      <c r="BF3" s="3">
        <f ca="1">Sheet1!BE57</f>
        <v>0</v>
      </c>
      <c r="BG3" s="3">
        <f ca="1">Sheet1!BF57</f>
        <v>0</v>
      </c>
    </row>
    <row r="4" spans="1:59" ht="17.25">
      <c r="A4" s="23" t="s">
        <v>82</v>
      </c>
      <c r="B4" t="s">
        <v>129</v>
      </c>
      <c r="C4" s="63">
        <f t="shared" ref="C4:C20" ca="1" si="1">SUM(D4:AX4)</f>
        <v>2083636363.6363626</v>
      </c>
      <c r="D4" s="3">
        <f ca="1">D5</f>
        <v>0</v>
      </c>
      <c r="E4" s="3">
        <f t="shared" ref="E4:BG4" ca="1" si="2">E5</f>
        <v>0</v>
      </c>
      <c r="F4" s="3">
        <f t="shared" ca="1" si="2"/>
        <v>0</v>
      </c>
      <c r="G4" s="3">
        <f t="shared" ca="1" si="2"/>
        <v>0</v>
      </c>
      <c r="H4" s="3">
        <f t="shared" ca="1" si="2"/>
        <v>0</v>
      </c>
      <c r="I4" s="3">
        <f t="shared" ca="1" si="2"/>
        <v>0</v>
      </c>
      <c r="J4" s="3">
        <f t="shared" ca="1" si="2"/>
        <v>0</v>
      </c>
      <c r="K4" s="3">
        <f t="shared" ca="1" si="2"/>
        <v>0</v>
      </c>
      <c r="L4" s="3">
        <f t="shared" ca="1" si="2"/>
        <v>0</v>
      </c>
      <c r="M4" s="3">
        <f t="shared" ca="1" si="2"/>
        <v>0</v>
      </c>
      <c r="N4" s="3">
        <f t="shared" ca="1" si="2"/>
        <v>0</v>
      </c>
      <c r="O4" s="3">
        <f t="shared" ca="1" si="2"/>
        <v>0</v>
      </c>
      <c r="P4" s="3">
        <f t="shared" ca="1" si="2"/>
        <v>0</v>
      </c>
      <c r="Q4" s="3">
        <f t="shared" ca="1" si="2"/>
        <v>0</v>
      </c>
      <c r="R4" s="3">
        <f t="shared" ca="1" si="2"/>
        <v>0</v>
      </c>
      <c r="S4" s="3">
        <f t="shared" ca="1" si="2"/>
        <v>0</v>
      </c>
      <c r="T4" s="3">
        <f t="shared" ca="1" si="2"/>
        <v>0</v>
      </c>
      <c r="U4" s="3">
        <f t="shared" ca="1" si="2"/>
        <v>0</v>
      </c>
      <c r="V4" s="3">
        <f t="shared" ca="1" si="2"/>
        <v>651818181.81818175</v>
      </c>
      <c r="W4" s="3">
        <f t="shared" ca="1" si="2"/>
        <v>0</v>
      </c>
      <c r="X4" s="3">
        <f t="shared" ca="1" si="2"/>
        <v>0</v>
      </c>
      <c r="Y4" s="3">
        <f t="shared" ca="1" si="2"/>
        <v>0</v>
      </c>
      <c r="Z4" s="3">
        <f t="shared" ca="1" si="2"/>
        <v>0</v>
      </c>
      <c r="AA4" s="3">
        <f t="shared" ca="1" si="2"/>
        <v>86363636.36363636</v>
      </c>
      <c r="AB4" s="3">
        <f t="shared" ca="1" si="2"/>
        <v>86363636.36363636</v>
      </c>
      <c r="AC4" s="3">
        <f t="shared" ca="1" si="2"/>
        <v>86363636.36363636</v>
      </c>
      <c r="AD4" s="3">
        <f t="shared" ca="1" si="2"/>
        <v>86363636.36363636</v>
      </c>
      <c r="AE4" s="3">
        <f t="shared" ca="1" si="2"/>
        <v>86363636.36363636</v>
      </c>
      <c r="AF4" s="3">
        <f t="shared" ca="1" si="2"/>
        <v>86363636.36363636</v>
      </c>
      <c r="AG4" s="3">
        <f t="shared" ca="1" si="2"/>
        <v>86363636.36363636</v>
      </c>
      <c r="AH4" s="3">
        <f t="shared" ca="1" si="2"/>
        <v>86363636.36363636</v>
      </c>
      <c r="AI4" s="3">
        <f t="shared" ca="1" si="2"/>
        <v>86363636.36363636</v>
      </c>
      <c r="AJ4" s="3">
        <f t="shared" ca="1" si="2"/>
        <v>81818181.818181813</v>
      </c>
      <c r="AK4" s="3">
        <f t="shared" ca="1" si="2"/>
        <v>81818181.818181813</v>
      </c>
      <c r="AL4" s="3">
        <f t="shared" ca="1" si="2"/>
        <v>81818181.818181813</v>
      </c>
      <c r="AM4" s="3">
        <f t="shared" ca="1" si="2"/>
        <v>81818181.818181813</v>
      </c>
      <c r="AN4" s="3">
        <f t="shared" ca="1" si="2"/>
        <v>81818181.818181813</v>
      </c>
      <c r="AO4" s="3">
        <f t="shared" ca="1" si="2"/>
        <v>81818181.818181813</v>
      </c>
      <c r="AP4" s="3">
        <f t="shared" ca="1" si="2"/>
        <v>81818181.818181813</v>
      </c>
      <c r="AQ4" s="3">
        <f t="shared" ca="1" si="2"/>
        <v>81818181.818181813</v>
      </c>
      <c r="AR4" s="3">
        <f t="shared" ca="1" si="2"/>
        <v>0</v>
      </c>
      <c r="AS4" s="3">
        <f t="shared" ca="1" si="2"/>
        <v>0</v>
      </c>
      <c r="AT4" s="3">
        <f t="shared" ca="1" si="2"/>
        <v>0</v>
      </c>
      <c r="AU4" s="3">
        <f t="shared" ca="1" si="2"/>
        <v>0</v>
      </c>
      <c r="AV4" s="3">
        <f t="shared" ca="1" si="2"/>
        <v>0</v>
      </c>
      <c r="AW4" s="3">
        <f t="shared" ca="1" si="2"/>
        <v>0</v>
      </c>
      <c r="AX4" s="3">
        <f t="shared" ca="1" si="2"/>
        <v>0</v>
      </c>
      <c r="AY4" s="3">
        <f t="shared" ca="1" si="2"/>
        <v>0</v>
      </c>
      <c r="AZ4" s="3">
        <f t="shared" ca="1" si="2"/>
        <v>0</v>
      </c>
      <c r="BA4" s="3">
        <f t="shared" ca="1" si="2"/>
        <v>0</v>
      </c>
      <c r="BB4" s="3">
        <f t="shared" ca="1" si="2"/>
        <v>0</v>
      </c>
      <c r="BC4" s="3">
        <f t="shared" ca="1" si="2"/>
        <v>0</v>
      </c>
      <c r="BD4" s="3">
        <f t="shared" ca="1" si="2"/>
        <v>0</v>
      </c>
      <c r="BE4" s="3">
        <f t="shared" ca="1" si="2"/>
        <v>0</v>
      </c>
      <c r="BF4" s="3">
        <f t="shared" ca="1" si="2"/>
        <v>0</v>
      </c>
      <c r="BG4" s="3">
        <f t="shared" ca="1" si="2"/>
        <v>0</v>
      </c>
    </row>
    <row r="5" spans="1:59" ht="17.25">
      <c r="A5" s="23" t="s">
        <v>176</v>
      </c>
      <c r="B5" t="s">
        <v>248</v>
      </c>
      <c r="C5" s="63">
        <f t="shared" ca="1" si="1"/>
        <v>2083636363.6363626</v>
      </c>
      <c r="D5" s="3">
        <f ca="1">Sheet1!C58/(1+Sheet1!$C$114)</f>
        <v>0</v>
      </c>
      <c r="E5" s="3">
        <f ca="1">Sheet1!D58/(1+Sheet1!$C$114)</f>
        <v>0</v>
      </c>
      <c r="F5" s="3">
        <f ca="1">Sheet1!E58/(1+Sheet1!$C$114)</f>
        <v>0</v>
      </c>
      <c r="G5" s="3">
        <f ca="1">Sheet1!F58/(1+Sheet1!$C$114)</f>
        <v>0</v>
      </c>
      <c r="H5" s="3">
        <f ca="1">Sheet1!G58/(1+Sheet1!$C$114)</f>
        <v>0</v>
      </c>
      <c r="I5" s="3">
        <f ca="1">Sheet1!H58/(1+Sheet1!$C$114)</f>
        <v>0</v>
      </c>
      <c r="J5" s="3">
        <f ca="1">Sheet1!I58/(1+Sheet1!$C$114)</f>
        <v>0</v>
      </c>
      <c r="K5" s="3">
        <f ca="1">Sheet1!J58/(1+Sheet1!$C$114)</f>
        <v>0</v>
      </c>
      <c r="L5" s="3">
        <f ca="1">Sheet1!K58/(1+Sheet1!$C$114)</f>
        <v>0</v>
      </c>
      <c r="M5" s="3">
        <f ca="1">Sheet1!L58/(1+Sheet1!$C$114)</f>
        <v>0</v>
      </c>
      <c r="N5" s="3">
        <f ca="1">Sheet1!M58/(1+Sheet1!$C$114)</f>
        <v>0</v>
      </c>
      <c r="O5" s="3">
        <f ca="1">Sheet1!N58/(1+Sheet1!$C$114)</f>
        <v>0</v>
      </c>
      <c r="P5" s="3">
        <f ca="1">Sheet1!O58/(1+Sheet1!$C$114)</f>
        <v>0</v>
      </c>
      <c r="Q5" s="3">
        <f ca="1">Sheet1!P58/(1+Sheet1!$C$114)</f>
        <v>0</v>
      </c>
      <c r="R5" s="3">
        <f ca="1">Sheet1!Q58/(1+Sheet1!$C$114)</f>
        <v>0</v>
      </c>
      <c r="S5" s="3">
        <f ca="1">Sheet1!R58/(1+Sheet1!$C$114)</f>
        <v>0</v>
      </c>
      <c r="T5" s="3">
        <f ca="1">Sheet1!S58/(1+Sheet1!$C$114)</f>
        <v>0</v>
      </c>
      <c r="U5" s="3">
        <f ca="1">Sheet1!T58/(1+Sheet1!$C$114)</f>
        <v>0</v>
      </c>
      <c r="V5" s="3">
        <f ca="1">Sheet1!U58/(1+Sheet1!$C$114)</f>
        <v>651818181.81818175</v>
      </c>
      <c r="W5" s="3">
        <f ca="1">Sheet1!V58/(1+Sheet1!$C$114)</f>
        <v>0</v>
      </c>
      <c r="X5" s="3">
        <f ca="1">Sheet1!W58/(1+Sheet1!$C$114)</f>
        <v>0</v>
      </c>
      <c r="Y5" s="3">
        <f ca="1">Sheet1!X58/(1+Sheet1!$C$114)</f>
        <v>0</v>
      </c>
      <c r="Z5" s="3">
        <f ca="1">Sheet1!Y58/(1+Sheet1!$C$114)</f>
        <v>0</v>
      </c>
      <c r="AA5" s="3">
        <f ca="1">Sheet1!Z58/(1+Sheet1!$C$114)</f>
        <v>86363636.36363636</v>
      </c>
      <c r="AB5" s="3">
        <f ca="1">Sheet1!AA58/(1+Sheet1!$C$114)</f>
        <v>86363636.36363636</v>
      </c>
      <c r="AC5" s="3">
        <f ca="1">Sheet1!AB58/(1+Sheet1!$C$114)</f>
        <v>86363636.36363636</v>
      </c>
      <c r="AD5" s="3">
        <f ca="1">Sheet1!AC58/(1+Sheet1!$C$114)</f>
        <v>86363636.36363636</v>
      </c>
      <c r="AE5" s="3">
        <f ca="1">Sheet1!AD58/(1+Sheet1!$C$114)</f>
        <v>86363636.36363636</v>
      </c>
      <c r="AF5" s="3">
        <f ca="1">Sheet1!AE58/(1+Sheet1!$C$114)</f>
        <v>86363636.36363636</v>
      </c>
      <c r="AG5" s="3">
        <f ca="1">Sheet1!AF58/(1+Sheet1!$C$114)</f>
        <v>86363636.36363636</v>
      </c>
      <c r="AH5" s="3">
        <f ca="1">Sheet1!AG58/(1+Sheet1!$C$114)</f>
        <v>86363636.36363636</v>
      </c>
      <c r="AI5" s="3">
        <f ca="1">Sheet1!AH58/(1+Sheet1!$C$114)</f>
        <v>86363636.36363636</v>
      </c>
      <c r="AJ5" s="3">
        <f ca="1">Sheet1!AI58/(1+Sheet1!$C$114)</f>
        <v>81818181.818181813</v>
      </c>
      <c r="AK5" s="3">
        <f ca="1">Sheet1!AJ58/(1+Sheet1!$C$114)</f>
        <v>81818181.818181813</v>
      </c>
      <c r="AL5" s="3">
        <f ca="1">Sheet1!AK58/(1+Sheet1!$C$114)</f>
        <v>81818181.818181813</v>
      </c>
      <c r="AM5" s="3">
        <f ca="1">Sheet1!AL58/(1+Sheet1!$C$114)</f>
        <v>81818181.818181813</v>
      </c>
      <c r="AN5" s="3">
        <f ca="1">Sheet1!AM58/(1+Sheet1!$C$114)</f>
        <v>81818181.818181813</v>
      </c>
      <c r="AO5" s="3">
        <f ca="1">Sheet1!AN58/(1+Sheet1!$C$114)</f>
        <v>81818181.818181813</v>
      </c>
      <c r="AP5" s="3">
        <f ca="1">Sheet1!AO58/(1+Sheet1!$C$114)</f>
        <v>81818181.818181813</v>
      </c>
      <c r="AQ5" s="3">
        <f ca="1">Sheet1!AP58/(1+Sheet1!$C$114)</f>
        <v>81818181.818181813</v>
      </c>
      <c r="AR5" s="3">
        <f ca="1">Sheet1!AQ58/(1+Sheet1!$C$114)</f>
        <v>0</v>
      </c>
      <c r="AS5" s="3">
        <f ca="1">Sheet1!AR58/(1+Sheet1!$C$114)</f>
        <v>0</v>
      </c>
      <c r="AT5" s="3">
        <f ca="1">Sheet1!AS58/(1+Sheet1!$C$114)</f>
        <v>0</v>
      </c>
      <c r="AU5" s="3">
        <f ca="1">Sheet1!AT58/(1+Sheet1!$C$114)</f>
        <v>0</v>
      </c>
      <c r="AV5" s="3">
        <f ca="1">Sheet1!AU58/(1+Sheet1!$C$114)</f>
        <v>0</v>
      </c>
      <c r="AW5" s="3">
        <f ca="1">Sheet1!AV58/(1+Sheet1!$C$114)</f>
        <v>0</v>
      </c>
      <c r="AX5" s="3">
        <f ca="1">Sheet1!AW58/(1+Sheet1!$C$114)</f>
        <v>0</v>
      </c>
      <c r="AY5" s="3">
        <f ca="1">Sheet1!AX58/(1+Sheet1!$C$114)</f>
        <v>0</v>
      </c>
      <c r="AZ5" s="3">
        <f ca="1">Sheet1!AY58/(1+Sheet1!$C$114)</f>
        <v>0</v>
      </c>
      <c r="BA5" s="3">
        <f ca="1">Sheet1!AZ58/(1+Sheet1!$C$114)</f>
        <v>0</v>
      </c>
      <c r="BB5" s="3">
        <f ca="1">Sheet1!BA58/(1+Sheet1!$C$114)</f>
        <v>0</v>
      </c>
      <c r="BC5" s="3">
        <f ca="1">Sheet1!BB58/(1+Sheet1!$C$114)</f>
        <v>0</v>
      </c>
      <c r="BD5" s="3">
        <f ca="1">Sheet1!BC58/(1+Sheet1!$C$114)</f>
        <v>0</v>
      </c>
      <c r="BE5" s="3">
        <f ca="1">Sheet1!BD58/(1+Sheet1!$C$114)</f>
        <v>0</v>
      </c>
      <c r="BF5" s="3">
        <f ca="1">Sheet1!BE58/(1+Sheet1!$C$114)</f>
        <v>0</v>
      </c>
      <c r="BG5" s="3">
        <f ca="1">Sheet1!BF58/(1+Sheet1!$C$114)</f>
        <v>0</v>
      </c>
    </row>
    <row r="6" spans="1:59" ht="17.25">
      <c r="A6" s="23" t="s">
        <v>83</v>
      </c>
      <c r="B6" t="s">
        <v>133</v>
      </c>
      <c r="C6" s="63">
        <f t="shared" ca="1" si="1"/>
        <v>93823315.199999928</v>
      </c>
      <c r="D6" s="3">
        <f ca="1">D7</f>
        <v>0</v>
      </c>
      <c r="E6" s="3">
        <f t="shared" ref="E6:BG6" ca="1" si="3">E7</f>
        <v>0</v>
      </c>
      <c r="F6" s="3">
        <f t="shared" ca="1" si="3"/>
        <v>0</v>
      </c>
      <c r="G6" s="3">
        <f t="shared" ca="1" si="3"/>
        <v>0</v>
      </c>
      <c r="H6" s="3">
        <f t="shared" ca="1" si="3"/>
        <v>0</v>
      </c>
      <c r="I6" s="3">
        <f t="shared" ca="1" si="3"/>
        <v>0</v>
      </c>
      <c r="J6" s="3">
        <f t="shared" ca="1" si="3"/>
        <v>0</v>
      </c>
      <c r="K6" s="3">
        <f t="shared" ca="1" si="3"/>
        <v>0</v>
      </c>
      <c r="L6" s="3">
        <f t="shared" ca="1" si="3"/>
        <v>0</v>
      </c>
      <c r="M6" s="3">
        <f t="shared" ca="1" si="3"/>
        <v>0</v>
      </c>
      <c r="N6" s="3">
        <f t="shared" ca="1" si="3"/>
        <v>0</v>
      </c>
      <c r="O6" s="3">
        <f t="shared" ca="1" si="3"/>
        <v>0</v>
      </c>
      <c r="P6" s="3">
        <f t="shared" ca="1" si="3"/>
        <v>0</v>
      </c>
      <c r="Q6" s="3">
        <f t="shared" ca="1" si="3"/>
        <v>0</v>
      </c>
      <c r="R6" s="3">
        <f t="shared" ca="1" si="3"/>
        <v>0</v>
      </c>
      <c r="S6" s="3">
        <f t="shared" ca="1" si="3"/>
        <v>0</v>
      </c>
      <c r="T6" s="3">
        <f t="shared" ca="1" si="3"/>
        <v>0</v>
      </c>
      <c r="U6" s="3">
        <f t="shared" ca="1" si="3"/>
        <v>0</v>
      </c>
      <c r="V6" s="3">
        <f t="shared" ca="1" si="3"/>
        <v>30492577.440000005</v>
      </c>
      <c r="W6" s="3">
        <f t="shared" ca="1" si="3"/>
        <v>0</v>
      </c>
      <c r="X6" s="3">
        <f t="shared" ca="1" si="3"/>
        <v>0</v>
      </c>
      <c r="Y6" s="3">
        <f t="shared" ca="1" si="3"/>
        <v>0</v>
      </c>
      <c r="Z6" s="3">
        <f t="shared" ca="1" si="3"/>
        <v>0</v>
      </c>
      <c r="AA6" s="3">
        <f t="shared" ca="1" si="3"/>
        <v>3909304.8000000003</v>
      </c>
      <c r="AB6" s="3">
        <f t="shared" ca="1" si="3"/>
        <v>3909304.8000000003</v>
      </c>
      <c r="AC6" s="3">
        <f t="shared" ca="1" si="3"/>
        <v>3909304.8000000003</v>
      </c>
      <c r="AD6" s="3">
        <f t="shared" ca="1" si="3"/>
        <v>3909304.8000000003</v>
      </c>
      <c r="AE6" s="3">
        <f t="shared" ca="1" si="3"/>
        <v>3909304.8000000003</v>
      </c>
      <c r="AF6" s="3">
        <f t="shared" ca="1" si="3"/>
        <v>3909304.8000000003</v>
      </c>
      <c r="AG6" s="3">
        <f t="shared" ca="1" si="3"/>
        <v>3909304.8000000003</v>
      </c>
      <c r="AH6" s="3">
        <f t="shared" ca="1" si="3"/>
        <v>3909304.8000000003</v>
      </c>
      <c r="AI6" s="3">
        <f t="shared" ca="1" si="3"/>
        <v>3909304.8000000003</v>
      </c>
      <c r="AJ6" s="3">
        <f t="shared" ca="1" si="3"/>
        <v>3518374.3200000003</v>
      </c>
      <c r="AK6" s="3">
        <f t="shared" ca="1" si="3"/>
        <v>3518374.3200000003</v>
      </c>
      <c r="AL6" s="3">
        <f t="shared" ca="1" si="3"/>
        <v>3518374.3200000003</v>
      </c>
      <c r="AM6" s="3">
        <f t="shared" ca="1" si="3"/>
        <v>3518374.3200000003</v>
      </c>
      <c r="AN6" s="3">
        <f t="shared" ca="1" si="3"/>
        <v>3518374.3200000003</v>
      </c>
      <c r="AO6" s="3">
        <f t="shared" ca="1" si="3"/>
        <v>3518374.3200000003</v>
      </c>
      <c r="AP6" s="3">
        <f t="shared" ca="1" si="3"/>
        <v>3518374.3200000003</v>
      </c>
      <c r="AQ6" s="3">
        <f t="shared" ca="1" si="3"/>
        <v>3518374.3200000003</v>
      </c>
      <c r="AR6" s="3">
        <f t="shared" ca="1" si="3"/>
        <v>0</v>
      </c>
      <c r="AS6" s="3">
        <f t="shared" ca="1" si="3"/>
        <v>0</v>
      </c>
      <c r="AT6" s="3">
        <f t="shared" ca="1" si="3"/>
        <v>0</v>
      </c>
      <c r="AU6" s="3">
        <f t="shared" ca="1" si="3"/>
        <v>0</v>
      </c>
      <c r="AV6" s="3">
        <f t="shared" ca="1" si="3"/>
        <v>0</v>
      </c>
      <c r="AW6" s="3">
        <f t="shared" ca="1" si="3"/>
        <v>0</v>
      </c>
      <c r="AX6" s="3">
        <f t="shared" ca="1" si="3"/>
        <v>0</v>
      </c>
      <c r="AY6" s="3">
        <f t="shared" ca="1" si="3"/>
        <v>0</v>
      </c>
      <c r="AZ6" s="3">
        <f t="shared" ca="1" si="3"/>
        <v>0</v>
      </c>
      <c r="BA6" s="3">
        <f t="shared" ca="1" si="3"/>
        <v>0</v>
      </c>
      <c r="BB6" s="3">
        <f t="shared" ca="1" si="3"/>
        <v>0</v>
      </c>
      <c r="BC6" s="3">
        <f t="shared" ca="1" si="3"/>
        <v>0</v>
      </c>
      <c r="BD6" s="3">
        <f t="shared" ca="1" si="3"/>
        <v>0</v>
      </c>
      <c r="BE6" s="3">
        <f t="shared" ca="1" si="3"/>
        <v>0</v>
      </c>
      <c r="BF6" s="3">
        <f t="shared" ca="1" si="3"/>
        <v>0</v>
      </c>
      <c r="BG6" s="3">
        <f t="shared" ca="1" si="3"/>
        <v>0</v>
      </c>
    </row>
    <row r="7" spans="1:59" ht="17.25">
      <c r="A7" s="23" t="s">
        <v>84</v>
      </c>
      <c r="B7" t="s">
        <v>135</v>
      </c>
      <c r="C7" s="63">
        <f t="shared" ca="1" si="1"/>
        <v>93823315.199999928</v>
      </c>
      <c r="D7" s="3">
        <f ca="1">(Sheet1!$C$80-Sheet1!$D$137)*'利润表-1'!D3</f>
        <v>0</v>
      </c>
      <c r="E7" s="3">
        <f ca="1">(Sheet1!$C$80-Sheet1!$D$137)*'利润表-1'!E3</f>
        <v>0</v>
      </c>
      <c r="F7" s="3">
        <f ca="1">(Sheet1!$C$80-Sheet1!$D$137)*'利润表-1'!F3</f>
        <v>0</v>
      </c>
      <c r="G7" s="3">
        <f ca="1">(Sheet1!$C$80-Sheet1!$D$137)*'利润表-1'!G3</f>
        <v>0</v>
      </c>
      <c r="H7" s="3">
        <f ca="1">(Sheet1!$C$80-Sheet1!$D$137)*'利润表-1'!H3</f>
        <v>0</v>
      </c>
      <c r="I7" s="3">
        <f ca="1">(Sheet1!$C$80-Sheet1!$D$137)*'利润表-1'!I3</f>
        <v>0</v>
      </c>
      <c r="J7" s="3">
        <f ca="1">(Sheet1!$C$80-Sheet1!$D$137)*'利润表-1'!J3</f>
        <v>0</v>
      </c>
      <c r="K7" s="3">
        <f ca="1">(Sheet1!$C$80-Sheet1!$D$137)*'利润表-1'!K3</f>
        <v>0</v>
      </c>
      <c r="L7" s="3">
        <f ca="1">(Sheet1!$C$80-Sheet1!$D$137)*'利润表-1'!L3</f>
        <v>0</v>
      </c>
      <c r="M7" s="3">
        <f ca="1">(Sheet1!$C$80-Sheet1!$D$137)*'利润表-1'!M3</f>
        <v>0</v>
      </c>
      <c r="N7" s="3">
        <f ca="1">(Sheet1!$C$80-Sheet1!$D$137)*'利润表-1'!N3</f>
        <v>0</v>
      </c>
      <c r="O7" s="3">
        <f ca="1">(Sheet1!$C$80-Sheet1!$D$137)*'利润表-1'!O3</f>
        <v>0</v>
      </c>
      <c r="P7" s="3">
        <f ca="1">(Sheet1!$C$80-Sheet1!$D$137)*'利润表-1'!P3</f>
        <v>0</v>
      </c>
      <c r="Q7" s="3">
        <f ca="1">(Sheet1!$C$80-Sheet1!$D$137)*'利润表-1'!Q3</f>
        <v>0</v>
      </c>
      <c r="R7" s="3">
        <f ca="1">(Sheet1!$C$80-Sheet1!$D$137)*'利润表-1'!R3</f>
        <v>0</v>
      </c>
      <c r="S7" s="3">
        <f ca="1">(Sheet1!$C$80-Sheet1!$D$137)*'利润表-1'!S3</f>
        <v>0</v>
      </c>
      <c r="T7" s="3">
        <f ca="1">(Sheet1!$C$80-Sheet1!$D$137)*'利润表-1'!T3</f>
        <v>0</v>
      </c>
      <c r="U7" s="3">
        <f ca="1">(Sheet1!$C$80-Sheet1!$D$137)*'利润表-1'!U3</f>
        <v>0</v>
      </c>
      <c r="V7" s="3">
        <f ca="1">(Sheet1!$C$80-Sheet1!$D$137)*'利润表-1'!V3</f>
        <v>30492577.440000005</v>
      </c>
      <c r="W7" s="3">
        <f ca="1">(Sheet1!$C$80-Sheet1!$D$137)*'利润表-1'!W3</f>
        <v>0</v>
      </c>
      <c r="X7" s="3">
        <f ca="1">(Sheet1!$C$80-Sheet1!$D$137)*'利润表-1'!X3</f>
        <v>0</v>
      </c>
      <c r="Y7" s="3">
        <f ca="1">(Sheet1!$C$80-Sheet1!$D$137)*'利润表-1'!Y3</f>
        <v>0</v>
      </c>
      <c r="Z7" s="3">
        <f ca="1">(Sheet1!$C$80-Sheet1!$D$137)*'利润表-1'!Z3</f>
        <v>0</v>
      </c>
      <c r="AA7" s="3">
        <f ca="1">(Sheet1!$C$80-Sheet1!$D$137)*'利润表-1'!AA3</f>
        <v>3909304.8000000003</v>
      </c>
      <c r="AB7" s="3">
        <f ca="1">(Sheet1!$C$80-Sheet1!$D$137)*'利润表-1'!AB3</f>
        <v>3909304.8000000003</v>
      </c>
      <c r="AC7" s="3">
        <f ca="1">(Sheet1!$C$80-Sheet1!$D$137)*'利润表-1'!AC3</f>
        <v>3909304.8000000003</v>
      </c>
      <c r="AD7" s="3">
        <f ca="1">(Sheet1!$C$80-Sheet1!$D$137)*'利润表-1'!AD3</f>
        <v>3909304.8000000003</v>
      </c>
      <c r="AE7" s="3">
        <f ca="1">(Sheet1!$C$80-Sheet1!$D$137)*'利润表-1'!AE3</f>
        <v>3909304.8000000003</v>
      </c>
      <c r="AF7" s="3">
        <f ca="1">(Sheet1!$C$80-Sheet1!$D$137)*'利润表-1'!AF3</f>
        <v>3909304.8000000003</v>
      </c>
      <c r="AG7" s="3">
        <f ca="1">(Sheet1!$C$80-Sheet1!$D$137)*'利润表-1'!AG3</f>
        <v>3909304.8000000003</v>
      </c>
      <c r="AH7" s="3">
        <f ca="1">(Sheet1!$C$80-Sheet1!$D$137)*'利润表-1'!AH3</f>
        <v>3909304.8000000003</v>
      </c>
      <c r="AI7" s="3">
        <f ca="1">(Sheet1!$C$80-Sheet1!$D$137)*'利润表-1'!AI3</f>
        <v>3909304.8000000003</v>
      </c>
      <c r="AJ7" s="3">
        <f ca="1">(Sheet1!$C$80-Sheet1!$D$137)*'利润表-1'!AJ3</f>
        <v>3518374.3200000003</v>
      </c>
      <c r="AK7" s="3">
        <f ca="1">(Sheet1!$C$80-Sheet1!$D$137)*'利润表-1'!AK3</f>
        <v>3518374.3200000003</v>
      </c>
      <c r="AL7" s="3">
        <f ca="1">(Sheet1!$C$80-Sheet1!$D$137)*'利润表-1'!AL3</f>
        <v>3518374.3200000003</v>
      </c>
      <c r="AM7" s="3">
        <f ca="1">(Sheet1!$C$80-Sheet1!$D$137)*'利润表-1'!AM3</f>
        <v>3518374.3200000003</v>
      </c>
      <c r="AN7" s="3">
        <f ca="1">(Sheet1!$C$80-Sheet1!$D$137)*'利润表-1'!AN3</f>
        <v>3518374.3200000003</v>
      </c>
      <c r="AO7" s="3">
        <f ca="1">(Sheet1!$C$80-Sheet1!$D$137)*'利润表-1'!AO3</f>
        <v>3518374.3200000003</v>
      </c>
      <c r="AP7" s="3">
        <f ca="1">(Sheet1!$C$80-Sheet1!$D$137)*'利润表-1'!AP3</f>
        <v>3518374.3200000003</v>
      </c>
      <c r="AQ7" s="3">
        <f ca="1">(Sheet1!$C$80-Sheet1!$D$137)*'利润表-1'!AQ3</f>
        <v>3518374.3200000003</v>
      </c>
      <c r="AR7" s="3">
        <f ca="1">(Sheet1!$C$80-Sheet1!$D$137)*'利润表-1'!AR3</f>
        <v>0</v>
      </c>
      <c r="AS7" s="3">
        <f ca="1">(Sheet1!$C$80-Sheet1!$D$137)*'利润表-1'!AS3</f>
        <v>0</v>
      </c>
      <c r="AT7" s="3">
        <f ca="1">(Sheet1!$C$80-Sheet1!$D$137)*'利润表-1'!AT3</f>
        <v>0</v>
      </c>
      <c r="AU7" s="3">
        <f ca="1">(Sheet1!$C$80-Sheet1!$D$137)*'利润表-1'!AU3</f>
        <v>0</v>
      </c>
      <c r="AV7" s="3">
        <f ca="1">(Sheet1!$C$80-Sheet1!$D$137)*'利润表-1'!AV3</f>
        <v>0</v>
      </c>
      <c r="AW7" s="3">
        <f ca="1">(Sheet1!$C$80-Sheet1!$D$137)*'利润表-1'!AW3</f>
        <v>0</v>
      </c>
      <c r="AX7" s="3">
        <f ca="1">(Sheet1!$C$80-Sheet1!$D$137)*'利润表-1'!AX3</f>
        <v>0</v>
      </c>
      <c r="AY7" s="3">
        <f ca="1">(Sheet1!$C$80-Sheet1!$D$137)*'利润表-1'!AY3</f>
        <v>0</v>
      </c>
      <c r="AZ7" s="3">
        <f ca="1">(Sheet1!$C$80-Sheet1!$D$137)*'利润表-1'!AZ3</f>
        <v>0</v>
      </c>
      <c r="BA7" s="3">
        <f ca="1">(Sheet1!$C$80-Sheet1!$D$137)*'利润表-1'!BA3</f>
        <v>0</v>
      </c>
      <c r="BB7" s="3">
        <f ca="1">(Sheet1!$C$80-Sheet1!$D$137)*'利润表-1'!BB3</f>
        <v>0</v>
      </c>
      <c r="BC7" s="3">
        <f ca="1">(Sheet1!$C$80-Sheet1!$D$137)*'利润表-1'!BC3</f>
        <v>0</v>
      </c>
      <c r="BD7" s="3">
        <f ca="1">(Sheet1!$C$80-Sheet1!$D$137)*'利润表-1'!BD3</f>
        <v>0</v>
      </c>
      <c r="BE7" s="3">
        <f ca="1">(Sheet1!$C$80-Sheet1!$D$137)*'利润表-1'!BE3</f>
        <v>0</v>
      </c>
      <c r="BF7" s="3">
        <f ca="1">(Sheet1!$C$80-Sheet1!$D$137)*'利润表-1'!BF3</f>
        <v>0</v>
      </c>
      <c r="BG7" s="3">
        <f ca="1">(Sheet1!$C$80-Sheet1!$D$137)*'利润表-1'!BG3</f>
        <v>0</v>
      </c>
    </row>
    <row r="8" spans="1:59" ht="17.25">
      <c r="A8" s="23" t="s">
        <v>85</v>
      </c>
      <c r="B8" t="s">
        <v>425</v>
      </c>
      <c r="C8" s="63" t="e">
        <f t="shared" ca="1" si="1"/>
        <v>#DIV/0!</v>
      </c>
      <c r="D8" s="3" t="e">
        <f ca="1">Sheet1!D145*Sheet1!$C$170*(Sheet1!$C$116)+D9</f>
        <v>#DIV/0!</v>
      </c>
      <c r="E8" s="3" t="e">
        <f ca="1">Sheet1!E145*Sheet1!$C$170*(Sheet1!$C$116)+E9</f>
        <v>#DIV/0!</v>
      </c>
      <c r="F8" s="3" t="e">
        <f ca="1">Sheet1!F145*Sheet1!$C$170*(Sheet1!$C$116)+F9</f>
        <v>#DIV/0!</v>
      </c>
      <c r="G8" s="3" t="e">
        <f ca="1">Sheet1!G145*Sheet1!$C$170*(Sheet1!$C$116)+G9</f>
        <v>#DIV/0!</v>
      </c>
      <c r="H8" s="3" t="e">
        <f ca="1">Sheet1!H145*Sheet1!$C$170*(Sheet1!$C$116)+H9</f>
        <v>#DIV/0!</v>
      </c>
      <c r="I8" s="3" t="e">
        <f ca="1">Sheet1!I145*Sheet1!$C$170*(Sheet1!$C$116)+I9</f>
        <v>#DIV/0!</v>
      </c>
      <c r="J8" s="3" t="e">
        <f ca="1">Sheet1!J145*Sheet1!$C$170*(Sheet1!$C$116)+J9</f>
        <v>#DIV/0!</v>
      </c>
      <c r="K8" s="3" t="e">
        <f ca="1">Sheet1!K145*Sheet1!$C$170*(Sheet1!$C$116)+K9</f>
        <v>#DIV/0!</v>
      </c>
      <c r="L8" s="3" t="e">
        <f ca="1">Sheet1!L145*Sheet1!$C$170*(Sheet1!$C$116)+L9</f>
        <v>#DIV/0!</v>
      </c>
      <c r="M8" s="3" t="e">
        <f ca="1">Sheet1!M145*Sheet1!$C$170*(Sheet1!$C$116)+M9</f>
        <v>#DIV/0!</v>
      </c>
      <c r="N8" s="3" t="e">
        <f ca="1">Sheet1!N145*Sheet1!$C$170*(Sheet1!$C$116)+N9</f>
        <v>#DIV/0!</v>
      </c>
      <c r="O8" s="3" t="e">
        <f ca="1">Sheet1!O145*Sheet1!$C$170*(Sheet1!$C$116)+O9</f>
        <v>#DIV/0!</v>
      </c>
      <c r="P8" s="3" t="e">
        <f ca="1">Sheet1!P145*Sheet1!$C$170*(Sheet1!$C$116)+P9</f>
        <v>#DIV/0!</v>
      </c>
      <c r="Q8" s="3" t="e">
        <f ca="1">Sheet1!Q145*Sheet1!$C$170*(Sheet1!$C$116)+Q9</f>
        <v>#DIV/0!</v>
      </c>
      <c r="R8" s="3" t="e">
        <f ca="1">Sheet1!R145*Sheet1!$C$170*(Sheet1!$C$116)+R9</f>
        <v>#DIV/0!</v>
      </c>
      <c r="S8" s="3" t="e">
        <f ca="1">Sheet1!S145*Sheet1!$C$170*(Sheet1!$C$116)+S9</f>
        <v>#DIV/0!</v>
      </c>
      <c r="T8" s="3" t="e">
        <f ca="1">Sheet1!T145*Sheet1!$C$170*(Sheet1!$C$116)+T9</f>
        <v>#DIV/0!</v>
      </c>
      <c r="U8" s="3" t="e">
        <f ca="1">Sheet1!U145*Sheet1!$C$170*(Sheet1!$C$116)+U9</f>
        <v>#DIV/0!</v>
      </c>
      <c r="V8" s="3" t="e">
        <f ca="1">Sheet1!V145*Sheet1!$C$170*(Sheet1!$C$116)+V9</f>
        <v>#DIV/0!</v>
      </c>
      <c r="W8" s="3" t="e">
        <f ca="1">Sheet1!W145*Sheet1!$C$170*(Sheet1!$C$116)+W9</f>
        <v>#DIV/0!</v>
      </c>
      <c r="X8" s="3" t="e">
        <f ca="1">Sheet1!X145*Sheet1!$C$170*(Sheet1!$C$116)+X9</f>
        <v>#DIV/0!</v>
      </c>
      <c r="Y8" s="3" t="e">
        <f ca="1">Sheet1!Y145*Sheet1!$C$170*(Sheet1!$C$116)+Y9</f>
        <v>#DIV/0!</v>
      </c>
      <c r="Z8" s="3" t="e">
        <f ca="1">Sheet1!Z145*Sheet1!$C$170*(Sheet1!$C$116)+Z9</f>
        <v>#DIV/0!</v>
      </c>
      <c r="AA8" s="3" t="e">
        <f ca="1">Sheet1!AA145*Sheet1!$C$170*(Sheet1!$C$116)+AA9</f>
        <v>#DIV/0!</v>
      </c>
      <c r="AB8" s="3" t="e">
        <f ca="1">Sheet1!AB145*Sheet1!$C$170*(Sheet1!$C$116)+AB9</f>
        <v>#DIV/0!</v>
      </c>
      <c r="AC8" s="3" t="e">
        <f ca="1">Sheet1!AC145*Sheet1!$C$170*(Sheet1!$C$116)+AC9</f>
        <v>#DIV/0!</v>
      </c>
      <c r="AD8" s="3" t="e">
        <f ca="1">Sheet1!AD145*Sheet1!$C$170*(Sheet1!$C$116)+AD9</f>
        <v>#DIV/0!</v>
      </c>
      <c r="AE8" s="3" t="e">
        <f ca="1">Sheet1!AE145*Sheet1!$C$170*(Sheet1!$C$116)+AE9</f>
        <v>#DIV/0!</v>
      </c>
      <c r="AF8" s="3" t="e">
        <f ca="1">Sheet1!AF145*Sheet1!$C$170*(Sheet1!$C$116)+AF9</f>
        <v>#DIV/0!</v>
      </c>
      <c r="AG8" s="3" t="e">
        <f ca="1">Sheet1!AG145*Sheet1!$C$170*(Sheet1!$C$116)+AG9</f>
        <v>#DIV/0!</v>
      </c>
      <c r="AH8" s="3" t="e">
        <f ca="1">Sheet1!AH145*Sheet1!$C$170*(Sheet1!$C$116)+AH9</f>
        <v>#DIV/0!</v>
      </c>
      <c r="AI8" s="3" t="e">
        <f ca="1">Sheet1!AI145*Sheet1!$C$170*(Sheet1!$C$116)+AI9</f>
        <v>#DIV/0!</v>
      </c>
      <c r="AJ8" s="3" t="e">
        <f ca="1">Sheet1!AJ145*Sheet1!$C$170*(Sheet1!$C$116)+AJ9</f>
        <v>#DIV/0!</v>
      </c>
      <c r="AK8" s="3" t="e">
        <f ca="1">Sheet1!AK145*Sheet1!$C$170*(Sheet1!$C$116)+AK9</f>
        <v>#DIV/0!</v>
      </c>
      <c r="AL8" s="3" t="e">
        <f ca="1">Sheet1!AL145*Sheet1!$C$170*(Sheet1!$C$116)+AL9</f>
        <v>#DIV/0!</v>
      </c>
      <c r="AM8" s="3" t="e">
        <f ca="1">Sheet1!AM145*Sheet1!$C$170*(Sheet1!$C$116)+AM9</f>
        <v>#DIV/0!</v>
      </c>
      <c r="AN8" s="3" t="e">
        <f ca="1">Sheet1!AN145*Sheet1!$C$170*(Sheet1!$C$116)+AN9</f>
        <v>#DIV/0!</v>
      </c>
      <c r="AO8" s="3" t="e">
        <f ca="1">Sheet1!AO145*Sheet1!$C$170*(Sheet1!$C$116)+AO9</f>
        <v>#DIV/0!</v>
      </c>
      <c r="AP8" s="3" t="e">
        <f ca="1">Sheet1!AP145*Sheet1!$C$170*(Sheet1!$C$116)+AP9</f>
        <v>#DIV/0!</v>
      </c>
      <c r="AQ8" s="3" t="e">
        <f ca="1">Sheet1!AQ145*Sheet1!$C$170*(Sheet1!$C$116)+AQ9</f>
        <v>#DIV/0!</v>
      </c>
      <c r="AR8" s="3" t="e">
        <f ca="1">Sheet1!AR145*Sheet1!$C$170*(Sheet1!$C$116)+AR9</f>
        <v>#DIV/0!</v>
      </c>
      <c r="AS8" s="3" t="e">
        <f ca="1">Sheet1!AS145*Sheet1!$C$170*(Sheet1!$C$116)+AS9</f>
        <v>#DIV/0!</v>
      </c>
      <c r="AT8" s="3" t="e">
        <f ca="1">Sheet1!AT145*Sheet1!$C$170*(Sheet1!$C$116)+AT9</f>
        <v>#DIV/0!</v>
      </c>
      <c r="AU8" s="3" t="e">
        <f ca="1">Sheet1!AU145*Sheet1!$C$170*(Sheet1!$C$116)+AU9</f>
        <v>#DIV/0!</v>
      </c>
      <c r="AV8" s="3" t="e">
        <f ca="1">Sheet1!AV145*Sheet1!$C$170*(Sheet1!$C$116)+AV9</f>
        <v>#DIV/0!</v>
      </c>
      <c r="AW8" s="3" t="e">
        <f ca="1">Sheet1!AW145*Sheet1!$C$170*(Sheet1!$C$116)+AW9</f>
        <v>#DIV/0!</v>
      </c>
      <c r="AX8" s="3" t="e">
        <f ca="1">Sheet1!AX145*Sheet1!$C$170*(Sheet1!$C$116)+AX9</f>
        <v>#DIV/0!</v>
      </c>
      <c r="AY8" s="3" t="e">
        <f ca="1">Sheet1!AY145*Sheet1!$C$170*(Sheet1!$C$116)+AY9</f>
        <v>#DIV/0!</v>
      </c>
      <c r="AZ8" s="3" t="e">
        <f ca="1">Sheet1!AZ145*Sheet1!$C$170*(Sheet1!$C$116)+AZ9</f>
        <v>#DIV/0!</v>
      </c>
      <c r="BA8" s="3" t="e">
        <f ca="1">Sheet1!BA145*Sheet1!$C$170*(Sheet1!$C$116)+BA9</f>
        <v>#DIV/0!</v>
      </c>
      <c r="BB8" s="3" t="e">
        <f ca="1">Sheet1!BB145*Sheet1!$C$170*(Sheet1!$C$116)+BB9</f>
        <v>#DIV/0!</v>
      </c>
      <c r="BC8" s="3" t="e">
        <f ca="1">Sheet1!BC145*Sheet1!$C$170*(Sheet1!$C$116)+BC9</f>
        <v>#DIV/0!</v>
      </c>
      <c r="BD8" s="3" t="e">
        <f ca="1">Sheet1!BD145*Sheet1!$C$170*(Sheet1!$C$116)+BD9</f>
        <v>#DIV/0!</v>
      </c>
      <c r="BE8" s="3" t="e">
        <f ca="1">Sheet1!BE145*Sheet1!$C$170*(Sheet1!$C$116)+BE9</f>
        <v>#DIV/0!</v>
      </c>
      <c r="BF8" s="3" t="e">
        <f ca="1">Sheet1!BF145*Sheet1!$C$170*(Sheet1!$C$116)+BF9</f>
        <v>#DIV/0!</v>
      </c>
      <c r="BG8" s="3" t="e">
        <f ca="1">Sheet1!BG145*Sheet1!$C$170*(Sheet1!$C$116)+BG9</f>
        <v>#DIV/0!</v>
      </c>
    </row>
    <row r="9" spans="1:59" ht="17.25">
      <c r="A9" s="23" t="s">
        <v>86</v>
      </c>
      <c r="B9" t="s">
        <v>246</v>
      </c>
      <c r="C9" s="63">
        <f t="shared" si="1"/>
        <v>0</v>
      </c>
      <c r="D9" s="3">
        <f>IF(D2=Sheet1!$C$14,Sheet1!$C$209,0)</f>
        <v>0</v>
      </c>
      <c r="E9" s="3">
        <f>IF(E2=Sheet1!$C$14,Sheet1!$C$209,0)</f>
        <v>0</v>
      </c>
      <c r="F9" s="3">
        <f>IF(F2=Sheet1!$C$14,Sheet1!$C$209,0)</f>
        <v>0</v>
      </c>
      <c r="G9" s="3">
        <f>IF(G2=Sheet1!$C$14,Sheet1!$C$209,0)</f>
        <v>0</v>
      </c>
      <c r="H9" s="3">
        <f>IF(H2=Sheet1!$C$14,Sheet1!$C$209,0)</f>
        <v>0</v>
      </c>
      <c r="I9" s="3">
        <f>IF(I2=Sheet1!$C$14,Sheet1!$C$209,0)</f>
        <v>0</v>
      </c>
      <c r="J9" s="3">
        <f>IF(J2=Sheet1!$C$14,Sheet1!$C$209,0)</f>
        <v>0</v>
      </c>
      <c r="K9" s="3">
        <f>IF(K2=Sheet1!$C$14,Sheet1!$C$209,0)</f>
        <v>0</v>
      </c>
      <c r="L9" s="3">
        <f>IF(L2=Sheet1!$C$14,Sheet1!$C$209,0)</f>
        <v>0</v>
      </c>
      <c r="M9" s="3">
        <f>IF(M2=Sheet1!$C$14,Sheet1!$C$209,0)</f>
        <v>0</v>
      </c>
      <c r="N9" s="3">
        <f>IF(N2=Sheet1!$C$14,Sheet1!$C$209,0)</f>
        <v>0</v>
      </c>
      <c r="O9" s="3">
        <f>IF(O2=Sheet1!$C$14,Sheet1!$C$209,0)</f>
        <v>0</v>
      </c>
      <c r="P9" s="3">
        <f>IF(P2=Sheet1!$C$14,Sheet1!$C$209,0)</f>
        <v>0</v>
      </c>
      <c r="Q9" s="3">
        <f>IF(Q2=Sheet1!$C$14,Sheet1!$C$209,0)</f>
        <v>0</v>
      </c>
      <c r="R9" s="3">
        <f>IF(R2=Sheet1!$C$14,Sheet1!$C$209,0)</f>
        <v>0</v>
      </c>
      <c r="S9" s="3">
        <f>IF(S2=Sheet1!$C$14,Sheet1!$C$209,0)</f>
        <v>0</v>
      </c>
      <c r="T9" s="3">
        <f>IF(T2=Sheet1!$C$14,Sheet1!$C$209,0)</f>
        <v>0</v>
      </c>
      <c r="U9" s="3">
        <f>IF(U2=Sheet1!$C$14,Sheet1!$C$209,0)</f>
        <v>0</v>
      </c>
      <c r="V9" s="3">
        <f>IF(V2=Sheet1!$C$14,Sheet1!$C$209,0)</f>
        <v>0</v>
      </c>
      <c r="W9" s="3">
        <f>IF(W2=Sheet1!$C$14,Sheet1!$C$209,0)</f>
        <v>0</v>
      </c>
      <c r="X9" s="3">
        <f>IF(X2=Sheet1!$C$14,Sheet1!$C$209,0)</f>
        <v>0</v>
      </c>
      <c r="Y9" s="3">
        <f>IF(Y2=Sheet1!$C$14,Sheet1!$C$209,0)</f>
        <v>0</v>
      </c>
      <c r="Z9" s="3">
        <f>IF(Z2=Sheet1!$C$14,Sheet1!$C$209,0)</f>
        <v>0</v>
      </c>
      <c r="AA9" s="3">
        <f>IF(AA2=Sheet1!$C$14,Sheet1!$C$209,0)</f>
        <v>0</v>
      </c>
      <c r="AB9" s="3">
        <f>IF(AB2=Sheet1!$C$14,Sheet1!$C$209,0)</f>
        <v>0</v>
      </c>
      <c r="AC9" s="3">
        <f>IF(AC2=Sheet1!$C$14,Sheet1!$C$209,0)</f>
        <v>0</v>
      </c>
      <c r="AD9" s="3">
        <f>IF(AD2=Sheet1!$C$14,Sheet1!$C$209,0)</f>
        <v>0</v>
      </c>
      <c r="AE9" s="3">
        <f>IF(AE2=Sheet1!$C$14,Sheet1!$C$209,0)</f>
        <v>0</v>
      </c>
      <c r="AF9" s="3">
        <f>IF(AF2=Sheet1!$C$14,Sheet1!$C$209,0)</f>
        <v>0</v>
      </c>
      <c r="AG9" s="3">
        <f>IF(AG2=Sheet1!$C$14,Sheet1!$C$209,0)</f>
        <v>0</v>
      </c>
      <c r="AH9" s="3">
        <f>IF(AH2=Sheet1!$C$14,Sheet1!$C$209,0)</f>
        <v>0</v>
      </c>
      <c r="AI9" s="3">
        <f>IF(AI2=Sheet1!$C$14,Sheet1!$C$209,0)</f>
        <v>0</v>
      </c>
      <c r="AJ9" s="3">
        <f>IF(AJ2=Sheet1!$C$14,Sheet1!$C$209,0)</f>
        <v>0</v>
      </c>
      <c r="AK9" s="3">
        <f>IF(AK2=Sheet1!$C$14,Sheet1!$C$209,0)</f>
        <v>0</v>
      </c>
      <c r="AL9" s="3">
        <f>IF(AL2=Sheet1!$C$14,Sheet1!$C$209,0)</f>
        <v>0</v>
      </c>
      <c r="AM9" s="3">
        <f>IF(AM2=Sheet1!$C$14,Sheet1!$C$209,0)</f>
        <v>0</v>
      </c>
      <c r="AN9" s="3">
        <f>IF(AN2=Sheet1!$C$14,Sheet1!$C$209,0)</f>
        <v>0</v>
      </c>
      <c r="AO9" s="3">
        <f>IF(AO2=Sheet1!$C$14,Sheet1!$C$209,0)</f>
        <v>0</v>
      </c>
      <c r="AP9" s="3">
        <f>IF(AP2=Sheet1!$C$14,Sheet1!$C$209,0)</f>
        <v>0</v>
      </c>
      <c r="AQ9" s="3">
        <f>IF(AQ2=Sheet1!$C$14,Sheet1!$C$209,0)</f>
        <v>0</v>
      </c>
      <c r="AR9" s="3">
        <f>IF(AR2=Sheet1!$C$14,Sheet1!$C$209,0)</f>
        <v>0</v>
      </c>
      <c r="AS9" s="3">
        <f>IF(AS2=Sheet1!$C$14,Sheet1!$C$209,0)</f>
        <v>0</v>
      </c>
      <c r="AT9" s="3">
        <f>IF(AT2=Sheet1!$C$14,Sheet1!$C$209,0)</f>
        <v>0</v>
      </c>
      <c r="AU9" s="3">
        <f>IF(AU2=Sheet1!$C$14,Sheet1!$C$209,0)</f>
        <v>0</v>
      </c>
      <c r="AV9" s="3">
        <f>IF(AV2=Sheet1!$C$14,Sheet1!$C$209,0)</f>
        <v>0</v>
      </c>
      <c r="AW9" s="3">
        <f>IF(AW2=Sheet1!$C$14,Sheet1!$C$209,0)</f>
        <v>0</v>
      </c>
      <c r="AX9" s="3">
        <f>IF(AX2=Sheet1!$C$14,Sheet1!$C$209,0)</f>
        <v>0</v>
      </c>
      <c r="AY9" s="3" t="e">
        <f ca="1">IF(AY2=Sheet1!$C$14,Sheet1!$C$209,0)</f>
        <v>#DIV/0!</v>
      </c>
      <c r="AZ9" s="3">
        <f>IF(AZ2=Sheet1!$C$14,Sheet1!$C$209,0)</f>
        <v>0</v>
      </c>
      <c r="BA9" s="3">
        <f>IF(BA2=Sheet1!$C$14,Sheet1!$C$209,0)</f>
        <v>0</v>
      </c>
      <c r="BB9" s="3">
        <f>IF(BB2=Sheet1!$C$14,Sheet1!$C$209,0)</f>
        <v>0</v>
      </c>
      <c r="BC9" s="3">
        <f>IF(BC2=Sheet1!$C$14,Sheet1!$C$209,0)</f>
        <v>0</v>
      </c>
      <c r="BD9" s="3">
        <f>IF(BD2=Sheet1!$C$14,Sheet1!$C$209,0)</f>
        <v>0</v>
      </c>
      <c r="BE9" s="3">
        <f>IF(BE2=Sheet1!$C$14,Sheet1!$C$209,0)</f>
        <v>0</v>
      </c>
      <c r="BF9" s="3">
        <f>IF(BF2=Sheet1!$C$14,Sheet1!$C$209,0)</f>
        <v>0</v>
      </c>
      <c r="BG9" s="3">
        <f>IF(BG2=Sheet1!$C$14,Sheet1!$C$209,0)</f>
        <v>0</v>
      </c>
    </row>
    <row r="10" spans="1:59" ht="17.25">
      <c r="A10" s="23" t="s">
        <v>87</v>
      </c>
      <c r="B10" t="s">
        <v>247</v>
      </c>
      <c r="C10" s="63">
        <f t="shared" ca="1" si="1"/>
        <v>45840000</v>
      </c>
      <c r="D10" s="3">
        <f ca="1">Sheet1!D234</f>
        <v>0</v>
      </c>
      <c r="E10" s="3">
        <f ca="1">Sheet1!E234</f>
        <v>0</v>
      </c>
      <c r="F10" s="3">
        <f ca="1">Sheet1!F234</f>
        <v>0</v>
      </c>
      <c r="G10" s="3">
        <f ca="1">Sheet1!G234</f>
        <v>0</v>
      </c>
      <c r="H10" s="3">
        <f ca="1">Sheet1!H234</f>
        <v>0</v>
      </c>
      <c r="I10" s="3">
        <f ca="1">Sheet1!I234</f>
        <v>0</v>
      </c>
      <c r="J10" s="3">
        <f ca="1">Sheet1!J234</f>
        <v>864000</v>
      </c>
      <c r="K10" s="3">
        <f ca="1">Sheet1!K234</f>
        <v>864000</v>
      </c>
      <c r="L10" s="3">
        <f ca="1">Sheet1!L234</f>
        <v>864000</v>
      </c>
      <c r="M10" s="3">
        <f ca="1">Sheet1!M234</f>
        <v>864000</v>
      </c>
      <c r="N10" s="3">
        <f ca="1">Sheet1!N234</f>
        <v>864000</v>
      </c>
      <c r="O10" s="3">
        <f ca="1">Sheet1!O234</f>
        <v>864000</v>
      </c>
      <c r="P10" s="3">
        <f ca="1">Sheet1!P234</f>
        <v>864000</v>
      </c>
      <c r="Q10" s="3">
        <f ca="1">Sheet1!Q234</f>
        <v>864000</v>
      </c>
      <c r="R10" s="3">
        <f ca="1">Sheet1!R234</f>
        <v>864000</v>
      </c>
      <c r="S10" s="3">
        <f ca="1">Sheet1!S234</f>
        <v>864000</v>
      </c>
      <c r="T10" s="3">
        <f ca="1">Sheet1!T234</f>
        <v>1900000</v>
      </c>
      <c r="U10" s="3">
        <f ca="1">Sheet1!U234</f>
        <v>1900000</v>
      </c>
      <c r="V10" s="3">
        <f ca="1">Sheet1!V234</f>
        <v>1900000</v>
      </c>
      <c r="W10" s="3">
        <f ca="1">Sheet1!W234</f>
        <v>1900000</v>
      </c>
      <c r="X10" s="3">
        <f ca="1">Sheet1!X234</f>
        <v>1900000</v>
      </c>
      <c r="Y10" s="3">
        <f ca="1">Sheet1!Y234</f>
        <v>1900000</v>
      </c>
      <c r="Z10" s="3">
        <f ca="1">Sheet1!Z234</f>
        <v>1900000</v>
      </c>
      <c r="AA10" s="3">
        <f ca="1">Sheet1!AA234</f>
        <v>1900000</v>
      </c>
      <c r="AB10" s="3">
        <f ca="1">Sheet1!AB234</f>
        <v>1900000</v>
      </c>
      <c r="AC10" s="3">
        <f ca="1">Sheet1!AC234</f>
        <v>1900000</v>
      </c>
      <c r="AD10" s="3">
        <f ca="1">Sheet1!AD234</f>
        <v>1900000</v>
      </c>
      <c r="AE10" s="3">
        <f ca="1">Sheet1!AE234</f>
        <v>1900000</v>
      </c>
      <c r="AF10" s="3">
        <f ca="1">Sheet1!AF234</f>
        <v>1800000</v>
      </c>
      <c r="AG10" s="3">
        <f ca="1">Sheet1!AG234</f>
        <v>1800000</v>
      </c>
      <c r="AH10" s="3">
        <f ca="1">Sheet1!AH234</f>
        <v>1800000</v>
      </c>
      <c r="AI10" s="3">
        <f ca="1">Sheet1!AI234</f>
        <v>1800000</v>
      </c>
      <c r="AJ10" s="3">
        <f ca="1">Sheet1!AJ234</f>
        <v>1800000</v>
      </c>
      <c r="AK10" s="3">
        <f ca="1">Sheet1!AK234</f>
        <v>1800000</v>
      </c>
      <c r="AL10" s="3">
        <f ca="1">Sheet1!AL234</f>
        <v>1800000</v>
      </c>
      <c r="AM10" s="3">
        <f ca="1">Sheet1!AM234</f>
        <v>1800000</v>
      </c>
      <c r="AN10" s="3">
        <f ca="1">Sheet1!AN234</f>
        <v>0</v>
      </c>
      <c r="AO10" s="3">
        <f ca="1">Sheet1!AO234</f>
        <v>0</v>
      </c>
      <c r="AP10" s="3">
        <f ca="1">Sheet1!AP234</f>
        <v>0</v>
      </c>
      <c r="AQ10" s="3">
        <f ca="1">Sheet1!AQ234</f>
        <v>0</v>
      </c>
      <c r="AR10" s="3">
        <f ca="1">Sheet1!AR234</f>
        <v>0</v>
      </c>
      <c r="AS10" s="3">
        <f ca="1">Sheet1!AS234</f>
        <v>0</v>
      </c>
      <c r="AT10" s="3">
        <f ca="1">Sheet1!AT234</f>
        <v>0</v>
      </c>
      <c r="AU10" s="3">
        <f>Sheet1!AU234</f>
        <v>0</v>
      </c>
      <c r="AV10" s="3">
        <f>Sheet1!AV234</f>
        <v>0</v>
      </c>
      <c r="AW10" s="3">
        <f>Sheet1!AW234</f>
        <v>0</v>
      </c>
      <c r="AX10" s="3">
        <f>Sheet1!AX234</f>
        <v>0</v>
      </c>
      <c r="AY10" s="3">
        <f>Sheet1!AY234</f>
        <v>0</v>
      </c>
      <c r="AZ10" s="3">
        <f>Sheet1!AZ234</f>
        <v>0</v>
      </c>
      <c r="BA10" s="3">
        <f>Sheet1!BA234</f>
        <v>0</v>
      </c>
      <c r="BB10" s="3">
        <f>Sheet1!BB234</f>
        <v>0</v>
      </c>
      <c r="BC10" s="3">
        <f>Sheet1!BC234</f>
        <v>0</v>
      </c>
      <c r="BD10" s="3">
        <f>Sheet1!BD234</f>
        <v>0</v>
      </c>
      <c r="BE10" s="3">
        <f>Sheet1!BE234</f>
        <v>0</v>
      </c>
      <c r="BF10" s="3">
        <f>Sheet1!BF234</f>
        <v>0</v>
      </c>
      <c r="BG10" s="3">
        <f>Sheet1!BG234</f>
        <v>0</v>
      </c>
    </row>
    <row r="11" spans="1:59" ht="17.25">
      <c r="A11" s="23" t="s">
        <v>88</v>
      </c>
      <c r="C11" s="63">
        <f t="shared" ca="1" si="1"/>
        <v>0</v>
      </c>
      <c r="D11" s="3">
        <f ca="1">Sheet1!D235</f>
        <v>0</v>
      </c>
      <c r="E11" s="3">
        <f ca="1">Sheet1!E235</f>
        <v>0</v>
      </c>
      <c r="F11" s="3">
        <f ca="1">Sheet1!F235</f>
        <v>0</v>
      </c>
      <c r="G11" s="3">
        <f ca="1">Sheet1!G235</f>
        <v>0</v>
      </c>
      <c r="H11" s="3">
        <f ca="1">Sheet1!H235</f>
        <v>0</v>
      </c>
      <c r="I11" s="3">
        <f ca="1">Sheet1!I235</f>
        <v>0</v>
      </c>
      <c r="J11" s="3">
        <f ca="1">Sheet1!J235</f>
        <v>0</v>
      </c>
      <c r="K11" s="3">
        <f ca="1">Sheet1!K235</f>
        <v>0</v>
      </c>
      <c r="L11" s="3">
        <f ca="1">Sheet1!L235</f>
        <v>0</v>
      </c>
      <c r="M11" s="3">
        <f ca="1">Sheet1!M235</f>
        <v>0</v>
      </c>
      <c r="N11" s="3">
        <f ca="1">Sheet1!N235</f>
        <v>0</v>
      </c>
      <c r="O11" s="3">
        <f ca="1">Sheet1!O235</f>
        <v>0</v>
      </c>
      <c r="P11" s="3">
        <f ca="1">Sheet1!P235</f>
        <v>0</v>
      </c>
      <c r="Q11" s="3">
        <f ca="1">Sheet1!Q235</f>
        <v>0</v>
      </c>
      <c r="R11" s="3">
        <f ca="1">Sheet1!R235</f>
        <v>0</v>
      </c>
      <c r="S11" s="3">
        <f ca="1">Sheet1!S235</f>
        <v>0</v>
      </c>
      <c r="T11" s="3">
        <f ca="1">Sheet1!T235</f>
        <v>0</v>
      </c>
      <c r="U11" s="3">
        <f ca="1">Sheet1!U235</f>
        <v>0</v>
      </c>
      <c r="V11" s="3">
        <f ca="1">Sheet1!V235</f>
        <v>0</v>
      </c>
      <c r="W11" s="3">
        <f ca="1">Sheet1!W235</f>
        <v>0</v>
      </c>
      <c r="X11" s="3">
        <f ca="1">Sheet1!X235</f>
        <v>0</v>
      </c>
      <c r="Y11" s="3">
        <f ca="1">Sheet1!Y235</f>
        <v>0</v>
      </c>
      <c r="Z11" s="3">
        <f ca="1">Sheet1!Z235</f>
        <v>0</v>
      </c>
      <c r="AA11" s="3">
        <f ca="1">Sheet1!AA235</f>
        <v>0</v>
      </c>
      <c r="AB11" s="3">
        <f ca="1">Sheet1!AB235</f>
        <v>0</v>
      </c>
      <c r="AC11" s="3">
        <f ca="1">Sheet1!AC235</f>
        <v>0</v>
      </c>
      <c r="AD11" s="3">
        <f ca="1">Sheet1!AD235</f>
        <v>0</v>
      </c>
      <c r="AE11" s="3">
        <f ca="1">Sheet1!AE235</f>
        <v>0</v>
      </c>
      <c r="AF11" s="3">
        <f ca="1">Sheet1!AF235</f>
        <v>0</v>
      </c>
      <c r="AG11" s="3">
        <f ca="1">Sheet1!AG235</f>
        <v>0</v>
      </c>
      <c r="AH11" s="3">
        <f ca="1">Sheet1!AH235</f>
        <v>0</v>
      </c>
      <c r="AI11" s="3">
        <f ca="1">Sheet1!AI235</f>
        <v>0</v>
      </c>
      <c r="AJ11" s="3">
        <f ca="1">Sheet1!AJ235</f>
        <v>0</v>
      </c>
      <c r="AK11" s="3">
        <f ca="1">Sheet1!AK235</f>
        <v>0</v>
      </c>
      <c r="AL11" s="3">
        <f ca="1">Sheet1!AL235</f>
        <v>0</v>
      </c>
      <c r="AM11" s="3">
        <f ca="1">Sheet1!AM235</f>
        <v>0</v>
      </c>
      <c r="AN11" s="3">
        <f ca="1">Sheet1!AN235</f>
        <v>0</v>
      </c>
      <c r="AO11" s="3">
        <f ca="1">Sheet1!AO235</f>
        <v>0</v>
      </c>
      <c r="AP11" s="3">
        <f ca="1">Sheet1!AP235</f>
        <v>0</v>
      </c>
      <c r="AQ11" s="3">
        <f ca="1">Sheet1!AQ235</f>
        <v>0</v>
      </c>
      <c r="AR11" s="3">
        <f ca="1">Sheet1!AR235</f>
        <v>0</v>
      </c>
      <c r="AS11" s="3">
        <f ca="1">Sheet1!AS235</f>
        <v>0</v>
      </c>
      <c r="AT11" s="3">
        <f ca="1">Sheet1!AT235</f>
        <v>0</v>
      </c>
      <c r="AU11" s="3">
        <f ca="1">Sheet1!AU235</f>
        <v>0</v>
      </c>
      <c r="AV11" s="3">
        <f ca="1">Sheet1!AV235</f>
        <v>0</v>
      </c>
      <c r="AW11" s="3">
        <f ca="1">Sheet1!AW235</f>
        <v>0</v>
      </c>
      <c r="AX11" s="3">
        <f ca="1">Sheet1!AX235</f>
        <v>0</v>
      </c>
      <c r="AY11" s="3">
        <f ca="1">Sheet1!AY235</f>
        <v>0</v>
      </c>
      <c r="AZ11" s="3">
        <f ca="1">Sheet1!AZ235</f>
        <v>0</v>
      </c>
      <c r="BA11" s="3">
        <f ca="1">Sheet1!BA235</f>
        <v>0</v>
      </c>
      <c r="BB11" s="3">
        <f ca="1">Sheet1!BB235</f>
        <v>0</v>
      </c>
      <c r="BC11" s="3">
        <f ca="1">Sheet1!BC235</f>
        <v>0</v>
      </c>
      <c r="BD11" s="3">
        <f ca="1">Sheet1!BD235</f>
        <v>0</v>
      </c>
      <c r="BE11" s="3">
        <f ca="1">Sheet1!BE235</f>
        <v>0</v>
      </c>
      <c r="BF11" s="3">
        <f ca="1">Sheet1!BF235</f>
        <v>0</v>
      </c>
      <c r="BG11" s="3">
        <f ca="1">Sheet1!BG235</f>
        <v>0</v>
      </c>
    </row>
    <row r="12" spans="1:59" ht="17.25">
      <c r="A12" s="23" t="s">
        <v>89</v>
      </c>
      <c r="B12" s="57"/>
      <c r="C12" s="63">
        <f t="shared" si="1"/>
        <v>0</v>
      </c>
      <c r="D12" s="3">
        <f>Sheet1!D236</f>
        <v>0</v>
      </c>
      <c r="E12" s="3">
        <f>Sheet1!E236</f>
        <v>0</v>
      </c>
      <c r="F12" s="3">
        <f>Sheet1!F236</f>
        <v>0</v>
      </c>
      <c r="G12" s="3">
        <f>Sheet1!G236</f>
        <v>0</v>
      </c>
      <c r="H12" s="3">
        <f>Sheet1!H236</f>
        <v>0</v>
      </c>
      <c r="I12" s="3">
        <f>Sheet1!I236</f>
        <v>0</v>
      </c>
      <c r="J12" s="3">
        <f>Sheet1!J236</f>
        <v>0</v>
      </c>
      <c r="K12" s="3">
        <f>Sheet1!K236</f>
        <v>0</v>
      </c>
      <c r="L12" s="3">
        <f>Sheet1!L236</f>
        <v>0</v>
      </c>
      <c r="M12" s="3">
        <f>Sheet1!M236</f>
        <v>0</v>
      </c>
      <c r="N12" s="3">
        <f>Sheet1!N236</f>
        <v>0</v>
      </c>
      <c r="O12" s="3">
        <f>Sheet1!O236</f>
        <v>0</v>
      </c>
      <c r="P12" s="3">
        <f>Sheet1!P236</f>
        <v>0</v>
      </c>
      <c r="Q12" s="3">
        <f>Sheet1!Q236</f>
        <v>0</v>
      </c>
      <c r="R12" s="3">
        <f>Sheet1!R236</f>
        <v>0</v>
      </c>
      <c r="S12" s="3">
        <f>Sheet1!S236</f>
        <v>0</v>
      </c>
      <c r="T12" s="3">
        <f>Sheet1!T236</f>
        <v>0</v>
      </c>
      <c r="U12" s="3">
        <f>Sheet1!U236</f>
        <v>0</v>
      </c>
      <c r="V12" s="3">
        <f>Sheet1!V236</f>
        <v>0</v>
      </c>
      <c r="W12" s="3">
        <f>Sheet1!W236</f>
        <v>0</v>
      </c>
      <c r="X12" s="3">
        <f>Sheet1!X236</f>
        <v>0</v>
      </c>
      <c r="Y12" s="3">
        <f>Sheet1!Y236</f>
        <v>0</v>
      </c>
      <c r="Z12" s="3">
        <f>Sheet1!Z236</f>
        <v>0</v>
      </c>
      <c r="AA12" s="3">
        <f>Sheet1!AA236</f>
        <v>0</v>
      </c>
      <c r="AB12" s="3">
        <f>Sheet1!AB236</f>
        <v>0</v>
      </c>
      <c r="AC12" s="3">
        <f>Sheet1!AC236</f>
        <v>0</v>
      </c>
      <c r="AD12" s="3">
        <f>Sheet1!AD236</f>
        <v>0</v>
      </c>
      <c r="AE12" s="3">
        <f>Sheet1!AE236</f>
        <v>0</v>
      </c>
      <c r="AF12" s="3">
        <f>Sheet1!AF236</f>
        <v>0</v>
      </c>
      <c r="AG12" s="3">
        <f>Sheet1!AG236</f>
        <v>0</v>
      </c>
      <c r="AH12" s="3">
        <f>Sheet1!AH236</f>
        <v>0</v>
      </c>
      <c r="AI12" s="3">
        <f>Sheet1!AI236</f>
        <v>0</v>
      </c>
      <c r="AJ12" s="3">
        <f>Sheet1!AJ236</f>
        <v>0</v>
      </c>
      <c r="AK12" s="3">
        <f>Sheet1!AK236</f>
        <v>0</v>
      </c>
      <c r="AL12" s="3">
        <f>Sheet1!AL236</f>
        <v>0</v>
      </c>
      <c r="AM12" s="3">
        <f>Sheet1!AM236</f>
        <v>0</v>
      </c>
      <c r="AN12" s="3">
        <f>Sheet1!AN236</f>
        <v>0</v>
      </c>
      <c r="AO12" s="3">
        <f>Sheet1!AO236</f>
        <v>0</v>
      </c>
      <c r="AP12" s="3">
        <f>Sheet1!AP236</f>
        <v>0</v>
      </c>
      <c r="AQ12" s="3">
        <f>Sheet1!AQ236</f>
        <v>0</v>
      </c>
      <c r="AR12" s="3">
        <f>Sheet1!AR236</f>
        <v>0</v>
      </c>
      <c r="AS12" s="3">
        <f>Sheet1!AS236</f>
        <v>0</v>
      </c>
      <c r="AT12" s="3">
        <f>Sheet1!AT236</f>
        <v>0</v>
      </c>
      <c r="AU12" s="3">
        <f>Sheet1!AU236</f>
        <v>0</v>
      </c>
      <c r="AV12" s="3">
        <f>Sheet1!AV236</f>
        <v>0</v>
      </c>
      <c r="AW12" s="3">
        <f>Sheet1!AW236</f>
        <v>0</v>
      </c>
      <c r="AX12" s="3">
        <f>Sheet1!AX236</f>
        <v>0</v>
      </c>
      <c r="AY12" s="3">
        <f>Sheet1!AY236</f>
        <v>0</v>
      </c>
      <c r="AZ12" s="3">
        <f>Sheet1!AZ236</f>
        <v>0</v>
      </c>
      <c r="BA12" s="3">
        <f>Sheet1!BA236</f>
        <v>0</v>
      </c>
      <c r="BB12" s="3">
        <f>Sheet1!BB236</f>
        <v>0</v>
      </c>
      <c r="BC12" s="3">
        <f>Sheet1!BC236</f>
        <v>0</v>
      </c>
      <c r="BD12" s="3">
        <f>Sheet1!BD236</f>
        <v>0</v>
      </c>
      <c r="BE12" s="3">
        <f>Sheet1!BE236</f>
        <v>0</v>
      </c>
      <c r="BF12" s="3">
        <f>Sheet1!BF236</f>
        <v>0</v>
      </c>
      <c r="BG12" s="3">
        <f>Sheet1!BG236</f>
        <v>0</v>
      </c>
    </row>
    <row r="13" spans="1:59" ht="15">
      <c r="A13" s="30" t="s">
        <v>113</v>
      </c>
      <c r="B13" t="s">
        <v>142</v>
      </c>
      <c r="C13" s="63">
        <f t="shared" ca="1" si="1"/>
        <v>68760000</v>
      </c>
      <c r="D13" s="3">
        <f ca="1">Sheet1!D237</f>
        <v>0</v>
      </c>
      <c r="E13" s="3">
        <f ca="1">Sheet1!E237</f>
        <v>0</v>
      </c>
      <c r="F13" s="3">
        <f ca="1">Sheet1!F237</f>
        <v>0</v>
      </c>
      <c r="G13" s="3">
        <f ca="1">Sheet1!G237</f>
        <v>0</v>
      </c>
      <c r="H13" s="3">
        <f ca="1">Sheet1!H237</f>
        <v>0</v>
      </c>
      <c r="I13" s="3">
        <f ca="1">Sheet1!I237</f>
        <v>0</v>
      </c>
      <c r="J13" s="3">
        <f ca="1">Sheet1!J237</f>
        <v>0</v>
      </c>
      <c r="K13" s="3">
        <f ca="1">Sheet1!K237</f>
        <v>0</v>
      </c>
      <c r="L13" s="3">
        <f ca="1">Sheet1!L237</f>
        <v>0</v>
      </c>
      <c r="M13" s="3">
        <f ca="1">Sheet1!M237</f>
        <v>0</v>
      </c>
      <c r="N13" s="3">
        <f ca="1">Sheet1!N237</f>
        <v>0</v>
      </c>
      <c r="O13" s="3">
        <f ca="1">Sheet1!O237</f>
        <v>0</v>
      </c>
      <c r="P13" s="3">
        <f ca="1">Sheet1!P237</f>
        <v>0</v>
      </c>
      <c r="Q13" s="3">
        <f ca="1">Sheet1!Q237</f>
        <v>0</v>
      </c>
      <c r="R13" s="3">
        <f ca="1">Sheet1!R237</f>
        <v>0</v>
      </c>
      <c r="S13" s="3">
        <f ca="1">Sheet1!S237</f>
        <v>0</v>
      </c>
      <c r="T13" s="3">
        <f ca="1">Sheet1!T237</f>
        <v>0</v>
      </c>
      <c r="U13" s="3">
        <f ca="1">Sheet1!U237</f>
        <v>0</v>
      </c>
      <c r="V13" s="3">
        <f ca="1">Sheet1!V237</f>
        <v>21510000</v>
      </c>
      <c r="W13" s="3">
        <f ca="1">Sheet1!W237</f>
        <v>0</v>
      </c>
      <c r="X13" s="3">
        <f ca="1">Sheet1!X237</f>
        <v>0</v>
      </c>
      <c r="Y13" s="3">
        <f ca="1">Sheet1!Y237</f>
        <v>0</v>
      </c>
      <c r="Z13" s="3">
        <f ca="1">Sheet1!Z237</f>
        <v>0</v>
      </c>
      <c r="AA13" s="3">
        <f ca="1">Sheet1!AA237</f>
        <v>2850000</v>
      </c>
      <c r="AB13" s="3">
        <f ca="1">Sheet1!AB237</f>
        <v>2850000</v>
      </c>
      <c r="AC13" s="3">
        <f ca="1">Sheet1!AC237</f>
        <v>2850000</v>
      </c>
      <c r="AD13" s="3">
        <f ca="1">Sheet1!AD237</f>
        <v>2850000</v>
      </c>
      <c r="AE13" s="3">
        <f ca="1">Sheet1!AE237</f>
        <v>2850000</v>
      </c>
      <c r="AF13" s="3">
        <f ca="1">Sheet1!AF237</f>
        <v>2850000</v>
      </c>
      <c r="AG13" s="3">
        <f ca="1">Sheet1!AG237</f>
        <v>2850000</v>
      </c>
      <c r="AH13" s="3">
        <f ca="1">Sheet1!AH237</f>
        <v>2850000</v>
      </c>
      <c r="AI13" s="3">
        <f ca="1">Sheet1!AI237</f>
        <v>2850000</v>
      </c>
      <c r="AJ13" s="3">
        <f ca="1">Sheet1!AJ237</f>
        <v>2700000</v>
      </c>
      <c r="AK13" s="3">
        <f ca="1">Sheet1!AK237</f>
        <v>2700000</v>
      </c>
      <c r="AL13" s="3">
        <f ca="1">Sheet1!AL237</f>
        <v>2700000</v>
      </c>
      <c r="AM13" s="3">
        <f ca="1">Sheet1!AM237</f>
        <v>2700000</v>
      </c>
      <c r="AN13" s="3">
        <f ca="1">Sheet1!AN237</f>
        <v>2700000</v>
      </c>
      <c r="AO13" s="3">
        <f ca="1">Sheet1!AO237</f>
        <v>2700000</v>
      </c>
      <c r="AP13" s="3">
        <f ca="1">Sheet1!AP237</f>
        <v>2700000</v>
      </c>
      <c r="AQ13" s="3">
        <f ca="1">Sheet1!AQ237</f>
        <v>2700000</v>
      </c>
      <c r="AR13" s="3">
        <f ca="1">Sheet1!AR237</f>
        <v>0</v>
      </c>
      <c r="AS13" s="3">
        <f ca="1">Sheet1!AS237</f>
        <v>0</v>
      </c>
      <c r="AT13" s="3">
        <f ca="1">Sheet1!AT237</f>
        <v>0</v>
      </c>
      <c r="AU13" s="3">
        <f ca="1">Sheet1!AU237</f>
        <v>0</v>
      </c>
      <c r="AV13" s="3">
        <f ca="1">Sheet1!AV237</f>
        <v>0</v>
      </c>
      <c r="AW13" s="3">
        <f ca="1">Sheet1!AW237</f>
        <v>0</v>
      </c>
      <c r="AX13" s="3">
        <f ca="1">Sheet1!AX237</f>
        <v>0</v>
      </c>
      <c r="AY13" s="3">
        <f ca="1">Sheet1!AY237</f>
        <v>0</v>
      </c>
      <c r="AZ13" s="3">
        <f ca="1">Sheet1!AZ237</f>
        <v>0</v>
      </c>
      <c r="BA13" s="3">
        <f ca="1">Sheet1!BA237</f>
        <v>0</v>
      </c>
      <c r="BB13" s="3">
        <f ca="1">Sheet1!BB237</f>
        <v>0</v>
      </c>
      <c r="BC13" s="3">
        <f ca="1">Sheet1!BC237</f>
        <v>0</v>
      </c>
      <c r="BD13" s="3">
        <f ca="1">Sheet1!BD237</f>
        <v>0</v>
      </c>
      <c r="BE13" s="3">
        <f ca="1">Sheet1!BE237</f>
        <v>0</v>
      </c>
      <c r="BF13" s="3">
        <f ca="1">Sheet1!BF237</f>
        <v>0</v>
      </c>
      <c r="BG13" s="3">
        <f ca="1">Sheet1!BG237</f>
        <v>0</v>
      </c>
    </row>
    <row r="14" spans="1:59" ht="17.25">
      <c r="A14" s="23" t="s">
        <v>90</v>
      </c>
      <c r="B14" t="s">
        <v>143</v>
      </c>
      <c r="C14" s="63">
        <f t="shared" si="1"/>
        <v>114279.26333333322</v>
      </c>
      <c r="D14" s="3">
        <f>Sheet1!D238</f>
        <v>7747.7466666666669</v>
      </c>
      <c r="E14" s="3">
        <f>Sheet1!E238</f>
        <v>7747.7466666666669</v>
      </c>
      <c r="F14" s="3">
        <f>Sheet1!F238</f>
        <v>7747.7466666666669</v>
      </c>
      <c r="G14" s="3">
        <f>Sheet1!G238</f>
        <v>7747.7466666666669</v>
      </c>
      <c r="H14" s="3">
        <f>Sheet1!H238</f>
        <v>1936.9366666666667</v>
      </c>
      <c r="I14" s="3">
        <f>Sheet1!I238</f>
        <v>1936.9366666666667</v>
      </c>
      <c r="J14" s="3">
        <f>Sheet1!J238</f>
        <v>1936.9366666666667</v>
      </c>
      <c r="K14" s="3">
        <f>Sheet1!K238</f>
        <v>1936.9366666666667</v>
      </c>
      <c r="L14" s="3">
        <f>Sheet1!L238</f>
        <v>1936.9366666666667</v>
      </c>
      <c r="M14" s="3">
        <f>Sheet1!M238</f>
        <v>1936.9366666666667</v>
      </c>
      <c r="N14" s="3">
        <f>Sheet1!N238</f>
        <v>1936.9366666666667</v>
      </c>
      <c r="O14" s="3">
        <f>Sheet1!O238</f>
        <v>1936.9366666666667</v>
      </c>
      <c r="P14" s="3">
        <f>Sheet1!P238</f>
        <v>1936.9366666666667</v>
      </c>
      <c r="Q14" s="3">
        <f>Sheet1!Q238</f>
        <v>1936.9366666666667</v>
      </c>
      <c r="R14" s="3">
        <f>Sheet1!R238</f>
        <v>1936.9366666666667</v>
      </c>
      <c r="S14" s="3">
        <f>Sheet1!S238</f>
        <v>1936.9366666666667</v>
      </c>
      <c r="T14" s="3">
        <f>Sheet1!T238</f>
        <v>1936.9366666666667</v>
      </c>
      <c r="U14" s="3">
        <f>Sheet1!U238</f>
        <v>1936.9366666666667</v>
      </c>
      <c r="V14" s="3">
        <f>Sheet1!V238</f>
        <v>1936.9366666666667</v>
      </c>
      <c r="W14" s="3">
        <f>Sheet1!W238</f>
        <v>1936.9366666666667</v>
      </c>
      <c r="X14" s="3">
        <f>Sheet1!X238</f>
        <v>1936.9366666666667</v>
      </c>
      <c r="Y14" s="3">
        <f>Sheet1!Y238</f>
        <v>1936.9366666666667</v>
      </c>
      <c r="Z14" s="3">
        <f>Sheet1!Z238</f>
        <v>1936.9366666666667</v>
      </c>
      <c r="AA14" s="3">
        <f>Sheet1!AA238</f>
        <v>1936.9366666666667</v>
      </c>
      <c r="AB14" s="3">
        <f>Sheet1!AB238</f>
        <v>1936.9366666666667</v>
      </c>
      <c r="AC14" s="3">
        <f>Sheet1!AC238</f>
        <v>1936.9366666666667</v>
      </c>
      <c r="AD14" s="3">
        <f>Sheet1!AD238</f>
        <v>1936.9366666666667</v>
      </c>
      <c r="AE14" s="3">
        <f>Sheet1!AE238</f>
        <v>1936.9366666666667</v>
      </c>
      <c r="AF14" s="3">
        <f>Sheet1!AF238</f>
        <v>1936.9366666666667</v>
      </c>
      <c r="AG14" s="3">
        <f>Sheet1!AG238</f>
        <v>1936.9366666666667</v>
      </c>
      <c r="AH14" s="3">
        <f>Sheet1!AH238</f>
        <v>1936.9366666666667</v>
      </c>
      <c r="AI14" s="3">
        <f>Sheet1!AI238</f>
        <v>1936.9366666666667</v>
      </c>
      <c r="AJ14" s="3">
        <f>Sheet1!AJ238</f>
        <v>1936.9366666666667</v>
      </c>
      <c r="AK14" s="3">
        <f>Sheet1!AK238</f>
        <v>1936.9366666666667</v>
      </c>
      <c r="AL14" s="3">
        <f>Sheet1!AL238</f>
        <v>1936.9366666666667</v>
      </c>
      <c r="AM14" s="3">
        <f>Sheet1!AM238</f>
        <v>1936.9366666666667</v>
      </c>
      <c r="AN14" s="3">
        <f>Sheet1!AN238</f>
        <v>1936.9366666666667</v>
      </c>
      <c r="AO14" s="3">
        <f>Sheet1!AO238</f>
        <v>1936.9366666666667</v>
      </c>
      <c r="AP14" s="3">
        <f>Sheet1!AP238</f>
        <v>1936.9366666666667</v>
      </c>
      <c r="AQ14" s="3">
        <f>Sheet1!AQ238</f>
        <v>1936.9366666666667</v>
      </c>
      <c r="AR14" s="3">
        <f>Sheet1!AR238</f>
        <v>1936.9366666666667</v>
      </c>
      <c r="AS14" s="3">
        <f>Sheet1!AS238</f>
        <v>1936.9366666666667</v>
      </c>
      <c r="AT14" s="3">
        <f>Sheet1!AT238</f>
        <v>1936.9366666666667</v>
      </c>
      <c r="AU14" s="3">
        <f>Sheet1!AU238</f>
        <v>1936.9366666666667</v>
      </c>
      <c r="AV14" s="3">
        <f>Sheet1!AV238</f>
        <v>1936.9366666666667</v>
      </c>
      <c r="AW14" s="3">
        <f>Sheet1!AW238</f>
        <v>1936.9366666666667</v>
      </c>
      <c r="AX14" s="3">
        <f>Sheet1!AX238</f>
        <v>1936.9366666666667</v>
      </c>
      <c r="AY14" s="3">
        <f>Sheet1!AY238</f>
        <v>1936.9366666666667</v>
      </c>
      <c r="AZ14" s="3">
        <f>Sheet1!AZ238</f>
        <v>1936.9366666666667</v>
      </c>
      <c r="BA14" s="3">
        <f>Sheet1!BA238</f>
        <v>1936.9366666666667</v>
      </c>
      <c r="BB14" s="3">
        <f>Sheet1!BB238</f>
        <v>1936.9366666666667</v>
      </c>
      <c r="BC14" s="3">
        <f>Sheet1!BC238</f>
        <v>1936.9366666666667</v>
      </c>
      <c r="BD14" s="3">
        <f>Sheet1!BD238</f>
        <v>0</v>
      </c>
      <c r="BE14" s="3">
        <f>Sheet1!BE238</f>
        <v>0</v>
      </c>
      <c r="BF14" s="3">
        <f>Sheet1!BF238</f>
        <v>0</v>
      </c>
      <c r="BG14" s="3">
        <f>Sheet1!BG238</f>
        <v>0</v>
      </c>
    </row>
    <row r="15" spans="1:59" ht="17.25">
      <c r="A15" s="23" t="s">
        <v>91</v>
      </c>
      <c r="B15" t="s">
        <v>143</v>
      </c>
      <c r="C15" s="63">
        <f t="shared" si="1"/>
        <v>163452.27250000008</v>
      </c>
      <c r="D15" s="3">
        <f>Sheet1!D239</f>
        <v>11081.51</v>
      </c>
      <c r="E15" s="3">
        <f>Sheet1!E239</f>
        <v>11081.51</v>
      </c>
      <c r="F15" s="3">
        <f>Sheet1!F239</f>
        <v>11081.51</v>
      </c>
      <c r="G15" s="3">
        <f>Sheet1!G239</f>
        <v>11081.51</v>
      </c>
      <c r="H15" s="3">
        <f>Sheet1!H239</f>
        <v>2770.3775000000001</v>
      </c>
      <c r="I15" s="3">
        <f>Sheet1!I239</f>
        <v>2770.3775000000001</v>
      </c>
      <c r="J15" s="3">
        <f>Sheet1!J239</f>
        <v>2770.3775000000001</v>
      </c>
      <c r="K15" s="3">
        <f>Sheet1!K239</f>
        <v>2770.3775000000001</v>
      </c>
      <c r="L15" s="3">
        <f>Sheet1!L239</f>
        <v>2770.3775000000001</v>
      </c>
      <c r="M15" s="3">
        <f>Sheet1!M239</f>
        <v>2770.3775000000001</v>
      </c>
      <c r="N15" s="3">
        <f>Sheet1!N239</f>
        <v>2770.3775000000001</v>
      </c>
      <c r="O15" s="3">
        <f>Sheet1!O239</f>
        <v>2770.3775000000001</v>
      </c>
      <c r="P15" s="3">
        <f>Sheet1!P239</f>
        <v>2770.3775000000001</v>
      </c>
      <c r="Q15" s="3">
        <f>Sheet1!Q239</f>
        <v>2770.3775000000001</v>
      </c>
      <c r="R15" s="3">
        <f>Sheet1!R239</f>
        <v>2770.3775000000001</v>
      </c>
      <c r="S15" s="3">
        <f>Sheet1!S239</f>
        <v>2770.3775000000001</v>
      </c>
      <c r="T15" s="3">
        <f>Sheet1!T239</f>
        <v>2770.3775000000001</v>
      </c>
      <c r="U15" s="3">
        <f>Sheet1!U239</f>
        <v>2770.3775000000001</v>
      </c>
      <c r="V15" s="3">
        <f>Sheet1!V239</f>
        <v>2770.3775000000001</v>
      </c>
      <c r="W15" s="3">
        <f>Sheet1!W239</f>
        <v>2770.3775000000001</v>
      </c>
      <c r="X15" s="3">
        <f>Sheet1!X239</f>
        <v>2770.3775000000001</v>
      </c>
      <c r="Y15" s="3">
        <f>Sheet1!Y239</f>
        <v>2770.3775000000001</v>
      </c>
      <c r="Z15" s="3">
        <f>Sheet1!Z239</f>
        <v>2770.3775000000001</v>
      </c>
      <c r="AA15" s="3">
        <f>Sheet1!AA239</f>
        <v>2770.3775000000001</v>
      </c>
      <c r="AB15" s="3">
        <f>Sheet1!AB239</f>
        <v>2770.3775000000001</v>
      </c>
      <c r="AC15" s="3">
        <f>Sheet1!AC239</f>
        <v>2770.3775000000001</v>
      </c>
      <c r="AD15" s="3">
        <f>Sheet1!AD239</f>
        <v>2770.3775000000001</v>
      </c>
      <c r="AE15" s="3">
        <f>Sheet1!AE239</f>
        <v>2770.3775000000001</v>
      </c>
      <c r="AF15" s="3">
        <f>Sheet1!AF239</f>
        <v>2770.3775000000001</v>
      </c>
      <c r="AG15" s="3">
        <f>Sheet1!AG239</f>
        <v>2770.3775000000001</v>
      </c>
      <c r="AH15" s="3">
        <f>Sheet1!AH239</f>
        <v>2770.3775000000001</v>
      </c>
      <c r="AI15" s="3">
        <f>Sheet1!AI239</f>
        <v>2770.3775000000001</v>
      </c>
      <c r="AJ15" s="3">
        <f>Sheet1!AJ239</f>
        <v>2770.3775000000001</v>
      </c>
      <c r="AK15" s="3">
        <f>Sheet1!AK239</f>
        <v>2770.3775000000001</v>
      </c>
      <c r="AL15" s="3">
        <f>Sheet1!AL239</f>
        <v>2770.3775000000001</v>
      </c>
      <c r="AM15" s="3">
        <f>Sheet1!AM239</f>
        <v>2770.3775000000001</v>
      </c>
      <c r="AN15" s="3">
        <f>Sheet1!AN239</f>
        <v>2770.3775000000001</v>
      </c>
      <c r="AO15" s="3">
        <f>Sheet1!AO239</f>
        <v>2770.3775000000001</v>
      </c>
      <c r="AP15" s="3">
        <f>Sheet1!AP239</f>
        <v>2770.3775000000001</v>
      </c>
      <c r="AQ15" s="3">
        <f>Sheet1!AQ239</f>
        <v>2770.3775000000001</v>
      </c>
      <c r="AR15" s="3">
        <f>Sheet1!AR239</f>
        <v>2770.3775000000001</v>
      </c>
      <c r="AS15" s="3">
        <f>Sheet1!AS239</f>
        <v>2770.3775000000001</v>
      </c>
      <c r="AT15" s="3">
        <f>Sheet1!AT239</f>
        <v>2770.3775000000001</v>
      </c>
      <c r="AU15" s="3">
        <f>Sheet1!AU239</f>
        <v>2770.3775000000001</v>
      </c>
      <c r="AV15" s="3">
        <f>Sheet1!AV239</f>
        <v>2770.3775000000001</v>
      </c>
      <c r="AW15" s="3">
        <f>Sheet1!AW239</f>
        <v>2770.3775000000001</v>
      </c>
      <c r="AX15" s="3">
        <f>Sheet1!AX239</f>
        <v>2770.3775000000001</v>
      </c>
      <c r="AY15" s="3">
        <f>Sheet1!AY239</f>
        <v>2770.3775000000001</v>
      </c>
      <c r="AZ15" s="3">
        <f>Sheet1!AZ239</f>
        <v>2770.3775000000001</v>
      </c>
      <c r="BA15" s="3">
        <f>Sheet1!BA239</f>
        <v>2770.3775000000001</v>
      </c>
      <c r="BB15" s="3">
        <f>Sheet1!BB239</f>
        <v>2770.3775000000001</v>
      </c>
      <c r="BC15" s="3">
        <f>Sheet1!BC239</f>
        <v>2770.3775000000001</v>
      </c>
      <c r="BD15" s="3">
        <f>Sheet1!BD239</f>
        <v>0</v>
      </c>
      <c r="BE15" s="3">
        <f>Sheet1!BE239</f>
        <v>0</v>
      </c>
      <c r="BF15" s="3">
        <f>Sheet1!BF239</f>
        <v>0</v>
      </c>
      <c r="BG15" s="3">
        <f>Sheet1!BG239</f>
        <v>0</v>
      </c>
    </row>
    <row r="16" spans="1:59" ht="17.25">
      <c r="A16" s="23" t="s">
        <v>92</v>
      </c>
      <c r="B16" t="s">
        <v>143</v>
      </c>
      <c r="C16" s="63">
        <f t="shared" si="1"/>
        <v>115163.08333333342</v>
      </c>
      <c r="D16" s="3">
        <f>Sheet1!D240</f>
        <v>7807.666666666667</v>
      </c>
      <c r="E16" s="3">
        <f>Sheet1!E240</f>
        <v>7807.666666666667</v>
      </c>
      <c r="F16" s="3">
        <f>Sheet1!F240</f>
        <v>7807.666666666667</v>
      </c>
      <c r="G16" s="3">
        <f>Sheet1!G240</f>
        <v>7807.666666666667</v>
      </c>
      <c r="H16" s="3">
        <f>Sheet1!H240</f>
        <v>1951.9166666666667</v>
      </c>
      <c r="I16" s="3">
        <f>Sheet1!I240</f>
        <v>1951.9166666666667</v>
      </c>
      <c r="J16" s="3">
        <f>Sheet1!J240</f>
        <v>1951.9166666666667</v>
      </c>
      <c r="K16" s="3">
        <f>Sheet1!K240</f>
        <v>1951.9166666666667</v>
      </c>
      <c r="L16" s="3">
        <f>Sheet1!L240</f>
        <v>1951.9166666666667</v>
      </c>
      <c r="M16" s="3">
        <f>Sheet1!M240</f>
        <v>1951.9166666666667</v>
      </c>
      <c r="N16" s="3">
        <f>Sheet1!N240</f>
        <v>1951.9166666666667</v>
      </c>
      <c r="O16" s="3">
        <f>Sheet1!O240</f>
        <v>1951.9166666666667</v>
      </c>
      <c r="P16" s="3">
        <f>Sheet1!P240</f>
        <v>1951.9166666666667</v>
      </c>
      <c r="Q16" s="3">
        <f>Sheet1!Q240</f>
        <v>1951.9166666666667</v>
      </c>
      <c r="R16" s="3">
        <f>Sheet1!R240</f>
        <v>1951.9166666666667</v>
      </c>
      <c r="S16" s="3">
        <f>Sheet1!S240</f>
        <v>1951.9166666666667</v>
      </c>
      <c r="T16" s="3">
        <f>Sheet1!T240</f>
        <v>1951.9166666666667</v>
      </c>
      <c r="U16" s="3">
        <f>Sheet1!U240</f>
        <v>1951.9166666666667</v>
      </c>
      <c r="V16" s="3">
        <f>Sheet1!V240</f>
        <v>1951.9166666666667</v>
      </c>
      <c r="W16" s="3">
        <f>Sheet1!W240</f>
        <v>1951.9166666666667</v>
      </c>
      <c r="X16" s="3">
        <f>Sheet1!X240</f>
        <v>1951.9166666666667</v>
      </c>
      <c r="Y16" s="3">
        <f>Sheet1!Y240</f>
        <v>1951.9166666666667</v>
      </c>
      <c r="Z16" s="3">
        <f>Sheet1!Z240</f>
        <v>1951.9166666666667</v>
      </c>
      <c r="AA16" s="3">
        <f>Sheet1!AA240</f>
        <v>1951.9166666666667</v>
      </c>
      <c r="AB16" s="3">
        <f>Sheet1!AB240</f>
        <v>1951.9166666666667</v>
      </c>
      <c r="AC16" s="3">
        <f>Sheet1!AC240</f>
        <v>1951.9166666666667</v>
      </c>
      <c r="AD16" s="3">
        <f>Sheet1!AD240</f>
        <v>1951.9166666666667</v>
      </c>
      <c r="AE16" s="3">
        <f>Sheet1!AE240</f>
        <v>1951.9166666666667</v>
      </c>
      <c r="AF16" s="3">
        <f>Sheet1!AF240</f>
        <v>1951.9166666666667</v>
      </c>
      <c r="AG16" s="3">
        <f>Sheet1!AG240</f>
        <v>1951.9166666666667</v>
      </c>
      <c r="AH16" s="3">
        <f>Sheet1!AH240</f>
        <v>1951.9166666666667</v>
      </c>
      <c r="AI16" s="3">
        <f>Sheet1!AI240</f>
        <v>1951.9166666666667</v>
      </c>
      <c r="AJ16" s="3">
        <f>Sheet1!AJ240</f>
        <v>1951.9166666666667</v>
      </c>
      <c r="AK16" s="3">
        <f>Sheet1!AK240</f>
        <v>1951.9166666666667</v>
      </c>
      <c r="AL16" s="3">
        <f>Sheet1!AL240</f>
        <v>1951.9166666666667</v>
      </c>
      <c r="AM16" s="3">
        <f>Sheet1!AM240</f>
        <v>1951.9166666666667</v>
      </c>
      <c r="AN16" s="3">
        <f>Sheet1!AN240</f>
        <v>1951.9166666666667</v>
      </c>
      <c r="AO16" s="3">
        <f>Sheet1!AO240</f>
        <v>1951.9166666666667</v>
      </c>
      <c r="AP16" s="3">
        <f>Sheet1!AP240</f>
        <v>1951.9166666666667</v>
      </c>
      <c r="AQ16" s="3">
        <f>Sheet1!AQ240</f>
        <v>1951.9166666666667</v>
      </c>
      <c r="AR16" s="3">
        <f>Sheet1!AR240</f>
        <v>1951.9166666666667</v>
      </c>
      <c r="AS16" s="3">
        <f>Sheet1!AS240</f>
        <v>1951.9166666666667</v>
      </c>
      <c r="AT16" s="3">
        <f>Sheet1!AT240</f>
        <v>1951.9166666666667</v>
      </c>
      <c r="AU16" s="3">
        <f>Sheet1!AU240</f>
        <v>1951.9166666666667</v>
      </c>
      <c r="AV16" s="3">
        <f>Sheet1!AV240</f>
        <v>1951.9166666666667</v>
      </c>
      <c r="AW16" s="3">
        <f>Sheet1!AW240</f>
        <v>1951.9166666666667</v>
      </c>
      <c r="AX16" s="3">
        <f>Sheet1!AX240</f>
        <v>1951.9166666666667</v>
      </c>
      <c r="AY16" s="3">
        <f>Sheet1!AY240</f>
        <v>1951.9166666666667</v>
      </c>
      <c r="AZ16" s="3">
        <f>Sheet1!AZ240</f>
        <v>1951.9166666666667</v>
      </c>
      <c r="BA16" s="3">
        <f>Sheet1!BA240</f>
        <v>1951.9166666666667</v>
      </c>
      <c r="BB16" s="3">
        <f>Sheet1!BB240</f>
        <v>1951.9166666666667</v>
      </c>
      <c r="BC16" s="3">
        <f>Sheet1!BC240</f>
        <v>1951.9166666666667</v>
      </c>
      <c r="BD16" s="3">
        <f>Sheet1!BD240</f>
        <v>0</v>
      </c>
      <c r="BE16" s="3">
        <f>Sheet1!BE240</f>
        <v>0</v>
      </c>
      <c r="BF16" s="3">
        <f>Sheet1!BF240</f>
        <v>0</v>
      </c>
      <c r="BG16" s="3">
        <f>Sheet1!BG240</f>
        <v>0</v>
      </c>
    </row>
    <row r="17" spans="1:59" ht="17.25">
      <c r="A17" s="23" t="s">
        <v>93</v>
      </c>
      <c r="B17" t="s">
        <v>147</v>
      </c>
      <c r="C17" s="63" t="e">
        <f t="shared" ca="1" si="1"/>
        <v>#DIV/0!</v>
      </c>
      <c r="D17" s="3" t="e">
        <f ca="1">D4-D6-D8-SUM(D10:D14)+SUM(D15:D16)</f>
        <v>#DIV/0!</v>
      </c>
      <c r="E17" s="3" t="e">
        <f t="shared" ref="E17:BG17" ca="1" si="4">E4-E6-E8-SUM(E10:E14)+SUM(E15:E16)</f>
        <v>#DIV/0!</v>
      </c>
      <c r="F17" s="3" t="e">
        <f t="shared" ca="1" si="4"/>
        <v>#DIV/0!</v>
      </c>
      <c r="G17" s="3" t="e">
        <f t="shared" ca="1" si="4"/>
        <v>#DIV/0!</v>
      </c>
      <c r="H17" s="3" t="e">
        <f t="shared" ca="1" si="4"/>
        <v>#DIV/0!</v>
      </c>
      <c r="I17" s="3" t="e">
        <f t="shared" ca="1" si="4"/>
        <v>#DIV/0!</v>
      </c>
      <c r="J17" s="3" t="e">
        <f t="shared" ca="1" si="4"/>
        <v>#DIV/0!</v>
      </c>
      <c r="K17" s="3" t="e">
        <f t="shared" ca="1" si="4"/>
        <v>#DIV/0!</v>
      </c>
      <c r="L17" s="3" t="e">
        <f t="shared" ca="1" si="4"/>
        <v>#DIV/0!</v>
      </c>
      <c r="M17" s="3" t="e">
        <f t="shared" ca="1" si="4"/>
        <v>#DIV/0!</v>
      </c>
      <c r="N17" s="3" t="e">
        <f t="shared" ca="1" si="4"/>
        <v>#DIV/0!</v>
      </c>
      <c r="O17" s="3" t="e">
        <f t="shared" ca="1" si="4"/>
        <v>#DIV/0!</v>
      </c>
      <c r="P17" s="3" t="e">
        <f t="shared" ca="1" si="4"/>
        <v>#DIV/0!</v>
      </c>
      <c r="Q17" s="3" t="e">
        <f t="shared" ca="1" si="4"/>
        <v>#DIV/0!</v>
      </c>
      <c r="R17" s="3" t="e">
        <f t="shared" ca="1" si="4"/>
        <v>#DIV/0!</v>
      </c>
      <c r="S17" s="3" t="e">
        <f t="shared" ca="1" si="4"/>
        <v>#DIV/0!</v>
      </c>
      <c r="T17" s="3" t="e">
        <f t="shared" ca="1" si="4"/>
        <v>#DIV/0!</v>
      </c>
      <c r="U17" s="3" t="e">
        <f t="shared" ca="1" si="4"/>
        <v>#DIV/0!</v>
      </c>
      <c r="V17" s="3" t="e">
        <f t="shared" ca="1" si="4"/>
        <v>#DIV/0!</v>
      </c>
      <c r="W17" s="3" t="e">
        <f t="shared" ca="1" si="4"/>
        <v>#DIV/0!</v>
      </c>
      <c r="X17" s="3" t="e">
        <f t="shared" ca="1" si="4"/>
        <v>#DIV/0!</v>
      </c>
      <c r="Y17" s="3" t="e">
        <f t="shared" ca="1" si="4"/>
        <v>#DIV/0!</v>
      </c>
      <c r="Z17" s="3" t="e">
        <f t="shared" ca="1" si="4"/>
        <v>#DIV/0!</v>
      </c>
      <c r="AA17" s="3" t="e">
        <f t="shared" ca="1" si="4"/>
        <v>#DIV/0!</v>
      </c>
      <c r="AB17" s="3" t="e">
        <f t="shared" ca="1" si="4"/>
        <v>#DIV/0!</v>
      </c>
      <c r="AC17" s="3" t="e">
        <f t="shared" ca="1" si="4"/>
        <v>#DIV/0!</v>
      </c>
      <c r="AD17" s="3" t="e">
        <f t="shared" ca="1" si="4"/>
        <v>#DIV/0!</v>
      </c>
      <c r="AE17" s="3" t="e">
        <f t="shared" ca="1" si="4"/>
        <v>#DIV/0!</v>
      </c>
      <c r="AF17" s="3" t="e">
        <f t="shared" ca="1" si="4"/>
        <v>#DIV/0!</v>
      </c>
      <c r="AG17" s="3" t="e">
        <f t="shared" ca="1" si="4"/>
        <v>#DIV/0!</v>
      </c>
      <c r="AH17" s="3" t="e">
        <f t="shared" ca="1" si="4"/>
        <v>#DIV/0!</v>
      </c>
      <c r="AI17" s="3" t="e">
        <f t="shared" ca="1" si="4"/>
        <v>#DIV/0!</v>
      </c>
      <c r="AJ17" s="3" t="e">
        <f t="shared" ca="1" si="4"/>
        <v>#DIV/0!</v>
      </c>
      <c r="AK17" s="3" t="e">
        <f t="shared" ca="1" si="4"/>
        <v>#DIV/0!</v>
      </c>
      <c r="AL17" s="3" t="e">
        <f t="shared" ca="1" si="4"/>
        <v>#DIV/0!</v>
      </c>
      <c r="AM17" s="3" t="e">
        <f t="shared" ca="1" si="4"/>
        <v>#DIV/0!</v>
      </c>
      <c r="AN17" s="3" t="e">
        <f t="shared" ca="1" si="4"/>
        <v>#DIV/0!</v>
      </c>
      <c r="AO17" s="3" t="e">
        <f t="shared" ca="1" si="4"/>
        <v>#DIV/0!</v>
      </c>
      <c r="AP17" s="3" t="e">
        <f t="shared" ca="1" si="4"/>
        <v>#DIV/0!</v>
      </c>
      <c r="AQ17" s="3" t="e">
        <f t="shared" ca="1" si="4"/>
        <v>#DIV/0!</v>
      </c>
      <c r="AR17" s="3" t="e">
        <f t="shared" ca="1" si="4"/>
        <v>#DIV/0!</v>
      </c>
      <c r="AS17" s="3" t="e">
        <f t="shared" ca="1" si="4"/>
        <v>#DIV/0!</v>
      </c>
      <c r="AT17" s="3" t="e">
        <f t="shared" ca="1" si="4"/>
        <v>#DIV/0!</v>
      </c>
      <c r="AU17" s="3" t="e">
        <f t="shared" ca="1" si="4"/>
        <v>#DIV/0!</v>
      </c>
      <c r="AV17" s="3" t="e">
        <f t="shared" ca="1" si="4"/>
        <v>#DIV/0!</v>
      </c>
      <c r="AW17" s="3" t="e">
        <f t="shared" ca="1" si="4"/>
        <v>#DIV/0!</v>
      </c>
      <c r="AX17" s="3" t="e">
        <f t="shared" ca="1" si="4"/>
        <v>#DIV/0!</v>
      </c>
      <c r="AY17" s="3" t="e">
        <f t="shared" ca="1" si="4"/>
        <v>#DIV/0!</v>
      </c>
      <c r="AZ17" s="3" t="e">
        <f t="shared" ca="1" si="4"/>
        <v>#DIV/0!</v>
      </c>
      <c r="BA17" s="3" t="e">
        <f t="shared" ca="1" si="4"/>
        <v>#DIV/0!</v>
      </c>
      <c r="BB17" s="3" t="e">
        <f t="shared" ca="1" si="4"/>
        <v>#DIV/0!</v>
      </c>
      <c r="BC17" s="3" t="e">
        <f t="shared" ca="1" si="4"/>
        <v>#DIV/0!</v>
      </c>
      <c r="BD17" s="3" t="e">
        <f t="shared" ca="1" si="4"/>
        <v>#DIV/0!</v>
      </c>
      <c r="BE17" s="3" t="e">
        <f t="shared" ca="1" si="4"/>
        <v>#DIV/0!</v>
      </c>
      <c r="BF17" s="3" t="e">
        <f t="shared" ca="1" si="4"/>
        <v>#DIV/0!</v>
      </c>
      <c r="BG17" s="3" t="e">
        <f t="shared" ca="1" si="4"/>
        <v>#DIV/0!</v>
      </c>
    </row>
    <row r="18" spans="1:59" ht="17.25">
      <c r="A18" s="23" t="s">
        <v>94</v>
      </c>
      <c r="B18" t="s">
        <v>143</v>
      </c>
      <c r="C18" s="63">
        <f t="shared" si="1"/>
        <v>159555.66666666669</v>
      </c>
      <c r="D18" s="3">
        <f>Sheet1!D241</f>
        <v>10817.333333333334</v>
      </c>
      <c r="E18" s="3">
        <f>Sheet1!E241</f>
        <v>10817.333333333334</v>
      </c>
      <c r="F18" s="3">
        <f>Sheet1!F241</f>
        <v>10817.333333333334</v>
      </c>
      <c r="G18" s="3">
        <f>Sheet1!G241</f>
        <v>10817.333333333334</v>
      </c>
      <c r="H18" s="3">
        <f>Sheet1!H241</f>
        <v>2704.3333333333335</v>
      </c>
      <c r="I18" s="3">
        <f>Sheet1!I241</f>
        <v>2704.3333333333335</v>
      </c>
      <c r="J18" s="3">
        <f>Sheet1!J241</f>
        <v>2704.3333333333335</v>
      </c>
      <c r="K18" s="3">
        <f>Sheet1!K241</f>
        <v>2704.3333333333335</v>
      </c>
      <c r="L18" s="3">
        <f>Sheet1!L241</f>
        <v>2704.3333333333335</v>
      </c>
      <c r="M18" s="3">
        <f>Sheet1!M241</f>
        <v>2704.3333333333335</v>
      </c>
      <c r="N18" s="3">
        <f>Sheet1!N241</f>
        <v>2704.3333333333335</v>
      </c>
      <c r="O18" s="3">
        <f>Sheet1!O241</f>
        <v>2704.3333333333335</v>
      </c>
      <c r="P18" s="3">
        <f>Sheet1!P241</f>
        <v>2704.3333333333335</v>
      </c>
      <c r="Q18" s="3">
        <f>Sheet1!Q241</f>
        <v>2704.3333333333335</v>
      </c>
      <c r="R18" s="3">
        <f>Sheet1!R241</f>
        <v>2704.3333333333335</v>
      </c>
      <c r="S18" s="3">
        <f>Sheet1!S241</f>
        <v>2704.3333333333335</v>
      </c>
      <c r="T18" s="3">
        <f>Sheet1!T241</f>
        <v>2704.3333333333335</v>
      </c>
      <c r="U18" s="3">
        <f>Sheet1!U241</f>
        <v>2704.3333333333335</v>
      </c>
      <c r="V18" s="3">
        <f>Sheet1!V241</f>
        <v>2704.3333333333335</v>
      </c>
      <c r="W18" s="3">
        <f>Sheet1!W241</f>
        <v>2704.3333333333335</v>
      </c>
      <c r="X18" s="3">
        <f>Sheet1!X241</f>
        <v>2704.3333333333335</v>
      </c>
      <c r="Y18" s="3">
        <f>Sheet1!Y241</f>
        <v>2704.3333333333335</v>
      </c>
      <c r="Z18" s="3">
        <f>Sheet1!Z241</f>
        <v>2704.3333333333335</v>
      </c>
      <c r="AA18" s="3">
        <f>Sheet1!AA241</f>
        <v>2704.3333333333335</v>
      </c>
      <c r="AB18" s="3">
        <f>Sheet1!AB241</f>
        <v>2704.3333333333335</v>
      </c>
      <c r="AC18" s="3">
        <f>Sheet1!AC241</f>
        <v>2704.3333333333335</v>
      </c>
      <c r="AD18" s="3">
        <f>Sheet1!AD241</f>
        <v>2704.3333333333335</v>
      </c>
      <c r="AE18" s="3">
        <f>Sheet1!AE241</f>
        <v>2704.3333333333335</v>
      </c>
      <c r="AF18" s="3">
        <f>Sheet1!AF241</f>
        <v>2704.3333333333335</v>
      </c>
      <c r="AG18" s="3">
        <f>Sheet1!AG241</f>
        <v>2704.3333333333335</v>
      </c>
      <c r="AH18" s="3">
        <f>Sheet1!AH241</f>
        <v>2704.3333333333335</v>
      </c>
      <c r="AI18" s="3">
        <f>Sheet1!AI241</f>
        <v>2704.3333333333335</v>
      </c>
      <c r="AJ18" s="3">
        <f>Sheet1!AJ241</f>
        <v>2704.3333333333335</v>
      </c>
      <c r="AK18" s="3">
        <f>Sheet1!AK241</f>
        <v>2704.3333333333335</v>
      </c>
      <c r="AL18" s="3">
        <f>Sheet1!AL241</f>
        <v>2704.3333333333335</v>
      </c>
      <c r="AM18" s="3">
        <f>Sheet1!AM241</f>
        <v>2704.3333333333335</v>
      </c>
      <c r="AN18" s="3">
        <f>Sheet1!AN241</f>
        <v>2704.3333333333335</v>
      </c>
      <c r="AO18" s="3">
        <f>Sheet1!AO241</f>
        <v>2704.3333333333335</v>
      </c>
      <c r="AP18" s="3">
        <f>Sheet1!AP241</f>
        <v>2704.3333333333335</v>
      </c>
      <c r="AQ18" s="3">
        <f>Sheet1!AQ241</f>
        <v>2704.3333333333335</v>
      </c>
      <c r="AR18" s="3">
        <f>Sheet1!AR241</f>
        <v>2704.3333333333335</v>
      </c>
      <c r="AS18" s="3">
        <f>Sheet1!AS241</f>
        <v>2704.3333333333335</v>
      </c>
      <c r="AT18" s="3">
        <f>Sheet1!AT241</f>
        <v>2704.3333333333335</v>
      </c>
      <c r="AU18" s="3">
        <f>Sheet1!AU241</f>
        <v>2704.3333333333335</v>
      </c>
      <c r="AV18" s="3">
        <f>Sheet1!AV241</f>
        <v>2704.3333333333335</v>
      </c>
      <c r="AW18" s="3">
        <f>Sheet1!AW241</f>
        <v>2704.3333333333335</v>
      </c>
      <c r="AX18" s="3">
        <f>Sheet1!AX241</f>
        <v>2704.3333333333335</v>
      </c>
      <c r="AY18" s="3">
        <f>Sheet1!AY241</f>
        <v>2704.3333333333335</v>
      </c>
      <c r="AZ18" s="3">
        <f>Sheet1!AZ241</f>
        <v>2704.3333333333335</v>
      </c>
      <c r="BA18" s="3">
        <f>Sheet1!BA241</f>
        <v>2704.3333333333335</v>
      </c>
      <c r="BB18" s="3">
        <f>Sheet1!BB241</f>
        <v>2704.3333333333335</v>
      </c>
      <c r="BC18" s="3">
        <f>Sheet1!BC241</f>
        <v>2704.3333333333335</v>
      </c>
      <c r="BD18" s="3">
        <f>Sheet1!BD241</f>
        <v>0</v>
      </c>
      <c r="BE18" s="3">
        <f>Sheet1!BE241</f>
        <v>0</v>
      </c>
      <c r="BF18" s="3">
        <f>Sheet1!BF241</f>
        <v>0</v>
      </c>
      <c r="BG18" s="3">
        <f>Sheet1!BG241</f>
        <v>0</v>
      </c>
    </row>
    <row r="19" spans="1:59" ht="17.25">
      <c r="A19" s="23" t="s">
        <v>95</v>
      </c>
      <c r="B19" t="s">
        <v>143</v>
      </c>
      <c r="C19" s="63">
        <f t="shared" si="1"/>
        <v>1698388.75</v>
      </c>
      <c r="D19" s="3">
        <f>Sheet1!D242</f>
        <v>115145</v>
      </c>
      <c r="E19" s="3">
        <f>Sheet1!E242</f>
        <v>115145</v>
      </c>
      <c r="F19" s="3">
        <f>Sheet1!F242</f>
        <v>115145</v>
      </c>
      <c r="G19" s="3">
        <f>Sheet1!G242</f>
        <v>115145</v>
      </c>
      <c r="H19" s="3">
        <f>Sheet1!H242</f>
        <v>28786.25</v>
      </c>
      <c r="I19" s="3">
        <f>Sheet1!I242</f>
        <v>28786.25</v>
      </c>
      <c r="J19" s="3">
        <f>Sheet1!J242</f>
        <v>28786.25</v>
      </c>
      <c r="K19" s="3">
        <f>Sheet1!K242</f>
        <v>28786.25</v>
      </c>
      <c r="L19" s="3">
        <f>Sheet1!L242</f>
        <v>28786.25</v>
      </c>
      <c r="M19" s="3">
        <f>Sheet1!M242</f>
        <v>28786.25</v>
      </c>
      <c r="N19" s="3">
        <f>Sheet1!N242</f>
        <v>28786.25</v>
      </c>
      <c r="O19" s="3">
        <f>Sheet1!O242</f>
        <v>28786.25</v>
      </c>
      <c r="P19" s="3">
        <f>Sheet1!P242</f>
        <v>28786.25</v>
      </c>
      <c r="Q19" s="3">
        <f>Sheet1!Q242</f>
        <v>28786.25</v>
      </c>
      <c r="R19" s="3">
        <f>Sheet1!R242</f>
        <v>28786.25</v>
      </c>
      <c r="S19" s="3">
        <f>Sheet1!S242</f>
        <v>28786.25</v>
      </c>
      <c r="T19" s="3">
        <f>Sheet1!T242</f>
        <v>28786.25</v>
      </c>
      <c r="U19" s="3">
        <f>Sheet1!U242</f>
        <v>28786.25</v>
      </c>
      <c r="V19" s="3">
        <f>Sheet1!V242</f>
        <v>28786.25</v>
      </c>
      <c r="W19" s="3">
        <f>Sheet1!W242</f>
        <v>28786.25</v>
      </c>
      <c r="X19" s="3">
        <f>Sheet1!X242</f>
        <v>28786.25</v>
      </c>
      <c r="Y19" s="3">
        <f>Sheet1!Y242</f>
        <v>28786.25</v>
      </c>
      <c r="Z19" s="3">
        <f>Sheet1!Z242</f>
        <v>28786.25</v>
      </c>
      <c r="AA19" s="3">
        <f>Sheet1!AA242</f>
        <v>28786.25</v>
      </c>
      <c r="AB19" s="3">
        <f>Sheet1!AB242</f>
        <v>28786.25</v>
      </c>
      <c r="AC19" s="3">
        <f>Sheet1!AC242</f>
        <v>28786.25</v>
      </c>
      <c r="AD19" s="3">
        <f>Sheet1!AD242</f>
        <v>28786.25</v>
      </c>
      <c r="AE19" s="3">
        <f>Sheet1!AE242</f>
        <v>28786.25</v>
      </c>
      <c r="AF19" s="3">
        <f>Sheet1!AF242</f>
        <v>28786.25</v>
      </c>
      <c r="AG19" s="3">
        <f>Sheet1!AG242</f>
        <v>28786.25</v>
      </c>
      <c r="AH19" s="3">
        <f>Sheet1!AH242</f>
        <v>28786.25</v>
      </c>
      <c r="AI19" s="3">
        <f>Sheet1!AI242</f>
        <v>28786.25</v>
      </c>
      <c r="AJ19" s="3">
        <f>Sheet1!AJ242</f>
        <v>28786.25</v>
      </c>
      <c r="AK19" s="3">
        <f>Sheet1!AK242</f>
        <v>28786.25</v>
      </c>
      <c r="AL19" s="3">
        <f>Sheet1!AL242</f>
        <v>28786.25</v>
      </c>
      <c r="AM19" s="3">
        <f>Sheet1!AM242</f>
        <v>28786.25</v>
      </c>
      <c r="AN19" s="3">
        <f>Sheet1!AN242</f>
        <v>28786.25</v>
      </c>
      <c r="AO19" s="3">
        <f>Sheet1!AO242</f>
        <v>28786.25</v>
      </c>
      <c r="AP19" s="3">
        <f>Sheet1!AP242</f>
        <v>28786.25</v>
      </c>
      <c r="AQ19" s="3">
        <f>Sheet1!AQ242</f>
        <v>28786.25</v>
      </c>
      <c r="AR19" s="3">
        <f>Sheet1!AR242</f>
        <v>28786.25</v>
      </c>
      <c r="AS19" s="3">
        <f>Sheet1!AS242</f>
        <v>28786.25</v>
      </c>
      <c r="AT19" s="3">
        <f>Sheet1!AT242</f>
        <v>28786.25</v>
      </c>
      <c r="AU19" s="3">
        <f>Sheet1!AU242</f>
        <v>28786.25</v>
      </c>
      <c r="AV19" s="3">
        <f>Sheet1!AV242</f>
        <v>28786.25</v>
      </c>
      <c r="AW19" s="3">
        <f>Sheet1!AW242</f>
        <v>28786.25</v>
      </c>
      <c r="AX19" s="3">
        <f>Sheet1!AX242</f>
        <v>28786.25</v>
      </c>
      <c r="AY19" s="3">
        <f>Sheet1!AY242</f>
        <v>28786.25</v>
      </c>
      <c r="AZ19" s="3">
        <f>Sheet1!AZ242</f>
        <v>28786.25</v>
      </c>
      <c r="BA19" s="3">
        <f>Sheet1!BA242</f>
        <v>28786.25</v>
      </c>
      <c r="BB19" s="3">
        <f>Sheet1!BB242</f>
        <v>28786.25</v>
      </c>
      <c r="BC19" s="3">
        <f>Sheet1!BC242</f>
        <v>28786.25</v>
      </c>
      <c r="BD19" s="3">
        <f>Sheet1!BD242</f>
        <v>0</v>
      </c>
      <c r="BE19" s="3">
        <f>Sheet1!BE242</f>
        <v>0</v>
      </c>
      <c r="BF19" s="3">
        <f>Sheet1!BF242</f>
        <v>0</v>
      </c>
      <c r="BG19" s="3">
        <f>Sheet1!BG242</f>
        <v>0</v>
      </c>
    </row>
    <row r="20" spans="1:59" ht="17.25">
      <c r="A20" s="23" t="s">
        <v>96</v>
      </c>
      <c r="B20" t="s">
        <v>149</v>
      </c>
      <c r="C20" s="63" t="e">
        <f t="shared" ca="1" si="1"/>
        <v>#DIV/0!</v>
      </c>
      <c r="D20" s="3" t="e">
        <f ca="1">D17+D18-D19</f>
        <v>#DIV/0!</v>
      </c>
      <c r="E20" s="3" t="e">
        <f t="shared" ref="E20:BG20" ca="1" si="5">E17+E18-E19</f>
        <v>#DIV/0!</v>
      </c>
      <c r="F20" s="3" t="e">
        <f t="shared" ca="1" si="5"/>
        <v>#DIV/0!</v>
      </c>
      <c r="G20" s="3" t="e">
        <f t="shared" ca="1" si="5"/>
        <v>#DIV/0!</v>
      </c>
      <c r="H20" s="3" t="e">
        <f t="shared" ca="1" si="5"/>
        <v>#DIV/0!</v>
      </c>
      <c r="I20" s="3" t="e">
        <f t="shared" ca="1" si="5"/>
        <v>#DIV/0!</v>
      </c>
      <c r="J20" s="3" t="e">
        <f t="shared" ca="1" si="5"/>
        <v>#DIV/0!</v>
      </c>
      <c r="K20" s="3" t="e">
        <f t="shared" ca="1" si="5"/>
        <v>#DIV/0!</v>
      </c>
      <c r="L20" s="3" t="e">
        <f t="shared" ca="1" si="5"/>
        <v>#DIV/0!</v>
      </c>
      <c r="M20" s="3" t="e">
        <f t="shared" ca="1" si="5"/>
        <v>#DIV/0!</v>
      </c>
      <c r="N20" s="3" t="e">
        <f t="shared" ca="1" si="5"/>
        <v>#DIV/0!</v>
      </c>
      <c r="O20" s="3" t="e">
        <f t="shared" ca="1" si="5"/>
        <v>#DIV/0!</v>
      </c>
      <c r="P20" s="3" t="e">
        <f t="shared" ca="1" si="5"/>
        <v>#DIV/0!</v>
      </c>
      <c r="Q20" s="3" t="e">
        <f t="shared" ca="1" si="5"/>
        <v>#DIV/0!</v>
      </c>
      <c r="R20" s="3" t="e">
        <f t="shared" ca="1" si="5"/>
        <v>#DIV/0!</v>
      </c>
      <c r="S20" s="3" t="e">
        <f t="shared" ca="1" si="5"/>
        <v>#DIV/0!</v>
      </c>
      <c r="T20" s="3" t="e">
        <f t="shared" ca="1" si="5"/>
        <v>#DIV/0!</v>
      </c>
      <c r="U20" s="3" t="e">
        <f t="shared" ca="1" si="5"/>
        <v>#DIV/0!</v>
      </c>
      <c r="V20" s="3" t="e">
        <f t="shared" ca="1" si="5"/>
        <v>#DIV/0!</v>
      </c>
      <c r="W20" s="3" t="e">
        <f t="shared" ca="1" si="5"/>
        <v>#DIV/0!</v>
      </c>
      <c r="X20" s="3" t="e">
        <f t="shared" ca="1" si="5"/>
        <v>#DIV/0!</v>
      </c>
      <c r="Y20" s="3" t="e">
        <f t="shared" ca="1" si="5"/>
        <v>#DIV/0!</v>
      </c>
      <c r="Z20" s="3" t="e">
        <f t="shared" ca="1" si="5"/>
        <v>#DIV/0!</v>
      </c>
      <c r="AA20" s="3" t="e">
        <f t="shared" ca="1" si="5"/>
        <v>#DIV/0!</v>
      </c>
      <c r="AB20" s="3" t="e">
        <f t="shared" ca="1" si="5"/>
        <v>#DIV/0!</v>
      </c>
      <c r="AC20" s="3" t="e">
        <f t="shared" ca="1" si="5"/>
        <v>#DIV/0!</v>
      </c>
      <c r="AD20" s="3" t="e">
        <f t="shared" ca="1" si="5"/>
        <v>#DIV/0!</v>
      </c>
      <c r="AE20" s="3" t="e">
        <f t="shared" ca="1" si="5"/>
        <v>#DIV/0!</v>
      </c>
      <c r="AF20" s="3" t="e">
        <f t="shared" ca="1" si="5"/>
        <v>#DIV/0!</v>
      </c>
      <c r="AG20" s="3" t="e">
        <f t="shared" ca="1" si="5"/>
        <v>#DIV/0!</v>
      </c>
      <c r="AH20" s="3" t="e">
        <f t="shared" ca="1" si="5"/>
        <v>#DIV/0!</v>
      </c>
      <c r="AI20" s="3" t="e">
        <f t="shared" ca="1" si="5"/>
        <v>#DIV/0!</v>
      </c>
      <c r="AJ20" s="3" t="e">
        <f t="shared" ca="1" si="5"/>
        <v>#DIV/0!</v>
      </c>
      <c r="AK20" s="3" t="e">
        <f t="shared" ca="1" si="5"/>
        <v>#DIV/0!</v>
      </c>
      <c r="AL20" s="3" t="e">
        <f t="shared" ca="1" si="5"/>
        <v>#DIV/0!</v>
      </c>
      <c r="AM20" s="3" t="e">
        <f t="shared" ca="1" si="5"/>
        <v>#DIV/0!</v>
      </c>
      <c r="AN20" s="3" t="e">
        <f t="shared" ca="1" si="5"/>
        <v>#DIV/0!</v>
      </c>
      <c r="AO20" s="3" t="e">
        <f t="shared" ca="1" si="5"/>
        <v>#DIV/0!</v>
      </c>
      <c r="AP20" s="3" t="e">
        <f t="shared" ca="1" si="5"/>
        <v>#DIV/0!</v>
      </c>
      <c r="AQ20" s="3" t="e">
        <f t="shared" ca="1" si="5"/>
        <v>#DIV/0!</v>
      </c>
      <c r="AR20" s="3" t="e">
        <f t="shared" ca="1" si="5"/>
        <v>#DIV/0!</v>
      </c>
      <c r="AS20" s="3" t="e">
        <f t="shared" ca="1" si="5"/>
        <v>#DIV/0!</v>
      </c>
      <c r="AT20" s="3" t="e">
        <f t="shared" ca="1" si="5"/>
        <v>#DIV/0!</v>
      </c>
      <c r="AU20" s="3" t="e">
        <f t="shared" ca="1" si="5"/>
        <v>#DIV/0!</v>
      </c>
      <c r="AV20" s="3" t="e">
        <f t="shared" ca="1" si="5"/>
        <v>#DIV/0!</v>
      </c>
      <c r="AW20" s="3" t="e">
        <f t="shared" ca="1" si="5"/>
        <v>#DIV/0!</v>
      </c>
      <c r="AX20" s="3" t="e">
        <f t="shared" ca="1" si="5"/>
        <v>#DIV/0!</v>
      </c>
      <c r="AY20" s="3" t="e">
        <f t="shared" ca="1" si="5"/>
        <v>#DIV/0!</v>
      </c>
      <c r="AZ20" s="3" t="e">
        <f t="shared" ca="1" si="5"/>
        <v>#DIV/0!</v>
      </c>
      <c r="BA20" s="3" t="e">
        <f t="shared" ca="1" si="5"/>
        <v>#DIV/0!</v>
      </c>
      <c r="BB20" s="3" t="e">
        <f t="shared" ca="1" si="5"/>
        <v>#DIV/0!</v>
      </c>
      <c r="BC20" s="3" t="e">
        <f t="shared" ca="1" si="5"/>
        <v>#DIV/0!</v>
      </c>
      <c r="BD20" s="3" t="e">
        <f t="shared" ca="1" si="5"/>
        <v>#DIV/0!</v>
      </c>
      <c r="BE20" s="3" t="e">
        <f t="shared" ca="1" si="5"/>
        <v>#DIV/0!</v>
      </c>
      <c r="BF20" s="3" t="e">
        <f t="shared" ca="1" si="5"/>
        <v>#DIV/0!</v>
      </c>
      <c r="BG20" s="3" t="e">
        <f t="shared" ca="1" si="5"/>
        <v>#DIV/0!</v>
      </c>
    </row>
    <row r="21" spans="1:59" ht="17.25">
      <c r="A21" s="23" t="s">
        <v>97</v>
      </c>
      <c r="B21" t="s">
        <v>150</v>
      </c>
      <c r="C21" s="26" t="e">
        <f ca="1">SUM(D21:BG21)</f>
        <v>#DIV/0!</v>
      </c>
      <c r="D21" s="3" t="e">
        <f ca="1">D20*Sheet1!$C$214</f>
        <v>#DIV/0!</v>
      </c>
      <c r="E21" s="3" t="e">
        <f ca="1">E20*Sheet1!$C$214</f>
        <v>#DIV/0!</v>
      </c>
      <c r="F21" s="3" t="e">
        <f ca="1">F20*Sheet1!$C$214</f>
        <v>#DIV/0!</v>
      </c>
      <c r="G21" s="3" t="e">
        <f ca="1">G20*Sheet1!$C$214</f>
        <v>#DIV/0!</v>
      </c>
      <c r="H21" s="3" t="e">
        <f ca="1">H20*Sheet1!$C$214</f>
        <v>#DIV/0!</v>
      </c>
      <c r="I21" s="3" t="e">
        <f ca="1">I20*Sheet1!$C$214</f>
        <v>#DIV/0!</v>
      </c>
      <c r="J21" s="3" t="e">
        <f ca="1">J20*Sheet1!$C$214</f>
        <v>#DIV/0!</v>
      </c>
      <c r="K21" s="3" t="e">
        <f ca="1">K20*Sheet1!$C$214</f>
        <v>#DIV/0!</v>
      </c>
      <c r="L21" s="3" t="e">
        <f ca="1">L20*Sheet1!$C$214</f>
        <v>#DIV/0!</v>
      </c>
      <c r="M21" s="3" t="e">
        <f ca="1">M20*Sheet1!$C$214</f>
        <v>#DIV/0!</v>
      </c>
      <c r="N21" s="3" t="e">
        <f ca="1">N20*Sheet1!$C$214</f>
        <v>#DIV/0!</v>
      </c>
      <c r="O21" s="3" t="e">
        <f ca="1">O20*Sheet1!$C$214</f>
        <v>#DIV/0!</v>
      </c>
      <c r="P21" s="3" t="e">
        <f ca="1">P20*Sheet1!$C$214</f>
        <v>#DIV/0!</v>
      </c>
      <c r="Q21" s="3" t="e">
        <f ca="1">Q20*Sheet1!$C$214</f>
        <v>#DIV/0!</v>
      </c>
      <c r="R21" s="3" t="e">
        <f ca="1">R20*Sheet1!$C$214</f>
        <v>#DIV/0!</v>
      </c>
      <c r="S21" s="3" t="e">
        <f ca="1">S20*Sheet1!$C$214</f>
        <v>#DIV/0!</v>
      </c>
      <c r="T21" s="3" t="e">
        <f ca="1">T20*Sheet1!$C$214</f>
        <v>#DIV/0!</v>
      </c>
      <c r="U21" s="3" t="e">
        <f ca="1">U20*Sheet1!$C$214</f>
        <v>#DIV/0!</v>
      </c>
      <c r="V21" s="3" t="e">
        <f ca="1">V20*Sheet1!$C$214</f>
        <v>#DIV/0!</v>
      </c>
      <c r="W21" s="3" t="e">
        <f ca="1">W20*Sheet1!$C$214</f>
        <v>#DIV/0!</v>
      </c>
      <c r="X21" s="3" t="e">
        <f ca="1">X20*Sheet1!$C$214</f>
        <v>#DIV/0!</v>
      </c>
      <c r="Y21" s="3" t="e">
        <f ca="1">Y20*Sheet1!$C$214</f>
        <v>#DIV/0!</v>
      </c>
      <c r="Z21" s="3" t="e">
        <f ca="1">Z20*Sheet1!$C$214</f>
        <v>#DIV/0!</v>
      </c>
      <c r="AA21" s="3" t="e">
        <f ca="1">AA20*Sheet1!$C$214</f>
        <v>#DIV/0!</v>
      </c>
      <c r="AB21" s="3" t="e">
        <f ca="1">AB20*Sheet1!$C$214</f>
        <v>#DIV/0!</v>
      </c>
      <c r="AC21" s="3" t="e">
        <f ca="1">AC20*Sheet1!$C$214</f>
        <v>#DIV/0!</v>
      </c>
      <c r="AD21" s="3" t="e">
        <f ca="1">AD20*Sheet1!$C$214</f>
        <v>#DIV/0!</v>
      </c>
      <c r="AE21" s="3" t="e">
        <f ca="1">AE20*Sheet1!$C$214</f>
        <v>#DIV/0!</v>
      </c>
      <c r="AF21" s="3" t="e">
        <f ca="1">AF20*Sheet1!$C$214</f>
        <v>#DIV/0!</v>
      </c>
      <c r="AG21" s="3" t="e">
        <f ca="1">AG20*Sheet1!$C$214</f>
        <v>#DIV/0!</v>
      </c>
      <c r="AH21" s="3" t="e">
        <f ca="1">AH20*Sheet1!$C$214</f>
        <v>#DIV/0!</v>
      </c>
      <c r="AI21" s="3" t="e">
        <f ca="1">AI20*Sheet1!$C$214</f>
        <v>#DIV/0!</v>
      </c>
      <c r="AJ21" s="3" t="e">
        <f ca="1">AJ20*Sheet1!$C$214</f>
        <v>#DIV/0!</v>
      </c>
      <c r="AK21" s="3" t="e">
        <f ca="1">AK20*Sheet1!$C$214</f>
        <v>#DIV/0!</v>
      </c>
      <c r="AL21" s="3" t="e">
        <f ca="1">AL20*Sheet1!$C$214</f>
        <v>#DIV/0!</v>
      </c>
      <c r="AM21" s="3" t="e">
        <f ca="1">AM20*Sheet1!$C$214</f>
        <v>#DIV/0!</v>
      </c>
      <c r="AN21" s="3" t="e">
        <f ca="1">AN20*Sheet1!$C$214</f>
        <v>#DIV/0!</v>
      </c>
      <c r="AO21" s="3" t="e">
        <f ca="1">AO20*Sheet1!$C$214</f>
        <v>#DIV/0!</v>
      </c>
      <c r="AP21" s="3" t="e">
        <f ca="1">AP20*Sheet1!$C$214</f>
        <v>#DIV/0!</v>
      </c>
      <c r="AQ21" s="3" t="e">
        <f ca="1">AQ20*Sheet1!$C$214</f>
        <v>#DIV/0!</v>
      </c>
      <c r="AR21" s="3" t="e">
        <f ca="1">AR20*Sheet1!$C$214</f>
        <v>#DIV/0!</v>
      </c>
      <c r="AS21" s="3" t="e">
        <f ca="1">AS20*Sheet1!$C$214</f>
        <v>#DIV/0!</v>
      </c>
      <c r="AT21" s="3" t="e">
        <f ca="1">AT20*Sheet1!$C$214</f>
        <v>#DIV/0!</v>
      </c>
      <c r="AU21" s="3" t="e">
        <f ca="1">AU20*Sheet1!$C$214</f>
        <v>#DIV/0!</v>
      </c>
      <c r="AV21" s="3" t="e">
        <f ca="1">AV20*Sheet1!$C$214</f>
        <v>#DIV/0!</v>
      </c>
      <c r="AW21" s="3" t="e">
        <f ca="1">AW20*Sheet1!$C$214</f>
        <v>#DIV/0!</v>
      </c>
      <c r="AX21" s="3" t="e">
        <f ca="1">AX20*Sheet1!$C$214</f>
        <v>#DIV/0!</v>
      </c>
      <c r="AY21" s="3" t="e">
        <f ca="1">AY20*Sheet1!$C$214</f>
        <v>#DIV/0!</v>
      </c>
      <c r="AZ21" s="3" t="e">
        <f ca="1">AZ20*Sheet1!$C$214</f>
        <v>#DIV/0!</v>
      </c>
      <c r="BA21" s="3" t="e">
        <f ca="1">BA20*Sheet1!$C$214</f>
        <v>#DIV/0!</v>
      </c>
      <c r="BB21" s="3" t="e">
        <f ca="1">BB20*Sheet1!$C$214</f>
        <v>#DIV/0!</v>
      </c>
      <c r="BC21" s="3" t="e">
        <f ca="1">BC20*Sheet1!$C$214</f>
        <v>#DIV/0!</v>
      </c>
      <c r="BD21" s="3" t="e">
        <f ca="1">BD20*Sheet1!$C$214</f>
        <v>#DIV/0!</v>
      </c>
      <c r="BE21" s="3" t="e">
        <f ca="1">BE20*Sheet1!$C$214</f>
        <v>#DIV/0!</v>
      </c>
      <c r="BF21" s="3" t="e">
        <f ca="1">BF20*Sheet1!$C$214</f>
        <v>#DIV/0!</v>
      </c>
      <c r="BG21" s="3" t="e">
        <f ca="1">BG20*Sheet1!$C$214</f>
        <v>#DIV/0!</v>
      </c>
    </row>
    <row r="22" spans="1:59" ht="17.25">
      <c r="A22" s="23" t="s">
        <v>98</v>
      </c>
      <c r="B22" t="s">
        <v>152</v>
      </c>
      <c r="C22" s="26" t="e">
        <f ca="1">SUM(D22:BG22)</f>
        <v>#DIV/0!</v>
      </c>
      <c r="D22" s="3" t="e">
        <f ca="1">D20-D21</f>
        <v>#DIV/0!</v>
      </c>
      <c r="E22" s="3" t="e">
        <f t="shared" ref="E22:BG22" ca="1" si="6">E20-E21</f>
        <v>#DIV/0!</v>
      </c>
      <c r="F22" s="3" t="e">
        <f t="shared" ca="1" si="6"/>
        <v>#DIV/0!</v>
      </c>
      <c r="G22" s="3" t="e">
        <f t="shared" ca="1" si="6"/>
        <v>#DIV/0!</v>
      </c>
      <c r="H22" s="3" t="e">
        <f t="shared" ca="1" si="6"/>
        <v>#DIV/0!</v>
      </c>
      <c r="I22" s="3" t="e">
        <f t="shared" ca="1" si="6"/>
        <v>#DIV/0!</v>
      </c>
      <c r="J22" s="3" t="e">
        <f t="shared" ca="1" si="6"/>
        <v>#DIV/0!</v>
      </c>
      <c r="K22" s="3" t="e">
        <f t="shared" ca="1" si="6"/>
        <v>#DIV/0!</v>
      </c>
      <c r="L22" s="3" t="e">
        <f t="shared" ca="1" si="6"/>
        <v>#DIV/0!</v>
      </c>
      <c r="M22" s="3" t="e">
        <f t="shared" ca="1" si="6"/>
        <v>#DIV/0!</v>
      </c>
      <c r="N22" s="3" t="e">
        <f t="shared" ca="1" si="6"/>
        <v>#DIV/0!</v>
      </c>
      <c r="O22" s="3" t="e">
        <f t="shared" ca="1" si="6"/>
        <v>#DIV/0!</v>
      </c>
      <c r="P22" s="3" t="e">
        <f t="shared" ca="1" si="6"/>
        <v>#DIV/0!</v>
      </c>
      <c r="Q22" s="3" t="e">
        <f t="shared" ca="1" si="6"/>
        <v>#DIV/0!</v>
      </c>
      <c r="R22" s="3" t="e">
        <f t="shared" ca="1" si="6"/>
        <v>#DIV/0!</v>
      </c>
      <c r="S22" s="3" t="e">
        <f t="shared" ca="1" si="6"/>
        <v>#DIV/0!</v>
      </c>
      <c r="T22" s="3" t="e">
        <f t="shared" ca="1" si="6"/>
        <v>#DIV/0!</v>
      </c>
      <c r="U22" s="3" t="e">
        <f t="shared" ca="1" si="6"/>
        <v>#DIV/0!</v>
      </c>
      <c r="V22" s="3" t="e">
        <f t="shared" ca="1" si="6"/>
        <v>#DIV/0!</v>
      </c>
      <c r="W22" s="3" t="e">
        <f t="shared" ca="1" si="6"/>
        <v>#DIV/0!</v>
      </c>
      <c r="X22" s="3" t="e">
        <f t="shared" ca="1" si="6"/>
        <v>#DIV/0!</v>
      </c>
      <c r="Y22" s="3" t="e">
        <f t="shared" ca="1" si="6"/>
        <v>#DIV/0!</v>
      </c>
      <c r="Z22" s="3" t="e">
        <f t="shared" ca="1" si="6"/>
        <v>#DIV/0!</v>
      </c>
      <c r="AA22" s="3" t="e">
        <f t="shared" ca="1" si="6"/>
        <v>#DIV/0!</v>
      </c>
      <c r="AB22" s="3" t="e">
        <f t="shared" ca="1" si="6"/>
        <v>#DIV/0!</v>
      </c>
      <c r="AC22" s="3" t="e">
        <f t="shared" ca="1" si="6"/>
        <v>#DIV/0!</v>
      </c>
      <c r="AD22" s="3" t="e">
        <f t="shared" ca="1" si="6"/>
        <v>#DIV/0!</v>
      </c>
      <c r="AE22" s="3" t="e">
        <f t="shared" ca="1" si="6"/>
        <v>#DIV/0!</v>
      </c>
      <c r="AF22" s="3" t="e">
        <f t="shared" ca="1" si="6"/>
        <v>#DIV/0!</v>
      </c>
      <c r="AG22" s="3" t="e">
        <f t="shared" ca="1" si="6"/>
        <v>#DIV/0!</v>
      </c>
      <c r="AH22" s="3" t="e">
        <f t="shared" ca="1" si="6"/>
        <v>#DIV/0!</v>
      </c>
      <c r="AI22" s="3" t="e">
        <f t="shared" ca="1" si="6"/>
        <v>#DIV/0!</v>
      </c>
      <c r="AJ22" s="3" t="e">
        <f t="shared" ca="1" si="6"/>
        <v>#DIV/0!</v>
      </c>
      <c r="AK22" s="3" t="e">
        <f t="shared" ca="1" si="6"/>
        <v>#DIV/0!</v>
      </c>
      <c r="AL22" s="3" t="e">
        <f t="shared" ca="1" si="6"/>
        <v>#DIV/0!</v>
      </c>
      <c r="AM22" s="3" t="e">
        <f t="shared" ca="1" si="6"/>
        <v>#DIV/0!</v>
      </c>
      <c r="AN22" s="3" t="e">
        <f t="shared" ca="1" si="6"/>
        <v>#DIV/0!</v>
      </c>
      <c r="AO22" s="3" t="e">
        <f t="shared" ca="1" si="6"/>
        <v>#DIV/0!</v>
      </c>
      <c r="AP22" s="3" t="e">
        <f t="shared" ca="1" si="6"/>
        <v>#DIV/0!</v>
      </c>
      <c r="AQ22" s="3" t="e">
        <f t="shared" ca="1" si="6"/>
        <v>#DIV/0!</v>
      </c>
      <c r="AR22" s="3" t="e">
        <f t="shared" ca="1" si="6"/>
        <v>#DIV/0!</v>
      </c>
      <c r="AS22" s="3" t="e">
        <f t="shared" ca="1" si="6"/>
        <v>#DIV/0!</v>
      </c>
      <c r="AT22" s="3" t="e">
        <f t="shared" ca="1" si="6"/>
        <v>#DIV/0!</v>
      </c>
      <c r="AU22" s="3" t="e">
        <f t="shared" ca="1" si="6"/>
        <v>#DIV/0!</v>
      </c>
      <c r="AV22" s="3" t="e">
        <f t="shared" ca="1" si="6"/>
        <v>#DIV/0!</v>
      </c>
      <c r="AW22" s="3" t="e">
        <f t="shared" ca="1" si="6"/>
        <v>#DIV/0!</v>
      </c>
      <c r="AX22" s="3" t="e">
        <f t="shared" ca="1" si="6"/>
        <v>#DIV/0!</v>
      </c>
      <c r="AY22" s="3" t="e">
        <f t="shared" ca="1" si="6"/>
        <v>#DIV/0!</v>
      </c>
      <c r="AZ22" s="3" t="e">
        <f t="shared" ca="1" si="6"/>
        <v>#DIV/0!</v>
      </c>
      <c r="BA22" s="3" t="e">
        <f t="shared" ca="1" si="6"/>
        <v>#DIV/0!</v>
      </c>
      <c r="BB22" s="3" t="e">
        <f t="shared" ca="1" si="6"/>
        <v>#DIV/0!</v>
      </c>
      <c r="BC22" s="3" t="e">
        <f t="shared" ca="1" si="6"/>
        <v>#DIV/0!</v>
      </c>
      <c r="BD22" s="3" t="e">
        <f t="shared" ca="1" si="6"/>
        <v>#DIV/0!</v>
      </c>
      <c r="BE22" s="3" t="e">
        <f t="shared" ca="1" si="6"/>
        <v>#DIV/0!</v>
      </c>
      <c r="BF22" s="3" t="e">
        <f t="shared" ca="1" si="6"/>
        <v>#DIV/0!</v>
      </c>
      <c r="BG22" s="3" t="e">
        <f t="shared" ca="1" si="6"/>
        <v>#DIV/0!</v>
      </c>
    </row>
    <row r="23" spans="1:59" ht="17.25">
      <c r="A23" s="23" t="s">
        <v>99</v>
      </c>
      <c r="B23" s="26"/>
      <c r="C23" s="26" t="e">
        <f ca="1">SUM(D23:BG23)</f>
        <v>#DIV/0!</v>
      </c>
      <c r="D23" s="3" t="e">
        <f ca="1">D22*Sheet1!$C$2</f>
        <v>#DIV/0!</v>
      </c>
      <c r="E23" s="3" t="e">
        <f ca="1">E22*Sheet1!$C$2</f>
        <v>#DIV/0!</v>
      </c>
      <c r="F23" s="3" t="e">
        <f ca="1">F22*Sheet1!$C$2</f>
        <v>#DIV/0!</v>
      </c>
      <c r="G23" s="3" t="e">
        <f ca="1">G22*Sheet1!$C$2</f>
        <v>#DIV/0!</v>
      </c>
      <c r="H23" s="3" t="e">
        <f ca="1">H22*Sheet1!$C$2</f>
        <v>#DIV/0!</v>
      </c>
      <c r="I23" s="3" t="e">
        <f ca="1">I22*Sheet1!$C$2</f>
        <v>#DIV/0!</v>
      </c>
      <c r="J23" s="3" t="e">
        <f ca="1">J22*Sheet1!$C$2</f>
        <v>#DIV/0!</v>
      </c>
      <c r="K23" s="3" t="e">
        <f ca="1">K22*Sheet1!$C$2</f>
        <v>#DIV/0!</v>
      </c>
      <c r="L23" s="3" t="e">
        <f ca="1">L22*Sheet1!$C$2</f>
        <v>#DIV/0!</v>
      </c>
      <c r="M23" s="3" t="e">
        <f ca="1">M22*Sheet1!$C$2</f>
        <v>#DIV/0!</v>
      </c>
      <c r="N23" s="3" t="e">
        <f ca="1">N22*Sheet1!$C$2</f>
        <v>#DIV/0!</v>
      </c>
      <c r="O23" s="3" t="e">
        <f ca="1">O22*Sheet1!$C$2</f>
        <v>#DIV/0!</v>
      </c>
      <c r="P23" s="3" t="e">
        <f ca="1">P22*Sheet1!$C$2</f>
        <v>#DIV/0!</v>
      </c>
      <c r="Q23" s="3" t="e">
        <f ca="1">Q22*Sheet1!$C$2</f>
        <v>#DIV/0!</v>
      </c>
      <c r="R23" s="3" t="e">
        <f ca="1">R22*Sheet1!$C$2</f>
        <v>#DIV/0!</v>
      </c>
      <c r="S23" s="3" t="e">
        <f ca="1">S22*Sheet1!$C$2</f>
        <v>#DIV/0!</v>
      </c>
      <c r="T23" s="3" t="e">
        <f ca="1">T22*Sheet1!$C$2</f>
        <v>#DIV/0!</v>
      </c>
      <c r="U23" s="3" t="e">
        <f ca="1">U22*Sheet1!$C$2</f>
        <v>#DIV/0!</v>
      </c>
      <c r="V23" s="3" t="e">
        <f ca="1">V22*Sheet1!$C$2</f>
        <v>#DIV/0!</v>
      </c>
      <c r="W23" s="3" t="e">
        <f ca="1">W22*Sheet1!$C$2</f>
        <v>#DIV/0!</v>
      </c>
      <c r="X23" s="3" t="e">
        <f ca="1">X22*Sheet1!$C$2</f>
        <v>#DIV/0!</v>
      </c>
      <c r="Y23" s="3" t="e">
        <f ca="1">Y22*Sheet1!$C$2</f>
        <v>#DIV/0!</v>
      </c>
      <c r="Z23" s="3" t="e">
        <f ca="1">Z22*Sheet1!$C$2</f>
        <v>#DIV/0!</v>
      </c>
      <c r="AA23" s="3" t="e">
        <f ca="1">AA22*Sheet1!$C$2</f>
        <v>#DIV/0!</v>
      </c>
      <c r="AB23" s="3" t="e">
        <f ca="1">AB22*Sheet1!$C$2</f>
        <v>#DIV/0!</v>
      </c>
      <c r="AC23" s="3" t="e">
        <f ca="1">AC22*Sheet1!$C$2</f>
        <v>#DIV/0!</v>
      </c>
      <c r="AD23" s="3" t="e">
        <f ca="1">AD22*Sheet1!$C$2</f>
        <v>#DIV/0!</v>
      </c>
      <c r="AE23" s="3" t="e">
        <f ca="1">AE22*Sheet1!$C$2</f>
        <v>#DIV/0!</v>
      </c>
      <c r="AF23" s="3" t="e">
        <f ca="1">AF22*Sheet1!$C$2</f>
        <v>#DIV/0!</v>
      </c>
      <c r="AG23" s="3" t="e">
        <f ca="1">AG22*Sheet1!$C$2</f>
        <v>#DIV/0!</v>
      </c>
      <c r="AH23" s="3" t="e">
        <f ca="1">AH22*Sheet1!$C$2</f>
        <v>#DIV/0!</v>
      </c>
      <c r="AI23" s="3" t="e">
        <f ca="1">AI22*Sheet1!$C$2</f>
        <v>#DIV/0!</v>
      </c>
      <c r="AJ23" s="3" t="e">
        <f ca="1">AJ22*Sheet1!$C$2</f>
        <v>#DIV/0!</v>
      </c>
      <c r="AK23" s="3" t="e">
        <f ca="1">AK22*Sheet1!$C$2</f>
        <v>#DIV/0!</v>
      </c>
      <c r="AL23" s="3" t="e">
        <f ca="1">AL22*Sheet1!$C$2</f>
        <v>#DIV/0!</v>
      </c>
      <c r="AM23" s="3" t="e">
        <f ca="1">AM22*Sheet1!$C$2</f>
        <v>#DIV/0!</v>
      </c>
      <c r="AN23" s="3" t="e">
        <f ca="1">AN22*Sheet1!$C$2</f>
        <v>#DIV/0!</v>
      </c>
      <c r="AO23" s="3" t="e">
        <f ca="1">AO22*Sheet1!$C$2</f>
        <v>#DIV/0!</v>
      </c>
      <c r="AP23" s="3" t="e">
        <f ca="1">AP22*Sheet1!$C$2</f>
        <v>#DIV/0!</v>
      </c>
      <c r="AQ23" s="3" t="e">
        <f ca="1">AQ22*Sheet1!$C$2</f>
        <v>#DIV/0!</v>
      </c>
      <c r="AR23" s="3" t="e">
        <f ca="1">AR22*Sheet1!$C$2</f>
        <v>#DIV/0!</v>
      </c>
      <c r="AS23" s="3" t="e">
        <f ca="1">AS22*Sheet1!$C$2</f>
        <v>#DIV/0!</v>
      </c>
      <c r="AT23" s="3" t="e">
        <f ca="1">AT22*Sheet1!$C$2</f>
        <v>#DIV/0!</v>
      </c>
      <c r="AU23" s="3" t="e">
        <f ca="1">AU22*Sheet1!$C$2</f>
        <v>#DIV/0!</v>
      </c>
      <c r="AV23" s="3" t="e">
        <f ca="1">AV22*Sheet1!$C$2</f>
        <v>#DIV/0!</v>
      </c>
      <c r="AW23" s="3" t="e">
        <f ca="1">AW22*Sheet1!$C$2</f>
        <v>#DIV/0!</v>
      </c>
      <c r="AX23" s="3" t="e">
        <f ca="1">AX22*Sheet1!$C$2</f>
        <v>#DIV/0!</v>
      </c>
      <c r="AY23" s="3" t="e">
        <f ca="1">AY22*Sheet1!$C$2</f>
        <v>#DIV/0!</v>
      </c>
      <c r="AZ23" s="3" t="e">
        <f ca="1">AZ22*Sheet1!$C$2</f>
        <v>#DIV/0!</v>
      </c>
      <c r="BA23" s="3" t="e">
        <f ca="1">BA22*Sheet1!$C$2</f>
        <v>#DIV/0!</v>
      </c>
      <c r="BB23" s="3" t="e">
        <f ca="1">BB22*Sheet1!$C$2</f>
        <v>#DIV/0!</v>
      </c>
      <c r="BC23" s="3" t="e">
        <f ca="1">BC22*Sheet1!$C$2</f>
        <v>#DIV/0!</v>
      </c>
      <c r="BD23" s="3" t="e">
        <f ca="1">BD22*Sheet1!$C$2</f>
        <v>#DIV/0!</v>
      </c>
      <c r="BE23" s="3" t="e">
        <f ca="1">BE22*Sheet1!$C$2</f>
        <v>#DIV/0!</v>
      </c>
      <c r="BF23" s="3" t="e">
        <f ca="1">BF22*Sheet1!$C$2</f>
        <v>#DIV/0!</v>
      </c>
      <c r="BG23" s="3" t="e">
        <f ca="1">BG22*Sheet1!$C$2</f>
        <v>#DIV/0!</v>
      </c>
    </row>
    <row r="24" spans="1:59" ht="17.25">
      <c r="A24" s="23" t="s">
        <v>100</v>
      </c>
      <c r="B24" s="26"/>
      <c r="C24" s="26" t="e">
        <f ca="1">SUM(D24:BG24)</f>
        <v>#DIV/0!</v>
      </c>
      <c r="D24" s="3" t="e">
        <f ca="1">D22*(1-Sheet1!$C$2)</f>
        <v>#DIV/0!</v>
      </c>
      <c r="E24" s="3" t="e">
        <f ca="1">E22*(1-Sheet1!$C$2)</f>
        <v>#DIV/0!</v>
      </c>
      <c r="F24" s="3" t="e">
        <f ca="1">F22*(1-Sheet1!$C$2)</f>
        <v>#DIV/0!</v>
      </c>
      <c r="G24" s="3" t="e">
        <f ca="1">G22*(1-Sheet1!$C$2)</f>
        <v>#DIV/0!</v>
      </c>
      <c r="H24" s="3" t="e">
        <f ca="1">H22*(1-Sheet1!$C$2)</f>
        <v>#DIV/0!</v>
      </c>
      <c r="I24" s="3" t="e">
        <f ca="1">I22*(1-Sheet1!$C$2)</f>
        <v>#DIV/0!</v>
      </c>
      <c r="J24" s="3" t="e">
        <f ca="1">J22*(1-Sheet1!$C$2)</f>
        <v>#DIV/0!</v>
      </c>
      <c r="K24" s="3" t="e">
        <f ca="1">K22*(1-Sheet1!$C$2)</f>
        <v>#DIV/0!</v>
      </c>
      <c r="L24" s="3" t="e">
        <f ca="1">L22*(1-Sheet1!$C$2)</f>
        <v>#DIV/0!</v>
      </c>
      <c r="M24" s="3" t="e">
        <f ca="1">M22*(1-Sheet1!$C$2)</f>
        <v>#DIV/0!</v>
      </c>
      <c r="N24" s="3" t="e">
        <f ca="1">N22*(1-Sheet1!$C$2)</f>
        <v>#DIV/0!</v>
      </c>
      <c r="O24" s="3" t="e">
        <f ca="1">O22*(1-Sheet1!$C$2)</f>
        <v>#DIV/0!</v>
      </c>
      <c r="P24" s="3" t="e">
        <f ca="1">P22*(1-Sheet1!$C$2)</f>
        <v>#DIV/0!</v>
      </c>
      <c r="Q24" s="3" t="e">
        <f ca="1">Q22*(1-Sheet1!$C$2)</f>
        <v>#DIV/0!</v>
      </c>
      <c r="R24" s="3" t="e">
        <f ca="1">R22*(1-Sheet1!$C$2)</f>
        <v>#DIV/0!</v>
      </c>
      <c r="S24" s="3" t="e">
        <f ca="1">S22*(1-Sheet1!$C$2)</f>
        <v>#DIV/0!</v>
      </c>
      <c r="T24" s="3" t="e">
        <f ca="1">T22*(1-Sheet1!$C$2)</f>
        <v>#DIV/0!</v>
      </c>
      <c r="U24" s="3" t="e">
        <f ca="1">U22*(1-Sheet1!$C$2)</f>
        <v>#DIV/0!</v>
      </c>
      <c r="V24" s="3" t="e">
        <f ca="1">V22*(1-Sheet1!$C$2)</f>
        <v>#DIV/0!</v>
      </c>
      <c r="W24" s="3" t="e">
        <f ca="1">W22*(1-Sheet1!$C$2)</f>
        <v>#DIV/0!</v>
      </c>
      <c r="X24" s="3" t="e">
        <f ca="1">X22*(1-Sheet1!$C$2)</f>
        <v>#DIV/0!</v>
      </c>
      <c r="Y24" s="3" t="e">
        <f ca="1">Y22*(1-Sheet1!$C$2)</f>
        <v>#DIV/0!</v>
      </c>
      <c r="Z24" s="3" t="e">
        <f ca="1">Z22*(1-Sheet1!$C$2)</f>
        <v>#DIV/0!</v>
      </c>
      <c r="AA24" s="3" t="e">
        <f ca="1">AA22*(1-Sheet1!$C$2)</f>
        <v>#DIV/0!</v>
      </c>
      <c r="AB24" s="3" t="e">
        <f ca="1">AB22*(1-Sheet1!$C$2)</f>
        <v>#DIV/0!</v>
      </c>
      <c r="AC24" s="3" t="e">
        <f ca="1">AC22*(1-Sheet1!$C$2)</f>
        <v>#DIV/0!</v>
      </c>
      <c r="AD24" s="3" t="e">
        <f ca="1">AD22*(1-Sheet1!$C$2)</f>
        <v>#DIV/0!</v>
      </c>
      <c r="AE24" s="3" t="e">
        <f ca="1">AE22*(1-Sheet1!$C$2)</f>
        <v>#DIV/0!</v>
      </c>
      <c r="AF24" s="3" t="e">
        <f ca="1">AF22*(1-Sheet1!$C$2)</f>
        <v>#DIV/0!</v>
      </c>
      <c r="AG24" s="3" t="e">
        <f ca="1">AG22*(1-Sheet1!$C$2)</f>
        <v>#DIV/0!</v>
      </c>
      <c r="AH24" s="3" t="e">
        <f ca="1">AH22*(1-Sheet1!$C$2)</f>
        <v>#DIV/0!</v>
      </c>
      <c r="AI24" s="3" t="e">
        <f ca="1">AI22*(1-Sheet1!$C$2)</f>
        <v>#DIV/0!</v>
      </c>
      <c r="AJ24" s="3" t="e">
        <f ca="1">AJ22*(1-Sheet1!$C$2)</f>
        <v>#DIV/0!</v>
      </c>
      <c r="AK24" s="3" t="e">
        <f ca="1">AK22*(1-Sheet1!$C$2)</f>
        <v>#DIV/0!</v>
      </c>
      <c r="AL24" s="3" t="e">
        <f ca="1">AL22*(1-Sheet1!$C$2)</f>
        <v>#DIV/0!</v>
      </c>
      <c r="AM24" s="3" t="e">
        <f ca="1">AM22*(1-Sheet1!$C$2)</f>
        <v>#DIV/0!</v>
      </c>
      <c r="AN24" s="3" t="e">
        <f ca="1">AN22*(1-Sheet1!$C$2)</f>
        <v>#DIV/0!</v>
      </c>
      <c r="AO24" s="3" t="e">
        <f ca="1">AO22*(1-Sheet1!$C$2)</f>
        <v>#DIV/0!</v>
      </c>
      <c r="AP24" s="3" t="e">
        <f ca="1">AP22*(1-Sheet1!$C$2)</f>
        <v>#DIV/0!</v>
      </c>
      <c r="AQ24" s="3" t="e">
        <f ca="1">AQ22*(1-Sheet1!$C$2)</f>
        <v>#DIV/0!</v>
      </c>
      <c r="AR24" s="3" t="e">
        <f ca="1">AR22*(1-Sheet1!$C$2)</f>
        <v>#DIV/0!</v>
      </c>
      <c r="AS24" s="3" t="e">
        <f ca="1">AS22*(1-Sheet1!$C$2)</f>
        <v>#DIV/0!</v>
      </c>
      <c r="AT24" s="3" t="e">
        <f ca="1">AT22*(1-Sheet1!$C$2)</f>
        <v>#DIV/0!</v>
      </c>
      <c r="AU24" s="3" t="e">
        <f ca="1">AU22*(1-Sheet1!$C$2)</f>
        <v>#DIV/0!</v>
      </c>
      <c r="AV24" s="3" t="e">
        <f ca="1">AV22*(1-Sheet1!$C$2)</f>
        <v>#DIV/0!</v>
      </c>
      <c r="AW24" s="3" t="e">
        <f ca="1">AW22*(1-Sheet1!$C$2)</f>
        <v>#DIV/0!</v>
      </c>
      <c r="AX24" s="3" t="e">
        <f ca="1">AX22*(1-Sheet1!$C$2)</f>
        <v>#DIV/0!</v>
      </c>
      <c r="AY24" s="3" t="e">
        <f ca="1">AY22*(1-Sheet1!$C$2)</f>
        <v>#DIV/0!</v>
      </c>
      <c r="AZ24" s="3" t="e">
        <f ca="1">AZ22*(1-Sheet1!$C$2)</f>
        <v>#DIV/0!</v>
      </c>
      <c r="BA24" s="3" t="e">
        <f ca="1">BA22*(1-Sheet1!$C$2)</f>
        <v>#DIV/0!</v>
      </c>
      <c r="BB24" s="3" t="e">
        <f ca="1">BB22*(1-Sheet1!$C$2)</f>
        <v>#DIV/0!</v>
      </c>
      <c r="BC24" s="3" t="e">
        <f ca="1">BC22*(1-Sheet1!$C$2)</f>
        <v>#DIV/0!</v>
      </c>
      <c r="BD24" s="3" t="e">
        <f ca="1">BD22*(1-Sheet1!$C$2)</f>
        <v>#DIV/0!</v>
      </c>
      <c r="BE24" s="3" t="e">
        <f ca="1">BE22*(1-Sheet1!$C$2)</f>
        <v>#DIV/0!</v>
      </c>
      <c r="BF24" s="3" t="e">
        <f ca="1">BF22*(1-Sheet1!$C$2)</f>
        <v>#DIV/0!</v>
      </c>
      <c r="BG24" s="3" t="e">
        <f ca="1">BG22*(1-Sheet1!$C$2)</f>
        <v>#DIV/0!</v>
      </c>
    </row>
    <row r="25" spans="1:59" ht="17.25">
      <c r="A25" s="24" t="s">
        <v>101</v>
      </c>
      <c r="B25" s="27"/>
      <c r="C25" s="1">
        <f ca="1">IF(C5=0,0,C9/C5)</f>
        <v>0</v>
      </c>
      <c r="D25" s="1">
        <f ca="1">IF(D5=0,0,D9/D5)</f>
        <v>0</v>
      </c>
      <c r="E25" s="1">
        <f t="shared" ref="E25:BG25" ca="1" si="7">IF(E5=0,0,E9/E5)</f>
        <v>0</v>
      </c>
      <c r="F25" s="1">
        <f t="shared" ca="1" si="7"/>
        <v>0</v>
      </c>
      <c r="G25" s="1">
        <f t="shared" ca="1" si="7"/>
        <v>0</v>
      </c>
      <c r="H25" s="1">
        <f t="shared" ca="1" si="7"/>
        <v>0</v>
      </c>
      <c r="I25" s="1">
        <f t="shared" ca="1" si="7"/>
        <v>0</v>
      </c>
      <c r="J25" s="1">
        <f t="shared" ca="1" si="7"/>
        <v>0</v>
      </c>
      <c r="K25" s="1">
        <f t="shared" ca="1" si="7"/>
        <v>0</v>
      </c>
      <c r="L25" s="1">
        <f t="shared" ca="1" si="7"/>
        <v>0</v>
      </c>
      <c r="M25" s="1">
        <f t="shared" ca="1" si="7"/>
        <v>0</v>
      </c>
      <c r="N25" s="1">
        <f t="shared" ca="1" si="7"/>
        <v>0</v>
      </c>
      <c r="O25" s="1">
        <f t="shared" ca="1" si="7"/>
        <v>0</v>
      </c>
      <c r="P25" s="1">
        <f t="shared" ca="1" si="7"/>
        <v>0</v>
      </c>
      <c r="Q25" s="1">
        <f t="shared" ca="1" si="7"/>
        <v>0</v>
      </c>
      <c r="R25" s="1">
        <f t="shared" ca="1" si="7"/>
        <v>0</v>
      </c>
      <c r="S25" s="1">
        <f t="shared" ca="1" si="7"/>
        <v>0</v>
      </c>
      <c r="T25" s="1">
        <f t="shared" ca="1" si="7"/>
        <v>0</v>
      </c>
      <c r="U25" s="1">
        <f t="shared" ca="1" si="7"/>
        <v>0</v>
      </c>
      <c r="V25" s="1">
        <f t="shared" ca="1" si="7"/>
        <v>0</v>
      </c>
      <c r="W25" s="1">
        <f t="shared" ca="1" si="7"/>
        <v>0</v>
      </c>
      <c r="X25" s="1">
        <f t="shared" ca="1" si="7"/>
        <v>0</v>
      </c>
      <c r="Y25" s="1">
        <f t="shared" ca="1" si="7"/>
        <v>0</v>
      </c>
      <c r="Z25" s="1">
        <f t="shared" ca="1" si="7"/>
        <v>0</v>
      </c>
      <c r="AA25" s="1">
        <f t="shared" ca="1" si="7"/>
        <v>0</v>
      </c>
      <c r="AB25" s="1">
        <f t="shared" ca="1" si="7"/>
        <v>0</v>
      </c>
      <c r="AC25" s="1">
        <f t="shared" ca="1" si="7"/>
        <v>0</v>
      </c>
      <c r="AD25" s="1">
        <f t="shared" ca="1" si="7"/>
        <v>0</v>
      </c>
      <c r="AE25" s="1">
        <f t="shared" ca="1" si="7"/>
        <v>0</v>
      </c>
      <c r="AF25" s="1">
        <f t="shared" ca="1" si="7"/>
        <v>0</v>
      </c>
      <c r="AG25" s="1">
        <f t="shared" ca="1" si="7"/>
        <v>0</v>
      </c>
      <c r="AH25" s="1">
        <f t="shared" ca="1" si="7"/>
        <v>0</v>
      </c>
      <c r="AI25" s="1">
        <f t="shared" ca="1" si="7"/>
        <v>0</v>
      </c>
      <c r="AJ25" s="1">
        <f t="shared" ca="1" si="7"/>
        <v>0</v>
      </c>
      <c r="AK25" s="1">
        <f t="shared" ca="1" si="7"/>
        <v>0</v>
      </c>
      <c r="AL25" s="1">
        <f t="shared" ca="1" si="7"/>
        <v>0</v>
      </c>
      <c r="AM25" s="1">
        <f t="shared" ca="1" si="7"/>
        <v>0</v>
      </c>
      <c r="AN25" s="1">
        <f t="shared" ca="1" si="7"/>
        <v>0</v>
      </c>
      <c r="AO25" s="1">
        <f t="shared" ca="1" si="7"/>
        <v>0</v>
      </c>
      <c r="AP25" s="1">
        <f t="shared" ca="1" si="7"/>
        <v>0</v>
      </c>
      <c r="AQ25" s="1">
        <f t="shared" ca="1" si="7"/>
        <v>0</v>
      </c>
      <c r="AR25" s="1">
        <f t="shared" ca="1" si="7"/>
        <v>0</v>
      </c>
      <c r="AS25" s="1">
        <f t="shared" ca="1" si="7"/>
        <v>0</v>
      </c>
      <c r="AT25" s="1">
        <f t="shared" ca="1" si="7"/>
        <v>0</v>
      </c>
      <c r="AU25" s="1">
        <f t="shared" ca="1" si="7"/>
        <v>0</v>
      </c>
      <c r="AV25" s="1">
        <f t="shared" ca="1" si="7"/>
        <v>0</v>
      </c>
      <c r="AW25" s="1">
        <f t="shared" ca="1" si="7"/>
        <v>0</v>
      </c>
      <c r="AX25" s="1">
        <f t="shared" ca="1" si="7"/>
        <v>0</v>
      </c>
      <c r="AY25" s="1">
        <f t="shared" ca="1" si="7"/>
        <v>0</v>
      </c>
      <c r="AZ25" s="1">
        <f t="shared" ca="1" si="7"/>
        <v>0</v>
      </c>
      <c r="BA25" s="1">
        <f t="shared" ca="1" si="7"/>
        <v>0</v>
      </c>
      <c r="BB25" s="1">
        <f t="shared" ca="1" si="7"/>
        <v>0</v>
      </c>
      <c r="BC25" s="1">
        <f t="shared" ca="1" si="7"/>
        <v>0</v>
      </c>
      <c r="BD25" s="1">
        <f t="shared" ca="1" si="7"/>
        <v>0</v>
      </c>
      <c r="BE25" s="1">
        <f t="shared" ca="1" si="7"/>
        <v>0</v>
      </c>
      <c r="BF25" s="1">
        <f t="shared" ca="1" si="7"/>
        <v>0</v>
      </c>
      <c r="BG25" s="1">
        <f t="shared" ca="1" si="7"/>
        <v>0</v>
      </c>
    </row>
    <row r="26" spans="1:59" ht="17.25">
      <c r="A26" s="24" t="s">
        <v>102</v>
      </c>
      <c r="B26" s="27"/>
      <c r="C26" s="27">
        <f>Sheet1!C67*Sheet1!C4</f>
        <v>2000000.0000000002</v>
      </c>
    </row>
    <row r="27" spans="1:59" ht="17.25">
      <c r="A27" s="24" t="s">
        <v>103</v>
      </c>
      <c r="B27" s="27"/>
      <c r="C27" s="27" t="e">
        <f ca="1">C23-C26</f>
        <v>#DIV/0!</v>
      </c>
    </row>
    <row r="28" spans="1:59" ht="17.25">
      <c r="A28" s="24" t="s">
        <v>104</v>
      </c>
      <c r="B28" s="27"/>
      <c r="C28" s="27">
        <f ca="1">'现金流表-复星'!C44</f>
        <v>525790011.29856718</v>
      </c>
    </row>
    <row r="29" spans="1:59" ht="17.25">
      <c r="A29" s="25" t="s">
        <v>105</v>
      </c>
      <c r="B29" s="28"/>
      <c r="C29" s="80" t="e">
        <f ca="1">C27/C28</f>
        <v>#DIV/0!</v>
      </c>
    </row>
    <row r="30" spans="1:59" ht="17.25">
      <c r="A30" s="25" t="s">
        <v>106</v>
      </c>
      <c r="B30" s="28"/>
      <c r="C30" s="80" t="e">
        <f ca="1">C29/Sheet1!$C$16</f>
        <v>#DIV/0!</v>
      </c>
      <c r="D30" s="1" t="e">
        <f t="shared" ref="D30:AX30" ca="1" si="8">D23/$C$28</f>
        <v>#DIV/0!</v>
      </c>
      <c r="E30" s="1" t="e">
        <f t="shared" ca="1" si="8"/>
        <v>#DIV/0!</v>
      </c>
      <c r="F30" s="1" t="e">
        <f t="shared" ca="1" si="8"/>
        <v>#DIV/0!</v>
      </c>
      <c r="G30" s="1" t="e">
        <f t="shared" ca="1" si="8"/>
        <v>#DIV/0!</v>
      </c>
      <c r="H30" s="1" t="e">
        <f t="shared" ca="1" si="8"/>
        <v>#DIV/0!</v>
      </c>
      <c r="I30" s="1" t="e">
        <f t="shared" ca="1" si="8"/>
        <v>#DIV/0!</v>
      </c>
      <c r="J30" s="1" t="e">
        <f t="shared" ca="1" si="8"/>
        <v>#DIV/0!</v>
      </c>
      <c r="K30" s="1" t="e">
        <f t="shared" ca="1" si="8"/>
        <v>#DIV/0!</v>
      </c>
      <c r="L30" s="1" t="e">
        <f t="shared" ca="1" si="8"/>
        <v>#DIV/0!</v>
      </c>
      <c r="M30" s="1" t="e">
        <f t="shared" ca="1" si="8"/>
        <v>#DIV/0!</v>
      </c>
      <c r="N30" s="1" t="e">
        <f t="shared" ca="1" si="8"/>
        <v>#DIV/0!</v>
      </c>
      <c r="O30" s="1" t="e">
        <f t="shared" ca="1" si="8"/>
        <v>#DIV/0!</v>
      </c>
      <c r="P30" s="1" t="e">
        <f t="shared" ca="1" si="8"/>
        <v>#DIV/0!</v>
      </c>
      <c r="Q30" s="1" t="e">
        <f t="shared" ca="1" si="8"/>
        <v>#DIV/0!</v>
      </c>
      <c r="R30" s="1" t="e">
        <f t="shared" ca="1" si="8"/>
        <v>#DIV/0!</v>
      </c>
      <c r="S30" s="1" t="e">
        <f t="shared" ca="1" si="8"/>
        <v>#DIV/0!</v>
      </c>
      <c r="T30" s="1" t="e">
        <f t="shared" ca="1" si="8"/>
        <v>#DIV/0!</v>
      </c>
      <c r="U30" s="1" t="e">
        <f t="shared" ca="1" si="8"/>
        <v>#DIV/0!</v>
      </c>
      <c r="V30" s="1" t="e">
        <f t="shared" ca="1" si="8"/>
        <v>#DIV/0!</v>
      </c>
      <c r="W30" s="1" t="e">
        <f t="shared" ca="1" si="8"/>
        <v>#DIV/0!</v>
      </c>
      <c r="X30" s="1" t="e">
        <f t="shared" ca="1" si="8"/>
        <v>#DIV/0!</v>
      </c>
      <c r="Y30" s="1" t="e">
        <f t="shared" ca="1" si="8"/>
        <v>#DIV/0!</v>
      </c>
      <c r="Z30" s="1" t="e">
        <f t="shared" ca="1" si="8"/>
        <v>#DIV/0!</v>
      </c>
      <c r="AA30" s="1" t="e">
        <f t="shared" ca="1" si="8"/>
        <v>#DIV/0!</v>
      </c>
      <c r="AB30" s="1" t="e">
        <f t="shared" ca="1" si="8"/>
        <v>#DIV/0!</v>
      </c>
      <c r="AC30" s="1" t="e">
        <f t="shared" ca="1" si="8"/>
        <v>#DIV/0!</v>
      </c>
      <c r="AD30" s="1" t="e">
        <f t="shared" ca="1" si="8"/>
        <v>#DIV/0!</v>
      </c>
      <c r="AE30" s="1" t="e">
        <f t="shared" ca="1" si="8"/>
        <v>#DIV/0!</v>
      </c>
      <c r="AF30" s="1" t="e">
        <f t="shared" ca="1" si="8"/>
        <v>#DIV/0!</v>
      </c>
      <c r="AG30" s="1" t="e">
        <f t="shared" ca="1" si="8"/>
        <v>#DIV/0!</v>
      </c>
      <c r="AH30" s="1" t="e">
        <f t="shared" ca="1" si="8"/>
        <v>#DIV/0!</v>
      </c>
      <c r="AI30" s="1" t="e">
        <f t="shared" ca="1" si="8"/>
        <v>#DIV/0!</v>
      </c>
      <c r="AJ30" s="1" t="e">
        <f t="shared" ca="1" si="8"/>
        <v>#DIV/0!</v>
      </c>
      <c r="AK30" s="1" t="e">
        <f t="shared" ca="1" si="8"/>
        <v>#DIV/0!</v>
      </c>
      <c r="AL30" s="1" t="e">
        <f t="shared" ca="1" si="8"/>
        <v>#DIV/0!</v>
      </c>
      <c r="AM30" s="1" t="e">
        <f t="shared" ca="1" si="8"/>
        <v>#DIV/0!</v>
      </c>
      <c r="AN30" s="1" t="e">
        <f t="shared" ca="1" si="8"/>
        <v>#DIV/0!</v>
      </c>
      <c r="AO30" s="1" t="e">
        <f t="shared" ca="1" si="8"/>
        <v>#DIV/0!</v>
      </c>
      <c r="AP30" s="1" t="e">
        <f t="shared" ca="1" si="8"/>
        <v>#DIV/0!</v>
      </c>
      <c r="AQ30" s="1" t="e">
        <f t="shared" ca="1" si="8"/>
        <v>#DIV/0!</v>
      </c>
      <c r="AR30" s="1" t="e">
        <f t="shared" ca="1" si="8"/>
        <v>#DIV/0!</v>
      </c>
      <c r="AS30" s="1" t="e">
        <f t="shared" ca="1" si="8"/>
        <v>#DIV/0!</v>
      </c>
      <c r="AT30" s="1" t="e">
        <f t="shared" ca="1" si="8"/>
        <v>#DIV/0!</v>
      </c>
      <c r="AU30" s="1" t="e">
        <f t="shared" ca="1" si="8"/>
        <v>#DIV/0!</v>
      </c>
      <c r="AV30" s="1" t="e">
        <f t="shared" ca="1" si="8"/>
        <v>#DIV/0!</v>
      </c>
      <c r="AW30" s="1" t="e">
        <f t="shared" ca="1" si="8"/>
        <v>#DIV/0!</v>
      </c>
      <c r="AX30" s="1" t="e">
        <f t="shared" ca="1" si="8"/>
        <v>#DIV/0!</v>
      </c>
    </row>
    <row r="31" spans="1:59" ht="15">
      <c r="A31" s="176" t="s">
        <v>422</v>
      </c>
      <c r="C31" s="1" t="e">
        <f ca="1">C22/C4</f>
        <v>#DIV/0!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G31"/>
  <sheetViews>
    <sheetView workbookViewId="0">
      <selection activeCell="D8" sqref="D8:BG8"/>
    </sheetView>
  </sheetViews>
  <sheetFormatPr defaultColWidth="11" defaultRowHeight="14.25"/>
  <cols>
    <col min="1" max="1" width="45.125" customWidth="1"/>
    <col min="2" max="2" width="74.375" customWidth="1"/>
    <col min="3" max="3" width="16.625" customWidth="1"/>
    <col min="4" max="4" width="11.625" bestFit="1" customWidth="1"/>
    <col min="5" max="15" width="11.5" bestFit="1" customWidth="1"/>
    <col min="16" max="16" width="11.125" bestFit="1" customWidth="1"/>
    <col min="17" max="27" width="12.125" bestFit="1" customWidth="1"/>
    <col min="28" max="32" width="13.625" bestFit="1" customWidth="1"/>
    <col min="33" max="33" width="15.625" bestFit="1" customWidth="1"/>
    <col min="34" max="37" width="13.625" bestFit="1" customWidth="1"/>
    <col min="38" max="48" width="14.625" bestFit="1" customWidth="1"/>
    <col min="49" max="49" width="15.625" bestFit="1" customWidth="1"/>
    <col min="50" max="50" width="14.625" bestFit="1" customWidth="1"/>
    <col min="51" max="59" width="11.125" bestFit="1" customWidth="1"/>
  </cols>
  <sheetData>
    <row r="2" spans="1:59">
      <c r="C2" t="s">
        <v>107</v>
      </c>
      <c r="D2" s="4">
        <f>Sheet2!C7</f>
        <v>42278</v>
      </c>
      <c r="E2" s="4">
        <f>Sheet2!D7</f>
        <v>0</v>
      </c>
      <c r="F2" s="4" t="str">
        <f>Sheet2!E7</f>
        <v>净利润</v>
      </c>
      <c r="G2" s="4" t="e">
        <f ca="1">Sheet2!F7</f>
        <v>#DIV/0!</v>
      </c>
      <c r="H2" s="4">
        <f>Sheet2!G7</f>
        <v>0.05</v>
      </c>
      <c r="I2" s="4" t="str">
        <f>Sheet2!H7</f>
        <v>土地贷款</v>
      </c>
      <c r="J2" s="4">
        <f>Sheet2!I7</f>
        <v>0</v>
      </c>
      <c r="K2" s="4">
        <f>Sheet2!J7</f>
        <v>0</v>
      </c>
      <c r="L2" s="4" t="str">
        <f>Sheet2!K7</f>
        <v>2、前期费用</v>
      </c>
      <c r="M2" s="4">
        <f>Sheet2!L7</f>
        <v>383.51396025445445</v>
      </c>
      <c r="N2" s="4">
        <f>Sheet2!M7</f>
        <v>0</v>
      </c>
      <c r="O2" s="4">
        <f>Sheet2!N7</f>
        <v>0</v>
      </c>
      <c r="P2" s="4">
        <f>Sheet2!O7</f>
        <v>0</v>
      </c>
      <c r="Q2" s="4">
        <f>Sheet2!P7</f>
        <v>0</v>
      </c>
      <c r="R2" s="4">
        <f>Sheet2!Q7</f>
        <v>0</v>
      </c>
      <c r="S2" s="4">
        <f>Sheet2!R7</f>
        <v>0</v>
      </c>
      <c r="T2" s="4">
        <f>Sheet2!S7</f>
        <v>0</v>
      </c>
      <c r="U2" s="4">
        <f>Sheet2!T7</f>
        <v>0</v>
      </c>
      <c r="V2" s="4">
        <f>Sheet2!U7</f>
        <v>0</v>
      </c>
      <c r="W2" s="4">
        <f>Sheet2!V7</f>
        <v>0</v>
      </c>
      <c r="X2" s="4">
        <f>Sheet2!W7</f>
        <v>0</v>
      </c>
      <c r="Y2" s="4">
        <f>Sheet2!X7</f>
        <v>0</v>
      </c>
      <c r="Z2" s="4">
        <f>Sheet2!Y7</f>
        <v>0</v>
      </c>
      <c r="AA2" s="4">
        <f>Sheet2!Z7</f>
        <v>0</v>
      </c>
      <c r="AB2" s="4">
        <f>Sheet2!AA7</f>
        <v>0</v>
      </c>
      <c r="AC2" s="4">
        <f>Sheet2!AB7</f>
        <v>0</v>
      </c>
      <c r="AD2" s="4">
        <f>Sheet2!AC7</f>
        <v>0</v>
      </c>
      <c r="AE2" s="4">
        <f>Sheet2!AD7</f>
        <v>0</v>
      </c>
      <c r="AF2" s="4">
        <f>Sheet2!AE7</f>
        <v>0</v>
      </c>
      <c r="AG2" s="4">
        <f>Sheet2!AF7</f>
        <v>0</v>
      </c>
      <c r="AH2" s="4">
        <f>Sheet2!AG7</f>
        <v>0</v>
      </c>
      <c r="AI2" s="4">
        <f>Sheet2!AH7</f>
        <v>0</v>
      </c>
      <c r="AJ2" s="4">
        <f>Sheet2!AI7</f>
        <v>0</v>
      </c>
      <c r="AK2" s="4">
        <f>Sheet2!AJ7</f>
        <v>0</v>
      </c>
      <c r="AL2" s="4">
        <f>Sheet2!AK7</f>
        <v>0</v>
      </c>
      <c r="AM2" s="4">
        <f>Sheet2!AL7</f>
        <v>0</v>
      </c>
      <c r="AN2" s="4">
        <f>Sheet2!AM7</f>
        <v>0</v>
      </c>
      <c r="AO2" s="4">
        <f>Sheet2!AN7</f>
        <v>0</v>
      </c>
      <c r="AP2" s="4">
        <f>Sheet2!AO7</f>
        <v>0</v>
      </c>
      <c r="AQ2" s="4">
        <f>Sheet2!AP7</f>
        <v>0</v>
      </c>
      <c r="AR2" s="4">
        <f>Sheet2!AQ7</f>
        <v>0</v>
      </c>
      <c r="AS2" s="4">
        <f>Sheet2!AR7</f>
        <v>0</v>
      </c>
      <c r="AT2" s="4">
        <f>Sheet2!AS7</f>
        <v>0</v>
      </c>
      <c r="AU2" s="4">
        <f>Sheet2!AT7</f>
        <v>0</v>
      </c>
      <c r="AV2" s="4">
        <f>Sheet2!AU7</f>
        <v>0</v>
      </c>
      <c r="AW2" s="4">
        <f>Sheet2!AV7</f>
        <v>0</v>
      </c>
      <c r="AX2" s="4">
        <f>Sheet2!AW7</f>
        <v>0</v>
      </c>
      <c r="AY2" s="4">
        <f>Sheet2!AX7</f>
        <v>0</v>
      </c>
      <c r="AZ2" s="4">
        <f>Sheet2!AY7</f>
        <v>0</v>
      </c>
      <c r="BA2" s="4">
        <f>Sheet2!AZ7</f>
        <v>0</v>
      </c>
      <c r="BB2" s="4">
        <f>Sheet2!BA7</f>
        <v>0</v>
      </c>
      <c r="BC2" s="4">
        <f>Sheet2!BB7</f>
        <v>0</v>
      </c>
      <c r="BD2" s="4">
        <f>Sheet2!BC7</f>
        <v>0</v>
      </c>
      <c r="BE2" s="4">
        <f>Sheet2!BD7</f>
        <v>0</v>
      </c>
      <c r="BF2" s="4">
        <f>Sheet2!BE7</f>
        <v>0</v>
      </c>
      <c r="BG2" s="4">
        <f>Sheet2!BF7</f>
        <v>0</v>
      </c>
    </row>
    <row r="3" spans="1:59" ht="17.25">
      <c r="A3" s="22" t="s">
        <v>81</v>
      </c>
      <c r="B3" t="s">
        <v>127</v>
      </c>
      <c r="C3" s="63">
        <f ca="1">SUM(D3:AX3)</f>
        <v>99999.970000000074</v>
      </c>
      <c r="D3" s="3">
        <f ca="1">Sheet2!C57</f>
        <v>0</v>
      </c>
      <c r="E3" s="3">
        <f ca="1">Sheet2!D57</f>
        <v>0</v>
      </c>
      <c r="F3" s="3">
        <f ca="1">Sheet2!E57</f>
        <v>0</v>
      </c>
      <c r="G3" s="3">
        <f ca="1">Sheet2!F57</f>
        <v>0</v>
      </c>
      <c r="H3" s="3">
        <f ca="1">Sheet2!G57</f>
        <v>0</v>
      </c>
      <c r="I3" s="3">
        <f ca="1">Sheet2!H57</f>
        <v>0</v>
      </c>
      <c r="J3" s="3">
        <f ca="1">Sheet2!I57</f>
        <v>0</v>
      </c>
      <c r="K3" s="3">
        <f ca="1">Sheet2!J57</f>
        <v>0</v>
      </c>
      <c r="L3" s="3">
        <f ca="1">Sheet2!K57</f>
        <v>0</v>
      </c>
      <c r="M3" s="3">
        <f ca="1">Sheet2!L57</f>
        <v>0</v>
      </c>
      <c r="N3" s="3">
        <f ca="1">Sheet2!M57</f>
        <v>0</v>
      </c>
      <c r="O3" s="3">
        <f ca="1">Sheet2!N57</f>
        <v>0</v>
      </c>
      <c r="P3" s="3">
        <f ca="1">Sheet2!O57</f>
        <v>0</v>
      </c>
      <c r="Q3" s="3">
        <f ca="1">Sheet2!P57</f>
        <v>0</v>
      </c>
      <c r="R3" s="3">
        <f ca="1">Sheet2!Q57</f>
        <v>0</v>
      </c>
      <c r="S3" s="3">
        <f ca="1">Sheet2!R57</f>
        <v>0</v>
      </c>
      <c r="T3" s="3">
        <f ca="1">Sheet2!S57</f>
        <v>0</v>
      </c>
      <c r="U3" s="3">
        <f ca="1">Sheet2!T57</f>
        <v>0</v>
      </c>
      <c r="V3" s="3">
        <f ca="1">Sheet2!U57</f>
        <v>0</v>
      </c>
      <c r="W3" s="3">
        <f ca="1">Sheet2!V57</f>
        <v>0</v>
      </c>
      <c r="X3" s="3">
        <f ca="1">Sheet2!W57</f>
        <v>44999.960000000006</v>
      </c>
      <c r="Y3" s="3">
        <f ca="1">Sheet2!X57</f>
        <v>0</v>
      </c>
      <c r="Z3" s="3">
        <f ca="1">Sheet2!Y57</f>
        <v>0</v>
      </c>
      <c r="AA3" s="3">
        <f ca="1">Sheet2!Z57</f>
        <v>0</v>
      </c>
      <c r="AB3" s="3">
        <f ca="1">Sheet2!AA57</f>
        <v>0</v>
      </c>
      <c r="AC3" s="3">
        <f ca="1">Sheet2!AB57</f>
        <v>4166.66</v>
      </c>
      <c r="AD3" s="3">
        <f ca="1">Sheet2!AC57</f>
        <v>4166.66</v>
      </c>
      <c r="AE3" s="3">
        <f ca="1">Sheet2!AD57</f>
        <v>4166.66</v>
      </c>
      <c r="AF3" s="3">
        <f ca="1">Sheet2!AE57</f>
        <v>4166.66</v>
      </c>
      <c r="AG3" s="3">
        <f ca="1">Sheet2!AF57</f>
        <v>4166.66</v>
      </c>
      <c r="AH3" s="3">
        <f ca="1">Sheet2!AG57</f>
        <v>4166.7400000000052</v>
      </c>
      <c r="AI3" s="3">
        <f ca="1">Sheet2!AH57</f>
        <v>4285.71</v>
      </c>
      <c r="AJ3" s="3">
        <f ca="1">Sheet2!AI57</f>
        <v>4285.71</v>
      </c>
      <c r="AK3" s="3">
        <f ca="1">Sheet2!AJ57</f>
        <v>4285.71</v>
      </c>
      <c r="AL3" s="3">
        <f ca="1">Sheet2!AK57</f>
        <v>4285.71</v>
      </c>
      <c r="AM3" s="3">
        <f ca="1">Sheet2!AL57</f>
        <v>4285.71</v>
      </c>
      <c r="AN3" s="3">
        <f ca="1">Sheet2!AM57</f>
        <v>4285.71</v>
      </c>
      <c r="AO3" s="3">
        <f ca="1">Sheet2!AN57</f>
        <v>4285.71</v>
      </c>
      <c r="AP3" s="3">
        <f ca="1">Sheet2!AO57</f>
        <v>0</v>
      </c>
      <c r="AQ3" s="3">
        <f ca="1">Sheet2!AP57</f>
        <v>0</v>
      </c>
      <c r="AR3" s="3">
        <f ca="1">Sheet2!AQ57</f>
        <v>0</v>
      </c>
      <c r="AS3" s="3">
        <f ca="1">Sheet2!AR57</f>
        <v>0</v>
      </c>
      <c r="AT3" s="3">
        <f ca="1">Sheet2!AS57</f>
        <v>0</v>
      </c>
      <c r="AU3" s="3">
        <f ca="1">Sheet2!AT57</f>
        <v>0</v>
      </c>
      <c r="AV3" s="3">
        <f ca="1">Sheet2!AU57</f>
        <v>0</v>
      </c>
      <c r="AW3" s="3">
        <f ca="1">Sheet2!AV57</f>
        <v>0</v>
      </c>
      <c r="AX3" s="3">
        <f ca="1">Sheet2!AW57</f>
        <v>0</v>
      </c>
      <c r="AY3" s="3">
        <f ca="1">Sheet2!AX57</f>
        <v>0</v>
      </c>
      <c r="AZ3" s="3">
        <f ca="1">Sheet2!AY57</f>
        <v>0</v>
      </c>
      <c r="BA3" s="3">
        <f ca="1">Sheet2!AZ57</f>
        <v>0</v>
      </c>
      <c r="BB3" s="3">
        <f ca="1">Sheet2!BA57</f>
        <v>0</v>
      </c>
      <c r="BC3" s="3">
        <f ca="1">Sheet2!BB57</f>
        <v>0</v>
      </c>
      <c r="BD3" s="3">
        <f ca="1">Sheet2!BC57</f>
        <v>0</v>
      </c>
      <c r="BE3" s="3">
        <f ca="1">Sheet2!BD57</f>
        <v>0</v>
      </c>
      <c r="BF3" s="3">
        <f ca="1">Sheet2!BE57</f>
        <v>0</v>
      </c>
      <c r="BG3" s="3">
        <f ca="1">Sheet2!BF57</f>
        <v>0</v>
      </c>
    </row>
    <row r="4" spans="1:59" ht="17.25">
      <c r="A4" s="23" t="s">
        <v>82</v>
      </c>
      <c r="B4" t="s">
        <v>129</v>
      </c>
      <c r="C4" s="63">
        <f t="shared" ref="C4:C20" ca="1" si="0">SUM(D4:AX4)</f>
        <v>1736363090.9090908</v>
      </c>
      <c r="D4" s="3">
        <f ca="1">D5</f>
        <v>0</v>
      </c>
      <c r="E4" s="3">
        <f t="shared" ref="E4:BG4" ca="1" si="1">E5</f>
        <v>0</v>
      </c>
      <c r="F4" s="3">
        <f t="shared" ca="1" si="1"/>
        <v>0</v>
      </c>
      <c r="G4" s="3">
        <f t="shared" ca="1" si="1"/>
        <v>0</v>
      </c>
      <c r="H4" s="3">
        <f t="shared" ca="1" si="1"/>
        <v>0</v>
      </c>
      <c r="I4" s="3">
        <f t="shared" ca="1" si="1"/>
        <v>0</v>
      </c>
      <c r="J4" s="3">
        <f t="shared" ca="1" si="1"/>
        <v>0</v>
      </c>
      <c r="K4" s="3">
        <f t="shared" ca="1" si="1"/>
        <v>0</v>
      </c>
      <c r="L4" s="3">
        <f t="shared" ca="1" si="1"/>
        <v>0</v>
      </c>
      <c r="M4" s="3">
        <f t="shared" ca="1" si="1"/>
        <v>0</v>
      </c>
      <c r="N4" s="3">
        <f t="shared" ca="1" si="1"/>
        <v>0</v>
      </c>
      <c r="O4" s="3">
        <f t="shared" ca="1" si="1"/>
        <v>0</v>
      </c>
      <c r="P4" s="3">
        <f t="shared" ca="1" si="1"/>
        <v>0</v>
      </c>
      <c r="Q4" s="3">
        <f t="shared" ca="1" si="1"/>
        <v>0</v>
      </c>
      <c r="R4" s="3">
        <f t="shared" ca="1" si="1"/>
        <v>0</v>
      </c>
      <c r="S4" s="3">
        <f t="shared" ca="1" si="1"/>
        <v>0</v>
      </c>
      <c r="T4" s="3">
        <f t="shared" ca="1" si="1"/>
        <v>0</v>
      </c>
      <c r="U4" s="3">
        <f t="shared" ca="1" si="1"/>
        <v>0</v>
      </c>
      <c r="V4" s="3">
        <f t="shared" ca="1" si="1"/>
        <v>0</v>
      </c>
      <c r="W4" s="3">
        <f t="shared" ca="1" si="1"/>
        <v>0</v>
      </c>
      <c r="X4" s="3">
        <f t="shared" ca="1" si="1"/>
        <v>759090218.18181813</v>
      </c>
      <c r="Y4" s="3">
        <f t="shared" ca="1" si="1"/>
        <v>0</v>
      </c>
      <c r="Z4" s="3">
        <f t="shared" ca="1" si="1"/>
        <v>0</v>
      </c>
      <c r="AA4" s="3">
        <f t="shared" ca="1" si="1"/>
        <v>0</v>
      </c>
      <c r="AB4" s="3">
        <f t="shared" ca="1" si="1"/>
        <v>0</v>
      </c>
      <c r="AC4" s="3">
        <f t="shared" ca="1" si="1"/>
        <v>71969581.818181813</v>
      </c>
      <c r="AD4" s="3">
        <f t="shared" ca="1" si="1"/>
        <v>71969581.818181813</v>
      </c>
      <c r="AE4" s="3">
        <f t="shared" ca="1" si="1"/>
        <v>71969581.818181813</v>
      </c>
      <c r="AF4" s="3">
        <f t="shared" ca="1" si="1"/>
        <v>71969581.818181813</v>
      </c>
      <c r="AG4" s="3">
        <f t="shared" ca="1" si="1"/>
        <v>71969581.818181813</v>
      </c>
      <c r="AH4" s="3">
        <f t="shared" ca="1" si="1"/>
        <v>71970963.63636373</v>
      </c>
      <c r="AI4" s="3">
        <f t="shared" ca="1" si="1"/>
        <v>77922000</v>
      </c>
      <c r="AJ4" s="3">
        <f t="shared" ca="1" si="1"/>
        <v>77922000</v>
      </c>
      <c r="AK4" s="3">
        <f t="shared" ca="1" si="1"/>
        <v>77922000</v>
      </c>
      <c r="AL4" s="3">
        <f t="shared" ca="1" si="1"/>
        <v>77922000</v>
      </c>
      <c r="AM4" s="3">
        <f t="shared" ca="1" si="1"/>
        <v>77922000</v>
      </c>
      <c r="AN4" s="3">
        <f t="shared" ca="1" si="1"/>
        <v>77922000</v>
      </c>
      <c r="AO4" s="3">
        <f t="shared" ca="1" si="1"/>
        <v>77922000</v>
      </c>
      <c r="AP4" s="3">
        <f t="shared" ca="1" si="1"/>
        <v>0</v>
      </c>
      <c r="AQ4" s="3">
        <f t="shared" ca="1" si="1"/>
        <v>0</v>
      </c>
      <c r="AR4" s="3">
        <f t="shared" ca="1" si="1"/>
        <v>0</v>
      </c>
      <c r="AS4" s="3">
        <f t="shared" ca="1" si="1"/>
        <v>0</v>
      </c>
      <c r="AT4" s="3">
        <f t="shared" ca="1" si="1"/>
        <v>0</v>
      </c>
      <c r="AU4" s="3">
        <f t="shared" ca="1" si="1"/>
        <v>0</v>
      </c>
      <c r="AV4" s="3">
        <f t="shared" ca="1" si="1"/>
        <v>0</v>
      </c>
      <c r="AW4" s="3">
        <f t="shared" ca="1" si="1"/>
        <v>0</v>
      </c>
      <c r="AX4" s="3">
        <f t="shared" ca="1" si="1"/>
        <v>0</v>
      </c>
      <c r="AY4" s="3">
        <f t="shared" ca="1" si="1"/>
        <v>0</v>
      </c>
      <c r="AZ4" s="3">
        <f t="shared" ca="1" si="1"/>
        <v>0</v>
      </c>
      <c r="BA4" s="3">
        <f t="shared" ca="1" si="1"/>
        <v>0</v>
      </c>
      <c r="BB4" s="3">
        <f t="shared" ca="1" si="1"/>
        <v>0</v>
      </c>
      <c r="BC4" s="3">
        <f t="shared" ca="1" si="1"/>
        <v>0</v>
      </c>
      <c r="BD4" s="3">
        <f t="shared" ca="1" si="1"/>
        <v>0</v>
      </c>
      <c r="BE4" s="3">
        <f t="shared" ca="1" si="1"/>
        <v>0</v>
      </c>
      <c r="BF4" s="3">
        <f t="shared" ca="1" si="1"/>
        <v>0</v>
      </c>
      <c r="BG4" s="3">
        <f t="shared" ca="1" si="1"/>
        <v>0</v>
      </c>
    </row>
    <row r="5" spans="1:59" ht="17.25">
      <c r="A5" s="23" t="s">
        <v>176</v>
      </c>
      <c r="B5" t="s">
        <v>248</v>
      </c>
      <c r="C5" s="63">
        <f t="shared" ca="1" si="0"/>
        <v>1736363090.9090908</v>
      </c>
      <c r="D5" s="3">
        <f ca="1">Sheet2!C58/(1+Sheet2!$C$114)</f>
        <v>0</v>
      </c>
      <c r="E5" s="3">
        <f ca="1">Sheet2!D58/(1+Sheet2!$C$114)</f>
        <v>0</v>
      </c>
      <c r="F5" s="3">
        <f ca="1">Sheet2!E58/(1+Sheet2!$C$114)</f>
        <v>0</v>
      </c>
      <c r="G5" s="3">
        <f ca="1">Sheet2!F58/(1+Sheet2!$C$114)</f>
        <v>0</v>
      </c>
      <c r="H5" s="3">
        <f ca="1">Sheet2!G58/(1+Sheet2!$C$114)</f>
        <v>0</v>
      </c>
      <c r="I5" s="3">
        <f ca="1">Sheet2!H58/(1+Sheet2!$C$114)</f>
        <v>0</v>
      </c>
      <c r="J5" s="3">
        <f ca="1">Sheet2!I58/(1+Sheet2!$C$114)</f>
        <v>0</v>
      </c>
      <c r="K5" s="3">
        <f ca="1">Sheet2!J58/(1+Sheet2!$C$114)</f>
        <v>0</v>
      </c>
      <c r="L5" s="3">
        <f ca="1">Sheet2!K58/(1+Sheet2!$C$114)</f>
        <v>0</v>
      </c>
      <c r="M5" s="3">
        <f ca="1">Sheet2!L58/(1+Sheet2!$C$114)</f>
        <v>0</v>
      </c>
      <c r="N5" s="3">
        <f ca="1">Sheet2!M58/(1+Sheet2!$C$114)</f>
        <v>0</v>
      </c>
      <c r="O5" s="3">
        <f ca="1">Sheet2!N58/(1+Sheet2!$C$114)</f>
        <v>0</v>
      </c>
      <c r="P5" s="3">
        <f ca="1">Sheet2!O58/(1+Sheet2!$C$114)</f>
        <v>0</v>
      </c>
      <c r="Q5" s="3">
        <f ca="1">Sheet2!P58/(1+Sheet2!$C$114)</f>
        <v>0</v>
      </c>
      <c r="R5" s="3">
        <f ca="1">Sheet2!Q58/(1+Sheet2!$C$114)</f>
        <v>0</v>
      </c>
      <c r="S5" s="3">
        <f ca="1">Sheet2!R58/(1+Sheet2!$C$114)</f>
        <v>0</v>
      </c>
      <c r="T5" s="3">
        <f ca="1">Sheet2!S58/(1+Sheet2!$C$114)</f>
        <v>0</v>
      </c>
      <c r="U5" s="3">
        <f ca="1">Sheet2!T58/(1+Sheet2!$C$114)</f>
        <v>0</v>
      </c>
      <c r="V5" s="3">
        <f ca="1">Sheet2!U58/(1+Sheet2!$C$114)</f>
        <v>0</v>
      </c>
      <c r="W5" s="3">
        <f ca="1">Sheet2!V58/(1+Sheet2!$C$114)</f>
        <v>0</v>
      </c>
      <c r="X5" s="3">
        <f ca="1">Sheet2!W58/(1+Sheet2!$C$114)</f>
        <v>759090218.18181813</v>
      </c>
      <c r="Y5" s="3">
        <f ca="1">Sheet2!X58/(1+Sheet2!$C$114)</f>
        <v>0</v>
      </c>
      <c r="Z5" s="3">
        <f ca="1">Sheet2!Y58/(1+Sheet2!$C$114)</f>
        <v>0</v>
      </c>
      <c r="AA5" s="3">
        <f ca="1">Sheet2!Z58/(1+Sheet2!$C$114)</f>
        <v>0</v>
      </c>
      <c r="AB5" s="3">
        <f ca="1">Sheet2!AA58/(1+Sheet2!$C$114)</f>
        <v>0</v>
      </c>
      <c r="AC5" s="3">
        <f ca="1">Sheet2!AB58/(1+Sheet2!$C$114)</f>
        <v>71969581.818181813</v>
      </c>
      <c r="AD5" s="3">
        <f ca="1">Sheet2!AC58/(1+Sheet2!$C$114)</f>
        <v>71969581.818181813</v>
      </c>
      <c r="AE5" s="3">
        <f ca="1">Sheet2!AD58/(1+Sheet2!$C$114)</f>
        <v>71969581.818181813</v>
      </c>
      <c r="AF5" s="3">
        <f ca="1">Sheet2!AE58/(1+Sheet2!$C$114)</f>
        <v>71969581.818181813</v>
      </c>
      <c r="AG5" s="3">
        <f ca="1">Sheet2!AF58/(1+Sheet2!$C$114)</f>
        <v>71969581.818181813</v>
      </c>
      <c r="AH5" s="3">
        <f ca="1">Sheet2!AG58/(1+Sheet2!$C$114)</f>
        <v>71970963.63636373</v>
      </c>
      <c r="AI5" s="3">
        <f ca="1">Sheet2!AH58/(1+Sheet2!$C$114)</f>
        <v>77922000</v>
      </c>
      <c r="AJ5" s="3">
        <f ca="1">Sheet2!AI58/(1+Sheet2!$C$114)</f>
        <v>77922000</v>
      </c>
      <c r="AK5" s="3">
        <f ca="1">Sheet2!AJ58/(1+Sheet2!$C$114)</f>
        <v>77922000</v>
      </c>
      <c r="AL5" s="3">
        <f ca="1">Sheet2!AK58/(1+Sheet2!$C$114)</f>
        <v>77922000</v>
      </c>
      <c r="AM5" s="3">
        <f ca="1">Sheet2!AL58/(1+Sheet2!$C$114)</f>
        <v>77922000</v>
      </c>
      <c r="AN5" s="3">
        <f ca="1">Sheet2!AM58/(1+Sheet2!$C$114)</f>
        <v>77922000</v>
      </c>
      <c r="AO5" s="3">
        <f ca="1">Sheet2!AN58/(1+Sheet2!$C$114)</f>
        <v>77922000</v>
      </c>
      <c r="AP5" s="3">
        <f ca="1">Sheet2!AO58/(1+Sheet2!$C$114)</f>
        <v>0</v>
      </c>
      <c r="AQ5" s="3">
        <f ca="1">Sheet2!AP58/(1+Sheet2!$C$114)</f>
        <v>0</v>
      </c>
      <c r="AR5" s="3">
        <f ca="1">Sheet2!AQ58/(1+Sheet2!$C$114)</f>
        <v>0</v>
      </c>
      <c r="AS5" s="3">
        <f ca="1">Sheet2!AR58/(1+Sheet2!$C$114)</f>
        <v>0</v>
      </c>
      <c r="AT5" s="3">
        <f ca="1">Sheet2!AS58/(1+Sheet2!$C$114)</f>
        <v>0</v>
      </c>
      <c r="AU5" s="3">
        <f ca="1">Sheet2!AT58/(1+Sheet2!$C$114)</f>
        <v>0</v>
      </c>
      <c r="AV5" s="3">
        <f ca="1">Sheet2!AU58/(1+Sheet2!$C$114)</f>
        <v>0</v>
      </c>
      <c r="AW5" s="3">
        <f ca="1">Sheet2!AV58/(1+Sheet2!$C$114)</f>
        <v>0</v>
      </c>
      <c r="AX5" s="3">
        <f ca="1">Sheet2!AW58/(1+Sheet2!$C$114)</f>
        <v>0</v>
      </c>
      <c r="AY5" s="3">
        <f ca="1">Sheet2!AX58/(1+Sheet2!$C$114)</f>
        <v>0</v>
      </c>
      <c r="AZ5" s="3">
        <f ca="1">Sheet2!AY58/(1+Sheet2!$C$114)</f>
        <v>0</v>
      </c>
      <c r="BA5" s="3">
        <f ca="1">Sheet2!AZ58/(1+Sheet2!$C$114)</f>
        <v>0</v>
      </c>
      <c r="BB5" s="3">
        <f ca="1">Sheet2!BA58/(1+Sheet2!$C$114)</f>
        <v>0</v>
      </c>
      <c r="BC5" s="3">
        <f ca="1">Sheet2!BB58/(1+Sheet2!$C$114)</f>
        <v>0</v>
      </c>
      <c r="BD5" s="3">
        <f ca="1">Sheet2!BC58/(1+Sheet2!$C$114)</f>
        <v>0</v>
      </c>
      <c r="BE5" s="3">
        <f ca="1">Sheet2!BD58/(1+Sheet2!$C$114)</f>
        <v>0</v>
      </c>
      <c r="BF5" s="3">
        <f ca="1">Sheet2!BE58/(1+Sheet2!$C$114)</f>
        <v>0</v>
      </c>
      <c r="BG5" s="3">
        <f ca="1">Sheet2!BF58/(1+Sheet2!$C$114)</f>
        <v>0</v>
      </c>
    </row>
    <row r="6" spans="1:59" ht="17.25">
      <c r="A6" s="23" t="s">
        <v>83</v>
      </c>
      <c r="B6" t="s">
        <v>133</v>
      </c>
      <c r="C6" s="63">
        <f t="shared" ca="1" si="0"/>
        <v>483273972.13649756</v>
      </c>
      <c r="D6" s="3">
        <f ca="1">D7</f>
        <v>0</v>
      </c>
      <c r="E6" s="3">
        <f t="shared" ref="E6:BG6" ca="1" si="2">E7</f>
        <v>0</v>
      </c>
      <c r="F6" s="3">
        <f t="shared" ca="1" si="2"/>
        <v>0</v>
      </c>
      <c r="G6" s="3">
        <f t="shared" ca="1" si="2"/>
        <v>0</v>
      </c>
      <c r="H6" s="3">
        <f t="shared" ca="1" si="2"/>
        <v>0</v>
      </c>
      <c r="I6" s="3">
        <f t="shared" ca="1" si="2"/>
        <v>0</v>
      </c>
      <c r="J6" s="3">
        <f t="shared" ca="1" si="2"/>
        <v>0</v>
      </c>
      <c r="K6" s="3">
        <f t="shared" ca="1" si="2"/>
        <v>0</v>
      </c>
      <c r="L6" s="3">
        <f t="shared" ca="1" si="2"/>
        <v>0</v>
      </c>
      <c r="M6" s="3">
        <f t="shared" ca="1" si="2"/>
        <v>0</v>
      </c>
      <c r="N6" s="3">
        <f t="shared" ca="1" si="2"/>
        <v>0</v>
      </c>
      <c r="O6" s="3">
        <f t="shared" ca="1" si="2"/>
        <v>0</v>
      </c>
      <c r="P6" s="3">
        <f t="shared" ca="1" si="2"/>
        <v>0</v>
      </c>
      <c r="Q6" s="3">
        <f t="shared" ca="1" si="2"/>
        <v>0</v>
      </c>
      <c r="R6" s="3">
        <f t="shared" ca="1" si="2"/>
        <v>0</v>
      </c>
      <c r="S6" s="3">
        <f t="shared" ca="1" si="2"/>
        <v>0</v>
      </c>
      <c r="T6" s="3">
        <f t="shared" ca="1" si="2"/>
        <v>0</v>
      </c>
      <c r="U6" s="3">
        <f t="shared" ca="1" si="2"/>
        <v>0</v>
      </c>
      <c r="V6" s="3">
        <f t="shared" ca="1" si="2"/>
        <v>0</v>
      </c>
      <c r="W6" s="3">
        <f t="shared" ca="1" si="2"/>
        <v>0</v>
      </c>
      <c r="X6" s="3">
        <f t="shared" ca="1" si="2"/>
        <v>217473159.39378288</v>
      </c>
      <c r="Y6" s="3">
        <f t="shared" ca="1" si="2"/>
        <v>0</v>
      </c>
      <c r="Z6" s="3">
        <f t="shared" ca="1" si="2"/>
        <v>0</v>
      </c>
      <c r="AA6" s="3">
        <f t="shared" ca="1" si="2"/>
        <v>0</v>
      </c>
      <c r="AB6" s="3">
        <f t="shared" ca="1" si="2"/>
        <v>0</v>
      </c>
      <c r="AC6" s="3">
        <f t="shared" ca="1" si="2"/>
        <v>20136389.328339387</v>
      </c>
      <c r="AD6" s="3">
        <f t="shared" ca="1" si="2"/>
        <v>20136389.328339387</v>
      </c>
      <c r="AE6" s="3">
        <f t="shared" ca="1" si="2"/>
        <v>20136389.328339387</v>
      </c>
      <c r="AF6" s="3">
        <f t="shared" ca="1" si="2"/>
        <v>20136389.328339387</v>
      </c>
      <c r="AG6" s="3">
        <f t="shared" ca="1" si="2"/>
        <v>20136389.328339387</v>
      </c>
      <c r="AH6" s="3">
        <f t="shared" ca="1" si="2"/>
        <v>20136775.947633106</v>
      </c>
      <c r="AI6" s="3">
        <f t="shared" ca="1" si="2"/>
        <v>20711727.164769236</v>
      </c>
      <c r="AJ6" s="3">
        <f t="shared" ca="1" si="2"/>
        <v>20711727.164769236</v>
      </c>
      <c r="AK6" s="3">
        <f t="shared" ca="1" si="2"/>
        <v>20711727.164769236</v>
      </c>
      <c r="AL6" s="3">
        <f t="shared" ca="1" si="2"/>
        <v>20711727.164769236</v>
      </c>
      <c r="AM6" s="3">
        <f t="shared" ca="1" si="2"/>
        <v>20711727.164769236</v>
      </c>
      <c r="AN6" s="3">
        <f t="shared" ca="1" si="2"/>
        <v>20711727.164769236</v>
      </c>
      <c r="AO6" s="3">
        <f t="shared" ca="1" si="2"/>
        <v>20711727.164769236</v>
      </c>
      <c r="AP6" s="3">
        <f t="shared" ca="1" si="2"/>
        <v>0</v>
      </c>
      <c r="AQ6" s="3">
        <f t="shared" ca="1" si="2"/>
        <v>0</v>
      </c>
      <c r="AR6" s="3">
        <f t="shared" ca="1" si="2"/>
        <v>0</v>
      </c>
      <c r="AS6" s="3">
        <f t="shared" ca="1" si="2"/>
        <v>0</v>
      </c>
      <c r="AT6" s="3">
        <f t="shared" ca="1" si="2"/>
        <v>0</v>
      </c>
      <c r="AU6" s="3">
        <f t="shared" ca="1" si="2"/>
        <v>0</v>
      </c>
      <c r="AV6" s="3">
        <f t="shared" ca="1" si="2"/>
        <v>0</v>
      </c>
      <c r="AW6" s="3">
        <f t="shared" ca="1" si="2"/>
        <v>0</v>
      </c>
      <c r="AX6" s="3">
        <f t="shared" ca="1" si="2"/>
        <v>0</v>
      </c>
      <c r="AY6" s="3">
        <f t="shared" ca="1" si="2"/>
        <v>0</v>
      </c>
      <c r="AZ6" s="3">
        <f t="shared" ca="1" si="2"/>
        <v>0</v>
      </c>
      <c r="BA6" s="3">
        <f t="shared" ca="1" si="2"/>
        <v>0</v>
      </c>
      <c r="BB6" s="3">
        <f t="shared" ca="1" si="2"/>
        <v>0</v>
      </c>
      <c r="BC6" s="3">
        <f t="shared" ca="1" si="2"/>
        <v>0</v>
      </c>
      <c r="BD6" s="3">
        <f t="shared" ca="1" si="2"/>
        <v>0</v>
      </c>
      <c r="BE6" s="3">
        <f t="shared" ca="1" si="2"/>
        <v>0</v>
      </c>
      <c r="BF6" s="3">
        <f t="shared" ca="1" si="2"/>
        <v>0</v>
      </c>
      <c r="BG6" s="3">
        <f t="shared" ca="1" si="2"/>
        <v>0</v>
      </c>
    </row>
    <row r="7" spans="1:59" ht="17.25">
      <c r="A7" s="23" t="s">
        <v>84</v>
      </c>
      <c r="B7" t="s">
        <v>135</v>
      </c>
      <c r="C7" s="63">
        <f t="shared" ca="1" si="0"/>
        <v>483273972.13649756</v>
      </c>
      <c r="D7" s="3">
        <f ca="1">(Sheet2!$C$80-Sheet2!$D$137)*'利润表-2'!D3</f>
        <v>0</v>
      </c>
      <c r="E7" s="3">
        <f ca="1">(Sheet2!$C$80-Sheet2!$D$137)*'利润表-2'!E3</f>
        <v>0</v>
      </c>
      <c r="F7" s="3">
        <f ca="1">(Sheet2!$C$80-Sheet2!$D$137)*'利润表-2'!F3</f>
        <v>0</v>
      </c>
      <c r="G7" s="3">
        <f ca="1">(Sheet2!$C$80-Sheet2!$D$137)*'利润表-2'!G3</f>
        <v>0</v>
      </c>
      <c r="H7" s="3">
        <f ca="1">(Sheet2!$C$80-Sheet2!$D$137)*'利润表-2'!H3</f>
        <v>0</v>
      </c>
      <c r="I7" s="3">
        <f ca="1">(Sheet2!$C$80-Sheet2!$D$137)*'利润表-2'!I3</f>
        <v>0</v>
      </c>
      <c r="J7" s="3">
        <f ca="1">(Sheet2!$C$80-Sheet2!$D$137)*'利润表-2'!J3</f>
        <v>0</v>
      </c>
      <c r="K7" s="3">
        <f ca="1">(Sheet2!$C$80-Sheet2!$D$137)*'利润表-2'!K3</f>
        <v>0</v>
      </c>
      <c r="L7" s="3">
        <f ca="1">(Sheet2!$C$80-Sheet2!$D$137)*'利润表-2'!L3</f>
        <v>0</v>
      </c>
      <c r="M7" s="3">
        <f ca="1">(Sheet2!$C$80-Sheet2!$D$137)*'利润表-2'!M3</f>
        <v>0</v>
      </c>
      <c r="N7" s="3">
        <f ca="1">(Sheet2!$C$80-Sheet2!$D$137)*'利润表-2'!N3</f>
        <v>0</v>
      </c>
      <c r="O7" s="3">
        <f ca="1">(Sheet2!$C$80-Sheet2!$D$137)*'利润表-2'!O3</f>
        <v>0</v>
      </c>
      <c r="P7" s="3">
        <f ca="1">(Sheet2!$C$80-Sheet2!$D$137)*'利润表-2'!P3</f>
        <v>0</v>
      </c>
      <c r="Q7" s="3">
        <f ca="1">(Sheet2!$C$80-Sheet2!$D$137)*'利润表-2'!Q3</f>
        <v>0</v>
      </c>
      <c r="R7" s="3">
        <f ca="1">(Sheet2!$C$80-Sheet2!$D$137)*'利润表-2'!R3</f>
        <v>0</v>
      </c>
      <c r="S7" s="3">
        <f ca="1">(Sheet2!$C$80-Sheet2!$D$137)*'利润表-2'!S3</f>
        <v>0</v>
      </c>
      <c r="T7" s="3">
        <f ca="1">(Sheet2!$C$80-Sheet2!$D$137)*'利润表-2'!T3</f>
        <v>0</v>
      </c>
      <c r="U7" s="3">
        <f ca="1">(Sheet2!$C$80-Sheet2!$D$137)*'利润表-2'!U3</f>
        <v>0</v>
      </c>
      <c r="V7" s="3">
        <f ca="1">(Sheet2!$C$80-Sheet2!$D$137)*'利润表-2'!V3</f>
        <v>0</v>
      </c>
      <c r="W7" s="3">
        <f ca="1">(Sheet2!$C$80-Sheet2!$D$137)*'利润表-2'!W3</f>
        <v>0</v>
      </c>
      <c r="X7" s="3">
        <f ca="1">(Sheet2!$C$80-Sheet2!$D$137)*'利润表-2'!X3</f>
        <v>217473159.39378288</v>
      </c>
      <c r="Y7" s="3">
        <f ca="1">(Sheet2!$C$80-Sheet2!$D$137)*'利润表-2'!Y3</f>
        <v>0</v>
      </c>
      <c r="Z7" s="3">
        <f ca="1">(Sheet2!$C$80-Sheet2!$D$137)*'利润表-2'!Z3</f>
        <v>0</v>
      </c>
      <c r="AA7" s="3">
        <f ca="1">(Sheet2!$C$80-Sheet2!$D$137)*'利润表-2'!AA3</f>
        <v>0</v>
      </c>
      <c r="AB7" s="3">
        <f ca="1">(Sheet2!$C$80-Sheet2!$D$137)*'利润表-2'!AB3</f>
        <v>0</v>
      </c>
      <c r="AC7" s="3">
        <f ca="1">(Sheet2!$C$80-Sheet2!$D$137)*'利润表-2'!AC3</f>
        <v>20136389.328339387</v>
      </c>
      <c r="AD7" s="3">
        <f ca="1">(Sheet2!$C$80-Sheet2!$D$137)*'利润表-2'!AD3</f>
        <v>20136389.328339387</v>
      </c>
      <c r="AE7" s="3">
        <f ca="1">(Sheet2!$C$80-Sheet2!$D$137)*'利润表-2'!AE3</f>
        <v>20136389.328339387</v>
      </c>
      <c r="AF7" s="3">
        <f ca="1">(Sheet2!$C$80-Sheet2!$D$137)*'利润表-2'!AF3</f>
        <v>20136389.328339387</v>
      </c>
      <c r="AG7" s="3">
        <f ca="1">(Sheet2!$C$80-Sheet2!$D$137)*'利润表-2'!AG3</f>
        <v>20136389.328339387</v>
      </c>
      <c r="AH7" s="3">
        <f ca="1">(Sheet2!$C$80-Sheet2!$D$137)*'利润表-2'!AH3</f>
        <v>20136775.947633106</v>
      </c>
      <c r="AI7" s="3">
        <f ca="1">(Sheet2!$C$80-Sheet2!$D$137)*'利润表-2'!AI3</f>
        <v>20711727.164769236</v>
      </c>
      <c r="AJ7" s="3">
        <f ca="1">(Sheet2!$C$80-Sheet2!$D$137)*'利润表-2'!AJ3</f>
        <v>20711727.164769236</v>
      </c>
      <c r="AK7" s="3">
        <f ca="1">(Sheet2!$C$80-Sheet2!$D$137)*'利润表-2'!AK3</f>
        <v>20711727.164769236</v>
      </c>
      <c r="AL7" s="3">
        <f ca="1">(Sheet2!$C$80-Sheet2!$D$137)*'利润表-2'!AL3</f>
        <v>20711727.164769236</v>
      </c>
      <c r="AM7" s="3">
        <f ca="1">(Sheet2!$C$80-Sheet2!$D$137)*'利润表-2'!AM3</f>
        <v>20711727.164769236</v>
      </c>
      <c r="AN7" s="3">
        <f ca="1">(Sheet2!$C$80-Sheet2!$D$137)*'利润表-2'!AN3</f>
        <v>20711727.164769236</v>
      </c>
      <c r="AO7" s="3">
        <f ca="1">(Sheet2!$C$80-Sheet2!$D$137)*'利润表-2'!AO3</f>
        <v>20711727.164769236</v>
      </c>
      <c r="AP7" s="3">
        <f ca="1">(Sheet2!$C$80-Sheet2!$D$137)*'利润表-2'!AP3</f>
        <v>0</v>
      </c>
      <c r="AQ7" s="3">
        <f ca="1">(Sheet2!$C$80-Sheet2!$D$137)*'利润表-2'!AQ3</f>
        <v>0</v>
      </c>
      <c r="AR7" s="3">
        <f ca="1">(Sheet2!$C$80-Sheet2!$D$137)*'利润表-2'!AR3</f>
        <v>0</v>
      </c>
      <c r="AS7" s="3">
        <f ca="1">(Sheet2!$C$80-Sheet2!$D$137)*'利润表-2'!AS3</f>
        <v>0</v>
      </c>
      <c r="AT7" s="3">
        <f ca="1">(Sheet2!$C$80-Sheet2!$D$137)*'利润表-2'!AT3</f>
        <v>0</v>
      </c>
      <c r="AU7" s="3">
        <f ca="1">(Sheet2!$C$80-Sheet2!$D$137)*'利润表-2'!AU3</f>
        <v>0</v>
      </c>
      <c r="AV7" s="3">
        <f ca="1">(Sheet2!$C$80-Sheet2!$D$137)*'利润表-2'!AV3</f>
        <v>0</v>
      </c>
      <c r="AW7" s="3">
        <f ca="1">(Sheet2!$C$80-Sheet2!$D$137)*'利润表-2'!AW3</f>
        <v>0</v>
      </c>
      <c r="AX7" s="3">
        <f ca="1">(Sheet2!$C$80-Sheet2!$D$137)*'利润表-2'!AX3</f>
        <v>0</v>
      </c>
      <c r="AY7" s="3">
        <f ca="1">(Sheet2!$C$80-Sheet2!$D$137)*'利润表-2'!AY3</f>
        <v>0</v>
      </c>
      <c r="AZ7" s="3">
        <f ca="1">(Sheet2!$C$80-Sheet2!$D$137)*'利润表-2'!AZ3</f>
        <v>0</v>
      </c>
      <c r="BA7" s="3">
        <f ca="1">(Sheet2!$C$80-Sheet2!$D$137)*'利润表-2'!BA3</f>
        <v>0</v>
      </c>
      <c r="BB7" s="3">
        <f ca="1">(Sheet2!$C$80-Sheet2!$D$137)*'利润表-2'!BB3</f>
        <v>0</v>
      </c>
      <c r="BC7" s="3">
        <f ca="1">(Sheet2!$C$80-Sheet2!$D$137)*'利润表-2'!BC3</f>
        <v>0</v>
      </c>
      <c r="BD7" s="3">
        <f ca="1">(Sheet2!$C$80-Sheet2!$D$137)*'利润表-2'!BD3</f>
        <v>0</v>
      </c>
      <c r="BE7" s="3">
        <f ca="1">(Sheet2!$C$80-Sheet2!$D$137)*'利润表-2'!BE3</f>
        <v>0</v>
      </c>
      <c r="BF7" s="3">
        <f ca="1">(Sheet2!$C$80-Sheet2!$D$137)*'利润表-2'!BF3</f>
        <v>0</v>
      </c>
      <c r="BG7" s="3">
        <f ca="1">(Sheet2!$C$80-Sheet2!$D$137)*'利润表-2'!BG3</f>
        <v>0</v>
      </c>
    </row>
    <row r="8" spans="1:59" ht="17.25">
      <c r="A8" s="23" t="s">
        <v>85</v>
      </c>
      <c r="B8" t="s">
        <v>425</v>
      </c>
      <c r="C8" s="63" t="e">
        <f t="shared" ca="1" si="0"/>
        <v>#DIV/0!</v>
      </c>
      <c r="D8" s="3">
        <f ca="1">Sheet2!D145*Sheet2!$C$170*(Sheet2!$C$116)+D9</f>
        <v>0</v>
      </c>
      <c r="E8" s="3">
        <f ca="1">Sheet2!E145*Sheet2!$C$170*(Sheet2!$C$116)+E9</f>
        <v>0</v>
      </c>
      <c r="F8" s="3">
        <f ca="1">Sheet2!F145*Sheet2!$C$170*(Sheet2!$C$116)+F9</f>
        <v>0</v>
      </c>
      <c r="G8" s="3" t="e">
        <f ca="1">Sheet2!G145*Sheet2!$C$170*(Sheet2!$C$116)+G9</f>
        <v>#DIV/0!</v>
      </c>
      <c r="H8" s="3">
        <f ca="1">Sheet2!H145*Sheet2!$C$170*(Sheet2!$C$116)+H9</f>
        <v>0</v>
      </c>
      <c r="I8" s="3">
        <f ca="1">Sheet2!I145*Sheet2!$C$170*(Sheet2!$C$116)+I9</f>
        <v>0</v>
      </c>
      <c r="J8" s="3">
        <f ca="1">Sheet2!J145*Sheet2!$C$170*(Sheet2!$C$116)+J9</f>
        <v>0</v>
      </c>
      <c r="K8" s="3">
        <f ca="1">Sheet2!K145*Sheet2!$C$170*(Sheet2!$C$116)+K9</f>
        <v>0</v>
      </c>
      <c r="L8" s="3">
        <f ca="1">Sheet2!L145*Sheet2!$C$170*(Sheet2!$C$116)+L9</f>
        <v>0</v>
      </c>
      <c r="M8" s="3">
        <f ca="1">Sheet2!M145*Sheet2!$C$170*(Sheet2!$C$116)+M9</f>
        <v>0</v>
      </c>
      <c r="N8" s="3">
        <f ca="1">Sheet2!N145*Sheet2!$C$170*(Sheet2!$C$116)+N9</f>
        <v>0</v>
      </c>
      <c r="O8" s="3">
        <f ca="1">Sheet2!O145*Sheet2!$C$170*(Sheet2!$C$116)+O9</f>
        <v>0</v>
      </c>
      <c r="P8" s="3">
        <f ca="1">Sheet2!P145*Sheet2!$C$170*(Sheet2!$C$116)+P9</f>
        <v>0</v>
      </c>
      <c r="Q8" s="3">
        <f ca="1">Sheet2!Q145*Sheet2!$C$170*(Sheet2!$C$116)+Q9</f>
        <v>0</v>
      </c>
      <c r="R8" s="3">
        <f ca="1">Sheet2!R145*Sheet2!$C$170*(Sheet2!$C$116)+R9</f>
        <v>0</v>
      </c>
      <c r="S8" s="3">
        <f ca="1">Sheet2!S145*Sheet2!$C$170*(Sheet2!$C$116)+S9</f>
        <v>0</v>
      </c>
      <c r="T8" s="3">
        <f ca="1">Sheet2!T145*Sheet2!$C$170*(Sheet2!$C$116)+T9</f>
        <v>0</v>
      </c>
      <c r="U8" s="3">
        <f ca="1">Sheet2!U145*Sheet2!$C$170*(Sheet2!$C$116)+U9</f>
        <v>0</v>
      </c>
      <c r="V8" s="3">
        <f ca="1">Sheet2!V145*Sheet2!$C$170*(Sheet2!$C$116)+V9</f>
        <v>0</v>
      </c>
      <c r="W8" s="3">
        <f ca="1">Sheet2!W145*Sheet2!$C$170*(Sheet2!$C$116)+W9</f>
        <v>0</v>
      </c>
      <c r="X8" s="3">
        <f ca="1">Sheet2!X145*Sheet2!$C$170*(Sheet2!$C$116)+X9</f>
        <v>5806958.1217799438</v>
      </c>
      <c r="Y8" s="3">
        <f ca="1">Sheet2!Y145*Sheet2!$C$170*(Sheet2!$C$116)+Y9</f>
        <v>0</v>
      </c>
      <c r="Z8" s="3">
        <f ca="1">Sheet2!Z145*Sheet2!$C$170*(Sheet2!$C$116)+Z9</f>
        <v>0</v>
      </c>
      <c r="AA8" s="3">
        <f ca="1">Sheet2!AA145*Sheet2!$C$170*(Sheet2!$C$116)+AA9</f>
        <v>0</v>
      </c>
      <c r="AB8" s="3">
        <f ca="1">Sheet2!AB145*Sheet2!$C$170*(Sheet2!$C$116)+AB9</f>
        <v>0</v>
      </c>
      <c r="AC8" s="3">
        <f ca="1">Sheet2!AC145*Sheet2!$C$170*(Sheet2!$C$116)+AC9</f>
        <v>550559.52197778865</v>
      </c>
      <c r="AD8" s="3">
        <f ca="1">Sheet2!AD145*Sheet2!$C$170*(Sheet2!$C$116)+AD9</f>
        <v>550559.52197778865</v>
      </c>
      <c r="AE8" s="3">
        <f ca="1">Sheet2!AE145*Sheet2!$C$170*(Sheet2!$C$116)+AE9</f>
        <v>550559.52197778865</v>
      </c>
      <c r="AF8" s="3">
        <f ca="1">Sheet2!AF145*Sheet2!$C$170*(Sheet2!$C$116)+AF9</f>
        <v>550559.52197778865</v>
      </c>
      <c r="AG8" s="3">
        <f ca="1">Sheet2!AG145*Sheet2!$C$170*(Sheet2!$C$116)+AG9</f>
        <v>550559.52197778865</v>
      </c>
      <c r="AH8" s="3">
        <f ca="1">Sheet2!AH145*Sheet2!$C$170*(Sheet2!$C$116)+AH9</f>
        <v>550570.09273752454</v>
      </c>
      <c r="AI8" s="3">
        <f ca="1">Sheet2!AI145*Sheet2!$C$170*(Sheet2!$C$116)+AI9</f>
        <v>596094.87769338628</v>
      </c>
      <c r="AJ8" s="3">
        <f ca="1">Sheet2!AJ145*Sheet2!$C$170*(Sheet2!$C$116)+AJ9</f>
        <v>596094.87769338628</v>
      </c>
      <c r="AK8" s="3">
        <f ca="1">Sheet2!AK145*Sheet2!$C$170*(Sheet2!$C$116)+AK9</f>
        <v>596094.87769338628</v>
      </c>
      <c r="AL8" s="3">
        <f ca="1">Sheet2!AL145*Sheet2!$C$170*(Sheet2!$C$116)+AL9</f>
        <v>596094.87769338628</v>
      </c>
      <c r="AM8" s="3">
        <f ca="1">Sheet2!AM145*Sheet2!$C$170*(Sheet2!$C$116)+AM9</f>
        <v>596094.87769338628</v>
      </c>
      <c r="AN8" s="3">
        <f ca="1">Sheet2!AN145*Sheet2!$C$170*(Sheet2!$C$116)+AN9</f>
        <v>596094.87769338628</v>
      </c>
      <c r="AO8" s="3">
        <f ca="1">Sheet2!AO145*Sheet2!$C$170*(Sheet2!$C$116)+AO9</f>
        <v>596094.87769338628</v>
      </c>
      <c r="AP8" s="3">
        <f ca="1">Sheet2!AP145*Sheet2!$C$170*(Sheet2!$C$116)+AP9</f>
        <v>0</v>
      </c>
      <c r="AQ8" s="3">
        <f ca="1">Sheet2!AQ145*Sheet2!$C$170*(Sheet2!$C$116)+AQ9</f>
        <v>0</v>
      </c>
      <c r="AR8" s="3">
        <f ca="1">Sheet2!AR145*Sheet2!$C$170*(Sheet2!$C$116)+AR9</f>
        <v>0</v>
      </c>
      <c r="AS8" s="3">
        <f ca="1">Sheet2!AS145*Sheet2!$C$170*(Sheet2!$C$116)+AS9</f>
        <v>0</v>
      </c>
      <c r="AT8" s="3">
        <f ca="1">Sheet2!AT145*Sheet2!$C$170*(Sheet2!$C$116)+AT9</f>
        <v>0</v>
      </c>
      <c r="AU8" s="3">
        <f ca="1">Sheet2!AU145*Sheet2!$C$170*(Sheet2!$C$116)+AU9</f>
        <v>0</v>
      </c>
      <c r="AV8" s="3">
        <f ca="1">Sheet2!AV145*Sheet2!$C$170*(Sheet2!$C$116)+AV9</f>
        <v>0</v>
      </c>
      <c r="AW8" s="3">
        <f ca="1">Sheet2!AW145*Sheet2!$C$170*(Sheet2!$C$116)+AW9</f>
        <v>0</v>
      </c>
      <c r="AX8" s="3">
        <f ca="1">Sheet2!AX145*Sheet2!$C$170*(Sheet2!$C$116)+AX9</f>
        <v>0</v>
      </c>
      <c r="AY8" s="3">
        <f ca="1">Sheet2!AY145*Sheet2!$C$170*(Sheet2!$C$116)+AY9</f>
        <v>0</v>
      </c>
      <c r="AZ8" s="3">
        <f ca="1">Sheet2!AZ145*Sheet2!$C$170*(Sheet2!$C$116)+AZ9</f>
        <v>0</v>
      </c>
      <c r="BA8" s="3">
        <f ca="1">Sheet2!BA145*Sheet2!$C$170*(Sheet2!$C$116)+BA9</f>
        <v>0</v>
      </c>
      <c r="BB8" s="3">
        <f ca="1">Sheet2!BB145*Sheet2!$C$170*(Sheet2!$C$116)+BB9</f>
        <v>0</v>
      </c>
      <c r="BC8" s="3">
        <f ca="1">Sheet2!BC145*Sheet2!$C$170*(Sheet2!$C$116)+BC9</f>
        <v>0</v>
      </c>
      <c r="BD8" s="3">
        <f ca="1">Sheet2!BD145*Sheet2!$C$170*(Sheet2!$C$116)+BD9</f>
        <v>0</v>
      </c>
      <c r="BE8" s="3">
        <f ca="1">Sheet2!BE145*Sheet2!$C$170*(Sheet2!$C$116)+BE9</f>
        <v>0</v>
      </c>
      <c r="BF8" s="3">
        <f ca="1">Sheet2!BF145*Sheet2!$C$170*(Sheet2!$C$116)+BF9</f>
        <v>0</v>
      </c>
      <c r="BG8" s="3">
        <f ca="1">Sheet2!BG145*Sheet2!$C$170*(Sheet2!$C$116)+BG9</f>
        <v>0</v>
      </c>
    </row>
    <row r="9" spans="1:59" ht="17.25">
      <c r="A9" s="23" t="s">
        <v>86</v>
      </c>
      <c r="B9" t="s">
        <v>246</v>
      </c>
      <c r="C9" s="63" t="e">
        <f t="shared" ca="1" si="0"/>
        <v>#DIV/0!</v>
      </c>
      <c r="D9" s="3">
        <f>IF(D2=Sheet2!$C$14,Sheet2!$C$209,0)</f>
        <v>0</v>
      </c>
      <c r="E9" s="3">
        <f>IF(E2=Sheet2!$C$14,Sheet2!$C$209,0)</f>
        <v>0</v>
      </c>
      <c r="F9" s="3">
        <f>IF(F2=Sheet2!$C$14,Sheet2!$C$209,0)</f>
        <v>0</v>
      </c>
      <c r="G9" s="3" t="e">
        <f ca="1">IF(G2=Sheet2!$C$14,Sheet2!$C$209,0)</f>
        <v>#DIV/0!</v>
      </c>
      <c r="H9" s="3">
        <f>IF(H2=Sheet2!$C$14,Sheet2!$C$209,0)</f>
        <v>0</v>
      </c>
      <c r="I9" s="3">
        <f>IF(I2=Sheet2!$C$14,Sheet2!$C$209,0)</f>
        <v>0</v>
      </c>
      <c r="J9" s="3">
        <f>IF(J2=Sheet2!$C$14,Sheet2!$C$209,0)</f>
        <v>0</v>
      </c>
      <c r="K9" s="3">
        <f>IF(K2=Sheet2!$C$14,Sheet2!$C$209,0)</f>
        <v>0</v>
      </c>
      <c r="L9" s="3">
        <f>IF(L2=Sheet2!$C$14,Sheet2!$C$209,0)</f>
        <v>0</v>
      </c>
      <c r="M9" s="3">
        <f>IF(M2=Sheet2!$C$14,Sheet2!$C$209,0)</f>
        <v>0</v>
      </c>
      <c r="N9" s="3">
        <f>IF(N2=Sheet2!$C$14,Sheet2!$C$209,0)</f>
        <v>0</v>
      </c>
      <c r="O9" s="3">
        <f>IF(O2=Sheet2!$C$14,Sheet2!$C$209,0)</f>
        <v>0</v>
      </c>
      <c r="P9" s="3">
        <f>IF(P2=Sheet2!$C$14,Sheet2!$C$209,0)</f>
        <v>0</v>
      </c>
      <c r="Q9" s="3">
        <f>IF(Q2=Sheet2!$C$14,Sheet2!$C$209,0)</f>
        <v>0</v>
      </c>
      <c r="R9" s="3">
        <f>IF(R2=Sheet2!$C$14,Sheet2!$C$209,0)</f>
        <v>0</v>
      </c>
      <c r="S9" s="3">
        <f>IF(S2=Sheet2!$C$14,Sheet2!$C$209,0)</f>
        <v>0</v>
      </c>
      <c r="T9" s="3">
        <f>IF(T2=Sheet2!$C$14,Sheet2!$C$209,0)</f>
        <v>0</v>
      </c>
      <c r="U9" s="3">
        <f>IF(U2=Sheet2!$C$14,Sheet2!$C$209,0)</f>
        <v>0</v>
      </c>
      <c r="V9" s="3">
        <f>IF(V2=Sheet2!$C$14,Sheet2!$C$209,0)</f>
        <v>0</v>
      </c>
      <c r="W9" s="3">
        <f>IF(W2=Sheet2!$C$14,Sheet2!$C$209,0)</f>
        <v>0</v>
      </c>
      <c r="X9" s="3">
        <f>IF(X2=Sheet2!$C$14,Sheet2!$C$209,0)</f>
        <v>0</v>
      </c>
      <c r="Y9" s="3">
        <f>IF(Y2=Sheet2!$C$14,Sheet2!$C$209,0)</f>
        <v>0</v>
      </c>
      <c r="Z9" s="3">
        <f>IF(Z2=Sheet2!$C$14,Sheet2!$C$209,0)</f>
        <v>0</v>
      </c>
      <c r="AA9" s="3">
        <f>IF(AA2=Sheet2!$C$14,Sheet2!$C$209,0)</f>
        <v>0</v>
      </c>
      <c r="AB9" s="3">
        <f>IF(AB2=Sheet2!$C$14,Sheet2!$C$209,0)</f>
        <v>0</v>
      </c>
      <c r="AC9" s="3">
        <f>IF(AC2=Sheet2!$C$14,Sheet2!$C$209,0)</f>
        <v>0</v>
      </c>
      <c r="AD9" s="3">
        <f>IF(AD2=Sheet2!$C$14,Sheet2!$C$209,0)</f>
        <v>0</v>
      </c>
      <c r="AE9" s="3">
        <f>IF(AE2=Sheet2!$C$14,Sheet2!$C$209,0)</f>
        <v>0</v>
      </c>
      <c r="AF9" s="3">
        <f>IF(AF2=Sheet2!$C$14,Sheet2!$C$209,0)</f>
        <v>0</v>
      </c>
      <c r="AG9" s="3">
        <f>IF(AG2=Sheet2!$C$14,Sheet2!$C$209,0)</f>
        <v>0</v>
      </c>
      <c r="AH9" s="3">
        <f>IF(AH2=Sheet2!$C$14,Sheet2!$C$209,0)</f>
        <v>0</v>
      </c>
      <c r="AI9" s="3">
        <f>IF(AI2=Sheet2!$C$14,Sheet2!$C$209,0)</f>
        <v>0</v>
      </c>
      <c r="AJ9" s="3">
        <f>IF(AJ2=Sheet2!$C$14,Sheet2!$C$209,0)</f>
        <v>0</v>
      </c>
      <c r="AK9" s="3">
        <f>IF(AK2=Sheet2!$C$14,Sheet2!$C$209,0)</f>
        <v>0</v>
      </c>
      <c r="AL9" s="3">
        <f>IF(AL2=Sheet2!$C$14,Sheet2!$C$209,0)</f>
        <v>0</v>
      </c>
      <c r="AM9" s="3">
        <f>IF(AM2=Sheet2!$C$14,Sheet2!$C$209,0)</f>
        <v>0</v>
      </c>
      <c r="AN9" s="3">
        <f>IF(AN2=Sheet2!$C$14,Sheet2!$C$209,0)</f>
        <v>0</v>
      </c>
      <c r="AO9" s="3">
        <f>IF(AO2=Sheet2!$C$14,Sheet2!$C$209,0)</f>
        <v>0</v>
      </c>
      <c r="AP9" s="3">
        <f>IF(AP2=Sheet2!$C$14,Sheet2!$C$209,0)</f>
        <v>0</v>
      </c>
      <c r="AQ9" s="3">
        <f>IF(AQ2=Sheet2!$C$14,Sheet2!$C$209,0)</f>
        <v>0</v>
      </c>
      <c r="AR9" s="3">
        <f>IF(AR2=Sheet2!$C$14,Sheet2!$C$209,0)</f>
        <v>0</v>
      </c>
      <c r="AS9" s="3">
        <f>IF(AS2=Sheet2!$C$14,Sheet2!$C$209,0)</f>
        <v>0</v>
      </c>
      <c r="AT9" s="3">
        <f>IF(AT2=Sheet2!$C$14,Sheet2!$C$209,0)</f>
        <v>0</v>
      </c>
      <c r="AU9" s="3">
        <f>IF(AU2=Sheet2!$C$14,Sheet2!$C$209,0)</f>
        <v>0</v>
      </c>
      <c r="AV9" s="3">
        <f>IF(AV2=Sheet2!$C$14,Sheet2!$C$209,0)</f>
        <v>0</v>
      </c>
      <c r="AW9" s="3">
        <f>IF(AW2=Sheet2!$C$14,Sheet2!$C$209,0)</f>
        <v>0</v>
      </c>
      <c r="AX9" s="3">
        <f>IF(AX2=Sheet2!$C$14,Sheet2!$C$209,0)</f>
        <v>0</v>
      </c>
      <c r="AY9" s="3">
        <f>IF(AY2=Sheet2!$C$14,Sheet2!$C$209,0)</f>
        <v>0</v>
      </c>
      <c r="AZ9" s="3">
        <f>IF(AZ2=Sheet2!$C$14,Sheet2!$C$209,0)</f>
        <v>0</v>
      </c>
      <c r="BA9" s="3">
        <f>IF(BA2=Sheet2!$C$14,Sheet2!$C$209,0)</f>
        <v>0</v>
      </c>
      <c r="BB9" s="3">
        <f>IF(BB2=Sheet2!$C$14,Sheet2!$C$209,0)</f>
        <v>0</v>
      </c>
      <c r="BC9" s="3">
        <f>IF(BC2=Sheet2!$C$14,Sheet2!$C$209,0)</f>
        <v>0</v>
      </c>
      <c r="BD9" s="3">
        <f>IF(BD2=Sheet2!$C$14,Sheet2!$C$209,0)</f>
        <v>0</v>
      </c>
      <c r="BE9" s="3">
        <f>IF(BE2=Sheet2!$C$14,Sheet2!$C$209,0)</f>
        <v>0</v>
      </c>
      <c r="BF9" s="3">
        <f>IF(BF2=Sheet2!$C$14,Sheet2!$C$209,0)</f>
        <v>0</v>
      </c>
      <c r="BG9" s="3">
        <f>IF(BG2=Sheet2!$C$14,Sheet2!$C$209,0)</f>
        <v>0</v>
      </c>
    </row>
    <row r="10" spans="1:59" ht="17.25">
      <c r="A10" s="23" t="s">
        <v>87</v>
      </c>
      <c r="B10" t="s">
        <v>247</v>
      </c>
      <c r="C10" s="63">
        <f t="shared" ca="1" si="0"/>
        <v>38199988.000000007</v>
      </c>
      <c r="D10" s="3">
        <f ca="1">Sheet2!D234</f>
        <v>0</v>
      </c>
      <c r="E10" s="3">
        <f ca="1">Sheet2!E234</f>
        <v>0</v>
      </c>
      <c r="F10" s="3">
        <f ca="1">Sheet2!F234</f>
        <v>0</v>
      </c>
      <c r="G10" s="3">
        <f ca="1">Sheet2!G234</f>
        <v>0</v>
      </c>
      <c r="H10" s="3">
        <f ca="1">Sheet2!H234</f>
        <v>654544.80000000005</v>
      </c>
      <c r="I10" s="3">
        <f ca="1">Sheet2!I234</f>
        <v>654544.80000000005</v>
      </c>
      <c r="J10" s="3">
        <f ca="1">Sheet2!J234</f>
        <v>654544.80000000005</v>
      </c>
      <c r="K10" s="3">
        <f ca="1">Sheet2!K234</f>
        <v>654544.80000000005</v>
      </c>
      <c r="L10" s="3">
        <f ca="1">Sheet2!L234</f>
        <v>654544.80000000005</v>
      </c>
      <c r="M10" s="3">
        <f ca="1">Sheet2!M234</f>
        <v>654544.80000000005</v>
      </c>
      <c r="N10" s="3">
        <f ca="1">Sheet2!N234</f>
        <v>654544.80000000005</v>
      </c>
      <c r="O10" s="3">
        <f ca="1">Sheet2!O234</f>
        <v>654544.80000000005</v>
      </c>
      <c r="P10" s="3">
        <f ca="1">Sheet2!P234</f>
        <v>654544.80000000005</v>
      </c>
      <c r="Q10" s="3">
        <f ca="1">Sheet2!Q234</f>
        <v>654544.80000000005</v>
      </c>
      <c r="R10" s="3">
        <f ca="1">Sheet2!R234</f>
        <v>654552.00000000035</v>
      </c>
      <c r="S10" s="3">
        <f ca="1">Sheet2!S234</f>
        <v>1583330.8</v>
      </c>
      <c r="T10" s="3">
        <f ca="1">Sheet2!T234</f>
        <v>1583330.8</v>
      </c>
      <c r="U10" s="3">
        <f ca="1">Sheet2!U234</f>
        <v>1583330.8</v>
      </c>
      <c r="V10" s="3">
        <f ca="1">Sheet2!V234</f>
        <v>1583330.8</v>
      </c>
      <c r="W10" s="3">
        <f ca="1">Sheet2!W234</f>
        <v>1583330.8</v>
      </c>
      <c r="X10" s="3">
        <f ca="1">Sheet2!X234</f>
        <v>1583330.8</v>
      </c>
      <c r="Y10" s="3">
        <f ca="1">Sheet2!Y234</f>
        <v>1583330.8</v>
      </c>
      <c r="Z10" s="3">
        <f ca="1">Sheet2!Z234</f>
        <v>1583330.8</v>
      </c>
      <c r="AA10" s="3">
        <f ca="1">Sheet2!AA234</f>
        <v>1583330.8</v>
      </c>
      <c r="AB10" s="3">
        <f ca="1">Sheet2!AB234</f>
        <v>1583330.8</v>
      </c>
      <c r="AC10" s="3">
        <f ca="1">Sheet2!AC234</f>
        <v>1583330.8</v>
      </c>
      <c r="AD10" s="3">
        <f ca="1">Sheet2!AD234</f>
        <v>1583361.200000002</v>
      </c>
      <c r="AE10" s="3">
        <f ca="1">Sheet2!AE234</f>
        <v>1714284</v>
      </c>
      <c r="AF10" s="3">
        <f ca="1">Sheet2!AF234</f>
        <v>1714284</v>
      </c>
      <c r="AG10" s="3">
        <f ca="1">Sheet2!AG234</f>
        <v>1714284</v>
      </c>
      <c r="AH10" s="3">
        <f ca="1">Sheet2!AH234</f>
        <v>1714284</v>
      </c>
      <c r="AI10" s="3">
        <f ca="1">Sheet2!AI234</f>
        <v>1714284</v>
      </c>
      <c r="AJ10" s="3">
        <f ca="1">Sheet2!AJ234</f>
        <v>1714284</v>
      </c>
      <c r="AK10" s="3">
        <f ca="1">Sheet2!AK234</f>
        <v>1714284</v>
      </c>
      <c r="AL10" s="3">
        <f ca="1">Sheet2!AL234</f>
        <v>0</v>
      </c>
      <c r="AM10" s="3">
        <f ca="1">Sheet2!AM234</f>
        <v>0</v>
      </c>
      <c r="AN10" s="3">
        <f ca="1">Sheet2!AN234</f>
        <v>0</v>
      </c>
      <c r="AO10" s="3">
        <f ca="1">Sheet2!AO234</f>
        <v>0</v>
      </c>
      <c r="AP10" s="3">
        <f ca="1">Sheet2!AP234</f>
        <v>0</v>
      </c>
      <c r="AQ10" s="3">
        <f ca="1">Sheet2!AQ234</f>
        <v>0</v>
      </c>
      <c r="AR10" s="3">
        <f ca="1">Sheet2!AR234</f>
        <v>0</v>
      </c>
      <c r="AS10" s="3">
        <f ca="1">Sheet2!AS234</f>
        <v>0</v>
      </c>
      <c r="AT10" s="3">
        <f ca="1">Sheet2!AT234</f>
        <v>0</v>
      </c>
      <c r="AU10" s="3">
        <f>Sheet2!AU234</f>
        <v>0</v>
      </c>
      <c r="AV10" s="3">
        <f>Sheet2!AV234</f>
        <v>0</v>
      </c>
      <c r="AW10" s="3">
        <f>Sheet2!AW234</f>
        <v>0</v>
      </c>
      <c r="AX10" s="3">
        <f>Sheet2!AX234</f>
        <v>0</v>
      </c>
      <c r="AY10" s="3">
        <f>Sheet2!AY234</f>
        <v>0</v>
      </c>
      <c r="AZ10" s="3">
        <f>Sheet2!AZ234</f>
        <v>0</v>
      </c>
      <c r="BA10" s="3">
        <f>Sheet2!BA234</f>
        <v>0</v>
      </c>
      <c r="BB10" s="3">
        <f>Sheet2!BB234</f>
        <v>0</v>
      </c>
      <c r="BC10" s="3">
        <f>Sheet2!BC234</f>
        <v>0</v>
      </c>
      <c r="BD10" s="3">
        <f>Sheet2!BD234</f>
        <v>0</v>
      </c>
      <c r="BE10" s="3">
        <f>Sheet2!BE234</f>
        <v>0</v>
      </c>
      <c r="BF10" s="3">
        <f>Sheet2!BF234</f>
        <v>0</v>
      </c>
      <c r="BG10" s="3">
        <f>Sheet2!BG234</f>
        <v>0</v>
      </c>
    </row>
    <row r="11" spans="1:59" ht="17.25">
      <c r="A11" s="23" t="s">
        <v>88</v>
      </c>
      <c r="C11" s="63">
        <f t="shared" ca="1" si="0"/>
        <v>10849622.287444556</v>
      </c>
      <c r="D11" s="3">
        <f ca="1">Sheet2!D235</f>
        <v>0</v>
      </c>
      <c r="E11" s="3">
        <f ca="1">Sheet2!E235</f>
        <v>0</v>
      </c>
      <c r="F11" s="3">
        <f ca="1">Sheet2!F235</f>
        <v>0</v>
      </c>
      <c r="G11" s="3">
        <f ca="1">Sheet2!G235</f>
        <v>0</v>
      </c>
      <c r="H11" s="3">
        <f ca="1">Sheet2!H235</f>
        <v>197265.72168557587</v>
      </c>
      <c r="I11" s="3">
        <f ca="1">Sheet2!I235</f>
        <v>197265.72168557587</v>
      </c>
      <c r="J11" s="3">
        <f ca="1">Sheet2!J235</f>
        <v>197265.72168557587</v>
      </c>
      <c r="K11" s="3">
        <f ca="1">Sheet2!K235</f>
        <v>197265.72168557587</v>
      </c>
      <c r="L11" s="3">
        <f ca="1">Sheet2!L235</f>
        <v>197265.72168557587</v>
      </c>
      <c r="M11" s="3">
        <f ca="1">Sheet2!M235</f>
        <v>197265.72168557587</v>
      </c>
      <c r="N11" s="3">
        <f ca="1">Sheet2!N235</f>
        <v>197265.72168557587</v>
      </c>
      <c r="O11" s="3">
        <f ca="1">Sheet2!O235</f>
        <v>197265.72168557587</v>
      </c>
      <c r="P11" s="3">
        <f ca="1">Sheet2!P235</f>
        <v>197265.72168557587</v>
      </c>
      <c r="Q11" s="3">
        <f ca="1">Sheet2!Q235</f>
        <v>197265.72168557587</v>
      </c>
      <c r="R11" s="3">
        <f ca="1">Sheet2!R235</f>
        <v>197267.89161068443</v>
      </c>
      <c r="S11" s="3">
        <f ca="1">Sheet2!S235</f>
        <v>452067.00762213953</v>
      </c>
      <c r="T11" s="3">
        <f ca="1">Sheet2!T235</f>
        <v>452067.00762213953</v>
      </c>
      <c r="U11" s="3">
        <f ca="1">Sheet2!U235</f>
        <v>452067.00762213953</v>
      </c>
      <c r="V11" s="3">
        <f ca="1">Sheet2!V235</f>
        <v>452067.00762213953</v>
      </c>
      <c r="W11" s="3">
        <f ca="1">Sheet2!W235</f>
        <v>452067.00762213953</v>
      </c>
      <c r="X11" s="3">
        <f ca="1">Sheet2!X235</f>
        <v>452067.00762213953</v>
      </c>
      <c r="Y11" s="3">
        <f ca="1">Sheet2!Y235</f>
        <v>452067.00762213953</v>
      </c>
      <c r="Z11" s="3">
        <f ca="1">Sheet2!Z235</f>
        <v>452067.00762213953</v>
      </c>
      <c r="AA11" s="3">
        <f ca="1">Sheet2!AA235</f>
        <v>452067.00762213953</v>
      </c>
      <c r="AB11" s="3">
        <f ca="1">Sheet2!AB235</f>
        <v>452067.00762213953</v>
      </c>
      <c r="AC11" s="3">
        <f ca="1">Sheet2!AC235</f>
        <v>452067.00762213953</v>
      </c>
      <c r="AD11" s="3">
        <f ca="1">Sheet2!AD235</f>
        <v>452075.68732257397</v>
      </c>
      <c r="AE11" s="3">
        <f ca="1">Sheet2!AE235</f>
        <v>464983.48683028604</v>
      </c>
      <c r="AF11" s="3">
        <f ca="1">Sheet2!AF235</f>
        <v>464983.48683028604</v>
      </c>
      <c r="AG11" s="3">
        <f ca="1">Sheet2!AG235</f>
        <v>464983.48683028604</v>
      </c>
      <c r="AH11" s="3">
        <f ca="1">Sheet2!AH235</f>
        <v>464983.48683028604</v>
      </c>
      <c r="AI11" s="3">
        <f ca="1">Sheet2!AI235</f>
        <v>464983.48683028604</v>
      </c>
      <c r="AJ11" s="3">
        <f ca="1">Sheet2!AJ235</f>
        <v>464983.48683028604</v>
      </c>
      <c r="AK11" s="3">
        <f ca="1">Sheet2!AK235</f>
        <v>464983.48683028604</v>
      </c>
      <c r="AL11" s="3">
        <f ca="1">Sheet2!AL235</f>
        <v>0</v>
      </c>
      <c r="AM11" s="3">
        <f ca="1">Sheet2!AM235</f>
        <v>0</v>
      </c>
      <c r="AN11" s="3">
        <f ca="1">Sheet2!AN235</f>
        <v>0</v>
      </c>
      <c r="AO11" s="3">
        <f ca="1">Sheet2!AO235</f>
        <v>0</v>
      </c>
      <c r="AP11" s="3">
        <f ca="1">Sheet2!AP235</f>
        <v>0</v>
      </c>
      <c r="AQ11" s="3">
        <f ca="1">Sheet2!AQ235</f>
        <v>0</v>
      </c>
      <c r="AR11" s="3">
        <f ca="1">Sheet2!AR235</f>
        <v>0</v>
      </c>
      <c r="AS11" s="3">
        <f ca="1">Sheet2!AS235</f>
        <v>0</v>
      </c>
      <c r="AT11" s="3">
        <f ca="1">Sheet2!AT235</f>
        <v>0</v>
      </c>
      <c r="AU11" s="3">
        <f ca="1">Sheet2!AU235</f>
        <v>0</v>
      </c>
      <c r="AV11" s="3">
        <f ca="1">Sheet2!AV235</f>
        <v>0</v>
      </c>
      <c r="AW11" s="3">
        <f ca="1">Sheet2!AW235</f>
        <v>0</v>
      </c>
      <c r="AX11" s="3">
        <f ca="1">Sheet2!AX235</f>
        <v>0</v>
      </c>
      <c r="AY11" s="3">
        <f ca="1">Sheet2!AY235</f>
        <v>0</v>
      </c>
      <c r="AZ11" s="3">
        <f ca="1">Sheet2!AZ235</f>
        <v>0</v>
      </c>
      <c r="BA11" s="3">
        <f ca="1">Sheet2!BA235</f>
        <v>0</v>
      </c>
      <c r="BB11" s="3">
        <f ca="1">Sheet2!BB235</f>
        <v>0</v>
      </c>
      <c r="BC11" s="3">
        <f ca="1">Sheet2!BC235</f>
        <v>0</v>
      </c>
      <c r="BD11" s="3">
        <f ca="1">Sheet2!BD235</f>
        <v>0</v>
      </c>
      <c r="BE11" s="3">
        <f ca="1">Sheet2!BE235</f>
        <v>0</v>
      </c>
      <c r="BF11" s="3">
        <f ca="1">Sheet2!BF235</f>
        <v>0</v>
      </c>
      <c r="BG11" s="3">
        <f ca="1">Sheet2!BG235</f>
        <v>0</v>
      </c>
    </row>
    <row r="12" spans="1:59" ht="17.25">
      <c r="A12" s="23" t="s">
        <v>89</v>
      </c>
      <c r="B12" s="57"/>
      <c r="C12" s="63">
        <f t="shared" si="0"/>
        <v>0</v>
      </c>
      <c r="D12" s="3">
        <f>Sheet2!D236</f>
        <v>0</v>
      </c>
      <c r="E12" s="3">
        <f>Sheet2!E236</f>
        <v>0</v>
      </c>
      <c r="F12" s="3">
        <f>Sheet2!F236</f>
        <v>0</v>
      </c>
      <c r="G12" s="3">
        <f>Sheet2!G236</f>
        <v>0</v>
      </c>
      <c r="H12" s="3">
        <f>Sheet2!H236</f>
        <v>0</v>
      </c>
      <c r="I12" s="3">
        <f>Sheet2!I236</f>
        <v>0</v>
      </c>
      <c r="J12" s="3">
        <f>Sheet2!J236</f>
        <v>0</v>
      </c>
      <c r="K12" s="3">
        <f>Sheet2!K236</f>
        <v>0</v>
      </c>
      <c r="L12" s="3">
        <f>Sheet2!L236</f>
        <v>0</v>
      </c>
      <c r="M12" s="3">
        <f>Sheet2!M236</f>
        <v>0</v>
      </c>
      <c r="N12" s="3">
        <f>Sheet2!N236</f>
        <v>0</v>
      </c>
      <c r="O12" s="3">
        <f>Sheet2!O236</f>
        <v>0</v>
      </c>
      <c r="P12" s="3">
        <f>Sheet2!P236</f>
        <v>0</v>
      </c>
      <c r="Q12" s="3">
        <f>Sheet2!Q236</f>
        <v>0</v>
      </c>
      <c r="R12" s="3">
        <f>Sheet2!R236</f>
        <v>0</v>
      </c>
      <c r="S12" s="3">
        <f>Sheet2!S236</f>
        <v>0</v>
      </c>
      <c r="T12" s="3">
        <f>Sheet2!T236</f>
        <v>0</v>
      </c>
      <c r="U12" s="3">
        <f>Sheet2!U236</f>
        <v>0</v>
      </c>
      <c r="V12" s="3">
        <f>Sheet2!V236</f>
        <v>0</v>
      </c>
      <c r="W12" s="3">
        <f>Sheet2!W236</f>
        <v>0</v>
      </c>
      <c r="X12" s="3">
        <f>Sheet2!X236</f>
        <v>0</v>
      </c>
      <c r="Y12" s="3">
        <f>Sheet2!Y236</f>
        <v>0</v>
      </c>
      <c r="Z12" s="3">
        <f>Sheet2!Z236</f>
        <v>0</v>
      </c>
      <c r="AA12" s="3">
        <f>Sheet2!AA236</f>
        <v>0</v>
      </c>
      <c r="AB12" s="3">
        <f>Sheet2!AB236</f>
        <v>0</v>
      </c>
      <c r="AC12" s="3">
        <f>Sheet2!AC236</f>
        <v>0</v>
      </c>
      <c r="AD12" s="3">
        <f>Sheet2!AD236</f>
        <v>0</v>
      </c>
      <c r="AE12" s="3">
        <f>Sheet2!AE236</f>
        <v>0</v>
      </c>
      <c r="AF12" s="3">
        <f>Sheet2!AF236</f>
        <v>0</v>
      </c>
      <c r="AG12" s="3">
        <f>Sheet2!AG236</f>
        <v>0</v>
      </c>
      <c r="AH12" s="3">
        <f>Sheet2!AH236</f>
        <v>0</v>
      </c>
      <c r="AI12" s="3">
        <f>Sheet2!AI236</f>
        <v>0</v>
      </c>
      <c r="AJ12" s="3">
        <f>Sheet2!AJ236</f>
        <v>0</v>
      </c>
      <c r="AK12" s="3">
        <f>Sheet2!AK236</f>
        <v>0</v>
      </c>
      <c r="AL12" s="3">
        <f>Sheet2!AL236</f>
        <v>0</v>
      </c>
      <c r="AM12" s="3">
        <f>Sheet2!AM236</f>
        <v>0</v>
      </c>
      <c r="AN12" s="3">
        <f>Sheet2!AN236</f>
        <v>0</v>
      </c>
      <c r="AO12" s="3">
        <f>Sheet2!AO236</f>
        <v>0</v>
      </c>
      <c r="AP12" s="3">
        <f>Sheet2!AP236</f>
        <v>0</v>
      </c>
      <c r="AQ12" s="3">
        <f>Sheet2!AQ236</f>
        <v>0</v>
      </c>
      <c r="AR12" s="3">
        <f>Sheet2!AR236</f>
        <v>0</v>
      </c>
      <c r="AS12" s="3">
        <f>Sheet2!AS236</f>
        <v>0</v>
      </c>
      <c r="AT12" s="3">
        <f>Sheet2!AT236</f>
        <v>0</v>
      </c>
      <c r="AU12" s="3">
        <f>Sheet2!AU236</f>
        <v>0</v>
      </c>
      <c r="AV12" s="3">
        <f>Sheet2!AV236</f>
        <v>0</v>
      </c>
      <c r="AW12" s="3">
        <f>Sheet2!AW236</f>
        <v>0</v>
      </c>
      <c r="AX12" s="3">
        <f>Sheet2!AX236</f>
        <v>0</v>
      </c>
      <c r="AY12" s="3">
        <f>Sheet2!AY236</f>
        <v>0</v>
      </c>
      <c r="AZ12" s="3">
        <f>Sheet2!AZ236</f>
        <v>0</v>
      </c>
      <c r="BA12" s="3">
        <f>Sheet2!BA236</f>
        <v>0</v>
      </c>
      <c r="BB12" s="3">
        <f>Sheet2!BB236</f>
        <v>0</v>
      </c>
      <c r="BC12" s="3">
        <f>Sheet2!BC236</f>
        <v>0</v>
      </c>
      <c r="BD12" s="3">
        <f>Sheet2!BD236</f>
        <v>0</v>
      </c>
      <c r="BE12" s="3">
        <f>Sheet2!BE236</f>
        <v>0</v>
      </c>
      <c r="BF12" s="3">
        <f>Sheet2!BF236</f>
        <v>0</v>
      </c>
      <c r="BG12" s="3">
        <f>Sheet2!BG236</f>
        <v>0</v>
      </c>
    </row>
    <row r="13" spans="1:59" ht="15">
      <c r="A13" s="30" t="s">
        <v>113</v>
      </c>
      <c r="B13" t="s">
        <v>142</v>
      </c>
      <c r="C13" s="63">
        <f t="shared" ca="1" si="0"/>
        <v>57299982.000000007</v>
      </c>
      <c r="D13" s="3">
        <f ca="1">Sheet2!D237</f>
        <v>0</v>
      </c>
      <c r="E13" s="3">
        <f ca="1">Sheet2!E237</f>
        <v>0</v>
      </c>
      <c r="F13" s="3">
        <f ca="1">Sheet2!F237</f>
        <v>0</v>
      </c>
      <c r="G13" s="3">
        <f ca="1">Sheet2!G237</f>
        <v>0</v>
      </c>
      <c r="H13" s="3">
        <f ca="1">Sheet2!H237</f>
        <v>0</v>
      </c>
      <c r="I13" s="3">
        <f ca="1">Sheet2!I237</f>
        <v>0</v>
      </c>
      <c r="J13" s="3">
        <f ca="1">Sheet2!J237</f>
        <v>0</v>
      </c>
      <c r="K13" s="3">
        <f ca="1">Sheet2!K237</f>
        <v>0</v>
      </c>
      <c r="L13" s="3">
        <f ca="1">Sheet2!L237</f>
        <v>0</v>
      </c>
      <c r="M13" s="3">
        <f ca="1">Sheet2!M237</f>
        <v>0</v>
      </c>
      <c r="N13" s="3">
        <f ca="1">Sheet2!N237</f>
        <v>0</v>
      </c>
      <c r="O13" s="3">
        <f ca="1">Sheet2!O237</f>
        <v>0</v>
      </c>
      <c r="P13" s="3">
        <f ca="1">Sheet2!P237</f>
        <v>0</v>
      </c>
      <c r="Q13" s="3">
        <f ca="1">Sheet2!Q237</f>
        <v>0</v>
      </c>
      <c r="R13" s="3">
        <f ca="1">Sheet2!R237</f>
        <v>0</v>
      </c>
      <c r="S13" s="3">
        <f ca="1">Sheet2!S237</f>
        <v>0</v>
      </c>
      <c r="T13" s="3">
        <f ca="1">Sheet2!T237</f>
        <v>0</v>
      </c>
      <c r="U13" s="3">
        <f ca="1">Sheet2!U237</f>
        <v>0</v>
      </c>
      <c r="V13" s="3">
        <f ca="1">Sheet2!V237</f>
        <v>0</v>
      </c>
      <c r="W13" s="3">
        <f ca="1">Sheet2!W237</f>
        <v>0</v>
      </c>
      <c r="X13" s="3">
        <f ca="1">Sheet2!X237</f>
        <v>25049977.199999999</v>
      </c>
      <c r="Y13" s="3">
        <f ca="1">Sheet2!Y237</f>
        <v>0</v>
      </c>
      <c r="Z13" s="3">
        <f ca="1">Sheet2!Z237</f>
        <v>0</v>
      </c>
      <c r="AA13" s="3">
        <f ca="1">Sheet2!AA237</f>
        <v>0</v>
      </c>
      <c r="AB13" s="3">
        <f ca="1">Sheet2!AB237</f>
        <v>0</v>
      </c>
      <c r="AC13" s="3">
        <f ca="1">Sheet2!AC237</f>
        <v>2374996.1999999997</v>
      </c>
      <c r="AD13" s="3">
        <f ca="1">Sheet2!AD237</f>
        <v>2374996.1999999997</v>
      </c>
      <c r="AE13" s="3">
        <f ca="1">Sheet2!AE237</f>
        <v>2374996.1999999997</v>
      </c>
      <c r="AF13" s="3">
        <f ca="1">Sheet2!AF237</f>
        <v>2374996.1999999997</v>
      </c>
      <c r="AG13" s="3">
        <f ca="1">Sheet2!AG237</f>
        <v>2374996.1999999997</v>
      </c>
      <c r="AH13" s="3">
        <f ca="1">Sheet2!AH237</f>
        <v>2375041.8000000031</v>
      </c>
      <c r="AI13" s="3">
        <f ca="1">Sheet2!AI237</f>
        <v>2571426</v>
      </c>
      <c r="AJ13" s="3">
        <f ca="1">Sheet2!AJ237</f>
        <v>2571426</v>
      </c>
      <c r="AK13" s="3">
        <f ca="1">Sheet2!AK237</f>
        <v>2571426</v>
      </c>
      <c r="AL13" s="3">
        <f ca="1">Sheet2!AL237</f>
        <v>2571426</v>
      </c>
      <c r="AM13" s="3">
        <f ca="1">Sheet2!AM237</f>
        <v>2571426</v>
      </c>
      <c r="AN13" s="3">
        <f ca="1">Sheet2!AN237</f>
        <v>2571426</v>
      </c>
      <c r="AO13" s="3">
        <f ca="1">Sheet2!AO237</f>
        <v>2571426</v>
      </c>
      <c r="AP13" s="3">
        <f ca="1">Sheet2!AP237</f>
        <v>0</v>
      </c>
      <c r="AQ13" s="3">
        <f ca="1">Sheet2!AQ237</f>
        <v>0</v>
      </c>
      <c r="AR13" s="3">
        <f ca="1">Sheet2!AR237</f>
        <v>0</v>
      </c>
      <c r="AS13" s="3">
        <f ca="1">Sheet2!AS237</f>
        <v>0</v>
      </c>
      <c r="AT13" s="3">
        <f ca="1">Sheet2!AT237</f>
        <v>0</v>
      </c>
      <c r="AU13" s="3">
        <f ca="1">Sheet2!AU237</f>
        <v>0</v>
      </c>
      <c r="AV13" s="3">
        <f ca="1">Sheet2!AV237</f>
        <v>0</v>
      </c>
      <c r="AW13" s="3">
        <f ca="1">Sheet2!AW237</f>
        <v>0</v>
      </c>
      <c r="AX13" s="3">
        <f ca="1">Sheet2!AX237</f>
        <v>0</v>
      </c>
      <c r="AY13" s="3">
        <f ca="1">Sheet2!AY237</f>
        <v>0</v>
      </c>
      <c r="AZ13" s="3">
        <f ca="1">Sheet2!AZ237</f>
        <v>0</v>
      </c>
      <c r="BA13" s="3">
        <f ca="1">Sheet2!BA237</f>
        <v>0</v>
      </c>
      <c r="BB13" s="3">
        <f ca="1">Sheet2!BB237</f>
        <v>0</v>
      </c>
      <c r="BC13" s="3">
        <f ca="1">Sheet2!BC237</f>
        <v>0</v>
      </c>
      <c r="BD13" s="3">
        <f ca="1">Sheet2!BD237</f>
        <v>0</v>
      </c>
      <c r="BE13" s="3">
        <f ca="1">Sheet2!BE237</f>
        <v>0</v>
      </c>
      <c r="BF13" s="3">
        <f ca="1">Sheet2!BF237</f>
        <v>0</v>
      </c>
      <c r="BG13" s="3">
        <f ca="1">Sheet2!BG237</f>
        <v>0</v>
      </c>
    </row>
    <row r="14" spans="1:59" ht="17.25">
      <c r="A14" s="23" t="s">
        <v>90</v>
      </c>
      <c r="B14" t="s">
        <v>143</v>
      </c>
      <c r="C14" s="63">
        <f t="shared" si="0"/>
        <v>108468.45333333324</v>
      </c>
      <c r="D14" s="3">
        <f>Sheet2!D238</f>
        <v>7747.7466666666669</v>
      </c>
      <c r="E14" s="3">
        <f>Sheet2!E238</f>
        <v>7747.7466666666669</v>
      </c>
      <c r="F14" s="3">
        <f>Sheet2!F238</f>
        <v>7747.7466666666669</v>
      </c>
      <c r="G14" s="3">
        <f>Sheet2!G238</f>
        <v>1936.9366666666667</v>
      </c>
      <c r="H14" s="3">
        <f>Sheet2!H238</f>
        <v>1936.9366666666667</v>
      </c>
      <c r="I14" s="3">
        <f>Sheet2!I238</f>
        <v>1936.9366666666667</v>
      </c>
      <c r="J14" s="3">
        <f>Sheet2!J238</f>
        <v>1936.9366666666667</v>
      </c>
      <c r="K14" s="3">
        <f>Sheet2!K238</f>
        <v>1936.9366666666667</v>
      </c>
      <c r="L14" s="3">
        <f>Sheet2!L238</f>
        <v>1936.9366666666667</v>
      </c>
      <c r="M14" s="3">
        <f>Sheet2!M238</f>
        <v>1936.9366666666667</v>
      </c>
      <c r="N14" s="3">
        <f>Sheet2!N238</f>
        <v>1936.9366666666667</v>
      </c>
      <c r="O14" s="3">
        <f>Sheet2!O238</f>
        <v>1936.9366666666667</v>
      </c>
      <c r="P14" s="3">
        <f>Sheet2!P238</f>
        <v>1936.9366666666667</v>
      </c>
      <c r="Q14" s="3">
        <f>Sheet2!Q238</f>
        <v>1936.9366666666667</v>
      </c>
      <c r="R14" s="3">
        <f>Sheet2!R238</f>
        <v>1936.9366666666667</v>
      </c>
      <c r="S14" s="3">
        <f>Sheet2!S238</f>
        <v>1936.9366666666667</v>
      </c>
      <c r="T14" s="3">
        <f>Sheet2!T238</f>
        <v>1936.9366666666667</v>
      </c>
      <c r="U14" s="3">
        <f>Sheet2!U238</f>
        <v>1936.9366666666667</v>
      </c>
      <c r="V14" s="3">
        <f>Sheet2!V238</f>
        <v>1936.9366666666667</v>
      </c>
      <c r="W14" s="3">
        <f>Sheet2!W238</f>
        <v>1936.9366666666667</v>
      </c>
      <c r="X14" s="3">
        <f>Sheet2!X238</f>
        <v>1936.9366666666667</v>
      </c>
      <c r="Y14" s="3">
        <f>Sheet2!Y238</f>
        <v>1936.9366666666667</v>
      </c>
      <c r="Z14" s="3">
        <f>Sheet2!Z238</f>
        <v>1936.9366666666667</v>
      </c>
      <c r="AA14" s="3">
        <f>Sheet2!AA238</f>
        <v>1936.9366666666667</v>
      </c>
      <c r="AB14" s="3">
        <f>Sheet2!AB238</f>
        <v>1936.9366666666667</v>
      </c>
      <c r="AC14" s="3">
        <f>Sheet2!AC238</f>
        <v>1936.9366666666667</v>
      </c>
      <c r="AD14" s="3">
        <f>Sheet2!AD238</f>
        <v>1936.9366666666667</v>
      </c>
      <c r="AE14" s="3">
        <f>Sheet2!AE238</f>
        <v>1936.9366666666667</v>
      </c>
      <c r="AF14" s="3">
        <f>Sheet2!AF238</f>
        <v>1936.9366666666667</v>
      </c>
      <c r="AG14" s="3">
        <f>Sheet2!AG238</f>
        <v>1936.9366666666667</v>
      </c>
      <c r="AH14" s="3">
        <f>Sheet2!AH238</f>
        <v>1936.9366666666667</v>
      </c>
      <c r="AI14" s="3">
        <f>Sheet2!AI238</f>
        <v>1936.9366666666667</v>
      </c>
      <c r="AJ14" s="3">
        <f>Sheet2!AJ238</f>
        <v>1936.9366666666667</v>
      </c>
      <c r="AK14" s="3">
        <f>Sheet2!AK238</f>
        <v>1936.9366666666667</v>
      </c>
      <c r="AL14" s="3">
        <f>Sheet2!AL238</f>
        <v>1936.9366666666667</v>
      </c>
      <c r="AM14" s="3">
        <f>Sheet2!AM238</f>
        <v>1936.9366666666667</v>
      </c>
      <c r="AN14" s="3">
        <f>Sheet2!AN238</f>
        <v>1936.9366666666667</v>
      </c>
      <c r="AO14" s="3">
        <f>Sheet2!AO238</f>
        <v>1936.9366666666667</v>
      </c>
      <c r="AP14" s="3">
        <f>Sheet2!AP238</f>
        <v>1936.9366666666667</v>
      </c>
      <c r="AQ14" s="3">
        <f>Sheet2!AQ238</f>
        <v>1936.9366666666667</v>
      </c>
      <c r="AR14" s="3">
        <f>Sheet2!AR238</f>
        <v>1936.9366666666667</v>
      </c>
      <c r="AS14" s="3">
        <f>Sheet2!AS238</f>
        <v>1936.9366666666667</v>
      </c>
      <c r="AT14" s="3">
        <f>Sheet2!AT238</f>
        <v>1936.9366666666667</v>
      </c>
      <c r="AU14" s="3">
        <f>Sheet2!AU238</f>
        <v>1936.9366666666667</v>
      </c>
      <c r="AV14" s="3">
        <f>Sheet2!AV238</f>
        <v>1936.9366666666667</v>
      </c>
      <c r="AW14" s="3">
        <f>Sheet2!AW238</f>
        <v>1936.9366666666667</v>
      </c>
      <c r="AX14" s="3">
        <f>Sheet2!AX238</f>
        <v>1936.9366666666667</v>
      </c>
      <c r="AY14" s="3">
        <f>Sheet2!AY238</f>
        <v>1936.9366666666667</v>
      </c>
      <c r="AZ14" s="3">
        <f>Sheet2!AZ238</f>
        <v>1936.9366666666667</v>
      </c>
      <c r="BA14" s="3">
        <f>Sheet2!BA238</f>
        <v>1936.9366666666667</v>
      </c>
      <c r="BB14" s="3">
        <f>Sheet2!BB238</f>
        <v>1936.9366666666667</v>
      </c>
      <c r="BC14" s="3">
        <f>Sheet2!BC238</f>
        <v>0</v>
      </c>
      <c r="BD14" s="3">
        <f>Sheet2!BD238</f>
        <v>0</v>
      </c>
      <c r="BE14" s="3">
        <f>Sheet2!BE238</f>
        <v>0</v>
      </c>
      <c r="BF14" s="3">
        <f>Sheet2!BF238</f>
        <v>0</v>
      </c>
      <c r="BG14" s="3">
        <f>Sheet2!BG238</f>
        <v>0</v>
      </c>
    </row>
    <row r="15" spans="1:59" ht="17.25">
      <c r="A15" s="23" t="s">
        <v>91</v>
      </c>
      <c r="B15" t="s">
        <v>143</v>
      </c>
      <c r="C15" s="63">
        <f t="shared" si="0"/>
        <v>155141.1400000001</v>
      </c>
      <c r="D15" s="3">
        <f>Sheet2!D239</f>
        <v>11081.51</v>
      </c>
      <c r="E15" s="3">
        <f>Sheet2!E239</f>
        <v>11081.51</v>
      </c>
      <c r="F15" s="3">
        <f>Sheet2!F239</f>
        <v>11081.51</v>
      </c>
      <c r="G15" s="3">
        <f>Sheet2!G239</f>
        <v>2770.3775000000001</v>
      </c>
      <c r="H15" s="3">
        <f>Sheet2!H239</f>
        <v>2770.3775000000001</v>
      </c>
      <c r="I15" s="3">
        <f>Sheet2!I239</f>
        <v>2770.3775000000001</v>
      </c>
      <c r="J15" s="3">
        <f>Sheet2!J239</f>
        <v>2770.3775000000001</v>
      </c>
      <c r="K15" s="3">
        <f>Sheet2!K239</f>
        <v>2770.3775000000001</v>
      </c>
      <c r="L15" s="3">
        <f>Sheet2!L239</f>
        <v>2770.3775000000001</v>
      </c>
      <c r="M15" s="3">
        <f>Sheet2!M239</f>
        <v>2770.3775000000001</v>
      </c>
      <c r="N15" s="3">
        <f>Sheet2!N239</f>
        <v>2770.3775000000001</v>
      </c>
      <c r="O15" s="3">
        <f>Sheet2!O239</f>
        <v>2770.3775000000001</v>
      </c>
      <c r="P15" s="3">
        <f>Sheet2!P239</f>
        <v>2770.3775000000001</v>
      </c>
      <c r="Q15" s="3">
        <f>Sheet2!Q239</f>
        <v>2770.3775000000001</v>
      </c>
      <c r="R15" s="3">
        <f>Sheet2!R239</f>
        <v>2770.3775000000001</v>
      </c>
      <c r="S15" s="3">
        <f>Sheet2!S239</f>
        <v>2770.3775000000001</v>
      </c>
      <c r="T15" s="3">
        <f>Sheet2!T239</f>
        <v>2770.3775000000001</v>
      </c>
      <c r="U15" s="3">
        <f>Sheet2!U239</f>
        <v>2770.3775000000001</v>
      </c>
      <c r="V15" s="3">
        <f>Sheet2!V239</f>
        <v>2770.3775000000001</v>
      </c>
      <c r="W15" s="3">
        <f>Sheet2!W239</f>
        <v>2770.3775000000001</v>
      </c>
      <c r="X15" s="3">
        <f>Sheet2!X239</f>
        <v>2770.3775000000001</v>
      </c>
      <c r="Y15" s="3">
        <f>Sheet2!Y239</f>
        <v>2770.3775000000001</v>
      </c>
      <c r="Z15" s="3">
        <f>Sheet2!Z239</f>
        <v>2770.3775000000001</v>
      </c>
      <c r="AA15" s="3">
        <f>Sheet2!AA239</f>
        <v>2770.3775000000001</v>
      </c>
      <c r="AB15" s="3">
        <f>Sheet2!AB239</f>
        <v>2770.3775000000001</v>
      </c>
      <c r="AC15" s="3">
        <f>Sheet2!AC239</f>
        <v>2770.3775000000001</v>
      </c>
      <c r="AD15" s="3">
        <f>Sheet2!AD239</f>
        <v>2770.3775000000001</v>
      </c>
      <c r="AE15" s="3">
        <f>Sheet2!AE239</f>
        <v>2770.3775000000001</v>
      </c>
      <c r="AF15" s="3">
        <f>Sheet2!AF239</f>
        <v>2770.3775000000001</v>
      </c>
      <c r="AG15" s="3">
        <f>Sheet2!AG239</f>
        <v>2770.3775000000001</v>
      </c>
      <c r="AH15" s="3">
        <f>Sheet2!AH239</f>
        <v>2770.3775000000001</v>
      </c>
      <c r="AI15" s="3">
        <f>Sheet2!AI239</f>
        <v>2770.3775000000001</v>
      </c>
      <c r="AJ15" s="3">
        <f>Sheet2!AJ239</f>
        <v>2770.3775000000001</v>
      </c>
      <c r="AK15" s="3">
        <f>Sheet2!AK239</f>
        <v>2770.3775000000001</v>
      </c>
      <c r="AL15" s="3">
        <f>Sheet2!AL239</f>
        <v>2770.3775000000001</v>
      </c>
      <c r="AM15" s="3">
        <f>Sheet2!AM239</f>
        <v>2770.3775000000001</v>
      </c>
      <c r="AN15" s="3">
        <f>Sheet2!AN239</f>
        <v>2770.3775000000001</v>
      </c>
      <c r="AO15" s="3">
        <f>Sheet2!AO239</f>
        <v>2770.3775000000001</v>
      </c>
      <c r="AP15" s="3">
        <f>Sheet2!AP239</f>
        <v>2770.3775000000001</v>
      </c>
      <c r="AQ15" s="3">
        <f>Sheet2!AQ239</f>
        <v>2770.3775000000001</v>
      </c>
      <c r="AR15" s="3">
        <f>Sheet2!AR239</f>
        <v>2770.3775000000001</v>
      </c>
      <c r="AS15" s="3">
        <f>Sheet2!AS239</f>
        <v>2770.3775000000001</v>
      </c>
      <c r="AT15" s="3">
        <f>Sheet2!AT239</f>
        <v>2770.3775000000001</v>
      </c>
      <c r="AU15" s="3">
        <f>Sheet2!AU239</f>
        <v>2770.3775000000001</v>
      </c>
      <c r="AV15" s="3">
        <f>Sheet2!AV239</f>
        <v>2770.3775000000001</v>
      </c>
      <c r="AW15" s="3">
        <f>Sheet2!AW239</f>
        <v>2770.3775000000001</v>
      </c>
      <c r="AX15" s="3">
        <f>Sheet2!AX239</f>
        <v>2770.3775000000001</v>
      </c>
      <c r="AY15" s="3">
        <f>Sheet2!AY239</f>
        <v>2770.3775000000001</v>
      </c>
      <c r="AZ15" s="3">
        <f>Sheet2!AZ239</f>
        <v>2770.3775000000001</v>
      </c>
      <c r="BA15" s="3">
        <f>Sheet2!BA239</f>
        <v>2770.3775000000001</v>
      </c>
      <c r="BB15" s="3">
        <f>Sheet2!BB239</f>
        <v>2770.3775000000001</v>
      </c>
      <c r="BC15" s="3">
        <f>Sheet2!BC239</f>
        <v>0</v>
      </c>
      <c r="BD15" s="3">
        <f>Sheet2!BD239</f>
        <v>0</v>
      </c>
      <c r="BE15" s="3">
        <f>Sheet2!BE239</f>
        <v>0</v>
      </c>
      <c r="BF15" s="3">
        <f>Sheet2!BF239</f>
        <v>0</v>
      </c>
      <c r="BG15" s="3">
        <f>Sheet2!BG239</f>
        <v>0</v>
      </c>
    </row>
    <row r="16" spans="1:59" ht="17.25">
      <c r="A16" s="23" t="s">
        <v>92</v>
      </c>
      <c r="B16" t="s">
        <v>143</v>
      </c>
      <c r="C16" s="63">
        <f t="shared" si="0"/>
        <v>109307.3333333334</v>
      </c>
      <c r="D16" s="3">
        <f>Sheet2!D240</f>
        <v>7807.666666666667</v>
      </c>
      <c r="E16" s="3">
        <f>Sheet2!E240</f>
        <v>7807.666666666667</v>
      </c>
      <c r="F16" s="3">
        <f>Sheet2!F240</f>
        <v>7807.666666666667</v>
      </c>
      <c r="G16" s="3">
        <f>Sheet2!G240</f>
        <v>1951.9166666666667</v>
      </c>
      <c r="H16" s="3">
        <f>Sheet2!H240</f>
        <v>1951.9166666666667</v>
      </c>
      <c r="I16" s="3">
        <f>Sheet2!I240</f>
        <v>1951.9166666666667</v>
      </c>
      <c r="J16" s="3">
        <f>Sheet2!J240</f>
        <v>1951.9166666666667</v>
      </c>
      <c r="K16" s="3">
        <f>Sheet2!K240</f>
        <v>1951.9166666666667</v>
      </c>
      <c r="L16" s="3">
        <f>Sheet2!L240</f>
        <v>1951.9166666666667</v>
      </c>
      <c r="M16" s="3">
        <f>Sheet2!M240</f>
        <v>1951.9166666666667</v>
      </c>
      <c r="N16" s="3">
        <f>Sheet2!N240</f>
        <v>1951.9166666666667</v>
      </c>
      <c r="O16" s="3">
        <f>Sheet2!O240</f>
        <v>1951.9166666666667</v>
      </c>
      <c r="P16" s="3">
        <f>Sheet2!P240</f>
        <v>1951.9166666666667</v>
      </c>
      <c r="Q16" s="3">
        <f>Sheet2!Q240</f>
        <v>1951.9166666666667</v>
      </c>
      <c r="R16" s="3">
        <f>Sheet2!R240</f>
        <v>1951.9166666666667</v>
      </c>
      <c r="S16" s="3">
        <f>Sheet2!S240</f>
        <v>1951.9166666666667</v>
      </c>
      <c r="T16" s="3">
        <f>Sheet2!T240</f>
        <v>1951.9166666666667</v>
      </c>
      <c r="U16" s="3">
        <f>Sheet2!U240</f>
        <v>1951.9166666666667</v>
      </c>
      <c r="V16" s="3">
        <f>Sheet2!V240</f>
        <v>1951.9166666666667</v>
      </c>
      <c r="W16" s="3">
        <f>Sheet2!W240</f>
        <v>1951.9166666666667</v>
      </c>
      <c r="X16" s="3">
        <f>Sheet2!X240</f>
        <v>1951.9166666666667</v>
      </c>
      <c r="Y16" s="3">
        <f>Sheet2!Y240</f>
        <v>1951.9166666666667</v>
      </c>
      <c r="Z16" s="3">
        <f>Sheet2!Z240</f>
        <v>1951.9166666666667</v>
      </c>
      <c r="AA16" s="3">
        <f>Sheet2!AA240</f>
        <v>1951.9166666666667</v>
      </c>
      <c r="AB16" s="3">
        <f>Sheet2!AB240</f>
        <v>1951.9166666666667</v>
      </c>
      <c r="AC16" s="3">
        <f>Sheet2!AC240</f>
        <v>1951.9166666666667</v>
      </c>
      <c r="AD16" s="3">
        <f>Sheet2!AD240</f>
        <v>1951.9166666666667</v>
      </c>
      <c r="AE16" s="3">
        <f>Sheet2!AE240</f>
        <v>1951.9166666666667</v>
      </c>
      <c r="AF16" s="3">
        <f>Sheet2!AF240</f>
        <v>1951.9166666666667</v>
      </c>
      <c r="AG16" s="3">
        <f>Sheet2!AG240</f>
        <v>1951.9166666666667</v>
      </c>
      <c r="AH16" s="3">
        <f>Sheet2!AH240</f>
        <v>1951.9166666666667</v>
      </c>
      <c r="AI16" s="3">
        <f>Sheet2!AI240</f>
        <v>1951.9166666666667</v>
      </c>
      <c r="AJ16" s="3">
        <f>Sheet2!AJ240</f>
        <v>1951.9166666666667</v>
      </c>
      <c r="AK16" s="3">
        <f>Sheet2!AK240</f>
        <v>1951.9166666666667</v>
      </c>
      <c r="AL16" s="3">
        <f>Sheet2!AL240</f>
        <v>1951.9166666666667</v>
      </c>
      <c r="AM16" s="3">
        <f>Sheet2!AM240</f>
        <v>1951.9166666666667</v>
      </c>
      <c r="AN16" s="3">
        <f>Sheet2!AN240</f>
        <v>1951.9166666666667</v>
      </c>
      <c r="AO16" s="3">
        <f>Sheet2!AO240</f>
        <v>1951.9166666666667</v>
      </c>
      <c r="AP16" s="3">
        <f>Sheet2!AP240</f>
        <v>1951.9166666666667</v>
      </c>
      <c r="AQ16" s="3">
        <f>Sheet2!AQ240</f>
        <v>1951.9166666666667</v>
      </c>
      <c r="AR16" s="3">
        <f>Sheet2!AR240</f>
        <v>1951.9166666666667</v>
      </c>
      <c r="AS16" s="3">
        <f>Sheet2!AS240</f>
        <v>1951.9166666666667</v>
      </c>
      <c r="AT16" s="3">
        <f>Sheet2!AT240</f>
        <v>1951.9166666666667</v>
      </c>
      <c r="AU16" s="3">
        <f>Sheet2!AU240</f>
        <v>1951.9166666666667</v>
      </c>
      <c r="AV16" s="3">
        <f>Sheet2!AV240</f>
        <v>1951.9166666666667</v>
      </c>
      <c r="AW16" s="3">
        <f>Sheet2!AW240</f>
        <v>1951.9166666666667</v>
      </c>
      <c r="AX16" s="3">
        <f>Sheet2!AX240</f>
        <v>1951.9166666666667</v>
      </c>
      <c r="AY16" s="3">
        <f>Sheet2!AY240</f>
        <v>1951.9166666666667</v>
      </c>
      <c r="AZ16" s="3">
        <f>Sheet2!AZ240</f>
        <v>1951.9166666666667</v>
      </c>
      <c r="BA16" s="3">
        <f>Sheet2!BA240</f>
        <v>1951.9166666666667</v>
      </c>
      <c r="BB16" s="3">
        <f>Sheet2!BB240</f>
        <v>1951.9166666666667</v>
      </c>
      <c r="BC16" s="3">
        <f>Sheet2!BC240</f>
        <v>0</v>
      </c>
      <c r="BD16" s="3">
        <f>Sheet2!BD240</f>
        <v>0</v>
      </c>
      <c r="BE16" s="3">
        <f>Sheet2!BE240</f>
        <v>0</v>
      </c>
      <c r="BF16" s="3">
        <f>Sheet2!BF240</f>
        <v>0</v>
      </c>
      <c r="BG16" s="3">
        <f>Sheet2!BG240</f>
        <v>0</v>
      </c>
    </row>
    <row r="17" spans="1:59" ht="17.25">
      <c r="A17" s="23" t="s">
        <v>93</v>
      </c>
      <c r="B17" t="s">
        <v>147</v>
      </c>
      <c r="C17" s="63" t="e">
        <f t="shared" ca="1" si="0"/>
        <v>#DIV/0!</v>
      </c>
      <c r="D17" s="3">
        <f ca="1">D4-D6-D8-SUM(D10:D14)+SUM(D15:D16)</f>
        <v>11141.43</v>
      </c>
      <c r="E17" s="3">
        <f t="shared" ref="E17:BG17" ca="1" si="3">E4-E6-E8-SUM(E10:E14)+SUM(E15:E16)</f>
        <v>11141.43</v>
      </c>
      <c r="F17" s="3">
        <f t="shared" ca="1" si="3"/>
        <v>11141.43</v>
      </c>
      <c r="G17" s="3" t="e">
        <f t="shared" ca="1" si="3"/>
        <v>#DIV/0!</v>
      </c>
      <c r="H17" s="3">
        <f t="shared" ca="1" si="3"/>
        <v>-849025.16418557591</v>
      </c>
      <c r="I17" s="3">
        <f t="shared" ca="1" si="3"/>
        <v>-849025.16418557591</v>
      </c>
      <c r="J17" s="3">
        <f t="shared" ca="1" si="3"/>
        <v>-849025.16418557591</v>
      </c>
      <c r="K17" s="3">
        <f t="shared" ca="1" si="3"/>
        <v>-849025.16418557591</v>
      </c>
      <c r="L17" s="3">
        <f t="shared" ca="1" si="3"/>
        <v>-849025.16418557591</v>
      </c>
      <c r="M17" s="3">
        <f t="shared" ca="1" si="3"/>
        <v>-849025.16418557591</v>
      </c>
      <c r="N17" s="3">
        <f t="shared" ca="1" si="3"/>
        <v>-849025.16418557591</v>
      </c>
      <c r="O17" s="3">
        <f t="shared" ca="1" si="3"/>
        <v>-849025.16418557591</v>
      </c>
      <c r="P17" s="3">
        <f t="shared" ca="1" si="3"/>
        <v>-849025.16418557591</v>
      </c>
      <c r="Q17" s="3">
        <f t="shared" ca="1" si="3"/>
        <v>-849025.16418557591</v>
      </c>
      <c r="R17" s="3">
        <f t="shared" ca="1" si="3"/>
        <v>-849034.53411068476</v>
      </c>
      <c r="S17" s="3">
        <f t="shared" ca="1" si="3"/>
        <v>-2032612.4501221396</v>
      </c>
      <c r="T17" s="3">
        <f t="shared" ca="1" si="3"/>
        <v>-2032612.4501221396</v>
      </c>
      <c r="U17" s="3">
        <f t="shared" ca="1" si="3"/>
        <v>-2032612.4501221396</v>
      </c>
      <c r="V17" s="3">
        <f t="shared" ca="1" si="3"/>
        <v>-2032612.4501221396</v>
      </c>
      <c r="W17" s="3">
        <f t="shared" ca="1" si="3"/>
        <v>-2032612.4501221396</v>
      </c>
      <c r="X17" s="3">
        <f t="shared" ca="1" si="3"/>
        <v>508727511.01613325</v>
      </c>
      <c r="Y17" s="3">
        <f t="shared" ca="1" si="3"/>
        <v>-2032612.4501221396</v>
      </c>
      <c r="Z17" s="3">
        <f t="shared" ca="1" si="3"/>
        <v>-2032612.4501221396</v>
      </c>
      <c r="AA17" s="3">
        <f t="shared" ca="1" si="3"/>
        <v>-2032612.4501221396</v>
      </c>
      <c r="AB17" s="3">
        <f t="shared" ca="1" si="3"/>
        <v>-2032612.4501221396</v>
      </c>
      <c r="AC17" s="3">
        <f t="shared" ca="1" si="3"/>
        <v>46875024.317742504</v>
      </c>
      <c r="AD17" s="3">
        <f t="shared" ca="1" si="3"/>
        <v>46874985.238042064</v>
      </c>
      <c r="AE17" s="3">
        <f t="shared" ca="1" si="3"/>
        <v>46731154.63853436</v>
      </c>
      <c r="AF17" s="3">
        <f t="shared" ca="1" si="3"/>
        <v>46731154.63853436</v>
      </c>
      <c r="AG17" s="3">
        <f t="shared" ca="1" si="3"/>
        <v>46731154.63853436</v>
      </c>
      <c r="AH17" s="3">
        <f t="shared" ca="1" si="3"/>
        <v>46732093.666662812</v>
      </c>
      <c r="AI17" s="3">
        <f t="shared" ca="1" si="3"/>
        <v>51866269.828207098</v>
      </c>
      <c r="AJ17" s="3">
        <f t="shared" ca="1" si="3"/>
        <v>51866269.828207098</v>
      </c>
      <c r="AK17" s="3">
        <f t="shared" ca="1" si="3"/>
        <v>51866269.828207098</v>
      </c>
      <c r="AL17" s="3">
        <f t="shared" ca="1" si="3"/>
        <v>54045537.315037385</v>
      </c>
      <c r="AM17" s="3">
        <f t="shared" ca="1" si="3"/>
        <v>54045537.315037385</v>
      </c>
      <c r="AN17" s="3">
        <f t="shared" ca="1" si="3"/>
        <v>54045537.315037385</v>
      </c>
      <c r="AO17" s="3">
        <f t="shared" ca="1" si="3"/>
        <v>54045537.315037385</v>
      </c>
      <c r="AP17" s="3">
        <f t="shared" ca="1" si="3"/>
        <v>2785.3575000000001</v>
      </c>
      <c r="AQ17" s="3">
        <f t="shared" ca="1" si="3"/>
        <v>2785.3575000000001</v>
      </c>
      <c r="AR17" s="3">
        <f t="shared" ca="1" si="3"/>
        <v>2785.3575000000001</v>
      </c>
      <c r="AS17" s="3">
        <f t="shared" ca="1" si="3"/>
        <v>2785.3575000000001</v>
      </c>
      <c r="AT17" s="3">
        <f t="shared" ca="1" si="3"/>
        <v>2785.3575000000001</v>
      </c>
      <c r="AU17" s="3">
        <f t="shared" ca="1" si="3"/>
        <v>2785.3575000000001</v>
      </c>
      <c r="AV17" s="3">
        <f t="shared" ca="1" si="3"/>
        <v>2785.3575000000001</v>
      </c>
      <c r="AW17" s="3">
        <f t="shared" ca="1" si="3"/>
        <v>2785.3575000000001</v>
      </c>
      <c r="AX17" s="3">
        <f t="shared" ca="1" si="3"/>
        <v>2785.3575000000001</v>
      </c>
      <c r="AY17" s="3">
        <f t="shared" ca="1" si="3"/>
        <v>2785.3575000000001</v>
      </c>
      <c r="AZ17" s="3">
        <f t="shared" ca="1" si="3"/>
        <v>2785.3575000000001</v>
      </c>
      <c r="BA17" s="3">
        <f t="shared" ca="1" si="3"/>
        <v>2785.3575000000001</v>
      </c>
      <c r="BB17" s="3">
        <f t="shared" ca="1" si="3"/>
        <v>2785.3575000000001</v>
      </c>
      <c r="BC17" s="3">
        <f t="shared" ca="1" si="3"/>
        <v>0</v>
      </c>
      <c r="BD17" s="3">
        <f t="shared" ca="1" si="3"/>
        <v>0</v>
      </c>
      <c r="BE17" s="3">
        <f t="shared" ca="1" si="3"/>
        <v>0</v>
      </c>
      <c r="BF17" s="3">
        <f t="shared" ca="1" si="3"/>
        <v>0</v>
      </c>
      <c r="BG17" s="3">
        <f t="shared" ca="1" si="3"/>
        <v>0</v>
      </c>
    </row>
    <row r="18" spans="1:59" ht="17.25">
      <c r="A18" s="23" t="s">
        <v>94</v>
      </c>
      <c r="B18" t="s">
        <v>143</v>
      </c>
      <c r="C18" s="63">
        <f t="shared" si="0"/>
        <v>151442.66666666666</v>
      </c>
      <c r="D18" s="3">
        <f>Sheet2!D241</f>
        <v>10817.333333333334</v>
      </c>
      <c r="E18" s="3">
        <f>Sheet2!E241</f>
        <v>10817.333333333334</v>
      </c>
      <c r="F18" s="3">
        <f>Sheet2!F241</f>
        <v>10817.333333333334</v>
      </c>
      <c r="G18" s="3">
        <f>Sheet2!G241</f>
        <v>2704.3333333333335</v>
      </c>
      <c r="H18" s="3">
        <f>Sheet2!H241</f>
        <v>2704.3333333333335</v>
      </c>
      <c r="I18" s="3">
        <f>Sheet2!I241</f>
        <v>2704.3333333333335</v>
      </c>
      <c r="J18" s="3">
        <f>Sheet2!J241</f>
        <v>2704.3333333333335</v>
      </c>
      <c r="K18" s="3">
        <f>Sheet2!K241</f>
        <v>2704.3333333333335</v>
      </c>
      <c r="L18" s="3">
        <f>Sheet2!L241</f>
        <v>2704.3333333333335</v>
      </c>
      <c r="M18" s="3">
        <f>Sheet2!M241</f>
        <v>2704.3333333333335</v>
      </c>
      <c r="N18" s="3">
        <f>Sheet2!N241</f>
        <v>2704.3333333333335</v>
      </c>
      <c r="O18" s="3">
        <f>Sheet2!O241</f>
        <v>2704.3333333333335</v>
      </c>
      <c r="P18" s="3">
        <f>Sheet2!P241</f>
        <v>2704.3333333333335</v>
      </c>
      <c r="Q18" s="3">
        <f>Sheet2!Q241</f>
        <v>2704.3333333333335</v>
      </c>
      <c r="R18" s="3">
        <f>Sheet2!R241</f>
        <v>2704.3333333333335</v>
      </c>
      <c r="S18" s="3">
        <f>Sheet2!S241</f>
        <v>2704.3333333333335</v>
      </c>
      <c r="T18" s="3">
        <f>Sheet2!T241</f>
        <v>2704.3333333333335</v>
      </c>
      <c r="U18" s="3">
        <f>Sheet2!U241</f>
        <v>2704.3333333333335</v>
      </c>
      <c r="V18" s="3">
        <f>Sheet2!V241</f>
        <v>2704.3333333333335</v>
      </c>
      <c r="W18" s="3">
        <f>Sheet2!W241</f>
        <v>2704.3333333333335</v>
      </c>
      <c r="X18" s="3">
        <f>Sheet2!X241</f>
        <v>2704.3333333333335</v>
      </c>
      <c r="Y18" s="3">
        <f>Sheet2!Y241</f>
        <v>2704.3333333333335</v>
      </c>
      <c r="Z18" s="3">
        <f>Sheet2!Z241</f>
        <v>2704.3333333333335</v>
      </c>
      <c r="AA18" s="3">
        <f>Sheet2!AA241</f>
        <v>2704.3333333333335</v>
      </c>
      <c r="AB18" s="3">
        <f>Sheet2!AB241</f>
        <v>2704.3333333333335</v>
      </c>
      <c r="AC18" s="3">
        <f>Sheet2!AC241</f>
        <v>2704.3333333333335</v>
      </c>
      <c r="AD18" s="3">
        <f>Sheet2!AD241</f>
        <v>2704.3333333333335</v>
      </c>
      <c r="AE18" s="3">
        <f>Sheet2!AE241</f>
        <v>2704.3333333333335</v>
      </c>
      <c r="AF18" s="3">
        <f>Sheet2!AF241</f>
        <v>2704.3333333333335</v>
      </c>
      <c r="AG18" s="3">
        <f>Sheet2!AG241</f>
        <v>2704.3333333333335</v>
      </c>
      <c r="AH18" s="3">
        <f>Sheet2!AH241</f>
        <v>2704.3333333333335</v>
      </c>
      <c r="AI18" s="3">
        <f>Sheet2!AI241</f>
        <v>2704.3333333333335</v>
      </c>
      <c r="AJ18" s="3">
        <f>Sheet2!AJ241</f>
        <v>2704.3333333333335</v>
      </c>
      <c r="AK18" s="3">
        <f>Sheet2!AK241</f>
        <v>2704.3333333333335</v>
      </c>
      <c r="AL18" s="3">
        <f>Sheet2!AL241</f>
        <v>2704.3333333333335</v>
      </c>
      <c r="AM18" s="3">
        <f>Sheet2!AM241</f>
        <v>2704.3333333333335</v>
      </c>
      <c r="AN18" s="3">
        <f>Sheet2!AN241</f>
        <v>2704.3333333333335</v>
      </c>
      <c r="AO18" s="3">
        <f>Sheet2!AO241</f>
        <v>2704.3333333333335</v>
      </c>
      <c r="AP18" s="3">
        <f>Sheet2!AP241</f>
        <v>2704.3333333333335</v>
      </c>
      <c r="AQ18" s="3">
        <f>Sheet2!AQ241</f>
        <v>2704.3333333333335</v>
      </c>
      <c r="AR18" s="3">
        <f>Sheet2!AR241</f>
        <v>2704.3333333333335</v>
      </c>
      <c r="AS18" s="3">
        <f>Sheet2!AS241</f>
        <v>2704.3333333333335</v>
      </c>
      <c r="AT18" s="3">
        <f>Sheet2!AT241</f>
        <v>2704.3333333333335</v>
      </c>
      <c r="AU18" s="3">
        <f>Sheet2!AU241</f>
        <v>2704.3333333333335</v>
      </c>
      <c r="AV18" s="3">
        <f>Sheet2!AV241</f>
        <v>2704.3333333333335</v>
      </c>
      <c r="AW18" s="3">
        <f>Sheet2!AW241</f>
        <v>2704.3333333333335</v>
      </c>
      <c r="AX18" s="3">
        <f>Sheet2!AX241</f>
        <v>2704.3333333333335</v>
      </c>
      <c r="AY18" s="3">
        <f>Sheet2!AY241</f>
        <v>2704.3333333333335</v>
      </c>
      <c r="AZ18" s="3">
        <f>Sheet2!AZ241</f>
        <v>2704.3333333333335</v>
      </c>
      <c r="BA18" s="3">
        <f>Sheet2!BA241</f>
        <v>2704.3333333333335</v>
      </c>
      <c r="BB18" s="3">
        <f>Sheet2!BB241</f>
        <v>2704.3333333333335</v>
      </c>
      <c r="BC18" s="3">
        <f>Sheet2!BC241</f>
        <v>0</v>
      </c>
      <c r="BD18" s="3">
        <f>Sheet2!BD241</f>
        <v>0</v>
      </c>
      <c r="BE18" s="3">
        <f>Sheet2!BE241</f>
        <v>0</v>
      </c>
      <c r="BF18" s="3">
        <f>Sheet2!BF241</f>
        <v>0</v>
      </c>
      <c r="BG18" s="3">
        <f>Sheet2!BG241</f>
        <v>0</v>
      </c>
    </row>
    <row r="19" spans="1:59" ht="17.25">
      <c r="A19" s="23" t="s">
        <v>95</v>
      </c>
      <c r="B19" t="s">
        <v>143</v>
      </c>
      <c r="C19" s="63">
        <f t="shared" si="0"/>
        <v>1612030</v>
      </c>
      <c r="D19" s="3">
        <f>Sheet2!D242</f>
        <v>115145</v>
      </c>
      <c r="E19" s="3">
        <f>Sheet2!E242</f>
        <v>115145</v>
      </c>
      <c r="F19" s="3">
        <f>Sheet2!F242</f>
        <v>115145</v>
      </c>
      <c r="G19" s="3">
        <f>Sheet2!G242</f>
        <v>28786.25</v>
      </c>
      <c r="H19" s="3">
        <f>Sheet2!H242</f>
        <v>28786.25</v>
      </c>
      <c r="I19" s="3">
        <f>Sheet2!I242</f>
        <v>28786.25</v>
      </c>
      <c r="J19" s="3">
        <f>Sheet2!J242</f>
        <v>28786.25</v>
      </c>
      <c r="K19" s="3">
        <f>Sheet2!K242</f>
        <v>28786.25</v>
      </c>
      <c r="L19" s="3">
        <f>Sheet2!L242</f>
        <v>28786.25</v>
      </c>
      <c r="M19" s="3">
        <f>Sheet2!M242</f>
        <v>28786.25</v>
      </c>
      <c r="N19" s="3">
        <f>Sheet2!N242</f>
        <v>28786.25</v>
      </c>
      <c r="O19" s="3">
        <f>Sheet2!O242</f>
        <v>28786.25</v>
      </c>
      <c r="P19" s="3">
        <f>Sheet2!P242</f>
        <v>28786.25</v>
      </c>
      <c r="Q19" s="3">
        <f>Sheet2!Q242</f>
        <v>28786.25</v>
      </c>
      <c r="R19" s="3">
        <f>Sheet2!R242</f>
        <v>28786.25</v>
      </c>
      <c r="S19" s="3">
        <f>Sheet2!S242</f>
        <v>28786.25</v>
      </c>
      <c r="T19" s="3">
        <f>Sheet2!T242</f>
        <v>28786.25</v>
      </c>
      <c r="U19" s="3">
        <f>Sheet2!U242</f>
        <v>28786.25</v>
      </c>
      <c r="V19" s="3">
        <f>Sheet2!V242</f>
        <v>28786.25</v>
      </c>
      <c r="W19" s="3">
        <f>Sheet2!W242</f>
        <v>28786.25</v>
      </c>
      <c r="X19" s="3">
        <f>Sheet2!X242</f>
        <v>28786.25</v>
      </c>
      <c r="Y19" s="3">
        <f>Sheet2!Y242</f>
        <v>28786.25</v>
      </c>
      <c r="Z19" s="3">
        <f>Sheet2!Z242</f>
        <v>28786.25</v>
      </c>
      <c r="AA19" s="3">
        <f>Sheet2!AA242</f>
        <v>28786.25</v>
      </c>
      <c r="AB19" s="3">
        <f>Sheet2!AB242</f>
        <v>28786.25</v>
      </c>
      <c r="AC19" s="3">
        <f>Sheet2!AC242</f>
        <v>28786.25</v>
      </c>
      <c r="AD19" s="3">
        <f>Sheet2!AD242</f>
        <v>28786.25</v>
      </c>
      <c r="AE19" s="3">
        <f>Sheet2!AE242</f>
        <v>28786.25</v>
      </c>
      <c r="AF19" s="3">
        <f>Sheet2!AF242</f>
        <v>28786.25</v>
      </c>
      <c r="AG19" s="3">
        <f>Sheet2!AG242</f>
        <v>28786.25</v>
      </c>
      <c r="AH19" s="3">
        <f>Sheet2!AH242</f>
        <v>28786.25</v>
      </c>
      <c r="AI19" s="3">
        <f>Sheet2!AI242</f>
        <v>28786.25</v>
      </c>
      <c r="AJ19" s="3">
        <f>Sheet2!AJ242</f>
        <v>28786.25</v>
      </c>
      <c r="AK19" s="3">
        <f>Sheet2!AK242</f>
        <v>28786.25</v>
      </c>
      <c r="AL19" s="3">
        <f>Sheet2!AL242</f>
        <v>28786.25</v>
      </c>
      <c r="AM19" s="3">
        <f>Sheet2!AM242</f>
        <v>28786.25</v>
      </c>
      <c r="AN19" s="3">
        <f>Sheet2!AN242</f>
        <v>28786.25</v>
      </c>
      <c r="AO19" s="3">
        <f>Sheet2!AO242</f>
        <v>28786.25</v>
      </c>
      <c r="AP19" s="3">
        <f>Sheet2!AP242</f>
        <v>28786.25</v>
      </c>
      <c r="AQ19" s="3">
        <f>Sheet2!AQ242</f>
        <v>28786.25</v>
      </c>
      <c r="AR19" s="3">
        <f>Sheet2!AR242</f>
        <v>28786.25</v>
      </c>
      <c r="AS19" s="3">
        <f>Sheet2!AS242</f>
        <v>28786.25</v>
      </c>
      <c r="AT19" s="3">
        <f>Sheet2!AT242</f>
        <v>28786.25</v>
      </c>
      <c r="AU19" s="3">
        <f>Sheet2!AU242</f>
        <v>28786.25</v>
      </c>
      <c r="AV19" s="3">
        <f>Sheet2!AV242</f>
        <v>28786.25</v>
      </c>
      <c r="AW19" s="3">
        <f>Sheet2!AW242</f>
        <v>28786.25</v>
      </c>
      <c r="AX19" s="3">
        <f>Sheet2!AX242</f>
        <v>28786.25</v>
      </c>
      <c r="AY19" s="3">
        <f>Sheet2!AY242</f>
        <v>28786.25</v>
      </c>
      <c r="AZ19" s="3">
        <f>Sheet2!AZ242</f>
        <v>28786.25</v>
      </c>
      <c r="BA19" s="3">
        <f>Sheet2!BA242</f>
        <v>28786.25</v>
      </c>
      <c r="BB19" s="3">
        <f>Sheet2!BB242</f>
        <v>28786.25</v>
      </c>
      <c r="BC19" s="3">
        <f>Sheet2!BC242</f>
        <v>0</v>
      </c>
      <c r="BD19" s="3">
        <f>Sheet2!BD242</f>
        <v>0</v>
      </c>
      <c r="BE19" s="3">
        <f>Sheet2!BE242</f>
        <v>0</v>
      </c>
      <c r="BF19" s="3">
        <f>Sheet2!BF242</f>
        <v>0</v>
      </c>
      <c r="BG19" s="3">
        <f>Sheet2!BG242</f>
        <v>0</v>
      </c>
    </row>
    <row r="20" spans="1:59" ht="17.25">
      <c r="A20" s="23" t="s">
        <v>96</v>
      </c>
      <c r="B20" t="s">
        <v>149</v>
      </c>
      <c r="C20" s="63" t="e">
        <f t="shared" ca="1" si="0"/>
        <v>#DIV/0!</v>
      </c>
      <c r="D20" s="3">
        <f ca="1">D17+D18-D19</f>
        <v>-93186.236666666664</v>
      </c>
      <c r="E20" s="3">
        <f t="shared" ref="E20:BG20" ca="1" si="4">E17+E18-E19</f>
        <v>-93186.236666666664</v>
      </c>
      <c r="F20" s="3">
        <f t="shared" ca="1" si="4"/>
        <v>-93186.236666666664</v>
      </c>
      <c r="G20" s="3" t="e">
        <f t="shared" ca="1" si="4"/>
        <v>#DIV/0!</v>
      </c>
      <c r="H20" s="3">
        <f t="shared" ca="1" si="4"/>
        <v>-875107.08085224254</v>
      </c>
      <c r="I20" s="3">
        <f t="shared" ca="1" si="4"/>
        <v>-875107.08085224254</v>
      </c>
      <c r="J20" s="3">
        <f t="shared" ca="1" si="4"/>
        <v>-875107.08085224254</v>
      </c>
      <c r="K20" s="3">
        <f t="shared" ca="1" si="4"/>
        <v>-875107.08085224254</v>
      </c>
      <c r="L20" s="3">
        <f t="shared" ca="1" si="4"/>
        <v>-875107.08085224254</v>
      </c>
      <c r="M20" s="3">
        <f t="shared" ca="1" si="4"/>
        <v>-875107.08085224254</v>
      </c>
      <c r="N20" s="3">
        <f t="shared" ca="1" si="4"/>
        <v>-875107.08085224254</v>
      </c>
      <c r="O20" s="3">
        <f t="shared" ca="1" si="4"/>
        <v>-875107.08085224254</v>
      </c>
      <c r="P20" s="3">
        <f t="shared" ca="1" si="4"/>
        <v>-875107.08085224254</v>
      </c>
      <c r="Q20" s="3">
        <f t="shared" ca="1" si="4"/>
        <v>-875107.08085224254</v>
      </c>
      <c r="R20" s="3">
        <f t="shared" ca="1" si="4"/>
        <v>-875116.45077735139</v>
      </c>
      <c r="S20" s="3">
        <f t="shared" ca="1" si="4"/>
        <v>-2058694.3667888064</v>
      </c>
      <c r="T20" s="3">
        <f t="shared" ca="1" si="4"/>
        <v>-2058694.3667888064</v>
      </c>
      <c r="U20" s="3">
        <f t="shared" ca="1" si="4"/>
        <v>-2058694.3667888064</v>
      </c>
      <c r="V20" s="3">
        <f t="shared" ca="1" si="4"/>
        <v>-2058694.3667888064</v>
      </c>
      <c r="W20" s="3">
        <f t="shared" ca="1" si="4"/>
        <v>-2058694.3667888064</v>
      </c>
      <c r="X20" s="3">
        <f t="shared" ca="1" si="4"/>
        <v>508701429.09946656</v>
      </c>
      <c r="Y20" s="3">
        <f t="shared" ca="1" si="4"/>
        <v>-2058694.3667888064</v>
      </c>
      <c r="Z20" s="3">
        <f t="shared" ca="1" si="4"/>
        <v>-2058694.3667888064</v>
      </c>
      <c r="AA20" s="3">
        <f t="shared" ca="1" si="4"/>
        <v>-2058694.3667888064</v>
      </c>
      <c r="AB20" s="3">
        <f t="shared" ca="1" si="4"/>
        <v>-2058694.3667888064</v>
      </c>
      <c r="AC20" s="3">
        <f t="shared" ca="1" si="4"/>
        <v>46848942.40107584</v>
      </c>
      <c r="AD20" s="3">
        <f t="shared" ca="1" si="4"/>
        <v>46848903.3213754</v>
      </c>
      <c r="AE20" s="3">
        <f t="shared" ca="1" si="4"/>
        <v>46705072.721867695</v>
      </c>
      <c r="AF20" s="3">
        <f t="shared" ca="1" si="4"/>
        <v>46705072.721867695</v>
      </c>
      <c r="AG20" s="3">
        <f t="shared" ca="1" si="4"/>
        <v>46705072.721867695</v>
      </c>
      <c r="AH20" s="3">
        <f t="shared" ca="1" si="4"/>
        <v>46706011.749996148</v>
      </c>
      <c r="AI20" s="3">
        <f t="shared" ca="1" si="4"/>
        <v>51840187.911540434</v>
      </c>
      <c r="AJ20" s="3">
        <f t="shared" ca="1" si="4"/>
        <v>51840187.911540434</v>
      </c>
      <c r="AK20" s="3">
        <f t="shared" ca="1" si="4"/>
        <v>51840187.911540434</v>
      </c>
      <c r="AL20" s="3">
        <f t="shared" ca="1" si="4"/>
        <v>54019455.39837072</v>
      </c>
      <c r="AM20" s="3">
        <f t="shared" ca="1" si="4"/>
        <v>54019455.39837072</v>
      </c>
      <c r="AN20" s="3">
        <f t="shared" ca="1" si="4"/>
        <v>54019455.39837072</v>
      </c>
      <c r="AO20" s="3">
        <f t="shared" ca="1" si="4"/>
        <v>54019455.39837072</v>
      </c>
      <c r="AP20" s="3">
        <f t="shared" ca="1" si="4"/>
        <v>-23296.559166666666</v>
      </c>
      <c r="AQ20" s="3">
        <f t="shared" ca="1" si="4"/>
        <v>-23296.559166666666</v>
      </c>
      <c r="AR20" s="3">
        <f t="shared" ca="1" si="4"/>
        <v>-23296.559166666666</v>
      </c>
      <c r="AS20" s="3">
        <f t="shared" ca="1" si="4"/>
        <v>-23296.559166666666</v>
      </c>
      <c r="AT20" s="3">
        <f t="shared" ca="1" si="4"/>
        <v>-23296.559166666666</v>
      </c>
      <c r="AU20" s="3">
        <f t="shared" ca="1" si="4"/>
        <v>-23296.559166666666</v>
      </c>
      <c r="AV20" s="3">
        <f t="shared" ca="1" si="4"/>
        <v>-23296.559166666666</v>
      </c>
      <c r="AW20" s="3">
        <f t="shared" ca="1" si="4"/>
        <v>-23296.559166666666</v>
      </c>
      <c r="AX20" s="3">
        <f t="shared" ca="1" si="4"/>
        <v>-23296.559166666666</v>
      </c>
      <c r="AY20" s="3">
        <f t="shared" ca="1" si="4"/>
        <v>-23296.559166666666</v>
      </c>
      <c r="AZ20" s="3">
        <f t="shared" ca="1" si="4"/>
        <v>-23296.559166666666</v>
      </c>
      <c r="BA20" s="3">
        <f t="shared" ca="1" si="4"/>
        <v>-23296.559166666666</v>
      </c>
      <c r="BB20" s="3">
        <f t="shared" ca="1" si="4"/>
        <v>-23296.559166666666</v>
      </c>
      <c r="BC20" s="3">
        <f t="shared" ca="1" si="4"/>
        <v>0</v>
      </c>
      <c r="BD20" s="3">
        <f t="shared" ca="1" si="4"/>
        <v>0</v>
      </c>
      <c r="BE20" s="3">
        <f t="shared" ca="1" si="4"/>
        <v>0</v>
      </c>
      <c r="BF20" s="3">
        <f t="shared" ca="1" si="4"/>
        <v>0</v>
      </c>
      <c r="BG20" s="3">
        <f t="shared" ca="1" si="4"/>
        <v>0</v>
      </c>
    </row>
    <row r="21" spans="1:59" ht="17.25">
      <c r="A21" s="23" t="s">
        <v>97</v>
      </c>
      <c r="B21" t="s">
        <v>150</v>
      </c>
      <c r="C21" s="26" t="e">
        <f ca="1">SUM(D21:BG21)</f>
        <v>#DIV/0!</v>
      </c>
      <c r="D21" s="3">
        <f ca="1">D20*Sheet2!$C$214</f>
        <v>-23296.559166666666</v>
      </c>
      <c r="E21" s="3">
        <f ca="1">E20*Sheet2!$C$214</f>
        <v>-23296.559166666666</v>
      </c>
      <c r="F21" s="3">
        <f ca="1">F20*Sheet2!$C$214</f>
        <v>-23296.559166666666</v>
      </c>
      <c r="G21" s="3" t="e">
        <f ca="1">G20*Sheet2!$C$214</f>
        <v>#DIV/0!</v>
      </c>
      <c r="H21" s="3">
        <f ca="1">H20*Sheet2!$C$214</f>
        <v>-218776.77021306063</v>
      </c>
      <c r="I21" s="3">
        <f ca="1">I20*Sheet2!$C$214</f>
        <v>-218776.77021306063</v>
      </c>
      <c r="J21" s="3">
        <f ca="1">J20*Sheet2!$C$214</f>
        <v>-218776.77021306063</v>
      </c>
      <c r="K21" s="3">
        <f ca="1">K20*Sheet2!$C$214</f>
        <v>-218776.77021306063</v>
      </c>
      <c r="L21" s="3">
        <f ca="1">L20*Sheet2!$C$214</f>
        <v>-218776.77021306063</v>
      </c>
      <c r="M21" s="3">
        <f ca="1">M20*Sheet2!$C$214</f>
        <v>-218776.77021306063</v>
      </c>
      <c r="N21" s="3">
        <f ca="1">N20*Sheet2!$C$214</f>
        <v>-218776.77021306063</v>
      </c>
      <c r="O21" s="3">
        <f ca="1">O20*Sheet2!$C$214</f>
        <v>-218776.77021306063</v>
      </c>
      <c r="P21" s="3">
        <f ca="1">P20*Sheet2!$C$214</f>
        <v>-218776.77021306063</v>
      </c>
      <c r="Q21" s="3">
        <f ca="1">Q20*Sheet2!$C$214</f>
        <v>-218776.77021306063</v>
      </c>
      <c r="R21" s="3">
        <f ca="1">R20*Sheet2!$C$214</f>
        <v>-218779.11269433785</v>
      </c>
      <c r="S21" s="3">
        <f ca="1">S20*Sheet2!$C$214</f>
        <v>-514673.5916972016</v>
      </c>
      <c r="T21" s="3">
        <f ca="1">T20*Sheet2!$C$214</f>
        <v>-514673.5916972016</v>
      </c>
      <c r="U21" s="3">
        <f ca="1">U20*Sheet2!$C$214</f>
        <v>-514673.5916972016</v>
      </c>
      <c r="V21" s="3">
        <f ca="1">V20*Sheet2!$C$214</f>
        <v>-514673.5916972016</v>
      </c>
      <c r="W21" s="3">
        <f ca="1">W20*Sheet2!$C$214</f>
        <v>-514673.5916972016</v>
      </c>
      <c r="X21" s="3">
        <f ca="1">X20*Sheet2!$C$214</f>
        <v>127175357.27486664</v>
      </c>
      <c r="Y21" s="3">
        <f ca="1">Y20*Sheet2!$C$214</f>
        <v>-514673.5916972016</v>
      </c>
      <c r="Z21" s="3">
        <f ca="1">Z20*Sheet2!$C$214</f>
        <v>-514673.5916972016</v>
      </c>
      <c r="AA21" s="3">
        <f ca="1">AA20*Sheet2!$C$214</f>
        <v>-514673.5916972016</v>
      </c>
      <c r="AB21" s="3">
        <f ca="1">AB20*Sheet2!$C$214</f>
        <v>-514673.5916972016</v>
      </c>
      <c r="AC21" s="3">
        <f ca="1">AC20*Sheet2!$C$214</f>
        <v>11712235.60026896</v>
      </c>
      <c r="AD21" s="3">
        <f ca="1">AD20*Sheet2!$C$214</f>
        <v>11712225.83034385</v>
      </c>
      <c r="AE21" s="3">
        <f ca="1">AE20*Sheet2!$C$214</f>
        <v>11676268.180466924</v>
      </c>
      <c r="AF21" s="3">
        <f ca="1">AF20*Sheet2!$C$214</f>
        <v>11676268.180466924</v>
      </c>
      <c r="AG21" s="3">
        <f ca="1">AG20*Sheet2!$C$214</f>
        <v>11676268.180466924</v>
      </c>
      <c r="AH21" s="3">
        <f ca="1">AH20*Sheet2!$C$214</f>
        <v>11676502.937499037</v>
      </c>
      <c r="AI21" s="3">
        <f ca="1">AI20*Sheet2!$C$214</f>
        <v>12960046.977885108</v>
      </c>
      <c r="AJ21" s="3">
        <f ca="1">AJ20*Sheet2!$C$214</f>
        <v>12960046.977885108</v>
      </c>
      <c r="AK21" s="3">
        <f ca="1">AK20*Sheet2!$C$214</f>
        <v>12960046.977885108</v>
      </c>
      <c r="AL21" s="3">
        <f ca="1">AL20*Sheet2!$C$214</f>
        <v>13504863.84959268</v>
      </c>
      <c r="AM21" s="3">
        <f ca="1">AM20*Sheet2!$C$214</f>
        <v>13504863.84959268</v>
      </c>
      <c r="AN21" s="3">
        <f ca="1">AN20*Sheet2!$C$214</f>
        <v>13504863.84959268</v>
      </c>
      <c r="AO21" s="3">
        <f ca="1">AO20*Sheet2!$C$214</f>
        <v>13504863.84959268</v>
      </c>
      <c r="AP21" s="3">
        <f ca="1">AP20*Sheet2!$C$214</f>
        <v>-5824.1397916666665</v>
      </c>
      <c r="AQ21" s="3">
        <f ca="1">AQ20*Sheet2!$C$214</f>
        <v>-5824.1397916666665</v>
      </c>
      <c r="AR21" s="3">
        <f ca="1">AR20*Sheet2!$C$214</f>
        <v>-5824.1397916666665</v>
      </c>
      <c r="AS21" s="3">
        <f ca="1">AS20*Sheet2!$C$214</f>
        <v>-5824.1397916666665</v>
      </c>
      <c r="AT21" s="3">
        <f ca="1">AT20*Sheet2!$C$214</f>
        <v>-5824.1397916666665</v>
      </c>
      <c r="AU21" s="3">
        <f ca="1">AU20*Sheet2!$C$214</f>
        <v>-5824.1397916666665</v>
      </c>
      <c r="AV21" s="3">
        <f ca="1">AV20*Sheet2!$C$214</f>
        <v>-5824.1397916666665</v>
      </c>
      <c r="AW21" s="3">
        <f ca="1">AW20*Sheet2!$C$214</f>
        <v>-5824.1397916666665</v>
      </c>
      <c r="AX21" s="3">
        <f ca="1">AX20*Sheet2!$C$214</f>
        <v>-5824.1397916666665</v>
      </c>
      <c r="AY21" s="3">
        <f ca="1">AY20*Sheet2!$C$214</f>
        <v>-5824.1397916666665</v>
      </c>
      <c r="AZ21" s="3">
        <f ca="1">AZ20*Sheet2!$C$214</f>
        <v>-5824.1397916666665</v>
      </c>
      <c r="BA21" s="3">
        <f ca="1">BA20*Sheet2!$C$214</f>
        <v>-5824.1397916666665</v>
      </c>
      <c r="BB21" s="3">
        <f ca="1">BB20*Sheet2!$C$214</f>
        <v>-5824.1397916666665</v>
      </c>
      <c r="BC21" s="3">
        <f ca="1">BC20*Sheet2!$C$214</f>
        <v>0</v>
      </c>
      <c r="BD21" s="3">
        <f ca="1">BD20*Sheet2!$C$214</f>
        <v>0</v>
      </c>
      <c r="BE21" s="3">
        <f ca="1">BE20*Sheet2!$C$214</f>
        <v>0</v>
      </c>
      <c r="BF21" s="3">
        <f ca="1">BF20*Sheet2!$C$214</f>
        <v>0</v>
      </c>
      <c r="BG21" s="3">
        <f ca="1">BG20*Sheet2!$C$214</f>
        <v>0</v>
      </c>
    </row>
    <row r="22" spans="1:59" ht="17.25">
      <c r="A22" s="23" t="s">
        <v>98</v>
      </c>
      <c r="B22" t="s">
        <v>152</v>
      </c>
      <c r="C22" s="26" t="e">
        <f ca="1">SUM(D22:BG22)</f>
        <v>#DIV/0!</v>
      </c>
      <c r="D22" s="3">
        <f ca="1">D20-D21</f>
        <v>-69889.677499999991</v>
      </c>
      <c r="E22" s="3">
        <f t="shared" ref="E22:BG22" ca="1" si="5">E20-E21</f>
        <v>-69889.677499999991</v>
      </c>
      <c r="F22" s="3">
        <f t="shared" ca="1" si="5"/>
        <v>-69889.677499999991</v>
      </c>
      <c r="G22" s="3" t="e">
        <f t="shared" ca="1" si="5"/>
        <v>#DIV/0!</v>
      </c>
      <c r="H22" s="3">
        <f t="shared" ca="1" si="5"/>
        <v>-656330.31063918187</v>
      </c>
      <c r="I22" s="3">
        <f t="shared" ca="1" si="5"/>
        <v>-656330.31063918187</v>
      </c>
      <c r="J22" s="3">
        <f t="shared" ca="1" si="5"/>
        <v>-656330.31063918187</v>
      </c>
      <c r="K22" s="3">
        <f t="shared" ca="1" si="5"/>
        <v>-656330.31063918187</v>
      </c>
      <c r="L22" s="3">
        <f t="shared" ca="1" si="5"/>
        <v>-656330.31063918187</v>
      </c>
      <c r="M22" s="3">
        <f t="shared" ca="1" si="5"/>
        <v>-656330.31063918187</v>
      </c>
      <c r="N22" s="3">
        <f t="shared" ca="1" si="5"/>
        <v>-656330.31063918187</v>
      </c>
      <c r="O22" s="3">
        <f t="shared" ca="1" si="5"/>
        <v>-656330.31063918187</v>
      </c>
      <c r="P22" s="3">
        <f t="shared" ca="1" si="5"/>
        <v>-656330.31063918187</v>
      </c>
      <c r="Q22" s="3">
        <f t="shared" ca="1" si="5"/>
        <v>-656330.31063918187</v>
      </c>
      <c r="R22" s="3">
        <f t="shared" ca="1" si="5"/>
        <v>-656337.33808301354</v>
      </c>
      <c r="S22" s="3">
        <f t="shared" ca="1" si="5"/>
        <v>-1544020.7750916048</v>
      </c>
      <c r="T22" s="3">
        <f t="shared" ca="1" si="5"/>
        <v>-1544020.7750916048</v>
      </c>
      <c r="U22" s="3">
        <f t="shared" ca="1" si="5"/>
        <v>-1544020.7750916048</v>
      </c>
      <c r="V22" s="3">
        <f t="shared" ca="1" si="5"/>
        <v>-1544020.7750916048</v>
      </c>
      <c r="W22" s="3">
        <f t="shared" ca="1" si="5"/>
        <v>-1544020.7750916048</v>
      </c>
      <c r="X22" s="3">
        <f t="shared" ca="1" si="5"/>
        <v>381526071.82459992</v>
      </c>
      <c r="Y22" s="3">
        <f t="shared" ca="1" si="5"/>
        <v>-1544020.7750916048</v>
      </c>
      <c r="Z22" s="3">
        <f t="shared" ca="1" si="5"/>
        <v>-1544020.7750916048</v>
      </c>
      <c r="AA22" s="3">
        <f t="shared" ca="1" si="5"/>
        <v>-1544020.7750916048</v>
      </c>
      <c r="AB22" s="3">
        <f t="shared" ca="1" si="5"/>
        <v>-1544020.7750916048</v>
      </c>
      <c r="AC22" s="3">
        <f t="shared" ca="1" si="5"/>
        <v>35136706.80080688</v>
      </c>
      <c r="AD22" s="3">
        <f t="shared" ca="1" si="5"/>
        <v>35136677.49103155</v>
      </c>
      <c r="AE22" s="3">
        <f t="shared" ca="1" si="5"/>
        <v>35028804.541400775</v>
      </c>
      <c r="AF22" s="3">
        <f t="shared" ca="1" si="5"/>
        <v>35028804.541400775</v>
      </c>
      <c r="AG22" s="3">
        <f t="shared" ca="1" si="5"/>
        <v>35028804.541400775</v>
      </c>
      <c r="AH22" s="3">
        <f t="shared" ca="1" si="5"/>
        <v>35029508.812497109</v>
      </c>
      <c r="AI22" s="3">
        <f t="shared" ca="1" si="5"/>
        <v>38880140.933655322</v>
      </c>
      <c r="AJ22" s="3">
        <f t="shared" ca="1" si="5"/>
        <v>38880140.933655322</v>
      </c>
      <c r="AK22" s="3">
        <f t="shared" ca="1" si="5"/>
        <v>38880140.933655322</v>
      </c>
      <c r="AL22" s="3">
        <f t="shared" ca="1" si="5"/>
        <v>40514591.548778042</v>
      </c>
      <c r="AM22" s="3">
        <f t="shared" ca="1" si="5"/>
        <v>40514591.548778042</v>
      </c>
      <c r="AN22" s="3">
        <f t="shared" ca="1" si="5"/>
        <v>40514591.548778042</v>
      </c>
      <c r="AO22" s="3">
        <f t="shared" ca="1" si="5"/>
        <v>40514591.548778042</v>
      </c>
      <c r="AP22" s="3">
        <f t="shared" ca="1" si="5"/>
        <v>-17472.419374999998</v>
      </c>
      <c r="AQ22" s="3">
        <f t="shared" ca="1" si="5"/>
        <v>-17472.419374999998</v>
      </c>
      <c r="AR22" s="3">
        <f t="shared" ca="1" si="5"/>
        <v>-17472.419374999998</v>
      </c>
      <c r="AS22" s="3">
        <f t="shared" ca="1" si="5"/>
        <v>-17472.419374999998</v>
      </c>
      <c r="AT22" s="3">
        <f t="shared" ca="1" si="5"/>
        <v>-17472.419374999998</v>
      </c>
      <c r="AU22" s="3">
        <f t="shared" ca="1" si="5"/>
        <v>-17472.419374999998</v>
      </c>
      <c r="AV22" s="3">
        <f t="shared" ca="1" si="5"/>
        <v>-17472.419374999998</v>
      </c>
      <c r="AW22" s="3">
        <f t="shared" ca="1" si="5"/>
        <v>-17472.419374999998</v>
      </c>
      <c r="AX22" s="3">
        <f t="shared" ca="1" si="5"/>
        <v>-17472.419374999998</v>
      </c>
      <c r="AY22" s="3">
        <f t="shared" ca="1" si="5"/>
        <v>-17472.419374999998</v>
      </c>
      <c r="AZ22" s="3">
        <f t="shared" ca="1" si="5"/>
        <v>-17472.419374999998</v>
      </c>
      <c r="BA22" s="3">
        <f t="shared" ca="1" si="5"/>
        <v>-17472.419374999998</v>
      </c>
      <c r="BB22" s="3">
        <f t="shared" ca="1" si="5"/>
        <v>-17472.419374999998</v>
      </c>
      <c r="BC22" s="3">
        <f t="shared" ca="1" si="5"/>
        <v>0</v>
      </c>
      <c r="BD22" s="3">
        <f t="shared" ca="1" si="5"/>
        <v>0</v>
      </c>
      <c r="BE22" s="3">
        <f t="shared" ca="1" si="5"/>
        <v>0</v>
      </c>
      <c r="BF22" s="3">
        <f t="shared" ca="1" si="5"/>
        <v>0</v>
      </c>
      <c r="BG22" s="3">
        <f t="shared" ca="1" si="5"/>
        <v>0</v>
      </c>
    </row>
    <row r="23" spans="1:59" ht="17.25">
      <c r="A23" s="23" t="s">
        <v>99</v>
      </c>
      <c r="B23" s="26"/>
      <c r="C23" s="26" t="e">
        <f ca="1">SUM(D23:BG23)</f>
        <v>#DIV/0!</v>
      </c>
      <c r="D23" s="3">
        <f ca="1">D22*Sheet1!$C$2</f>
        <v>-55911.741999999998</v>
      </c>
      <c r="E23" s="3">
        <f ca="1">E22*Sheet1!$C$2</f>
        <v>-55911.741999999998</v>
      </c>
      <c r="F23" s="3">
        <f ca="1">F22*Sheet1!$C$2</f>
        <v>-55911.741999999998</v>
      </c>
      <c r="G23" s="3" t="e">
        <f ca="1">G22*Sheet1!$C$2</f>
        <v>#DIV/0!</v>
      </c>
      <c r="H23" s="3">
        <f ca="1">H22*Sheet1!$C$2</f>
        <v>-525064.24851134547</v>
      </c>
      <c r="I23" s="3">
        <f ca="1">I22*Sheet1!$C$2</f>
        <v>-525064.24851134547</v>
      </c>
      <c r="J23" s="3">
        <f ca="1">J22*Sheet1!$C$2</f>
        <v>-525064.24851134547</v>
      </c>
      <c r="K23" s="3">
        <f ca="1">K22*Sheet1!$C$2</f>
        <v>-525064.24851134547</v>
      </c>
      <c r="L23" s="3">
        <f ca="1">L22*Sheet1!$C$2</f>
        <v>-525064.24851134547</v>
      </c>
      <c r="M23" s="3">
        <f ca="1">M22*Sheet1!$C$2</f>
        <v>-525064.24851134547</v>
      </c>
      <c r="N23" s="3">
        <f ca="1">N22*Sheet1!$C$2</f>
        <v>-525064.24851134547</v>
      </c>
      <c r="O23" s="3">
        <f ca="1">O22*Sheet1!$C$2</f>
        <v>-525064.24851134547</v>
      </c>
      <c r="P23" s="3">
        <f ca="1">P22*Sheet1!$C$2</f>
        <v>-525064.24851134547</v>
      </c>
      <c r="Q23" s="3">
        <f ca="1">Q22*Sheet1!$C$2</f>
        <v>-525064.24851134547</v>
      </c>
      <c r="R23" s="3">
        <f ca="1">R22*Sheet1!$C$2</f>
        <v>-525069.87046641088</v>
      </c>
      <c r="S23" s="3">
        <f ca="1">S22*Sheet1!$C$2</f>
        <v>-1235216.6200732838</v>
      </c>
      <c r="T23" s="3">
        <f ca="1">T22*Sheet1!$C$2</f>
        <v>-1235216.6200732838</v>
      </c>
      <c r="U23" s="3">
        <f ca="1">U22*Sheet1!$C$2</f>
        <v>-1235216.6200732838</v>
      </c>
      <c r="V23" s="3">
        <f ca="1">V22*Sheet1!$C$2</f>
        <v>-1235216.6200732838</v>
      </c>
      <c r="W23" s="3">
        <f ca="1">W22*Sheet1!$C$2</f>
        <v>-1235216.6200732838</v>
      </c>
      <c r="X23" s="3">
        <f ca="1">X22*Sheet1!$C$2</f>
        <v>305220857.45967996</v>
      </c>
      <c r="Y23" s="3">
        <f ca="1">Y22*Sheet1!$C$2</f>
        <v>-1235216.6200732838</v>
      </c>
      <c r="Z23" s="3">
        <f ca="1">Z22*Sheet1!$C$2</f>
        <v>-1235216.6200732838</v>
      </c>
      <c r="AA23" s="3">
        <f ca="1">AA22*Sheet1!$C$2</f>
        <v>-1235216.6200732838</v>
      </c>
      <c r="AB23" s="3">
        <f ca="1">AB22*Sheet1!$C$2</f>
        <v>-1235216.6200732838</v>
      </c>
      <c r="AC23" s="3">
        <f ca="1">AC22*Sheet1!$C$2</f>
        <v>28109365.440645505</v>
      </c>
      <c r="AD23" s="3">
        <f ca="1">AD22*Sheet1!$C$2</f>
        <v>28109341.99282524</v>
      </c>
      <c r="AE23" s="3">
        <f ca="1">AE22*Sheet1!$C$2</f>
        <v>28023043.633120622</v>
      </c>
      <c r="AF23" s="3">
        <f ca="1">AF22*Sheet1!$C$2</f>
        <v>28023043.633120622</v>
      </c>
      <c r="AG23" s="3">
        <f ca="1">AG22*Sheet1!$C$2</f>
        <v>28023043.633120622</v>
      </c>
      <c r="AH23" s="3">
        <f ca="1">AH22*Sheet1!$C$2</f>
        <v>28023607.049997687</v>
      </c>
      <c r="AI23" s="3">
        <f ca="1">AI22*Sheet1!$C$2</f>
        <v>31104112.746924259</v>
      </c>
      <c r="AJ23" s="3">
        <f ca="1">AJ22*Sheet1!$C$2</f>
        <v>31104112.746924259</v>
      </c>
      <c r="AK23" s="3">
        <f ca="1">AK22*Sheet1!$C$2</f>
        <v>31104112.746924259</v>
      </c>
      <c r="AL23" s="3">
        <f ca="1">AL22*Sheet1!$C$2</f>
        <v>32411673.239022434</v>
      </c>
      <c r="AM23" s="3">
        <f ca="1">AM22*Sheet1!$C$2</f>
        <v>32411673.239022434</v>
      </c>
      <c r="AN23" s="3">
        <f ca="1">AN22*Sheet1!$C$2</f>
        <v>32411673.239022434</v>
      </c>
      <c r="AO23" s="3">
        <f ca="1">AO22*Sheet1!$C$2</f>
        <v>32411673.239022434</v>
      </c>
      <c r="AP23" s="3">
        <f ca="1">AP22*Sheet1!$C$2</f>
        <v>-13977.9355</v>
      </c>
      <c r="AQ23" s="3">
        <f ca="1">AQ22*Sheet1!$C$2</f>
        <v>-13977.9355</v>
      </c>
      <c r="AR23" s="3">
        <f ca="1">AR22*Sheet1!$C$2</f>
        <v>-13977.9355</v>
      </c>
      <c r="AS23" s="3">
        <f ca="1">AS22*Sheet1!$C$2</f>
        <v>-13977.9355</v>
      </c>
      <c r="AT23" s="3">
        <f ca="1">AT22*Sheet1!$C$2</f>
        <v>-13977.9355</v>
      </c>
      <c r="AU23" s="3">
        <f ca="1">AU22*Sheet1!$C$2</f>
        <v>-13977.9355</v>
      </c>
      <c r="AV23" s="3">
        <f ca="1">AV22*Sheet1!$C$2</f>
        <v>-13977.9355</v>
      </c>
      <c r="AW23" s="3">
        <f ca="1">AW22*Sheet1!$C$2</f>
        <v>-13977.9355</v>
      </c>
      <c r="AX23" s="3">
        <f ca="1">AX22*Sheet1!$C$2</f>
        <v>-13977.9355</v>
      </c>
      <c r="AY23" s="3">
        <f ca="1">AY22*Sheet1!$C$2</f>
        <v>-13977.9355</v>
      </c>
      <c r="AZ23" s="3">
        <f ca="1">AZ22*Sheet1!$C$2</f>
        <v>-13977.9355</v>
      </c>
      <c r="BA23" s="3">
        <f ca="1">BA22*Sheet1!$C$2</f>
        <v>-13977.9355</v>
      </c>
      <c r="BB23" s="3">
        <f ca="1">BB22*Sheet1!$C$2</f>
        <v>-13977.9355</v>
      </c>
      <c r="BC23" s="3">
        <f ca="1">BC22*Sheet1!$C$2</f>
        <v>0</v>
      </c>
      <c r="BD23" s="3">
        <f ca="1">BD22*Sheet1!$C$2</f>
        <v>0</v>
      </c>
      <c r="BE23" s="3">
        <f ca="1">BE22*Sheet1!$C$2</f>
        <v>0</v>
      </c>
      <c r="BF23" s="3">
        <f ca="1">BF22*Sheet1!$C$2</f>
        <v>0</v>
      </c>
      <c r="BG23" s="3">
        <f ca="1">BG22*Sheet1!$C$2</f>
        <v>0</v>
      </c>
    </row>
    <row r="24" spans="1:59" ht="17.25">
      <c r="A24" s="23" t="s">
        <v>100</v>
      </c>
      <c r="B24" s="26"/>
      <c r="C24" s="26" t="e">
        <f ca="1">SUM(D24:BG24)</f>
        <v>#DIV/0!</v>
      </c>
      <c r="D24" s="3">
        <f ca="1">D22*(1-Sheet1!$C$2)</f>
        <v>-13977.935499999994</v>
      </c>
      <c r="E24" s="3">
        <f ca="1">E22*(1-Sheet1!$C$2)</f>
        <v>-13977.935499999994</v>
      </c>
      <c r="F24" s="3">
        <f ca="1">F22*(1-Sheet1!$C$2)</f>
        <v>-13977.935499999994</v>
      </c>
      <c r="G24" s="3" t="e">
        <f ca="1">G22*(1-Sheet1!$C$2)</f>
        <v>#DIV/0!</v>
      </c>
      <c r="H24" s="3">
        <f ca="1">H22*(1-Sheet1!$C$2)</f>
        <v>-131266.06212783634</v>
      </c>
      <c r="I24" s="3">
        <f ca="1">I22*(1-Sheet1!$C$2)</f>
        <v>-131266.06212783634</v>
      </c>
      <c r="J24" s="3">
        <f ca="1">J22*(1-Sheet1!$C$2)</f>
        <v>-131266.06212783634</v>
      </c>
      <c r="K24" s="3">
        <f ca="1">K22*(1-Sheet1!$C$2)</f>
        <v>-131266.06212783634</v>
      </c>
      <c r="L24" s="3">
        <f ca="1">L22*(1-Sheet1!$C$2)</f>
        <v>-131266.06212783634</v>
      </c>
      <c r="M24" s="3">
        <f ca="1">M22*(1-Sheet1!$C$2)</f>
        <v>-131266.06212783634</v>
      </c>
      <c r="N24" s="3">
        <f ca="1">N22*(1-Sheet1!$C$2)</f>
        <v>-131266.06212783634</v>
      </c>
      <c r="O24" s="3">
        <f ca="1">O22*(1-Sheet1!$C$2)</f>
        <v>-131266.06212783634</v>
      </c>
      <c r="P24" s="3">
        <f ca="1">P22*(1-Sheet1!$C$2)</f>
        <v>-131266.06212783634</v>
      </c>
      <c r="Q24" s="3">
        <f ca="1">Q22*(1-Sheet1!$C$2)</f>
        <v>-131266.06212783634</v>
      </c>
      <c r="R24" s="3">
        <f ca="1">R22*(1-Sheet1!$C$2)</f>
        <v>-131267.46761660269</v>
      </c>
      <c r="S24" s="3">
        <f ca="1">S22*(1-Sheet1!$C$2)</f>
        <v>-308804.15501832089</v>
      </c>
      <c r="T24" s="3">
        <f ca="1">T22*(1-Sheet1!$C$2)</f>
        <v>-308804.15501832089</v>
      </c>
      <c r="U24" s="3">
        <f ca="1">U22*(1-Sheet1!$C$2)</f>
        <v>-308804.15501832089</v>
      </c>
      <c r="V24" s="3">
        <f ca="1">V22*(1-Sheet1!$C$2)</f>
        <v>-308804.15501832089</v>
      </c>
      <c r="W24" s="3">
        <f ca="1">W22*(1-Sheet1!$C$2)</f>
        <v>-308804.15501832089</v>
      </c>
      <c r="X24" s="3">
        <f ca="1">X22*(1-Sheet1!$C$2)</f>
        <v>76305214.36491996</v>
      </c>
      <c r="Y24" s="3">
        <f ca="1">Y22*(1-Sheet1!$C$2)</f>
        <v>-308804.15501832089</v>
      </c>
      <c r="Z24" s="3">
        <f ca="1">Z22*(1-Sheet1!$C$2)</f>
        <v>-308804.15501832089</v>
      </c>
      <c r="AA24" s="3">
        <f ca="1">AA22*(1-Sheet1!$C$2)</f>
        <v>-308804.15501832089</v>
      </c>
      <c r="AB24" s="3">
        <f ca="1">AB22*(1-Sheet1!$C$2)</f>
        <v>-308804.15501832089</v>
      </c>
      <c r="AC24" s="3">
        <f ca="1">AC22*(1-Sheet1!$C$2)</f>
        <v>7027341.3601613743</v>
      </c>
      <c r="AD24" s="3">
        <f ca="1">AD22*(1-Sheet1!$C$2)</f>
        <v>7027335.4982063081</v>
      </c>
      <c r="AE24" s="3">
        <f ca="1">AE22*(1-Sheet1!$C$2)</f>
        <v>7005760.9082801538</v>
      </c>
      <c r="AF24" s="3">
        <f ca="1">AF22*(1-Sheet1!$C$2)</f>
        <v>7005760.9082801538</v>
      </c>
      <c r="AG24" s="3">
        <f ca="1">AG22*(1-Sheet1!$C$2)</f>
        <v>7005760.9082801538</v>
      </c>
      <c r="AH24" s="3">
        <f ca="1">AH22*(1-Sheet1!$C$2)</f>
        <v>7005901.76249942</v>
      </c>
      <c r="AI24" s="3">
        <f ca="1">AI22*(1-Sheet1!$C$2)</f>
        <v>7776028.1867310628</v>
      </c>
      <c r="AJ24" s="3">
        <f ca="1">AJ22*(1-Sheet1!$C$2)</f>
        <v>7776028.1867310628</v>
      </c>
      <c r="AK24" s="3">
        <f ca="1">AK22*(1-Sheet1!$C$2)</f>
        <v>7776028.1867310628</v>
      </c>
      <c r="AL24" s="3">
        <f ca="1">AL22*(1-Sheet1!$C$2)</f>
        <v>8102918.3097556066</v>
      </c>
      <c r="AM24" s="3">
        <f ca="1">AM22*(1-Sheet1!$C$2)</f>
        <v>8102918.3097556066</v>
      </c>
      <c r="AN24" s="3">
        <f ca="1">AN22*(1-Sheet1!$C$2)</f>
        <v>8102918.3097556066</v>
      </c>
      <c r="AO24" s="3">
        <f ca="1">AO22*(1-Sheet1!$C$2)</f>
        <v>8102918.3097556066</v>
      </c>
      <c r="AP24" s="3">
        <f ca="1">AP22*(1-Sheet1!$C$2)</f>
        <v>-3494.4838749999985</v>
      </c>
      <c r="AQ24" s="3">
        <f ca="1">AQ22*(1-Sheet1!$C$2)</f>
        <v>-3494.4838749999985</v>
      </c>
      <c r="AR24" s="3">
        <f ca="1">AR22*(1-Sheet1!$C$2)</f>
        <v>-3494.4838749999985</v>
      </c>
      <c r="AS24" s="3">
        <f ca="1">AS22*(1-Sheet1!$C$2)</f>
        <v>-3494.4838749999985</v>
      </c>
      <c r="AT24" s="3">
        <f ca="1">AT22*(1-Sheet1!$C$2)</f>
        <v>-3494.4838749999985</v>
      </c>
      <c r="AU24" s="3">
        <f ca="1">AU22*(1-Sheet1!$C$2)</f>
        <v>-3494.4838749999985</v>
      </c>
      <c r="AV24" s="3">
        <f ca="1">AV22*(1-Sheet1!$C$2)</f>
        <v>-3494.4838749999985</v>
      </c>
      <c r="AW24" s="3">
        <f ca="1">AW22*(1-Sheet1!$C$2)</f>
        <v>-3494.4838749999985</v>
      </c>
      <c r="AX24" s="3">
        <f ca="1">AX22*(1-Sheet1!$C$2)</f>
        <v>-3494.4838749999985</v>
      </c>
      <c r="AY24" s="3">
        <f ca="1">AY22*(1-Sheet1!$C$2)</f>
        <v>-3494.4838749999985</v>
      </c>
      <c r="AZ24" s="3">
        <f ca="1">AZ22*(1-Sheet1!$C$2)</f>
        <v>-3494.4838749999985</v>
      </c>
      <c r="BA24" s="3">
        <f ca="1">BA22*(1-Sheet1!$C$2)</f>
        <v>-3494.4838749999985</v>
      </c>
      <c r="BB24" s="3">
        <f ca="1">BB22*(1-Sheet1!$C$2)</f>
        <v>-3494.4838749999985</v>
      </c>
      <c r="BC24" s="3">
        <f ca="1">BC22*(1-Sheet1!$C$2)</f>
        <v>0</v>
      </c>
      <c r="BD24" s="3">
        <f ca="1">BD22*(1-Sheet1!$C$2)</f>
        <v>0</v>
      </c>
      <c r="BE24" s="3">
        <f ca="1">BE22*(1-Sheet1!$C$2)</f>
        <v>0</v>
      </c>
      <c r="BF24" s="3">
        <f ca="1">BF22*(1-Sheet1!$C$2)</f>
        <v>0</v>
      </c>
      <c r="BG24" s="3">
        <f ca="1">BG22*(1-Sheet1!$C$2)</f>
        <v>0</v>
      </c>
    </row>
    <row r="25" spans="1:59" ht="17.25">
      <c r="A25" s="24" t="s">
        <v>101</v>
      </c>
      <c r="B25" s="27"/>
      <c r="C25" s="1" t="e">
        <f ca="1">IF(C5=0,0,C9/C5)</f>
        <v>#DIV/0!</v>
      </c>
      <c r="D25" s="1">
        <f ca="1">IF(D5=0,0,D9/D5)</f>
        <v>0</v>
      </c>
      <c r="E25" s="1">
        <f t="shared" ref="E25:BG25" ca="1" si="6">IF(E5=0,0,E9/E5)</f>
        <v>0</v>
      </c>
      <c r="F25" s="1">
        <f t="shared" ca="1" si="6"/>
        <v>0</v>
      </c>
      <c r="G25" s="1">
        <f t="shared" ca="1" si="6"/>
        <v>0</v>
      </c>
      <c r="H25" s="1">
        <f t="shared" ca="1" si="6"/>
        <v>0</v>
      </c>
      <c r="I25" s="1">
        <f t="shared" ca="1" si="6"/>
        <v>0</v>
      </c>
      <c r="J25" s="1">
        <f t="shared" ca="1" si="6"/>
        <v>0</v>
      </c>
      <c r="K25" s="1">
        <f t="shared" ca="1" si="6"/>
        <v>0</v>
      </c>
      <c r="L25" s="1">
        <f t="shared" ca="1" si="6"/>
        <v>0</v>
      </c>
      <c r="M25" s="1">
        <f t="shared" ca="1" si="6"/>
        <v>0</v>
      </c>
      <c r="N25" s="1">
        <f t="shared" ca="1" si="6"/>
        <v>0</v>
      </c>
      <c r="O25" s="1">
        <f t="shared" ca="1" si="6"/>
        <v>0</v>
      </c>
      <c r="P25" s="1">
        <f t="shared" ca="1" si="6"/>
        <v>0</v>
      </c>
      <c r="Q25" s="1">
        <f t="shared" ca="1" si="6"/>
        <v>0</v>
      </c>
      <c r="R25" s="1">
        <f t="shared" ca="1" si="6"/>
        <v>0</v>
      </c>
      <c r="S25" s="1">
        <f t="shared" ca="1" si="6"/>
        <v>0</v>
      </c>
      <c r="T25" s="1">
        <f t="shared" ca="1" si="6"/>
        <v>0</v>
      </c>
      <c r="U25" s="1">
        <f t="shared" ca="1" si="6"/>
        <v>0</v>
      </c>
      <c r="V25" s="1">
        <f t="shared" ca="1" si="6"/>
        <v>0</v>
      </c>
      <c r="W25" s="1">
        <f t="shared" ca="1" si="6"/>
        <v>0</v>
      </c>
      <c r="X25" s="1">
        <f t="shared" ca="1" si="6"/>
        <v>0</v>
      </c>
      <c r="Y25" s="1">
        <f t="shared" ca="1" si="6"/>
        <v>0</v>
      </c>
      <c r="Z25" s="1">
        <f t="shared" ca="1" si="6"/>
        <v>0</v>
      </c>
      <c r="AA25" s="1">
        <f t="shared" ca="1" si="6"/>
        <v>0</v>
      </c>
      <c r="AB25" s="1">
        <f t="shared" ca="1" si="6"/>
        <v>0</v>
      </c>
      <c r="AC25" s="1">
        <f t="shared" ca="1" si="6"/>
        <v>0</v>
      </c>
      <c r="AD25" s="1">
        <f t="shared" ca="1" si="6"/>
        <v>0</v>
      </c>
      <c r="AE25" s="1">
        <f t="shared" ca="1" si="6"/>
        <v>0</v>
      </c>
      <c r="AF25" s="1">
        <f t="shared" ca="1" si="6"/>
        <v>0</v>
      </c>
      <c r="AG25" s="1">
        <f t="shared" ca="1" si="6"/>
        <v>0</v>
      </c>
      <c r="AH25" s="1">
        <f t="shared" ca="1" si="6"/>
        <v>0</v>
      </c>
      <c r="AI25" s="1">
        <f t="shared" ca="1" si="6"/>
        <v>0</v>
      </c>
      <c r="AJ25" s="1">
        <f t="shared" ca="1" si="6"/>
        <v>0</v>
      </c>
      <c r="AK25" s="1">
        <f t="shared" ca="1" si="6"/>
        <v>0</v>
      </c>
      <c r="AL25" s="1">
        <f t="shared" ca="1" si="6"/>
        <v>0</v>
      </c>
      <c r="AM25" s="1">
        <f t="shared" ca="1" si="6"/>
        <v>0</v>
      </c>
      <c r="AN25" s="1">
        <f t="shared" ca="1" si="6"/>
        <v>0</v>
      </c>
      <c r="AO25" s="1">
        <f t="shared" ca="1" si="6"/>
        <v>0</v>
      </c>
      <c r="AP25" s="1">
        <f t="shared" ca="1" si="6"/>
        <v>0</v>
      </c>
      <c r="AQ25" s="1">
        <f t="shared" ca="1" si="6"/>
        <v>0</v>
      </c>
      <c r="AR25" s="1">
        <f t="shared" ca="1" si="6"/>
        <v>0</v>
      </c>
      <c r="AS25" s="1">
        <f t="shared" ca="1" si="6"/>
        <v>0</v>
      </c>
      <c r="AT25" s="1">
        <f t="shared" ca="1" si="6"/>
        <v>0</v>
      </c>
      <c r="AU25" s="1">
        <f t="shared" ca="1" si="6"/>
        <v>0</v>
      </c>
      <c r="AV25" s="1">
        <f t="shared" ca="1" si="6"/>
        <v>0</v>
      </c>
      <c r="AW25" s="1">
        <f t="shared" ca="1" si="6"/>
        <v>0</v>
      </c>
      <c r="AX25" s="1">
        <f t="shared" ca="1" si="6"/>
        <v>0</v>
      </c>
      <c r="AY25" s="1">
        <f t="shared" ca="1" si="6"/>
        <v>0</v>
      </c>
      <c r="AZ25" s="1">
        <f t="shared" ca="1" si="6"/>
        <v>0</v>
      </c>
      <c r="BA25" s="1">
        <f t="shared" ca="1" si="6"/>
        <v>0</v>
      </c>
      <c r="BB25" s="1">
        <f t="shared" ca="1" si="6"/>
        <v>0</v>
      </c>
      <c r="BC25" s="1">
        <f t="shared" ca="1" si="6"/>
        <v>0</v>
      </c>
      <c r="BD25" s="1">
        <f t="shared" ca="1" si="6"/>
        <v>0</v>
      </c>
      <c r="BE25" s="1">
        <f t="shared" ca="1" si="6"/>
        <v>0</v>
      </c>
      <c r="BF25" s="1">
        <f t="shared" ca="1" si="6"/>
        <v>0</v>
      </c>
      <c r="BG25" s="1">
        <f t="shared" ca="1" si="6"/>
        <v>0</v>
      </c>
    </row>
    <row r="26" spans="1:59" ht="17.25">
      <c r="A26" s="24" t="s">
        <v>102</v>
      </c>
      <c r="B26" s="27"/>
      <c r="C26" s="27">
        <f>Sheet1!C67*Sheet1!C4</f>
        <v>2000000.0000000002</v>
      </c>
    </row>
    <row r="27" spans="1:59" ht="17.25">
      <c r="A27" s="24" t="s">
        <v>103</v>
      </c>
      <c r="B27" s="27"/>
      <c r="C27" s="27" t="e">
        <f ca="1">C23-C26</f>
        <v>#DIV/0!</v>
      </c>
    </row>
    <row r="28" spans="1:59" ht="17.25">
      <c r="A28" s="24" t="s">
        <v>104</v>
      </c>
      <c r="B28" s="27"/>
      <c r="C28" s="27">
        <f ca="1">'现金流表-复星'!C44</f>
        <v>525790011.29856718</v>
      </c>
    </row>
    <row r="29" spans="1:59" ht="17.25">
      <c r="A29" s="25" t="s">
        <v>105</v>
      </c>
      <c r="B29" s="28"/>
      <c r="C29" s="80" t="e">
        <f ca="1">C27/C28</f>
        <v>#DIV/0!</v>
      </c>
    </row>
    <row r="30" spans="1:59" ht="17.25">
      <c r="A30" s="25" t="s">
        <v>106</v>
      </c>
      <c r="B30" s="28"/>
      <c r="C30" s="80" t="e">
        <f ca="1">C29/Sheet1!$C$16</f>
        <v>#DIV/0!</v>
      </c>
      <c r="D30" s="1">
        <f t="shared" ref="D30:AX30" ca="1" si="7">D23/$C$28</f>
        <v>-1.063385397183797E-4</v>
      </c>
      <c r="E30" s="1">
        <f t="shared" ca="1" si="7"/>
        <v>-1.063385397183797E-4</v>
      </c>
      <c r="F30" s="1">
        <f t="shared" ca="1" si="7"/>
        <v>-1.063385397183797E-4</v>
      </c>
      <c r="G30" s="1" t="e">
        <f t="shared" ca="1" si="7"/>
        <v>#DIV/0!</v>
      </c>
      <c r="H30" s="1">
        <f t="shared" ca="1" si="7"/>
        <v>-9.9861967178602488E-4</v>
      </c>
      <c r="I30" s="1">
        <f t="shared" ca="1" si="7"/>
        <v>-9.9861967178602488E-4</v>
      </c>
      <c r="J30" s="1">
        <f t="shared" ca="1" si="7"/>
        <v>-9.9861967178602488E-4</v>
      </c>
      <c r="K30" s="1">
        <f t="shared" ca="1" si="7"/>
        <v>-9.9861967178602488E-4</v>
      </c>
      <c r="L30" s="1">
        <f t="shared" ca="1" si="7"/>
        <v>-9.9861967178602488E-4</v>
      </c>
      <c r="M30" s="1">
        <f t="shared" ca="1" si="7"/>
        <v>-9.9861967178602488E-4</v>
      </c>
      <c r="N30" s="1">
        <f t="shared" ca="1" si="7"/>
        <v>-9.9861967178602488E-4</v>
      </c>
      <c r="O30" s="1">
        <f t="shared" ca="1" si="7"/>
        <v>-9.9861967178602488E-4</v>
      </c>
      <c r="P30" s="1">
        <f t="shared" ca="1" si="7"/>
        <v>-9.9861967178602488E-4</v>
      </c>
      <c r="Q30" s="1">
        <f t="shared" ca="1" si="7"/>
        <v>-9.9861967178602488E-4</v>
      </c>
      <c r="R30" s="1">
        <f t="shared" ca="1" si="7"/>
        <v>-9.9863036418212339E-4</v>
      </c>
      <c r="S30" s="1">
        <f t="shared" ca="1" si="7"/>
        <v>-2.3492584368855047E-3</v>
      </c>
      <c r="T30" s="1">
        <f t="shared" ca="1" si="7"/>
        <v>-2.3492584368855047E-3</v>
      </c>
      <c r="U30" s="1">
        <f t="shared" ca="1" si="7"/>
        <v>-2.3492584368855047E-3</v>
      </c>
      <c r="V30" s="1">
        <f t="shared" ca="1" si="7"/>
        <v>-2.3492584368855047E-3</v>
      </c>
      <c r="W30" s="1">
        <f t="shared" ca="1" si="7"/>
        <v>-2.3492584368855047E-3</v>
      </c>
      <c r="X30" s="1">
        <f t="shared" ca="1" si="7"/>
        <v>0.58049953574785929</v>
      </c>
      <c r="Y30" s="1">
        <f t="shared" ca="1" si="7"/>
        <v>-2.3492584368855047E-3</v>
      </c>
      <c r="Z30" s="1">
        <f t="shared" ca="1" si="7"/>
        <v>-2.3492584368855047E-3</v>
      </c>
      <c r="AA30" s="1">
        <f t="shared" ca="1" si="7"/>
        <v>-2.3492584368855047E-3</v>
      </c>
      <c r="AB30" s="1">
        <f t="shared" ca="1" si="7"/>
        <v>-2.3492584368855047E-3</v>
      </c>
      <c r="AC30" s="1">
        <f t="shared" ca="1" si="7"/>
        <v>5.3461200929288376E-2</v>
      </c>
      <c r="AD30" s="1">
        <f t="shared" ca="1" si="7"/>
        <v>5.3461156333880017E-2</v>
      </c>
      <c r="AE30" s="1">
        <f t="shared" ca="1" si="7"/>
        <v>5.3297025487248899E-2</v>
      </c>
      <c r="AF30" s="1">
        <f t="shared" ca="1" si="7"/>
        <v>5.3297025487248899E-2</v>
      </c>
      <c r="AG30" s="1">
        <f t="shared" ca="1" si="7"/>
        <v>5.3297025487248899E-2</v>
      </c>
      <c r="AH30" s="1">
        <f t="shared" ca="1" si="7"/>
        <v>5.3298097049783291E-2</v>
      </c>
      <c r="AI30" s="1">
        <f t="shared" ca="1" si="7"/>
        <v>5.9156910703010573E-2</v>
      </c>
      <c r="AJ30" s="1">
        <f t="shared" ca="1" si="7"/>
        <v>5.9156910703010573E-2</v>
      </c>
      <c r="AK30" s="1">
        <f t="shared" ca="1" si="7"/>
        <v>5.9156910703010573E-2</v>
      </c>
      <c r="AL30" s="1">
        <f t="shared" ca="1" si="7"/>
        <v>6.1643759947005973E-2</v>
      </c>
      <c r="AM30" s="1">
        <f t="shared" ca="1" si="7"/>
        <v>6.1643759947005973E-2</v>
      </c>
      <c r="AN30" s="1">
        <f t="shared" ca="1" si="7"/>
        <v>6.1643759947005973E-2</v>
      </c>
      <c r="AO30" s="1">
        <f t="shared" ca="1" si="7"/>
        <v>6.1643759947005973E-2</v>
      </c>
      <c r="AP30" s="1">
        <f t="shared" ca="1" si="7"/>
        <v>-2.6584634929594925E-5</v>
      </c>
      <c r="AQ30" s="1">
        <f t="shared" ca="1" si="7"/>
        <v>-2.6584634929594925E-5</v>
      </c>
      <c r="AR30" s="1">
        <f t="shared" ca="1" si="7"/>
        <v>-2.6584634929594925E-5</v>
      </c>
      <c r="AS30" s="1">
        <f t="shared" ca="1" si="7"/>
        <v>-2.6584634929594925E-5</v>
      </c>
      <c r="AT30" s="1">
        <f t="shared" ca="1" si="7"/>
        <v>-2.6584634929594925E-5</v>
      </c>
      <c r="AU30" s="1">
        <f t="shared" ca="1" si="7"/>
        <v>-2.6584634929594925E-5</v>
      </c>
      <c r="AV30" s="1">
        <f t="shared" ca="1" si="7"/>
        <v>-2.6584634929594925E-5</v>
      </c>
      <c r="AW30" s="1">
        <f t="shared" ca="1" si="7"/>
        <v>-2.6584634929594925E-5</v>
      </c>
      <c r="AX30" s="1">
        <f t="shared" ca="1" si="7"/>
        <v>-2.6584634929594925E-5</v>
      </c>
    </row>
    <row r="31" spans="1:59" ht="15">
      <c r="A31" s="176" t="s">
        <v>422</v>
      </c>
      <c r="C31" s="1" t="e">
        <f ca="1">C22/C4</f>
        <v>#DIV/0!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11" defaultRowHeight="14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D58"/>
  <sheetViews>
    <sheetView showGridLines="0" topLeftCell="A39" workbookViewId="0">
      <selection activeCell="A49" sqref="A49:XFD49"/>
    </sheetView>
  </sheetViews>
  <sheetFormatPr defaultColWidth="11" defaultRowHeight="14.25"/>
  <cols>
    <col min="2" max="2" width="29.375" customWidth="1"/>
    <col min="3" max="3" width="25.375" customWidth="1"/>
    <col min="4" max="4" width="16" bestFit="1" customWidth="1"/>
    <col min="5" max="16" width="14.875" bestFit="1" customWidth="1"/>
    <col min="17" max="17" width="14.875" style="38" bestFit="1" customWidth="1"/>
    <col min="18" max="23" width="14.875" bestFit="1" customWidth="1"/>
    <col min="24" max="32" width="14.125" bestFit="1" customWidth="1"/>
    <col min="33" max="33" width="14.875" bestFit="1" customWidth="1"/>
    <col min="34" max="42" width="14.125" bestFit="1" customWidth="1"/>
    <col min="43" max="43" width="15" bestFit="1" customWidth="1"/>
    <col min="44" max="46" width="14.125" bestFit="1" customWidth="1"/>
    <col min="47" max="50" width="14" bestFit="1" customWidth="1"/>
    <col min="51" max="51" width="13" bestFit="1" customWidth="1"/>
    <col min="52" max="53" width="14" bestFit="1" customWidth="1"/>
    <col min="54" max="54" width="15.625" bestFit="1" customWidth="1"/>
    <col min="55" max="57" width="14" bestFit="1" customWidth="1"/>
    <col min="58" max="58" width="14.625" bestFit="1" customWidth="1"/>
    <col min="59" max="62" width="13" bestFit="1" customWidth="1"/>
    <col min="63" max="63" width="15.875" bestFit="1" customWidth="1"/>
    <col min="64" max="65" width="13" bestFit="1" customWidth="1"/>
    <col min="66" max="66" width="15" bestFit="1" customWidth="1"/>
    <col min="67" max="69" width="13" bestFit="1" customWidth="1"/>
    <col min="70" max="70" width="15.875" bestFit="1" customWidth="1"/>
    <col min="71" max="72" width="13" bestFit="1" customWidth="1"/>
  </cols>
  <sheetData>
    <row r="1" spans="1:82" ht="38.25">
      <c r="A1" s="31" t="s">
        <v>177</v>
      </c>
      <c r="B1" s="31"/>
      <c r="C1" s="32"/>
    </row>
    <row r="2" spans="1:82">
      <c r="A2" t="s">
        <v>178</v>
      </c>
    </row>
    <row r="3" spans="1:82">
      <c r="A3" t="s">
        <v>179</v>
      </c>
    </row>
    <row r="4" spans="1:82" ht="16.5">
      <c r="A4" s="35"/>
      <c r="B4" s="35" t="s">
        <v>124</v>
      </c>
      <c r="C4" s="35" t="s">
        <v>180</v>
      </c>
      <c r="D4" s="46">
        <f>Sheet1!D139</f>
        <v>42248</v>
      </c>
      <c r="E4" s="46">
        <f>Sheet1!E139</f>
        <v>42278</v>
      </c>
      <c r="F4" s="46">
        <f>Sheet1!F139</f>
        <v>42309</v>
      </c>
      <c r="G4" s="46">
        <f>Sheet1!G139</f>
        <v>42339</v>
      </c>
      <c r="H4" s="46">
        <f>Sheet1!H139</f>
        <v>42370</v>
      </c>
      <c r="I4" s="46">
        <f>Sheet1!I139</f>
        <v>42401</v>
      </c>
      <c r="J4" s="46">
        <f>Sheet1!J139</f>
        <v>42430</v>
      </c>
      <c r="K4" s="46">
        <f>Sheet1!K139</f>
        <v>42461</v>
      </c>
      <c r="L4" s="46">
        <f>Sheet1!L139</f>
        <v>42491</v>
      </c>
      <c r="M4" s="46">
        <f>Sheet1!M139</f>
        <v>42522</v>
      </c>
      <c r="N4" s="46">
        <f>Sheet1!N139</f>
        <v>42552</v>
      </c>
      <c r="O4" s="46">
        <f>Sheet1!O139</f>
        <v>42583</v>
      </c>
      <c r="P4" s="46">
        <f>Sheet1!P139</f>
        <v>42614</v>
      </c>
      <c r="Q4" s="46">
        <f>Sheet1!Q139</f>
        <v>42644</v>
      </c>
      <c r="R4" s="46">
        <f>Sheet1!R139</f>
        <v>42675</v>
      </c>
      <c r="S4" s="46">
        <f>Sheet1!S139</f>
        <v>42705</v>
      </c>
      <c r="T4" s="46">
        <f>Sheet1!T139</f>
        <v>42736</v>
      </c>
      <c r="U4" s="46">
        <f>Sheet1!U139</f>
        <v>42767</v>
      </c>
      <c r="V4" s="46">
        <f>Sheet1!V139</f>
        <v>42795</v>
      </c>
      <c r="W4" s="46">
        <f>Sheet1!W139</f>
        <v>42826</v>
      </c>
      <c r="X4" s="46">
        <f>Sheet1!X139</f>
        <v>42856</v>
      </c>
      <c r="Y4" s="46">
        <f>Sheet1!Y139</f>
        <v>42887</v>
      </c>
      <c r="Z4" s="46">
        <f>Sheet1!Z139</f>
        <v>42917</v>
      </c>
      <c r="AA4" s="46">
        <f>Sheet1!AA139</f>
        <v>42948</v>
      </c>
      <c r="AB4" s="46">
        <f>Sheet1!AB139</f>
        <v>42979</v>
      </c>
      <c r="AC4" s="46">
        <f>Sheet1!AC139</f>
        <v>43009</v>
      </c>
      <c r="AD4" s="46">
        <f>Sheet1!AD139</f>
        <v>43040</v>
      </c>
      <c r="AE4" s="46">
        <f>Sheet1!AE139</f>
        <v>43070</v>
      </c>
      <c r="AF4" s="46">
        <f>Sheet1!AF139</f>
        <v>43101</v>
      </c>
      <c r="AG4" s="46">
        <f>Sheet1!AG139</f>
        <v>43132</v>
      </c>
      <c r="AH4" s="46">
        <f>Sheet1!AH139</f>
        <v>43160</v>
      </c>
      <c r="AI4" s="46">
        <f>Sheet1!AI139</f>
        <v>43191</v>
      </c>
      <c r="AJ4" s="46">
        <f>Sheet1!AJ139</f>
        <v>43221</v>
      </c>
      <c r="AK4" s="46">
        <f>Sheet1!AK139</f>
        <v>43252</v>
      </c>
      <c r="AL4" s="46">
        <f>Sheet1!AL139</f>
        <v>43282</v>
      </c>
      <c r="AM4" s="46">
        <f>Sheet1!AM139</f>
        <v>43313</v>
      </c>
      <c r="AN4" s="46">
        <f>Sheet1!AN139</f>
        <v>43344</v>
      </c>
      <c r="AO4" s="46">
        <f>Sheet1!AO139</f>
        <v>43374</v>
      </c>
      <c r="AP4" s="46">
        <f>Sheet1!AP139</f>
        <v>43405</v>
      </c>
      <c r="AQ4" s="46">
        <f>Sheet1!AQ139</f>
        <v>43435</v>
      </c>
      <c r="AR4" s="46">
        <f>Sheet1!AR139</f>
        <v>43466</v>
      </c>
      <c r="AS4" s="46">
        <f>Sheet1!AS139</f>
        <v>43497</v>
      </c>
      <c r="AT4" s="46">
        <f>Sheet1!AT139</f>
        <v>43525</v>
      </c>
      <c r="AU4" s="46">
        <f>Sheet1!AU139</f>
        <v>43556</v>
      </c>
      <c r="AV4" s="46">
        <f>Sheet1!AV139</f>
        <v>43586</v>
      </c>
      <c r="AW4" s="46">
        <f>Sheet1!AW139</f>
        <v>43617</v>
      </c>
      <c r="AX4" s="46">
        <f>Sheet1!AX139</f>
        <v>43647</v>
      </c>
      <c r="AY4" s="46">
        <f>Sheet1!AY139</f>
        <v>43678</v>
      </c>
      <c r="AZ4" s="46">
        <f>Sheet1!AZ139</f>
        <v>43709</v>
      </c>
      <c r="BA4" s="46">
        <f>Sheet1!BA139</f>
        <v>43739</v>
      </c>
      <c r="BB4" s="46">
        <f>Sheet1!BB139</f>
        <v>43770</v>
      </c>
      <c r="BC4" s="46">
        <f>Sheet1!BC139</f>
        <v>43800</v>
      </c>
      <c r="BD4" s="46">
        <f>Sheet1!BD139</f>
        <v>43831</v>
      </c>
      <c r="BE4" s="46">
        <f>Sheet1!BE139</f>
        <v>43862</v>
      </c>
      <c r="BF4" s="46">
        <f>Sheet1!BF139</f>
        <v>43891</v>
      </c>
      <c r="BG4" s="46">
        <f>Sheet1!BG139</f>
        <v>43922</v>
      </c>
      <c r="BH4" s="46">
        <f>Sheet1!BH139</f>
        <v>43952</v>
      </c>
      <c r="BI4" s="46">
        <f>Sheet1!BI139</f>
        <v>43983</v>
      </c>
      <c r="BJ4" s="46">
        <f>Sheet1!BJ139</f>
        <v>44013</v>
      </c>
      <c r="BK4" s="46">
        <f>Sheet1!BK139</f>
        <v>44044</v>
      </c>
      <c r="BL4" s="46">
        <f>Sheet1!BL139</f>
        <v>44075</v>
      </c>
      <c r="BM4" s="46">
        <f>Sheet1!BM139</f>
        <v>44105</v>
      </c>
      <c r="BN4" s="46">
        <f>Sheet1!BN139</f>
        <v>44136</v>
      </c>
      <c r="BO4" s="46">
        <f>Sheet1!BO139</f>
        <v>44166</v>
      </c>
      <c r="BP4" s="46">
        <f>Sheet1!BP139</f>
        <v>44197</v>
      </c>
      <c r="BQ4" s="46">
        <f>Sheet1!BQ139</f>
        <v>44228</v>
      </c>
      <c r="BR4" s="46">
        <f>Sheet1!BR139</f>
        <v>44256</v>
      </c>
      <c r="BS4" s="46">
        <f>Sheet1!BS139</f>
        <v>44287</v>
      </c>
      <c r="BT4" s="46">
        <f>Sheet1!BT139</f>
        <v>44317</v>
      </c>
      <c r="BU4" s="46"/>
      <c r="BV4" s="46"/>
      <c r="BW4" s="46"/>
      <c r="BX4" s="46"/>
      <c r="BY4" s="46"/>
      <c r="BZ4" s="46"/>
      <c r="CA4" s="46"/>
      <c r="CB4" s="46"/>
      <c r="CC4" s="46"/>
      <c r="CD4" s="46"/>
    </row>
    <row r="5" spans="1:82" ht="15.75">
      <c r="A5">
        <v>1</v>
      </c>
      <c r="B5" s="44" t="s">
        <v>181</v>
      </c>
      <c r="Q5"/>
    </row>
    <row r="6" spans="1:82" ht="15">
      <c r="A6">
        <v>1.1000000000000001</v>
      </c>
      <c r="B6" s="45" t="s">
        <v>181</v>
      </c>
      <c r="C6" t="s">
        <v>18</v>
      </c>
      <c r="D6" s="3">
        <f ca="1">Sheet1!D142+Sheet2!D142</f>
        <v>0</v>
      </c>
      <c r="E6" s="3">
        <f ca="1">Sheet1!E142+Sheet2!E142</f>
        <v>0</v>
      </c>
      <c r="F6" s="3">
        <f ca="1">Sheet1!F142+Sheet2!F142</f>
        <v>0</v>
      </c>
      <c r="G6" s="3">
        <f ca="1">Sheet1!G142+Sheet2!G142</f>
        <v>0</v>
      </c>
      <c r="H6" s="3">
        <f ca="1">Sheet1!H142+Sheet2!H142</f>
        <v>3272724</v>
      </c>
      <c r="I6" s="3">
        <f ca="1">Sheet1!I142+Sheet2!I142</f>
        <v>3272724</v>
      </c>
      <c r="J6" s="3">
        <f ca="1">Sheet1!J142+Sheet2!J142</f>
        <v>14138172</v>
      </c>
      <c r="K6" s="3">
        <f ca="1">Sheet1!K142+Sheet2!K142</f>
        <v>14138172</v>
      </c>
      <c r="L6" s="3">
        <f ca="1">Sheet1!L142+Sheet2!L142</f>
        <v>40254516</v>
      </c>
      <c r="M6" s="3">
        <f ca="1">Sheet1!M142+Sheet2!M142</f>
        <v>40254516</v>
      </c>
      <c r="N6" s="3">
        <f ca="1">Sheet1!N142+Sheet2!N142</f>
        <v>61854516</v>
      </c>
      <c r="O6" s="3">
        <f ca="1">Sheet1!O142+Sheet2!O142</f>
        <v>61854516</v>
      </c>
      <c r="P6" s="3">
        <f ca="1">Sheet1!P142+Sheet2!P142</f>
        <v>61854516</v>
      </c>
      <c r="Q6" s="3">
        <f ca="1">Sheet1!Q142+Sheet2!Q142</f>
        <v>61854516</v>
      </c>
      <c r="R6" s="3">
        <f ca="1">Sheet1!R142+Sheet2!R142</f>
        <v>61854552</v>
      </c>
      <c r="S6" s="3">
        <f ca="1">Sheet1!S142+Sheet2!S142</f>
        <v>66498446</v>
      </c>
      <c r="T6" s="3">
        <f ca="1">Sheet1!T142+Sheet2!T142</f>
        <v>74951242</v>
      </c>
      <c r="U6" s="3">
        <f ca="1">Sheet1!U142+Sheet2!U142</f>
        <v>84239030</v>
      </c>
      <c r="V6" s="3">
        <f ca="1">Sheet1!V142+Sheet2!V142</f>
        <v>102809246</v>
      </c>
      <c r="W6" s="3">
        <f ca="1">Sheet1!W142+Sheet2!W142</f>
        <v>130672610</v>
      </c>
      <c r="X6" s="3">
        <f ca="1">Sheet1!X142+Sheet2!X142</f>
        <v>156572610</v>
      </c>
      <c r="Y6" s="3">
        <f ca="1">Sheet1!Y142+Sheet2!Y142</f>
        <v>156572610</v>
      </c>
      <c r="Z6" s="3">
        <f ca="1">Sheet1!Z142+Sheet2!Z142</f>
        <v>156572610</v>
      </c>
      <c r="AA6" s="3">
        <f ca="1">Sheet1!AA142+Sheet2!AA142</f>
        <v>156572610</v>
      </c>
      <c r="AB6" s="3">
        <f ca="1">Sheet1!AB142+Sheet2!AB142</f>
        <v>156572610</v>
      </c>
      <c r="AC6" s="3">
        <f ca="1">Sheet1!AC142+Sheet2!AC142</f>
        <v>156572610</v>
      </c>
      <c r="AD6" s="3">
        <f ca="1">Sheet1!AD142+Sheet2!AD142</f>
        <v>156572798</v>
      </c>
      <c r="AE6" s="3">
        <f ca="1">Sheet1!AE142+Sheet2!AE142</f>
        <v>161871306</v>
      </c>
      <c r="AF6" s="3">
        <f ca="1">Sheet1!AF142+Sheet2!AF142</f>
        <v>174321610.00000003</v>
      </c>
      <c r="AG6" s="3">
        <f ca="1">Sheet1!AG142+Sheet2!AG142</f>
        <v>175630838</v>
      </c>
      <c r="AH6" s="3">
        <f ca="1">Sheet1!AH142+Sheet2!AH142</f>
        <v>174881750.00000006</v>
      </c>
      <c r="AI6" s="3">
        <f ca="1">Sheet1!AI142+Sheet2!AI142</f>
        <v>178809434</v>
      </c>
      <c r="AJ6" s="3">
        <f ca="1">Sheet1!AJ142+Sheet2!AJ142</f>
        <v>176309434</v>
      </c>
      <c r="AK6" s="3">
        <f ca="1">Sheet1!AK142+Sheet2!AK142</f>
        <v>176309434</v>
      </c>
      <c r="AL6" s="3">
        <f ca="1">Sheet1!AL142+Sheet2!AL142</f>
        <v>167738014</v>
      </c>
      <c r="AM6" s="3">
        <f ca="1">Sheet1!AM142+Sheet2!AM142</f>
        <v>167738014</v>
      </c>
      <c r="AN6" s="3">
        <f ca="1">Sheet1!AN142+Sheet2!AN142</f>
        <v>141595174</v>
      </c>
      <c r="AO6" s="3">
        <f ca="1">Sheet1!AO142+Sheet2!AO142</f>
        <v>141595174</v>
      </c>
      <c r="AP6" s="3">
        <f ca="1">Sheet1!AP142+Sheet2!AP142</f>
        <v>76666806.000000015</v>
      </c>
      <c r="AQ6" s="3">
        <f ca="1">Sheet1!AQ142+Sheet2!AQ142</f>
        <v>77321420</v>
      </c>
      <c r="AR6" s="3">
        <f ca="1">Sheet1!AR142+Sheet2!AR142</f>
        <v>31071420</v>
      </c>
      <c r="AS6" s="3">
        <f ca="1">Sheet1!AS142+Sheet2!AS142</f>
        <v>31071420</v>
      </c>
      <c r="AT6" s="3">
        <f ca="1">Sheet1!AT142+Sheet2!AT142</f>
        <v>31071420</v>
      </c>
      <c r="AU6" s="3">
        <f ca="1">Sheet1!AU142+Sheet2!AU142</f>
        <v>31071420</v>
      </c>
      <c r="AV6" s="3">
        <f ca="1">Sheet1!AV142+Sheet2!AV142</f>
        <v>31071420</v>
      </c>
      <c r="AW6" s="3">
        <f ca="1">Sheet1!AW142+Sheet2!AW142</f>
        <v>31071420</v>
      </c>
      <c r="AX6" s="3">
        <f ca="1">Sheet1!AX142+Sheet2!AX142</f>
        <v>22500000</v>
      </c>
      <c r="AY6" s="3">
        <f ca="1">Sheet1!AY142+Sheet2!AY142</f>
        <v>22500000</v>
      </c>
      <c r="AZ6" s="3">
        <f ca="1">Sheet1!AZ142+Sheet2!AZ142</f>
        <v>0</v>
      </c>
      <c r="BA6" s="3">
        <f ca="1">Sheet1!BA142+Sheet2!BA142</f>
        <v>0</v>
      </c>
      <c r="BB6" s="3">
        <f ca="1">Sheet1!BB142+Sheet2!BB142</f>
        <v>0</v>
      </c>
      <c r="BC6" s="3">
        <f ca="1">Sheet1!BC142+Sheet2!BC142</f>
        <v>0</v>
      </c>
      <c r="BD6" s="3">
        <f ca="1">Sheet1!BD142+Sheet2!BD142</f>
        <v>0</v>
      </c>
      <c r="BE6" s="3">
        <f ca="1">Sheet1!BE142+Sheet2!BE142</f>
        <v>0</v>
      </c>
      <c r="BF6" s="3">
        <f ca="1">Sheet1!BF142+Sheet2!BF142</f>
        <v>0</v>
      </c>
      <c r="BG6" s="3">
        <f ca="1">Sheet1!BG142+Sheet2!BG142</f>
        <v>0</v>
      </c>
      <c r="BH6" s="3">
        <f ca="1">Sheet1!BH142+Sheet2!BH142</f>
        <v>0</v>
      </c>
      <c r="BI6" s="3">
        <f ca="1">Sheet1!BI142+Sheet2!BI142</f>
        <v>0</v>
      </c>
      <c r="BJ6" s="3">
        <f ca="1">Sheet1!BJ142+Sheet2!BJ142</f>
        <v>0</v>
      </c>
      <c r="BK6" s="3">
        <f ca="1">Sheet1!BK142+Sheet2!BK142</f>
        <v>0</v>
      </c>
      <c r="BL6" s="3">
        <f ca="1">Sheet1!BL142+Sheet2!BL142</f>
        <v>0</v>
      </c>
      <c r="BM6" s="3">
        <f ca="1">Sheet1!BM142+Sheet2!BM142</f>
        <v>0</v>
      </c>
      <c r="BN6" s="3">
        <f ca="1">Sheet1!BN142+Sheet2!BN142</f>
        <v>0</v>
      </c>
      <c r="BO6" s="3">
        <f ca="1">Sheet1!BO142+Sheet2!BO142</f>
        <v>0</v>
      </c>
      <c r="BP6" s="3">
        <f ca="1">Sheet1!BP142+Sheet2!BP142</f>
        <v>0</v>
      </c>
      <c r="BQ6" s="3">
        <f ca="1">Sheet1!BQ142+Sheet2!BQ142</f>
        <v>0</v>
      </c>
      <c r="BR6" s="3">
        <f ca="1">Sheet1!BR142+Sheet2!BR142</f>
        <v>0</v>
      </c>
      <c r="BS6" s="3">
        <f ca="1">Sheet1!BS142+Sheet2!BS142</f>
        <v>0</v>
      </c>
      <c r="BT6" s="3">
        <f ca="1">Sheet1!BT142+Sheet2!BT142</f>
        <v>0</v>
      </c>
    </row>
    <row r="7" spans="1:82" ht="15">
      <c r="A7">
        <v>1.2</v>
      </c>
      <c r="B7" s="45" t="s">
        <v>118</v>
      </c>
      <c r="C7" t="s">
        <v>118</v>
      </c>
      <c r="D7" s="3">
        <f>Sheet1!D241+Sheet2!D241</f>
        <v>21634.666666666668</v>
      </c>
      <c r="E7" s="3">
        <f>Sheet1!E241+Sheet2!E241</f>
        <v>21634.666666666668</v>
      </c>
      <c r="F7" s="3">
        <f>Sheet1!F241+Sheet2!F241</f>
        <v>21634.666666666668</v>
      </c>
      <c r="G7" s="3">
        <f>Sheet1!G241+Sheet2!G241</f>
        <v>13521.666666666668</v>
      </c>
      <c r="H7" s="3">
        <f>Sheet1!H241+Sheet2!H241</f>
        <v>5408.666666666667</v>
      </c>
      <c r="I7" s="3">
        <f>Sheet1!I241+Sheet2!I241</f>
        <v>5408.666666666667</v>
      </c>
      <c r="J7" s="3">
        <f>Sheet1!J241+Sheet2!J241</f>
        <v>5408.666666666667</v>
      </c>
      <c r="K7" s="3">
        <f>Sheet1!K241+Sheet2!K241</f>
        <v>5408.666666666667</v>
      </c>
      <c r="L7" s="3">
        <f>Sheet1!L241+Sheet2!L241</f>
        <v>5408.666666666667</v>
      </c>
      <c r="M7" s="3">
        <f>Sheet1!M241+Sheet2!M241</f>
        <v>5408.666666666667</v>
      </c>
      <c r="N7" s="3">
        <f>Sheet1!N241+Sheet2!N241</f>
        <v>5408.666666666667</v>
      </c>
      <c r="O7" s="3">
        <f>Sheet1!O241+Sheet2!O241</f>
        <v>5408.666666666667</v>
      </c>
      <c r="P7" s="3">
        <f>Sheet1!P241+Sheet2!P241</f>
        <v>5408.666666666667</v>
      </c>
      <c r="Q7" s="3">
        <f>Sheet1!Q241+Sheet2!Q241</f>
        <v>5408.666666666667</v>
      </c>
      <c r="R7" s="3">
        <f>Sheet1!R241+Sheet2!R241</f>
        <v>5408.666666666667</v>
      </c>
      <c r="S7" s="3">
        <f>Sheet1!S241+Sheet2!S241</f>
        <v>5408.666666666667</v>
      </c>
      <c r="T7" s="3">
        <f>Sheet1!T241+Sheet2!T241</f>
        <v>5408.666666666667</v>
      </c>
      <c r="U7" s="3">
        <f>Sheet1!U241+Sheet2!U241</f>
        <v>5408.666666666667</v>
      </c>
      <c r="V7" s="3">
        <f>Sheet1!V241+Sheet2!V241</f>
        <v>5408.666666666667</v>
      </c>
      <c r="W7" s="3">
        <f>Sheet1!W241+Sheet2!W241</f>
        <v>5408.666666666667</v>
      </c>
      <c r="X7" s="3">
        <f>Sheet1!X241+Sheet2!X241</f>
        <v>5408.666666666667</v>
      </c>
      <c r="Y7" s="3">
        <f>Sheet1!Y241+Sheet2!Y241</f>
        <v>5408.666666666667</v>
      </c>
      <c r="Z7" s="3">
        <f>Sheet1!Z241+Sheet2!Z241</f>
        <v>5408.666666666667</v>
      </c>
      <c r="AA7" s="3">
        <f>Sheet1!AA241+Sheet2!AA241</f>
        <v>5408.666666666667</v>
      </c>
      <c r="AB7" s="3">
        <f>Sheet1!AB241+Sheet2!AB241</f>
        <v>5408.666666666667</v>
      </c>
      <c r="AC7" s="3">
        <f>Sheet1!AC241+Sheet2!AC241</f>
        <v>5408.666666666667</v>
      </c>
      <c r="AD7" s="3">
        <f>Sheet1!AD241+Sheet2!AD241</f>
        <v>5408.666666666667</v>
      </c>
      <c r="AE7" s="3">
        <f>Sheet1!AE241+Sheet2!AE241</f>
        <v>5408.666666666667</v>
      </c>
      <c r="AF7" s="3">
        <f>Sheet1!AF241+Sheet2!AF241</f>
        <v>5408.666666666667</v>
      </c>
      <c r="AG7" s="3">
        <f>Sheet1!AG241+Sheet2!AG241</f>
        <v>5408.666666666667</v>
      </c>
      <c r="AH7" s="3">
        <f>Sheet1!AH241+Sheet2!AH241</f>
        <v>5408.666666666667</v>
      </c>
      <c r="AI7" s="3">
        <f>Sheet1!AI241+Sheet2!AI241</f>
        <v>5408.666666666667</v>
      </c>
      <c r="AJ7" s="3">
        <f>Sheet1!AJ241+Sheet2!AJ241</f>
        <v>5408.666666666667</v>
      </c>
      <c r="AK7" s="3">
        <f>Sheet1!AK241+Sheet2!AK241</f>
        <v>5408.666666666667</v>
      </c>
      <c r="AL7" s="3">
        <f>Sheet1!AL241+Sheet2!AL241</f>
        <v>5408.666666666667</v>
      </c>
      <c r="AM7" s="3">
        <f>Sheet1!AM241+Sheet2!AM241</f>
        <v>5408.666666666667</v>
      </c>
      <c r="AN7" s="3">
        <f>Sheet1!AN241+Sheet2!AN241</f>
        <v>5408.666666666667</v>
      </c>
      <c r="AO7" s="3">
        <f>Sheet1!AO241+Sheet2!AO241</f>
        <v>5408.666666666667</v>
      </c>
      <c r="AP7" s="3">
        <f>Sheet1!AP241+Sheet2!AP241</f>
        <v>5408.666666666667</v>
      </c>
      <c r="AQ7" s="3">
        <f>Sheet1!AQ241+Sheet2!AQ241</f>
        <v>5408.666666666667</v>
      </c>
      <c r="AR7" s="3">
        <f>Sheet1!AR241+Sheet2!AR241</f>
        <v>5408.666666666667</v>
      </c>
      <c r="AS7" s="3">
        <f>Sheet1!AS241+Sheet2!AS241</f>
        <v>5408.666666666667</v>
      </c>
      <c r="AT7" s="3">
        <f>Sheet1!AT241+Sheet2!AT241</f>
        <v>5408.666666666667</v>
      </c>
      <c r="AU7" s="3">
        <f>Sheet1!AU241+Sheet2!AU241</f>
        <v>5408.666666666667</v>
      </c>
      <c r="AV7" s="3">
        <f>Sheet1!AV241+Sheet2!AV241</f>
        <v>5408.666666666667</v>
      </c>
      <c r="AW7" s="3">
        <f>Sheet1!AW241+Sheet2!AW241</f>
        <v>5408.666666666667</v>
      </c>
      <c r="AX7" s="3">
        <f>Sheet1!AX241+Sheet2!AX241</f>
        <v>5408.666666666667</v>
      </c>
      <c r="AY7" s="3">
        <f>Sheet1!AY241+Sheet2!AY241</f>
        <v>5408.666666666667</v>
      </c>
      <c r="AZ7" s="3">
        <f>Sheet1!AZ241+Sheet2!AZ241</f>
        <v>5408.666666666667</v>
      </c>
      <c r="BA7" s="3">
        <f>Sheet1!BA241+Sheet2!BA241</f>
        <v>5408.666666666667</v>
      </c>
      <c r="BB7" s="3">
        <f>Sheet1!BB241+Sheet2!BB241</f>
        <v>5408.666666666667</v>
      </c>
      <c r="BC7" s="3">
        <f>Sheet1!BC241+Sheet2!BC241</f>
        <v>2704.3333333333335</v>
      </c>
      <c r="BD7" s="3">
        <f>Sheet1!BD241+Sheet2!BD241</f>
        <v>0</v>
      </c>
      <c r="BE7" s="3">
        <f>Sheet1!BE241+Sheet2!BE241</f>
        <v>0</v>
      </c>
      <c r="BF7" s="3">
        <f>Sheet1!BF241+Sheet2!BF241</f>
        <v>0</v>
      </c>
      <c r="BG7" s="3">
        <f>Sheet1!BG241+Sheet2!BG241</f>
        <v>0</v>
      </c>
      <c r="BH7" s="3">
        <f>Sheet1!BH241+Sheet2!BH241</f>
        <v>0</v>
      </c>
      <c r="BI7" s="3">
        <f>Sheet1!BI241+Sheet2!BI241</f>
        <v>0</v>
      </c>
      <c r="BJ7" s="3">
        <f>Sheet1!BJ241+Sheet2!BJ241</f>
        <v>0</v>
      </c>
      <c r="BK7" s="3">
        <f>Sheet1!BK241+Sheet2!BK241</f>
        <v>0</v>
      </c>
      <c r="BL7" s="3">
        <f>Sheet1!BL241+Sheet2!BL241</f>
        <v>0</v>
      </c>
      <c r="BM7" s="3">
        <f>Sheet1!BM241+Sheet2!BM241</f>
        <v>0</v>
      </c>
      <c r="BN7" s="3">
        <f>Sheet1!BN241+Sheet2!BN241</f>
        <v>0</v>
      </c>
      <c r="BO7" s="3">
        <f>Sheet1!BO241+Sheet2!BO241</f>
        <v>0</v>
      </c>
      <c r="BP7" s="3">
        <f>Sheet1!BP241+Sheet2!BP241</f>
        <v>0</v>
      </c>
      <c r="BQ7" s="3">
        <f>Sheet1!BQ241+Sheet2!BQ241</f>
        <v>0</v>
      </c>
      <c r="BR7" s="3">
        <f>Sheet1!BR241+Sheet2!BR241</f>
        <v>0</v>
      </c>
      <c r="BS7" s="3">
        <f>Sheet1!BS241+Sheet2!BS241</f>
        <v>0</v>
      </c>
      <c r="BT7" s="3">
        <f>Sheet1!BT241+Sheet2!BT241</f>
        <v>0</v>
      </c>
    </row>
    <row r="8" spans="1:82" ht="15">
      <c r="B8" s="45" t="s">
        <v>182</v>
      </c>
      <c r="C8" t="s">
        <v>183</v>
      </c>
      <c r="D8" s="3">
        <f ca="1">D6+D7</f>
        <v>21634.666666666668</v>
      </c>
      <c r="E8" s="3">
        <f t="shared" ref="E8:BP8" ca="1" si="0">E6+E7</f>
        <v>21634.666666666668</v>
      </c>
      <c r="F8" s="3">
        <f t="shared" ca="1" si="0"/>
        <v>21634.666666666668</v>
      </c>
      <c r="G8" s="3">
        <f t="shared" ca="1" si="0"/>
        <v>13521.666666666668</v>
      </c>
      <c r="H8" s="3">
        <f t="shared" ca="1" si="0"/>
        <v>3278132.6666666665</v>
      </c>
      <c r="I8" s="3">
        <f t="shared" ca="1" si="0"/>
        <v>3278132.6666666665</v>
      </c>
      <c r="J8" s="3">
        <f t="shared" ca="1" si="0"/>
        <v>14143580.666666666</v>
      </c>
      <c r="K8" s="3">
        <f t="shared" ca="1" si="0"/>
        <v>14143580.666666666</v>
      </c>
      <c r="L8" s="3">
        <f t="shared" ca="1" si="0"/>
        <v>40259924.666666664</v>
      </c>
      <c r="M8" s="3">
        <f t="shared" ca="1" si="0"/>
        <v>40259924.666666664</v>
      </c>
      <c r="N8" s="3">
        <f t="shared" ca="1" si="0"/>
        <v>61859924.666666664</v>
      </c>
      <c r="O8" s="3">
        <f t="shared" ca="1" si="0"/>
        <v>61859924.666666664</v>
      </c>
      <c r="P8" s="3">
        <f t="shared" ca="1" si="0"/>
        <v>61859924.666666664</v>
      </c>
      <c r="Q8" s="3">
        <f t="shared" ca="1" si="0"/>
        <v>61859924.666666664</v>
      </c>
      <c r="R8" s="3">
        <f t="shared" ca="1" si="0"/>
        <v>61859960.666666664</v>
      </c>
      <c r="S8" s="3">
        <f t="shared" ca="1" si="0"/>
        <v>66503854.666666664</v>
      </c>
      <c r="T8" s="3">
        <f t="shared" ca="1" si="0"/>
        <v>74956650.666666672</v>
      </c>
      <c r="U8" s="3">
        <f t="shared" ca="1" si="0"/>
        <v>84244438.666666672</v>
      </c>
      <c r="V8" s="3">
        <f t="shared" ca="1" si="0"/>
        <v>102814654.66666667</v>
      </c>
      <c r="W8" s="3">
        <f t="shared" ca="1" si="0"/>
        <v>130678018.66666667</v>
      </c>
      <c r="X8" s="3">
        <f t="shared" ca="1" si="0"/>
        <v>156578018.66666666</v>
      </c>
      <c r="Y8" s="3">
        <f t="shared" ca="1" si="0"/>
        <v>156578018.66666666</v>
      </c>
      <c r="Z8" s="3">
        <f t="shared" ca="1" si="0"/>
        <v>156578018.66666666</v>
      </c>
      <c r="AA8" s="3">
        <f t="shared" ca="1" si="0"/>
        <v>156578018.66666666</v>
      </c>
      <c r="AB8" s="3">
        <f t="shared" ca="1" si="0"/>
        <v>156578018.66666666</v>
      </c>
      <c r="AC8" s="3">
        <f t="shared" ca="1" si="0"/>
        <v>156578018.66666666</v>
      </c>
      <c r="AD8" s="3">
        <f t="shared" ca="1" si="0"/>
        <v>156578206.66666666</v>
      </c>
      <c r="AE8" s="3">
        <f t="shared" ca="1" si="0"/>
        <v>161876714.66666666</v>
      </c>
      <c r="AF8" s="3">
        <f t="shared" ca="1" si="0"/>
        <v>174327018.66666669</v>
      </c>
      <c r="AG8" s="3">
        <f t="shared" ca="1" si="0"/>
        <v>175636246.66666666</v>
      </c>
      <c r="AH8" s="3">
        <f t="shared" ca="1" si="0"/>
        <v>174887158.66666672</v>
      </c>
      <c r="AI8" s="3">
        <f t="shared" ca="1" si="0"/>
        <v>178814842.66666666</v>
      </c>
      <c r="AJ8" s="3">
        <f t="shared" ca="1" si="0"/>
        <v>176314842.66666666</v>
      </c>
      <c r="AK8" s="3">
        <f t="shared" ca="1" si="0"/>
        <v>176314842.66666666</v>
      </c>
      <c r="AL8" s="3">
        <f t="shared" ca="1" si="0"/>
        <v>167743422.66666666</v>
      </c>
      <c r="AM8" s="3">
        <f t="shared" ca="1" si="0"/>
        <v>167743422.66666666</v>
      </c>
      <c r="AN8" s="3">
        <f t="shared" ca="1" si="0"/>
        <v>141600582.66666666</v>
      </c>
      <c r="AO8" s="3">
        <f t="shared" ca="1" si="0"/>
        <v>141600582.66666666</v>
      </c>
      <c r="AP8" s="3">
        <f t="shared" ca="1" si="0"/>
        <v>76672214.666666687</v>
      </c>
      <c r="AQ8" s="3">
        <f t="shared" ca="1" si="0"/>
        <v>77326828.666666672</v>
      </c>
      <c r="AR8" s="3">
        <f t="shared" ca="1" si="0"/>
        <v>31076828.666666668</v>
      </c>
      <c r="AS8" s="3">
        <f t="shared" ca="1" si="0"/>
        <v>31076828.666666668</v>
      </c>
      <c r="AT8" s="3">
        <f t="shared" ca="1" si="0"/>
        <v>31076828.666666668</v>
      </c>
      <c r="AU8" s="3">
        <f t="shared" ca="1" si="0"/>
        <v>31076828.666666668</v>
      </c>
      <c r="AV8" s="3">
        <f t="shared" ca="1" si="0"/>
        <v>31076828.666666668</v>
      </c>
      <c r="AW8" s="3">
        <f t="shared" ca="1" si="0"/>
        <v>31076828.666666668</v>
      </c>
      <c r="AX8" s="3">
        <f t="shared" ca="1" si="0"/>
        <v>22505408.666666668</v>
      </c>
      <c r="AY8" s="3">
        <f t="shared" ca="1" si="0"/>
        <v>22505408.666666668</v>
      </c>
      <c r="AZ8" s="3">
        <f t="shared" ca="1" si="0"/>
        <v>5408.666666666667</v>
      </c>
      <c r="BA8" s="3">
        <f t="shared" ca="1" si="0"/>
        <v>5408.666666666667</v>
      </c>
      <c r="BB8" s="3">
        <f t="shared" ca="1" si="0"/>
        <v>5408.666666666667</v>
      </c>
      <c r="BC8" s="3">
        <f t="shared" ca="1" si="0"/>
        <v>2704.3333333333335</v>
      </c>
      <c r="BD8" s="3">
        <f t="shared" ca="1" si="0"/>
        <v>0</v>
      </c>
      <c r="BE8" s="3">
        <f t="shared" ca="1" si="0"/>
        <v>0</v>
      </c>
      <c r="BF8" s="3">
        <f t="shared" ca="1" si="0"/>
        <v>0</v>
      </c>
      <c r="BG8" s="3">
        <f t="shared" ca="1" si="0"/>
        <v>0</v>
      </c>
      <c r="BH8" s="3">
        <f t="shared" ca="1" si="0"/>
        <v>0</v>
      </c>
      <c r="BI8" s="3">
        <f t="shared" ca="1" si="0"/>
        <v>0</v>
      </c>
      <c r="BJ8" s="3">
        <f t="shared" ca="1" si="0"/>
        <v>0</v>
      </c>
      <c r="BK8" s="3">
        <f t="shared" ca="1" si="0"/>
        <v>0</v>
      </c>
      <c r="BL8" s="3">
        <f t="shared" ca="1" si="0"/>
        <v>0</v>
      </c>
      <c r="BM8" s="3">
        <f t="shared" ca="1" si="0"/>
        <v>0</v>
      </c>
      <c r="BN8" s="3">
        <f t="shared" ca="1" si="0"/>
        <v>0</v>
      </c>
      <c r="BO8" s="3">
        <f t="shared" ca="1" si="0"/>
        <v>0</v>
      </c>
      <c r="BP8" s="3">
        <f t="shared" ca="1" si="0"/>
        <v>0</v>
      </c>
      <c r="BQ8" s="3">
        <f t="shared" ref="BQ8:BT8" ca="1" si="1">BQ6+BQ7</f>
        <v>0</v>
      </c>
      <c r="BR8" s="3">
        <f t="shared" ca="1" si="1"/>
        <v>0</v>
      </c>
      <c r="BS8" s="3">
        <f t="shared" ca="1" si="1"/>
        <v>0</v>
      </c>
      <c r="BT8" s="3">
        <f t="shared" ca="1" si="1"/>
        <v>0</v>
      </c>
    </row>
    <row r="9" spans="1:82" ht="15">
      <c r="A9">
        <v>2</v>
      </c>
      <c r="B9" s="45" t="s">
        <v>111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</row>
    <row r="10" spans="1:82" ht="15">
      <c r="A10">
        <v>2.1</v>
      </c>
      <c r="B10" s="45" t="s">
        <v>111</v>
      </c>
      <c r="C10" t="s">
        <v>111</v>
      </c>
      <c r="D10" s="3">
        <f ca="1">-Sheet1!D234-Sheet2!D234</f>
        <v>0</v>
      </c>
      <c r="E10" s="3">
        <f ca="1">-Sheet1!E234-Sheet2!E234</f>
        <v>0</v>
      </c>
      <c r="F10" s="3">
        <f ca="1">-Sheet1!F234-Sheet2!F234</f>
        <v>0</v>
      </c>
      <c r="G10" s="3">
        <f ca="1">-Sheet1!G234-Sheet2!G234</f>
        <v>0</v>
      </c>
      <c r="H10" s="3">
        <f ca="1">-Sheet1!H234-Sheet2!H234</f>
        <v>-654544.80000000005</v>
      </c>
      <c r="I10" s="3">
        <f ca="1">-Sheet1!I234-Sheet2!I234</f>
        <v>-654544.80000000005</v>
      </c>
      <c r="J10" s="3">
        <f ca="1">-Sheet1!J234-Sheet2!J234</f>
        <v>-1518544.8</v>
      </c>
      <c r="K10" s="3">
        <f ca="1">-Sheet1!K234-Sheet2!K234</f>
        <v>-1518544.8</v>
      </c>
      <c r="L10" s="3">
        <f ca="1">-Sheet1!L234-Sheet2!L234</f>
        <v>-1518544.8</v>
      </c>
      <c r="M10" s="3">
        <f ca="1">-Sheet1!M234-Sheet2!M234</f>
        <v>-1518544.8</v>
      </c>
      <c r="N10" s="3">
        <f ca="1">-Sheet1!N234-Sheet2!N234</f>
        <v>-1518544.8</v>
      </c>
      <c r="O10" s="3">
        <f ca="1">-Sheet1!O234-Sheet2!O234</f>
        <v>-1518544.8</v>
      </c>
      <c r="P10" s="3">
        <f ca="1">-Sheet1!P234-Sheet2!P234</f>
        <v>-1518544.8</v>
      </c>
      <c r="Q10" s="3">
        <f ca="1">-Sheet1!Q234-Sheet2!Q234</f>
        <v>-1518544.8</v>
      </c>
      <c r="R10" s="3">
        <f ca="1">-Sheet1!R234-Sheet2!R234</f>
        <v>-1518552.0000000005</v>
      </c>
      <c r="S10" s="3">
        <f ca="1">-Sheet1!S234-Sheet2!S234</f>
        <v>-2447330.7999999998</v>
      </c>
      <c r="T10" s="3">
        <f ca="1">-Sheet1!T234-Sheet2!T234</f>
        <v>-3483330.8</v>
      </c>
      <c r="U10" s="3">
        <f ca="1">-Sheet1!U234-Sheet2!U234</f>
        <v>-3483330.8</v>
      </c>
      <c r="V10" s="3">
        <f ca="1">-Sheet1!V234-Sheet2!V234</f>
        <v>-3483330.8</v>
      </c>
      <c r="W10" s="3">
        <f ca="1">-Sheet1!W234-Sheet2!W234</f>
        <v>-3483330.8</v>
      </c>
      <c r="X10" s="3">
        <f ca="1">-Sheet1!X234-Sheet2!X234</f>
        <v>-3483330.8</v>
      </c>
      <c r="Y10" s="3">
        <f ca="1">-Sheet1!Y234-Sheet2!Y234</f>
        <v>-3483330.8</v>
      </c>
      <c r="Z10" s="3">
        <f ca="1">-Sheet1!Z234-Sheet2!Z234</f>
        <v>-3483330.8</v>
      </c>
      <c r="AA10" s="3">
        <f ca="1">-Sheet1!AA234-Sheet2!AA234</f>
        <v>-3483330.8</v>
      </c>
      <c r="AB10" s="3">
        <f ca="1">-Sheet1!AB234-Sheet2!AB234</f>
        <v>-3483330.8</v>
      </c>
      <c r="AC10" s="3">
        <f ca="1">-Sheet1!AC234-Sheet2!AC234</f>
        <v>-3483330.8</v>
      </c>
      <c r="AD10" s="3">
        <f ca="1">-Sheet1!AD234-Sheet2!AD234</f>
        <v>-3483361.200000002</v>
      </c>
      <c r="AE10" s="3">
        <f ca="1">-Sheet1!AE234-Sheet2!AE234</f>
        <v>-3614284</v>
      </c>
      <c r="AF10" s="3">
        <f ca="1">-Sheet1!AF234-Sheet2!AF234</f>
        <v>-3514284</v>
      </c>
      <c r="AG10" s="3">
        <f ca="1">-Sheet1!AG234-Sheet2!AG234</f>
        <v>-3514284</v>
      </c>
      <c r="AH10" s="3">
        <f ca="1">-Sheet1!AH234-Sheet2!AH234</f>
        <v>-3514284</v>
      </c>
      <c r="AI10" s="3">
        <f ca="1">-Sheet1!AI234-Sheet2!AI234</f>
        <v>-3514284</v>
      </c>
      <c r="AJ10" s="3">
        <f ca="1">-Sheet1!AJ234-Sheet2!AJ234</f>
        <v>-3514284</v>
      </c>
      <c r="AK10" s="3">
        <f ca="1">-Sheet1!AK234-Sheet2!AK234</f>
        <v>-3514284</v>
      </c>
      <c r="AL10" s="3">
        <f ca="1">-Sheet1!AL234-Sheet2!AL234</f>
        <v>-1800000</v>
      </c>
      <c r="AM10" s="3">
        <f ca="1">-Sheet1!AM234-Sheet2!AM234</f>
        <v>-1800000</v>
      </c>
      <c r="AN10" s="3">
        <f ca="1">-Sheet1!AN234-Sheet2!AN234</f>
        <v>0</v>
      </c>
      <c r="AO10" s="3">
        <f ca="1">-Sheet1!AO234-Sheet2!AO234</f>
        <v>0</v>
      </c>
      <c r="AP10" s="3">
        <f ca="1">-Sheet1!AP234-Sheet2!AP234</f>
        <v>0</v>
      </c>
      <c r="AQ10" s="3">
        <f ca="1">-Sheet1!AQ234-Sheet2!AQ234</f>
        <v>0</v>
      </c>
      <c r="AR10" s="3">
        <f ca="1">-Sheet1!AR234-Sheet2!AR234</f>
        <v>0</v>
      </c>
      <c r="AS10" s="3">
        <f ca="1">-Sheet1!AS234-Sheet2!AS234</f>
        <v>0</v>
      </c>
      <c r="AT10" s="3">
        <f ca="1">-Sheet1!AT234-Sheet2!AT234</f>
        <v>0</v>
      </c>
      <c r="AU10" s="3">
        <f>-Sheet1!AU234-Sheet2!AU234</f>
        <v>0</v>
      </c>
      <c r="AV10" s="3">
        <f>-Sheet1!AV234-Sheet2!AV234</f>
        <v>0</v>
      </c>
      <c r="AW10" s="3">
        <f>-Sheet1!AW234-Sheet2!AW234</f>
        <v>0</v>
      </c>
      <c r="AX10" s="3">
        <f>-Sheet1!AX234-Sheet2!AX234</f>
        <v>0</v>
      </c>
      <c r="AY10" s="3">
        <f>-Sheet1!AY234-Sheet2!AY234</f>
        <v>0</v>
      </c>
      <c r="AZ10" s="3">
        <f>-Sheet1!AZ234-Sheet2!AZ234</f>
        <v>0</v>
      </c>
      <c r="BA10" s="3">
        <f>-Sheet1!BA234-Sheet2!BA234</f>
        <v>0</v>
      </c>
      <c r="BB10" s="3">
        <f>-Sheet1!BB234-Sheet2!BB234</f>
        <v>0</v>
      </c>
      <c r="BC10" s="3">
        <f>-Sheet1!BC234-Sheet2!BC234</f>
        <v>0</v>
      </c>
      <c r="BD10" s="3">
        <f>-Sheet1!BD234-Sheet2!BD234</f>
        <v>0</v>
      </c>
      <c r="BE10" s="3">
        <f>-Sheet1!BE234-Sheet2!BE234</f>
        <v>0</v>
      </c>
      <c r="BF10" s="3">
        <f>-Sheet1!BF234-Sheet2!BF234</f>
        <v>0</v>
      </c>
      <c r="BG10" s="3">
        <f>-Sheet1!BG234-Sheet2!BG234</f>
        <v>0</v>
      </c>
      <c r="BH10" s="3">
        <f>-Sheet1!BH234-Sheet2!BH234</f>
        <v>0</v>
      </c>
      <c r="BI10" s="3">
        <f>-Sheet1!BI234-Sheet2!BI234</f>
        <v>0</v>
      </c>
      <c r="BJ10" s="3">
        <f>-Sheet1!BJ234-Sheet2!BJ234</f>
        <v>0</v>
      </c>
      <c r="BK10" s="3">
        <f>-Sheet1!BK234-Sheet2!BK234</f>
        <v>0</v>
      </c>
      <c r="BL10" s="3">
        <f>-Sheet1!BL234-Sheet2!BL234</f>
        <v>0</v>
      </c>
      <c r="BM10" s="3">
        <f>-Sheet1!BM234-Sheet2!BM234</f>
        <v>0</v>
      </c>
      <c r="BN10" s="3">
        <f>-Sheet1!BN234-Sheet2!BN234</f>
        <v>0</v>
      </c>
      <c r="BO10" s="3">
        <f>-Sheet1!BO234-Sheet2!BO234</f>
        <v>0</v>
      </c>
      <c r="BP10" s="3">
        <f>-Sheet1!BP234-Sheet2!BP234</f>
        <v>0</v>
      </c>
      <c r="BQ10" s="3">
        <f>-Sheet1!BQ234-Sheet2!BQ234</f>
        <v>0</v>
      </c>
      <c r="BR10" s="3">
        <f>-Sheet1!BR234-Sheet2!BR234</f>
        <v>0</v>
      </c>
      <c r="BS10" s="3">
        <f>-Sheet1!BS234-Sheet2!BS234</f>
        <v>0</v>
      </c>
      <c r="BT10" s="3">
        <f>-Sheet1!BT234-Sheet2!BT234</f>
        <v>0</v>
      </c>
    </row>
    <row r="11" spans="1:82" ht="15">
      <c r="A11">
        <v>2.2000000000000002</v>
      </c>
      <c r="B11" s="45" t="s">
        <v>112</v>
      </c>
      <c r="C11" t="s">
        <v>112</v>
      </c>
      <c r="D11" s="3">
        <f ca="1">-Sheet1!D235-Sheet2!D235</f>
        <v>0</v>
      </c>
      <c r="E11" s="3">
        <f ca="1">-Sheet1!E235-Sheet2!E235</f>
        <v>0</v>
      </c>
      <c r="F11" s="3">
        <f ca="1">-Sheet1!F235-Sheet2!F235</f>
        <v>0</v>
      </c>
      <c r="G11" s="3">
        <f ca="1">-Sheet1!G235-Sheet2!G235</f>
        <v>0</v>
      </c>
      <c r="H11" s="3">
        <f ca="1">-Sheet1!H235-Sheet2!H235</f>
        <v>-197265.72168557587</v>
      </c>
      <c r="I11" s="3">
        <f ca="1">-Sheet1!I235-Sheet2!I235</f>
        <v>-197265.72168557587</v>
      </c>
      <c r="J11" s="3">
        <f ca="1">-Sheet1!J235-Sheet2!J235</f>
        <v>-197265.72168557587</v>
      </c>
      <c r="K11" s="3">
        <f ca="1">-Sheet1!K235-Sheet2!K235</f>
        <v>-197265.72168557587</v>
      </c>
      <c r="L11" s="3">
        <f ca="1">-Sheet1!L235-Sheet2!L235</f>
        <v>-197265.72168557587</v>
      </c>
      <c r="M11" s="3">
        <f ca="1">-Sheet1!M235-Sheet2!M235</f>
        <v>-197265.72168557587</v>
      </c>
      <c r="N11" s="3">
        <f ca="1">-Sheet1!N235-Sheet2!N235</f>
        <v>-197265.72168557587</v>
      </c>
      <c r="O11" s="3">
        <f ca="1">-Sheet1!O235-Sheet2!O235</f>
        <v>-197265.72168557587</v>
      </c>
      <c r="P11" s="3">
        <f ca="1">-Sheet1!P235-Sheet2!P235</f>
        <v>-197265.72168557587</v>
      </c>
      <c r="Q11" s="3">
        <f ca="1">-Sheet1!Q235-Sheet2!Q235</f>
        <v>-197265.72168557587</v>
      </c>
      <c r="R11" s="3">
        <f ca="1">-Sheet1!R235-Sheet2!R235</f>
        <v>-197267.89161068443</v>
      </c>
      <c r="S11" s="3">
        <f ca="1">-Sheet1!S235-Sheet2!S235</f>
        <v>-452067.00762213953</v>
      </c>
      <c r="T11" s="3">
        <f ca="1">-Sheet1!T235-Sheet2!T235</f>
        <v>-452067.00762213953</v>
      </c>
      <c r="U11" s="3">
        <f ca="1">-Sheet1!U235-Sheet2!U235</f>
        <v>-452067.00762213953</v>
      </c>
      <c r="V11" s="3">
        <f ca="1">-Sheet1!V235-Sheet2!V235</f>
        <v>-452067.00762213953</v>
      </c>
      <c r="W11" s="3">
        <f ca="1">-Sheet1!W235-Sheet2!W235</f>
        <v>-452067.00762213953</v>
      </c>
      <c r="X11" s="3">
        <f ca="1">-Sheet1!X235-Sheet2!X235</f>
        <v>-452067.00762213953</v>
      </c>
      <c r="Y11" s="3">
        <f ca="1">-Sheet1!Y235-Sheet2!Y235</f>
        <v>-452067.00762213953</v>
      </c>
      <c r="Z11" s="3">
        <f ca="1">-Sheet1!Z235-Sheet2!Z235</f>
        <v>-452067.00762213953</v>
      </c>
      <c r="AA11" s="3">
        <f ca="1">-Sheet1!AA235-Sheet2!AA235</f>
        <v>-452067.00762213953</v>
      </c>
      <c r="AB11" s="3">
        <f ca="1">-Sheet1!AB235-Sheet2!AB235</f>
        <v>-452067.00762213953</v>
      </c>
      <c r="AC11" s="3">
        <f ca="1">-Sheet1!AC235-Sheet2!AC235</f>
        <v>-452067.00762213953</v>
      </c>
      <c r="AD11" s="3">
        <f ca="1">-Sheet1!AD235-Sheet2!AD235</f>
        <v>-452075.68732257397</v>
      </c>
      <c r="AE11" s="3">
        <f ca="1">-Sheet1!AE235-Sheet2!AE235</f>
        <v>-464983.48683028604</v>
      </c>
      <c r="AF11" s="3">
        <f ca="1">-Sheet1!AF235-Sheet2!AF235</f>
        <v>-464983.48683028604</v>
      </c>
      <c r="AG11" s="3">
        <f ca="1">-Sheet1!AG235-Sheet2!AG235</f>
        <v>-464983.48683028604</v>
      </c>
      <c r="AH11" s="3">
        <f ca="1">-Sheet1!AH235-Sheet2!AH235</f>
        <v>-464983.48683028604</v>
      </c>
      <c r="AI11" s="3">
        <f ca="1">-Sheet1!AI235-Sheet2!AI235</f>
        <v>-464983.48683028604</v>
      </c>
      <c r="AJ11" s="3">
        <f ca="1">-Sheet1!AJ235-Sheet2!AJ235</f>
        <v>-464983.48683028604</v>
      </c>
      <c r="AK11" s="3">
        <f ca="1">-Sheet1!AK235-Sheet2!AK235</f>
        <v>-464983.48683028604</v>
      </c>
      <c r="AL11" s="3">
        <f ca="1">-Sheet1!AL235-Sheet2!AL235</f>
        <v>0</v>
      </c>
      <c r="AM11" s="3">
        <f ca="1">-Sheet1!AM235-Sheet2!AM235</f>
        <v>0</v>
      </c>
      <c r="AN11" s="3">
        <f ca="1">-Sheet1!AN235-Sheet2!AN235</f>
        <v>0</v>
      </c>
      <c r="AO11" s="3">
        <f ca="1">-Sheet1!AO235-Sheet2!AO235</f>
        <v>0</v>
      </c>
      <c r="AP11" s="3">
        <f ca="1">-Sheet1!AP235-Sheet2!AP235</f>
        <v>0</v>
      </c>
      <c r="AQ11" s="3">
        <f ca="1">-Sheet1!AQ235-Sheet2!AQ235</f>
        <v>0</v>
      </c>
      <c r="AR11" s="3">
        <f ca="1">-Sheet1!AR235-Sheet2!AR235</f>
        <v>0</v>
      </c>
      <c r="AS11" s="3">
        <f ca="1">-Sheet1!AS235-Sheet2!AS235</f>
        <v>0</v>
      </c>
      <c r="AT11" s="3">
        <f ca="1">-Sheet1!AT235-Sheet2!AT235</f>
        <v>0</v>
      </c>
      <c r="AU11" s="3">
        <f ca="1">-Sheet1!AU235-Sheet2!AU235</f>
        <v>0</v>
      </c>
      <c r="AV11" s="3">
        <f ca="1">-Sheet1!AV235-Sheet2!AV235</f>
        <v>0</v>
      </c>
      <c r="AW11" s="3">
        <f ca="1">-Sheet1!AW235-Sheet2!AW235</f>
        <v>0</v>
      </c>
      <c r="AX11" s="3">
        <f ca="1">-Sheet1!AX235-Sheet2!AX235</f>
        <v>0</v>
      </c>
      <c r="AY11" s="3">
        <f ca="1">-Sheet1!AY235-Sheet2!AY235</f>
        <v>0</v>
      </c>
      <c r="AZ11" s="3">
        <f ca="1">-Sheet1!AZ235-Sheet2!AZ235</f>
        <v>0</v>
      </c>
      <c r="BA11" s="3">
        <f ca="1">-Sheet1!BA235-Sheet2!BA235</f>
        <v>0</v>
      </c>
      <c r="BB11" s="3">
        <f ca="1">-Sheet1!BB235-Sheet2!BB235</f>
        <v>0</v>
      </c>
      <c r="BC11" s="3">
        <f ca="1">-Sheet1!BC235-Sheet2!BC235</f>
        <v>0</v>
      </c>
      <c r="BD11" s="3">
        <f ca="1">-Sheet1!BD235-Sheet2!BD235</f>
        <v>0</v>
      </c>
      <c r="BE11" s="3">
        <f ca="1">-Sheet1!BE235-Sheet2!BE235</f>
        <v>0</v>
      </c>
      <c r="BF11" s="3">
        <f ca="1">-Sheet1!BF235-Sheet2!BF235</f>
        <v>0</v>
      </c>
      <c r="BG11" s="3">
        <f ca="1">-Sheet1!BG235-Sheet2!BG235</f>
        <v>0</v>
      </c>
      <c r="BH11" s="3">
        <f ca="1">-Sheet1!BH235-Sheet2!BH235</f>
        <v>0</v>
      </c>
      <c r="BI11" s="3">
        <f ca="1">-Sheet1!BI235-Sheet2!BI235</f>
        <v>0</v>
      </c>
      <c r="BJ11" s="3">
        <f ca="1">-Sheet1!BJ235-Sheet2!BJ235</f>
        <v>0</v>
      </c>
      <c r="BK11" s="3">
        <f ca="1">-Sheet1!BK235-Sheet2!BK235</f>
        <v>0</v>
      </c>
      <c r="BL11" s="3">
        <f ca="1">-Sheet1!BL235-Sheet2!BL235</f>
        <v>0</v>
      </c>
      <c r="BM11" s="3">
        <f ca="1">-Sheet1!BM235-Sheet2!BM235</f>
        <v>0</v>
      </c>
      <c r="BN11" s="3">
        <f ca="1">-Sheet1!BN235-Sheet2!BN235</f>
        <v>0</v>
      </c>
      <c r="BO11" s="3">
        <f ca="1">-Sheet1!BO235-Sheet2!BO235</f>
        <v>0</v>
      </c>
      <c r="BP11" s="3">
        <f ca="1">-Sheet1!BP235-Sheet2!BP235</f>
        <v>0</v>
      </c>
      <c r="BQ11" s="3">
        <f ca="1">-Sheet1!BQ235-Sheet2!BQ235</f>
        <v>0</v>
      </c>
      <c r="BR11" s="3">
        <f>-Sheet1!BR235-Sheet2!BR235</f>
        <v>0</v>
      </c>
      <c r="BS11" s="3">
        <f>-Sheet1!BS235-Sheet2!BS235</f>
        <v>0</v>
      </c>
      <c r="BT11" s="3">
        <f>-Sheet1!BT235-Sheet2!BT235</f>
        <v>0</v>
      </c>
    </row>
    <row r="12" spans="1:82" ht="15">
      <c r="A12">
        <v>2.2999999999999998</v>
      </c>
      <c r="B12" s="45" t="s">
        <v>113</v>
      </c>
      <c r="C12" t="s">
        <v>113</v>
      </c>
      <c r="D12" s="3">
        <f ca="1">-Sheet1!D237-Sheet2!D237</f>
        <v>0</v>
      </c>
      <c r="E12" s="3">
        <f ca="1">-Sheet1!E237-Sheet2!E237</f>
        <v>0</v>
      </c>
      <c r="F12" s="3">
        <f ca="1">-Sheet1!F237-Sheet2!F237</f>
        <v>0</v>
      </c>
      <c r="G12" s="3">
        <f ca="1">-Sheet1!G237-Sheet2!G237</f>
        <v>0</v>
      </c>
      <c r="H12" s="3">
        <f ca="1">-Sheet1!H237-Sheet2!H237</f>
        <v>0</v>
      </c>
      <c r="I12" s="3">
        <f ca="1">-Sheet1!I237-Sheet2!I237</f>
        <v>0</v>
      </c>
      <c r="J12" s="3">
        <f ca="1">-Sheet1!J237-Sheet2!J237</f>
        <v>0</v>
      </c>
      <c r="K12" s="3">
        <f ca="1">-Sheet1!K237-Sheet2!K237</f>
        <v>0</v>
      </c>
      <c r="L12" s="3">
        <f ca="1">-Sheet1!L237-Sheet2!L237</f>
        <v>0</v>
      </c>
      <c r="M12" s="3">
        <f ca="1">-Sheet1!M237-Sheet2!M237</f>
        <v>0</v>
      </c>
      <c r="N12" s="3">
        <f ca="1">-Sheet1!N237-Sheet2!N237</f>
        <v>0</v>
      </c>
      <c r="O12" s="3">
        <f ca="1">-Sheet1!O237-Sheet2!O237</f>
        <v>0</v>
      </c>
      <c r="P12" s="3">
        <f ca="1">-Sheet1!P237-Sheet2!P237</f>
        <v>0</v>
      </c>
      <c r="Q12" s="3">
        <f ca="1">-Sheet1!Q237-Sheet2!Q237</f>
        <v>0</v>
      </c>
      <c r="R12" s="3">
        <f ca="1">-Sheet1!R237-Sheet2!R237</f>
        <v>0</v>
      </c>
      <c r="S12" s="3">
        <f ca="1">-Sheet1!S237-Sheet2!S237</f>
        <v>0</v>
      </c>
      <c r="T12" s="3">
        <f ca="1">-Sheet1!T237-Sheet2!T237</f>
        <v>0</v>
      </c>
      <c r="U12" s="3">
        <f ca="1">-Sheet1!U237-Sheet2!U237</f>
        <v>0</v>
      </c>
      <c r="V12" s="3">
        <f ca="1">-Sheet1!V237-Sheet2!V237</f>
        <v>-21510000</v>
      </c>
      <c r="W12" s="3">
        <f ca="1">-Sheet1!W237-Sheet2!W237</f>
        <v>0</v>
      </c>
      <c r="X12" s="3">
        <f ca="1">-Sheet1!X237-Sheet2!X237</f>
        <v>-25049977.199999999</v>
      </c>
      <c r="Y12" s="3">
        <f ca="1">-Sheet1!Y237-Sheet2!Y237</f>
        <v>0</v>
      </c>
      <c r="Z12" s="3">
        <f ca="1">-Sheet1!Z237-Sheet2!Z237</f>
        <v>0</v>
      </c>
      <c r="AA12" s="3">
        <f ca="1">-Sheet1!AA237-Sheet2!AA237</f>
        <v>-2850000</v>
      </c>
      <c r="AB12" s="3">
        <f ca="1">-Sheet1!AB237-Sheet2!AB237</f>
        <v>-2850000</v>
      </c>
      <c r="AC12" s="3">
        <f ca="1">-Sheet1!AC237-Sheet2!AC237</f>
        <v>-5224996.1999999993</v>
      </c>
      <c r="AD12" s="3">
        <f ca="1">-Sheet1!AD237-Sheet2!AD237</f>
        <v>-5224996.1999999993</v>
      </c>
      <c r="AE12" s="3">
        <f ca="1">-Sheet1!AE237-Sheet2!AE237</f>
        <v>-5224996.1999999993</v>
      </c>
      <c r="AF12" s="3">
        <f ca="1">-Sheet1!AF237-Sheet2!AF237</f>
        <v>-5224996.1999999993</v>
      </c>
      <c r="AG12" s="3">
        <f ca="1">-Sheet1!AG237-Sheet2!AG237</f>
        <v>-5224996.1999999993</v>
      </c>
      <c r="AH12" s="3">
        <f ca="1">-Sheet1!AH237-Sheet2!AH237</f>
        <v>-5225041.8000000026</v>
      </c>
      <c r="AI12" s="3">
        <f ca="1">-Sheet1!AI237-Sheet2!AI237</f>
        <v>-5421426</v>
      </c>
      <c r="AJ12" s="3">
        <f ca="1">-Sheet1!AJ237-Sheet2!AJ237</f>
        <v>-5271426</v>
      </c>
      <c r="AK12" s="3">
        <f ca="1">-Sheet1!AK237-Sheet2!AK237</f>
        <v>-5271426</v>
      </c>
      <c r="AL12" s="3">
        <f ca="1">-Sheet1!AL237-Sheet2!AL237</f>
        <v>-5271426</v>
      </c>
      <c r="AM12" s="3">
        <f ca="1">-Sheet1!AM237-Sheet2!AM237</f>
        <v>-5271426</v>
      </c>
      <c r="AN12" s="3">
        <f ca="1">-Sheet1!AN237-Sheet2!AN237</f>
        <v>-5271426</v>
      </c>
      <c r="AO12" s="3">
        <f ca="1">-Sheet1!AO237-Sheet2!AO237</f>
        <v>-5271426</v>
      </c>
      <c r="AP12" s="3">
        <f ca="1">-Sheet1!AP237-Sheet2!AP237</f>
        <v>-2700000</v>
      </c>
      <c r="AQ12" s="3">
        <f ca="1">-Sheet1!AQ237-Sheet2!AQ237</f>
        <v>-2700000</v>
      </c>
      <c r="AR12" s="3">
        <f ca="1">-Sheet1!AR237-Sheet2!AR237</f>
        <v>0</v>
      </c>
      <c r="AS12" s="3">
        <f ca="1">-Sheet1!AS237-Sheet2!AS237</f>
        <v>0</v>
      </c>
      <c r="AT12" s="3">
        <f ca="1">-Sheet1!AT237-Sheet2!AT237</f>
        <v>0</v>
      </c>
      <c r="AU12" s="3">
        <f ca="1">-Sheet1!AU237-Sheet2!AU237</f>
        <v>0</v>
      </c>
      <c r="AV12" s="3">
        <f ca="1">-Sheet1!AV237-Sheet2!AV237</f>
        <v>0</v>
      </c>
      <c r="AW12" s="3">
        <f ca="1">-Sheet1!AW237-Sheet2!AW237</f>
        <v>0</v>
      </c>
      <c r="AX12" s="3">
        <f ca="1">-Sheet1!AX237-Sheet2!AX237</f>
        <v>0</v>
      </c>
      <c r="AY12" s="3">
        <f ca="1">-Sheet1!AY237-Sheet2!AY237</f>
        <v>0</v>
      </c>
      <c r="AZ12" s="3">
        <f ca="1">-Sheet1!AZ237-Sheet2!AZ237</f>
        <v>0</v>
      </c>
      <c r="BA12" s="3">
        <f ca="1">-Sheet1!BA237-Sheet2!BA237</f>
        <v>0</v>
      </c>
      <c r="BB12" s="3">
        <f ca="1">-Sheet1!BB237-Sheet2!BB237</f>
        <v>0</v>
      </c>
      <c r="BC12" s="3">
        <f ca="1">-Sheet1!BC237-Sheet2!BC237</f>
        <v>0</v>
      </c>
      <c r="BD12" s="3">
        <f ca="1">-Sheet1!BD237-Sheet2!BD237</f>
        <v>0</v>
      </c>
      <c r="BE12" s="3">
        <f ca="1">-Sheet1!BE237-Sheet2!BE237</f>
        <v>0</v>
      </c>
      <c r="BF12" s="3">
        <f ca="1">-Sheet1!BF237-Sheet2!BF237</f>
        <v>0</v>
      </c>
      <c r="BG12" s="3">
        <f ca="1">-Sheet1!BG237-Sheet2!BG237</f>
        <v>0</v>
      </c>
      <c r="BH12" s="3">
        <f ca="1">-Sheet1!BH237-Sheet2!BH237</f>
        <v>0</v>
      </c>
      <c r="BI12" s="3">
        <f ca="1">-Sheet1!BI237-Sheet2!BI237</f>
        <v>0</v>
      </c>
      <c r="BJ12" s="3">
        <f ca="1">-Sheet1!BJ237-Sheet2!BJ237</f>
        <v>0</v>
      </c>
      <c r="BK12" s="3">
        <f ca="1">-Sheet1!BK237-Sheet2!BK237</f>
        <v>0</v>
      </c>
      <c r="BL12" s="3">
        <f ca="1">-Sheet1!BL237-Sheet2!BL237</f>
        <v>0</v>
      </c>
      <c r="BM12" s="3">
        <f ca="1">-Sheet1!BM237-Sheet2!BM237</f>
        <v>0</v>
      </c>
      <c r="BN12" s="3">
        <f ca="1">-Sheet1!BN237-Sheet2!BN237</f>
        <v>0</v>
      </c>
      <c r="BO12" s="3">
        <f ca="1">-Sheet1!BO237-Sheet2!BO237</f>
        <v>0</v>
      </c>
      <c r="BP12" s="3">
        <f ca="1">-Sheet1!BP237-Sheet2!BP237</f>
        <v>0</v>
      </c>
      <c r="BQ12" s="3">
        <f ca="1">-Sheet1!BQ237-Sheet2!BQ237</f>
        <v>0</v>
      </c>
      <c r="BR12" s="3">
        <f>-Sheet1!BR237-Sheet2!BR237</f>
        <v>0</v>
      </c>
      <c r="BS12" s="3">
        <f>-Sheet1!BS237-Sheet2!BS237</f>
        <v>0</v>
      </c>
      <c r="BT12" s="3">
        <f>-Sheet1!BT237-Sheet2!BT237</f>
        <v>0</v>
      </c>
    </row>
    <row r="13" spans="1:82" ht="15">
      <c r="A13">
        <v>2.4</v>
      </c>
      <c r="B13" s="45" t="s">
        <v>119</v>
      </c>
      <c r="C13" t="s">
        <v>119</v>
      </c>
      <c r="D13" s="3">
        <f>-Sheet1!D242-Sheet2!D242</f>
        <v>-230290</v>
      </c>
      <c r="E13" s="3">
        <f>-Sheet1!E242-Sheet2!E242</f>
        <v>-230290</v>
      </c>
      <c r="F13" s="3">
        <f>-Sheet1!F242-Sheet2!F242</f>
        <v>-230290</v>
      </c>
      <c r="G13" s="3">
        <f>-Sheet1!G242-Sheet2!G242</f>
        <v>-143931.25</v>
      </c>
      <c r="H13" s="3">
        <f>-Sheet1!H242-Sheet2!H242</f>
        <v>-57572.5</v>
      </c>
      <c r="I13" s="3">
        <f>-Sheet1!I242-Sheet2!I242</f>
        <v>-57572.5</v>
      </c>
      <c r="J13" s="3">
        <f>-Sheet1!J242-Sheet2!J242</f>
        <v>-57572.5</v>
      </c>
      <c r="K13" s="3">
        <f>-Sheet1!K242-Sheet2!K242</f>
        <v>-57572.5</v>
      </c>
      <c r="L13" s="3">
        <f>-Sheet1!L242-Sheet2!L242</f>
        <v>-57572.5</v>
      </c>
      <c r="M13" s="3">
        <f>-Sheet1!M242-Sheet2!M242</f>
        <v>-57572.5</v>
      </c>
      <c r="N13" s="3">
        <f>-Sheet1!N242-Sheet2!N242</f>
        <v>-57572.5</v>
      </c>
      <c r="O13" s="3">
        <f>-Sheet1!O242-Sheet2!O242</f>
        <v>-57572.5</v>
      </c>
      <c r="P13" s="3">
        <f>-Sheet1!P242-Sheet2!P242</f>
        <v>-57572.5</v>
      </c>
      <c r="Q13" s="3">
        <f>-Sheet1!Q242-Sheet2!Q242</f>
        <v>-57572.5</v>
      </c>
      <c r="R13" s="3">
        <f>-Sheet1!R242-Sheet2!R242</f>
        <v>-57572.5</v>
      </c>
      <c r="S13" s="3">
        <f>-Sheet1!S242-Sheet2!S242</f>
        <v>-57572.5</v>
      </c>
      <c r="T13" s="3">
        <f>-Sheet1!T242-Sheet2!T242</f>
        <v>-57572.5</v>
      </c>
      <c r="U13" s="3">
        <f>-Sheet1!U242-Sheet2!U242</f>
        <v>-57572.5</v>
      </c>
      <c r="V13" s="3">
        <f>-Sheet1!V242-Sheet2!V242</f>
        <v>-57572.5</v>
      </c>
      <c r="W13" s="3">
        <f>-Sheet1!W242-Sheet2!W242</f>
        <v>-57572.5</v>
      </c>
      <c r="X13" s="3">
        <f>-Sheet1!X242-Sheet2!X242</f>
        <v>-57572.5</v>
      </c>
      <c r="Y13" s="3">
        <f>-Sheet1!Y242-Sheet2!Y242</f>
        <v>-57572.5</v>
      </c>
      <c r="Z13" s="3">
        <f>-Sheet1!Z242-Sheet2!Z242</f>
        <v>-57572.5</v>
      </c>
      <c r="AA13" s="3">
        <f>-Sheet1!AA242-Sheet2!AA242</f>
        <v>-57572.5</v>
      </c>
      <c r="AB13" s="3">
        <f>-Sheet1!AB242-Sheet2!AB242</f>
        <v>-57572.5</v>
      </c>
      <c r="AC13" s="3">
        <f>-Sheet1!AC242-Sheet2!AC242</f>
        <v>-57572.5</v>
      </c>
      <c r="AD13" s="3">
        <f>-Sheet1!AD242-Sheet2!AD242</f>
        <v>-57572.5</v>
      </c>
      <c r="AE13" s="3">
        <f>-Sheet1!AE242-Sheet2!AE242</f>
        <v>-57572.5</v>
      </c>
      <c r="AF13" s="3">
        <f>-Sheet1!AF242-Sheet2!AF242</f>
        <v>-57572.5</v>
      </c>
      <c r="AG13" s="3">
        <f>-Sheet1!AG242-Sheet2!AG242</f>
        <v>-57572.5</v>
      </c>
      <c r="AH13" s="3">
        <f>-Sheet1!AH242-Sheet2!AH242</f>
        <v>-57572.5</v>
      </c>
      <c r="AI13" s="3">
        <f>-Sheet1!AI242-Sheet2!AI242</f>
        <v>-57572.5</v>
      </c>
      <c r="AJ13" s="3">
        <f>-Sheet1!AJ242-Sheet2!AJ242</f>
        <v>-57572.5</v>
      </c>
      <c r="AK13" s="3">
        <f>-Sheet1!AK242-Sheet2!AK242</f>
        <v>-57572.5</v>
      </c>
      <c r="AL13" s="3">
        <f>-Sheet1!AL242-Sheet2!AL242</f>
        <v>-57572.5</v>
      </c>
      <c r="AM13" s="3">
        <f>-Sheet1!AM242-Sheet2!AM242</f>
        <v>-57572.5</v>
      </c>
      <c r="AN13" s="3">
        <f>-Sheet1!AN242-Sheet2!AN242</f>
        <v>-57572.5</v>
      </c>
      <c r="AO13" s="3">
        <f>-Sheet1!AO242-Sheet2!AO242</f>
        <v>-57572.5</v>
      </c>
      <c r="AP13" s="3">
        <f>-Sheet1!AP242-Sheet2!AP242</f>
        <v>-57572.5</v>
      </c>
      <c r="AQ13" s="3">
        <f>-Sheet1!AQ242-Sheet2!AQ242</f>
        <v>-57572.5</v>
      </c>
      <c r="AR13" s="3">
        <f>-Sheet1!AR242-Sheet2!AR242</f>
        <v>-57572.5</v>
      </c>
      <c r="AS13" s="3">
        <f>-Sheet1!AS242-Sheet2!AS242</f>
        <v>-57572.5</v>
      </c>
      <c r="AT13" s="3">
        <f>-Sheet1!AT242-Sheet2!AT242</f>
        <v>-57572.5</v>
      </c>
      <c r="AU13" s="3">
        <f>-Sheet1!AU242-Sheet2!AU242</f>
        <v>-57572.5</v>
      </c>
      <c r="AV13" s="3">
        <f>-Sheet1!AV242-Sheet2!AV242</f>
        <v>-57572.5</v>
      </c>
      <c r="AW13" s="3">
        <f>-Sheet1!AW242-Sheet2!AW242</f>
        <v>-57572.5</v>
      </c>
      <c r="AX13" s="3">
        <f>-Sheet1!AX242-Sheet2!AX242</f>
        <v>-57572.5</v>
      </c>
      <c r="AY13" s="3">
        <f>-Sheet1!AY242-Sheet2!AY242</f>
        <v>-57572.5</v>
      </c>
      <c r="AZ13" s="3">
        <f>-Sheet1!AZ242-Sheet2!AZ242</f>
        <v>-57572.5</v>
      </c>
      <c r="BA13" s="3">
        <f>-Sheet1!BA242-Sheet2!BA242</f>
        <v>-57572.5</v>
      </c>
      <c r="BB13" s="3">
        <f>-Sheet1!BB242-Sheet2!BB242</f>
        <v>-57572.5</v>
      </c>
      <c r="BC13" s="3">
        <f>-Sheet1!BC242-Sheet2!BC242</f>
        <v>-28786.25</v>
      </c>
      <c r="BD13" s="3">
        <f>-Sheet1!BD242-Sheet2!BD242</f>
        <v>0</v>
      </c>
      <c r="BE13" s="3">
        <f>-Sheet1!BE242-Sheet2!BE242</f>
        <v>0</v>
      </c>
      <c r="BF13" s="3">
        <f>-Sheet1!BF242-Sheet2!BF242</f>
        <v>0</v>
      </c>
      <c r="BG13" s="3">
        <f>-Sheet1!BG242-Sheet2!BG242</f>
        <v>0</v>
      </c>
      <c r="BH13" s="3">
        <f>-Sheet1!BH242-Sheet2!BH242</f>
        <v>0</v>
      </c>
      <c r="BI13" s="3">
        <f>-Sheet1!BI242-Sheet2!BI242</f>
        <v>0</v>
      </c>
      <c r="BJ13" s="3">
        <f>-Sheet1!BJ242-Sheet2!BJ242</f>
        <v>0</v>
      </c>
      <c r="BK13" s="3">
        <f>-Sheet1!BK242-Sheet2!BK242</f>
        <v>0</v>
      </c>
      <c r="BL13" s="3">
        <f>-Sheet1!BL242-Sheet2!BL242</f>
        <v>0</v>
      </c>
      <c r="BM13" s="3">
        <f>-Sheet1!BM242-Sheet2!BM242</f>
        <v>0</v>
      </c>
      <c r="BN13" s="3">
        <f>-Sheet1!BN242-Sheet2!BN242</f>
        <v>0</v>
      </c>
      <c r="BO13" s="3">
        <f>-Sheet1!BO242-Sheet2!BO242</f>
        <v>0</v>
      </c>
      <c r="BP13" s="3">
        <f>-Sheet1!BP242-Sheet2!BP242</f>
        <v>0</v>
      </c>
      <c r="BQ13" s="3">
        <f>-Sheet1!BQ242-Sheet2!BQ242</f>
        <v>0</v>
      </c>
      <c r="BR13" s="3">
        <f>-Sheet1!BR242-Sheet2!BR242</f>
        <v>0</v>
      </c>
      <c r="BS13" s="3">
        <f>-Sheet1!BS242-Sheet2!BS242</f>
        <v>0</v>
      </c>
      <c r="BT13" s="3">
        <f>-Sheet1!BT242-Sheet2!BT242</f>
        <v>0</v>
      </c>
    </row>
    <row r="14" spans="1:82" ht="15">
      <c r="B14" s="45" t="s">
        <v>184</v>
      </c>
      <c r="C14" t="s">
        <v>185</v>
      </c>
      <c r="D14" s="3">
        <f ca="1">SUM(D10:D13)</f>
        <v>-230290</v>
      </c>
      <c r="E14" s="3">
        <f t="shared" ref="E14:BP14" ca="1" si="2">SUM(E10:E13)</f>
        <v>-230290</v>
      </c>
      <c r="F14" s="3">
        <f t="shared" ca="1" si="2"/>
        <v>-230290</v>
      </c>
      <c r="G14" s="3">
        <f t="shared" ca="1" si="2"/>
        <v>-143931.25</v>
      </c>
      <c r="H14" s="3">
        <f t="shared" ca="1" si="2"/>
        <v>-909383.02168557595</v>
      </c>
      <c r="I14" s="3">
        <f t="shared" ca="1" si="2"/>
        <v>-909383.02168557595</v>
      </c>
      <c r="J14" s="3">
        <f t="shared" ca="1" si="2"/>
        <v>-1773383.0216855758</v>
      </c>
      <c r="K14" s="3">
        <f t="shared" ca="1" si="2"/>
        <v>-1773383.0216855758</v>
      </c>
      <c r="L14" s="3">
        <f t="shared" ca="1" si="2"/>
        <v>-1773383.0216855758</v>
      </c>
      <c r="M14" s="3">
        <f t="shared" ca="1" si="2"/>
        <v>-1773383.0216855758</v>
      </c>
      <c r="N14" s="3">
        <f t="shared" ca="1" si="2"/>
        <v>-1773383.0216855758</v>
      </c>
      <c r="O14" s="3">
        <f t="shared" ca="1" si="2"/>
        <v>-1773383.0216855758</v>
      </c>
      <c r="P14" s="3">
        <f t="shared" ca="1" si="2"/>
        <v>-1773383.0216855758</v>
      </c>
      <c r="Q14" s="3">
        <f t="shared" ca="1" si="2"/>
        <v>-1773383.0216855758</v>
      </c>
      <c r="R14" s="3">
        <f t="shared" ca="1" si="2"/>
        <v>-1773392.3916106848</v>
      </c>
      <c r="S14" s="3">
        <f t="shared" ca="1" si="2"/>
        <v>-2956970.3076221393</v>
      </c>
      <c r="T14" s="3">
        <f t="shared" ca="1" si="2"/>
        <v>-3992970.3076221393</v>
      </c>
      <c r="U14" s="3">
        <f t="shared" ca="1" si="2"/>
        <v>-3992970.3076221393</v>
      </c>
      <c r="V14" s="3">
        <f t="shared" ca="1" si="2"/>
        <v>-25502970.307622138</v>
      </c>
      <c r="W14" s="3">
        <f t="shared" ca="1" si="2"/>
        <v>-3992970.3076221393</v>
      </c>
      <c r="X14" s="3">
        <f t="shared" ca="1" si="2"/>
        <v>-29042947.507622138</v>
      </c>
      <c r="Y14" s="3">
        <f t="shared" ca="1" si="2"/>
        <v>-3992970.3076221393</v>
      </c>
      <c r="Z14" s="3">
        <f t="shared" ca="1" si="2"/>
        <v>-3992970.3076221393</v>
      </c>
      <c r="AA14" s="3">
        <f t="shared" ca="1" si="2"/>
        <v>-6842970.3076221393</v>
      </c>
      <c r="AB14" s="3">
        <f t="shared" ca="1" si="2"/>
        <v>-6842970.3076221393</v>
      </c>
      <c r="AC14" s="3">
        <f t="shared" ca="1" si="2"/>
        <v>-9217966.5076221377</v>
      </c>
      <c r="AD14" s="3">
        <f t="shared" ca="1" si="2"/>
        <v>-9218005.5873225741</v>
      </c>
      <c r="AE14" s="3">
        <f t="shared" ca="1" si="2"/>
        <v>-9361836.1868302859</v>
      </c>
      <c r="AF14" s="3">
        <f t="shared" ca="1" si="2"/>
        <v>-9261836.1868302859</v>
      </c>
      <c r="AG14" s="3">
        <f t="shared" ca="1" si="2"/>
        <v>-9261836.1868302859</v>
      </c>
      <c r="AH14" s="3">
        <f t="shared" ca="1" si="2"/>
        <v>-9261881.7868302893</v>
      </c>
      <c r="AI14" s="3">
        <f t="shared" ca="1" si="2"/>
        <v>-9458265.9868302867</v>
      </c>
      <c r="AJ14" s="3">
        <f t="shared" ca="1" si="2"/>
        <v>-9308265.9868302867</v>
      </c>
      <c r="AK14" s="3">
        <f t="shared" ca="1" si="2"/>
        <v>-9308265.9868302867</v>
      </c>
      <c r="AL14" s="3">
        <f t="shared" ca="1" si="2"/>
        <v>-7128998.5</v>
      </c>
      <c r="AM14" s="3">
        <f t="shared" ca="1" si="2"/>
        <v>-7128998.5</v>
      </c>
      <c r="AN14" s="3">
        <f t="shared" ca="1" si="2"/>
        <v>-5328998.5</v>
      </c>
      <c r="AO14" s="3">
        <f t="shared" ca="1" si="2"/>
        <v>-5328998.5</v>
      </c>
      <c r="AP14" s="3">
        <f t="shared" ca="1" si="2"/>
        <v>-2757572.5</v>
      </c>
      <c r="AQ14" s="3">
        <f t="shared" ca="1" si="2"/>
        <v>-2757572.5</v>
      </c>
      <c r="AR14" s="3">
        <f t="shared" ca="1" si="2"/>
        <v>-57572.5</v>
      </c>
      <c r="AS14" s="3">
        <f t="shared" ca="1" si="2"/>
        <v>-57572.5</v>
      </c>
      <c r="AT14" s="3">
        <f t="shared" ca="1" si="2"/>
        <v>-57572.5</v>
      </c>
      <c r="AU14" s="3">
        <f t="shared" ca="1" si="2"/>
        <v>-57572.5</v>
      </c>
      <c r="AV14" s="3">
        <f t="shared" ca="1" si="2"/>
        <v>-57572.5</v>
      </c>
      <c r="AW14" s="3">
        <f t="shared" ca="1" si="2"/>
        <v>-57572.5</v>
      </c>
      <c r="AX14" s="3">
        <f t="shared" ca="1" si="2"/>
        <v>-57572.5</v>
      </c>
      <c r="AY14" s="3">
        <f t="shared" ca="1" si="2"/>
        <v>-57572.5</v>
      </c>
      <c r="AZ14" s="3">
        <f t="shared" ca="1" si="2"/>
        <v>-57572.5</v>
      </c>
      <c r="BA14" s="3">
        <f t="shared" ca="1" si="2"/>
        <v>-57572.5</v>
      </c>
      <c r="BB14" s="3">
        <f t="shared" ca="1" si="2"/>
        <v>-57572.5</v>
      </c>
      <c r="BC14" s="3">
        <f t="shared" ca="1" si="2"/>
        <v>-28786.25</v>
      </c>
      <c r="BD14" s="3">
        <f t="shared" ca="1" si="2"/>
        <v>0</v>
      </c>
      <c r="BE14" s="3">
        <f t="shared" ca="1" si="2"/>
        <v>0</v>
      </c>
      <c r="BF14" s="3">
        <f t="shared" ca="1" si="2"/>
        <v>0</v>
      </c>
      <c r="BG14" s="3">
        <f t="shared" ca="1" si="2"/>
        <v>0</v>
      </c>
      <c r="BH14" s="3">
        <f t="shared" ca="1" si="2"/>
        <v>0</v>
      </c>
      <c r="BI14" s="3">
        <f t="shared" ca="1" si="2"/>
        <v>0</v>
      </c>
      <c r="BJ14" s="3">
        <f t="shared" ca="1" si="2"/>
        <v>0</v>
      </c>
      <c r="BK14" s="3">
        <f t="shared" ca="1" si="2"/>
        <v>0</v>
      </c>
      <c r="BL14" s="3">
        <f t="shared" ca="1" si="2"/>
        <v>0</v>
      </c>
      <c r="BM14" s="3">
        <f t="shared" ca="1" si="2"/>
        <v>0</v>
      </c>
      <c r="BN14" s="3">
        <f t="shared" ca="1" si="2"/>
        <v>0</v>
      </c>
      <c r="BO14" s="3">
        <f t="shared" ca="1" si="2"/>
        <v>0</v>
      </c>
      <c r="BP14" s="3">
        <f t="shared" ca="1" si="2"/>
        <v>0</v>
      </c>
      <c r="BQ14" s="3">
        <f t="shared" ref="BQ14:BT14" ca="1" si="3">SUM(BQ10:BQ13)</f>
        <v>0</v>
      </c>
      <c r="BR14" s="3">
        <f t="shared" si="3"/>
        <v>0</v>
      </c>
      <c r="BS14" s="3">
        <f t="shared" si="3"/>
        <v>0</v>
      </c>
      <c r="BT14" s="3">
        <f t="shared" si="3"/>
        <v>0</v>
      </c>
    </row>
    <row r="15" spans="1:82" ht="15.75">
      <c r="A15" t="s">
        <v>186</v>
      </c>
      <c r="B15" s="44" t="s">
        <v>187</v>
      </c>
      <c r="C15" t="s">
        <v>188</v>
      </c>
      <c r="D15" s="3">
        <f ca="1">D8+D14</f>
        <v>-208655.33333333334</v>
      </c>
      <c r="E15" s="3">
        <f t="shared" ref="E15:BP15" ca="1" si="4">E8+E14</f>
        <v>-208655.33333333334</v>
      </c>
      <c r="F15" s="3">
        <f t="shared" ca="1" si="4"/>
        <v>-208655.33333333334</v>
      </c>
      <c r="G15" s="3">
        <f t="shared" ca="1" si="4"/>
        <v>-130409.58333333333</v>
      </c>
      <c r="H15" s="3">
        <f t="shared" ca="1" si="4"/>
        <v>2368749.6449810904</v>
      </c>
      <c r="I15" s="3">
        <f t="shared" ca="1" si="4"/>
        <v>2368749.6449810904</v>
      </c>
      <c r="J15" s="3">
        <f t="shared" ca="1" si="4"/>
        <v>12370197.64498109</v>
      </c>
      <c r="K15" s="3">
        <f t="shared" ca="1" si="4"/>
        <v>12370197.64498109</v>
      </c>
      <c r="L15" s="3">
        <f t="shared" ca="1" si="4"/>
        <v>38486541.644981086</v>
      </c>
      <c r="M15" s="3">
        <f t="shared" ca="1" si="4"/>
        <v>38486541.644981086</v>
      </c>
      <c r="N15" s="3">
        <f t="shared" ca="1" si="4"/>
        <v>60086541.644981086</v>
      </c>
      <c r="O15" s="3">
        <f t="shared" ca="1" si="4"/>
        <v>60086541.644981086</v>
      </c>
      <c r="P15" s="3">
        <f t="shared" ca="1" si="4"/>
        <v>60086541.644981086</v>
      </c>
      <c r="Q15" s="3">
        <f t="shared" ca="1" si="4"/>
        <v>60086541.644981086</v>
      </c>
      <c r="R15" s="3">
        <f t="shared" ca="1" si="4"/>
        <v>60086568.275055982</v>
      </c>
      <c r="S15" s="3">
        <f t="shared" ca="1" si="4"/>
        <v>63546884.359044522</v>
      </c>
      <c r="T15" s="3">
        <f t="shared" ca="1" si="4"/>
        <v>70963680.359044537</v>
      </c>
      <c r="U15" s="3">
        <f t="shared" ca="1" si="4"/>
        <v>80251468.359044537</v>
      </c>
      <c r="V15" s="3">
        <f t="shared" ca="1" si="4"/>
        <v>77311684.359044537</v>
      </c>
      <c r="W15" s="3">
        <f t="shared" ca="1" si="4"/>
        <v>126685048.35904454</v>
      </c>
      <c r="X15" s="3">
        <f t="shared" ca="1" si="4"/>
        <v>127535071.15904452</v>
      </c>
      <c r="Y15" s="3">
        <f t="shared" ca="1" si="4"/>
        <v>152585048.35904452</v>
      </c>
      <c r="Z15" s="3">
        <f t="shared" ca="1" si="4"/>
        <v>152585048.35904452</v>
      </c>
      <c r="AA15" s="3">
        <f t="shared" ca="1" si="4"/>
        <v>149735048.35904452</v>
      </c>
      <c r="AB15" s="3">
        <f t="shared" ca="1" si="4"/>
        <v>149735048.35904452</v>
      </c>
      <c r="AC15" s="3">
        <f t="shared" ca="1" si="4"/>
        <v>147360052.1590445</v>
      </c>
      <c r="AD15" s="3">
        <f t="shared" ca="1" si="4"/>
        <v>147360201.07934409</v>
      </c>
      <c r="AE15" s="3">
        <f t="shared" ca="1" si="4"/>
        <v>152514878.47983637</v>
      </c>
      <c r="AF15" s="3">
        <f t="shared" ca="1" si="4"/>
        <v>165065182.4798364</v>
      </c>
      <c r="AG15" s="3">
        <f t="shared" ca="1" si="4"/>
        <v>166374410.47983637</v>
      </c>
      <c r="AH15" s="3">
        <f t="shared" ca="1" si="4"/>
        <v>165625276.87983644</v>
      </c>
      <c r="AI15" s="3">
        <f t="shared" ca="1" si="4"/>
        <v>169356576.67983636</v>
      </c>
      <c r="AJ15" s="3">
        <f t="shared" ca="1" si="4"/>
        <v>167006576.67983636</v>
      </c>
      <c r="AK15" s="3">
        <f t="shared" ca="1" si="4"/>
        <v>167006576.67983636</v>
      </c>
      <c r="AL15" s="3">
        <f t="shared" ca="1" si="4"/>
        <v>160614424.16666666</v>
      </c>
      <c r="AM15" s="3">
        <f t="shared" ca="1" si="4"/>
        <v>160614424.16666666</v>
      </c>
      <c r="AN15" s="3">
        <f t="shared" ca="1" si="4"/>
        <v>136271584.16666666</v>
      </c>
      <c r="AO15" s="3">
        <f t="shared" ca="1" si="4"/>
        <v>136271584.16666666</v>
      </c>
      <c r="AP15" s="3">
        <f t="shared" ca="1" si="4"/>
        <v>73914642.166666687</v>
      </c>
      <c r="AQ15" s="3">
        <f t="shared" ca="1" si="4"/>
        <v>74569256.166666672</v>
      </c>
      <c r="AR15" s="3">
        <f t="shared" ca="1" si="4"/>
        <v>31019256.166666668</v>
      </c>
      <c r="AS15" s="3">
        <f t="shared" ca="1" si="4"/>
        <v>31019256.166666668</v>
      </c>
      <c r="AT15" s="3">
        <f t="shared" ca="1" si="4"/>
        <v>31019256.166666668</v>
      </c>
      <c r="AU15" s="3">
        <f t="shared" ca="1" si="4"/>
        <v>31019256.166666668</v>
      </c>
      <c r="AV15" s="3">
        <f t="shared" ca="1" si="4"/>
        <v>31019256.166666668</v>
      </c>
      <c r="AW15" s="3">
        <f t="shared" ca="1" si="4"/>
        <v>31019256.166666668</v>
      </c>
      <c r="AX15" s="3">
        <f t="shared" ca="1" si="4"/>
        <v>22447836.166666668</v>
      </c>
      <c r="AY15" s="3">
        <f t="shared" ca="1" si="4"/>
        <v>22447836.166666668</v>
      </c>
      <c r="AZ15" s="3">
        <f t="shared" ca="1" si="4"/>
        <v>-52163.833333333336</v>
      </c>
      <c r="BA15" s="3">
        <f t="shared" ca="1" si="4"/>
        <v>-52163.833333333336</v>
      </c>
      <c r="BB15" s="3">
        <f t="shared" ca="1" si="4"/>
        <v>-52163.833333333336</v>
      </c>
      <c r="BC15" s="3">
        <f t="shared" ca="1" si="4"/>
        <v>-26081.916666666668</v>
      </c>
      <c r="BD15" s="3">
        <f t="shared" ca="1" si="4"/>
        <v>0</v>
      </c>
      <c r="BE15" s="3">
        <f t="shared" ca="1" si="4"/>
        <v>0</v>
      </c>
      <c r="BF15" s="3">
        <f t="shared" ca="1" si="4"/>
        <v>0</v>
      </c>
      <c r="BG15" s="3">
        <f t="shared" ca="1" si="4"/>
        <v>0</v>
      </c>
      <c r="BH15" s="3">
        <f t="shared" ca="1" si="4"/>
        <v>0</v>
      </c>
      <c r="BI15" s="3">
        <f t="shared" ca="1" si="4"/>
        <v>0</v>
      </c>
      <c r="BJ15" s="3">
        <f t="shared" ca="1" si="4"/>
        <v>0</v>
      </c>
      <c r="BK15" s="3">
        <f t="shared" ca="1" si="4"/>
        <v>0</v>
      </c>
      <c r="BL15" s="3">
        <f t="shared" ca="1" si="4"/>
        <v>0</v>
      </c>
      <c r="BM15" s="3">
        <f t="shared" ca="1" si="4"/>
        <v>0</v>
      </c>
      <c r="BN15" s="3">
        <f t="shared" ca="1" si="4"/>
        <v>0</v>
      </c>
      <c r="BO15" s="3">
        <f t="shared" ca="1" si="4"/>
        <v>0</v>
      </c>
      <c r="BP15" s="3">
        <f t="shared" ca="1" si="4"/>
        <v>0</v>
      </c>
      <c r="BQ15" s="3">
        <f t="shared" ref="BQ15:BT15" ca="1" si="5">BQ8+BQ14</f>
        <v>0</v>
      </c>
      <c r="BR15" s="3">
        <f t="shared" ca="1" si="5"/>
        <v>0</v>
      </c>
      <c r="BS15" s="3">
        <f t="shared" ca="1" si="5"/>
        <v>0</v>
      </c>
      <c r="BT15" s="3">
        <f t="shared" ca="1" si="5"/>
        <v>0</v>
      </c>
    </row>
    <row r="16" spans="1:82" ht="15.75">
      <c r="A16">
        <v>3</v>
      </c>
      <c r="B16" s="44" t="s">
        <v>189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</row>
    <row r="17" spans="1:72" ht="15">
      <c r="A17">
        <v>3.1</v>
      </c>
      <c r="B17" s="45" t="s">
        <v>210</v>
      </c>
      <c r="C17" t="s">
        <v>212</v>
      </c>
      <c r="D17" s="3">
        <f ca="1">-(Sheet1!D165+Sheet1!D168)-(Sheet2!D165+Sheet2!D168)</f>
        <v>0</v>
      </c>
      <c r="E17" s="3">
        <f ca="1">-(Sheet1!E165+Sheet1!E168)-(Sheet2!E165+Sheet2!E168)</f>
        <v>0</v>
      </c>
      <c r="F17" s="3">
        <f ca="1">-(Sheet1!F165+Sheet1!F168)-(Sheet2!F165+Sheet2!F168)</f>
        <v>0</v>
      </c>
      <c r="G17" s="3">
        <f ca="1">-(Sheet1!G165+Sheet1!G168)-(Sheet2!G165+Sheet2!G168)</f>
        <v>0</v>
      </c>
      <c r="H17" s="3">
        <f ca="1">-(Sheet1!H165+Sheet1!H168)-(Sheet2!H165+Sheet2!H168)</f>
        <v>-89256.109090909085</v>
      </c>
      <c r="I17" s="3">
        <f ca="1">-(Sheet1!I165+Sheet1!I168)-(Sheet2!I165+Sheet2!I168)</f>
        <v>-89256.109090909085</v>
      </c>
      <c r="J17" s="3">
        <f ca="1">-(Sheet1!J165+Sheet1!J168)-(Sheet2!J165+Sheet2!J168)</f>
        <v>-385586.50909090904</v>
      </c>
      <c r="K17" s="3">
        <f ca="1">-(Sheet1!K165+Sheet1!K168)-(Sheet2!K165+Sheet2!K168)</f>
        <v>-385586.50909090904</v>
      </c>
      <c r="L17" s="3">
        <f ca="1">-(Sheet1!L165+Sheet1!L168)-(Sheet2!L165+Sheet2!L168)</f>
        <v>-1097850.4363636363</v>
      </c>
      <c r="M17" s="3">
        <f ca="1">-(Sheet1!M165+Sheet1!M168)-(Sheet2!M165+Sheet2!M168)</f>
        <v>-1097850.4363636363</v>
      </c>
      <c r="N17" s="3">
        <f ca="1">-(Sheet1!N165+Sheet1!N168)-(Sheet2!N165+Sheet2!N168)</f>
        <v>-1686941.3454545452</v>
      </c>
      <c r="O17" s="3">
        <f ca="1">-(Sheet1!O165+Sheet1!O168)-(Sheet2!O165+Sheet2!O168)</f>
        <v>-1686941.3454545452</v>
      </c>
      <c r="P17" s="3">
        <f ca="1">-(Sheet1!P165+Sheet1!P168)-(Sheet2!P165+Sheet2!P168)</f>
        <v>-1686941.3454545452</v>
      </c>
      <c r="Q17" s="3">
        <f ca="1">-(Sheet1!Q165+Sheet1!Q168)-(Sheet2!Q165+Sheet2!Q168)</f>
        <v>-1686941.3454545452</v>
      </c>
      <c r="R17" s="3">
        <f ca="1">-(Sheet1!R165+Sheet1!R168)-(Sheet2!R165+Sheet2!R168)</f>
        <v>-1686942.3272727272</v>
      </c>
      <c r="S17" s="3">
        <f ca="1">-(Sheet1!S165+Sheet1!S168)-(Sheet2!S165+Sheet2!S168)</f>
        <v>-1813593.9818181815</v>
      </c>
      <c r="T17" s="3">
        <f ca="1">-(Sheet1!T165+Sheet1!T168)-(Sheet2!T165+Sheet2!T168)</f>
        <v>-2044124.7818181815</v>
      </c>
      <c r="U17" s="3">
        <f ca="1">-(Sheet1!U165+Sheet1!U168)-(Sheet2!U165+Sheet2!U168)</f>
        <v>-2297428.0909090908</v>
      </c>
      <c r="V17" s="3">
        <f ca="1">-(Sheet1!V165+Sheet1!V168)-(Sheet2!V165+Sheet2!V168)</f>
        <v>-2803888.5272727273</v>
      </c>
      <c r="W17" s="3">
        <f ca="1">-(Sheet1!W165+Sheet1!W168)-(Sheet2!W165+Sheet2!W168)</f>
        <v>-3563798.4545454541</v>
      </c>
      <c r="X17" s="3">
        <f ca="1">-(Sheet1!X165+Sheet1!X168)-(Sheet2!X165+Sheet2!X168)</f>
        <v>-4270162.0909090899</v>
      </c>
      <c r="Y17" s="3">
        <f ca="1">-(Sheet1!Y165+Sheet1!Y168)-(Sheet2!Y165+Sheet2!Y168)</f>
        <v>-4270162.0909090899</v>
      </c>
      <c r="Z17" s="3">
        <f ca="1">-(Sheet1!Z165+Sheet1!Z168)-(Sheet2!Z165+Sheet2!Z168)</f>
        <v>-4270162.0909090899</v>
      </c>
      <c r="AA17" s="3">
        <f ca="1">-(Sheet1!AA165+Sheet1!AA168)-(Sheet2!AA165+Sheet2!AA168)</f>
        <v>-4270162.0909090899</v>
      </c>
      <c r="AB17" s="3">
        <f ca="1">-(Sheet1!AB165+Sheet1!AB168)-(Sheet2!AB165+Sheet2!AB168)</f>
        <v>-4270162.0909090899</v>
      </c>
      <c r="AC17" s="3">
        <f ca="1">-(Sheet1!AC165+Sheet1!AC168)-(Sheet2!AC165+Sheet2!AC168)</f>
        <v>-4270162.0909090899</v>
      </c>
      <c r="AD17" s="3">
        <f ca="1">-(Sheet1!AD165+Sheet1!AD168)-(Sheet2!AD165+Sheet2!AD168)</f>
        <v>-4270167.2181818178</v>
      </c>
      <c r="AE17" s="3">
        <f ca="1">-(Sheet1!AE165+Sheet1!AE168)-(Sheet2!AE165+Sheet2!AE168)</f>
        <v>-4414671.9818181805</v>
      </c>
      <c r="AF17" s="3">
        <f ca="1">-(Sheet1!AF165+Sheet1!AF168)-(Sheet2!AF165+Sheet2!AF168)</f>
        <v>-4754225.7272727275</v>
      </c>
      <c r="AG17" s="3">
        <f ca="1">-(Sheet1!AG165+Sheet1!AG168)-(Sheet2!AG165+Sheet2!AG168)</f>
        <v>-4789931.9454545453</v>
      </c>
      <c r="AH17" s="3">
        <f ca="1">-(Sheet1!AH165+Sheet1!AH168)-(Sheet2!AH165+Sheet2!AH168)</f>
        <v>-4769502.2727272743</v>
      </c>
      <c r="AI17" s="3">
        <f ca="1">-(Sheet1!AI165+Sheet1!AI168)-(Sheet2!AI165+Sheet2!AI168)</f>
        <v>-4876620.9272727268</v>
      </c>
      <c r="AJ17" s="3">
        <f ca="1">-(Sheet1!AJ165+Sheet1!AJ168)-(Sheet2!AJ165+Sheet2!AJ168)</f>
        <v>-4808439.1090909084</v>
      </c>
      <c r="AK17" s="3">
        <f ca="1">-(Sheet1!AK165+Sheet1!AK168)-(Sheet2!AK165+Sheet2!AK168)</f>
        <v>-4808439.1090909084</v>
      </c>
      <c r="AL17" s="3">
        <f ca="1">-(Sheet1!AL165+Sheet1!AL168)-(Sheet2!AL165+Sheet2!AL168)</f>
        <v>-4574673.1090909084</v>
      </c>
      <c r="AM17" s="3">
        <f ca="1">-(Sheet1!AM165+Sheet1!AM168)-(Sheet2!AM165+Sheet2!AM168)</f>
        <v>-4574673.1090909084</v>
      </c>
      <c r="AN17" s="3">
        <f ca="1">-(Sheet1!AN165+Sheet1!AN168)-(Sheet2!AN165+Sheet2!AN168)</f>
        <v>-3861686.5636363635</v>
      </c>
      <c r="AO17" s="3">
        <f ca="1">-(Sheet1!AO165+Sheet1!AO168)-(Sheet2!AO165+Sheet2!AO168)</f>
        <v>-3861686.5636363635</v>
      </c>
      <c r="AP17" s="3">
        <f ca="1">-(Sheet1!AP165+Sheet1!AP168)-(Sheet2!AP165+Sheet2!AP168)</f>
        <v>-2090912.8909090909</v>
      </c>
      <c r="AQ17" s="3">
        <f ca="1">-(Sheet1!AQ165+Sheet1!AQ168)-(Sheet2!AQ165+Sheet2!AQ168)</f>
        <v>-2108765.9999999995</v>
      </c>
      <c r="AR17" s="3">
        <f ca="1">-(Sheet1!AR165+Sheet1!AR168)-(Sheet2!AR165+Sheet2!AR168)</f>
        <v>-847402.36363636353</v>
      </c>
      <c r="AS17" s="3">
        <f ca="1">-(Sheet1!AS165+Sheet1!AS168)-(Sheet2!AS165+Sheet2!AS168)</f>
        <v>-847402.36363636353</v>
      </c>
      <c r="AT17" s="3">
        <f ca="1">-(Sheet1!AT165+Sheet1!AT168)-(Sheet2!AT165+Sheet2!AT168)</f>
        <v>-847402.36363636353</v>
      </c>
      <c r="AU17" s="3">
        <f ca="1">-(Sheet1!AU165+Sheet1!AU168)-(Sheet2!AU165+Sheet2!AU168)</f>
        <v>-847402.36363636353</v>
      </c>
      <c r="AV17" s="3">
        <f ca="1">-(Sheet1!AV165+Sheet1!AV168)-(Sheet2!AV165+Sheet2!AV168)</f>
        <v>-847402.36363636353</v>
      </c>
      <c r="AW17" s="3">
        <f ca="1">-(Sheet1!AW165+Sheet1!AW168)-(Sheet2!AW165+Sheet2!AW168)</f>
        <v>-847402.36363636353</v>
      </c>
      <c r="AX17" s="3">
        <f ca="1">-(Sheet1!AX165+Sheet1!AX168)-(Sheet2!AX165+Sheet2!AX168)</f>
        <v>-613636.36363636353</v>
      </c>
      <c r="AY17" s="3">
        <f ca="1">-(Sheet1!AY165+Sheet1!AY168)-(Sheet2!AY165+Sheet2!AY168)</f>
        <v>-613636.36363636353</v>
      </c>
      <c r="AZ17" s="3">
        <f ca="1">-(Sheet1!AZ165+Sheet1!AZ168)-(Sheet2!AZ165+Sheet2!AZ168)</f>
        <v>0</v>
      </c>
      <c r="BA17" s="3" t="e">
        <f ca="1">-(Sheet1!BA165+Sheet1!BA168)-(Sheet2!BA165+Sheet2!BA168)</f>
        <v>#DIV/0!</v>
      </c>
      <c r="BB17" s="3">
        <f ca="1">-(Sheet1!BB165+Sheet1!BB168)-(Sheet2!BB165+Sheet2!BB168)</f>
        <v>-58600690.341561578</v>
      </c>
      <c r="BC17" s="3">
        <f ca="1">-(Sheet1!BC165+Sheet1!BC168)-(Sheet2!BC165+Sheet2!BC168)</f>
        <v>0</v>
      </c>
      <c r="BD17" s="3">
        <f ca="1">-(Sheet1!BD165+Sheet1!BD168)-(Sheet2!BD165+Sheet2!BD168)</f>
        <v>0</v>
      </c>
      <c r="BE17" s="3">
        <f ca="1">-(Sheet1!BE165+Sheet1!BE168)-(Sheet2!BE165+Sheet2!BE168)</f>
        <v>0</v>
      </c>
      <c r="BF17" s="3">
        <f ca="1">-(Sheet1!BF165+Sheet1!BF168)-(Sheet2!BF165+Sheet2!BF168)</f>
        <v>0</v>
      </c>
      <c r="BG17" s="3">
        <f ca="1">-(Sheet1!BG165+Sheet1!BG168)-(Sheet2!BG165+Sheet2!BG168)</f>
        <v>0</v>
      </c>
      <c r="BH17" s="3">
        <f ca="1">-(Sheet1!BH165+Sheet1!BH168)-(Sheet2!BH165+Sheet2!BH168)</f>
        <v>0</v>
      </c>
      <c r="BI17" s="3">
        <f ca="1">-(Sheet1!BI165+Sheet1!BI168)-(Sheet2!BI165+Sheet2!BI168)</f>
        <v>0</v>
      </c>
      <c r="BJ17" s="3">
        <f ca="1">-(Sheet1!BJ165+Sheet1!BJ168)-(Sheet2!BJ165+Sheet2!BJ168)</f>
        <v>0</v>
      </c>
      <c r="BK17" s="3">
        <f ca="1">-(Sheet1!BK165+Sheet1!BK168)-(Sheet2!BK165+Sheet2!BK168)</f>
        <v>0</v>
      </c>
      <c r="BL17" s="3">
        <f ca="1">-(Sheet1!BL165+Sheet1!BL168)-(Sheet2!BL165+Sheet2!BL168)</f>
        <v>0</v>
      </c>
      <c r="BM17" s="3">
        <f ca="1">-(Sheet1!BM165+Sheet1!BM168)-(Sheet2!BM165+Sheet2!BM168)</f>
        <v>0</v>
      </c>
      <c r="BN17" s="3">
        <f ca="1">-(Sheet1!BN165+Sheet1!BN168)-(Sheet2!BN165+Sheet2!BN168)</f>
        <v>0</v>
      </c>
      <c r="BO17" s="3">
        <f ca="1">-(Sheet1!BO165+Sheet1!BO168)-(Sheet2!BO165+Sheet2!BO168)</f>
        <v>0</v>
      </c>
      <c r="BP17" s="3">
        <f ca="1">-(Sheet1!BP165+Sheet1!BP168)-(Sheet2!BP165+Sheet2!BP168)</f>
        <v>0</v>
      </c>
      <c r="BQ17" s="3">
        <f ca="1">-(Sheet1!BQ165+Sheet1!BQ168)-(Sheet2!BQ165+Sheet2!BQ168)</f>
        <v>0</v>
      </c>
      <c r="BR17" s="3">
        <f ca="1">-(Sheet1!BR165+Sheet1!BR168)-(Sheet2!BR165+Sheet2!BR168)</f>
        <v>0</v>
      </c>
      <c r="BS17" s="3">
        <f ca="1">-(Sheet1!BS165+Sheet1!BS168)-(Sheet2!BS165+Sheet2!BS168)</f>
        <v>0</v>
      </c>
      <c r="BT17" s="3">
        <f ca="1">-(Sheet1!BT165+Sheet1!BT168)-(Sheet2!BT165+Sheet2!BT168)</f>
        <v>0</v>
      </c>
    </row>
    <row r="18" spans="1:72" ht="15">
      <c r="A18">
        <v>3.2</v>
      </c>
      <c r="B18" s="45" t="s">
        <v>175</v>
      </c>
      <c r="C18" t="s">
        <v>211</v>
      </c>
      <c r="D18" s="3">
        <f ca="1">-(Sheet1!D165+Sheet1!D168)*Sheet1!$C$116-(Sheet2!D165+Sheet2!D168)*Sheet2!$C$116</f>
        <v>0</v>
      </c>
      <c r="E18" s="3">
        <f ca="1">-(Sheet1!E165+Sheet1!E168)*Sheet1!$C$116-(Sheet2!E165+Sheet2!E168)*Sheet2!$C$116</f>
        <v>0</v>
      </c>
      <c r="F18" s="3">
        <f ca="1">-(Sheet1!F165+Sheet1!F168)*Sheet1!$C$116-(Sheet2!F165+Sheet2!F168)*Sheet2!$C$116</f>
        <v>0</v>
      </c>
      <c r="G18" s="3">
        <f ca="1">-(Sheet1!G165+Sheet1!G168)*Sheet1!$C$116-(Sheet2!G165+Sheet2!G168)*Sheet2!$C$116</f>
        <v>0</v>
      </c>
      <c r="H18" s="3">
        <f ca="1">-(Sheet1!H165+Sheet1!H168)*Sheet1!$C$116-(Sheet2!H165+Sheet2!H168)*Sheet2!$C$116</f>
        <v>-10710.733090909091</v>
      </c>
      <c r="I18" s="3">
        <f ca="1">-(Sheet1!I165+Sheet1!I168)*Sheet1!$C$116-(Sheet2!I165+Sheet2!I168)*Sheet2!$C$116</f>
        <v>-10710.733090909091</v>
      </c>
      <c r="J18" s="3">
        <f ca="1">-(Sheet1!J165+Sheet1!J168)*Sheet1!$C$116-(Sheet2!J165+Sheet2!J168)*Sheet2!$C$116</f>
        <v>-46270.381090909083</v>
      </c>
      <c r="K18" s="3">
        <f ca="1">-(Sheet1!K165+Sheet1!K168)*Sheet1!$C$116-(Sheet2!K165+Sheet2!K168)*Sheet2!$C$116</f>
        <v>-46270.381090909083</v>
      </c>
      <c r="L18" s="3">
        <f ca="1">-(Sheet1!L165+Sheet1!L168)*Sheet1!$C$116-(Sheet2!L165+Sheet2!L168)*Sheet2!$C$116</f>
        <v>-131742.05236363635</v>
      </c>
      <c r="M18" s="3">
        <f ca="1">-(Sheet1!M165+Sheet1!M168)*Sheet1!$C$116-(Sheet2!M165+Sheet2!M168)*Sheet2!$C$116</f>
        <v>-131742.05236363635</v>
      </c>
      <c r="N18" s="3">
        <f ca="1">-(Sheet1!N165+Sheet1!N168)*Sheet1!$C$116-(Sheet2!N165+Sheet2!N168)*Sheet2!$C$116</f>
        <v>-202432.96145454544</v>
      </c>
      <c r="O18" s="3">
        <f ca="1">-(Sheet1!O165+Sheet1!O168)*Sheet1!$C$116-(Sheet2!O165+Sheet2!O168)*Sheet2!$C$116</f>
        <v>-202432.96145454544</v>
      </c>
      <c r="P18" s="3">
        <f ca="1">-(Sheet1!P165+Sheet1!P168)*Sheet1!$C$116-(Sheet2!P165+Sheet2!P168)*Sheet2!$C$116</f>
        <v>-202432.96145454544</v>
      </c>
      <c r="Q18" s="3">
        <f ca="1">-(Sheet1!Q165+Sheet1!Q168)*Sheet1!$C$116-(Sheet2!Q165+Sheet2!Q168)*Sheet2!$C$116</f>
        <v>-202432.96145454544</v>
      </c>
      <c r="R18" s="3">
        <f ca="1">-(Sheet1!R165+Sheet1!R168)*Sheet1!$C$116-(Sheet2!R165+Sheet2!R168)*Sheet2!$C$116</f>
        <v>-202433.07927272725</v>
      </c>
      <c r="S18" s="3">
        <f ca="1">-(Sheet1!S165+Sheet1!S168)*Sheet1!$C$116-(Sheet2!S165+Sheet2!S168)*Sheet2!$C$116</f>
        <v>-217631.27781818178</v>
      </c>
      <c r="T18" s="3">
        <f ca="1">-(Sheet1!T165+Sheet1!T168)*Sheet1!$C$116-(Sheet2!T165+Sheet2!T168)*Sheet2!$C$116</f>
        <v>-245294.97381818178</v>
      </c>
      <c r="U18" s="3">
        <f ca="1">-(Sheet1!U165+Sheet1!U168)*Sheet1!$C$116-(Sheet2!U165+Sheet2!U168)*Sheet2!$C$116</f>
        <v>-275691.37090909085</v>
      </c>
      <c r="V18" s="3">
        <f ca="1">-(Sheet1!V165+Sheet1!V168)*Sheet1!$C$116-(Sheet2!V165+Sheet2!V168)*Sheet2!$C$116</f>
        <v>-336466.62327272724</v>
      </c>
      <c r="W18" s="3">
        <f ca="1">-(Sheet1!W165+Sheet1!W168)*Sheet1!$C$116-(Sheet2!W165+Sheet2!W168)*Sheet2!$C$116</f>
        <v>-427655.81454545446</v>
      </c>
      <c r="X18" s="3">
        <f ca="1">-(Sheet1!X165+Sheet1!X168)*Sheet1!$C$116-(Sheet2!X165+Sheet2!X168)*Sheet2!$C$116</f>
        <v>-512419.45090909081</v>
      </c>
      <c r="Y18" s="3">
        <f ca="1">-(Sheet1!Y165+Sheet1!Y168)*Sheet1!$C$116-(Sheet2!Y165+Sheet2!Y168)*Sheet2!$C$116</f>
        <v>-512419.45090909081</v>
      </c>
      <c r="Z18" s="3">
        <f ca="1">-(Sheet1!Z165+Sheet1!Z168)*Sheet1!$C$116-(Sheet2!Z165+Sheet2!Z168)*Sheet2!$C$116</f>
        <v>-512419.45090909081</v>
      </c>
      <c r="AA18" s="3">
        <f ca="1">-(Sheet1!AA165+Sheet1!AA168)*Sheet1!$C$116-(Sheet2!AA165+Sheet2!AA168)*Sheet2!$C$116</f>
        <v>-512419.45090909081</v>
      </c>
      <c r="AB18" s="3">
        <f ca="1">-(Sheet1!AB165+Sheet1!AB168)*Sheet1!$C$116-(Sheet2!AB165+Sheet2!AB168)*Sheet2!$C$116</f>
        <v>-512419.45090909081</v>
      </c>
      <c r="AC18" s="3">
        <f ca="1">-(Sheet1!AC165+Sheet1!AC168)*Sheet1!$C$116-(Sheet2!AC165+Sheet2!AC168)*Sheet2!$C$116</f>
        <v>-512419.45090909081</v>
      </c>
      <c r="AD18" s="3">
        <f ca="1">-(Sheet1!AD165+Sheet1!AD168)*Sheet1!$C$116-(Sheet2!AD165+Sheet2!AD168)*Sheet2!$C$116</f>
        <v>-512420.06618181814</v>
      </c>
      <c r="AE18" s="3">
        <f ca="1">-(Sheet1!AE165+Sheet1!AE168)*Sheet1!$C$116-(Sheet2!AE165+Sheet2!AE168)*Sheet2!$C$116</f>
        <v>-529760.63781818165</v>
      </c>
      <c r="AF18" s="3">
        <f ca="1">-(Sheet1!AF165+Sheet1!AF168)*Sheet1!$C$116-(Sheet2!AF165+Sheet2!AF168)*Sheet2!$C$116</f>
        <v>-570507.08727272728</v>
      </c>
      <c r="AG18" s="3">
        <f ca="1">-(Sheet1!AG165+Sheet1!AG168)*Sheet1!$C$116-(Sheet2!AG165+Sheet2!AG168)*Sheet2!$C$116</f>
        <v>-574791.83345454535</v>
      </c>
      <c r="AH18" s="3">
        <f ca="1">-(Sheet1!AH165+Sheet1!AH168)*Sheet1!$C$116-(Sheet2!AH165+Sheet2!AH168)*Sheet2!$C$116</f>
        <v>-572340.27272727294</v>
      </c>
      <c r="AI18" s="3">
        <f ca="1">-(Sheet1!AI165+Sheet1!AI168)*Sheet1!$C$116-(Sheet2!AI165+Sheet2!AI168)*Sheet2!$C$116</f>
        <v>-585194.51127272716</v>
      </c>
      <c r="AJ18" s="3">
        <f ca="1">-(Sheet1!AJ165+Sheet1!AJ168)*Sheet1!$C$116-(Sheet2!AJ165+Sheet2!AJ168)*Sheet2!$C$116</f>
        <v>-577012.69309090893</v>
      </c>
      <c r="AK18" s="3">
        <f ca="1">-(Sheet1!AK165+Sheet1!AK168)*Sheet1!$C$116-(Sheet2!AK165+Sheet2!AK168)*Sheet2!$C$116</f>
        <v>-577012.69309090893</v>
      </c>
      <c r="AL18" s="3">
        <f ca="1">-(Sheet1!AL165+Sheet1!AL168)*Sheet1!$C$116-(Sheet2!AL165+Sheet2!AL168)*Sheet2!$C$116</f>
        <v>-548960.773090909</v>
      </c>
      <c r="AM18" s="3">
        <f ca="1">-(Sheet1!AM165+Sheet1!AM168)*Sheet1!$C$116-(Sheet2!AM165+Sheet2!AM168)*Sheet2!$C$116</f>
        <v>-548960.773090909</v>
      </c>
      <c r="AN18" s="3">
        <f ca="1">-(Sheet1!AN165+Sheet1!AN168)*Sheet1!$C$116-(Sheet2!AN165+Sheet2!AN168)*Sheet2!$C$116</f>
        <v>-463402.38763636356</v>
      </c>
      <c r="AO18" s="3">
        <f ca="1">-(Sheet1!AO165+Sheet1!AO168)*Sheet1!$C$116-(Sheet2!AO165+Sheet2!AO168)*Sheet2!$C$116</f>
        <v>-463402.38763636356</v>
      </c>
      <c r="AP18" s="3">
        <f ca="1">-(Sheet1!AP165+Sheet1!AP168)*Sheet1!$C$116-(Sheet2!AP165+Sheet2!AP168)*Sheet2!$C$116</f>
        <v>-250909.54690909092</v>
      </c>
      <c r="AQ18" s="3">
        <f ca="1">-(Sheet1!AQ165+Sheet1!AQ168)*Sheet1!$C$116-(Sheet2!AQ165+Sheet2!AQ168)*Sheet2!$C$116</f>
        <v>-253051.91999999995</v>
      </c>
      <c r="AR18" s="3">
        <f ca="1">-(Sheet1!AR165+Sheet1!AR168)*Sheet1!$C$116-(Sheet2!AR165+Sheet2!AR168)*Sheet2!$C$116</f>
        <v>-101688.28363636362</v>
      </c>
      <c r="AS18" s="3">
        <f ca="1">-(Sheet1!AS165+Sheet1!AS168)*Sheet1!$C$116-(Sheet2!AS165+Sheet2!AS168)*Sheet2!$C$116</f>
        <v>-101688.28363636362</v>
      </c>
      <c r="AT18" s="3">
        <f ca="1">-(Sheet1!AT165+Sheet1!AT168)*Sheet1!$C$116-(Sheet2!AT165+Sheet2!AT168)*Sheet2!$C$116</f>
        <v>-101688.28363636362</v>
      </c>
      <c r="AU18" s="3">
        <f ca="1">-(Sheet1!AU165+Sheet1!AU168)*Sheet1!$C$116-(Sheet2!AU165+Sheet2!AU168)*Sheet2!$C$116</f>
        <v>-101688.28363636362</v>
      </c>
      <c r="AV18" s="3">
        <f ca="1">-(Sheet1!AV165+Sheet1!AV168)*Sheet1!$C$116-(Sheet2!AV165+Sheet2!AV168)*Sheet2!$C$116</f>
        <v>-101688.28363636362</v>
      </c>
      <c r="AW18" s="3">
        <f ca="1">-(Sheet1!AW165+Sheet1!AW168)*Sheet1!$C$116-(Sheet2!AW165+Sheet2!AW168)*Sheet2!$C$116</f>
        <v>-101688.28363636362</v>
      </c>
      <c r="AX18" s="3">
        <f ca="1">-(Sheet1!AX165+Sheet1!AX168)*Sheet1!$C$116-(Sheet2!AX165+Sheet2!AX168)*Sheet2!$C$116</f>
        <v>-73636.363636363618</v>
      </c>
      <c r="AY18" s="3">
        <f ca="1">-(Sheet1!AY165+Sheet1!AY168)*Sheet1!$C$116-(Sheet2!AY165+Sheet2!AY168)*Sheet2!$C$116</f>
        <v>-73636.363636363618</v>
      </c>
      <c r="AZ18" s="3">
        <f ca="1">-(Sheet1!AZ165+Sheet1!AZ168)*Sheet1!$C$116-(Sheet2!AZ165+Sheet2!AZ168)*Sheet2!$C$116</f>
        <v>0</v>
      </c>
      <c r="BA18" s="3" t="e">
        <f ca="1">-(Sheet1!BA165+Sheet1!BA168)*Sheet1!$C$116-(Sheet2!BA165+Sheet2!BA168)*Sheet2!$C$116</f>
        <v>#DIV/0!</v>
      </c>
      <c r="BB18" s="3">
        <f ca="1">-(Sheet1!BB165+Sheet1!BB168)*Sheet1!$C$116-(Sheet2!BB165+Sheet2!BB168)*Sheet2!$C$116</f>
        <v>-7032082.840987389</v>
      </c>
      <c r="BC18" s="3">
        <f ca="1">-(Sheet1!BC165+Sheet1!BC168)*Sheet1!$C$116-(Sheet2!BC165+Sheet2!BC168)*Sheet2!$C$116</f>
        <v>0</v>
      </c>
      <c r="BD18" s="3">
        <f ca="1">-(Sheet1!BD165+Sheet1!BD168)*Sheet1!$C$116-(Sheet2!BD165+Sheet2!BD168)*Sheet2!$C$116</f>
        <v>0</v>
      </c>
      <c r="BE18" s="3">
        <f ca="1">-(Sheet1!BE165+Sheet1!BE168)*Sheet1!$C$116-(Sheet2!BE165+Sheet2!BE168)*Sheet2!$C$116</f>
        <v>0</v>
      </c>
      <c r="BF18" s="3">
        <f ca="1">-(Sheet1!BF165+Sheet1!BF168)*Sheet1!$C$116-(Sheet2!BF165+Sheet2!BF168)*Sheet2!$C$116</f>
        <v>0</v>
      </c>
      <c r="BG18" s="3">
        <f ca="1">-(Sheet1!BG165+Sheet1!BG168)*Sheet1!$C$116-(Sheet2!BG165+Sheet2!BG168)*Sheet2!$C$116</f>
        <v>0</v>
      </c>
      <c r="BH18" s="3">
        <f ca="1">-(Sheet1!BH165+Sheet1!BH168)*Sheet1!$C$116-(Sheet2!BH165+Sheet2!BH168)*Sheet2!$C$116</f>
        <v>0</v>
      </c>
      <c r="BI18" s="3">
        <f ca="1">-(Sheet1!BI165+Sheet1!BI168)*Sheet1!$C$116-(Sheet2!BI165+Sheet2!BI168)*Sheet2!$C$116</f>
        <v>0</v>
      </c>
      <c r="BJ18" s="3">
        <f ca="1">-(Sheet1!BJ165+Sheet1!BJ168)*Sheet1!$C$116-(Sheet2!BJ165+Sheet2!BJ168)*Sheet2!$C$116</f>
        <v>0</v>
      </c>
      <c r="BK18" s="3">
        <f ca="1">-(Sheet1!BK165+Sheet1!BK168)*Sheet1!$C$116-(Sheet2!BK165+Sheet2!BK168)*Sheet2!$C$116</f>
        <v>0</v>
      </c>
      <c r="BL18" s="3">
        <f ca="1">-(Sheet1!BL165+Sheet1!BL168)*Sheet1!$C$116-(Sheet2!BL165+Sheet2!BL168)*Sheet2!$C$116</f>
        <v>0</v>
      </c>
      <c r="BM18" s="3">
        <f ca="1">-(Sheet1!BM165+Sheet1!BM168)*Sheet1!$C$116-(Sheet2!BM165+Sheet2!BM168)*Sheet2!$C$116</f>
        <v>0</v>
      </c>
      <c r="BN18" s="3">
        <f ca="1">-(Sheet1!BN165+Sheet1!BN168)*Sheet1!$C$116-(Sheet2!BN165+Sheet2!BN168)*Sheet2!$C$116</f>
        <v>0</v>
      </c>
      <c r="BO18" s="3">
        <f ca="1">-(Sheet1!BO165+Sheet1!BO168)*Sheet1!$C$116-(Sheet2!BO165+Sheet2!BO168)*Sheet2!$C$116</f>
        <v>0</v>
      </c>
      <c r="BP18" s="3">
        <f ca="1">-(Sheet1!BP165+Sheet1!BP168)*Sheet1!$C$116-(Sheet2!BP165+Sheet2!BP168)*Sheet2!$C$116</f>
        <v>0</v>
      </c>
      <c r="BQ18" s="3">
        <f ca="1">-(Sheet1!BQ165+Sheet1!BQ168)*Sheet1!$C$116-(Sheet2!BQ165+Sheet2!BQ168)*Sheet2!$C$116</f>
        <v>0</v>
      </c>
      <c r="BR18" s="3">
        <f ca="1">-(Sheet1!BR165+Sheet1!BR168)*Sheet1!$C$116-(Sheet2!BR165+Sheet2!BR168)*Sheet2!$C$116</f>
        <v>0</v>
      </c>
      <c r="BS18" s="3">
        <f ca="1">-(Sheet1!BS165+Sheet1!BS168)*Sheet1!$C$116-(Sheet2!BS165+Sheet2!BS168)*Sheet2!$C$116</f>
        <v>0</v>
      </c>
      <c r="BT18" s="3">
        <f ca="1">-(Sheet1!BT165+Sheet1!BT168)*Sheet1!$C$116-(Sheet2!BT165+Sheet2!BT168)*Sheet2!$C$116</f>
        <v>0</v>
      </c>
    </row>
    <row r="19" spans="1:72" ht="15">
      <c r="A19">
        <v>3.3</v>
      </c>
      <c r="B19" s="45" t="s">
        <v>66</v>
      </c>
      <c r="C19" t="s">
        <v>190</v>
      </c>
      <c r="D19" s="3">
        <f ca="1">-(Sheet1!D194+Sheet1!D195)-(Sheet2!D194+Sheet2!D195)</f>
        <v>0</v>
      </c>
      <c r="E19" s="3">
        <f ca="1">-(Sheet1!E194+Sheet1!E195)-(Sheet2!E194+Sheet2!E195)</f>
        <v>0</v>
      </c>
      <c r="F19" s="3">
        <f ca="1">-(Sheet1!F194+Sheet1!F195)-(Sheet2!F194+Sheet2!F195)</f>
        <v>0</v>
      </c>
      <c r="G19" s="3">
        <f ca="1">-(Sheet1!G194+Sheet1!G195)-(Sheet2!G194+Sheet2!G195)</f>
        <v>0</v>
      </c>
      <c r="H19" s="3">
        <f ca="1">-(Sheet1!H194+Sheet1!H195)-(Sheet2!H194+Sheet2!H195)</f>
        <v>-89256.109090909085</v>
      </c>
      <c r="I19" s="3">
        <f ca="1">-(Sheet1!I194+Sheet1!I195)-(Sheet2!I194+Sheet2!I195)</f>
        <v>-89256.109090909085</v>
      </c>
      <c r="J19" s="3">
        <f ca="1">-(Sheet1!J194+Sheet1!J195)-(Sheet2!J194+Sheet2!J195)</f>
        <v>-385586.50909090904</v>
      </c>
      <c r="K19" s="3">
        <f ca="1">-(Sheet1!K194+Sheet1!K195)-(Sheet2!K194+Sheet2!K195)</f>
        <v>-385586.50909090904</v>
      </c>
      <c r="L19" s="3">
        <f ca="1">-(Sheet1!L194+Sheet1!L195)-(Sheet2!L194+Sheet2!L195)</f>
        <v>-1097850.4363636363</v>
      </c>
      <c r="M19" s="3">
        <f ca="1">-(Sheet1!M194+Sheet1!M195)-(Sheet2!M194+Sheet2!M195)</f>
        <v>-1097850.4363636363</v>
      </c>
      <c r="N19" s="3">
        <f ca="1">-(Sheet1!N194+Sheet1!N195)-(Sheet2!N194+Sheet2!N195)</f>
        <v>-1686941.3454545452</v>
      </c>
      <c r="O19" s="3">
        <f ca="1">-(Sheet1!O194+Sheet1!O195)-(Sheet2!O194+Sheet2!O195)</f>
        <v>-1686941.3454545452</v>
      </c>
      <c r="P19" s="3">
        <f ca="1">-(Sheet1!P194+Sheet1!P195)-(Sheet2!P194+Sheet2!P195)</f>
        <v>-1686941.3454545452</v>
      </c>
      <c r="Q19" s="3">
        <f ca="1">-(Sheet1!Q194+Sheet1!Q195)-(Sheet2!Q194+Sheet2!Q195)</f>
        <v>-1686941.3454545452</v>
      </c>
      <c r="R19" s="3">
        <f ca="1">-(Sheet1!R194+Sheet1!R195)-(Sheet2!R194+Sheet2!R195)</f>
        <v>-1686942.3272727272</v>
      </c>
      <c r="S19" s="3">
        <f ca="1">-(Sheet1!S194+Sheet1!S195)-(Sheet2!S194+Sheet2!S195)</f>
        <v>-1813593.9818181815</v>
      </c>
      <c r="T19" s="3">
        <f ca="1">-(Sheet1!T194+Sheet1!T195)-(Sheet2!T194+Sheet2!T195)</f>
        <v>-2044124.7818181815</v>
      </c>
      <c r="U19" s="3">
        <f ca="1">-(Sheet1!U194+Sheet1!U195)-(Sheet2!U194+Sheet2!U195)</f>
        <v>-2297428.0909090908</v>
      </c>
      <c r="V19" s="3">
        <f ca="1">-(Sheet1!V194+Sheet1!V195)-(Sheet2!V194+Sheet2!V195)</f>
        <v>-2803888.5272727273</v>
      </c>
      <c r="W19" s="3">
        <f ca="1">-(Sheet1!W194+Sheet1!W195)-(Sheet2!W194+Sheet2!W195)</f>
        <v>-3563798.4545454541</v>
      </c>
      <c r="X19" s="3">
        <f ca="1">-(Sheet1!X194+Sheet1!X195)-(Sheet2!X194+Sheet2!X195)</f>
        <v>-4270162.0909090899</v>
      </c>
      <c r="Y19" s="3">
        <f ca="1">-(Sheet1!Y194+Sheet1!Y195)-(Sheet2!Y194+Sheet2!Y195)</f>
        <v>-4270162.0909090899</v>
      </c>
      <c r="Z19" s="3">
        <f ca="1">-(Sheet1!Z194+Sheet1!Z195)-(Sheet2!Z194+Sheet2!Z195)</f>
        <v>-4270162.0909090899</v>
      </c>
      <c r="AA19" s="3">
        <f ca="1">-(Sheet1!AA194+Sheet1!AA195)-(Sheet2!AA194+Sheet2!AA195)</f>
        <v>-4270162.0909090899</v>
      </c>
      <c r="AB19" s="3">
        <f ca="1">-(Sheet1!AB194+Sheet1!AB195)-(Sheet2!AB194+Sheet2!AB195)</f>
        <v>-4270162.0909090899</v>
      </c>
      <c r="AC19" s="3">
        <f ca="1">-(Sheet1!AC194+Sheet1!AC195)-(Sheet2!AC194+Sheet2!AC195)</f>
        <v>-4270162.0909090899</v>
      </c>
      <c r="AD19" s="3">
        <f ca="1">-(Sheet1!AD194+Sheet1!AD195)-(Sheet2!AD194+Sheet2!AD195)</f>
        <v>-4270167.2181818178</v>
      </c>
      <c r="AE19" s="3">
        <f ca="1">-(Sheet1!AE194+Sheet1!AE195)-(Sheet2!AE194+Sheet2!AE195)</f>
        <v>-4414671.9818181805</v>
      </c>
      <c r="AF19" s="3">
        <f ca="1">-(Sheet1!AF194+Sheet1!AF195)-(Sheet2!AF194+Sheet2!AF195)</f>
        <v>-4754225.7272727275</v>
      </c>
      <c r="AG19" s="3">
        <f ca="1">-(Sheet1!AG194+Sheet1!AG195)-(Sheet2!AG194+Sheet2!AG195)</f>
        <v>-4789931.9454545453</v>
      </c>
      <c r="AH19" s="3">
        <f ca="1">-(Sheet1!AH194+Sheet1!AH195)-(Sheet2!AH194+Sheet2!AH195)</f>
        <v>-4769502.2727272743</v>
      </c>
      <c r="AI19" s="3">
        <f ca="1">-(Sheet1!AI194+Sheet1!AI195)-(Sheet2!AI194+Sheet2!AI195)</f>
        <v>-4876620.9272727268</v>
      </c>
      <c r="AJ19" s="3">
        <f ca="1">-(Sheet1!AJ194+Sheet1!AJ195)-(Sheet2!AJ194+Sheet2!AJ195)</f>
        <v>-4808439.1090909084</v>
      </c>
      <c r="AK19" s="3">
        <f ca="1">-(Sheet1!AK194+Sheet1!AK195)-(Sheet2!AK194+Sheet2!AK195)</f>
        <v>-4808439.1090909084</v>
      </c>
      <c r="AL19" s="3">
        <f ca="1">-(Sheet1!AL194+Sheet1!AL195)-(Sheet2!AL194+Sheet2!AL195)</f>
        <v>-4574673.1090909084</v>
      </c>
      <c r="AM19" s="3">
        <f ca="1">-(Sheet1!AM194+Sheet1!AM195)-(Sheet2!AM194+Sheet2!AM195)</f>
        <v>-4574673.1090909084</v>
      </c>
      <c r="AN19" s="3">
        <f ca="1">-(Sheet1!AN194+Sheet1!AN195)-(Sheet2!AN194+Sheet2!AN195)</f>
        <v>-3861686.5636363635</v>
      </c>
      <c r="AO19" s="3">
        <f ca="1">-(Sheet1!AO194+Sheet1!AO195)-(Sheet2!AO194+Sheet2!AO195)</f>
        <v>-3861686.5636363635</v>
      </c>
      <c r="AP19" s="3">
        <f ca="1">-(Sheet1!AP194+Sheet1!AP195)-(Sheet2!AP194+Sheet2!AP195)</f>
        <v>-2090912.8909090909</v>
      </c>
      <c r="AQ19" s="3">
        <f ca="1">-(Sheet1!AQ194+Sheet1!AQ195)-(Sheet2!AQ194+Sheet2!AQ195)</f>
        <v>-2108765.9999999995</v>
      </c>
      <c r="AR19" s="3">
        <f ca="1">-(Sheet1!AR194+Sheet1!AR195)-(Sheet2!AR194+Sheet2!AR195)</f>
        <v>-847402.36363636353</v>
      </c>
      <c r="AS19" s="3">
        <f ca="1">-(Sheet1!AS194+Sheet1!AS195)-(Sheet2!AS194+Sheet2!AS195)</f>
        <v>-847402.36363636353</v>
      </c>
      <c r="AT19" s="3">
        <f ca="1">-(Sheet1!AT194+Sheet1!AT195)-(Sheet2!AT194+Sheet2!AT195)</f>
        <v>-847402.36363636353</v>
      </c>
      <c r="AU19" s="3">
        <f ca="1">-(Sheet1!AU194+Sheet1!AU195)-(Sheet2!AU194+Sheet2!AU195)</f>
        <v>-847402.36363636353</v>
      </c>
      <c r="AV19" s="3">
        <f ca="1">-(Sheet1!AV194+Sheet1!AV195)-(Sheet2!AV194+Sheet2!AV195)</f>
        <v>-847402.36363636353</v>
      </c>
      <c r="AW19" s="3">
        <f ca="1">-(Sheet1!AW194+Sheet1!AW195)-(Sheet2!AW194+Sheet2!AW195)</f>
        <v>-847402.36363636353</v>
      </c>
      <c r="AX19" s="3">
        <f ca="1">-(Sheet1!AX194+Sheet1!AX195)-(Sheet2!AX194+Sheet2!AX195)</f>
        <v>-613636.36363636353</v>
      </c>
      <c r="AY19" s="3">
        <f ca="1">-(Sheet1!AY194+Sheet1!AY195)-(Sheet2!AY194+Sheet2!AY195)</f>
        <v>-613636.36363636353</v>
      </c>
      <c r="AZ19" s="3">
        <f ca="1">-(Sheet1!AZ194+Sheet1!AZ195)-(Sheet2!AZ194+Sheet2!AZ195)</f>
        <v>0</v>
      </c>
      <c r="BA19" s="3">
        <f ca="1">-(Sheet1!BA194+Sheet1!BA195)-(Sheet2!BA194+Sheet2!BA195)</f>
        <v>0</v>
      </c>
      <c r="BB19" s="3">
        <f ca="1">-(Sheet1!BB194+Sheet1!BB195)-(Sheet2!BB194+Sheet2!BB195)</f>
        <v>0</v>
      </c>
      <c r="BC19" s="3">
        <f ca="1">-(Sheet1!BC194+Sheet1!BC195)-(Sheet2!BC194+Sheet2!BC195)</f>
        <v>0</v>
      </c>
      <c r="BD19" s="3">
        <f ca="1">-(Sheet1!BD194+Sheet1!BD195)-(Sheet2!BD194+Sheet2!BD195)</f>
        <v>0</v>
      </c>
      <c r="BE19" s="3">
        <f ca="1">-(Sheet1!BE194+Sheet1!BE195)-(Sheet2!BE194+Sheet2!BE195)</f>
        <v>0</v>
      </c>
      <c r="BF19" s="3" t="e">
        <f ca="1">-(Sheet1!BF194+Sheet1!BF195)-(Sheet2!BF194+Sheet2!BF195)</f>
        <v>#DIV/0!</v>
      </c>
      <c r="BG19" s="3">
        <f ca="1">-(Sheet1!BG194+Sheet1!BG195)-(Sheet2!BG194+Sheet2!BG195)</f>
        <v>0</v>
      </c>
      <c r="BH19" s="3">
        <f ca="1">-(Sheet1!BH194+Sheet1!BH195)-(Sheet2!BH194+Sheet2!BH195)</f>
        <v>0</v>
      </c>
      <c r="BI19" s="3">
        <f ca="1">-(Sheet1!BI194+Sheet1!BI195)-(Sheet2!BI194+Sheet2!BI195)</f>
        <v>0</v>
      </c>
      <c r="BJ19" s="3">
        <f ca="1">-(Sheet1!BJ194+Sheet1!BJ195)-(Sheet2!BJ194+Sheet2!BJ195)</f>
        <v>0</v>
      </c>
      <c r="BK19" s="3">
        <f ca="1">-(Sheet1!BK194+Sheet1!BK195)-(Sheet2!BK194+Sheet2!BK195)</f>
        <v>0</v>
      </c>
      <c r="BL19" s="3">
        <f ca="1">-(Sheet1!BL194+Sheet1!BL195)-(Sheet2!BL194+Sheet2!BL195)</f>
        <v>0</v>
      </c>
      <c r="BM19" s="3">
        <f ca="1">-(Sheet1!BM194+Sheet1!BM195)-(Sheet2!BM194+Sheet2!BM195)</f>
        <v>0</v>
      </c>
      <c r="BN19" s="3">
        <f ca="1">-(Sheet1!BN194+Sheet1!BN195)-(Sheet2!BN194+Sheet2!BN195)</f>
        <v>0</v>
      </c>
      <c r="BO19" s="3">
        <f ca="1">-(Sheet1!BO194+Sheet1!BO195)-(Sheet2!BO194+Sheet2!BO195)</f>
        <v>0</v>
      </c>
      <c r="BP19" s="3">
        <f ca="1">-(Sheet1!BP194+Sheet1!BP195)-(Sheet2!BP194+Sheet2!BP195)</f>
        <v>0</v>
      </c>
      <c r="BQ19" s="3">
        <f ca="1">-(Sheet1!BQ194+Sheet1!BQ195)-(Sheet2!BQ194+Sheet2!BQ195)</f>
        <v>0</v>
      </c>
      <c r="BR19" s="3">
        <f ca="1">-(Sheet1!BR194+Sheet1!BR195)-(Sheet2!BR194+Sheet2!BR195)</f>
        <v>0</v>
      </c>
      <c r="BS19" s="3">
        <f ca="1">-(Sheet1!BS194+Sheet1!BS195)-(Sheet2!BS194+Sheet2!BS195)</f>
        <v>0</v>
      </c>
      <c r="BT19" s="3">
        <f ca="1">-(Sheet1!BT194+Sheet1!BT195)-(Sheet2!BT194+Sheet2!BT195)</f>
        <v>0</v>
      </c>
    </row>
    <row r="20" spans="1:72" ht="15">
      <c r="B20" s="45" t="s">
        <v>191</v>
      </c>
      <c r="C20" t="s">
        <v>192</v>
      </c>
      <c r="D20" s="3">
        <f ca="1">SUM(D17:D19)</f>
        <v>0</v>
      </c>
      <c r="E20" s="3">
        <f t="shared" ref="E20:BP20" ca="1" si="6">SUM(E17:E19)</f>
        <v>0</v>
      </c>
      <c r="F20" s="3">
        <f t="shared" ca="1" si="6"/>
        <v>0</v>
      </c>
      <c r="G20" s="3">
        <f t="shared" ca="1" si="6"/>
        <v>0</v>
      </c>
      <c r="H20" s="3">
        <f t="shared" ca="1" si="6"/>
        <v>-189222.95127272728</v>
      </c>
      <c r="I20" s="3">
        <f t="shared" ca="1" si="6"/>
        <v>-189222.95127272728</v>
      </c>
      <c r="J20" s="3">
        <f t="shared" ca="1" si="6"/>
        <v>-817443.39927272708</v>
      </c>
      <c r="K20" s="3">
        <f t="shared" ca="1" si="6"/>
        <v>-817443.39927272708</v>
      </c>
      <c r="L20" s="3">
        <f t="shared" ca="1" si="6"/>
        <v>-2327442.925090909</v>
      </c>
      <c r="M20" s="3">
        <f t="shared" ca="1" si="6"/>
        <v>-2327442.925090909</v>
      </c>
      <c r="N20" s="3">
        <f t="shared" ca="1" si="6"/>
        <v>-3576315.6523636356</v>
      </c>
      <c r="O20" s="3">
        <f t="shared" ca="1" si="6"/>
        <v>-3576315.6523636356</v>
      </c>
      <c r="P20" s="3">
        <f t="shared" ca="1" si="6"/>
        <v>-3576315.6523636356</v>
      </c>
      <c r="Q20" s="3">
        <f t="shared" ca="1" si="6"/>
        <v>-3576315.6523636356</v>
      </c>
      <c r="R20" s="3">
        <f t="shared" ca="1" si="6"/>
        <v>-3576317.7338181818</v>
      </c>
      <c r="S20" s="3">
        <f t="shared" ca="1" si="6"/>
        <v>-3844819.2414545445</v>
      </c>
      <c r="T20" s="3">
        <f t="shared" ca="1" si="6"/>
        <v>-4333544.5374545446</v>
      </c>
      <c r="U20" s="3">
        <f t="shared" ca="1" si="6"/>
        <v>-4870547.5527272727</v>
      </c>
      <c r="V20" s="3">
        <f t="shared" ca="1" si="6"/>
        <v>-5944243.6778181819</v>
      </c>
      <c r="W20" s="3">
        <f t="shared" ca="1" si="6"/>
        <v>-7555252.7236363627</v>
      </c>
      <c r="X20" s="3">
        <f t="shared" ca="1" si="6"/>
        <v>-9052743.6327272709</v>
      </c>
      <c r="Y20" s="3">
        <f t="shared" ca="1" si="6"/>
        <v>-9052743.6327272709</v>
      </c>
      <c r="Z20" s="3">
        <f t="shared" ca="1" si="6"/>
        <v>-9052743.6327272709</v>
      </c>
      <c r="AA20" s="3">
        <f t="shared" ca="1" si="6"/>
        <v>-9052743.6327272709</v>
      </c>
      <c r="AB20" s="3">
        <f t="shared" ca="1" si="6"/>
        <v>-9052743.6327272709</v>
      </c>
      <c r="AC20" s="3">
        <f t="shared" ca="1" si="6"/>
        <v>-9052743.6327272709</v>
      </c>
      <c r="AD20" s="3">
        <f t="shared" ca="1" si="6"/>
        <v>-9052754.5025454536</v>
      </c>
      <c r="AE20" s="3">
        <f t="shared" ca="1" si="6"/>
        <v>-9359104.6014545429</v>
      </c>
      <c r="AF20" s="3">
        <f t="shared" ca="1" si="6"/>
        <v>-10078958.541818183</v>
      </c>
      <c r="AG20" s="3">
        <f t="shared" ca="1" si="6"/>
        <v>-10154655.724363636</v>
      </c>
      <c r="AH20" s="3">
        <f t="shared" ca="1" si="6"/>
        <v>-10111344.81818182</v>
      </c>
      <c r="AI20" s="3">
        <f t="shared" ca="1" si="6"/>
        <v>-10338436.36581818</v>
      </c>
      <c r="AJ20" s="3">
        <f t="shared" ca="1" si="6"/>
        <v>-10193890.911272727</v>
      </c>
      <c r="AK20" s="3">
        <f t="shared" ca="1" si="6"/>
        <v>-10193890.911272727</v>
      </c>
      <c r="AL20" s="3">
        <f t="shared" ca="1" si="6"/>
        <v>-9698306.9912727252</v>
      </c>
      <c r="AM20" s="3">
        <f t="shared" ca="1" si="6"/>
        <v>-9698306.9912727252</v>
      </c>
      <c r="AN20" s="3">
        <f t="shared" ca="1" si="6"/>
        <v>-8186775.5149090905</v>
      </c>
      <c r="AO20" s="3">
        <f t="shared" ca="1" si="6"/>
        <v>-8186775.5149090905</v>
      </c>
      <c r="AP20" s="3">
        <f t="shared" ca="1" si="6"/>
        <v>-4432735.3287272723</v>
      </c>
      <c r="AQ20" s="3">
        <f t="shared" ca="1" si="6"/>
        <v>-4470583.919999999</v>
      </c>
      <c r="AR20" s="3">
        <f t="shared" ca="1" si="6"/>
        <v>-1796493.0109090907</v>
      </c>
      <c r="AS20" s="3">
        <f t="shared" ca="1" si="6"/>
        <v>-1796493.0109090907</v>
      </c>
      <c r="AT20" s="3">
        <f t="shared" ca="1" si="6"/>
        <v>-1796493.0109090907</v>
      </c>
      <c r="AU20" s="3">
        <f t="shared" ca="1" si="6"/>
        <v>-1796493.0109090907</v>
      </c>
      <c r="AV20" s="3">
        <f t="shared" ca="1" si="6"/>
        <v>-1796493.0109090907</v>
      </c>
      <c r="AW20" s="3">
        <f t="shared" ca="1" si="6"/>
        <v>-1796493.0109090907</v>
      </c>
      <c r="AX20" s="3">
        <f t="shared" ca="1" si="6"/>
        <v>-1300909.0909090908</v>
      </c>
      <c r="AY20" s="3">
        <f t="shared" ca="1" si="6"/>
        <v>-1300909.0909090908</v>
      </c>
      <c r="AZ20" s="3">
        <f t="shared" ca="1" si="6"/>
        <v>0</v>
      </c>
      <c r="BA20" s="3" t="e">
        <f t="shared" ca="1" si="6"/>
        <v>#DIV/0!</v>
      </c>
      <c r="BB20" s="3">
        <f t="shared" ca="1" si="6"/>
        <v>-65632773.18254897</v>
      </c>
      <c r="BC20" s="3">
        <f t="shared" ca="1" si="6"/>
        <v>0</v>
      </c>
      <c r="BD20" s="3">
        <f t="shared" ca="1" si="6"/>
        <v>0</v>
      </c>
      <c r="BE20" s="3">
        <f t="shared" ca="1" si="6"/>
        <v>0</v>
      </c>
      <c r="BF20" s="3" t="e">
        <f t="shared" ca="1" si="6"/>
        <v>#DIV/0!</v>
      </c>
      <c r="BG20" s="3">
        <f t="shared" ca="1" si="6"/>
        <v>0</v>
      </c>
      <c r="BH20" s="3">
        <f t="shared" ca="1" si="6"/>
        <v>0</v>
      </c>
      <c r="BI20" s="3">
        <f t="shared" ca="1" si="6"/>
        <v>0</v>
      </c>
      <c r="BJ20" s="3">
        <f t="shared" ca="1" si="6"/>
        <v>0</v>
      </c>
      <c r="BK20" s="3">
        <f t="shared" ca="1" si="6"/>
        <v>0</v>
      </c>
      <c r="BL20" s="3">
        <f t="shared" ca="1" si="6"/>
        <v>0</v>
      </c>
      <c r="BM20" s="3">
        <f t="shared" ca="1" si="6"/>
        <v>0</v>
      </c>
      <c r="BN20" s="3">
        <f t="shared" ca="1" si="6"/>
        <v>0</v>
      </c>
      <c r="BO20" s="3">
        <f t="shared" ca="1" si="6"/>
        <v>0</v>
      </c>
      <c r="BP20" s="3">
        <f t="shared" ca="1" si="6"/>
        <v>0</v>
      </c>
      <c r="BQ20" s="3">
        <f t="shared" ref="BQ20:BT20" ca="1" si="7">SUM(BQ17:BQ19)</f>
        <v>0</v>
      </c>
      <c r="BR20" s="3">
        <f t="shared" ca="1" si="7"/>
        <v>0</v>
      </c>
      <c r="BS20" s="3">
        <f t="shared" ca="1" si="7"/>
        <v>0</v>
      </c>
      <c r="BT20" s="3">
        <f t="shared" ca="1" si="7"/>
        <v>0</v>
      </c>
    </row>
    <row r="21" spans="1:72" ht="15.75">
      <c r="A21" t="s">
        <v>186</v>
      </c>
      <c r="B21" s="44" t="s">
        <v>193</v>
      </c>
      <c r="C21" t="s">
        <v>194</v>
      </c>
      <c r="D21" s="3">
        <f ca="1">D15+D20</f>
        <v>-208655.33333333334</v>
      </c>
      <c r="E21" s="3">
        <f t="shared" ref="E21:BP21" ca="1" si="8">E15+E20</f>
        <v>-208655.33333333334</v>
      </c>
      <c r="F21" s="3">
        <f t="shared" ca="1" si="8"/>
        <v>-208655.33333333334</v>
      </c>
      <c r="G21" s="3">
        <f t="shared" ca="1" si="8"/>
        <v>-130409.58333333333</v>
      </c>
      <c r="H21" s="3">
        <f t="shared" ca="1" si="8"/>
        <v>2179526.693708363</v>
      </c>
      <c r="I21" s="3">
        <f t="shared" ca="1" si="8"/>
        <v>2179526.693708363</v>
      </c>
      <c r="J21" s="3">
        <f t="shared" ca="1" si="8"/>
        <v>11552754.245708363</v>
      </c>
      <c r="K21" s="3">
        <f t="shared" ca="1" si="8"/>
        <v>11552754.245708363</v>
      </c>
      <c r="L21" s="3">
        <f t="shared" ca="1" si="8"/>
        <v>36159098.719890177</v>
      </c>
      <c r="M21" s="3">
        <f t="shared" ca="1" si="8"/>
        <v>36159098.719890177</v>
      </c>
      <c r="N21" s="3">
        <f t="shared" ca="1" si="8"/>
        <v>56510225.992617451</v>
      </c>
      <c r="O21" s="3">
        <f t="shared" ca="1" si="8"/>
        <v>56510225.992617451</v>
      </c>
      <c r="P21" s="3">
        <f t="shared" ca="1" si="8"/>
        <v>56510225.992617451</v>
      </c>
      <c r="Q21" s="3">
        <f t="shared" ca="1" si="8"/>
        <v>56510225.992617451</v>
      </c>
      <c r="R21" s="3">
        <f t="shared" ca="1" si="8"/>
        <v>56510250.541237801</v>
      </c>
      <c r="S21" s="3">
        <f t="shared" ca="1" si="8"/>
        <v>59702065.11758998</v>
      </c>
      <c r="T21" s="3">
        <f t="shared" ca="1" si="8"/>
        <v>66630135.821589991</v>
      </c>
      <c r="U21" s="3">
        <f t="shared" ca="1" si="8"/>
        <v>75380920.80631727</v>
      </c>
      <c r="V21" s="3">
        <f t="shared" ca="1" si="8"/>
        <v>71367440.681226358</v>
      </c>
      <c r="W21" s="3">
        <f t="shared" ca="1" si="8"/>
        <v>119129795.63540818</v>
      </c>
      <c r="X21" s="3">
        <f t="shared" ca="1" si="8"/>
        <v>118482327.52631725</v>
      </c>
      <c r="Y21" s="3">
        <f t="shared" ca="1" si="8"/>
        <v>143532304.72631726</v>
      </c>
      <c r="Z21" s="3">
        <f t="shared" ca="1" si="8"/>
        <v>143532304.72631726</v>
      </c>
      <c r="AA21" s="3">
        <f t="shared" ca="1" si="8"/>
        <v>140682304.72631726</v>
      </c>
      <c r="AB21" s="3">
        <f t="shared" ca="1" si="8"/>
        <v>140682304.72631726</v>
      </c>
      <c r="AC21" s="3">
        <f t="shared" ca="1" si="8"/>
        <v>138307308.52631724</v>
      </c>
      <c r="AD21" s="3">
        <f t="shared" ca="1" si="8"/>
        <v>138307446.57679865</v>
      </c>
      <c r="AE21" s="3">
        <f t="shared" ca="1" si="8"/>
        <v>143155773.87838182</v>
      </c>
      <c r="AF21" s="3">
        <f t="shared" ca="1" si="8"/>
        <v>154986223.93801823</v>
      </c>
      <c r="AG21" s="3">
        <f t="shared" ca="1" si="8"/>
        <v>156219754.75547275</v>
      </c>
      <c r="AH21" s="3">
        <f t="shared" ca="1" si="8"/>
        <v>155513932.06165463</v>
      </c>
      <c r="AI21" s="3">
        <f t="shared" ca="1" si="8"/>
        <v>159018140.31401819</v>
      </c>
      <c r="AJ21" s="3">
        <f t="shared" ca="1" si="8"/>
        <v>156812685.76856363</v>
      </c>
      <c r="AK21" s="3">
        <f t="shared" ca="1" si="8"/>
        <v>156812685.76856363</v>
      </c>
      <c r="AL21" s="3">
        <f t="shared" ca="1" si="8"/>
        <v>150916117.17539394</v>
      </c>
      <c r="AM21" s="3">
        <f t="shared" ca="1" si="8"/>
        <v>150916117.17539394</v>
      </c>
      <c r="AN21" s="3">
        <f t="shared" ca="1" si="8"/>
        <v>128084808.65175757</v>
      </c>
      <c r="AO21" s="3">
        <f t="shared" ca="1" si="8"/>
        <v>128084808.65175757</v>
      </c>
      <c r="AP21" s="3">
        <f t="shared" ca="1" si="8"/>
        <v>69481906.837939411</v>
      </c>
      <c r="AQ21" s="3">
        <f t="shared" ca="1" si="8"/>
        <v>70098672.24666667</v>
      </c>
      <c r="AR21" s="3">
        <f t="shared" ca="1" si="8"/>
        <v>29222763.155757576</v>
      </c>
      <c r="AS21" s="3">
        <f t="shared" ca="1" si="8"/>
        <v>29222763.155757576</v>
      </c>
      <c r="AT21" s="3">
        <f t="shared" ca="1" si="8"/>
        <v>29222763.155757576</v>
      </c>
      <c r="AU21" s="3">
        <f t="shared" ca="1" si="8"/>
        <v>29222763.155757576</v>
      </c>
      <c r="AV21" s="3">
        <f t="shared" ca="1" si="8"/>
        <v>29222763.155757576</v>
      </c>
      <c r="AW21" s="3">
        <f t="shared" ca="1" si="8"/>
        <v>29222763.155757576</v>
      </c>
      <c r="AX21" s="3">
        <f t="shared" ca="1" si="8"/>
        <v>21146927.075757578</v>
      </c>
      <c r="AY21" s="3">
        <f t="shared" ca="1" si="8"/>
        <v>21146927.075757578</v>
      </c>
      <c r="AZ21" s="3">
        <f t="shared" ca="1" si="8"/>
        <v>-52163.833333333336</v>
      </c>
      <c r="BA21" s="3" t="e">
        <f t="shared" ca="1" si="8"/>
        <v>#DIV/0!</v>
      </c>
      <c r="BB21" s="3">
        <f t="shared" ca="1" si="8"/>
        <v>-65684937.015882306</v>
      </c>
      <c r="BC21" s="3">
        <f t="shared" ca="1" si="8"/>
        <v>-26081.916666666668</v>
      </c>
      <c r="BD21" s="3">
        <f t="shared" ca="1" si="8"/>
        <v>0</v>
      </c>
      <c r="BE21" s="3">
        <f t="shared" ca="1" si="8"/>
        <v>0</v>
      </c>
      <c r="BF21" s="3" t="e">
        <f t="shared" ca="1" si="8"/>
        <v>#DIV/0!</v>
      </c>
      <c r="BG21" s="3">
        <f t="shared" ca="1" si="8"/>
        <v>0</v>
      </c>
      <c r="BH21" s="3">
        <f t="shared" ca="1" si="8"/>
        <v>0</v>
      </c>
      <c r="BI21" s="3">
        <f t="shared" ca="1" si="8"/>
        <v>0</v>
      </c>
      <c r="BJ21" s="3">
        <f t="shared" ca="1" si="8"/>
        <v>0</v>
      </c>
      <c r="BK21" s="3">
        <f t="shared" ca="1" si="8"/>
        <v>0</v>
      </c>
      <c r="BL21" s="3">
        <f t="shared" ca="1" si="8"/>
        <v>0</v>
      </c>
      <c r="BM21" s="3">
        <f t="shared" ca="1" si="8"/>
        <v>0</v>
      </c>
      <c r="BN21" s="3">
        <f t="shared" ca="1" si="8"/>
        <v>0</v>
      </c>
      <c r="BO21" s="3">
        <f t="shared" ca="1" si="8"/>
        <v>0</v>
      </c>
      <c r="BP21" s="3">
        <f t="shared" ca="1" si="8"/>
        <v>0</v>
      </c>
      <c r="BQ21" s="3">
        <f t="shared" ref="BQ21:BT21" ca="1" si="9">BQ15+BQ20</f>
        <v>0</v>
      </c>
      <c r="BR21" s="3">
        <f t="shared" ca="1" si="9"/>
        <v>0</v>
      </c>
      <c r="BS21" s="3">
        <f t="shared" ca="1" si="9"/>
        <v>0</v>
      </c>
      <c r="BT21" s="3">
        <f t="shared" ca="1" si="9"/>
        <v>0</v>
      </c>
    </row>
    <row r="22" spans="1:72" ht="15.75">
      <c r="A22">
        <v>4</v>
      </c>
      <c r="B22" s="44" t="s">
        <v>121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</row>
    <row r="23" spans="1:72" ht="15">
      <c r="A23">
        <v>4.0999999999999996</v>
      </c>
      <c r="B23" s="45" t="s">
        <v>195</v>
      </c>
      <c r="C23" t="s">
        <v>196</v>
      </c>
      <c r="D23" s="3">
        <f>SUM(D24:D26)</f>
        <v>-452247773.838211</v>
      </c>
      <c r="E23" s="3">
        <f t="shared" ref="E23:BP23" si="10">SUM(E24:E26)</f>
        <v>0</v>
      </c>
      <c r="F23" s="3">
        <f t="shared" si="10"/>
        <v>0</v>
      </c>
      <c r="G23" s="3">
        <f t="shared" si="10"/>
        <v>0</v>
      </c>
      <c r="H23" s="3">
        <f t="shared" si="10"/>
        <v>0</v>
      </c>
      <c r="I23" s="3">
        <f t="shared" si="10"/>
        <v>0</v>
      </c>
      <c r="J23" s="3">
        <f t="shared" si="10"/>
        <v>0</v>
      </c>
      <c r="K23" s="3">
        <f t="shared" si="10"/>
        <v>0</v>
      </c>
      <c r="L23" s="3">
        <f t="shared" si="10"/>
        <v>0</v>
      </c>
      <c r="M23" s="3">
        <f t="shared" si="10"/>
        <v>0</v>
      </c>
      <c r="N23" s="3">
        <f t="shared" si="10"/>
        <v>0</v>
      </c>
      <c r="O23" s="3">
        <f t="shared" si="10"/>
        <v>0</v>
      </c>
      <c r="P23" s="3">
        <f t="shared" si="10"/>
        <v>0</v>
      </c>
      <c r="Q23" s="3">
        <f t="shared" si="10"/>
        <v>0</v>
      </c>
      <c r="R23" s="3">
        <f t="shared" si="10"/>
        <v>0</v>
      </c>
      <c r="S23" s="3">
        <f t="shared" si="10"/>
        <v>0</v>
      </c>
      <c r="T23" s="3">
        <f t="shared" si="10"/>
        <v>0</v>
      </c>
      <c r="U23" s="3">
        <f t="shared" si="10"/>
        <v>0</v>
      </c>
      <c r="V23" s="3">
        <f t="shared" si="10"/>
        <v>0</v>
      </c>
      <c r="W23" s="3">
        <f t="shared" si="10"/>
        <v>0</v>
      </c>
      <c r="X23" s="3">
        <f t="shared" si="10"/>
        <v>0</v>
      </c>
      <c r="Y23" s="3">
        <f t="shared" si="10"/>
        <v>0</v>
      </c>
      <c r="Z23" s="3">
        <f t="shared" si="10"/>
        <v>0</v>
      </c>
      <c r="AA23" s="3">
        <f t="shared" si="10"/>
        <v>0</v>
      </c>
      <c r="AB23" s="3">
        <f t="shared" si="10"/>
        <v>0</v>
      </c>
      <c r="AC23" s="3">
        <f t="shared" si="10"/>
        <v>0</v>
      </c>
      <c r="AD23" s="3">
        <f t="shared" si="10"/>
        <v>0</v>
      </c>
      <c r="AE23" s="3">
        <f t="shared" si="10"/>
        <v>0</v>
      </c>
      <c r="AF23" s="3">
        <f t="shared" si="10"/>
        <v>0</v>
      </c>
      <c r="AG23" s="3">
        <f t="shared" si="10"/>
        <v>0</v>
      </c>
      <c r="AH23" s="3">
        <f t="shared" si="10"/>
        <v>0</v>
      </c>
      <c r="AI23" s="3">
        <f t="shared" si="10"/>
        <v>0</v>
      </c>
      <c r="AJ23" s="3">
        <f t="shared" si="10"/>
        <v>0</v>
      </c>
      <c r="AK23" s="3">
        <f t="shared" si="10"/>
        <v>0</v>
      </c>
      <c r="AL23" s="3">
        <f t="shared" si="10"/>
        <v>0</v>
      </c>
      <c r="AM23" s="3">
        <f t="shared" si="10"/>
        <v>0</v>
      </c>
      <c r="AN23" s="3">
        <f t="shared" si="10"/>
        <v>0</v>
      </c>
      <c r="AO23" s="3">
        <f t="shared" si="10"/>
        <v>0</v>
      </c>
      <c r="AP23" s="3">
        <f t="shared" si="10"/>
        <v>0</v>
      </c>
      <c r="AQ23" s="3">
        <f t="shared" si="10"/>
        <v>0</v>
      </c>
      <c r="AR23" s="3">
        <f t="shared" si="10"/>
        <v>0</v>
      </c>
      <c r="AS23" s="3">
        <f t="shared" si="10"/>
        <v>0</v>
      </c>
      <c r="AT23" s="3">
        <f t="shared" si="10"/>
        <v>0</v>
      </c>
      <c r="AU23" s="3">
        <f t="shared" si="10"/>
        <v>0</v>
      </c>
      <c r="AV23" s="3">
        <f t="shared" si="10"/>
        <v>0</v>
      </c>
      <c r="AW23" s="3">
        <f t="shared" si="10"/>
        <v>0</v>
      </c>
      <c r="AX23" s="3">
        <f t="shared" si="10"/>
        <v>0</v>
      </c>
      <c r="AY23" s="3">
        <f t="shared" si="10"/>
        <v>0</v>
      </c>
      <c r="AZ23" s="3">
        <f t="shared" si="10"/>
        <v>0</v>
      </c>
      <c r="BA23" s="3">
        <f t="shared" si="10"/>
        <v>0</v>
      </c>
      <c r="BB23" s="3">
        <f t="shared" si="10"/>
        <v>0</v>
      </c>
      <c r="BC23" s="3">
        <f t="shared" si="10"/>
        <v>0</v>
      </c>
      <c r="BD23" s="3">
        <f t="shared" si="10"/>
        <v>0</v>
      </c>
      <c r="BE23" s="3">
        <f t="shared" si="10"/>
        <v>0</v>
      </c>
      <c r="BF23" s="3">
        <f t="shared" si="10"/>
        <v>0</v>
      </c>
      <c r="BG23" s="3">
        <f t="shared" si="10"/>
        <v>0</v>
      </c>
      <c r="BH23" s="3">
        <f t="shared" si="10"/>
        <v>0</v>
      </c>
      <c r="BI23" s="3">
        <f t="shared" si="10"/>
        <v>0</v>
      </c>
      <c r="BJ23" s="3">
        <f t="shared" si="10"/>
        <v>0</v>
      </c>
      <c r="BK23" s="3">
        <f t="shared" si="10"/>
        <v>0</v>
      </c>
      <c r="BL23" s="3">
        <f t="shared" si="10"/>
        <v>0</v>
      </c>
      <c r="BM23" s="3">
        <f t="shared" si="10"/>
        <v>0</v>
      </c>
      <c r="BN23" s="3">
        <f t="shared" si="10"/>
        <v>0</v>
      </c>
      <c r="BO23" s="3">
        <f t="shared" si="10"/>
        <v>0</v>
      </c>
      <c r="BP23" s="3">
        <f t="shared" si="10"/>
        <v>0</v>
      </c>
      <c r="BQ23" s="3">
        <f t="shared" ref="BQ23:BT23" si="11">SUM(BQ24:BQ26)</f>
        <v>0</v>
      </c>
      <c r="BR23" s="3">
        <f t="shared" si="11"/>
        <v>0</v>
      </c>
      <c r="BS23" s="3">
        <f t="shared" si="11"/>
        <v>0</v>
      </c>
      <c r="BT23" s="3">
        <f t="shared" si="11"/>
        <v>0</v>
      </c>
    </row>
    <row r="24" spans="1:72">
      <c r="B24" t="s">
        <v>226</v>
      </c>
      <c r="D24" s="3">
        <f>-Sheet1!C90-Sheet2!C90</f>
        <v>-428597773.838211</v>
      </c>
      <c r="E24" s="3">
        <f>-Sheet1!D90-Sheet2!D90</f>
        <v>0</v>
      </c>
      <c r="F24" s="3">
        <f>-Sheet1!E90-Sheet2!E90</f>
        <v>0</v>
      </c>
      <c r="G24" s="3">
        <f>-Sheet1!F90-Sheet2!F90</f>
        <v>0</v>
      </c>
      <c r="H24" s="3">
        <f>-Sheet1!G90-Sheet2!G90</f>
        <v>0</v>
      </c>
      <c r="I24" s="3">
        <f>-Sheet1!H90-Sheet2!H90</f>
        <v>0</v>
      </c>
      <c r="J24" s="3">
        <f>-Sheet1!I90-Sheet2!I90</f>
        <v>0</v>
      </c>
      <c r="K24" s="3">
        <f>-Sheet1!J90-Sheet2!J90</f>
        <v>0</v>
      </c>
      <c r="L24" s="3">
        <f>-Sheet1!K90-Sheet2!K90</f>
        <v>0</v>
      </c>
      <c r="M24" s="3">
        <f>-Sheet1!L90-Sheet2!L90</f>
        <v>0</v>
      </c>
      <c r="N24" s="3">
        <f>-Sheet1!M90-Sheet2!M90</f>
        <v>0</v>
      </c>
      <c r="O24" s="3">
        <f>-Sheet1!N90-Sheet2!N90</f>
        <v>0</v>
      </c>
      <c r="P24" s="3">
        <f>-Sheet1!O90-Sheet2!O90</f>
        <v>0</v>
      </c>
      <c r="Q24" s="3">
        <f>-Sheet1!P90-Sheet2!P90</f>
        <v>0</v>
      </c>
      <c r="R24" s="3">
        <f>-Sheet1!Q90-Sheet2!Q90</f>
        <v>0</v>
      </c>
      <c r="S24" s="3">
        <f>-Sheet1!R90-Sheet2!R90</f>
        <v>0</v>
      </c>
      <c r="T24" s="3">
        <f>-Sheet1!S90-Sheet2!S90</f>
        <v>0</v>
      </c>
      <c r="U24" s="3">
        <f>-Sheet1!T90-Sheet2!T90</f>
        <v>0</v>
      </c>
      <c r="V24" s="3">
        <f>-Sheet1!U90-Sheet2!U90</f>
        <v>0</v>
      </c>
      <c r="W24" s="3">
        <f>-Sheet1!V90-Sheet2!V90</f>
        <v>0</v>
      </c>
      <c r="X24" s="3">
        <f>-Sheet1!W90-Sheet2!W90</f>
        <v>0</v>
      </c>
      <c r="Y24" s="3">
        <f>-Sheet1!X90-Sheet2!X90</f>
        <v>0</v>
      </c>
      <c r="Z24" s="3">
        <f>-Sheet1!Y90-Sheet2!Y90</f>
        <v>0</v>
      </c>
      <c r="AA24" s="3">
        <f>-Sheet1!Z90-Sheet2!Z90</f>
        <v>0</v>
      </c>
      <c r="AB24" s="3">
        <f>-Sheet1!AA90-Sheet2!AA90</f>
        <v>0</v>
      </c>
      <c r="AC24" s="3">
        <f>-Sheet1!AB90-Sheet2!AB90</f>
        <v>0</v>
      </c>
      <c r="AD24" s="3">
        <f>-Sheet1!AC90-Sheet2!AC90</f>
        <v>0</v>
      </c>
      <c r="AE24" s="3">
        <f>-Sheet1!AD90-Sheet2!AD90</f>
        <v>0</v>
      </c>
      <c r="AF24" s="3">
        <f>-Sheet1!AE90-Sheet2!AE90</f>
        <v>0</v>
      </c>
      <c r="AG24" s="3">
        <f>-Sheet1!AF90-Sheet2!AF90</f>
        <v>0</v>
      </c>
      <c r="AH24" s="3">
        <f>-Sheet1!AG90-Sheet2!AG90</f>
        <v>0</v>
      </c>
      <c r="AI24" s="3">
        <f>-Sheet1!AH90-Sheet2!AH90</f>
        <v>0</v>
      </c>
      <c r="AJ24" s="3">
        <f>-Sheet1!AI90-Sheet2!AI90</f>
        <v>0</v>
      </c>
      <c r="AK24" s="3">
        <f>-Sheet1!AJ90-Sheet2!AJ90</f>
        <v>0</v>
      </c>
      <c r="AL24" s="3">
        <f>-Sheet1!AK90-Sheet2!AK90</f>
        <v>0</v>
      </c>
      <c r="AM24" s="3">
        <f>-Sheet1!AL90-Sheet2!AL90</f>
        <v>0</v>
      </c>
      <c r="AN24" s="3">
        <f>-Sheet1!AM90-Sheet2!AM90</f>
        <v>0</v>
      </c>
      <c r="AO24" s="3">
        <f>-Sheet1!AN90-Sheet2!AN90</f>
        <v>0</v>
      </c>
      <c r="AP24" s="3">
        <f>-Sheet1!AO90-Sheet2!AO90</f>
        <v>0</v>
      </c>
      <c r="AQ24" s="3">
        <f>-Sheet1!AP90-Sheet2!AP90</f>
        <v>0</v>
      </c>
      <c r="AR24" s="3">
        <f>-Sheet1!AQ90-Sheet2!AQ90</f>
        <v>0</v>
      </c>
      <c r="AS24" s="3">
        <f>-Sheet1!AR90-Sheet2!AR90</f>
        <v>0</v>
      </c>
      <c r="AT24" s="3">
        <f>-Sheet1!AS90-Sheet2!AS90</f>
        <v>0</v>
      </c>
      <c r="AU24" s="3">
        <f>-Sheet1!AT90-Sheet2!AT90</f>
        <v>0</v>
      </c>
      <c r="AV24" s="3">
        <f>-Sheet1!AU90-Sheet2!AU90</f>
        <v>0</v>
      </c>
      <c r="AW24" s="3">
        <f>-Sheet1!AV90-Sheet2!AV90</f>
        <v>0</v>
      </c>
      <c r="AX24" s="3">
        <f>-Sheet1!AW90-Sheet2!AW90</f>
        <v>0</v>
      </c>
      <c r="AY24" s="3">
        <f>-Sheet1!AX90-Sheet2!AX90</f>
        <v>0</v>
      </c>
      <c r="AZ24" s="3">
        <f>-Sheet1!AY90-Sheet2!AY90</f>
        <v>0</v>
      </c>
      <c r="BA24" s="3">
        <f>-Sheet1!AZ90-Sheet2!AZ90</f>
        <v>0</v>
      </c>
      <c r="BB24" s="3">
        <f>-Sheet1!BA90-Sheet2!BA90</f>
        <v>0</v>
      </c>
      <c r="BC24" s="3">
        <f>-Sheet1!BB90-Sheet2!BB90</f>
        <v>0</v>
      </c>
      <c r="BD24" s="3">
        <f>-Sheet1!BC90-Sheet2!BC90</f>
        <v>0</v>
      </c>
      <c r="BE24" s="3">
        <f>-Sheet1!BD90-Sheet2!BD90</f>
        <v>0</v>
      </c>
      <c r="BF24" s="3">
        <f>-Sheet1!BE90-Sheet2!BE90</f>
        <v>0</v>
      </c>
      <c r="BG24" s="3">
        <f>-Sheet1!BF90-Sheet2!BF90</f>
        <v>0</v>
      </c>
      <c r="BH24" s="3">
        <f>-Sheet1!BG90-Sheet2!BG90</f>
        <v>0</v>
      </c>
      <c r="BI24" s="3">
        <f>-Sheet1!BH90-Sheet2!BH90</f>
        <v>0</v>
      </c>
      <c r="BJ24" s="3">
        <f>-Sheet1!BI90-Sheet2!BI90</f>
        <v>0</v>
      </c>
      <c r="BK24" s="3">
        <f>-Sheet1!BJ90-Sheet2!BJ90</f>
        <v>0</v>
      </c>
      <c r="BL24" s="3">
        <f>-Sheet1!BK90-Sheet2!BK90</f>
        <v>0</v>
      </c>
      <c r="BM24" s="3">
        <f>-Sheet1!BL90-Sheet2!BL90</f>
        <v>0</v>
      </c>
      <c r="BN24" s="3">
        <f>-Sheet1!BM90-Sheet2!BM90</f>
        <v>0</v>
      </c>
      <c r="BO24" s="3">
        <f>-Sheet1!BN90-Sheet2!BN90</f>
        <v>0</v>
      </c>
      <c r="BP24" s="3">
        <f>-Sheet1!BO90-Sheet2!BO90</f>
        <v>0</v>
      </c>
      <c r="BQ24" s="3">
        <f>-Sheet1!BP90-Sheet2!BP90</f>
        <v>0</v>
      </c>
      <c r="BR24" s="3">
        <f>-Sheet1!BQ90-Sheet2!BQ90</f>
        <v>0</v>
      </c>
      <c r="BS24" s="3">
        <f>-Sheet1!BR90-Sheet2!BR90</f>
        <v>0</v>
      </c>
      <c r="BT24" s="3">
        <f>-Sheet1!BS90-Sheet2!BS90</f>
        <v>0</v>
      </c>
    </row>
    <row r="25" spans="1:72">
      <c r="B25" t="s">
        <v>227</v>
      </c>
      <c r="D25" s="3">
        <f>-Sheet1!C91-Sheet2!C91</f>
        <v>-22000000</v>
      </c>
      <c r="E25" s="3">
        <f>-Sheet1!D91-Sheet2!D91</f>
        <v>0</v>
      </c>
      <c r="F25" s="3">
        <f>-Sheet1!E91-Sheet2!E91</f>
        <v>0</v>
      </c>
      <c r="G25" s="3">
        <f>-Sheet1!F91-Sheet2!F91</f>
        <v>0</v>
      </c>
      <c r="H25" s="3">
        <f>-Sheet1!G91-Sheet2!G91</f>
        <v>0</v>
      </c>
      <c r="I25" s="3">
        <f>-Sheet1!H91-Sheet2!H91</f>
        <v>0</v>
      </c>
      <c r="J25" s="3">
        <f>-Sheet1!I91-Sheet2!I91</f>
        <v>0</v>
      </c>
      <c r="K25" s="3">
        <f>-Sheet1!J91-Sheet2!J91</f>
        <v>0</v>
      </c>
      <c r="L25" s="3">
        <f>-Sheet1!K91-Sheet2!K91</f>
        <v>0</v>
      </c>
      <c r="M25" s="3">
        <f>-Sheet1!L91-Sheet2!L91</f>
        <v>0</v>
      </c>
      <c r="N25" s="3">
        <f>-Sheet1!M91-Sheet2!M91</f>
        <v>0</v>
      </c>
      <c r="O25" s="3">
        <f>-Sheet1!N91-Sheet2!N91</f>
        <v>0</v>
      </c>
      <c r="P25" s="3">
        <f>-Sheet1!O91-Sheet2!O91</f>
        <v>0</v>
      </c>
      <c r="Q25" s="3">
        <f>-Sheet1!P91-Sheet2!P91</f>
        <v>0</v>
      </c>
      <c r="R25" s="3">
        <f>-Sheet1!Q91-Sheet2!Q91</f>
        <v>0</v>
      </c>
      <c r="S25" s="3">
        <f>-Sheet1!R91-Sheet2!R91</f>
        <v>0</v>
      </c>
      <c r="T25" s="3">
        <f>-Sheet1!S91-Sheet2!S91</f>
        <v>0</v>
      </c>
      <c r="U25" s="3">
        <f>-Sheet1!T91-Sheet2!T91</f>
        <v>0</v>
      </c>
      <c r="V25" s="3">
        <f>-Sheet1!U91-Sheet2!U91</f>
        <v>0</v>
      </c>
      <c r="W25" s="3">
        <f>-Sheet1!V91-Sheet2!V91</f>
        <v>0</v>
      </c>
      <c r="X25" s="3">
        <f>-Sheet1!W91-Sheet2!W91</f>
        <v>0</v>
      </c>
      <c r="Y25" s="3">
        <f>-Sheet1!X91-Sheet2!X91</f>
        <v>0</v>
      </c>
      <c r="Z25" s="3">
        <f>-Sheet1!Y91-Sheet2!Y91</f>
        <v>0</v>
      </c>
      <c r="AA25" s="3">
        <f>-Sheet1!Z91-Sheet2!Z91</f>
        <v>0</v>
      </c>
      <c r="AB25" s="3">
        <f>-Sheet1!AA91-Sheet2!AA91</f>
        <v>0</v>
      </c>
      <c r="AC25" s="3">
        <f>-Sheet1!AB91-Sheet2!AB91</f>
        <v>0</v>
      </c>
      <c r="AD25" s="3">
        <f>-Sheet1!AC91-Sheet2!AC91</f>
        <v>0</v>
      </c>
      <c r="AE25" s="3">
        <f>-Sheet1!AD91-Sheet2!AD91</f>
        <v>0</v>
      </c>
      <c r="AF25" s="3">
        <f>-Sheet1!AE91-Sheet2!AE91</f>
        <v>0</v>
      </c>
      <c r="AG25" s="3">
        <f>-Sheet1!AF91-Sheet2!AF91</f>
        <v>0</v>
      </c>
      <c r="AH25" s="3">
        <f>-Sheet1!AG91-Sheet2!AG91</f>
        <v>0</v>
      </c>
      <c r="AI25" s="3">
        <f>-Sheet1!AH91-Sheet2!AH91</f>
        <v>0</v>
      </c>
      <c r="AJ25" s="3">
        <f>-Sheet1!AI91-Sheet2!AI91</f>
        <v>0</v>
      </c>
      <c r="AK25" s="3">
        <f>-Sheet1!AJ91-Sheet2!AJ91</f>
        <v>0</v>
      </c>
      <c r="AL25" s="3">
        <f>-Sheet1!AK91-Sheet2!AK91</f>
        <v>0</v>
      </c>
      <c r="AM25" s="3">
        <f>-Sheet1!AL91-Sheet2!AL91</f>
        <v>0</v>
      </c>
      <c r="AN25" s="3">
        <f>-Sheet1!AM91-Sheet2!AM91</f>
        <v>0</v>
      </c>
      <c r="AO25" s="3">
        <f>-Sheet1!AN91-Sheet2!AN91</f>
        <v>0</v>
      </c>
      <c r="AP25" s="3">
        <f>-Sheet1!AO91-Sheet2!AO91</f>
        <v>0</v>
      </c>
      <c r="AQ25" s="3">
        <f>-Sheet1!AP91-Sheet2!AP91</f>
        <v>0</v>
      </c>
      <c r="AR25" s="3">
        <f>-Sheet1!AQ91-Sheet2!AQ91</f>
        <v>0</v>
      </c>
      <c r="AS25" s="3">
        <f>-Sheet1!AR91-Sheet2!AR91</f>
        <v>0</v>
      </c>
      <c r="AT25" s="3">
        <f>-Sheet1!AS91-Sheet2!AS91</f>
        <v>0</v>
      </c>
      <c r="AU25" s="3">
        <f>-Sheet1!AT91-Sheet2!AT91</f>
        <v>0</v>
      </c>
      <c r="AV25" s="3">
        <f>-Sheet1!AU91-Sheet2!AU91</f>
        <v>0</v>
      </c>
      <c r="AW25" s="3">
        <f>-Sheet1!AV91-Sheet2!AV91</f>
        <v>0</v>
      </c>
      <c r="AX25" s="3">
        <f>-Sheet1!AW91-Sheet2!AW91</f>
        <v>0</v>
      </c>
      <c r="AY25" s="3">
        <f>-Sheet1!AX91-Sheet2!AX91</f>
        <v>0</v>
      </c>
      <c r="AZ25" s="3">
        <f>-Sheet1!AY91-Sheet2!AY91</f>
        <v>0</v>
      </c>
      <c r="BA25" s="3">
        <f>-Sheet1!AZ91-Sheet2!AZ91</f>
        <v>0</v>
      </c>
      <c r="BB25" s="3">
        <f>-Sheet1!BA91-Sheet2!BA91</f>
        <v>0</v>
      </c>
      <c r="BC25" s="3">
        <f>-Sheet1!BB91-Sheet2!BB91</f>
        <v>0</v>
      </c>
      <c r="BD25" s="3">
        <f>-Sheet1!BC91-Sheet2!BC91</f>
        <v>0</v>
      </c>
      <c r="BE25" s="3">
        <f>-Sheet1!BD91-Sheet2!BD91</f>
        <v>0</v>
      </c>
      <c r="BF25" s="3">
        <f>-Sheet1!BE91-Sheet2!BE91</f>
        <v>0</v>
      </c>
      <c r="BG25" s="3">
        <f>-Sheet1!BF91-Sheet2!BF91</f>
        <v>0</v>
      </c>
      <c r="BH25" s="3">
        <f>-Sheet1!BG91-Sheet2!BG91</f>
        <v>0</v>
      </c>
      <c r="BI25" s="3">
        <f>-Sheet1!BH91-Sheet2!BH91</f>
        <v>0</v>
      </c>
      <c r="BJ25" s="3">
        <f>-Sheet1!BI91-Sheet2!BI91</f>
        <v>0</v>
      </c>
      <c r="BK25" s="3">
        <f>-Sheet1!BJ91-Sheet2!BJ91</f>
        <v>0</v>
      </c>
      <c r="BL25" s="3">
        <f>-Sheet1!BK91-Sheet2!BK91</f>
        <v>0</v>
      </c>
      <c r="BM25" s="3">
        <f>-Sheet1!BL91-Sheet2!BL91</f>
        <v>0</v>
      </c>
      <c r="BN25" s="3">
        <f>-Sheet1!BM91-Sheet2!BM91</f>
        <v>0</v>
      </c>
      <c r="BO25" s="3">
        <f>-Sheet1!BN91-Sheet2!BN91</f>
        <v>0</v>
      </c>
      <c r="BP25" s="3">
        <f>-Sheet1!BO91-Sheet2!BO91</f>
        <v>0</v>
      </c>
      <c r="BQ25" s="3">
        <f>-Sheet1!BP91-Sheet2!BP91</f>
        <v>0</v>
      </c>
      <c r="BR25" s="3">
        <f>-Sheet1!BQ91-Sheet2!BQ91</f>
        <v>0</v>
      </c>
      <c r="BS25" s="3">
        <f>-Sheet1!BR91-Sheet2!BR91</f>
        <v>0</v>
      </c>
      <c r="BT25" s="3">
        <f>-Sheet1!BS91-Sheet2!BS91</f>
        <v>0</v>
      </c>
    </row>
    <row r="26" spans="1:72">
      <c r="B26" t="s">
        <v>228</v>
      </c>
      <c r="D26" s="3">
        <f>-Sheet1!C92-Sheet2!C92</f>
        <v>-1650000</v>
      </c>
      <c r="E26" s="3">
        <f>-Sheet1!D92-Sheet2!D92</f>
        <v>0</v>
      </c>
      <c r="F26" s="3">
        <f>-Sheet1!E92-Sheet2!E92</f>
        <v>0</v>
      </c>
      <c r="G26" s="3">
        <f>-Sheet1!F92-Sheet2!F92</f>
        <v>0</v>
      </c>
      <c r="H26" s="3">
        <f>-Sheet1!G92-Sheet2!G92</f>
        <v>0</v>
      </c>
      <c r="I26" s="3">
        <f>-Sheet1!H92-Sheet2!H92</f>
        <v>0</v>
      </c>
      <c r="J26" s="3">
        <f>-Sheet1!I92-Sheet2!I92</f>
        <v>0</v>
      </c>
      <c r="K26" s="3">
        <f>-Sheet1!J92-Sheet2!J92</f>
        <v>0</v>
      </c>
      <c r="L26" s="3">
        <f>-Sheet1!K92-Sheet2!K92</f>
        <v>0</v>
      </c>
      <c r="M26" s="3">
        <f>-Sheet1!L92-Sheet2!L92</f>
        <v>0</v>
      </c>
      <c r="N26" s="3">
        <f>-Sheet1!M92-Sheet2!M92</f>
        <v>0</v>
      </c>
      <c r="O26" s="3">
        <f>-Sheet1!N92-Sheet2!N92</f>
        <v>0</v>
      </c>
      <c r="P26" s="3">
        <f>-Sheet1!O92-Sheet2!O92</f>
        <v>0</v>
      </c>
      <c r="Q26" s="3">
        <f>-Sheet1!P92-Sheet2!P92</f>
        <v>0</v>
      </c>
      <c r="R26" s="3">
        <f>-Sheet1!Q92-Sheet2!Q92</f>
        <v>0</v>
      </c>
      <c r="S26" s="3">
        <f>-Sheet1!R92-Sheet2!R92</f>
        <v>0</v>
      </c>
      <c r="T26" s="3">
        <f>-Sheet1!S92-Sheet2!S92</f>
        <v>0</v>
      </c>
      <c r="U26" s="3">
        <f>-Sheet1!T92-Sheet2!T92</f>
        <v>0</v>
      </c>
      <c r="V26" s="3">
        <f>-Sheet1!U92-Sheet2!U92</f>
        <v>0</v>
      </c>
      <c r="W26" s="3">
        <f>-Sheet1!V92-Sheet2!V92</f>
        <v>0</v>
      </c>
      <c r="X26" s="3">
        <f>-Sheet1!W92-Sheet2!W92</f>
        <v>0</v>
      </c>
      <c r="Y26" s="3">
        <f>-Sheet1!X92-Sheet2!X92</f>
        <v>0</v>
      </c>
      <c r="Z26" s="3">
        <f>-Sheet1!Y92-Sheet2!Y92</f>
        <v>0</v>
      </c>
      <c r="AA26" s="3">
        <f>-Sheet1!Z92-Sheet2!Z92</f>
        <v>0</v>
      </c>
      <c r="AB26" s="3">
        <f>-Sheet1!AA92-Sheet2!AA92</f>
        <v>0</v>
      </c>
      <c r="AC26" s="3">
        <f>-Sheet1!AB92-Sheet2!AB92</f>
        <v>0</v>
      </c>
      <c r="AD26" s="3">
        <f>-Sheet1!AC92-Sheet2!AC92</f>
        <v>0</v>
      </c>
      <c r="AE26" s="3">
        <f>-Sheet1!AD92-Sheet2!AD92</f>
        <v>0</v>
      </c>
      <c r="AF26" s="3">
        <f>-Sheet1!AE92-Sheet2!AE92</f>
        <v>0</v>
      </c>
      <c r="AG26" s="3">
        <f>-Sheet1!AF92-Sheet2!AF92</f>
        <v>0</v>
      </c>
      <c r="AH26" s="3">
        <f>-Sheet1!AG92-Sheet2!AG92</f>
        <v>0</v>
      </c>
      <c r="AI26" s="3">
        <f>-Sheet1!AH92-Sheet2!AH92</f>
        <v>0</v>
      </c>
      <c r="AJ26" s="3">
        <f>-Sheet1!AI92-Sheet2!AI92</f>
        <v>0</v>
      </c>
      <c r="AK26" s="3">
        <f>-Sheet1!AJ92-Sheet2!AJ92</f>
        <v>0</v>
      </c>
      <c r="AL26" s="3">
        <f>-Sheet1!AK92-Sheet2!AK92</f>
        <v>0</v>
      </c>
      <c r="AM26" s="3">
        <f>-Sheet1!AL92-Sheet2!AL92</f>
        <v>0</v>
      </c>
      <c r="AN26" s="3">
        <f>-Sheet1!AM92-Sheet2!AM92</f>
        <v>0</v>
      </c>
      <c r="AO26" s="3">
        <f>-Sheet1!AN92-Sheet2!AN92</f>
        <v>0</v>
      </c>
      <c r="AP26" s="3">
        <f>-Sheet1!AO92-Sheet2!AO92</f>
        <v>0</v>
      </c>
      <c r="AQ26" s="3">
        <f>-Sheet1!AP92-Sheet2!AP92</f>
        <v>0</v>
      </c>
      <c r="AR26" s="3">
        <f>-Sheet1!AQ92-Sheet2!AQ92</f>
        <v>0</v>
      </c>
      <c r="AS26" s="3">
        <f>-Sheet1!AR92-Sheet2!AR92</f>
        <v>0</v>
      </c>
      <c r="AT26" s="3">
        <f>-Sheet1!AS92-Sheet2!AS92</f>
        <v>0</v>
      </c>
      <c r="AU26" s="3">
        <f>-Sheet1!AT92-Sheet2!AT92</f>
        <v>0</v>
      </c>
      <c r="AV26" s="3">
        <f>-Sheet1!AU92-Sheet2!AU92</f>
        <v>0</v>
      </c>
      <c r="AW26" s="3">
        <f>-Sheet1!AV92-Sheet2!AV92</f>
        <v>0</v>
      </c>
      <c r="AX26" s="3">
        <f>-Sheet1!AW92-Sheet2!AW92</f>
        <v>0</v>
      </c>
      <c r="AY26" s="3">
        <f>-Sheet1!AX92-Sheet2!AX92</f>
        <v>0</v>
      </c>
      <c r="AZ26" s="3">
        <f>-Sheet1!AY92-Sheet2!AY92</f>
        <v>0</v>
      </c>
      <c r="BA26" s="3">
        <f>-Sheet1!AZ92-Sheet2!AZ92</f>
        <v>0</v>
      </c>
      <c r="BB26" s="3">
        <f>-Sheet1!BA92-Sheet2!BA92</f>
        <v>0</v>
      </c>
      <c r="BC26" s="3">
        <f>-Sheet1!BB92-Sheet2!BB92</f>
        <v>0</v>
      </c>
      <c r="BD26" s="3">
        <f>-Sheet1!BC92-Sheet2!BC92</f>
        <v>0</v>
      </c>
      <c r="BE26" s="3">
        <f>-Sheet1!BD92-Sheet2!BD92</f>
        <v>0</v>
      </c>
      <c r="BF26" s="3">
        <f>-Sheet1!BE92-Sheet2!BE92</f>
        <v>0</v>
      </c>
      <c r="BG26" s="3">
        <f>-Sheet1!BF92-Sheet2!BF92</f>
        <v>0</v>
      </c>
      <c r="BH26" s="3">
        <f>-Sheet1!BG92-Sheet2!BG92</f>
        <v>0</v>
      </c>
      <c r="BI26" s="3">
        <f>-Sheet1!BH92-Sheet2!BH92</f>
        <v>0</v>
      </c>
      <c r="BJ26" s="3">
        <f>-Sheet1!BI92-Sheet2!BI92</f>
        <v>0</v>
      </c>
      <c r="BK26" s="3">
        <f>-Sheet1!BJ92-Sheet2!BJ92</f>
        <v>0</v>
      </c>
      <c r="BL26" s="3">
        <f>-Sheet1!BK92-Sheet2!BK92</f>
        <v>0</v>
      </c>
      <c r="BM26" s="3">
        <f>-Sheet1!BL92-Sheet2!BL92</f>
        <v>0</v>
      </c>
      <c r="BN26" s="3">
        <f>-Sheet1!BM92-Sheet2!BM92</f>
        <v>0</v>
      </c>
      <c r="BO26" s="3">
        <f>-Sheet1!BN92-Sheet2!BN92</f>
        <v>0</v>
      </c>
      <c r="BP26" s="3">
        <f>-Sheet1!BO92-Sheet2!BO92</f>
        <v>0</v>
      </c>
      <c r="BQ26" s="3">
        <f>-Sheet1!BP92-Sheet2!BP92</f>
        <v>0</v>
      </c>
      <c r="BR26" s="3">
        <f>-Sheet1!BQ92-Sheet2!BQ92</f>
        <v>0</v>
      </c>
      <c r="BS26" s="3">
        <f>-Sheet1!BR92-Sheet2!BR92</f>
        <v>0</v>
      </c>
      <c r="BT26" s="3">
        <f>-Sheet1!BS92-Sheet2!BS92</f>
        <v>0</v>
      </c>
    </row>
    <row r="27" spans="1:72" ht="15">
      <c r="A27">
        <v>4.2</v>
      </c>
      <c r="B27" s="45" t="s">
        <v>36</v>
      </c>
      <c r="C27" t="s">
        <v>197</v>
      </c>
      <c r="D27" s="3">
        <f>SUM(D28:D37)</f>
        <v>-27124063.855830543</v>
      </c>
      <c r="E27" s="3">
        <f t="shared" ref="E27:BP27" si="12">SUM(E28:E37)</f>
        <v>-42761283.055830538</v>
      </c>
      <c r="F27" s="3">
        <f t="shared" si="12"/>
        <v>-37548876.65583054</v>
      </c>
      <c r="G27" s="3">
        <f t="shared" si="12"/>
        <v>-27124063.855830543</v>
      </c>
      <c r="H27" s="3">
        <f t="shared" si="12"/>
        <v>-32336470.255830541</v>
      </c>
      <c r="I27" s="3">
        <f t="shared" si="12"/>
        <v>-32336470.255830541</v>
      </c>
      <c r="J27" s="3">
        <f t="shared" si="12"/>
        <v>-32336470.255830541</v>
      </c>
      <c r="K27" s="3">
        <f t="shared" si="12"/>
        <v>-32336470.255830541</v>
      </c>
      <c r="L27" s="3">
        <f t="shared" si="12"/>
        <v>-32336470.255830541</v>
      </c>
      <c r="M27" s="3">
        <f t="shared" si="12"/>
        <v>-32336470.255830541</v>
      </c>
      <c r="N27" s="3">
        <f t="shared" si="12"/>
        <v>-32336470.255830541</v>
      </c>
      <c r="O27" s="3">
        <f t="shared" si="12"/>
        <v>-32336470.255830541</v>
      </c>
      <c r="P27" s="3">
        <f t="shared" si="12"/>
        <v>-32336470.255830541</v>
      </c>
      <c r="Q27" s="3">
        <f t="shared" si="12"/>
        <v>-32336470.255830541</v>
      </c>
      <c r="R27" s="3">
        <f t="shared" si="12"/>
        <v>-32336470.255830541</v>
      </c>
      <c r="S27" s="3">
        <f t="shared" si="12"/>
        <v>-32336470.255830541</v>
      </c>
      <c r="T27" s="3">
        <f t="shared" si="12"/>
        <v>-32336470.255830541</v>
      </c>
      <c r="U27" s="3">
        <f t="shared" si="12"/>
        <v>-32336470.255830541</v>
      </c>
      <c r="V27" s="3">
        <f t="shared" si="12"/>
        <v>-32336470.255830541</v>
      </c>
      <c r="W27" s="3">
        <f t="shared" si="12"/>
        <v>-27124063.855830543</v>
      </c>
      <c r="X27" s="3">
        <f t="shared" si="12"/>
        <v>0</v>
      </c>
      <c r="Y27" s="3">
        <f t="shared" si="12"/>
        <v>0</v>
      </c>
      <c r="Z27" s="3">
        <f t="shared" si="12"/>
        <v>0</v>
      </c>
      <c r="AA27" s="3">
        <f t="shared" si="12"/>
        <v>0</v>
      </c>
      <c r="AB27" s="3">
        <f t="shared" si="12"/>
        <v>0</v>
      </c>
      <c r="AC27" s="3">
        <f t="shared" si="12"/>
        <v>0</v>
      </c>
      <c r="AD27" s="3">
        <f t="shared" si="12"/>
        <v>0</v>
      </c>
      <c r="AE27" s="3">
        <f t="shared" si="12"/>
        <v>0</v>
      </c>
      <c r="AF27" s="3">
        <f t="shared" si="12"/>
        <v>0</v>
      </c>
      <c r="AG27" s="3">
        <f t="shared" si="12"/>
        <v>0</v>
      </c>
      <c r="AH27" s="3">
        <f t="shared" si="12"/>
        <v>0</v>
      </c>
      <c r="AI27" s="3">
        <f t="shared" si="12"/>
        <v>0</v>
      </c>
      <c r="AJ27" s="3">
        <f t="shared" si="12"/>
        <v>0</v>
      </c>
      <c r="AK27" s="3">
        <f t="shared" si="12"/>
        <v>0</v>
      </c>
      <c r="AL27" s="3">
        <f t="shared" si="12"/>
        <v>0</v>
      </c>
      <c r="AM27" s="3">
        <f t="shared" si="12"/>
        <v>0</v>
      </c>
      <c r="AN27" s="3">
        <f t="shared" si="12"/>
        <v>0</v>
      </c>
      <c r="AO27" s="3">
        <f t="shared" si="12"/>
        <v>0</v>
      </c>
      <c r="AP27" s="3">
        <f t="shared" si="12"/>
        <v>0</v>
      </c>
      <c r="AQ27" s="3">
        <f t="shared" si="12"/>
        <v>0</v>
      </c>
      <c r="AR27" s="3">
        <f t="shared" si="12"/>
        <v>0</v>
      </c>
      <c r="AS27" s="3">
        <f t="shared" si="12"/>
        <v>0</v>
      </c>
      <c r="AT27" s="3">
        <f t="shared" si="12"/>
        <v>0</v>
      </c>
      <c r="AU27" s="3">
        <f t="shared" si="12"/>
        <v>0</v>
      </c>
      <c r="AV27" s="3">
        <f t="shared" si="12"/>
        <v>0</v>
      </c>
      <c r="AW27" s="3">
        <f t="shared" si="12"/>
        <v>0</v>
      </c>
      <c r="AX27" s="3">
        <f t="shared" si="12"/>
        <v>0</v>
      </c>
      <c r="AY27" s="3">
        <f t="shared" si="12"/>
        <v>0</v>
      </c>
      <c r="AZ27" s="3">
        <f t="shared" si="12"/>
        <v>0</v>
      </c>
      <c r="BA27" s="3">
        <f t="shared" si="12"/>
        <v>0</v>
      </c>
      <c r="BB27" s="3">
        <f t="shared" si="12"/>
        <v>0</v>
      </c>
      <c r="BC27" s="3">
        <f t="shared" si="12"/>
        <v>0</v>
      </c>
      <c r="BD27" s="3">
        <f t="shared" si="12"/>
        <v>0</v>
      </c>
      <c r="BE27" s="3">
        <f t="shared" si="12"/>
        <v>0</v>
      </c>
      <c r="BF27" s="3">
        <f t="shared" si="12"/>
        <v>0</v>
      </c>
      <c r="BG27" s="3">
        <f t="shared" si="12"/>
        <v>0</v>
      </c>
      <c r="BH27" s="3">
        <f t="shared" si="12"/>
        <v>0</v>
      </c>
      <c r="BI27" s="3">
        <f t="shared" si="12"/>
        <v>0</v>
      </c>
      <c r="BJ27" s="3">
        <f t="shared" si="12"/>
        <v>0</v>
      </c>
      <c r="BK27" s="3">
        <f t="shared" si="12"/>
        <v>0</v>
      </c>
      <c r="BL27" s="3">
        <f t="shared" si="12"/>
        <v>0</v>
      </c>
      <c r="BM27" s="3">
        <f t="shared" si="12"/>
        <v>0</v>
      </c>
      <c r="BN27" s="3">
        <f t="shared" si="12"/>
        <v>0</v>
      </c>
      <c r="BO27" s="3">
        <f t="shared" si="12"/>
        <v>0</v>
      </c>
      <c r="BP27" s="3">
        <f t="shared" si="12"/>
        <v>0</v>
      </c>
      <c r="BQ27" s="3">
        <f t="shared" ref="BQ27:BT27" si="13">SUM(BQ28:BQ37)</f>
        <v>0</v>
      </c>
      <c r="BR27" s="3">
        <f t="shared" si="13"/>
        <v>0</v>
      </c>
      <c r="BS27" s="3">
        <f t="shared" si="13"/>
        <v>0</v>
      </c>
      <c r="BT27" s="3">
        <f t="shared" si="13"/>
        <v>0</v>
      </c>
    </row>
    <row r="28" spans="1:72">
      <c r="B28" s="59" t="s">
        <v>249</v>
      </c>
      <c r="D28" s="3">
        <f>-Sheet1!C95-Sheet2!C95</f>
        <v>-1917569.8012722724</v>
      </c>
      <c r="E28" s="3">
        <f>-Sheet1!D95-Sheet2!D95</f>
        <v>-2492840.8012722721</v>
      </c>
      <c r="F28" s="3">
        <f>-Sheet1!E95-Sheet2!E95</f>
        <v>-2301083.8012722721</v>
      </c>
      <c r="G28" s="3">
        <f>-Sheet1!F95-Sheet2!F95</f>
        <v>-1917569.8012722724</v>
      </c>
      <c r="H28" s="3">
        <f>-Sheet1!G95-Sheet2!G95</f>
        <v>-2109326.8012722721</v>
      </c>
      <c r="I28" s="3">
        <f>-Sheet1!H95-Sheet2!H95</f>
        <v>-2109326.8012722721</v>
      </c>
      <c r="J28" s="3">
        <f>-Sheet1!I95-Sheet2!I95</f>
        <v>-2109326.8012722721</v>
      </c>
      <c r="K28" s="3">
        <f>-Sheet1!J95-Sheet2!J95</f>
        <v>-2109326.8012722721</v>
      </c>
      <c r="L28" s="3">
        <f>-Sheet1!K95-Sheet2!K95</f>
        <v>-2109326.8012722721</v>
      </c>
      <c r="M28" s="3">
        <f>-Sheet1!L95-Sheet2!L95</f>
        <v>-2109326.8012722721</v>
      </c>
      <c r="N28" s="3">
        <f>-Sheet1!M95-Sheet2!M95</f>
        <v>-2109326.8012722721</v>
      </c>
      <c r="O28" s="3">
        <f>-Sheet1!N95-Sheet2!N95</f>
        <v>-2109326.8012722721</v>
      </c>
      <c r="P28" s="3">
        <f>-Sheet1!O95-Sheet2!O95</f>
        <v>-2109326.8012722721</v>
      </c>
      <c r="Q28" s="3">
        <f>-Sheet1!P95-Sheet2!P95</f>
        <v>-2109326.8012722721</v>
      </c>
      <c r="R28" s="3">
        <f>-Sheet1!Q95-Sheet2!Q95</f>
        <v>-2109326.8012722721</v>
      </c>
      <c r="S28" s="3">
        <f>-Sheet1!R95-Sheet2!R95</f>
        <v>-2109326.8012722721</v>
      </c>
      <c r="T28" s="3">
        <f>-Sheet1!S95-Sheet2!S95</f>
        <v>-2109326.8012722721</v>
      </c>
      <c r="U28" s="3">
        <f>-Sheet1!T95-Sheet2!T95</f>
        <v>-2109326.8012722721</v>
      </c>
      <c r="V28" s="3">
        <f>-Sheet1!U95-Sheet2!U95</f>
        <v>-2109326.8012722721</v>
      </c>
      <c r="W28" s="3">
        <f>-Sheet1!V95-Sheet2!V95</f>
        <v>-1917569.8012722724</v>
      </c>
      <c r="X28" s="3">
        <f>-Sheet1!W95-Sheet2!W95</f>
        <v>0</v>
      </c>
      <c r="Y28" s="3">
        <f>-Sheet1!X95-Sheet2!X95</f>
        <v>0</v>
      </c>
      <c r="Z28" s="3">
        <f>-Sheet1!Y95-Sheet2!Y95</f>
        <v>0</v>
      </c>
      <c r="AA28" s="3">
        <f>-Sheet1!Z95-Sheet2!Z95</f>
        <v>0</v>
      </c>
      <c r="AB28" s="3">
        <f>-Sheet1!AA95-Sheet2!AA95</f>
        <v>0</v>
      </c>
      <c r="AC28" s="3">
        <f>-Sheet1!AB95-Sheet2!AB95</f>
        <v>0</v>
      </c>
      <c r="AD28" s="3">
        <f>-Sheet1!AC95-Sheet2!AC95</f>
        <v>0</v>
      </c>
      <c r="AE28" s="3">
        <f>-Sheet1!AD95-Sheet2!AD95</f>
        <v>0</v>
      </c>
      <c r="AF28" s="3">
        <f>-Sheet1!AE95-Sheet2!AE95</f>
        <v>0</v>
      </c>
      <c r="AG28" s="3">
        <f>-Sheet1!AF95-Sheet2!AF95</f>
        <v>0</v>
      </c>
      <c r="AH28" s="3">
        <f>-Sheet1!AG95-Sheet2!AG95</f>
        <v>0</v>
      </c>
      <c r="AI28" s="3">
        <f>-Sheet1!AH95-Sheet2!AH95</f>
        <v>0</v>
      </c>
      <c r="AJ28" s="3">
        <f>-Sheet1!AI95-Sheet2!AI95</f>
        <v>0</v>
      </c>
      <c r="AK28" s="3">
        <f>-Sheet1!AJ95-Sheet2!AJ95</f>
        <v>0</v>
      </c>
      <c r="AL28" s="3">
        <f>-Sheet1!AK95-Sheet2!AK95</f>
        <v>0</v>
      </c>
      <c r="AM28" s="3">
        <f>-Sheet1!AL95-Sheet2!AL95</f>
        <v>0</v>
      </c>
      <c r="AN28" s="3">
        <f>-Sheet1!AM95-Sheet2!AM95</f>
        <v>0</v>
      </c>
      <c r="AO28" s="3">
        <f>-Sheet1!AN95-Sheet2!AN95</f>
        <v>0</v>
      </c>
      <c r="AP28" s="3">
        <f>-Sheet1!AO95-Sheet2!AO95</f>
        <v>0</v>
      </c>
      <c r="AQ28" s="3">
        <f>-Sheet1!AP95-Sheet2!AP95</f>
        <v>0</v>
      </c>
      <c r="AR28" s="3">
        <f>-Sheet1!AQ95-Sheet2!AQ95</f>
        <v>0</v>
      </c>
      <c r="AS28" s="3">
        <f>-Sheet1!AR95-Sheet2!AR95</f>
        <v>0</v>
      </c>
      <c r="AT28" s="3">
        <f>-Sheet1!AS95-Sheet2!AS95</f>
        <v>0</v>
      </c>
      <c r="AU28" s="3">
        <f>-Sheet1!AT95-Sheet2!AT95</f>
        <v>0</v>
      </c>
      <c r="AV28" s="3">
        <f>-Sheet1!AU95-Sheet2!AU95</f>
        <v>0</v>
      </c>
      <c r="AW28" s="3">
        <f>-Sheet1!AV95-Sheet2!AV95</f>
        <v>0</v>
      </c>
      <c r="AX28" s="3">
        <f>-Sheet1!AW95-Sheet2!AW95</f>
        <v>0</v>
      </c>
      <c r="AY28" s="3">
        <f>-Sheet1!AX95-Sheet2!AX95</f>
        <v>0</v>
      </c>
      <c r="AZ28" s="3">
        <f>-Sheet1!AY95-Sheet2!AY95</f>
        <v>0</v>
      </c>
      <c r="BA28" s="3">
        <f>-Sheet1!AZ95-Sheet2!AZ95</f>
        <v>0</v>
      </c>
      <c r="BB28" s="3">
        <f>-Sheet1!BA95-Sheet2!BA95</f>
        <v>0</v>
      </c>
      <c r="BC28" s="3">
        <f>-Sheet1!BB95-Sheet2!BB95</f>
        <v>0</v>
      </c>
      <c r="BD28" s="3">
        <f>-Sheet1!BC95-Sheet2!BC95</f>
        <v>0</v>
      </c>
      <c r="BE28" s="3">
        <f>-Sheet1!BD95-Sheet2!BD95</f>
        <v>0</v>
      </c>
      <c r="BF28" s="3">
        <f>-Sheet1!BE95-Sheet2!BE95</f>
        <v>0</v>
      </c>
      <c r="BG28" s="3">
        <f>-Sheet1!BF95-Sheet2!BF95</f>
        <v>0</v>
      </c>
      <c r="BH28" s="3">
        <f>-Sheet1!BG95-Sheet2!BG95</f>
        <v>0</v>
      </c>
      <c r="BI28" s="3">
        <f>-Sheet1!BH95-Sheet2!BH95</f>
        <v>0</v>
      </c>
      <c r="BJ28" s="3">
        <f>-Sheet1!BI95-Sheet2!BI95</f>
        <v>0</v>
      </c>
      <c r="BK28" s="3">
        <f>-Sheet1!BJ95-Sheet2!BJ95</f>
        <v>0</v>
      </c>
      <c r="BL28" s="3">
        <f>-Sheet1!BK95-Sheet2!BK95</f>
        <v>0</v>
      </c>
      <c r="BM28" s="3">
        <f>-Sheet1!BL95-Sheet2!BL95</f>
        <v>0</v>
      </c>
      <c r="BN28" s="3">
        <f>-Sheet1!BM95-Sheet2!BM95</f>
        <v>0</v>
      </c>
      <c r="BO28" s="3">
        <f>-Sheet1!BN95-Sheet2!BN95</f>
        <v>0</v>
      </c>
      <c r="BP28" s="3">
        <f>-Sheet1!BO95-Sheet2!BO95</f>
        <v>0</v>
      </c>
      <c r="BQ28" s="3">
        <f>-Sheet1!BP95-Sheet2!BP95</f>
        <v>0</v>
      </c>
      <c r="BR28" s="3">
        <f>-Sheet1!BQ95-Sheet2!BQ95</f>
        <v>0</v>
      </c>
      <c r="BS28" s="3">
        <f>-Sheet1!BR95-Sheet2!BR95</f>
        <v>0</v>
      </c>
      <c r="BT28" s="3">
        <f>-Sheet1!BS95-Sheet2!BS95</f>
        <v>0</v>
      </c>
    </row>
    <row r="29" spans="1:72">
      <c r="B29" s="59" t="s">
        <v>250</v>
      </c>
      <c r="D29" s="3">
        <f>-Sheet1!C96-Sheet2!C96</f>
        <v>-2541969.4801650792</v>
      </c>
      <c r="E29" s="3">
        <f>-Sheet1!D96-Sheet2!D96</f>
        <v>-3304560.3301650789</v>
      </c>
      <c r="F29" s="3">
        <f>-Sheet1!E96-Sheet2!E96</f>
        <v>-3050363.3801650791</v>
      </c>
      <c r="G29" s="3">
        <f>-Sheet1!F96-Sheet2!F96</f>
        <v>-2541969.4801650792</v>
      </c>
      <c r="H29" s="3">
        <f>-Sheet1!G96-Sheet2!G96</f>
        <v>-2796166.4301650794</v>
      </c>
      <c r="I29" s="3">
        <f>-Sheet1!H96-Sheet2!H96</f>
        <v>-2796166.4301650794</v>
      </c>
      <c r="J29" s="3">
        <f>-Sheet1!I96-Sheet2!I96</f>
        <v>-2796166.4301650794</v>
      </c>
      <c r="K29" s="3">
        <f>-Sheet1!J96-Sheet2!J96</f>
        <v>-2796166.4301650794</v>
      </c>
      <c r="L29" s="3">
        <f>-Sheet1!K96-Sheet2!K96</f>
        <v>-2796166.4301650794</v>
      </c>
      <c r="M29" s="3">
        <f>-Sheet1!L96-Sheet2!L96</f>
        <v>-2796166.4301650794</v>
      </c>
      <c r="N29" s="3">
        <f>-Sheet1!M96-Sheet2!M96</f>
        <v>-2796166.4301650794</v>
      </c>
      <c r="O29" s="3">
        <f>-Sheet1!N96-Sheet2!N96</f>
        <v>-2796166.4301650794</v>
      </c>
      <c r="P29" s="3">
        <f>-Sheet1!O96-Sheet2!O96</f>
        <v>-2796166.4301650794</v>
      </c>
      <c r="Q29" s="3">
        <f>-Sheet1!P96-Sheet2!P96</f>
        <v>-2796166.4301650794</v>
      </c>
      <c r="R29" s="3">
        <f>-Sheet1!Q96-Sheet2!Q96</f>
        <v>-2796166.4301650794</v>
      </c>
      <c r="S29" s="3">
        <f>-Sheet1!R96-Sheet2!R96</f>
        <v>-2796166.4301650794</v>
      </c>
      <c r="T29" s="3">
        <f>-Sheet1!S96-Sheet2!S96</f>
        <v>-2796166.4301650794</v>
      </c>
      <c r="U29" s="3">
        <f>-Sheet1!T96-Sheet2!T96</f>
        <v>-2796166.4301650794</v>
      </c>
      <c r="V29" s="3">
        <f>-Sheet1!U96-Sheet2!U96</f>
        <v>-2796166.4301650794</v>
      </c>
      <c r="W29" s="3">
        <f>-Sheet1!V96-Sheet2!V96</f>
        <v>-2541969.4801650792</v>
      </c>
      <c r="X29" s="3">
        <f>-Sheet1!W96-Sheet2!W96</f>
        <v>0</v>
      </c>
      <c r="Y29" s="3">
        <f>-Sheet1!X96-Sheet2!X96</f>
        <v>0</v>
      </c>
      <c r="Z29" s="3">
        <f>-Sheet1!Y96-Sheet2!Y96</f>
        <v>0</v>
      </c>
      <c r="AA29" s="3">
        <f>-Sheet1!Z96-Sheet2!Z96</f>
        <v>0</v>
      </c>
      <c r="AB29" s="3">
        <f>-Sheet1!AA96-Sheet2!AA96</f>
        <v>0</v>
      </c>
      <c r="AC29" s="3">
        <f>-Sheet1!AB96-Sheet2!AB96</f>
        <v>0</v>
      </c>
      <c r="AD29" s="3">
        <f>-Sheet1!AC96-Sheet2!AC96</f>
        <v>0</v>
      </c>
      <c r="AE29" s="3">
        <f>-Sheet1!AD96-Sheet2!AD96</f>
        <v>0</v>
      </c>
      <c r="AF29" s="3">
        <f>-Sheet1!AE96-Sheet2!AE96</f>
        <v>0</v>
      </c>
      <c r="AG29" s="3">
        <f>-Sheet1!AF96-Sheet2!AF96</f>
        <v>0</v>
      </c>
      <c r="AH29" s="3">
        <f>-Sheet1!AG96-Sheet2!AG96</f>
        <v>0</v>
      </c>
      <c r="AI29" s="3">
        <f>-Sheet1!AH96-Sheet2!AH96</f>
        <v>0</v>
      </c>
      <c r="AJ29" s="3">
        <f>-Sheet1!AI96-Sheet2!AI96</f>
        <v>0</v>
      </c>
      <c r="AK29" s="3">
        <f>-Sheet1!AJ96-Sheet2!AJ96</f>
        <v>0</v>
      </c>
      <c r="AL29" s="3">
        <f>-Sheet1!AK96-Sheet2!AK96</f>
        <v>0</v>
      </c>
      <c r="AM29" s="3">
        <f>-Sheet1!AL96-Sheet2!AL96</f>
        <v>0</v>
      </c>
      <c r="AN29" s="3">
        <f>-Sheet1!AM96-Sheet2!AM96</f>
        <v>0</v>
      </c>
      <c r="AO29" s="3">
        <f>-Sheet1!AN96-Sheet2!AN96</f>
        <v>0</v>
      </c>
      <c r="AP29" s="3">
        <f>-Sheet1!AO96-Sheet2!AO96</f>
        <v>0</v>
      </c>
      <c r="AQ29" s="3">
        <f>-Sheet1!AP96-Sheet2!AP96</f>
        <v>0</v>
      </c>
      <c r="AR29" s="3">
        <f>-Sheet1!AQ96-Sheet2!AQ96</f>
        <v>0</v>
      </c>
      <c r="AS29" s="3">
        <f>-Sheet1!AR96-Sheet2!AR96</f>
        <v>0</v>
      </c>
      <c r="AT29" s="3">
        <f>-Sheet1!AS96-Sheet2!AS96</f>
        <v>0</v>
      </c>
      <c r="AU29" s="3">
        <f>-Sheet1!AT96-Sheet2!AT96</f>
        <v>0</v>
      </c>
      <c r="AV29" s="3">
        <f>-Sheet1!AU96-Sheet2!AU96</f>
        <v>0</v>
      </c>
      <c r="AW29" s="3">
        <f>-Sheet1!AV96-Sheet2!AV96</f>
        <v>0</v>
      </c>
      <c r="AX29" s="3">
        <f>-Sheet1!AW96-Sheet2!AW96</f>
        <v>0</v>
      </c>
      <c r="AY29" s="3">
        <f>-Sheet1!AX96-Sheet2!AX96</f>
        <v>0</v>
      </c>
      <c r="AZ29" s="3">
        <f>-Sheet1!AY96-Sheet2!AY96</f>
        <v>0</v>
      </c>
      <c r="BA29" s="3">
        <f>-Sheet1!AZ96-Sheet2!AZ96</f>
        <v>0</v>
      </c>
      <c r="BB29" s="3">
        <f>-Sheet1!BA96-Sheet2!BA96</f>
        <v>0</v>
      </c>
      <c r="BC29" s="3">
        <f>-Sheet1!BB96-Sheet2!BB96</f>
        <v>0</v>
      </c>
      <c r="BD29" s="3">
        <f>-Sheet1!BC96-Sheet2!BC96</f>
        <v>0</v>
      </c>
      <c r="BE29" s="3">
        <f>-Sheet1!BD96-Sheet2!BD96</f>
        <v>0</v>
      </c>
      <c r="BF29" s="3">
        <f>-Sheet1!BE96-Sheet2!BE96</f>
        <v>0</v>
      </c>
      <c r="BG29" s="3">
        <f>-Sheet1!BF96-Sheet2!BF96</f>
        <v>0</v>
      </c>
      <c r="BH29" s="3">
        <f>-Sheet1!BG96-Sheet2!BG96</f>
        <v>0</v>
      </c>
      <c r="BI29" s="3">
        <f>-Sheet1!BH96-Sheet2!BH96</f>
        <v>0</v>
      </c>
      <c r="BJ29" s="3">
        <f>-Sheet1!BI96-Sheet2!BI96</f>
        <v>0</v>
      </c>
      <c r="BK29" s="3">
        <f>-Sheet1!BJ96-Sheet2!BJ96</f>
        <v>0</v>
      </c>
      <c r="BL29" s="3">
        <f>-Sheet1!BK96-Sheet2!BK96</f>
        <v>0</v>
      </c>
      <c r="BM29" s="3">
        <f>-Sheet1!BL96-Sheet2!BL96</f>
        <v>0</v>
      </c>
      <c r="BN29" s="3">
        <f>-Sheet1!BM96-Sheet2!BM96</f>
        <v>0</v>
      </c>
      <c r="BO29" s="3">
        <f>-Sheet1!BN96-Sheet2!BN96</f>
        <v>0</v>
      </c>
      <c r="BP29" s="3">
        <f>-Sheet1!BO96-Sheet2!BO96</f>
        <v>0</v>
      </c>
      <c r="BQ29" s="3">
        <f>-Sheet1!BP96-Sheet2!BP96</f>
        <v>0</v>
      </c>
      <c r="BR29" s="3">
        <f>-Sheet1!BQ96-Sheet2!BQ96</f>
        <v>0</v>
      </c>
      <c r="BS29" s="3">
        <f>-Sheet1!BR96-Sheet2!BR96</f>
        <v>0</v>
      </c>
      <c r="BT29" s="3">
        <f>-Sheet1!BS96-Sheet2!BS96</f>
        <v>0</v>
      </c>
    </row>
    <row r="30" spans="1:72">
      <c r="B30" s="60" t="s">
        <v>251</v>
      </c>
      <c r="D30" s="3">
        <f>-Sheet1!C97-Sheet2!C97</f>
        <v>-16663983.035185501</v>
      </c>
      <c r="E30" s="3">
        <f>-Sheet1!D97-Sheet2!D97</f>
        <v>-21663177.935185499</v>
      </c>
      <c r="F30" s="3">
        <f>-Sheet1!E97-Sheet2!E97</f>
        <v>-19996779.635185502</v>
      </c>
      <c r="G30" s="3">
        <f>-Sheet1!F97-Sheet2!F97</f>
        <v>-16663983.035185501</v>
      </c>
      <c r="H30" s="3">
        <f>-Sheet1!G97-Sheet2!G97</f>
        <v>-18330381.335185502</v>
      </c>
      <c r="I30" s="3">
        <f>-Sheet1!H97-Sheet2!H97</f>
        <v>-18330381.335185502</v>
      </c>
      <c r="J30" s="3">
        <f>-Sheet1!I97-Sheet2!I97</f>
        <v>-18330381.335185502</v>
      </c>
      <c r="K30" s="3">
        <f>-Sheet1!J97-Sheet2!J97</f>
        <v>-18330381.335185502</v>
      </c>
      <c r="L30" s="3">
        <f>-Sheet1!K97-Sheet2!K97</f>
        <v>-18330381.335185502</v>
      </c>
      <c r="M30" s="3">
        <f>-Sheet1!L97-Sheet2!L97</f>
        <v>-18330381.335185502</v>
      </c>
      <c r="N30" s="3">
        <f>-Sheet1!M97-Sheet2!M97</f>
        <v>-18330381.335185502</v>
      </c>
      <c r="O30" s="3">
        <f>-Sheet1!N97-Sheet2!N97</f>
        <v>-18330381.335185502</v>
      </c>
      <c r="P30" s="3">
        <f>-Sheet1!O97-Sheet2!O97</f>
        <v>-18330381.335185502</v>
      </c>
      <c r="Q30" s="3">
        <f>-Sheet1!P97-Sheet2!P97</f>
        <v>-18330381.335185502</v>
      </c>
      <c r="R30" s="3">
        <f>-Sheet1!Q97-Sheet2!Q97</f>
        <v>-18330381.335185502</v>
      </c>
      <c r="S30" s="3">
        <f>-Sheet1!R97-Sheet2!R97</f>
        <v>-18330381.335185502</v>
      </c>
      <c r="T30" s="3">
        <f>-Sheet1!S97-Sheet2!S97</f>
        <v>-18330381.335185502</v>
      </c>
      <c r="U30" s="3">
        <f>-Sheet1!T97-Sheet2!T97</f>
        <v>-18330381.335185502</v>
      </c>
      <c r="V30" s="3">
        <f>-Sheet1!U97-Sheet2!U97</f>
        <v>-18330381.335185502</v>
      </c>
      <c r="W30" s="3">
        <f>-Sheet1!V97-Sheet2!V97</f>
        <v>-16663983.035185501</v>
      </c>
      <c r="X30" s="3">
        <f>-Sheet1!W97-Sheet2!W97</f>
        <v>0</v>
      </c>
      <c r="Y30" s="3">
        <f>-Sheet1!X97-Sheet2!X97</f>
        <v>0</v>
      </c>
      <c r="Z30" s="3">
        <f>-Sheet1!Y97-Sheet2!Y97</f>
        <v>0</v>
      </c>
      <c r="AA30" s="3">
        <f>-Sheet1!Z97-Sheet2!Z97</f>
        <v>0</v>
      </c>
      <c r="AB30" s="3">
        <f>-Sheet1!AA97-Sheet2!AA97</f>
        <v>0</v>
      </c>
      <c r="AC30" s="3">
        <f>-Sheet1!AB97-Sheet2!AB97</f>
        <v>0</v>
      </c>
      <c r="AD30" s="3">
        <f>-Sheet1!AC97-Sheet2!AC97</f>
        <v>0</v>
      </c>
      <c r="AE30" s="3">
        <f>-Sheet1!AD97-Sheet2!AD97</f>
        <v>0</v>
      </c>
      <c r="AF30" s="3">
        <f>-Sheet1!AE97-Sheet2!AE97</f>
        <v>0</v>
      </c>
      <c r="AG30" s="3">
        <f>-Sheet1!AF97-Sheet2!AF97</f>
        <v>0</v>
      </c>
      <c r="AH30" s="3">
        <f>-Sheet1!AG97-Sheet2!AG97</f>
        <v>0</v>
      </c>
      <c r="AI30" s="3">
        <f>-Sheet1!AH97-Sheet2!AH97</f>
        <v>0</v>
      </c>
      <c r="AJ30" s="3">
        <f>-Sheet1!AI97-Sheet2!AI97</f>
        <v>0</v>
      </c>
      <c r="AK30" s="3">
        <f>-Sheet1!AJ97-Sheet2!AJ97</f>
        <v>0</v>
      </c>
      <c r="AL30" s="3">
        <f>-Sheet1!AK97-Sheet2!AK97</f>
        <v>0</v>
      </c>
      <c r="AM30" s="3">
        <f>-Sheet1!AL97-Sheet2!AL97</f>
        <v>0</v>
      </c>
      <c r="AN30" s="3">
        <f>-Sheet1!AM97-Sheet2!AM97</f>
        <v>0</v>
      </c>
      <c r="AO30" s="3">
        <f>-Sheet1!AN97-Sheet2!AN97</f>
        <v>0</v>
      </c>
      <c r="AP30" s="3">
        <f>-Sheet1!AO97-Sheet2!AO97</f>
        <v>0</v>
      </c>
      <c r="AQ30" s="3">
        <f>-Sheet1!AP97-Sheet2!AP97</f>
        <v>0</v>
      </c>
      <c r="AR30" s="3">
        <f>-Sheet1!AQ97-Sheet2!AQ97</f>
        <v>0</v>
      </c>
      <c r="AS30" s="3">
        <f>-Sheet1!AR97-Sheet2!AR97</f>
        <v>0</v>
      </c>
      <c r="AT30" s="3">
        <f>-Sheet1!AS97-Sheet2!AS97</f>
        <v>0</v>
      </c>
      <c r="AU30" s="3">
        <f>-Sheet1!AT97-Sheet2!AT97</f>
        <v>0</v>
      </c>
      <c r="AV30" s="3">
        <f>-Sheet1!AU97-Sheet2!AU97</f>
        <v>0</v>
      </c>
      <c r="AW30" s="3">
        <f>-Sheet1!AV97-Sheet2!AV97</f>
        <v>0</v>
      </c>
      <c r="AX30" s="3">
        <f>-Sheet1!AW97-Sheet2!AW97</f>
        <v>0</v>
      </c>
      <c r="AY30" s="3">
        <f>-Sheet1!AX97-Sheet2!AX97</f>
        <v>0</v>
      </c>
      <c r="AZ30" s="3">
        <f>-Sheet1!AY97-Sheet2!AY97</f>
        <v>0</v>
      </c>
      <c r="BA30" s="3">
        <f>-Sheet1!AZ97-Sheet2!AZ97</f>
        <v>0</v>
      </c>
      <c r="BB30" s="3">
        <f>-Sheet1!BA97-Sheet2!BA97</f>
        <v>0</v>
      </c>
      <c r="BC30" s="3">
        <f>-Sheet1!BB97-Sheet2!BB97</f>
        <v>0</v>
      </c>
      <c r="BD30" s="3">
        <f>-Sheet1!BC97-Sheet2!BC97</f>
        <v>0</v>
      </c>
      <c r="BE30" s="3">
        <f>-Sheet1!BD97-Sheet2!BD97</f>
        <v>0</v>
      </c>
      <c r="BF30" s="3">
        <f>-Sheet1!BE97-Sheet2!BE97</f>
        <v>0</v>
      </c>
      <c r="BG30" s="3">
        <f>-Sheet1!BF97-Sheet2!BF97</f>
        <v>0</v>
      </c>
      <c r="BH30" s="3">
        <f>-Sheet1!BG97-Sheet2!BG97</f>
        <v>0</v>
      </c>
      <c r="BI30" s="3">
        <f>-Sheet1!BH97-Sheet2!BH97</f>
        <v>0</v>
      </c>
      <c r="BJ30" s="3">
        <f>-Sheet1!BI97-Sheet2!BI97</f>
        <v>0</v>
      </c>
      <c r="BK30" s="3">
        <f>-Sheet1!BJ97-Sheet2!BJ97</f>
        <v>0</v>
      </c>
      <c r="BL30" s="3">
        <f>-Sheet1!BK97-Sheet2!BK97</f>
        <v>0</v>
      </c>
      <c r="BM30" s="3">
        <f>-Sheet1!BL97-Sheet2!BL97</f>
        <v>0</v>
      </c>
      <c r="BN30" s="3">
        <f>-Sheet1!BM97-Sheet2!BM97</f>
        <v>0</v>
      </c>
      <c r="BO30" s="3">
        <f>-Sheet1!BN97-Sheet2!BN97</f>
        <v>0</v>
      </c>
      <c r="BP30" s="3">
        <f>-Sheet1!BO97-Sheet2!BO97</f>
        <v>0</v>
      </c>
      <c r="BQ30" s="3">
        <f>-Sheet1!BP97-Sheet2!BP97</f>
        <v>0</v>
      </c>
      <c r="BR30" s="3">
        <f>-Sheet1!BQ97-Sheet2!BQ97</f>
        <v>0</v>
      </c>
      <c r="BS30" s="3">
        <f>-Sheet1!BR97-Sheet2!BR97</f>
        <v>0</v>
      </c>
      <c r="BT30" s="3">
        <f>-Sheet1!BS97-Sheet2!BS97</f>
        <v>0</v>
      </c>
    </row>
    <row r="31" spans="1:72">
      <c r="B31" s="60" t="s">
        <v>252</v>
      </c>
      <c r="D31" s="3">
        <f>-Sheet1!C98-Sheet2!C98</f>
        <v>0</v>
      </c>
      <c r="E31" s="3">
        <f>-Sheet1!D98-Sheet2!D98</f>
        <v>-1499999.9999999998</v>
      </c>
      <c r="F31" s="3">
        <f>-Sheet1!E98-Sheet2!E98</f>
        <v>-1000000.0000000001</v>
      </c>
      <c r="G31" s="3">
        <f>-Sheet1!F98-Sheet2!F98</f>
        <v>0</v>
      </c>
      <c r="H31" s="3">
        <f>-Sheet1!G98-Sheet2!G98</f>
        <v>-500000.00000000006</v>
      </c>
      <c r="I31" s="3">
        <f>-Sheet1!H98-Sheet2!H98</f>
        <v>-500000.00000000006</v>
      </c>
      <c r="J31" s="3">
        <f>-Sheet1!I98-Sheet2!I98</f>
        <v>-500000.00000000006</v>
      </c>
      <c r="K31" s="3">
        <f>-Sheet1!J98-Sheet2!J98</f>
        <v>-500000.00000000006</v>
      </c>
      <c r="L31" s="3">
        <f>-Sheet1!K98-Sheet2!K98</f>
        <v>-500000.00000000006</v>
      </c>
      <c r="M31" s="3">
        <f>-Sheet1!L98-Sheet2!L98</f>
        <v>-500000.00000000006</v>
      </c>
      <c r="N31" s="3">
        <f>-Sheet1!M98-Sheet2!M98</f>
        <v>-500000.00000000006</v>
      </c>
      <c r="O31" s="3">
        <f>-Sheet1!N98-Sheet2!N98</f>
        <v>-500000.00000000006</v>
      </c>
      <c r="P31" s="3">
        <f>-Sheet1!O98-Sheet2!O98</f>
        <v>-500000.00000000006</v>
      </c>
      <c r="Q31" s="3">
        <f>-Sheet1!P98-Sheet2!P98</f>
        <v>-500000.00000000006</v>
      </c>
      <c r="R31" s="3">
        <f>-Sheet1!Q98-Sheet2!Q98</f>
        <v>-500000.00000000006</v>
      </c>
      <c r="S31" s="3">
        <f>-Sheet1!R98-Sheet2!R98</f>
        <v>-500000.00000000006</v>
      </c>
      <c r="T31" s="3">
        <f>-Sheet1!S98-Sheet2!S98</f>
        <v>-500000.00000000006</v>
      </c>
      <c r="U31" s="3">
        <f>-Sheet1!T98-Sheet2!T98</f>
        <v>-500000.00000000006</v>
      </c>
      <c r="V31" s="3">
        <f>-Sheet1!U98-Sheet2!U98</f>
        <v>-500000.00000000006</v>
      </c>
      <c r="W31" s="3">
        <f>-Sheet1!V98-Sheet2!V98</f>
        <v>0</v>
      </c>
      <c r="X31" s="3">
        <f>-Sheet1!W98-Sheet2!W98</f>
        <v>0</v>
      </c>
      <c r="Y31" s="3">
        <f>-Sheet1!X98-Sheet2!X98</f>
        <v>0</v>
      </c>
      <c r="Z31" s="3">
        <f>-Sheet1!Y98-Sheet2!Y98</f>
        <v>0</v>
      </c>
      <c r="AA31" s="3">
        <f>-Sheet1!Z98-Sheet2!Z98</f>
        <v>0</v>
      </c>
      <c r="AB31" s="3">
        <f>-Sheet1!AA98-Sheet2!AA98</f>
        <v>0</v>
      </c>
      <c r="AC31" s="3">
        <f>-Sheet1!AB98-Sheet2!AB98</f>
        <v>0</v>
      </c>
      <c r="AD31" s="3">
        <f>-Sheet1!AC98-Sheet2!AC98</f>
        <v>0</v>
      </c>
      <c r="AE31" s="3">
        <f>-Sheet1!AD98-Sheet2!AD98</f>
        <v>0</v>
      </c>
      <c r="AF31" s="3">
        <f>-Sheet1!AE98-Sheet2!AE98</f>
        <v>0</v>
      </c>
      <c r="AG31" s="3">
        <f>-Sheet1!AF98-Sheet2!AF98</f>
        <v>0</v>
      </c>
      <c r="AH31" s="3">
        <f>-Sheet1!AG98-Sheet2!AG98</f>
        <v>0</v>
      </c>
      <c r="AI31" s="3">
        <f>-Sheet1!AH98-Sheet2!AH98</f>
        <v>0</v>
      </c>
      <c r="AJ31" s="3">
        <f>-Sheet1!AI98-Sheet2!AI98</f>
        <v>0</v>
      </c>
      <c r="AK31" s="3">
        <f>-Sheet1!AJ98-Sheet2!AJ98</f>
        <v>0</v>
      </c>
      <c r="AL31" s="3">
        <f>-Sheet1!AK98-Sheet2!AK98</f>
        <v>0</v>
      </c>
      <c r="AM31" s="3">
        <f>-Sheet1!AL98-Sheet2!AL98</f>
        <v>0</v>
      </c>
      <c r="AN31" s="3">
        <f>-Sheet1!AM98-Sheet2!AM98</f>
        <v>0</v>
      </c>
      <c r="AO31" s="3">
        <f>-Sheet1!AN98-Sheet2!AN98</f>
        <v>0</v>
      </c>
      <c r="AP31" s="3">
        <f>-Sheet1!AO98-Sheet2!AO98</f>
        <v>0</v>
      </c>
      <c r="AQ31" s="3">
        <f>-Sheet1!AP98-Sheet2!AP98</f>
        <v>0</v>
      </c>
      <c r="AR31" s="3">
        <f>-Sheet1!AQ98-Sheet2!AQ98</f>
        <v>0</v>
      </c>
      <c r="AS31" s="3">
        <f>-Sheet1!AR98-Sheet2!AR98</f>
        <v>0</v>
      </c>
      <c r="AT31" s="3">
        <f>-Sheet1!AS98-Sheet2!AS98</f>
        <v>0</v>
      </c>
      <c r="AU31" s="3">
        <f>-Sheet1!AT98-Sheet2!AT98</f>
        <v>0</v>
      </c>
      <c r="AV31" s="3">
        <f>-Sheet1!AU98-Sheet2!AU98</f>
        <v>0</v>
      </c>
      <c r="AW31" s="3">
        <f>-Sheet1!AV98-Sheet2!AV98</f>
        <v>0</v>
      </c>
      <c r="AX31" s="3">
        <f>-Sheet1!AW98-Sheet2!AW98</f>
        <v>0</v>
      </c>
      <c r="AY31" s="3">
        <f>-Sheet1!AX98-Sheet2!AX98</f>
        <v>0</v>
      </c>
      <c r="AZ31" s="3">
        <f>-Sheet1!AY98-Sheet2!AY98</f>
        <v>0</v>
      </c>
      <c r="BA31" s="3">
        <f>-Sheet1!AZ98-Sheet2!AZ98</f>
        <v>0</v>
      </c>
      <c r="BB31" s="3">
        <f>-Sheet1!BA98-Sheet2!BA98</f>
        <v>0</v>
      </c>
      <c r="BC31" s="3">
        <f>-Sheet1!BB98-Sheet2!BB98</f>
        <v>0</v>
      </c>
      <c r="BD31" s="3">
        <f>-Sheet1!BC98-Sheet2!BC98</f>
        <v>0</v>
      </c>
      <c r="BE31" s="3">
        <f>-Sheet1!BD98-Sheet2!BD98</f>
        <v>0</v>
      </c>
      <c r="BF31" s="3">
        <f>-Sheet1!BE98-Sheet2!BE98</f>
        <v>0</v>
      </c>
      <c r="BG31" s="3">
        <f>-Sheet1!BF98-Sheet2!BF98</f>
        <v>0</v>
      </c>
      <c r="BH31" s="3">
        <f>-Sheet1!BG98-Sheet2!BG98</f>
        <v>0</v>
      </c>
      <c r="BI31" s="3">
        <f>-Sheet1!BH98-Sheet2!BH98</f>
        <v>0</v>
      </c>
      <c r="BJ31" s="3">
        <f>-Sheet1!BI98-Sheet2!BI98</f>
        <v>0</v>
      </c>
      <c r="BK31" s="3">
        <f>-Sheet1!BJ98-Sheet2!BJ98</f>
        <v>0</v>
      </c>
      <c r="BL31" s="3">
        <f>-Sheet1!BK98-Sheet2!BK98</f>
        <v>0</v>
      </c>
      <c r="BM31" s="3">
        <f>-Sheet1!BL98-Sheet2!BL98</f>
        <v>0</v>
      </c>
      <c r="BN31" s="3">
        <f>-Sheet1!BM98-Sheet2!BM98</f>
        <v>0</v>
      </c>
      <c r="BO31" s="3">
        <f>-Sheet1!BN98-Sheet2!BN98</f>
        <v>0</v>
      </c>
      <c r="BP31" s="3">
        <f>-Sheet1!BO98-Sheet2!BO98</f>
        <v>0</v>
      </c>
      <c r="BQ31" s="3">
        <f>-Sheet1!BP98-Sheet2!BP98</f>
        <v>0</v>
      </c>
      <c r="BR31" s="3">
        <f>-Sheet1!BQ98-Sheet2!BQ98</f>
        <v>0</v>
      </c>
      <c r="BS31" s="3">
        <f>-Sheet1!BR98-Sheet2!BR98</f>
        <v>0</v>
      </c>
      <c r="BT31" s="3">
        <f>-Sheet1!BS98-Sheet2!BS98</f>
        <v>0</v>
      </c>
    </row>
    <row r="32" spans="1:72">
      <c r="B32" s="60" t="s">
        <v>253</v>
      </c>
      <c r="D32" s="3">
        <f>-Sheet1!C99-Sheet2!C99</f>
        <v>-4875929.7131265979</v>
      </c>
      <c r="E32" s="3">
        <f>-Sheet1!D99-Sheet2!D99</f>
        <v>-6338708.5631265976</v>
      </c>
      <c r="F32" s="3">
        <f>-Sheet1!E99-Sheet2!E99</f>
        <v>-5851115.6131265983</v>
      </c>
      <c r="G32" s="3">
        <f>-Sheet1!F99-Sheet2!F99</f>
        <v>-4875929.7131265979</v>
      </c>
      <c r="H32" s="3">
        <f>-Sheet1!G99-Sheet2!G99</f>
        <v>-5363522.6631265981</v>
      </c>
      <c r="I32" s="3">
        <f>-Sheet1!H99-Sheet2!H99</f>
        <v>-5363522.6631265981</v>
      </c>
      <c r="J32" s="3">
        <f>-Sheet1!I99-Sheet2!I99</f>
        <v>-5363522.6631265981</v>
      </c>
      <c r="K32" s="3">
        <f>-Sheet1!J99-Sheet2!J99</f>
        <v>-5363522.6631265981</v>
      </c>
      <c r="L32" s="3">
        <f>-Sheet1!K99-Sheet2!K99</f>
        <v>-5363522.6631265981</v>
      </c>
      <c r="M32" s="3">
        <f>-Sheet1!L99-Sheet2!L99</f>
        <v>-5363522.6631265981</v>
      </c>
      <c r="N32" s="3">
        <f>-Sheet1!M99-Sheet2!M99</f>
        <v>-5363522.6631265981</v>
      </c>
      <c r="O32" s="3">
        <f>-Sheet1!N99-Sheet2!N99</f>
        <v>-5363522.6631265981</v>
      </c>
      <c r="P32" s="3">
        <f>-Sheet1!O99-Sheet2!O99</f>
        <v>-5363522.6631265981</v>
      </c>
      <c r="Q32" s="3">
        <f>-Sheet1!P99-Sheet2!P99</f>
        <v>-5363522.6631265981</v>
      </c>
      <c r="R32" s="3">
        <f>-Sheet1!Q99-Sheet2!Q99</f>
        <v>-5363522.6631265981</v>
      </c>
      <c r="S32" s="3">
        <f>-Sheet1!R99-Sheet2!R99</f>
        <v>-5363522.6631265981</v>
      </c>
      <c r="T32" s="3">
        <f>-Sheet1!S99-Sheet2!S99</f>
        <v>-5363522.6631265981</v>
      </c>
      <c r="U32" s="3">
        <f>-Sheet1!T99-Sheet2!T99</f>
        <v>-5363522.6631265981</v>
      </c>
      <c r="V32" s="3">
        <f>-Sheet1!U99-Sheet2!U99</f>
        <v>-5363522.6631265981</v>
      </c>
      <c r="W32" s="3">
        <f>-Sheet1!V99-Sheet2!V99</f>
        <v>-4875929.7131265979</v>
      </c>
      <c r="X32" s="3">
        <f>-Sheet1!W99-Sheet2!W99</f>
        <v>0</v>
      </c>
      <c r="Y32" s="3">
        <f>-Sheet1!X99-Sheet2!X99</f>
        <v>0</v>
      </c>
      <c r="Z32" s="3">
        <f>-Sheet1!Y99-Sheet2!Y99</f>
        <v>0</v>
      </c>
      <c r="AA32" s="3">
        <f>-Sheet1!Z99-Sheet2!Z99</f>
        <v>0</v>
      </c>
      <c r="AB32" s="3">
        <f>-Sheet1!AA99-Sheet2!AA99</f>
        <v>0</v>
      </c>
      <c r="AC32" s="3">
        <f>-Sheet1!AB99-Sheet2!AB99</f>
        <v>0</v>
      </c>
      <c r="AD32" s="3">
        <f>-Sheet1!AC99-Sheet2!AC99</f>
        <v>0</v>
      </c>
      <c r="AE32" s="3">
        <f>-Sheet1!AD99-Sheet2!AD99</f>
        <v>0</v>
      </c>
      <c r="AF32" s="3">
        <f>-Sheet1!AE99-Sheet2!AE99</f>
        <v>0</v>
      </c>
      <c r="AG32" s="3">
        <f>-Sheet1!AF99-Sheet2!AF99</f>
        <v>0</v>
      </c>
      <c r="AH32" s="3">
        <f>-Sheet1!AG99-Sheet2!AG99</f>
        <v>0</v>
      </c>
      <c r="AI32" s="3">
        <f>-Sheet1!AH99-Sheet2!AH99</f>
        <v>0</v>
      </c>
      <c r="AJ32" s="3">
        <f>-Sheet1!AI99-Sheet2!AI99</f>
        <v>0</v>
      </c>
      <c r="AK32" s="3">
        <f>-Sheet1!AJ99-Sheet2!AJ99</f>
        <v>0</v>
      </c>
      <c r="AL32" s="3">
        <f>-Sheet1!AK99-Sheet2!AK99</f>
        <v>0</v>
      </c>
      <c r="AM32" s="3">
        <f>-Sheet1!AL99-Sheet2!AL99</f>
        <v>0</v>
      </c>
      <c r="AN32" s="3">
        <f>-Sheet1!AM99-Sheet2!AM99</f>
        <v>0</v>
      </c>
      <c r="AO32" s="3">
        <f>-Sheet1!AN99-Sheet2!AN99</f>
        <v>0</v>
      </c>
      <c r="AP32" s="3">
        <f>-Sheet1!AO99-Sheet2!AO99</f>
        <v>0</v>
      </c>
      <c r="AQ32" s="3">
        <f>-Sheet1!AP99-Sheet2!AP99</f>
        <v>0</v>
      </c>
      <c r="AR32" s="3">
        <f>-Sheet1!AQ99-Sheet2!AQ99</f>
        <v>0</v>
      </c>
      <c r="AS32" s="3">
        <f>-Sheet1!AR99-Sheet2!AR99</f>
        <v>0</v>
      </c>
      <c r="AT32" s="3">
        <f>-Sheet1!AS99-Sheet2!AS99</f>
        <v>0</v>
      </c>
      <c r="AU32" s="3">
        <f>-Sheet1!AT99-Sheet2!AT99</f>
        <v>0</v>
      </c>
      <c r="AV32" s="3">
        <f>-Sheet1!AU99-Sheet2!AU99</f>
        <v>0</v>
      </c>
      <c r="AW32" s="3">
        <f>-Sheet1!AV99-Sheet2!AV99</f>
        <v>0</v>
      </c>
      <c r="AX32" s="3">
        <f>-Sheet1!AW99-Sheet2!AW99</f>
        <v>0</v>
      </c>
      <c r="AY32" s="3">
        <f>-Sheet1!AX99-Sheet2!AX99</f>
        <v>0</v>
      </c>
      <c r="AZ32" s="3">
        <f>-Sheet1!AY99-Sheet2!AY99</f>
        <v>0</v>
      </c>
      <c r="BA32" s="3">
        <f>-Sheet1!AZ99-Sheet2!AZ99</f>
        <v>0</v>
      </c>
      <c r="BB32" s="3">
        <f>-Sheet1!BA99-Sheet2!BA99</f>
        <v>0</v>
      </c>
      <c r="BC32" s="3">
        <f>-Sheet1!BB99-Sheet2!BB99</f>
        <v>0</v>
      </c>
      <c r="BD32" s="3">
        <f>-Sheet1!BC99-Sheet2!BC99</f>
        <v>0</v>
      </c>
      <c r="BE32" s="3">
        <f>-Sheet1!BD99-Sheet2!BD99</f>
        <v>0</v>
      </c>
      <c r="BF32" s="3">
        <f>-Sheet1!BE99-Sheet2!BE99</f>
        <v>0</v>
      </c>
      <c r="BG32" s="3">
        <f>-Sheet1!BF99-Sheet2!BF99</f>
        <v>0</v>
      </c>
      <c r="BH32" s="3">
        <f>-Sheet1!BG99-Sheet2!BG99</f>
        <v>0</v>
      </c>
      <c r="BI32" s="3">
        <f>-Sheet1!BH99-Sheet2!BH99</f>
        <v>0</v>
      </c>
      <c r="BJ32" s="3">
        <f>-Sheet1!BI99-Sheet2!BI99</f>
        <v>0</v>
      </c>
      <c r="BK32" s="3">
        <f>-Sheet1!BJ99-Sheet2!BJ99</f>
        <v>0</v>
      </c>
      <c r="BL32" s="3">
        <f>-Sheet1!BK99-Sheet2!BK99</f>
        <v>0</v>
      </c>
      <c r="BM32" s="3">
        <f>-Sheet1!BL99-Sheet2!BL99</f>
        <v>0</v>
      </c>
      <c r="BN32" s="3">
        <f>-Sheet1!BM99-Sheet2!BM99</f>
        <v>0</v>
      </c>
      <c r="BO32" s="3">
        <f>-Sheet1!BN99-Sheet2!BN99</f>
        <v>0</v>
      </c>
      <c r="BP32" s="3">
        <f>-Sheet1!BO99-Sheet2!BO99</f>
        <v>0</v>
      </c>
      <c r="BQ32" s="3">
        <f>-Sheet1!BP99-Sheet2!BP99</f>
        <v>0</v>
      </c>
      <c r="BR32" s="3">
        <f>-Sheet1!BQ99-Sheet2!BQ99</f>
        <v>0</v>
      </c>
      <c r="BS32" s="3">
        <f>-Sheet1!BR99-Sheet2!BR99</f>
        <v>0</v>
      </c>
      <c r="BT32" s="3">
        <f>-Sheet1!BS99-Sheet2!BS99</f>
        <v>0</v>
      </c>
    </row>
    <row r="33" spans="1:72">
      <c r="B33" s="60" t="s">
        <v>254</v>
      </c>
      <c r="D33" s="3">
        <f>-Sheet1!C100-Sheet2!C100</f>
        <v>0</v>
      </c>
      <c r="E33" s="3">
        <f>-Sheet1!D100-Sheet2!D100</f>
        <v>-1499999.9999999998</v>
      </c>
      <c r="F33" s="3">
        <f>-Sheet1!E100-Sheet2!E100</f>
        <v>-1000000.0000000001</v>
      </c>
      <c r="G33" s="3">
        <f>-Sheet1!F100-Sheet2!F100</f>
        <v>0</v>
      </c>
      <c r="H33" s="3">
        <f>-Sheet1!G100-Sheet2!G100</f>
        <v>-500000.00000000006</v>
      </c>
      <c r="I33" s="3">
        <f>-Sheet1!H100-Sheet2!H100</f>
        <v>-500000.00000000006</v>
      </c>
      <c r="J33" s="3">
        <f>-Sheet1!I100-Sheet2!I100</f>
        <v>-500000.00000000006</v>
      </c>
      <c r="K33" s="3">
        <f>-Sheet1!J100-Sheet2!J100</f>
        <v>-500000.00000000006</v>
      </c>
      <c r="L33" s="3">
        <f>-Sheet1!K100-Sheet2!K100</f>
        <v>-500000.00000000006</v>
      </c>
      <c r="M33" s="3">
        <f>-Sheet1!L100-Sheet2!L100</f>
        <v>-500000.00000000006</v>
      </c>
      <c r="N33" s="3">
        <f>-Sheet1!M100-Sheet2!M100</f>
        <v>-500000.00000000006</v>
      </c>
      <c r="O33" s="3">
        <f>-Sheet1!N100-Sheet2!N100</f>
        <v>-500000.00000000006</v>
      </c>
      <c r="P33" s="3">
        <f>-Sheet1!O100-Sheet2!O100</f>
        <v>-500000.00000000006</v>
      </c>
      <c r="Q33" s="3">
        <f>-Sheet1!P100-Sheet2!P100</f>
        <v>-500000.00000000006</v>
      </c>
      <c r="R33" s="3">
        <f>-Sheet1!Q100-Sheet2!Q100</f>
        <v>-500000.00000000006</v>
      </c>
      <c r="S33" s="3">
        <f>-Sheet1!R100-Sheet2!R100</f>
        <v>-500000.00000000006</v>
      </c>
      <c r="T33" s="3">
        <f>-Sheet1!S100-Sheet2!S100</f>
        <v>-500000.00000000006</v>
      </c>
      <c r="U33" s="3">
        <f>-Sheet1!T100-Sheet2!T100</f>
        <v>-500000.00000000006</v>
      </c>
      <c r="V33" s="3">
        <f>-Sheet1!U100-Sheet2!U100</f>
        <v>-500000.00000000006</v>
      </c>
      <c r="W33" s="3">
        <f>-Sheet1!V100-Sheet2!V100</f>
        <v>0</v>
      </c>
      <c r="X33" s="3">
        <f>-Sheet1!W100-Sheet2!W100</f>
        <v>0</v>
      </c>
      <c r="Y33" s="3">
        <f>-Sheet1!X100-Sheet2!X100</f>
        <v>0</v>
      </c>
      <c r="Z33" s="3">
        <f>-Sheet1!Y100-Sheet2!Y100</f>
        <v>0</v>
      </c>
      <c r="AA33" s="3">
        <f>-Sheet1!Z100-Sheet2!Z100</f>
        <v>0</v>
      </c>
      <c r="AB33" s="3">
        <f>-Sheet1!AA100-Sheet2!AA100</f>
        <v>0</v>
      </c>
      <c r="AC33" s="3">
        <f>-Sheet1!AB100-Sheet2!AB100</f>
        <v>0</v>
      </c>
      <c r="AD33" s="3">
        <f>-Sheet1!AC100-Sheet2!AC100</f>
        <v>0</v>
      </c>
      <c r="AE33" s="3">
        <f>-Sheet1!AD100-Sheet2!AD100</f>
        <v>0</v>
      </c>
      <c r="AF33" s="3">
        <f>-Sheet1!AE100-Sheet2!AE100</f>
        <v>0</v>
      </c>
      <c r="AG33" s="3">
        <f>-Sheet1!AF100-Sheet2!AF100</f>
        <v>0</v>
      </c>
      <c r="AH33" s="3">
        <f>-Sheet1!AG100-Sheet2!AG100</f>
        <v>0</v>
      </c>
      <c r="AI33" s="3">
        <f>-Sheet1!AH100-Sheet2!AH100</f>
        <v>0</v>
      </c>
      <c r="AJ33" s="3">
        <f>-Sheet1!AI100-Sheet2!AI100</f>
        <v>0</v>
      </c>
      <c r="AK33" s="3">
        <f>-Sheet1!AJ100-Sheet2!AJ100</f>
        <v>0</v>
      </c>
      <c r="AL33" s="3">
        <f>-Sheet1!AK100-Sheet2!AK100</f>
        <v>0</v>
      </c>
      <c r="AM33" s="3">
        <f>-Sheet1!AL100-Sheet2!AL100</f>
        <v>0</v>
      </c>
      <c r="AN33" s="3">
        <f>-Sheet1!AM100-Sheet2!AM100</f>
        <v>0</v>
      </c>
      <c r="AO33" s="3">
        <f>-Sheet1!AN100-Sheet2!AN100</f>
        <v>0</v>
      </c>
      <c r="AP33" s="3">
        <f>-Sheet1!AO100-Sheet2!AO100</f>
        <v>0</v>
      </c>
      <c r="AQ33" s="3">
        <f>-Sheet1!AP100-Sheet2!AP100</f>
        <v>0</v>
      </c>
      <c r="AR33" s="3">
        <f>-Sheet1!AQ100-Sheet2!AQ100</f>
        <v>0</v>
      </c>
      <c r="AS33" s="3">
        <f>-Sheet1!AR100-Sheet2!AR100</f>
        <v>0</v>
      </c>
      <c r="AT33" s="3">
        <f>-Sheet1!AS100-Sheet2!AS100</f>
        <v>0</v>
      </c>
      <c r="AU33" s="3">
        <f>-Sheet1!AT100-Sheet2!AT100</f>
        <v>0</v>
      </c>
      <c r="AV33" s="3">
        <f>-Sheet1!AU100-Sheet2!AU100</f>
        <v>0</v>
      </c>
      <c r="AW33" s="3">
        <f>-Sheet1!AV100-Sheet2!AV100</f>
        <v>0</v>
      </c>
      <c r="AX33" s="3">
        <f>-Sheet1!AW100-Sheet2!AW100</f>
        <v>0</v>
      </c>
      <c r="AY33" s="3">
        <f>-Sheet1!AX100-Sheet2!AX100</f>
        <v>0</v>
      </c>
      <c r="AZ33" s="3">
        <f>-Sheet1!AY100-Sheet2!AY100</f>
        <v>0</v>
      </c>
      <c r="BA33" s="3">
        <f>-Sheet1!AZ100-Sheet2!AZ100</f>
        <v>0</v>
      </c>
      <c r="BB33" s="3">
        <f>-Sheet1!BA100-Sheet2!BA100</f>
        <v>0</v>
      </c>
      <c r="BC33" s="3">
        <f>-Sheet1!BB100-Sheet2!BB100</f>
        <v>0</v>
      </c>
      <c r="BD33" s="3">
        <f>-Sheet1!BC100-Sheet2!BC100</f>
        <v>0</v>
      </c>
      <c r="BE33" s="3">
        <f>-Sheet1!BD100-Sheet2!BD100</f>
        <v>0</v>
      </c>
      <c r="BF33" s="3">
        <f>-Sheet1!BE100-Sheet2!BE100</f>
        <v>0</v>
      </c>
      <c r="BG33" s="3">
        <f>-Sheet1!BF100-Sheet2!BF100</f>
        <v>0</v>
      </c>
      <c r="BH33" s="3">
        <f>-Sheet1!BG100-Sheet2!BG100</f>
        <v>0</v>
      </c>
      <c r="BI33" s="3">
        <f>-Sheet1!BH100-Sheet2!BH100</f>
        <v>0</v>
      </c>
      <c r="BJ33" s="3">
        <f>-Sheet1!BI100-Sheet2!BI100</f>
        <v>0</v>
      </c>
      <c r="BK33" s="3">
        <f>-Sheet1!BJ100-Sheet2!BJ100</f>
        <v>0</v>
      </c>
      <c r="BL33" s="3">
        <f>-Sheet1!BK100-Sheet2!BK100</f>
        <v>0</v>
      </c>
      <c r="BM33" s="3">
        <f>-Sheet1!BL100-Sheet2!BL100</f>
        <v>0</v>
      </c>
      <c r="BN33" s="3">
        <f>-Sheet1!BM100-Sheet2!BM100</f>
        <v>0</v>
      </c>
      <c r="BO33" s="3">
        <f>-Sheet1!BN100-Sheet2!BN100</f>
        <v>0</v>
      </c>
      <c r="BP33" s="3">
        <f>-Sheet1!BO100-Sheet2!BO100</f>
        <v>0</v>
      </c>
      <c r="BQ33" s="3">
        <f>-Sheet1!BP100-Sheet2!BP100</f>
        <v>0</v>
      </c>
      <c r="BR33" s="3">
        <f>-Sheet1!BQ100-Sheet2!BQ100</f>
        <v>0</v>
      </c>
      <c r="BS33" s="3">
        <f>-Sheet1!BR100-Sheet2!BR100</f>
        <v>0</v>
      </c>
      <c r="BT33" s="3">
        <f>-Sheet1!BS100-Sheet2!BS100</f>
        <v>0</v>
      </c>
    </row>
    <row r="34" spans="1:72">
      <c r="B34" s="59" t="s">
        <v>255</v>
      </c>
      <c r="D34" s="3">
        <f>-Sheet1!C101-Sheet2!C101</f>
        <v>-1124611.8260810904</v>
      </c>
      <c r="E34" s="3">
        <f>-Sheet1!D101-Sheet2!D101</f>
        <v>-1461995.4260810902</v>
      </c>
      <c r="F34" s="3">
        <f>-Sheet1!E101-Sheet2!E101</f>
        <v>-1349534.2260810903</v>
      </c>
      <c r="G34" s="3">
        <f>-Sheet1!F101-Sheet2!F101</f>
        <v>-1124611.8260810904</v>
      </c>
      <c r="H34" s="3">
        <f>-Sheet1!G101-Sheet2!G101</f>
        <v>-1237073.0260810903</v>
      </c>
      <c r="I34" s="3">
        <f>-Sheet1!H101-Sheet2!H101</f>
        <v>-1237073.0260810903</v>
      </c>
      <c r="J34" s="3">
        <f>-Sheet1!I101-Sheet2!I101</f>
        <v>-1237073.0260810903</v>
      </c>
      <c r="K34" s="3">
        <f>-Sheet1!J101-Sheet2!J101</f>
        <v>-1237073.0260810903</v>
      </c>
      <c r="L34" s="3">
        <f>-Sheet1!K101-Sheet2!K101</f>
        <v>-1237073.0260810903</v>
      </c>
      <c r="M34" s="3">
        <f>-Sheet1!L101-Sheet2!L101</f>
        <v>-1237073.0260810903</v>
      </c>
      <c r="N34" s="3">
        <f>-Sheet1!M101-Sheet2!M101</f>
        <v>-1237073.0260810903</v>
      </c>
      <c r="O34" s="3">
        <f>-Sheet1!N101-Sheet2!N101</f>
        <v>-1237073.0260810903</v>
      </c>
      <c r="P34" s="3">
        <f>-Sheet1!O101-Sheet2!O101</f>
        <v>-1237073.0260810903</v>
      </c>
      <c r="Q34" s="3">
        <f>-Sheet1!P101-Sheet2!P101</f>
        <v>-1237073.0260810903</v>
      </c>
      <c r="R34" s="3">
        <f>-Sheet1!Q101-Sheet2!Q101</f>
        <v>-1237073.0260810903</v>
      </c>
      <c r="S34" s="3">
        <f>-Sheet1!R101-Sheet2!R101</f>
        <v>-1237073.0260810903</v>
      </c>
      <c r="T34" s="3">
        <f>-Sheet1!S101-Sheet2!S101</f>
        <v>-1237073.0260810903</v>
      </c>
      <c r="U34" s="3">
        <f>-Sheet1!T101-Sheet2!T101</f>
        <v>-1237073.0260810903</v>
      </c>
      <c r="V34" s="3">
        <f>-Sheet1!U101-Sheet2!U101</f>
        <v>-1237073.0260810903</v>
      </c>
      <c r="W34" s="3">
        <f>-Sheet1!V101-Sheet2!V101</f>
        <v>-1124611.8260810904</v>
      </c>
      <c r="X34" s="3">
        <f>-Sheet1!W101-Sheet2!W101</f>
        <v>0</v>
      </c>
      <c r="Y34" s="3">
        <f>-Sheet1!X101-Sheet2!X101</f>
        <v>0</v>
      </c>
      <c r="Z34" s="3">
        <f>-Sheet1!Y101-Sheet2!Y101</f>
        <v>0</v>
      </c>
      <c r="AA34" s="3">
        <f>-Sheet1!Z101-Sheet2!Z101</f>
        <v>0</v>
      </c>
      <c r="AB34" s="3">
        <f>-Sheet1!AA101-Sheet2!AA101</f>
        <v>0</v>
      </c>
      <c r="AC34" s="3">
        <f>-Sheet1!AB101-Sheet2!AB101</f>
        <v>0</v>
      </c>
      <c r="AD34" s="3">
        <f>-Sheet1!AC101-Sheet2!AC101</f>
        <v>0</v>
      </c>
      <c r="AE34" s="3">
        <f>-Sheet1!AD101-Sheet2!AD101</f>
        <v>0</v>
      </c>
      <c r="AF34" s="3">
        <f>-Sheet1!AE101-Sheet2!AE101</f>
        <v>0</v>
      </c>
      <c r="AG34" s="3">
        <f>-Sheet1!AF101-Sheet2!AF101</f>
        <v>0</v>
      </c>
      <c r="AH34" s="3">
        <f>-Sheet1!AG101-Sheet2!AG101</f>
        <v>0</v>
      </c>
      <c r="AI34" s="3">
        <f>-Sheet1!AH101-Sheet2!AH101</f>
        <v>0</v>
      </c>
      <c r="AJ34" s="3">
        <f>-Sheet1!AI101-Sheet2!AI101</f>
        <v>0</v>
      </c>
      <c r="AK34" s="3">
        <f>-Sheet1!AJ101-Sheet2!AJ101</f>
        <v>0</v>
      </c>
      <c r="AL34" s="3">
        <f>-Sheet1!AK101-Sheet2!AK101</f>
        <v>0</v>
      </c>
      <c r="AM34" s="3">
        <f>-Sheet1!AL101-Sheet2!AL101</f>
        <v>0</v>
      </c>
      <c r="AN34" s="3">
        <f>-Sheet1!AM101-Sheet2!AM101</f>
        <v>0</v>
      </c>
      <c r="AO34" s="3">
        <f>-Sheet1!AN101-Sheet2!AN101</f>
        <v>0</v>
      </c>
      <c r="AP34" s="3">
        <f>-Sheet1!AO101-Sheet2!AO101</f>
        <v>0</v>
      </c>
      <c r="AQ34" s="3">
        <f>-Sheet1!AP101-Sheet2!AP101</f>
        <v>0</v>
      </c>
      <c r="AR34" s="3">
        <f>-Sheet1!AQ101-Sheet2!AQ101</f>
        <v>0</v>
      </c>
      <c r="AS34" s="3">
        <f>-Sheet1!AR101-Sheet2!AR101</f>
        <v>0</v>
      </c>
      <c r="AT34" s="3">
        <f>-Sheet1!AS101-Sheet2!AS101</f>
        <v>0</v>
      </c>
      <c r="AU34" s="3">
        <f>-Sheet1!AT101-Sheet2!AT101</f>
        <v>0</v>
      </c>
      <c r="AV34" s="3">
        <f>-Sheet1!AU101-Sheet2!AU101</f>
        <v>0</v>
      </c>
      <c r="AW34" s="3">
        <f>-Sheet1!AV101-Sheet2!AV101</f>
        <v>0</v>
      </c>
      <c r="AX34" s="3">
        <f>-Sheet1!AW101-Sheet2!AW101</f>
        <v>0</v>
      </c>
      <c r="AY34" s="3">
        <f>-Sheet1!AX101-Sheet2!AX101</f>
        <v>0</v>
      </c>
      <c r="AZ34" s="3">
        <f>-Sheet1!AY101-Sheet2!AY101</f>
        <v>0</v>
      </c>
      <c r="BA34" s="3">
        <f>-Sheet1!AZ101-Sheet2!AZ101</f>
        <v>0</v>
      </c>
      <c r="BB34" s="3">
        <f>-Sheet1!BA101-Sheet2!BA101</f>
        <v>0</v>
      </c>
      <c r="BC34" s="3">
        <f>-Sheet1!BB101-Sheet2!BB101</f>
        <v>0</v>
      </c>
      <c r="BD34" s="3">
        <f>-Sheet1!BC101-Sheet2!BC101</f>
        <v>0</v>
      </c>
      <c r="BE34" s="3">
        <f>-Sheet1!BD101-Sheet2!BD101</f>
        <v>0</v>
      </c>
      <c r="BF34" s="3">
        <f>-Sheet1!BE101-Sheet2!BE101</f>
        <v>0</v>
      </c>
      <c r="BG34" s="3">
        <f>-Sheet1!BF101-Sheet2!BF101</f>
        <v>0</v>
      </c>
      <c r="BH34" s="3">
        <f>-Sheet1!BG101-Sheet2!BG101</f>
        <v>0</v>
      </c>
      <c r="BI34" s="3">
        <f>-Sheet1!BH101-Sheet2!BH101</f>
        <v>0</v>
      </c>
      <c r="BJ34" s="3">
        <f>-Sheet1!BI101-Sheet2!BI101</f>
        <v>0</v>
      </c>
      <c r="BK34" s="3">
        <f>-Sheet1!BJ101-Sheet2!BJ101</f>
        <v>0</v>
      </c>
      <c r="BL34" s="3">
        <f>-Sheet1!BK101-Sheet2!BK101</f>
        <v>0</v>
      </c>
      <c r="BM34" s="3">
        <f>-Sheet1!BL101-Sheet2!BL101</f>
        <v>0</v>
      </c>
      <c r="BN34" s="3">
        <f>-Sheet1!BM101-Sheet2!BM101</f>
        <v>0</v>
      </c>
      <c r="BO34" s="3">
        <f>-Sheet1!BN101-Sheet2!BN101</f>
        <v>0</v>
      </c>
      <c r="BP34" s="3">
        <f>-Sheet1!BO101-Sheet2!BO101</f>
        <v>0</v>
      </c>
      <c r="BQ34" s="3">
        <f>-Sheet1!BP101-Sheet2!BP101</f>
        <v>0</v>
      </c>
      <c r="BR34" s="3">
        <f>-Sheet1!BQ101-Sheet2!BQ101</f>
        <v>0</v>
      </c>
      <c r="BS34" s="3">
        <f>-Sheet1!BR101-Sheet2!BR101</f>
        <v>0</v>
      </c>
      <c r="BT34" s="3">
        <f>-Sheet1!BS101-Sheet2!BS101</f>
        <v>0</v>
      </c>
    </row>
    <row r="35" spans="1:72">
      <c r="B35" s="16" t="s">
        <v>47</v>
      </c>
      <c r="D35" s="3">
        <f>-Sheet1!C102-Sheet2!C102</f>
        <v>0</v>
      </c>
      <c r="E35" s="3">
        <f>-Sheet1!D102-Sheet2!D102</f>
        <v>-1499999.9999999998</v>
      </c>
      <c r="F35" s="3">
        <f>-Sheet1!E102-Sheet2!E102</f>
        <v>-1000000.0000000001</v>
      </c>
      <c r="G35" s="3">
        <f>-Sheet1!F102-Sheet2!F102</f>
        <v>0</v>
      </c>
      <c r="H35" s="3">
        <f>-Sheet1!G102-Sheet2!G102</f>
        <v>-500000.00000000006</v>
      </c>
      <c r="I35" s="3">
        <f>-Sheet1!H102-Sheet2!H102</f>
        <v>-500000.00000000006</v>
      </c>
      <c r="J35" s="3">
        <f>-Sheet1!I102-Sheet2!I102</f>
        <v>-500000.00000000006</v>
      </c>
      <c r="K35" s="3">
        <f>-Sheet1!J102-Sheet2!J102</f>
        <v>-500000.00000000006</v>
      </c>
      <c r="L35" s="3">
        <f>-Sheet1!K102-Sheet2!K102</f>
        <v>-500000.00000000006</v>
      </c>
      <c r="M35" s="3">
        <f>-Sheet1!L102-Sheet2!L102</f>
        <v>-500000.00000000006</v>
      </c>
      <c r="N35" s="3">
        <f>-Sheet1!M102-Sheet2!M102</f>
        <v>-500000.00000000006</v>
      </c>
      <c r="O35" s="3">
        <f>-Sheet1!N102-Sheet2!N102</f>
        <v>-500000.00000000006</v>
      </c>
      <c r="P35" s="3">
        <f>-Sheet1!O102-Sheet2!O102</f>
        <v>-500000.00000000006</v>
      </c>
      <c r="Q35" s="3">
        <f>-Sheet1!P102-Sheet2!P102</f>
        <v>-500000.00000000006</v>
      </c>
      <c r="R35" s="3">
        <f>-Sheet1!Q102-Sheet2!Q102</f>
        <v>-500000.00000000006</v>
      </c>
      <c r="S35" s="3">
        <f>-Sheet1!R102-Sheet2!R102</f>
        <v>-500000.00000000006</v>
      </c>
      <c r="T35" s="3">
        <f>-Sheet1!S102-Sheet2!S102</f>
        <v>-500000.00000000006</v>
      </c>
      <c r="U35" s="3">
        <f>-Sheet1!T102-Sheet2!T102</f>
        <v>-500000.00000000006</v>
      </c>
      <c r="V35" s="3">
        <f>-Sheet1!U102-Sheet2!U102</f>
        <v>-500000.00000000006</v>
      </c>
      <c r="W35" s="3">
        <f>-Sheet1!V102-Sheet2!V102</f>
        <v>0</v>
      </c>
      <c r="X35" s="3">
        <f>-Sheet1!W102-Sheet2!W102</f>
        <v>0</v>
      </c>
      <c r="Y35" s="3">
        <f>-Sheet1!X102-Sheet2!X102</f>
        <v>0</v>
      </c>
      <c r="Z35" s="3">
        <f>-Sheet1!Y102-Sheet2!Y102</f>
        <v>0</v>
      </c>
      <c r="AA35" s="3">
        <f>-Sheet1!Z102-Sheet2!Z102</f>
        <v>0</v>
      </c>
      <c r="AB35" s="3">
        <f>-Sheet1!AA102-Sheet2!AA102</f>
        <v>0</v>
      </c>
      <c r="AC35" s="3">
        <f>-Sheet1!AB102-Sheet2!AB102</f>
        <v>0</v>
      </c>
      <c r="AD35" s="3">
        <f>-Sheet1!AC102-Sheet2!AC102</f>
        <v>0</v>
      </c>
      <c r="AE35" s="3">
        <f>-Sheet1!AD102-Sheet2!AD102</f>
        <v>0</v>
      </c>
      <c r="AF35" s="3">
        <f>-Sheet1!AE102-Sheet2!AE102</f>
        <v>0</v>
      </c>
      <c r="AG35" s="3">
        <f>-Sheet1!AF102-Sheet2!AF102</f>
        <v>0</v>
      </c>
      <c r="AH35" s="3">
        <f>-Sheet1!AG102-Sheet2!AG102</f>
        <v>0</v>
      </c>
      <c r="AI35" s="3">
        <f>-Sheet1!AH102-Sheet2!AH102</f>
        <v>0</v>
      </c>
      <c r="AJ35" s="3">
        <f>-Sheet1!AI102-Sheet2!AI102</f>
        <v>0</v>
      </c>
      <c r="AK35" s="3">
        <f>-Sheet1!AJ102-Sheet2!AJ102</f>
        <v>0</v>
      </c>
      <c r="AL35" s="3">
        <f>-Sheet1!AK102-Sheet2!AK102</f>
        <v>0</v>
      </c>
      <c r="AM35" s="3">
        <f>-Sheet1!AL102-Sheet2!AL102</f>
        <v>0</v>
      </c>
      <c r="AN35" s="3">
        <f>-Sheet1!AM102-Sheet2!AM102</f>
        <v>0</v>
      </c>
      <c r="AO35" s="3">
        <f>-Sheet1!AN102-Sheet2!AN102</f>
        <v>0</v>
      </c>
      <c r="AP35" s="3">
        <f>-Sheet1!AO102-Sheet2!AO102</f>
        <v>0</v>
      </c>
      <c r="AQ35" s="3">
        <f>-Sheet1!AP102-Sheet2!AP102</f>
        <v>0</v>
      </c>
      <c r="AR35" s="3">
        <f>-Sheet1!AQ102-Sheet2!AQ102</f>
        <v>0</v>
      </c>
      <c r="AS35" s="3">
        <f>-Sheet1!AR102-Sheet2!AR102</f>
        <v>0</v>
      </c>
      <c r="AT35" s="3">
        <f>-Sheet1!AS102-Sheet2!AS102</f>
        <v>0</v>
      </c>
      <c r="AU35" s="3">
        <f>-Sheet1!AT102-Sheet2!AT102</f>
        <v>0</v>
      </c>
      <c r="AV35" s="3">
        <f>-Sheet1!AU102-Sheet2!AU102</f>
        <v>0</v>
      </c>
      <c r="AW35" s="3">
        <f>-Sheet1!AV102-Sheet2!AV102</f>
        <v>0</v>
      </c>
      <c r="AX35" s="3">
        <f>-Sheet1!AW102-Sheet2!AW102</f>
        <v>0</v>
      </c>
      <c r="AY35" s="3">
        <f>-Sheet1!AX102-Sheet2!AX102</f>
        <v>0</v>
      </c>
      <c r="AZ35" s="3">
        <f>-Sheet1!AY102-Sheet2!AY102</f>
        <v>0</v>
      </c>
      <c r="BA35" s="3">
        <f>-Sheet1!AZ102-Sheet2!AZ102</f>
        <v>0</v>
      </c>
      <c r="BB35" s="3">
        <f>-Sheet1!BA102-Sheet2!BA102</f>
        <v>0</v>
      </c>
      <c r="BC35" s="3">
        <f>-Sheet1!BB102-Sheet2!BB102</f>
        <v>0</v>
      </c>
      <c r="BD35" s="3">
        <f>-Sheet1!BC102-Sheet2!BC102</f>
        <v>0</v>
      </c>
      <c r="BE35" s="3">
        <f>-Sheet1!BD102-Sheet2!BD102</f>
        <v>0</v>
      </c>
      <c r="BF35" s="3">
        <f>-Sheet1!BE102-Sheet2!BE102</f>
        <v>0</v>
      </c>
      <c r="BG35" s="3">
        <f>-Sheet1!BF102-Sheet2!BF102</f>
        <v>0</v>
      </c>
      <c r="BH35" s="3">
        <f>-Sheet1!BG102-Sheet2!BG102</f>
        <v>0</v>
      </c>
      <c r="BI35" s="3">
        <f>-Sheet1!BH102-Sheet2!BH102</f>
        <v>0</v>
      </c>
      <c r="BJ35" s="3">
        <f>-Sheet1!BI102-Sheet2!BI102</f>
        <v>0</v>
      </c>
      <c r="BK35" s="3">
        <f>-Sheet1!BJ102-Sheet2!BJ102</f>
        <v>0</v>
      </c>
      <c r="BL35" s="3">
        <f>-Sheet1!BK102-Sheet2!BK102</f>
        <v>0</v>
      </c>
      <c r="BM35" s="3">
        <f>-Sheet1!BL102-Sheet2!BL102</f>
        <v>0</v>
      </c>
      <c r="BN35" s="3">
        <f>-Sheet1!BM102-Sheet2!BM102</f>
        <v>0</v>
      </c>
      <c r="BO35" s="3">
        <f>-Sheet1!BN102-Sheet2!BN102</f>
        <v>0</v>
      </c>
      <c r="BP35" s="3">
        <f>-Sheet1!BO102-Sheet2!BO102</f>
        <v>0</v>
      </c>
      <c r="BQ35" s="3">
        <f>-Sheet1!BP102-Sheet2!BP102</f>
        <v>0</v>
      </c>
      <c r="BR35" s="3">
        <f>-Sheet1!BQ102-Sheet2!BQ102</f>
        <v>0</v>
      </c>
      <c r="BS35" s="3">
        <f>-Sheet1!BR102-Sheet2!BR102</f>
        <v>0</v>
      </c>
      <c r="BT35" s="3">
        <f>-Sheet1!BS102-Sheet2!BS102</f>
        <v>0</v>
      </c>
    </row>
    <row r="36" spans="1:72">
      <c r="B36" s="16" t="s">
        <v>48</v>
      </c>
      <c r="D36" s="3">
        <f>-Sheet1!C103-Sheet2!C103</f>
        <v>0</v>
      </c>
      <c r="E36" s="3">
        <f>-Sheet1!D103-Sheet2!D103</f>
        <v>-1499999.9999999998</v>
      </c>
      <c r="F36" s="3">
        <f>-Sheet1!E103-Sheet2!E103</f>
        <v>-1000000.0000000001</v>
      </c>
      <c r="G36" s="3">
        <f>-Sheet1!F103-Sheet2!F103</f>
        <v>0</v>
      </c>
      <c r="H36" s="3">
        <f>-Sheet1!G103-Sheet2!G103</f>
        <v>-500000.00000000006</v>
      </c>
      <c r="I36" s="3">
        <f>-Sheet1!H103-Sheet2!H103</f>
        <v>-500000.00000000006</v>
      </c>
      <c r="J36" s="3">
        <f>-Sheet1!I103-Sheet2!I103</f>
        <v>-500000.00000000006</v>
      </c>
      <c r="K36" s="3">
        <f>-Sheet1!J103-Sheet2!J103</f>
        <v>-500000.00000000006</v>
      </c>
      <c r="L36" s="3">
        <f>-Sheet1!K103-Sheet2!K103</f>
        <v>-500000.00000000006</v>
      </c>
      <c r="M36" s="3">
        <f>-Sheet1!L103-Sheet2!L103</f>
        <v>-500000.00000000006</v>
      </c>
      <c r="N36" s="3">
        <f>-Sheet1!M103-Sheet2!M103</f>
        <v>-500000.00000000006</v>
      </c>
      <c r="O36" s="3">
        <f>-Sheet1!N103-Sheet2!N103</f>
        <v>-500000.00000000006</v>
      </c>
      <c r="P36" s="3">
        <f>-Sheet1!O103-Sheet2!O103</f>
        <v>-500000.00000000006</v>
      </c>
      <c r="Q36" s="3">
        <f>-Sheet1!P103-Sheet2!P103</f>
        <v>-500000.00000000006</v>
      </c>
      <c r="R36" s="3">
        <f>-Sheet1!Q103-Sheet2!Q103</f>
        <v>-500000.00000000006</v>
      </c>
      <c r="S36" s="3">
        <f>-Sheet1!R103-Sheet2!R103</f>
        <v>-500000.00000000006</v>
      </c>
      <c r="T36" s="3">
        <f>-Sheet1!S103-Sheet2!S103</f>
        <v>-500000.00000000006</v>
      </c>
      <c r="U36" s="3">
        <f>-Sheet1!T103-Sheet2!T103</f>
        <v>-500000.00000000006</v>
      </c>
      <c r="V36" s="3">
        <f>-Sheet1!U103-Sheet2!U103</f>
        <v>-500000.00000000006</v>
      </c>
      <c r="W36" s="3">
        <f>-Sheet1!V103-Sheet2!V103</f>
        <v>0</v>
      </c>
      <c r="X36" s="3">
        <f>-Sheet1!W103-Sheet2!W103</f>
        <v>0</v>
      </c>
      <c r="Y36" s="3">
        <f>-Sheet1!X103-Sheet2!X103</f>
        <v>0</v>
      </c>
      <c r="Z36" s="3">
        <f>-Sheet1!Y103-Sheet2!Y103</f>
        <v>0</v>
      </c>
      <c r="AA36" s="3">
        <f>-Sheet1!Z103-Sheet2!Z103</f>
        <v>0</v>
      </c>
      <c r="AB36" s="3">
        <f>-Sheet1!AA103-Sheet2!AA103</f>
        <v>0</v>
      </c>
      <c r="AC36" s="3">
        <f>-Sheet1!AB103-Sheet2!AB103</f>
        <v>0</v>
      </c>
      <c r="AD36" s="3">
        <f>-Sheet1!AC103-Sheet2!AC103</f>
        <v>0</v>
      </c>
      <c r="AE36" s="3">
        <f>-Sheet1!AD103-Sheet2!AD103</f>
        <v>0</v>
      </c>
      <c r="AF36" s="3">
        <f>-Sheet1!AE103-Sheet2!AE103</f>
        <v>0</v>
      </c>
      <c r="AG36" s="3">
        <f>-Sheet1!AF103-Sheet2!AF103</f>
        <v>0</v>
      </c>
      <c r="AH36" s="3">
        <f>-Sheet1!AG103-Sheet2!AG103</f>
        <v>0</v>
      </c>
      <c r="AI36" s="3">
        <f>-Sheet1!AH103-Sheet2!AH103</f>
        <v>0</v>
      </c>
      <c r="AJ36" s="3">
        <f>-Sheet1!AI103-Sheet2!AI103</f>
        <v>0</v>
      </c>
      <c r="AK36" s="3">
        <f>-Sheet1!AJ103-Sheet2!AJ103</f>
        <v>0</v>
      </c>
      <c r="AL36" s="3">
        <f>-Sheet1!AK103-Sheet2!AK103</f>
        <v>0</v>
      </c>
      <c r="AM36" s="3">
        <f>-Sheet1!AL103-Sheet2!AL103</f>
        <v>0</v>
      </c>
      <c r="AN36" s="3">
        <f>-Sheet1!AM103-Sheet2!AM103</f>
        <v>0</v>
      </c>
      <c r="AO36" s="3">
        <f>-Sheet1!AN103-Sheet2!AN103</f>
        <v>0</v>
      </c>
      <c r="AP36" s="3">
        <f>-Sheet1!AO103-Sheet2!AO103</f>
        <v>0</v>
      </c>
      <c r="AQ36" s="3">
        <f>-Sheet1!AP103-Sheet2!AP103</f>
        <v>0</v>
      </c>
      <c r="AR36" s="3">
        <f>-Sheet1!AQ103-Sheet2!AQ103</f>
        <v>0</v>
      </c>
      <c r="AS36" s="3">
        <f>-Sheet1!AR103-Sheet2!AR103</f>
        <v>0</v>
      </c>
      <c r="AT36" s="3">
        <f>-Sheet1!AS103-Sheet2!AS103</f>
        <v>0</v>
      </c>
      <c r="AU36" s="3">
        <f>-Sheet1!AT103-Sheet2!AT103</f>
        <v>0</v>
      </c>
      <c r="AV36" s="3">
        <f>-Sheet1!AU103-Sheet2!AU103</f>
        <v>0</v>
      </c>
      <c r="AW36" s="3">
        <f>-Sheet1!AV103-Sheet2!AV103</f>
        <v>0</v>
      </c>
      <c r="AX36" s="3">
        <f>-Sheet1!AW103-Sheet2!AW103</f>
        <v>0</v>
      </c>
      <c r="AY36" s="3">
        <f>-Sheet1!AX103-Sheet2!AX103</f>
        <v>0</v>
      </c>
      <c r="AZ36" s="3">
        <f>-Sheet1!AY103-Sheet2!AY103</f>
        <v>0</v>
      </c>
      <c r="BA36" s="3">
        <f>-Sheet1!AZ103-Sheet2!AZ103</f>
        <v>0</v>
      </c>
      <c r="BB36" s="3">
        <f>-Sheet1!BA103-Sheet2!BA103</f>
        <v>0</v>
      </c>
      <c r="BC36" s="3">
        <f>-Sheet1!BB103-Sheet2!BB103</f>
        <v>0</v>
      </c>
      <c r="BD36" s="3">
        <f>-Sheet1!BC103-Sheet2!BC103</f>
        <v>0</v>
      </c>
      <c r="BE36" s="3">
        <f>-Sheet1!BD103-Sheet2!BD103</f>
        <v>0</v>
      </c>
      <c r="BF36" s="3">
        <f>-Sheet1!BE103-Sheet2!BE103</f>
        <v>0</v>
      </c>
      <c r="BG36" s="3">
        <f>-Sheet1!BF103-Sheet2!BF103</f>
        <v>0</v>
      </c>
      <c r="BH36" s="3">
        <f>-Sheet1!BG103-Sheet2!BG103</f>
        <v>0</v>
      </c>
      <c r="BI36" s="3">
        <f>-Sheet1!BH103-Sheet2!BH103</f>
        <v>0</v>
      </c>
      <c r="BJ36" s="3">
        <f>-Sheet1!BI103-Sheet2!BI103</f>
        <v>0</v>
      </c>
      <c r="BK36" s="3">
        <f>-Sheet1!BJ103-Sheet2!BJ103</f>
        <v>0</v>
      </c>
      <c r="BL36" s="3">
        <f>-Sheet1!BK103-Sheet2!BK103</f>
        <v>0</v>
      </c>
      <c r="BM36" s="3">
        <f>-Sheet1!BL103-Sheet2!BL103</f>
        <v>0</v>
      </c>
      <c r="BN36" s="3">
        <f>-Sheet1!BM103-Sheet2!BM103</f>
        <v>0</v>
      </c>
      <c r="BO36" s="3">
        <f>-Sheet1!BN103-Sheet2!BN103</f>
        <v>0</v>
      </c>
      <c r="BP36" s="3">
        <f>-Sheet1!BO103-Sheet2!BO103</f>
        <v>0</v>
      </c>
      <c r="BQ36" s="3">
        <f>-Sheet1!BP103-Sheet2!BP103</f>
        <v>0</v>
      </c>
      <c r="BR36" s="3">
        <f>-Sheet1!BQ103-Sheet2!BQ103</f>
        <v>0</v>
      </c>
      <c r="BS36" s="3">
        <f>-Sheet1!BR103-Sheet2!BR103</f>
        <v>0</v>
      </c>
      <c r="BT36" s="3">
        <f>-Sheet1!BS103-Sheet2!BS103</f>
        <v>0</v>
      </c>
    </row>
    <row r="37" spans="1:72">
      <c r="B37" s="59" t="s">
        <v>256</v>
      </c>
      <c r="D37" s="3">
        <f>-Sheet1!C104-Sheet2!C104</f>
        <v>0</v>
      </c>
      <c r="E37" s="3">
        <f>-Sheet1!D104-Sheet2!D104</f>
        <v>-1499999.9999999998</v>
      </c>
      <c r="F37" s="3">
        <f>-Sheet1!E104-Sheet2!E104</f>
        <v>-1000000.0000000001</v>
      </c>
      <c r="G37" s="3">
        <f>-Sheet1!F104-Sheet2!F104</f>
        <v>0</v>
      </c>
      <c r="H37" s="3">
        <f>-Sheet1!G104-Sheet2!G104</f>
        <v>-500000.00000000006</v>
      </c>
      <c r="I37" s="3">
        <f>-Sheet1!H104-Sheet2!H104</f>
        <v>-500000.00000000006</v>
      </c>
      <c r="J37" s="3">
        <f>-Sheet1!I104-Sheet2!I104</f>
        <v>-500000.00000000006</v>
      </c>
      <c r="K37" s="3">
        <f>-Sheet1!J104-Sheet2!J104</f>
        <v>-500000.00000000006</v>
      </c>
      <c r="L37" s="3">
        <f>-Sheet1!K104-Sheet2!K104</f>
        <v>-500000.00000000006</v>
      </c>
      <c r="M37" s="3">
        <f>-Sheet1!L104-Sheet2!L104</f>
        <v>-500000.00000000006</v>
      </c>
      <c r="N37" s="3">
        <f>-Sheet1!M104-Sheet2!M104</f>
        <v>-500000.00000000006</v>
      </c>
      <c r="O37" s="3">
        <f>-Sheet1!N104-Sheet2!N104</f>
        <v>-500000.00000000006</v>
      </c>
      <c r="P37" s="3">
        <f>-Sheet1!O104-Sheet2!O104</f>
        <v>-500000.00000000006</v>
      </c>
      <c r="Q37" s="3">
        <f>-Sheet1!P104-Sheet2!P104</f>
        <v>-500000.00000000006</v>
      </c>
      <c r="R37" s="3">
        <f>-Sheet1!Q104-Sheet2!Q104</f>
        <v>-500000.00000000006</v>
      </c>
      <c r="S37" s="3">
        <f>-Sheet1!R104-Sheet2!R104</f>
        <v>-500000.00000000006</v>
      </c>
      <c r="T37" s="3">
        <f>-Sheet1!S104-Sheet2!S104</f>
        <v>-500000.00000000006</v>
      </c>
      <c r="U37" s="3">
        <f>-Sheet1!T104-Sheet2!T104</f>
        <v>-500000.00000000006</v>
      </c>
      <c r="V37" s="3">
        <f>-Sheet1!U104-Sheet2!U104</f>
        <v>-500000.00000000006</v>
      </c>
      <c r="W37" s="3">
        <f>-Sheet1!V104-Sheet2!V104</f>
        <v>0</v>
      </c>
      <c r="X37" s="3">
        <f>-Sheet1!W104-Sheet2!W104</f>
        <v>0</v>
      </c>
      <c r="Y37" s="3">
        <f>-Sheet1!X104-Sheet2!X104</f>
        <v>0</v>
      </c>
      <c r="Z37" s="3">
        <f>-Sheet1!Y104-Sheet2!Y104</f>
        <v>0</v>
      </c>
      <c r="AA37" s="3">
        <f>-Sheet1!Z104-Sheet2!Z104</f>
        <v>0</v>
      </c>
      <c r="AB37" s="3">
        <f>-Sheet1!AA104-Sheet2!AA104</f>
        <v>0</v>
      </c>
      <c r="AC37" s="3">
        <f>-Sheet1!AB104-Sheet2!AB104</f>
        <v>0</v>
      </c>
      <c r="AD37" s="3">
        <f>-Sheet1!AC104-Sheet2!AC104</f>
        <v>0</v>
      </c>
      <c r="AE37" s="3">
        <f>-Sheet1!AD104-Sheet2!AD104</f>
        <v>0</v>
      </c>
      <c r="AF37" s="3">
        <f>-Sheet1!AE104-Sheet2!AE104</f>
        <v>0</v>
      </c>
      <c r="AG37" s="3">
        <f>-Sheet1!AF104-Sheet2!AF104</f>
        <v>0</v>
      </c>
      <c r="AH37" s="3">
        <f>-Sheet1!AG104-Sheet2!AG104</f>
        <v>0</v>
      </c>
      <c r="AI37" s="3">
        <f>-Sheet1!AH104-Sheet2!AH104</f>
        <v>0</v>
      </c>
      <c r="AJ37" s="3">
        <f>-Sheet1!AI104-Sheet2!AI104</f>
        <v>0</v>
      </c>
      <c r="AK37" s="3">
        <f>-Sheet1!AJ104-Sheet2!AJ104</f>
        <v>0</v>
      </c>
      <c r="AL37" s="3">
        <f>-Sheet1!AK104-Sheet2!AK104</f>
        <v>0</v>
      </c>
      <c r="AM37" s="3">
        <f>-Sheet1!AL104-Sheet2!AL104</f>
        <v>0</v>
      </c>
      <c r="AN37" s="3">
        <f>-Sheet1!AM104-Sheet2!AM104</f>
        <v>0</v>
      </c>
      <c r="AO37" s="3">
        <f>-Sheet1!AN104-Sheet2!AN104</f>
        <v>0</v>
      </c>
      <c r="AP37" s="3">
        <f>-Sheet1!AO104-Sheet2!AO104</f>
        <v>0</v>
      </c>
      <c r="AQ37" s="3">
        <f>-Sheet1!AP104-Sheet2!AP104</f>
        <v>0</v>
      </c>
      <c r="AR37" s="3">
        <f>-Sheet1!AQ104-Sheet2!AQ104</f>
        <v>0</v>
      </c>
      <c r="AS37" s="3">
        <f>-Sheet1!AR104-Sheet2!AR104</f>
        <v>0</v>
      </c>
      <c r="AT37" s="3">
        <f>-Sheet1!AS104-Sheet2!AS104</f>
        <v>0</v>
      </c>
      <c r="AU37" s="3">
        <f>-Sheet1!AT104-Sheet2!AT104</f>
        <v>0</v>
      </c>
      <c r="AV37" s="3">
        <f>-Sheet1!AU104-Sheet2!AU104</f>
        <v>0</v>
      </c>
      <c r="AW37" s="3">
        <f>-Sheet1!AV104-Sheet2!AV104</f>
        <v>0</v>
      </c>
      <c r="AX37" s="3">
        <f>-Sheet1!AW104-Sheet2!AW104</f>
        <v>0</v>
      </c>
      <c r="AY37" s="3">
        <f>-Sheet1!AX104-Sheet2!AX104</f>
        <v>0</v>
      </c>
      <c r="AZ37" s="3">
        <f>-Sheet1!AY104-Sheet2!AY104</f>
        <v>0</v>
      </c>
      <c r="BA37" s="3">
        <f>-Sheet1!AZ104-Sheet2!AZ104</f>
        <v>0</v>
      </c>
      <c r="BB37" s="3">
        <f>-Sheet1!BA104-Sheet2!BA104</f>
        <v>0</v>
      </c>
      <c r="BC37" s="3">
        <f>-Sheet1!BB104-Sheet2!BB104</f>
        <v>0</v>
      </c>
      <c r="BD37" s="3">
        <f>-Sheet1!BC104-Sheet2!BC104</f>
        <v>0</v>
      </c>
      <c r="BE37" s="3">
        <f>-Sheet1!BD104-Sheet2!BD104</f>
        <v>0</v>
      </c>
      <c r="BF37" s="3">
        <f>-Sheet1!BE104-Sheet2!BE104</f>
        <v>0</v>
      </c>
      <c r="BG37" s="3">
        <f>-Sheet1!BF104-Sheet2!BF104</f>
        <v>0</v>
      </c>
      <c r="BH37" s="3">
        <f>-Sheet1!BG104-Sheet2!BG104</f>
        <v>0</v>
      </c>
      <c r="BI37" s="3">
        <f>-Sheet1!BH104-Sheet2!BH104</f>
        <v>0</v>
      </c>
      <c r="BJ37" s="3">
        <f>-Sheet1!BI104-Sheet2!BI104</f>
        <v>0</v>
      </c>
      <c r="BK37" s="3">
        <f>-Sheet1!BJ104-Sheet2!BJ104</f>
        <v>0</v>
      </c>
      <c r="BL37" s="3">
        <f>-Sheet1!BK104-Sheet2!BK104</f>
        <v>0</v>
      </c>
      <c r="BM37" s="3">
        <f>-Sheet1!BL104-Sheet2!BL104</f>
        <v>0</v>
      </c>
      <c r="BN37" s="3">
        <f>-Sheet1!BM104-Sheet2!BM104</f>
        <v>0</v>
      </c>
      <c r="BO37" s="3">
        <f>-Sheet1!BN104-Sheet2!BN104</f>
        <v>0</v>
      </c>
      <c r="BP37" s="3">
        <f>-Sheet1!BO104-Sheet2!BO104</f>
        <v>0</v>
      </c>
      <c r="BQ37" s="3">
        <f>-Sheet1!BP104-Sheet2!BP104</f>
        <v>0</v>
      </c>
      <c r="BR37" s="3">
        <f>-Sheet1!BQ104-Sheet2!BQ104</f>
        <v>0</v>
      </c>
      <c r="BS37" s="3">
        <f>-Sheet1!BR104-Sheet2!BR104</f>
        <v>0</v>
      </c>
      <c r="BT37" s="3">
        <f>-Sheet1!BS104-Sheet2!BS104</f>
        <v>0</v>
      </c>
    </row>
    <row r="38" spans="1:72" ht="15">
      <c r="A38" t="s">
        <v>186</v>
      </c>
      <c r="B38" s="45" t="s">
        <v>198</v>
      </c>
      <c r="C38" t="s">
        <v>199</v>
      </c>
      <c r="D38" s="3">
        <f>D23+D27</f>
        <v>-479371837.69404155</v>
      </c>
      <c r="E38" s="3">
        <f t="shared" ref="E38:BP38" si="14">E23+E27</f>
        <v>-42761283.055830538</v>
      </c>
      <c r="F38" s="3">
        <f t="shared" si="14"/>
        <v>-37548876.65583054</v>
      </c>
      <c r="G38" s="3">
        <f t="shared" si="14"/>
        <v>-27124063.855830543</v>
      </c>
      <c r="H38" s="3">
        <f t="shared" si="14"/>
        <v>-32336470.255830541</v>
      </c>
      <c r="I38" s="3">
        <f t="shared" si="14"/>
        <v>-32336470.255830541</v>
      </c>
      <c r="J38" s="3">
        <f t="shared" si="14"/>
        <v>-32336470.255830541</v>
      </c>
      <c r="K38" s="3">
        <f t="shared" si="14"/>
        <v>-32336470.255830541</v>
      </c>
      <c r="L38" s="3">
        <f t="shared" si="14"/>
        <v>-32336470.255830541</v>
      </c>
      <c r="M38" s="3">
        <f t="shared" si="14"/>
        <v>-32336470.255830541</v>
      </c>
      <c r="N38" s="3">
        <f t="shared" si="14"/>
        <v>-32336470.255830541</v>
      </c>
      <c r="O38" s="3">
        <f t="shared" si="14"/>
        <v>-32336470.255830541</v>
      </c>
      <c r="P38" s="3">
        <f t="shared" si="14"/>
        <v>-32336470.255830541</v>
      </c>
      <c r="Q38" s="3">
        <f t="shared" si="14"/>
        <v>-32336470.255830541</v>
      </c>
      <c r="R38" s="3">
        <f t="shared" si="14"/>
        <v>-32336470.255830541</v>
      </c>
      <c r="S38" s="3">
        <f t="shared" si="14"/>
        <v>-32336470.255830541</v>
      </c>
      <c r="T38" s="3">
        <f t="shared" si="14"/>
        <v>-32336470.255830541</v>
      </c>
      <c r="U38" s="3">
        <f t="shared" si="14"/>
        <v>-32336470.255830541</v>
      </c>
      <c r="V38" s="3">
        <f t="shared" si="14"/>
        <v>-32336470.255830541</v>
      </c>
      <c r="W38" s="3">
        <f t="shared" si="14"/>
        <v>-27124063.855830543</v>
      </c>
      <c r="X38" s="3">
        <f t="shared" si="14"/>
        <v>0</v>
      </c>
      <c r="Y38" s="3">
        <f t="shared" si="14"/>
        <v>0</v>
      </c>
      <c r="Z38" s="3">
        <f t="shared" si="14"/>
        <v>0</v>
      </c>
      <c r="AA38" s="3">
        <f t="shared" si="14"/>
        <v>0</v>
      </c>
      <c r="AB38" s="3">
        <f t="shared" si="14"/>
        <v>0</v>
      </c>
      <c r="AC38" s="3">
        <f t="shared" si="14"/>
        <v>0</v>
      </c>
      <c r="AD38" s="3">
        <f t="shared" si="14"/>
        <v>0</v>
      </c>
      <c r="AE38" s="3">
        <f t="shared" si="14"/>
        <v>0</v>
      </c>
      <c r="AF38" s="3">
        <f t="shared" si="14"/>
        <v>0</v>
      </c>
      <c r="AG38" s="3">
        <f t="shared" si="14"/>
        <v>0</v>
      </c>
      <c r="AH38" s="3">
        <f t="shared" si="14"/>
        <v>0</v>
      </c>
      <c r="AI38" s="3">
        <f t="shared" si="14"/>
        <v>0</v>
      </c>
      <c r="AJ38" s="3">
        <f t="shared" si="14"/>
        <v>0</v>
      </c>
      <c r="AK38" s="3">
        <f t="shared" si="14"/>
        <v>0</v>
      </c>
      <c r="AL38" s="3">
        <f t="shared" si="14"/>
        <v>0</v>
      </c>
      <c r="AM38" s="3">
        <f t="shared" si="14"/>
        <v>0</v>
      </c>
      <c r="AN38" s="3">
        <f t="shared" si="14"/>
        <v>0</v>
      </c>
      <c r="AO38" s="3">
        <f t="shared" si="14"/>
        <v>0</v>
      </c>
      <c r="AP38" s="3">
        <f t="shared" si="14"/>
        <v>0</v>
      </c>
      <c r="AQ38" s="3">
        <f t="shared" si="14"/>
        <v>0</v>
      </c>
      <c r="AR38" s="3">
        <f t="shared" si="14"/>
        <v>0</v>
      </c>
      <c r="AS38" s="3">
        <f t="shared" si="14"/>
        <v>0</v>
      </c>
      <c r="AT38" s="3">
        <f t="shared" si="14"/>
        <v>0</v>
      </c>
      <c r="AU38" s="3">
        <f t="shared" si="14"/>
        <v>0</v>
      </c>
      <c r="AV38" s="3">
        <f t="shared" si="14"/>
        <v>0</v>
      </c>
      <c r="AW38" s="3">
        <f t="shared" si="14"/>
        <v>0</v>
      </c>
      <c r="AX38" s="3">
        <f t="shared" si="14"/>
        <v>0</v>
      </c>
      <c r="AY38" s="3">
        <f t="shared" si="14"/>
        <v>0</v>
      </c>
      <c r="AZ38" s="3">
        <f t="shared" si="14"/>
        <v>0</v>
      </c>
      <c r="BA38" s="3">
        <f t="shared" si="14"/>
        <v>0</v>
      </c>
      <c r="BB38" s="3">
        <f t="shared" si="14"/>
        <v>0</v>
      </c>
      <c r="BC38" s="3">
        <f t="shared" si="14"/>
        <v>0</v>
      </c>
      <c r="BD38" s="3">
        <f t="shared" si="14"/>
        <v>0</v>
      </c>
      <c r="BE38" s="3">
        <f t="shared" si="14"/>
        <v>0</v>
      </c>
      <c r="BF38" s="3">
        <f t="shared" si="14"/>
        <v>0</v>
      </c>
      <c r="BG38" s="3">
        <f t="shared" si="14"/>
        <v>0</v>
      </c>
      <c r="BH38" s="3">
        <f t="shared" si="14"/>
        <v>0</v>
      </c>
      <c r="BI38" s="3">
        <f t="shared" si="14"/>
        <v>0</v>
      </c>
      <c r="BJ38" s="3">
        <f t="shared" si="14"/>
        <v>0</v>
      </c>
      <c r="BK38" s="3">
        <f t="shared" si="14"/>
        <v>0</v>
      </c>
      <c r="BL38" s="3">
        <f t="shared" si="14"/>
        <v>0</v>
      </c>
      <c r="BM38" s="3">
        <f t="shared" si="14"/>
        <v>0</v>
      </c>
      <c r="BN38" s="3">
        <f t="shared" si="14"/>
        <v>0</v>
      </c>
      <c r="BO38" s="3">
        <f t="shared" si="14"/>
        <v>0</v>
      </c>
      <c r="BP38" s="3">
        <f t="shared" si="14"/>
        <v>0</v>
      </c>
      <c r="BQ38" s="3">
        <f t="shared" ref="BQ38:BT38" si="15">BQ23+BQ27</f>
        <v>0</v>
      </c>
      <c r="BR38" s="3">
        <f t="shared" si="15"/>
        <v>0</v>
      </c>
      <c r="BS38" s="3">
        <f t="shared" si="15"/>
        <v>0</v>
      </c>
      <c r="BT38" s="3">
        <f t="shared" si="15"/>
        <v>0</v>
      </c>
    </row>
    <row r="39" spans="1:72" ht="15.75">
      <c r="A39" t="s">
        <v>186</v>
      </c>
      <c r="B39" s="44" t="s">
        <v>200</v>
      </c>
      <c r="C39" t="s">
        <v>201</v>
      </c>
      <c r="D39" s="3">
        <f ca="1">D21+D38</f>
        <v>-479580493.02737486</v>
      </c>
      <c r="E39" s="3">
        <f t="shared" ref="E39:BP39" ca="1" si="16">E21+E38</f>
        <v>-42969938.389163874</v>
      </c>
      <c r="F39" s="3">
        <f t="shared" ca="1" si="16"/>
        <v>-37757531.989163876</v>
      </c>
      <c r="G39" s="3">
        <f t="shared" ca="1" si="16"/>
        <v>-27254473.439163875</v>
      </c>
      <c r="H39" s="3">
        <f t="shared" ca="1" si="16"/>
        <v>-30156943.562122177</v>
      </c>
      <c r="I39" s="3">
        <f t="shared" ca="1" si="16"/>
        <v>-30156943.562122177</v>
      </c>
      <c r="J39" s="3">
        <f t="shared" ca="1" si="16"/>
        <v>-20783716.01012218</v>
      </c>
      <c r="K39" s="3">
        <f t="shared" ca="1" si="16"/>
        <v>-20783716.01012218</v>
      </c>
      <c r="L39" s="3">
        <f t="shared" ca="1" si="16"/>
        <v>3822628.464059636</v>
      </c>
      <c r="M39" s="3">
        <f t="shared" ca="1" si="16"/>
        <v>3822628.464059636</v>
      </c>
      <c r="N39" s="3">
        <f t="shared" ca="1" si="16"/>
        <v>24173755.736786909</v>
      </c>
      <c r="O39" s="3">
        <f t="shared" ca="1" si="16"/>
        <v>24173755.736786909</v>
      </c>
      <c r="P39" s="3">
        <f t="shared" ca="1" si="16"/>
        <v>24173755.736786909</v>
      </c>
      <c r="Q39" s="3">
        <f t="shared" ca="1" si="16"/>
        <v>24173755.736786909</v>
      </c>
      <c r="R39" s="3">
        <f t="shared" ca="1" si="16"/>
        <v>24173780.28540726</v>
      </c>
      <c r="S39" s="3">
        <f t="shared" ca="1" si="16"/>
        <v>27365594.861759439</v>
      </c>
      <c r="T39" s="3">
        <f t="shared" ca="1" si="16"/>
        <v>34293665.56575945</v>
      </c>
      <c r="U39" s="3">
        <f t="shared" ca="1" si="16"/>
        <v>43044450.550486729</v>
      </c>
      <c r="V39" s="3">
        <f t="shared" ca="1" si="16"/>
        <v>39030970.425395817</v>
      </c>
      <c r="W39" s="3">
        <f t="shared" ca="1" si="16"/>
        <v>92005731.779577643</v>
      </c>
      <c r="X39" s="3">
        <f t="shared" ca="1" si="16"/>
        <v>118482327.52631725</v>
      </c>
      <c r="Y39" s="3">
        <f t="shared" ca="1" si="16"/>
        <v>143532304.72631726</v>
      </c>
      <c r="Z39" s="3">
        <f t="shared" ca="1" si="16"/>
        <v>143532304.72631726</v>
      </c>
      <c r="AA39" s="3">
        <f t="shared" ca="1" si="16"/>
        <v>140682304.72631726</v>
      </c>
      <c r="AB39" s="3">
        <f t="shared" ca="1" si="16"/>
        <v>140682304.72631726</v>
      </c>
      <c r="AC39" s="3">
        <f t="shared" ca="1" si="16"/>
        <v>138307308.52631724</v>
      </c>
      <c r="AD39" s="3">
        <f t="shared" ca="1" si="16"/>
        <v>138307446.57679865</v>
      </c>
      <c r="AE39" s="3">
        <f t="shared" ca="1" si="16"/>
        <v>143155773.87838182</v>
      </c>
      <c r="AF39" s="3">
        <f t="shared" ca="1" si="16"/>
        <v>154986223.93801823</v>
      </c>
      <c r="AG39" s="3">
        <f t="shared" ca="1" si="16"/>
        <v>156219754.75547275</v>
      </c>
      <c r="AH39" s="3">
        <f t="shared" ca="1" si="16"/>
        <v>155513932.06165463</v>
      </c>
      <c r="AI39" s="3">
        <f t="shared" ca="1" si="16"/>
        <v>159018140.31401819</v>
      </c>
      <c r="AJ39" s="3">
        <f t="shared" ca="1" si="16"/>
        <v>156812685.76856363</v>
      </c>
      <c r="AK39" s="3">
        <f t="shared" ca="1" si="16"/>
        <v>156812685.76856363</v>
      </c>
      <c r="AL39" s="3">
        <f t="shared" ca="1" si="16"/>
        <v>150916117.17539394</v>
      </c>
      <c r="AM39" s="3">
        <f t="shared" ca="1" si="16"/>
        <v>150916117.17539394</v>
      </c>
      <c r="AN39" s="3">
        <f t="shared" ca="1" si="16"/>
        <v>128084808.65175757</v>
      </c>
      <c r="AO39" s="3">
        <f t="shared" ca="1" si="16"/>
        <v>128084808.65175757</v>
      </c>
      <c r="AP39" s="3">
        <f t="shared" ca="1" si="16"/>
        <v>69481906.837939411</v>
      </c>
      <c r="AQ39" s="3">
        <f t="shared" ca="1" si="16"/>
        <v>70098672.24666667</v>
      </c>
      <c r="AR39" s="3">
        <f t="shared" ca="1" si="16"/>
        <v>29222763.155757576</v>
      </c>
      <c r="AS39" s="3">
        <f t="shared" ca="1" si="16"/>
        <v>29222763.155757576</v>
      </c>
      <c r="AT39" s="3">
        <f t="shared" ca="1" si="16"/>
        <v>29222763.155757576</v>
      </c>
      <c r="AU39" s="3">
        <f t="shared" ca="1" si="16"/>
        <v>29222763.155757576</v>
      </c>
      <c r="AV39" s="3">
        <f t="shared" ca="1" si="16"/>
        <v>29222763.155757576</v>
      </c>
      <c r="AW39" s="3">
        <f t="shared" ca="1" si="16"/>
        <v>29222763.155757576</v>
      </c>
      <c r="AX39" s="3">
        <f t="shared" ca="1" si="16"/>
        <v>21146927.075757578</v>
      </c>
      <c r="AY39" s="3">
        <f t="shared" ca="1" si="16"/>
        <v>21146927.075757578</v>
      </c>
      <c r="AZ39" s="3">
        <f t="shared" ca="1" si="16"/>
        <v>-52163.833333333336</v>
      </c>
      <c r="BA39" s="3" t="e">
        <f t="shared" ca="1" si="16"/>
        <v>#DIV/0!</v>
      </c>
      <c r="BB39" s="3">
        <f t="shared" ca="1" si="16"/>
        <v>-65684937.015882306</v>
      </c>
      <c r="BC39" s="3">
        <f t="shared" ca="1" si="16"/>
        <v>-26081.916666666668</v>
      </c>
      <c r="BD39" s="3">
        <f t="shared" ca="1" si="16"/>
        <v>0</v>
      </c>
      <c r="BE39" s="3">
        <f t="shared" ca="1" si="16"/>
        <v>0</v>
      </c>
      <c r="BF39" s="3" t="e">
        <f t="shared" ca="1" si="16"/>
        <v>#DIV/0!</v>
      </c>
      <c r="BG39" s="3">
        <f t="shared" ca="1" si="16"/>
        <v>0</v>
      </c>
      <c r="BH39" s="3">
        <f t="shared" ca="1" si="16"/>
        <v>0</v>
      </c>
      <c r="BI39" s="3">
        <f t="shared" ca="1" si="16"/>
        <v>0</v>
      </c>
      <c r="BJ39" s="3">
        <f t="shared" ca="1" si="16"/>
        <v>0</v>
      </c>
      <c r="BK39" s="3">
        <f t="shared" ca="1" si="16"/>
        <v>0</v>
      </c>
      <c r="BL39" s="3">
        <f t="shared" ca="1" si="16"/>
        <v>0</v>
      </c>
      <c r="BM39" s="3">
        <f t="shared" ca="1" si="16"/>
        <v>0</v>
      </c>
      <c r="BN39" s="3">
        <f t="shared" ca="1" si="16"/>
        <v>0</v>
      </c>
      <c r="BO39" s="3">
        <f t="shared" ca="1" si="16"/>
        <v>0</v>
      </c>
      <c r="BP39" s="3">
        <f t="shared" ca="1" si="16"/>
        <v>0</v>
      </c>
      <c r="BQ39" s="3">
        <f t="shared" ref="BQ39:BT39" ca="1" si="17">BQ21+BQ38</f>
        <v>0</v>
      </c>
      <c r="BR39" s="3">
        <f t="shared" ca="1" si="17"/>
        <v>0</v>
      </c>
      <c r="BS39" s="3">
        <f t="shared" ca="1" si="17"/>
        <v>0</v>
      </c>
      <c r="BT39" s="3">
        <f t="shared" ca="1" si="17"/>
        <v>0</v>
      </c>
    </row>
    <row r="40" spans="1:72" ht="15.75">
      <c r="A40">
        <v>5</v>
      </c>
      <c r="B40" s="44" t="s">
        <v>202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</row>
    <row r="41" spans="1:72" ht="15">
      <c r="A41">
        <v>5.0999999999999996</v>
      </c>
      <c r="B41" s="45" t="s">
        <v>202</v>
      </c>
      <c r="C41" t="s">
        <v>203</v>
      </c>
      <c r="D41" s="3">
        <f ca="1">-(Sheet1!D218+Sheet1!D219)-(Sheet2!D218+Sheet2!D219)</f>
        <v>0</v>
      </c>
      <c r="E41" s="3">
        <f ca="1">-(Sheet1!E218+Sheet1!E219)-(Sheet2!E218+Sheet2!E219)</f>
        <v>0</v>
      </c>
      <c r="F41" s="3">
        <f ca="1">-(Sheet1!F218+Sheet1!F219)-(Sheet2!F218+Sheet2!F219)</f>
        <v>0</v>
      </c>
      <c r="G41" s="3">
        <f ca="1">-(Sheet1!G218+Sheet1!G219)-(Sheet2!G218+Sheet2!G219)</f>
        <v>0</v>
      </c>
      <c r="H41" s="3">
        <f ca="1">-(Sheet1!H218+Sheet1!H219)-(Sheet2!H218+Sheet2!H219)</f>
        <v>-94388.335363636375</v>
      </c>
      <c r="I41" s="3">
        <f ca="1">-(Sheet1!I218+Sheet1!I219)-(Sheet2!I218+Sheet2!I219)</f>
        <v>-94388.335363636375</v>
      </c>
      <c r="J41" s="3">
        <f ca="1">-(Sheet1!J218+Sheet1!J219)-(Sheet2!J218+Sheet2!J219)</f>
        <v>-407757.73336363636</v>
      </c>
      <c r="K41" s="3">
        <f ca="1">-(Sheet1!K218+Sheet1!K219)-(Sheet2!K218+Sheet2!K219)</f>
        <v>-407757.73336363636</v>
      </c>
      <c r="L41" s="3">
        <f ca="1">-(Sheet1!L218+Sheet1!L219)-(Sheet2!L218+Sheet2!L219)</f>
        <v>-1160976.8364545451</v>
      </c>
      <c r="M41" s="3">
        <f ca="1">-(Sheet1!M218+Sheet1!M219)-(Sheet2!M218+Sheet2!M219)</f>
        <v>-1160976.8364545451</v>
      </c>
      <c r="N41" s="3">
        <f ca="1">-(Sheet1!N218+Sheet1!N219)-(Sheet2!N218+Sheet2!N219)</f>
        <v>-1783940.4728181819</v>
      </c>
      <c r="O41" s="3">
        <f ca="1">-(Sheet1!O218+Sheet1!O219)-(Sheet2!O218+Sheet2!O219)</f>
        <v>-1783940.4728181819</v>
      </c>
      <c r="P41" s="3">
        <f ca="1">-(Sheet1!P218+Sheet1!P219)-(Sheet2!P218+Sheet2!P219)</f>
        <v>-1783940.4728181819</v>
      </c>
      <c r="Q41" s="3">
        <f ca="1">-(Sheet1!Q218+Sheet1!Q219)-(Sheet2!Q218+Sheet2!Q219)</f>
        <v>-1783940.4728181819</v>
      </c>
      <c r="R41" s="3">
        <f ca="1">-(Sheet1!R218+Sheet1!R219)-(Sheet2!R218+Sheet2!R219)</f>
        <v>-1783941.5110909091</v>
      </c>
      <c r="S41" s="3">
        <f ca="1">-(Sheet1!S218+Sheet1!S219)-(Sheet2!S218+Sheet2!S219)</f>
        <v>-1917875.6357727272</v>
      </c>
      <c r="T41" s="3">
        <f ca="1">-(Sheet1!T218+Sheet1!T219)-(Sheet2!T218+Sheet2!T219)</f>
        <v>-2161661.956772727</v>
      </c>
      <c r="U41" s="3">
        <f ca="1">-(Sheet1!U218+Sheet1!U219)-(Sheet2!U218+Sheet2!U219)</f>
        <v>-2429530.2061363636</v>
      </c>
      <c r="V41" s="3">
        <f ca="1">-(Sheet1!V218+Sheet1!V219)-(Sheet2!V218+Sheet2!V219)</f>
        <v>-2965112.1175909094</v>
      </c>
      <c r="W41" s="3">
        <f ca="1">-(Sheet1!W218+Sheet1!W219)-(Sheet2!W218+Sheet2!W219)</f>
        <v>-3768716.8656818182</v>
      </c>
      <c r="X41" s="3">
        <f ca="1">-(Sheet1!X218+Sheet1!X219)-(Sheet2!X218+Sheet2!X219)</f>
        <v>-4515696.4111363636</v>
      </c>
      <c r="Y41" s="3">
        <f ca="1">-(Sheet1!Y218+Sheet1!Y219)-(Sheet2!Y218+Sheet2!Y219)</f>
        <v>-4515696.4111363636</v>
      </c>
      <c r="Z41" s="3">
        <f ca="1">-(Sheet1!Z218+Sheet1!Z219)-(Sheet2!Z218+Sheet2!Z219)</f>
        <v>-4515696.4111363636</v>
      </c>
      <c r="AA41" s="3">
        <f ca="1">-(Sheet1!AA218+Sheet1!AA219)-(Sheet2!AA218+Sheet2!AA219)</f>
        <v>-4515696.4111363636</v>
      </c>
      <c r="AB41" s="3">
        <f ca="1">-(Sheet1!AB218+Sheet1!AB219)-(Sheet2!AB218+Sheet2!AB219)</f>
        <v>-4515696.4111363636</v>
      </c>
      <c r="AC41" s="3">
        <f ca="1">-(Sheet1!AC218+Sheet1!AC219)-(Sheet2!AC218+Sheet2!AC219)</f>
        <v>-4515696.4111363636</v>
      </c>
      <c r="AD41" s="3">
        <f ca="1">-(Sheet1!AD218+Sheet1!AD219)-(Sheet2!AD218+Sheet2!AD219)</f>
        <v>-4515701.8332272731</v>
      </c>
      <c r="AE41" s="3">
        <f ca="1">-(Sheet1!AE218+Sheet1!AE219)-(Sheet2!AE218+Sheet2!AE219)</f>
        <v>-4668515.6207727268</v>
      </c>
      <c r="AF41" s="3">
        <f ca="1">-(Sheet1!AF218+Sheet1!AF219)-(Sheet2!AF218+Sheet2!AF219)</f>
        <v>-5027593.7065909104</v>
      </c>
      <c r="AG41" s="3">
        <f ca="1">-(Sheet1!AG218+Sheet1!AG219)-(Sheet2!AG218+Sheet2!AG219)</f>
        <v>-5065353.0323181814</v>
      </c>
      <c r="AH41" s="3">
        <f ca="1">-(Sheet1!AH218+Sheet1!AH219)-(Sheet2!AH218+Sheet2!AH219)</f>
        <v>-5043748.6534090918</v>
      </c>
      <c r="AI41" s="3">
        <f ca="1">-(Sheet1!AI218+Sheet1!AI219)-(Sheet2!AI218+Sheet2!AI219)</f>
        <v>-5157026.6305909082</v>
      </c>
      <c r="AJ41" s="3">
        <f ca="1">-(Sheet1!AJ218+Sheet1!AJ219)-(Sheet2!AJ218+Sheet2!AJ219)</f>
        <v>-5084924.3578636367</v>
      </c>
      <c r="AK41" s="3">
        <f ca="1">-(Sheet1!AK218+Sheet1!AK219)-(Sheet2!AK218+Sheet2!AK219)</f>
        <v>-5084924.3578636367</v>
      </c>
      <c r="AL41" s="3">
        <f ca="1">-(Sheet1!AL218+Sheet1!AL219)-(Sheet2!AL218+Sheet2!AL219)</f>
        <v>-4837716.8128636368</v>
      </c>
      <c r="AM41" s="3">
        <f ca="1">-(Sheet1!AM218+Sheet1!AM219)-(Sheet2!AM218+Sheet2!AM219)</f>
        <v>-4837716.8128636368</v>
      </c>
      <c r="AN41" s="3">
        <f ca="1">-(Sheet1!AN218+Sheet1!AN219)-(Sheet2!AN218+Sheet2!AN219)</f>
        <v>-4083733.5410454553</v>
      </c>
      <c r="AO41" s="3">
        <f ca="1">-(Sheet1!AO218+Sheet1!AO219)-(Sheet2!AO218+Sheet2!AO219)</f>
        <v>-4083733.5410454553</v>
      </c>
      <c r="AP41" s="3">
        <f ca="1">-(Sheet1!AP218+Sheet1!AP219)-(Sheet2!AP218+Sheet2!AP219)</f>
        <v>-2211140.382136364</v>
      </c>
      <c r="AQ41" s="3">
        <f ca="1">-(Sheet1!AQ218+Sheet1!AQ219)-(Sheet2!AQ218+Sheet2!AQ219)</f>
        <v>-2230020.0449999999</v>
      </c>
      <c r="AR41" s="3">
        <f ca="1">-(Sheet1!AR218+Sheet1!AR219)-(Sheet2!AR218+Sheet2!AR219)</f>
        <v>-896127.99954545451</v>
      </c>
      <c r="AS41" s="3">
        <f ca="1">-(Sheet1!AS218+Sheet1!AS219)-(Sheet2!AS218+Sheet2!AS219)</f>
        <v>-896127.99954545451</v>
      </c>
      <c r="AT41" s="3">
        <f ca="1">-(Sheet1!AT218+Sheet1!AT219)-(Sheet2!AT218+Sheet2!AT219)</f>
        <v>-896127.99954545451</v>
      </c>
      <c r="AU41" s="3">
        <f ca="1">-(Sheet1!AU218+Sheet1!AU219)-(Sheet2!AU218+Sheet2!AU219)</f>
        <v>-896127.99954545451</v>
      </c>
      <c r="AV41" s="3">
        <f ca="1">-(Sheet1!AV218+Sheet1!AV219)-(Sheet2!AV218+Sheet2!AV219)</f>
        <v>-896127.99954545451</v>
      </c>
      <c r="AW41" s="3">
        <f ca="1">-(Sheet1!AW218+Sheet1!AW219)-(Sheet2!AW218+Sheet2!AW219)</f>
        <v>-896127.99954545451</v>
      </c>
      <c r="AX41" s="3">
        <f ca="1">-(Sheet1!AX218+Sheet1!AX219)-(Sheet2!AX218+Sheet2!AX219)</f>
        <v>-648920.45454545459</v>
      </c>
      <c r="AY41" s="3">
        <f ca="1">-(Sheet1!AY218+Sheet1!AY219)-(Sheet2!AY218+Sheet2!AY219)</f>
        <v>-648920.45454545459</v>
      </c>
      <c r="AZ41" s="3">
        <f ca="1">-(Sheet1!AZ218+Sheet1!AZ219)-(Sheet2!AZ218+Sheet2!AZ219)</f>
        <v>0</v>
      </c>
      <c r="BA41" s="3" t="e">
        <f ca="1">-(Sheet1!BA218+Sheet1!BA219)-(Sheet2!BA218+Sheet2!BA219)</f>
        <v>#DIV/0!</v>
      </c>
      <c r="BB41" s="3">
        <f ca="1">-(Sheet1!BB218+Sheet1!BB219)-(Sheet2!BB218+Sheet2!BB219)</f>
        <v>3955546.5980554065</v>
      </c>
      <c r="BC41" s="3">
        <f ca="1">-(Sheet1!BC218+Sheet1!BC219)-(Sheet2!BC218+Sheet2!BC219)</f>
        <v>0</v>
      </c>
      <c r="BD41" s="3">
        <f ca="1">-(Sheet1!BD218+Sheet1!BD219)-(Sheet2!BD218+Sheet2!BD219)</f>
        <v>0</v>
      </c>
      <c r="BE41" s="3">
        <f ca="1">-(Sheet1!BE218+Sheet1!BE219)-(Sheet2!BE218+Sheet2!BE219)</f>
        <v>0</v>
      </c>
      <c r="BF41" s="3" t="e">
        <f ca="1">-(Sheet1!BF218+Sheet1!BF219)-(Sheet2!BF218+Sheet2!BF219)</f>
        <v>#DIV/0!</v>
      </c>
      <c r="BG41" s="3">
        <f ca="1">-(Sheet1!BG218+Sheet1!BG219)-(Sheet2!BG218+Sheet2!BG219)</f>
        <v>0</v>
      </c>
      <c r="BH41" s="3">
        <f ca="1">-(Sheet1!BH218+Sheet1!BH219)-(Sheet2!BH218+Sheet2!BH219)</f>
        <v>0</v>
      </c>
      <c r="BI41" s="3">
        <f ca="1">-(Sheet1!BI218+Sheet1!BI219)-(Sheet2!BI218+Sheet2!BI219)</f>
        <v>0</v>
      </c>
      <c r="BJ41" s="3">
        <f ca="1">-(Sheet1!BJ218+Sheet1!BJ219)-(Sheet2!BJ218+Sheet2!BJ219)</f>
        <v>0</v>
      </c>
      <c r="BK41" s="3">
        <f ca="1">-(Sheet1!BK218+Sheet1!BK219)-(Sheet2!BK218+Sheet2!BK219)</f>
        <v>0</v>
      </c>
      <c r="BL41" s="3">
        <f ca="1">-(Sheet1!BL218+Sheet1!BL219)-(Sheet2!BL218+Sheet2!BL219)</f>
        <v>0</v>
      </c>
      <c r="BM41" s="3">
        <f ca="1">-(Sheet1!BM218+Sheet1!BM219)-(Sheet2!BM218+Sheet2!BM219)</f>
        <v>0</v>
      </c>
      <c r="BN41" s="3">
        <f ca="1">-(Sheet1!BN218+Sheet1!BN219)-(Sheet2!BN218+Sheet2!BN219)</f>
        <v>0</v>
      </c>
      <c r="BO41" s="3">
        <f ca="1">-(Sheet1!BO218+Sheet1!BO219)-(Sheet2!BO218+Sheet2!BO219)</f>
        <v>0</v>
      </c>
      <c r="BP41" s="3">
        <f ca="1">-(Sheet1!BP218+Sheet1!BP219)-(Sheet2!BP218+Sheet2!BP219)</f>
        <v>0</v>
      </c>
      <c r="BQ41" s="3">
        <f ca="1">-(Sheet1!BQ218+Sheet1!BQ219)-(Sheet2!BQ218+Sheet2!BQ219)</f>
        <v>0</v>
      </c>
      <c r="BR41" s="3" t="e">
        <f ca="1">-(Sheet1!BR218+Sheet1!BR219)-(Sheet2!BR218+Sheet2!BR219)</f>
        <v>#DIV/0!</v>
      </c>
      <c r="BS41" s="3">
        <f ca="1">-(Sheet1!BS218+Sheet1!BS219)-(Sheet2!BS218+Sheet2!BS219)</f>
        <v>0</v>
      </c>
      <c r="BT41" s="3">
        <f ca="1">-(Sheet1!BT218+Sheet1!BT219)-(Sheet2!BT218+Sheet2!BT219)</f>
        <v>0</v>
      </c>
    </row>
    <row r="42" spans="1:72" ht="15">
      <c r="A42" t="s">
        <v>186</v>
      </c>
      <c r="B42" s="45" t="s">
        <v>204</v>
      </c>
      <c r="C42" t="s">
        <v>205</v>
      </c>
      <c r="D42" s="3">
        <f ca="1">D39+D41</f>
        <v>-479580493.02737486</v>
      </c>
      <c r="E42" s="3">
        <f t="shared" ref="E42:BP42" ca="1" si="18">E39+E41</f>
        <v>-42969938.389163874</v>
      </c>
      <c r="F42" s="3">
        <f t="shared" ca="1" si="18"/>
        <v>-37757531.989163876</v>
      </c>
      <c r="G42" s="3">
        <f t="shared" ca="1" si="18"/>
        <v>-27254473.439163875</v>
      </c>
      <c r="H42" s="3">
        <f t="shared" ca="1" si="18"/>
        <v>-30251331.897485815</v>
      </c>
      <c r="I42" s="3">
        <f t="shared" ca="1" si="18"/>
        <v>-30251331.897485815</v>
      </c>
      <c r="J42" s="3">
        <f t="shared" ca="1" si="18"/>
        <v>-21191473.743485816</v>
      </c>
      <c r="K42" s="3">
        <f t="shared" ca="1" si="18"/>
        <v>-21191473.743485816</v>
      </c>
      <c r="L42" s="3">
        <f t="shared" ca="1" si="18"/>
        <v>2661651.6276050908</v>
      </c>
      <c r="M42" s="3">
        <f t="shared" ca="1" si="18"/>
        <v>2661651.6276050908</v>
      </c>
      <c r="N42" s="3">
        <f t="shared" ca="1" si="18"/>
        <v>22389815.263968728</v>
      </c>
      <c r="O42" s="3">
        <f t="shared" ca="1" si="18"/>
        <v>22389815.263968728</v>
      </c>
      <c r="P42" s="3">
        <f t="shared" ca="1" si="18"/>
        <v>22389815.263968728</v>
      </c>
      <c r="Q42" s="3">
        <f t="shared" ca="1" si="18"/>
        <v>22389815.263968728</v>
      </c>
      <c r="R42" s="3">
        <f t="shared" ca="1" si="18"/>
        <v>22389838.774316352</v>
      </c>
      <c r="S42" s="3">
        <f t="shared" ca="1" si="18"/>
        <v>25447719.225986712</v>
      </c>
      <c r="T42" s="3">
        <f t="shared" ca="1" si="18"/>
        <v>32132003.608986724</v>
      </c>
      <c r="U42" s="3">
        <f t="shared" ca="1" si="18"/>
        <v>40614920.344350368</v>
      </c>
      <c r="V42" s="3">
        <f t="shared" ca="1" si="18"/>
        <v>36065858.307804905</v>
      </c>
      <c r="W42" s="3">
        <f t="shared" ca="1" si="18"/>
        <v>88237014.913895831</v>
      </c>
      <c r="X42" s="3">
        <f t="shared" ca="1" si="18"/>
        <v>113966631.11518089</v>
      </c>
      <c r="Y42" s="3">
        <f t="shared" ca="1" si="18"/>
        <v>139016608.3151809</v>
      </c>
      <c r="Z42" s="3">
        <f t="shared" ca="1" si="18"/>
        <v>139016608.3151809</v>
      </c>
      <c r="AA42" s="3">
        <f t="shared" ca="1" si="18"/>
        <v>136166608.3151809</v>
      </c>
      <c r="AB42" s="3">
        <f t="shared" ca="1" si="18"/>
        <v>136166608.3151809</v>
      </c>
      <c r="AC42" s="3">
        <f t="shared" ca="1" si="18"/>
        <v>133791612.11518088</v>
      </c>
      <c r="AD42" s="3">
        <f t="shared" ca="1" si="18"/>
        <v>133791744.74357137</v>
      </c>
      <c r="AE42" s="3">
        <f t="shared" ca="1" si="18"/>
        <v>138487258.2576091</v>
      </c>
      <c r="AF42" s="3">
        <f t="shared" ca="1" si="18"/>
        <v>149958630.23142731</v>
      </c>
      <c r="AG42" s="3">
        <f t="shared" ca="1" si="18"/>
        <v>151154401.72315457</v>
      </c>
      <c r="AH42" s="3">
        <f t="shared" ca="1" si="18"/>
        <v>150470183.40824553</v>
      </c>
      <c r="AI42" s="3">
        <f t="shared" ca="1" si="18"/>
        <v>153861113.68342727</v>
      </c>
      <c r="AJ42" s="3">
        <f t="shared" ca="1" si="18"/>
        <v>151727761.41069999</v>
      </c>
      <c r="AK42" s="3">
        <f t="shared" ca="1" si="18"/>
        <v>151727761.41069999</v>
      </c>
      <c r="AL42" s="3">
        <f t="shared" ca="1" si="18"/>
        <v>146078400.36253029</v>
      </c>
      <c r="AM42" s="3">
        <f t="shared" ca="1" si="18"/>
        <v>146078400.36253029</v>
      </c>
      <c r="AN42" s="3">
        <f t="shared" ca="1" si="18"/>
        <v>124001075.11071211</v>
      </c>
      <c r="AO42" s="3">
        <f t="shared" ca="1" si="18"/>
        <v>124001075.11071211</v>
      </c>
      <c r="AP42" s="3">
        <f t="shared" ca="1" si="18"/>
        <v>67270766.455803052</v>
      </c>
      <c r="AQ42" s="3">
        <f t="shared" ca="1" si="18"/>
        <v>67868652.201666668</v>
      </c>
      <c r="AR42" s="3">
        <f t="shared" ca="1" si="18"/>
        <v>28326635.156212121</v>
      </c>
      <c r="AS42" s="3">
        <f t="shared" ca="1" si="18"/>
        <v>28326635.156212121</v>
      </c>
      <c r="AT42" s="3">
        <f t="shared" ca="1" si="18"/>
        <v>28326635.156212121</v>
      </c>
      <c r="AU42" s="3">
        <f t="shared" ca="1" si="18"/>
        <v>28326635.156212121</v>
      </c>
      <c r="AV42" s="3">
        <f t="shared" ca="1" si="18"/>
        <v>28326635.156212121</v>
      </c>
      <c r="AW42" s="3">
        <f t="shared" ca="1" si="18"/>
        <v>28326635.156212121</v>
      </c>
      <c r="AX42" s="3">
        <f t="shared" ca="1" si="18"/>
        <v>20498006.621212125</v>
      </c>
      <c r="AY42" s="3">
        <f t="shared" ca="1" si="18"/>
        <v>20498006.621212125</v>
      </c>
      <c r="AZ42" s="3">
        <f t="shared" ca="1" si="18"/>
        <v>-52163.833333333336</v>
      </c>
      <c r="BA42" s="3" t="e">
        <f t="shared" ca="1" si="18"/>
        <v>#DIV/0!</v>
      </c>
      <c r="BB42" s="3">
        <f t="shared" ca="1" si="18"/>
        <v>-61729390.417826898</v>
      </c>
      <c r="BC42" s="3">
        <f t="shared" ca="1" si="18"/>
        <v>-26081.916666666668</v>
      </c>
      <c r="BD42" s="3">
        <f t="shared" ca="1" si="18"/>
        <v>0</v>
      </c>
      <c r="BE42" s="3">
        <f t="shared" ca="1" si="18"/>
        <v>0</v>
      </c>
      <c r="BF42" s="3" t="e">
        <f t="shared" ca="1" si="18"/>
        <v>#DIV/0!</v>
      </c>
      <c r="BG42" s="3">
        <f t="shared" ca="1" si="18"/>
        <v>0</v>
      </c>
      <c r="BH42" s="3">
        <f t="shared" ca="1" si="18"/>
        <v>0</v>
      </c>
      <c r="BI42" s="3">
        <f t="shared" ca="1" si="18"/>
        <v>0</v>
      </c>
      <c r="BJ42" s="3">
        <f t="shared" ca="1" si="18"/>
        <v>0</v>
      </c>
      <c r="BK42" s="3">
        <f t="shared" ca="1" si="18"/>
        <v>0</v>
      </c>
      <c r="BL42" s="3">
        <f t="shared" ca="1" si="18"/>
        <v>0</v>
      </c>
      <c r="BM42" s="3">
        <f t="shared" ca="1" si="18"/>
        <v>0</v>
      </c>
      <c r="BN42" s="3">
        <f t="shared" ca="1" si="18"/>
        <v>0</v>
      </c>
      <c r="BO42" s="3">
        <f t="shared" ca="1" si="18"/>
        <v>0</v>
      </c>
      <c r="BP42" s="3">
        <f t="shared" ca="1" si="18"/>
        <v>0</v>
      </c>
      <c r="BQ42" s="3">
        <f t="shared" ref="BQ42:BT42" ca="1" si="19">BQ39+BQ41</f>
        <v>0</v>
      </c>
      <c r="BR42" s="3" t="e">
        <f t="shared" ca="1" si="19"/>
        <v>#DIV/0!</v>
      </c>
      <c r="BS42" s="3">
        <f t="shared" ca="1" si="19"/>
        <v>0</v>
      </c>
      <c r="BT42" s="3">
        <f t="shared" ca="1" si="19"/>
        <v>0</v>
      </c>
    </row>
    <row r="43" spans="1:72" ht="15.75">
      <c r="A43">
        <v>6</v>
      </c>
      <c r="B43" s="44" t="s">
        <v>206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</row>
    <row r="44" spans="1:72" ht="15">
      <c r="A44">
        <v>6.1</v>
      </c>
      <c r="B44" s="45" t="s">
        <v>262</v>
      </c>
      <c r="D44" s="3">
        <f>'Capital Structure'!E38</f>
        <v>0</v>
      </c>
      <c r="E44" s="3">
        <f>'Capital Structure'!F38</f>
        <v>0</v>
      </c>
      <c r="F44" s="3">
        <f>'Capital Structure'!G38</f>
        <v>0</v>
      </c>
      <c r="G44" s="3">
        <f>'Capital Structure'!H38</f>
        <v>0</v>
      </c>
      <c r="H44" s="3">
        <f>'Capital Structure'!I38</f>
        <v>0</v>
      </c>
      <c r="I44" s="3">
        <f>'Capital Structure'!J38</f>
        <v>0</v>
      </c>
      <c r="J44" s="3">
        <f>'Capital Structure'!K38</f>
        <v>0</v>
      </c>
      <c r="K44" s="3">
        <f>'Capital Structure'!L38</f>
        <v>0</v>
      </c>
      <c r="L44" s="3">
        <f>'Capital Structure'!M38</f>
        <v>0</v>
      </c>
      <c r="M44" s="3">
        <f>'Capital Structure'!N38</f>
        <v>0</v>
      </c>
      <c r="N44" s="3">
        <f>'Capital Structure'!O38</f>
        <v>0</v>
      </c>
      <c r="O44" s="3">
        <f>'Capital Structure'!P38</f>
        <v>0</v>
      </c>
      <c r="P44" s="3">
        <f>'Capital Structure'!Q38</f>
        <v>0</v>
      </c>
      <c r="Q44" s="3">
        <f>'Capital Structure'!R38</f>
        <v>0</v>
      </c>
      <c r="R44" s="3">
        <f>'Capital Structure'!S38</f>
        <v>0</v>
      </c>
      <c r="S44" s="3">
        <f>'Capital Structure'!T38</f>
        <v>0</v>
      </c>
      <c r="T44" s="3">
        <f>'Capital Structure'!U38</f>
        <v>0</v>
      </c>
      <c r="U44" s="3">
        <f>'Capital Structure'!V38</f>
        <v>0</v>
      </c>
      <c r="V44" s="3">
        <f>'Capital Structure'!W38</f>
        <v>0</v>
      </c>
      <c r="W44" s="3">
        <f>'Capital Structure'!X38</f>
        <v>0</v>
      </c>
      <c r="X44" s="3">
        <f>'Capital Structure'!Y38</f>
        <v>0</v>
      </c>
      <c r="Y44" s="3">
        <f>'Capital Structure'!Z38</f>
        <v>0</v>
      </c>
      <c r="Z44" s="3">
        <f>'Capital Structure'!AA38</f>
        <v>0</v>
      </c>
      <c r="AA44" s="3">
        <f>'Capital Structure'!AB38</f>
        <v>0</v>
      </c>
      <c r="AB44" s="3">
        <f>'Capital Structure'!AC38</f>
        <v>0</v>
      </c>
      <c r="AC44" s="3">
        <f>'Capital Structure'!AD38</f>
        <v>0</v>
      </c>
      <c r="AD44" s="3">
        <f>'Capital Structure'!AE38</f>
        <v>0</v>
      </c>
      <c r="AE44" s="3">
        <f>'Capital Structure'!AF38</f>
        <v>0</v>
      </c>
      <c r="AF44" s="3">
        <f>'Capital Structure'!AG38</f>
        <v>0</v>
      </c>
      <c r="AG44" s="3">
        <f>'Capital Structure'!AH38</f>
        <v>0</v>
      </c>
      <c r="AH44" s="3">
        <f>'Capital Structure'!AI38</f>
        <v>0</v>
      </c>
      <c r="AI44" s="3">
        <f>'Capital Structure'!AJ38</f>
        <v>0</v>
      </c>
      <c r="AJ44" s="3">
        <f>'Capital Structure'!AK38</f>
        <v>0</v>
      </c>
      <c r="AK44" s="3">
        <f>'Capital Structure'!AL38</f>
        <v>0</v>
      </c>
      <c r="AL44" s="3">
        <f>'Capital Structure'!AM38</f>
        <v>0</v>
      </c>
      <c r="AM44" s="3">
        <f>'Capital Structure'!AN38</f>
        <v>0</v>
      </c>
      <c r="AN44" s="3">
        <f>'Capital Structure'!AO38</f>
        <v>0</v>
      </c>
      <c r="AO44" s="3">
        <f>'Capital Structure'!AP38</f>
        <v>0</v>
      </c>
      <c r="AP44" s="3">
        <f>'Capital Structure'!AQ38</f>
        <v>0</v>
      </c>
      <c r="AQ44" s="3">
        <f>'Capital Structure'!AR38</f>
        <v>0</v>
      </c>
      <c r="AR44" s="3">
        <f>'Capital Structure'!AS38</f>
        <v>61000000</v>
      </c>
      <c r="AS44" s="3">
        <f>'Capital Structure'!AT38</f>
        <v>0</v>
      </c>
      <c r="AT44" s="3">
        <f>'Capital Structure'!AU38</f>
        <v>0</v>
      </c>
      <c r="AU44" s="3">
        <f>'Capital Structure'!AV38</f>
        <v>0</v>
      </c>
      <c r="AV44" s="3">
        <f>'Capital Structure'!AW38</f>
        <v>0</v>
      </c>
      <c r="AW44" s="3">
        <f>'Capital Structure'!AX38</f>
        <v>0</v>
      </c>
      <c r="AX44" s="3">
        <f>'Capital Structure'!AY38</f>
        <v>0</v>
      </c>
      <c r="AY44" s="3">
        <f>'Capital Structure'!AZ38</f>
        <v>0</v>
      </c>
      <c r="AZ44" s="3">
        <f>'Capital Structure'!BA38</f>
        <v>0</v>
      </c>
      <c r="BA44" s="3">
        <f>'Capital Structure'!BB38</f>
        <v>0</v>
      </c>
      <c r="BB44" s="3">
        <f>'Capital Structure'!BC38</f>
        <v>0</v>
      </c>
      <c r="BC44" s="3">
        <f>'Capital Structure'!BD38</f>
        <v>0</v>
      </c>
      <c r="BD44" s="3">
        <f>'Capital Structure'!BE38</f>
        <v>0</v>
      </c>
      <c r="BE44" s="3">
        <f>'Capital Structure'!BF38</f>
        <v>0</v>
      </c>
      <c r="BF44" s="3">
        <f>'Capital Structure'!BG38</f>
        <v>0</v>
      </c>
      <c r="BG44" s="3">
        <f>'Capital Structure'!BH38</f>
        <v>0</v>
      </c>
      <c r="BH44" s="3">
        <f>'Capital Structure'!BI38</f>
        <v>0</v>
      </c>
      <c r="BI44" s="3">
        <f>'Capital Structure'!BJ38</f>
        <v>0</v>
      </c>
      <c r="BJ44" s="3">
        <f>'Capital Structure'!BK38</f>
        <v>0</v>
      </c>
      <c r="BK44" s="3">
        <f>'Capital Structure'!BL38</f>
        <v>0</v>
      </c>
      <c r="BL44" s="3">
        <f>'Capital Structure'!BM38</f>
        <v>0</v>
      </c>
      <c r="BM44" s="3">
        <f>'Capital Structure'!BN38</f>
        <v>0</v>
      </c>
      <c r="BN44" s="3">
        <f>'Capital Structure'!BO38</f>
        <v>0</v>
      </c>
      <c r="BO44" s="3">
        <f>'Capital Structure'!BP38</f>
        <v>0</v>
      </c>
      <c r="BP44" s="3">
        <f>'Capital Structure'!BQ38</f>
        <v>0</v>
      </c>
      <c r="BQ44" s="3">
        <f>'Capital Structure'!BR38</f>
        <v>0</v>
      </c>
      <c r="BR44" s="3">
        <f>'Capital Structure'!BS38</f>
        <v>0</v>
      </c>
      <c r="BS44" s="3">
        <f>'Capital Structure'!BT38</f>
        <v>0</v>
      </c>
      <c r="BT44" s="3">
        <f>'Capital Structure'!BU38</f>
        <v>0</v>
      </c>
    </row>
    <row r="45" spans="1:72" ht="15">
      <c r="A45">
        <v>6.2</v>
      </c>
      <c r="B45" s="45" t="s">
        <v>263</v>
      </c>
      <c r="D45" s="3">
        <f>'Capital Structure'!E39</f>
        <v>0</v>
      </c>
      <c r="E45" s="3">
        <f>'Capital Structure'!F39</f>
        <v>0</v>
      </c>
      <c r="F45" s="3">
        <f>'Capital Structure'!G39</f>
        <v>0</v>
      </c>
      <c r="G45" s="3">
        <f>'Capital Structure'!H39</f>
        <v>0</v>
      </c>
      <c r="H45" s="3">
        <f>'Capital Structure'!I39</f>
        <v>0</v>
      </c>
      <c r="I45" s="3">
        <f>'Capital Structure'!J39</f>
        <v>0</v>
      </c>
      <c r="J45" s="3">
        <f>'Capital Structure'!K39</f>
        <v>0</v>
      </c>
      <c r="K45" s="3">
        <f>'Capital Structure'!L39</f>
        <v>0</v>
      </c>
      <c r="L45" s="3">
        <f>'Capital Structure'!M39</f>
        <v>0</v>
      </c>
      <c r="M45" s="3">
        <f>'Capital Structure'!N39</f>
        <v>0</v>
      </c>
      <c r="N45" s="3">
        <f>'Capital Structure'!O39</f>
        <v>0</v>
      </c>
      <c r="O45" s="3">
        <f>'Capital Structure'!P39</f>
        <v>0</v>
      </c>
      <c r="P45" s="3">
        <f>'Capital Structure'!Q39</f>
        <v>0</v>
      </c>
      <c r="Q45" s="3">
        <f>'Capital Structure'!R39</f>
        <v>0</v>
      </c>
      <c r="R45" s="3">
        <f>'Capital Structure'!S39</f>
        <v>0</v>
      </c>
      <c r="S45" s="3">
        <f>'Capital Structure'!T39</f>
        <v>0</v>
      </c>
      <c r="T45" s="3">
        <f>'Capital Structure'!U39</f>
        <v>0</v>
      </c>
      <c r="U45" s="3">
        <f>'Capital Structure'!V39</f>
        <v>0</v>
      </c>
      <c r="V45" s="3">
        <f>'Capital Structure'!W39</f>
        <v>0</v>
      </c>
      <c r="W45" s="3">
        <f>'Capital Structure'!X39</f>
        <v>0</v>
      </c>
      <c r="X45" s="3">
        <f>'Capital Structure'!Y39</f>
        <v>0</v>
      </c>
      <c r="Y45" s="3">
        <f>'Capital Structure'!Z39</f>
        <v>0</v>
      </c>
      <c r="Z45" s="3">
        <f>'Capital Structure'!AA39</f>
        <v>0</v>
      </c>
      <c r="AA45" s="3">
        <f>'Capital Structure'!AB39</f>
        <v>0</v>
      </c>
      <c r="AB45" s="3">
        <f>'Capital Structure'!AC39</f>
        <v>0</v>
      </c>
      <c r="AC45" s="3">
        <f>'Capital Structure'!AD39</f>
        <v>0</v>
      </c>
      <c r="AD45" s="3">
        <f>'Capital Structure'!AE39</f>
        <v>0</v>
      </c>
      <c r="AE45" s="3">
        <f>'Capital Structure'!AF39</f>
        <v>0</v>
      </c>
      <c r="AF45" s="3">
        <f>'Capital Structure'!AG39</f>
        <v>0</v>
      </c>
      <c r="AG45" s="3">
        <f>'Capital Structure'!AH39</f>
        <v>0</v>
      </c>
      <c r="AH45" s="3">
        <f>'Capital Structure'!AI39</f>
        <v>0</v>
      </c>
      <c r="AI45" s="3">
        <f>'Capital Structure'!AJ39</f>
        <v>0</v>
      </c>
      <c r="AJ45" s="3">
        <f>'Capital Structure'!AK39</f>
        <v>0</v>
      </c>
      <c r="AK45" s="3">
        <f>'Capital Structure'!AL39</f>
        <v>0</v>
      </c>
      <c r="AL45" s="3">
        <f>'Capital Structure'!AM39</f>
        <v>0</v>
      </c>
      <c r="AM45" s="3">
        <f>'Capital Structure'!AN39</f>
        <v>0</v>
      </c>
      <c r="AN45" s="3">
        <f>'Capital Structure'!AO39</f>
        <v>0</v>
      </c>
      <c r="AO45" s="3">
        <f>'Capital Structure'!AP39</f>
        <v>0</v>
      </c>
      <c r="AP45" s="3">
        <f>'Capital Structure'!AQ39</f>
        <v>0</v>
      </c>
      <c r="AQ45" s="3">
        <f>'Capital Structure'!AR39</f>
        <v>0</v>
      </c>
      <c r="AR45" s="3">
        <f>'Capital Structure'!AS39</f>
        <v>0</v>
      </c>
      <c r="AS45" s="3">
        <f>'Capital Structure'!AT39</f>
        <v>0</v>
      </c>
      <c r="AT45" s="3">
        <f>'Capital Structure'!AU39</f>
        <v>0</v>
      </c>
      <c r="AU45" s="3">
        <f>'Capital Structure'!AV39</f>
        <v>0</v>
      </c>
      <c r="AV45" s="3">
        <f>'Capital Structure'!AW39</f>
        <v>0</v>
      </c>
      <c r="AW45" s="3">
        <f>'Capital Structure'!AX39</f>
        <v>0</v>
      </c>
      <c r="AX45" s="3">
        <f>'Capital Structure'!AY39</f>
        <v>0</v>
      </c>
      <c r="AY45" s="3">
        <f>'Capital Structure'!AZ39</f>
        <v>0</v>
      </c>
      <c r="AZ45" s="3">
        <f>'Capital Structure'!BA39</f>
        <v>0</v>
      </c>
      <c r="BA45" s="3">
        <f>'Capital Structure'!BB39</f>
        <v>3392307.6923076925</v>
      </c>
      <c r="BB45" s="3">
        <f>'Capital Structure'!BC39</f>
        <v>3392307.6923076925</v>
      </c>
      <c r="BC45" s="3">
        <f>'Capital Structure'!BD39</f>
        <v>3392307.6923076925</v>
      </c>
      <c r="BD45" s="3">
        <f>'Capital Structure'!BE39</f>
        <v>3392307.6923076925</v>
      </c>
      <c r="BE45" s="3">
        <f>'Capital Structure'!BF39</f>
        <v>3392307.6923076925</v>
      </c>
      <c r="BF45" s="3">
        <f>'Capital Structure'!BG39</f>
        <v>3392307.6923076925</v>
      </c>
      <c r="BG45" s="3">
        <f>'Capital Structure'!BH39</f>
        <v>3392307.6923076925</v>
      </c>
      <c r="BH45" s="3">
        <f>'Capital Structure'!BI39</f>
        <v>3392307.6923076925</v>
      </c>
      <c r="BI45" s="3">
        <f>'Capital Structure'!BJ39</f>
        <v>3392307.6923076925</v>
      </c>
      <c r="BJ45" s="3">
        <f>'Capital Structure'!BK39</f>
        <v>3392307.6923076925</v>
      </c>
      <c r="BK45" s="3">
        <f>'Capital Structure'!BL39</f>
        <v>3392307.6923076925</v>
      </c>
      <c r="BL45" s="3">
        <f>'Capital Structure'!BM39</f>
        <v>3392307.6923076925</v>
      </c>
      <c r="BM45" s="3">
        <f>'Capital Structure'!BN39</f>
        <v>3392307.6923076925</v>
      </c>
      <c r="BN45" s="3">
        <f>'Capital Structure'!BO39</f>
        <v>3392307.6923076925</v>
      </c>
      <c r="BO45" s="3">
        <f>'Capital Structure'!BP39</f>
        <v>3392307.6923076925</v>
      </c>
      <c r="BP45" s="3">
        <f>'Capital Structure'!BQ39</f>
        <v>3392307.6923076925</v>
      </c>
      <c r="BQ45" s="3">
        <f>'Capital Structure'!BR39</f>
        <v>3392307.6923076925</v>
      </c>
      <c r="BR45" s="3">
        <f>'Capital Structure'!BS39</f>
        <v>3392307.6923076925</v>
      </c>
      <c r="BS45" s="3">
        <f>'Capital Structure'!BT39</f>
        <v>3392307.6923076925</v>
      </c>
      <c r="BT45" s="3">
        <f>'Capital Structure'!BU39</f>
        <v>3392307.6923076925</v>
      </c>
    </row>
    <row r="46" spans="1:72" ht="15">
      <c r="A46">
        <v>6.3</v>
      </c>
      <c r="B46" s="45" t="s">
        <v>264</v>
      </c>
      <c r="D46" s="3">
        <f>'Capital Structure'!E40</f>
        <v>0</v>
      </c>
      <c r="E46" s="3">
        <f ca="1">'Capital Structure'!F40</f>
        <v>21484969.194581937</v>
      </c>
      <c r="F46" s="3">
        <f ca="1">'Capital Structure'!G40</f>
        <v>18878765.994581938</v>
      </c>
      <c r="G46" s="3">
        <f ca="1">'Capital Structure'!H40</f>
        <v>11760328.810836121</v>
      </c>
      <c r="H46" s="3">
        <f ca="1">'Capital Structure'!I40</f>
        <v>0</v>
      </c>
      <c r="I46" s="3">
        <f ca="1">'Capital Structure'!J40</f>
        <v>0</v>
      </c>
      <c r="J46" s="3">
        <f ca="1">'Capital Structure'!K40</f>
        <v>0</v>
      </c>
      <c r="K46" s="3">
        <f ca="1">'Capital Structure'!L40</f>
        <v>0</v>
      </c>
      <c r="L46" s="3">
        <f ca="1">'Capital Structure'!M40</f>
        <v>-3822628.464059636</v>
      </c>
      <c r="M46" s="3">
        <f ca="1">'Capital Structure'!N40</f>
        <v>-3822628.464059636</v>
      </c>
      <c r="N46" s="3">
        <f ca="1">'Capital Structure'!O40</f>
        <v>-24173755.736786909</v>
      </c>
      <c r="O46" s="3">
        <f ca="1">'Capital Structure'!P40</f>
        <v>-22379888.837929919</v>
      </c>
      <c r="P46" s="3">
        <f ca="1">'Capital Structure'!Q40</f>
        <v>0</v>
      </c>
      <c r="Q46" s="3">
        <f ca="1">'Capital Structure'!R40</f>
        <v>0</v>
      </c>
      <c r="R46" s="3">
        <f ca="1">'Capital Structure'!S40</f>
        <v>0</v>
      </c>
      <c r="S46" s="3">
        <f ca="1">'Capital Structure'!T40</f>
        <v>0</v>
      </c>
      <c r="T46" s="3">
        <f ca="1">'Capital Structure'!U40</f>
        <v>0</v>
      </c>
      <c r="U46" s="3">
        <f ca="1">'Capital Structure'!V40</f>
        <v>0</v>
      </c>
      <c r="V46" s="3">
        <f ca="1">'Capital Structure'!W40</f>
        <v>0</v>
      </c>
      <c r="W46" s="3">
        <f ca="1">'Capital Structure'!X40</f>
        <v>0</v>
      </c>
      <c r="X46" s="3">
        <f ca="1">'Capital Structure'!Y40</f>
        <v>0</v>
      </c>
      <c r="Y46" s="3">
        <f ca="1">'Capital Structure'!Z40</f>
        <v>0</v>
      </c>
      <c r="Z46" s="3">
        <f ca="1">'Capital Structure'!AA40</f>
        <v>0</v>
      </c>
      <c r="AA46" s="3">
        <f ca="1">'Capital Structure'!AB40</f>
        <v>0</v>
      </c>
      <c r="AB46" s="3">
        <f ca="1">'Capital Structure'!AC40</f>
        <v>0</v>
      </c>
      <c r="AC46" s="3">
        <f ca="1">'Capital Structure'!AD40</f>
        <v>0</v>
      </c>
      <c r="AD46" s="3">
        <f ca="1">'Capital Structure'!AE40</f>
        <v>0</v>
      </c>
      <c r="AE46" s="3">
        <f ca="1">'Capital Structure'!AF40</f>
        <v>0</v>
      </c>
      <c r="AF46" s="3">
        <f ca="1">'Capital Structure'!AG40</f>
        <v>0</v>
      </c>
      <c r="AG46" s="3">
        <f ca="1">'Capital Structure'!AH40</f>
        <v>0</v>
      </c>
      <c r="AH46" s="3">
        <f ca="1">'Capital Structure'!AI40</f>
        <v>0</v>
      </c>
      <c r="AI46" s="3">
        <f ca="1">'Capital Structure'!AJ40</f>
        <v>0</v>
      </c>
      <c r="AJ46" s="3">
        <f ca="1">'Capital Structure'!AK40</f>
        <v>0</v>
      </c>
      <c r="AK46" s="3">
        <f ca="1">'Capital Structure'!AL40</f>
        <v>0</v>
      </c>
      <c r="AL46" s="3">
        <f ca="1">'Capital Structure'!AM40</f>
        <v>0</v>
      </c>
      <c r="AM46" s="3">
        <f ca="1">'Capital Structure'!AN40</f>
        <v>0</v>
      </c>
      <c r="AN46" s="3">
        <f ca="1">'Capital Structure'!AO40</f>
        <v>0</v>
      </c>
      <c r="AO46" s="3">
        <f ca="1">'Capital Structure'!AP40</f>
        <v>0</v>
      </c>
      <c r="AP46" s="3">
        <f ca="1">'Capital Structure'!AQ40</f>
        <v>0</v>
      </c>
      <c r="AQ46" s="3">
        <f ca="1">'Capital Structure'!AR40</f>
        <v>0</v>
      </c>
      <c r="AR46" s="3">
        <f ca="1">'Capital Structure'!AS40</f>
        <v>0</v>
      </c>
      <c r="AS46" s="3">
        <f ca="1">'Capital Structure'!AT40</f>
        <v>0</v>
      </c>
      <c r="AT46" s="3">
        <f ca="1">'Capital Structure'!AU40</f>
        <v>0</v>
      </c>
      <c r="AU46" s="3">
        <f ca="1">'Capital Structure'!AV40</f>
        <v>0</v>
      </c>
      <c r="AV46" s="3">
        <f ca="1">'Capital Structure'!AW40</f>
        <v>0</v>
      </c>
      <c r="AW46" s="3">
        <f ca="1">'Capital Structure'!AX40</f>
        <v>0</v>
      </c>
      <c r="AX46" s="3">
        <f ca="1">'Capital Structure'!AY40</f>
        <v>0</v>
      </c>
      <c r="AY46" s="3">
        <f ca="1">'Capital Structure'!AZ40</f>
        <v>0</v>
      </c>
      <c r="AZ46" s="3">
        <f ca="1">'Capital Structure'!BA40</f>
        <v>26081.916666666668</v>
      </c>
      <c r="BA46" s="3" t="e">
        <f ca="1">'Capital Structure'!BB40</f>
        <v>#DIV/0!</v>
      </c>
      <c r="BB46" s="3" t="e">
        <f ca="1">'Capital Structure'!BC40</f>
        <v>#DIV/0!</v>
      </c>
      <c r="BC46" s="3" t="e">
        <f ca="1">'Capital Structure'!BD40</f>
        <v>#DIV/0!</v>
      </c>
      <c r="BD46" s="3" t="e">
        <f ca="1">'Capital Structure'!BE40</f>
        <v>#DIV/0!</v>
      </c>
      <c r="BE46" s="3" t="e">
        <f ca="1">'Capital Structure'!BF40</f>
        <v>#DIV/0!</v>
      </c>
      <c r="BF46" s="3" t="e">
        <f ca="1">'Capital Structure'!BG40</f>
        <v>#DIV/0!</v>
      </c>
      <c r="BG46" s="3" t="e">
        <f ca="1">'Capital Structure'!BH40</f>
        <v>#DIV/0!</v>
      </c>
      <c r="BH46" s="3" t="e">
        <f ca="1">'Capital Structure'!BI40</f>
        <v>#DIV/0!</v>
      </c>
      <c r="BI46" s="3" t="e">
        <f ca="1">'Capital Structure'!BJ40</f>
        <v>#DIV/0!</v>
      </c>
      <c r="BJ46" s="3" t="e">
        <f ca="1">'Capital Structure'!BK40</f>
        <v>#DIV/0!</v>
      </c>
      <c r="BK46" s="3" t="e">
        <f ca="1">'Capital Structure'!BL40</f>
        <v>#DIV/0!</v>
      </c>
      <c r="BL46" s="3" t="e">
        <f ca="1">'Capital Structure'!BM40</f>
        <v>#DIV/0!</v>
      </c>
      <c r="BM46" s="3" t="e">
        <f ca="1">'Capital Structure'!BN40</f>
        <v>#DIV/0!</v>
      </c>
      <c r="BN46" s="3" t="e">
        <f ca="1">'Capital Structure'!BO40</f>
        <v>#DIV/0!</v>
      </c>
      <c r="BO46" s="3" t="e">
        <f ca="1">'Capital Structure'!BP40</f>
        <v>#DIV/0!</v>
      </c>
      <c r="BP46" s="3" t="e">
        <f ca="1">'Capital Structure'!BQ40</f>
        <v>#DIV/0!</v>
      </c>
      <c r="BQ46" s="3" t="e">
        <f ca="1">'Capital Structure'!BR40</f>
        <v>#DIV/0!</v>
      </c>
      <c r="BR46" s="3" t="e">
        <f ca="1">'Capital Structure'!BS40</f>
        <v>#DIV/0!</v>
      </c>
      <c r="BS46" s="3" t="e">
        <f ca="1">'Capital Structure'!BT40</f>
        <v>#DIV/0!</v>
      </c>
      <c r="BT46" s="3" t="e">
        <f ca="1">'Capital Structure'!BU40</f>
        <v>#DIV/0!</v>
      </c>
    </row>
    <row r="47" spans="1:72" ht="15">
      <c r="B47" s="45" t="s">
        <v>261</v>
      </c>
      <c r="D47" s="3">
        <f>-Sheet1!C106-Sheet2!C106</f>
        <v>-2479516.1431085374</v>
      </c>
      <c r="E47" s="3">
        <f>-Sheet1!D106-Sheet2!D106</f>
        <v>-2479516.1431085374</v>
      </c>
      <c r="F47" s="3">
        <f>-Sheet1!E106-Sheet2!E106</f>
        <v>-2479516.1431085374</v>
      </c>
      <c r="G47" s="3">
        <f>-Sheet1!F106-Sheet2!F106</f>
        <v>-2479516.1431085374</v>
      </c>
      <c r="H47" s="3">
        <f>-Sheet1!G106-Sheet2!G106</f>
        <v>-2479516.1431085374</v>
      </c>
      <c r="I47" s="3">
        <f>-Sheet1!H106-Sheet2!H106</f>
        <v>-2479516.1431085374</v>
      </c>
      <c r="J47" s="3">
        <f>-Sheet1!I106-Sheet2!I106</f>
        <v>-2479516.1431085374</v>
      </c>
      <c r="K47" s="3">
        <f>-Sheet1!J106-Sheet2!J106</f>
        <v>-2479516.1431085374</v>
      </c>
      <c r="L47" s="3">
        <f>-Sheet1!K106-Sheet2!K106</f>
        <v>-2479516.1431085374</v>
      </c>
      <c r="M47" s="3">
        <f>-Sheet1!L106-Sheet2!L106</f>
        <v>-2479516.1431085374</v>
      </c>
      <c r="N47" s="3">
        <f>-Sheet1!M106-Sheet2!M106</f>
        <v>-2479516.1431085374</v>
      </c>
      <c r="O47" s="3">
        <f>-Sheet1!N106-Sheet2!N106</f>
        <v>-2479516.1431085374</v>
      </c>
      <c r="P47" s="3">
        <f>-Sheet1!O106-Sheet2!O106</f>
        <v>-2479516.1431085374</v>
      </c>
      <c r="Q47" s="3">
        <f>-Sheet1!P106-Sheet2!P106</f>
        <v>-2479516.1431085374</v>
      </c>
      <c r="R47" s="3">
        <f>-Sheet1!Q106-Sheet2!Q106</f>
        <v>-2479516.1431085374</v>
      </c>
      <c r="S47" s="3">
        <f>-Sheet1!R106-Sheet2!R106</f>
        <v>-2479516.1431085374</v>
      </c>
      <c r="T47" s="3">
        <f>-Sheet1!S106-Sheet2!S106</f>
        <v>-2479516.1431085374</v>
      </c>
      <c r="U47" s="3">
        <f>-Sheet1!T106-Sheet2!T106</f>
        <v>-2479516.1431085374</v>
      </c>
      <c r="V47" s="3">
        <f>-Sheet1!U106-Sheet2!U106</f>
        <v>-2479516.1431085374</v>
      </c>
      <c r="W47" s="3">
        <f>-Sheet1!V106-Sheet2!V106</f>
        <v>-2479516.1431085374</v>
      </c>
      <c r="X47" s="3">
        <f>-Sheet1!W106-Sheet2!W106</f>
        <v>0</v>
      </c>
      <c r="Y47" s="3">
        <f>-Sheet1!X106-Sheet2!X106</f>
        <v>0</v>
      </c>
      <c r="Z47" s="3">
        <f>-Sheet1!Y106-Sheet2!Y106</f>
        <v>0</v>
      </c>
      <c r="AA47" s="3">
        <f>-Sheet1!Z106-Sheet2!Z106</f>
        <v>0</v>
      </c>
      <c r="AB47" s="3">
        <f>-Sheet1!AA106-Sheet2!AA106</f>
        <v>0</v>
      </c>
      <c r="AC47" s="3">
        <f>-Sheet1!AB106-Sheet2!AB106</f>
        <v>0</v>
      </c>
      <c r="AD47" s="3">
        <f>-Sheet1!AC106-Sheet2!AC106</f>
        <v>0</v>
      </c>
      <c r="AE47" s="3">
        <f>-Sheet1!AD106-Sheet2!AD106</f>
        <v>0</v>
      </c>
      <c r="AF47" s="3">
        <f>-Sheet1!AE106-Sheet2!AE106</f>
        <v>0</v>
      </c>
      <c r="AG47" s="3">
        <f>-Sheet1!AF106-Sheet2!AF106</f>
        <v>0</v>
      </c>
      <c r="AH47" s="3">
        <f>-Sheet1!AG106-Sheet2!AG106</f>
        <v>0</v>
      </c>
      <c r="AI47" s="3">
        <f>-Sheet1!AH106-Sheet2!AH106</f>
        <v>0</v>
      </c>
      <c r="AJ47" s="3">
        <f>-Sheet1!AI106-Sheet2!AI106</f>
        <v>0</v>
      </c>
      <c r="AK47" s="3">
        <f>-Sheet1!AJ106-Sheet2!AJ106</f>
        <v>0</v>
      </c>
      <c r="AL47" s="3">
        <f>-Sheet1!AK106-Sheet2!AK106</f>
        <v>0</v>
      </c>
      <c r="AM47" s="3">
        <f>-Sheet1!AL106-Sheet2!AL106</f>
        <v>0</v>
      </c>
      <c r="AN47" s="3">
        <f>-Sheet1!AM106-Sheet2!AM106</f>
        <v>0</v>
      </c>
      <c r="AO47" s="3">
        <f>-Sheet1!AN106-Sheet2!AN106</f>
        <v>0</v>
      </c>
      <c r="AP47" s="3">
        <f>-Sheet1!AO106-Sheet2!AO106</f>
        <v>0</v>
      </c>
      <c r="AQ47" s="3">
        <f>-Sheet1!AP106-Sheet2!AP106</f>
        <v>0</v>
      </c>
      <c r="AR47" s="3">
        <f>-Sheet1!AQ106-Sheet2!AQ106</f>
        <v>0</v>
      </c>
      <c r="AS47" s="3">
        <f>-Sheet1!AR106-Sheet2!AR106</f>
        <v>0</v>
      </c>
      <c r="AT47" s="3">
        <f>-Sheet1!AS106-Sheet2!AS106</f>
        <v>0</v>
      </c>
      <c r="AU47" s="3">
        <f>-Sheet1!AT106-Sheet2!AT106</f>
        <v>0</v>
      </c>
      <c r="AV47" s="3">
        <f>-Sheet1!AU106-Sheet2!AU106</f>
        <v>0</v>
      </c>
      <c r="AW47" s="3">
        <f>-Sheet1!AV106-Sheet2!AV106</f>
        <v>0</v>
      </c>
      <c r="AX47" s="3">
        <f>-Sheet1!AW106-Sheet2!AW106</f>
        <v>0</v>
      </c>
      <c r="AY47" s="3">
        <f>-Sheet1!AX106-Sheet2!AX106</f>
        <v>0</v>
      </c>
      <c r="AZ47" s="3">
        <f>-Sheet1!AY106-Sheet2!AY106</f>
        <v>0</v>
      </c>
      <c r="BA47" s="3">
        <f>-Sheet1!AZ106-Sheet2!AZ106</f>
        <v>0</v>
      </c>
      <c r="BB47" s="3">
        <f>-Sheet1!BA106-Sheet2!BA106</f>
        <v>0</v>
      </c>
      <c r="BC47" s="3">
        <f>-Sheet1!BB106-Sheet2!BB106</f>
        <v>0</v>
      </c>
      <c r="BD47" s="3">
        <f>-Sheet1!BC106-Sheet2!BC106</f>
        <v>0</v>
      </c>
      <c r="BE47" s="3">
        <f>-Sheet1!BD106-Sheet2!BD106</f>
        <v>0</v>
      </c>
      <c r="BF47" s="3">
        <f>-Sheet1!BE106-Sheet2!BE106</f>
        <v>0</v>
      </c>
      <c r="BG47" s="3">
        <f>-Sheet1!BF106-Sheet2!BF106</f>
        <v>0</v>
      </c>
      <c r="BH47" s="3">
        <f>-Sheet1!BG106-Sheet2!BG106</f>
        <v>0</v>
      </c>
      <c r="BI47" s="3">
        <f>-Sheet1!BH106-Sheet2!BH106</f>
        <v>0</v>
      </c>
      <c r="BJ47" s="3">
        <f>-Sheet1!BI106-Sheet2!BI106</f>
        <v>0</v>
      </c>
      <c r="BK47" s="3">
        <f>-Sheet1!BJ106-Sheet2!BJ106</f>
        <v>0</v>
      </c>
      <c r="BL47" s="3">
        <f>-Sheet1!BK106-Sheet2!BK106</f>
        <v>0</v>
      </c>
      <c r="BM47" s="3">
        <f>-Sheet1!BL106-Sheet2!BL106</f>
        <v>0</v>
      </c>
      <c r="BN47" s="3">
        <f>-Sheet1!BM106-Sheet2!BM106</f>
        <v>0</v>
      </c>
      <c r="BO47" s="3">
        <f>-Sheet1!BN106-Sheet2!BN106</f>
        <v>0</v>
      </c>
      <c r="BP47" s="3">
        <f>-Sheet1!BO106-Sheet2!BO106</f>
        <v>0</v>
      </c>
      <c r="BQ47" s="3">
        <f>-Sheet1!BP106-Sheet2!BP106</f>
        <v>0</v>
      </c>
      <c r="BR47" s="3">
        <f>-Sheet1!BQ106-Sheet2!BQ106</f>
        <v>0</v>
      </c>
      <c r="BS47" s="3">
        <f>-Sheet1!BR106-Sheet2!BR106</f>
        <v>0</v>
      </c>
      <c r="BT47" s="3">
        <f>-Sheet1!BS106-Sheet2!BS106</f>
        <v>0</v>
      </c>
    </row>
    <row r="48" spans="1:72" ht="15">
      <c r="B48" s="45" t="s">
        <v>114</v>
      </c>
      <c r="D48" s="3">
        <f>-'Capital Structure'!E47</f>
        <v>0</v>
      </c>
      <c r="E48" s="3">
        <f>-'Capital Structure'!F47</f>
        <v>0</v>
      </c>
      <c r="F48" s="3">
        <f>-'Capital Structure'!G47</f>
        <v>0</v>
      </c>
      <c r="G48" s="3">
        <f>-'Capital Structure'!H47</f>
        <v>0</v>
      </c>
      <c r="H48" s="3">
        <f>-'Capital Structure'!I47</f>
        <v>0</v>
      </c>
      <c r="I48" s="3">
        <f>-'Capital Structure'!J47</f>
        <v>0</v>
      </c>
      <c r="J48" s="3">
        <f>-'Capital Structure'!K47</f>
        <v>0</v>
      </c>
      <c r="K48" s="3">
        <f>-'Capital Structure'!L47</f>
        <v>0</v>
      </c>
      <c r="L48" s="3">
        <f>-'Capital Structure'!M47</f>
        <v>0</v>
      </c>
      <c r="M48" s="3">
        <f>-'Capital Structure'!N47</f>
        <v>0</v>
      </c>
      <c r="N48" s="3">
        <f>-'Capital Structure'!O47</f>
        <v>0</v>
      </c>
      <c r="O48" s="3">
        <f>-'Capital Structure'!P47</f>
        <v>0</v>
      </c>
      <c r="P48" s="3">
        <f>-'Capital Structure'!Q47</f>
        <v>0</v>
      </c>
      <c r="Q48" s="3">
        <f>-'Capital Structure'!R47</f>
        <v>0</v>
      </c>
      <c r="R48" s="3">
        <f>-'Capital Structure'!S47</f>
        <v>0</v>
      </c>
      <c r="S48" s="3">
        <f>-'Capital Structure'!T47</f>
        <v>0</v>
      </c>
      <c r="T48" s="3">
        <f>-'Capital Structure'!U47</f>
        <v>0</v>
      </c>
      <c r="U48" s="3">
        <f>-'Capital Structure'!V47</f>
        <v>0</v>
      </c>
      <c r="V48" s="3">
        <f>-'Capital Structure'!W47</f>
        <v>0</v>
      </c>
      <c r="W48" s="3">
        <f>-'Capital Structure'!X47</f>
        <v>0</v>
      </c>
      <c r="X48" s="3">
        <f>-'Capital Structure'!Y47</f>
        <v>0</v>
      </c>
      <c r="Y48" s="3">
        <f>-'Capital Structure'!Z47</f>
        <v>0</v>
      </c>
      <c r="Z48" s="3">
        <f>-'Capital Structure'!AA47</f>
        <v>0</v>
      </c>
      <c r="AA48" s="3">
        <f>-'Capital Structure'!AB47</f>
        <v>0</v>
      </c>
      <c r="AB48" s="3">
        <f>-'Capital Structure'!AC47</f>
        <v>0</v>
      </c>
      <c r="AC48" s="3">
        <f>-'Capital Structure'!AD47</f>
        <v>0</v>
      </c>
      <c r="AD48" s="3">
        <f>-'Capital Structure'!AE47</f>
        <v>0</v>
      </c>
      <c r="AE48" s="3">
        <f>-'Capital Structure'!AF47</f>
        <v>0</v>
      </c>
      <c r="AF48" s="3">
        <f>-'Capital Structure'!AG47</f>
        <v>0</v>
      </c>
      <c r="AG48" s="3">
        <f>-'Capital Structure'!AH47</f>
        <v>0</v>
      </c>
      <c r="AH48" s="3">
        <f>-'Capital Structure'!AI47</f>
        <v>0</v>
      </c>
      <c r="AI48" s="3">
        <f>-'Capital Structure'!AJ47</f>
        <v>0</v>
      </c>
      <c r="AJ48" s="3">
        <f>-'Capital Structure'!AK47</f>
        <v>0</v>
      </c>
      <c r="AK48" s="3">
        <f>-'Capital Structure'!AL47</f>
        <v>0</v>
      </c>
      <c r="AL48" s="3">
        <f>-'Capital Structure'!AM47</f>
        <v>0</v>
      </c>
      <c r="AM48" s="3">
        <f>-'Capital Structure'!AN47</f>
        <v>0</v>
      </c>
      <c r="AN48" s="3">
        <f>-'Capital Structure'!AO47</f>
        <v>0</v>
      </c>
      <c r="AO48" s="3">
        <f>-'Capital Structure'!AP47</f>
        <v>0</v>
      </c>
      <c r="AP48" s="3">
        <f>-'Capital Structure'!AQ47</f>
        <v>0</v>
      </c>
      <c r="AQ48" s="3">
        <f>-'Capital Structure'!AR47</f>
        <v>0</v>
      </c>
      <c r="AR48" s="3">
        <f>-'Capital Structure'!AS47</f>
        <v>0</v>
      </c>
      <c r="AS48" s="3">
        <f>-'Capital Structure'!AT47</f>
        <v>0</v>
      </c>
      <c r="AT48" s="3">
        <f>-'Capital Structure'!AU47</f>
        <v>0</v>
      </c>
      <c r="AU48" s="3">
        <f>-'Capital Structure'!AV47</f>
        <v>0</v>
      </c>
      <c r="AV48" s="3">
        <f>-'Capital Structure'!AW47</f>
        <v>0</v>
      </c>
      <c r="AW48" s="3">
        <f>-'Capital Structure'!AX47</f>
        <v>0</v>
      </c>
      <c r="AX48" s="3">
        <f>-'Capital Structure'!AY47</f>
        <v>0</v>
      </c>
      <c r="AY48" s="3">
        <f>-'Capital Structure'!AZ47</f>
        <v>0</v>
      </c>
      <c r="AZ48" s="3">
        <f>-'Capital Structure'!BA47</f>
        <v>0</v>
      </c>
      <c r="BA48" s="3">
        <f>-'Capital Structure'!BB47</f>
        <v>0</v>
      </c>
      <c r="BB48" s="3">
        <f>-'Capital Structure'!BC47</f>
        <v>0</v>
      </c>
      <c r="BC48" s="3">
        <f>-'Capital Structure'!BD47</f>
        <v>0</v>
      </c>
      <c r="BD48" s="3">
        <f>-'Capital Structure'!BE47</f>
        <v>0</v>
      </c>
      <c r="BE48" s="3">
        <f>-'Capital Structure'!BF47</f>
        <v>0</v>
      </c>
      <c r="BF48" s="3">
        <f>-'Capital Structure'!BG47</f>
        <v>0</v>
      </c>
      <c r="BG48" s="3">
        <f>-'Capital Structure'!BH47</f>
        <v>0</v>
      </c>
      <c r="BH48" s="3">
        <f>-'Capital Structure'!BI47</f>
        <v>0</v>
      </c>
      <c r="BI48" s="3">
        <f>-'Capital Structure'!BJ47</f>
        <v>0</v>
      </c>
      <c r="BJ48" s="3">
        <f>-'Capital Structure'!BK47</f>
        <v>0</v>
      </c>
      <c r="BK48" s="3">
        <f>-'Capital Structure'!BL47</f>
        <v>0</v>
      </c>
      <c r="BL48" s="3">
        <f>-'Capital Structure'!BM47</f>
        <v>0</v>
      </c>
      <c r="BM48" s="3">
        <f>-'Capital Structure'!BN47</f>
        <v>0</v>
      </c>
      <c r="BN48" s="3">
        <f>-'Capital Structure'!BO47</f>
        <v>0</v>
      </c>
      <c r="BO48" s="3">
        <f>-'Capital Structure'!BP47</f>
        <v>0</v>
      </c>
      <c r="BP48" s="3">
        <f>-'Capital Structure'!BQ47</f>
        <v>0</v>
      </c>
      <c r="BQ48" s="3">
        <f>-'Capital Structure'!BR47</f>
        <v>0</v>
      </c>
      <c r="BR48" s="3">
        <f>-'Capital Structure'!BS47</f>
        <v>0</v>
      </c>
      <c r="BS48" s="3">
        <f>-'Capital Structure'!BT47</f>
        <v>0</v>
      </c>
      <c r="BT48" s="3">
        <f>-'Capital Structure'!BU47</f>
        <v>0</v>
      </c>
    </row>
    <row r="49" spans="1:72" ht="15">
      <c r="A49" t="s">
        <v>186</v>
      </c>
      <c r="B49" s="45" t="s">
        <v>207</v>
      </c>
      <c r="D49" s="3">
        <f ca="1">D39+D44+D45+D46+D47+D48</f>
        <v>-482060009.17048341</v>
      </c>
      <c r="E49" s="3">
        <f t="shared" ref="E49:BP49" ca="1" si="20">E39+E44+E45+E46+E47+E48</f>
        <v>-23964485.337690473</v>
      </c>
      <c r="F49" s="3">
        <f t="shared" ca="1" si="20"/>
        <v>-21358282.137690477</v>
      </c>
      <c r="G49" s="3">
        <f t="shared" ca="1" si="20"/>
        <v>-17973660.771436289</v>
      </c>
      <c r="H49" s="3">
        <f t="shared" ca="1" si="20"/>
        <v>-32636459.705230713</v>
      </c>
      <c r="I49" s="3">
        <f t="shared" ca="1" si="20"/>
        <v>-32636459.705230713</v>
      </c>
      <c r="J49" s="3">
        <f t="shared" ca="1" si="20"/>
        <v>-23263232.153230719</v>
      </c>
      <c r="K49" s="3">
        <f t="shared" ca="1" si="20"/>
        <v>-23263232.153230719</v>
      </c>
      <c r="L49" s="3">
        <f t="shared" ca="1" si="20"/>
        <v>-2479516.1431085374</v>
      </c>
      <c r="M49" s="3">
        <f t="shared" ca="1" si="20"/>
        <v>-2479516.1431085374</v>
      </c>
      <c r="N49" s="3">
        <f t="shared" ca="1" si="20"/>
        <v>-2479516.1431085374</v>
      </c>
      <c r="O49" s="3">
        <f t="shared" ca="1" si="20"/>
        <v>-685649.24425154738</v>
      </c>
      <c r="P49" s="3">
        <f t="shared" ca="1" si="20"/>
        <v>21694239.59367837</v>
      </c>
      <c r="Q49" s="3">
        <f t="shared" ca="1" si="20"/>
        <v>21694239.59367837</v>
      </c>
      <c r="R49" s="3">
        <f t="shared" ca="1" si="20"/>
        <v>21694264.142298721</v>
      </c>
      <c r="S49" s="3">
        <f t="shared" ca="1" si="20"/>
        <v>24886078.7186509</v>
      </c>
      <c r="T49" s="3">
        <f t="shared" ca="1" si="20"/>
        <v>31814149.422650911</v>
      </c>
      <c r="U49" s="3">
        <f t="shared" ca="1" si="20"/>
        <v>40564934.407378189</v>
      </c>
      <c r="V49" s="3">
        <f t="shared" ca="1" si="20"/>
        <v>36551454.282287277</v>
      </c>
      <c r="W49" s="3">
        <f t="shared" ca="1" si="20"/>
        <v>89526215.636469111</v>
      </c>
      <c r="X49" s="3">
        <f t="shared" ca="1" si="20"/>
        <v>118482327.52631725</v>
      </c>
      <c r="Y49" s="3">
        <f t="shared" ca="1" si="20"/>
        <v>143532304.72631726</v>
      </c>
      <c r="Z49" s="3">
        <f t="shared" ca="1" si="20"/>
        <v>143532304.72631726</v>
      </c>
      <c r="AA49" s="3">
        <f t="shared" ca="1" si="20"/>
        <v>140682304.72631726</v>
      </c>
      <c r="AB49" s="3">
        <f t="shared" ca="1" si="20"/>
        <v>140682304.72631726</v>
      </c>
      <c r="AC49" s="3">
        <f t="shared" ca="1" si="20"/>
        <v>138307308.52631724</v>
      </c>
      <c r="AD49" s="3">
        <f t="shared" ca="1" si="20"/>
        <v>138307446.57679865</v>
      </c>
      <c r="AE49" s="3">
        <f t="shared" ca="1" si="20"/>
        <v>143155773.87838182</v>
      </c>
      <c r="AF49" s="3">
        <f t="shared" ca="1" si="20"/>
        <v>154986223.93801823</v>
      </c>
      <c r="AG49" s="3">
        <f t="shared" ca="1" si="20"/>
        <v>156219754.75547275</v>
      </c>
      <c r="AH49" s="3">
        <f t="shared" ca="1" si="20"/>
        <v>155513932.06165463</v>
      </c>
      <c r="AI49" s="3">
        <f t="shared" ca="1" si="20"/>
        <v>159018140.31401819</v>
      </c>
      <c r="AJ49" s="3">
        <f t="shared" ca="1" si="20"/>
        <v>156812685.76856363</v>
      </c>
      <c r="AK49" s="3">
        <f t="shared" ca="1" si="20"/>
        <v>156812685.76856363</v>
      </c>
      <c r="AL49" s="3">
        <f t="shared" ca="1" si="20"/>
        <v>150916117.17539394</v>
      </c>
      <c r="AM49" s="3">
        <f t="shared" ca="1" si="20"/>
        <v>150916117.17539394</v>
      </c>
      <c r="AN49" s="3">
        <f t="shared" ca="1" si="20"/>
        <v>128084808.65175757</v>
      </c>
      <c r="AO49" s="3">
        <f t="shared" ca="1" si="20"/>
        <v>128084808.65175757</v>
      </c>
      <c r="AP49" s="3">
        <f t="shared" ca="1" si="20"/>
        <v>69481906.837939411</v>
      </c>
      <c r="AQ49" s="3">
        <f t="shared" ca="1" si="20"/>
        <v>70098672.24666667</v>
      </c>
      <c r="AR49" s="3">
        <f t="shared" ca="1" si="20"/>
        <v>90222763.155757576</v>
      </c>
      <c r="AS49" s="3">
        <f t="shared" ca="1" si="20"/>
        <v>29222763.155757576</v>
      </c>
      <c r="AT49" s="3">
        <f t="shared" ca="1" si="20"/>
        <v>29222763.155757576</v>
      </c>
      <c r="AU49" s="3">
        <f t="shared" ca="1" si="20"/>
        <v>29222763.155757576</v>
      </c>
      <c r="AV49" s="3">
        <f t="shared" ca="1" si="20"/>
        <v>29222763.155757576</v>
      </c>
      <c r="AW49" s="3">
        <f t="shared" ca="1" si="20"/>
        <v>29222763.155757576</v>
      </c>
      <c r="AX49" s="3">
        <f t="shared" ca="1" si="20"/>
        <v>21146927.075757578</v>
      </c>
      <c r="AY49" s="3">
        <f t="shared" ca="1" si="20"/>
        <v>21146927.075757578</v>
      </c>
      <c r="AZ49" s="3">
        <f t="shared" ca="1" si="20"/>
        <v>-26081.916666666668</v>
      </c>
      <c r="BA49" s="3" t="e">
        <f t="shared" ca="1" si="20"/>
        <v>#DIV/0!</v>
      </c>
      <c r="BB49" s="3" t="e">
        <f t="shared" ca="1" si="20"/>
        <v>#DIV/0!</v>
      </c>
      <c r="BC49" s="3" t="e">
        <f t="shared" ca="1" si="20"/>
        <v>#DIV/0!</v>
      </c>
      <c r="BD49" s="3" t="e">
        <f t="shared" ca="1" si="20"/>
        <v>#DIV/0!</v>
      </c>
      <c r="BE49" s="3" t="e">
        <f t="shared" ca="1" si="20"/>
        <v>#DIV/0!</v>
      </c>
      <c r="BF49" s="3" t="e">
        <f t="shared" ca="1" si="20"/>
        <v>#DIV/0!</v>
      </c>
      <c r="BG49" s="3" t="e">
        <f t="shared" ca="1" si="20"/>
        <v>#DIV/0!</v>
      </c>
      <c r="BH49" s="3" t="e">
        <f t="shared" ca="1" si="20"/>
        <v>#DIV/0!</v>
      </c>
      <c r="BI49" s="3" t="e">
        <f t="shared" ca="1" si="20"/>
        <v>#DIV/0!</v>
      </c>
      <c r="BJ49" s="3" t="e">
        <f t="shared" ca="1" si="20"/>
        <v>#DIV/0!</v>
      </c>
      <c r="BK49" s="3" t="e">
        <f t="shared" ca="1" si="20"/>
        <v>#DIV/0!</v>
      </c>
      <c r="BL49" s="3" t="e">
        <f t="shared" ca="1" si="20"/>
        <v>#DIV/0!</v>
      </c>
      <c r="BM49" s="3" t="e">
        <f t="shared" ca="1" si="20"/>
        <v>#DIV/0!</v>
      </c>
      <c r="BN49" s="3" t="e">
        <f t="shared" ca="1" si="20"/>
        <v>#DIV/0!</v>
      </c>
      <c r="BO49" s="3" t="e">
        <f t="shared" ca="1" si="20"/>
        <v>#DIV/0!</v>
      </c>
      <c r="BP49" s="3" t="e">
        <f t="shared" ca="1" si="20"/>
        <v>#DIV/0!</v>
      </c>
      <c r="BQ49" s="3" t="e">
        <f t="shared" ref="BQ49:BT49" ca="1" si="21">BQ39+BQ44+BQ45+BQ46+BQ47+BQ48</f>
        <v>#DIV/0!</v>
      </c>
      <c r="BR49" s="3" t="e">
        <f t="shared" ca="1" si="21"/>
        <v>#DIV/0!</v>
      </c>
      <c r="BS49" s="3" t="e">
        <f t="shared" ca="1" si="21"/>
        <v>#DIV/0!</v>
      </c>
      <c r="BT49" s="3" t="e">
        <f t="shared" ca="1" si="21"/>
        <v>#DIV/0!</v>
      </c>
    </row>
    <row r="50" spans="1:72" ht="15.75">
      <c r="A50">
        <v>7</v>
      </c>
      <c r="B50" s="44" t="s">
        <v>208</v>
      </c>
      <c r="Q50"/>
    </row>
    <row r="51" spans="1:72" ht="15">
      <c r="A51">
        <v>7.1</v>
      </c>
      <c r="B51" s="45" t="s">
        <v>208</v>
      </c>
      <c r="D51" s="3">
        <f ca="1">-(Sheet1!D216+Sheet1!D217)-(Sheet2!D216+Sheet2!D217)</f>
        <v>0</v>
      </c>
      <c r="E51" s="3">
        <f ca="1">-(Sheet1!E216+Sheet1!E217)-(Sheet2!E216+Sheet2!E217)</f>
        <v>0</v>
      </c>
      <c r="F51" s="3">
        <f ca="1">-(Sheet1!F216+Sheet1!F217)-(Sheet2!F216+Sheet2!F217)</f>
        <v>0</v>
      </c>
      <c r="G51" s="3">
        <f ca="1">-(Sheet1!G216+Sheet1!G217)-(Sheet2!G216+Sheet2!G217)</f>
        <v>0</v>
      </c>
      <c r="H51" s="3">
        <f ca="1">-(Sheet1!H216+Sheet1!H217)-(Sheet2!H216+Sheet2!H217)</f>
        <v>-94388.335363636375</v>
      </c>
      <c r="I51" s="3">
        <f ca="1">-(Sheet1!I216+Sheet1!I217)-(Sheet2!I216+Sheet2!I217)</f>
        <v>-94388.335363636375</v>
      </c>
      <c r="J51" s="3">
        <f ca="1">-(Sheet1!J216+Sheet1!J217)-(Sheet2!J216+Sheet2!J217)</f>
        <v>-407757.73336363636</v>
      </c>
      <c r="K51" s="3">
        <f ca="1">-(Sheet1!K216+Sheet1!K217)-(Sheet2!K216+Sheet2!K217)</f>
        <v>-407757.73336363636</v>
      </c>
      <c r="L51" s="3">
        <f ca="1">-(Sheet1!L216+Sheet1!L217)-(Sheet2!L216+Sheet2!L217)</f>
        <v>-1160976.8364545451</v>
      </c>
      <c r="M51" s="3">
        <f ca="1">-(Sheet1!M216+Sheet1!M217)-(Sheet2!M216+Sheet2!M217)</f>
        <v>-1160976.8364545451</v>
      </c>
      <c r="N51" s="3">
        <f ca="1">-(Sheet1!N216+Sheet1!N217)-(Sheet2!N216+Sheet2!N217)</f>
        <v>-1783940.4728181819</v>
      </c>
      <c r="O51" s="3">
        <f ca="1">-(Sheet1!O216+Sheet1!O217)-(Sheet2!O216+Sheet2!O217)</f>
        <v>-1783940.4728181819</v>
      </c>
      <c r="P51" s="3">
        <f ca="1">-(Sheet1!P216+Sheet1!P217)-(Sheet2!P216+Sheet2!P217)</f>
        <v>-1783940.4728181819</v>
      </c>
      <c r="Q51" s="3">
        <f ca="1">-(Sheet1!Q216+Sheet1!Q217)-(Sheet2!Q216+Sheet2!Q217)</f>
        <v>-1783940.4728181819</v>
      </c>
      <c r="R51" s="3">
        <f ca="1">-(Sheet1!R216+Sheet1!R217)-(Sheet2!R216+Sheet2!R217)</f>
        <v>-1783941.5110909091</v>
      </c>
      <c r="S51" s="3">
        <f ca="1">-(Sheet1!S216+Sheet1!S217)-(Sheet2!S216+Sheet2!S217)</f>
        <v>-1917875.6357727272</v>
      </c>
      <c r="T51" s="3">
        <f ca="1">-(Sheet1!T216+Sheet1!T217)-(Sheet2!T216+Sheet2!T217)</f>
        <v>-2161661.956772727</v>
      </c>
      <c r="U51" s="3">
        <f ca="1">-(Sheet1!U216+Sheet1!U217)-(Sheet2!U216+Sheet2!U217)</f>
        <v>-2429530.2061363636</v>
      </c>
      <c r="V51" s="3">
        <f ca="1">-(Sheet1!V216+Sheet1!V217)-(Sheet2!V216+Sheet2!V217)</f>
        <v>-2965112.1175909094</v>
      </c>
      <c r="W51" s="3">
        <f ca="1">-(Sheet1!W216+Sheet1!W217)-(Sheet2!W216+Sheet2!W217)</f>
        <v>-3768716.8656818182</v>
      </c>
      <c r="X51" s="3">
        <f ca="1">-(Sheet1!X216+Sheet1!X217)-(Sheet2!X216+Sheet2!X217)</f>
        <v>-4515696.4111363636</v>
      </c>
      <c r="Y51" s="3">
        <f ca="1">-(Sheet1!Y216+Sheet1!Y217)-(Sheet2!Y216+Sheet2!Y217)</f>
        <v>-4515696.4111363636</v>
      </c>
      <c r="Z51" s="3">
        <f ca="1">-(Sheet1!Z216+Sheet1!Z217)-(Sheet2!Z216+Sheet2!Z217)</f>
        <v>-4515696.4111363636</v>
      </c>
      <c r="AA51" s="3">
        <f ca="1">-(Sheet1!AA216+Sheet1!AA217)-(Sheet2!AA216+Sheet2!AA217)</f>
        <v>-4515696.4111363636</v>
      </c>
      <c r="AB51" s="3">
        <f ca="1">-(Sheet1!AB216+Sheet1!AB217)-(Sheet2!AB216+Sheet2!AB217)</f>
        <v>-4515696.4111363636</v>
      </c>
      <c r="AC51" s="3">
        <f ca="1">-(Sheet1!AC216+Sheet1!AC217)-(Sheet2!AC216+Sheet2!AC217)</f>
        <v>-4515696.4111363636</v>
      </c>
      <c r="AD51" s="3">
        <f ca="1">-(Sheet1!AD216+Sheet1!AD217)-(Sheet2!AD216+Sheet2!AD217)</f>
        <v>-4515701.8332272731</v>
      </c>
      <c r="AE51" s="3">
        <f ca="1">-(Sheet1!AE216+Sheet1!AE217)-(Sheet2!AE216+Sheet2!AE217)</f>
        <v>-4668515.6207727268</v>
      </c>
      <c r="AF51" s="3">
        <f ca="1">-(Sheet1!AF216+Sheet1!AF217)-(Sheet2!AF216+Sheet2!AF217)</f>
        <v>-5027593.7065909104</v>
      </c>
      <c r="AG51" s="3">
        <f ca="1">-(Sheet1!AG216+Sheet1!AG217)-(Sheet2!AG216+Sheet2!AG217)</f>
        <v>-5065353.0323181814</v>
      </c>
      <c r="AH51" s="3">
        <f ca="1">-(Sheet1!AH216+Sheet1!AH217)-(Sheet2!AH216+Sheet2!AH217)</f>
        <v>-5043748.6534090918</v>
      </c>
      <c r="AI51" s="3">
        <f ca="1">-(Sheet1!AI216+Sheet1!AI217)-(Sheet2!AI216+Sheet2!AI217)</f>
        <v>-5157026.6305909082</v>
      </c>
      <c r="AJ51" s="3">
        <f ca="1">-(Sheet1!AJ216+Sheet1!AJ217)-(Sheet2!AJ216+Sheet2!AJ217)</f>
        <v>-5084924.3578636367</v>
      </c>
      <c r="AK51" s="3">
        <f ca="1">-(Sheet1!AK216+Sheet1!AK217)-(Sheet2!AK216+Sheet2!AK217)</f>
        <v>-5084924.3578636367</v>
      </c>
      <c r="AL51" s="3">
        <f ca="1">-(Sheet1!AL216+Sheet1!AL217)-(Sheet2!AL216+Sheet2!AL217)</f>
        <v>-4837716.8128636368</v>
      </c>
      <c r="AM51" s="3">
        <f ca="1">-(Sheet1!AM216+Sheet1!AM217)-(Sheet2!AM216+Sheet2!AM217)</f>
        <v>-4837716.8128636368</v>
      </c>
      <c r="AN51" s="3">
        <f ca="1">-(Sheet1!AN216+Sheet1!AN217)-(Sheet2!AN216+Sheet2!AN217)</f>
        <v>-4083733.5410454553</v>
      </c>
      <c r="AO51" s="3">
        <f ca="1">-(Sheet1!AO216+Sheet1!AO217)-(Sheet2!AO216+Sheet2!AO217)</f>
        <v>-4083733.5410454553</v>
      </c>
      <c r="AP51" s="3">
        <f ca="1">-(Sheet1!AP216+Sheet1!AP217)-(Sheet2!AP216+Sheet2!AP217)</f>
        <v>-2211140.382136364</v>
      </c>
      <c r="AQ51" s="3">
        <f ca="1">-(Sheet1!AQ216+Sheet1!AQ217)-(Sheet2!AQ216+Sheet2!AQ217)</f>
        <v>-2230020.0449999999</v>
      </c>
      <c r="AR51" s="3">
        <f ca="1">-(Sheet1!AR216+Sheet1!AR217)-(Sheet2!AR216+Sheet2!AR217)</f>
        <v>-896127.99954545451</v>
      </c>
      <c r="AS51" s="3">
        <f ca="1">-(Sheet1!AS216+Sheet1!AS217)-(Sheet2!AS216+Sheet2!AS217)</f>
        <v>-896127.99954545451</v>
      </c>
      <c r="AT51" s="3">
        <f ca="1">-(Sheet1!AT216+Sheet1!AT217)-(Sheet2!AT216+Sheet2!AT217)</f>
        <v>-896127.99954545451</v>
      </c>
      <c r="AU51" s="3">
        <f ca="1">-(Sheet1!AU216+Sheet1!AU217)-(Sheet2!AU216+Sheet2!AU217)</f>
        <v>-896127.99954545451</v>
      </c>
      <c r="AV51" s="3">
        <f ca="1">-(Sheet1!AV216+Sheet1!AV217)-(Sheet2!AV216+Sheet2!AV217)</f>
        <v>-896127.99954545451</v>
      </c>
      <c r="AW51" s="3">
        <f ca="1">-(Sheet1!AW216+Sheet1!AW217)-(Sheet2!AW216+Sheet2!AW217)</f>
        <v>-896127.99954545451</v>
      </c>
      <c r="AX51" s="3">
        <f ca="1">-(Sheet1!AX216+Sheet1!AX217)-(Sheet2!AX216+Sheet2!AX217)</f>
        <v>-648920.45454545459</v>
      </c>
      <c r="AY51" s="3">
        <f ca="1">-(Sheet1!AY216+Sheet1!AY217)-(Sheet2!AY216+Sheet2!AY217)</f>
        <v>-648920.45454545459</v>
      </c>
      <c r="AZ51" s="3">
        <f ca="1">-(Sheet1!AZ216+Sheet1!AZ217)-(Sheet2!AZ216+Sheet2!AZ217)</f>
        <v>0</v>
      </c>
      <c r="BA51" s="3" t="e">
        <f ca="1">-(Sheet1!BA216+Sheet1!BA217)-(Sheet2!BA216+Sheet2!BA217)</f>
        <v>#DIV/0!</v>
      </c>
      <c r="BB51" s="3">
        <f ca="1">-(Sheet1!BB216+Sheet1!BB217)-(Sheet2!BB216+Sheet2!BB217)</f>
        <v>3955546.5980554065</v>
      </c>
      <c r="BC51" s="3">
        <f ca="1">-(Sheet1!BC216+Sheet1!BC217)-(Sheet2!BC216+Sheet2!BC217)</f>
        <v>0</v>
      </c>
      <c r="BD51" s="3">
        <f ca="1">-(Sheet1!BD216+Sheet1!BD217)-(Sheet2!BD216+Sheet2!BD217)</f>
        <v>0</v>
      </c>
      <c r="BE51" s="3">
        <f ca="1">-(Sheet1!BE216+Sheet1!BE217)-(Sheet2!BE216+Sheet2!BE217)</f>
        <v>0</v>
      </c>
      <c r="BF51" s="3" t="e">
        <f ca="1">-(Sheet1!BF216+Sheet1!BF217)-(Sheet2!BF216+Sheet2!BF217)</f>
        <v>#DIV/0!</v>
      </c>
      <c r="BG51" s="3">
        <f ca="1">-(Sheet1!BG216+Sheet1!BG217)-(Sheet2!BG216+Sheet2!BG217)</f>
        <v>0</v>
      </c>
      <c r="BH51" s="3">
        <f ca="1">-(Sheet1!BH216+Sheet1!BH217)-(Sheet2!BH216+Sheet2!BH217)</f>
        <v>0</v>
      </c>
      <c r="BI51" s="3">
        <f ca="1">-(Sheet1!BI216+Sheet1!BI217)-(Sheet2!BI216+Sheet2!BI217)</f>
        <v>0</v>
      </c>
      <c r="BJ51" s="3">
        <f ca="1">-(Sheet1!BJ216+Sheet1!BJ217)-(Sheet2!BJ216+Sheet2!BJ217)</f>
        <v>0</v>
      </c>
      <c r="BK51" s="3">
        <f ca="1">-(Sheet1!BK216+Sheet1!BK217)-(Sheet2!BK216+Sheet2!BK217)</f>
        <v>0</v>
      </c>
      <c r="BL51" s="3">
        <f ca="1">-(Sheet1!BL216+Sheet1!BL217)-(Sheet2!BL216+Sheet2!BL217)</f>
        <v>0</v>
      </c>
      <c r="BM51" s="3">
        <f ca="1">-(Sheet1!BM216+Sheet1!BM217)-(Sheet2!BM216+Sheet2!BM217)</f>
        <v>0</v>
      </c>
      <c r="BN51" s="3">
        <f ca="1">-(Sheet1!BN216+Sheet1!BN217)-(Sheet2!BN216+Sheet2!BN217)</f>
        <v>0</v>
      </c>
      <c r="BO51" s="3">
        <f ca="1">-(Sheet1!BO216+Sheet1!BO217)-(Sheet2!BO216+Sheet2!BO217)</f>
        <v>0</v>
      </c>
      <c r="BP51" s="3">
        <f ca="1">-(Sheet1!BP216+Sheet1!BP217)-(Sheet2!BP216+Sheet2!BP217)</f>
        <v>0</v>
      </c>
      <c r="BQ51" s="3">
        <f ca="1">-(Sheet1!BQ216+Sheet1!BQ217)-(Sheet2!BQ216+Sheet2!BQ217)</f>
        <v>0</v>
      </c>
      <c r="BR51" s="3" t="e">
        <f ca="1">-(Sheet1!BR216+Sheet1!BR217)-(Sheet2!BR216+Sheet2!BR217)</f>
        <v>#DIV/0!</v>
      </c>
      <c r="BS51" s="3">
        <f ca="1">-(Sheet1!BS216+Sheet1!BS217)-(Sheet2!BS216+Sheet2!BS217)</f>
        <v>0</v>
      </c>
      <c r="BT51" s="3">
        <f ca="1">-(Sheet1!BT216+Sheet1!BT217)-(Sheet2!BT216+Sheet2!BT217)</f>
        <v>0</v>
      </c>
    </row>
    <row r="52" spans="1:72" ht="15">
      <c r="A52" t="s">
        <v>186</v>
      </c>
      <c r="B52" s="45" t="s">
        <v>209</v>
      </c>
      <c r="D52" s="3">
        <f ca="1">D49+D51</f>
        <v>-482060009.17048341</v>
      </c>
      <c r="E52" s="3">
        <f t="shared" ref="E52:BP52" ca="1" si="22">E49+E51</f>
        <v>-23964485.337690473</v>
      </c>
      <c r="F52" s="3">
        <f t="shared" ca="1" si="22"/>
        <v>-21358282.137690477</v>
      </c>
      <c r="G52" s="3">
        <f t="shared" ca="1" si="22"/>
        <v>-17973660.771436289</v>
      </c>
      <c r="H52" s="3">
        <f t="shared" ca="1" si="22"/>
        <v>-32730848.040594351</v>
      </c>
      <c r="I52" s="3">
        <f t="shared" ca="1" si="22"/>
        <v>-32730848.040594351</v>
      </c>
      <c r="J52" s="3">
        <f t="shared" ca="1" si="22"/>
        <v>-23670989.886594355</v>
      </c>
      <c r="K52" s="3">
        <f t="shared" ca="1" si="22"/>
        <v>-23670989.886594355</v>
      </c>
      <c r="L52" s="3">
        <f t="shared" ca="1" si="22"/>
        <v>-3640492.9795630826</v>
      </c>
      <c r="M52" s="3">
        <f t="shared" ca="1" si="22"/>
        <v>-3640492.9795630826</v>
      </c>
      <c r="N52" s="3">
        <f t="shared" ca="1" si="22"/>
        <v>-4263456.6159267193</v>
      </c>
      <c r="O52" s="3">
        <f t="shared" ca="1" si="22"/>
        <v>-2469589.7170697292</v>
      </c>
      <c r="P52" s="3">
        <f t="shared" ca="1" si="22"/>
        <v>19910299.120860189</v>
      </c>
      <c r="Q52" s="3">
        <f t="shared" ca="1" si="22"/>
        <v>19910299.120860189</v>
      </c>
      <c r="R52" s="3">
        <f t="shared" ca="1" si="22"/>
        <v>19910322.631207813</v>
      </c>
      <c r="S52" s="3">
        <f t="shared" ca="1" si="22"/>
        <v>22968203.082878172</v>
      </c>
      <c r="T52" s="3">
        <f t="shared" ca="1" si="22"/>
        <v>29652487.465878185</v>
      </c>
      <c r="U52" s="3">
        <f t="shared" ca="1" si="22"/>
        <v>38135404.201241829</v>
      </c>
      <c r="V52" s="3">
        <f t="shared" ca="1" si="22"/>
        <v>33586342.164696366</v>
      </c>
      <c r="W52" s="3">
        <f t="shared" ca="1" si="22"/>
        <v>85757498.770787299</v>
      </c>
      <c r="X52" s="3">
        <f t="shared" ca="1" si="22"/>
        <v>113966631.11518089</v>
      </c>
      <c r="Y52" s="3">
        <f t="shared" ca="1" si="22"/>
        <v>139016608.3151809</v>
      </c>
      <c r="Z52" s="3">
        <f t="shared" ca="1" si="22"/>
        <v>139016608.3151809</v>
      </c>
      <c r="AA52" s="3">
        <f t="shared" ca="1" si="22"/>
        <v>136166608.3151809</v>
      </c>
      <c r="AB52" s="3">
        <f t="shared" ca="1" si="22"/>
        <v>136166608.3151809</v>
      </c>
      <c r="AC52" s="3">
        <f t="shared" ca="1" si="22"/>
        <v>133791612.11518088</v>
      </c>
      <c r="AD52" s="3">
        <f t="shared" ca="1" si="22"/>
        <v>133791744.74357137</v>
      </c>
      <c r="AE52" s="3">
        <f t="shared" ca="1" si="22"/>
        <v>138487258.2576091</v>
      </c>
      <c r="AF52" s="3">
        <f t="shared" ca="1" si="22"/>
        <v>149958630.23142731</v>
      </c>
      <c r="AG52" s="3">
        <f t="shared" ca="1" si="22"/>
        <v>151154401.72315457</v>
      </c>
      <c r="AH52" s="3">
        <f t="shared" ca="1" si="22"/>
        <v>150470183.40824553</v>
      </c>
      <c r="AI52" s="3">
        <f t="shared" ca="1" si="22"/>
        <v>153861113.68342727</v>
      </c>
      <c r="AJ52" s="3">
        <f t="shared" ca="1" si="22"/>
        <v>151727761.41069999</v>
      </c>
      <c r="AK52" s="3">
        <f t="shared" ca="1" si="22"/>
        <v>151727761.41069999</v>
      </c>
      <c r="AL52" s="3">
        <f t="shared" ca="1" si="22"/>
        <v>146078400.36253029</v>
      </c>
      <c r="AM52" s="3">
        <f t="shared" ca="1" si="22"/>
        <v>146078400.36253029</v>
      </c>
      <c r="AN52" s="3">
        <f t="shared" ca="1" si="22"/>
        <v>124001075.11071211</v>
      </c>
      <c r="AO52" s="3">
        <f t="shared" ca="1" si="22"/>
        <v>124001075.11071211</v>
      </c>
      <c r="AP52" s="3">
        <f t="shared" ca="1" si="22"/>
        <v>67270766.455803052</v>
      </c>
      <c r="AQ52" s="3">
        <f t="shared" ca="1" si="22"/>
        <v>67868652.201666668</v>
      </c>
      <c r="AR52" s="3">
        <f t="shared" ca="1" si="22"/>
        <v>89326635.156212121</v>
      </c>
      <c r="AS52" s="3">
        <f t="shared" ca="1" si="22"/>
        <v>28326635.156212121</v>
      </c>
      <c r="AT52" s="3">
        <f t="shared" ca="1" si="22"/>
        <v>28326635.156212121</v>
      </c>
      <c r="AU52" s="3">
        <f t="shared" ca="1" si="22"/>
        <v>28326635.156212121</v>
      </c>
      <c r="AV52" s="3">
        <f t="shared" ca="1" si="22"/>
        <v>28326635.156212121</v>
      </c>
      <c r="AW52" s="3">
        <f t="shared" ca="1" si="22"/>
        <v>28326635.156212121</v>
      </c>
      <c r="AX52" s="3">
        <f t="shared" ca="1" si="22"/>
        <v>20498006.621212125</v>
      </c>
      <c r="AY52" s="3">
        <f t="shared" ca="1" si="22"/>
        <v>20498006.621212125</v>
      </c>
      <c r="AZ52" s="3">
        <f t="shared" ca="1" si="22"/>
        <v>-26081.916666666668</v>
      </c>
      <c r="BA52" s="3" t="e">
        <f t="shared" ca="1" si="22"/>
        <v>#DIV/0!</v>
      </c>
      <c r="BB52" s="3" t="e">
        <f t="shared" ca="1" si="22"/>
        <v>#DIV/0!</v>
      </c>
      <c r="BC52" s="3" t="e">
        <f t="shared" ca="1" si="22"/>
        <v>#DIV/0!</v>
      </c>
      <c r="BD52" s="3" t="e">
        <f t="shared" ca="1" si="22"/>
        <v>#DIV/0!</v>
      </c>
      <c r="BE52" s="3" t="e">
        <f t="shared" ca="1" si="22"/>
        <v>#DIV/0!</v>
      </c>
      <c r="BF52" s="3" t="e">
        <f t="shared" ca="1" si="22"/>
        <v>#DIV/0!</v>
      </c>
      <c r="BG52" s="3" t="e">
        <f t="shared" ca="1" si="22"/>
        <v>#DIV/0!</v>
      </c>
      <c r="BH52" s="3" t="e">
        <f t="shared" ca="1" si="22"/>
        <v>#DIV/0!</v>
      </c>
      <c r="BI52" s="3" t="e">
        <f t="shared" ca="1" si="22"/>
        <v>#DIV/0!</v>
      </c>
      <c r="BJ52" s="3" t="e">
        <f t="shared" ca="1" si="22"/>
        <v>#DIV/0!</v>
      </c>
      <c r="BK52" s="3" t="e">
        <f t="shared" ca="1" si="22"/>
        <v>#DIV/0!</v>
      </c>
      <c r="BL52" s="3" t="e">
        <f t="shared" ca="1" si="22"/>
        <v>#DIV/0!</v>
      </c>
      <c r="BM52" s="3" t="e">
        <f t="shared" ca="1" si="22"/>
        <v>#DIV/0!</v>
      </c>
      <c r="BN52" s="3" t="e">
        <f t="shared" ca="1" si="22"/>
        <v>#DIV/0!</v>
      </c>
      <c r="BO52" s="3" t="e">
        <f t="shared" ca="1" si="22"/>
        <v>#DIV/0!</v>
      </c>
      <c r="BP52" s="3" t="e">
        <f t="shared" ca="1" si="22"/>
        <v>#DIV/0!</v>
      </c>
      <c r="BQ52" s="3" t="e">
        <f t="shared" ref="BQ52:BT52" ca="1" si="23">BQ49+BQ51</f>
        <v>#DIV/0!</v>
      </c>
      <c r="BR52" s="3" t="e">
        <f t="shared" ca="1" si="23"/>
        <v>#DIV/0!</v>
      </c>
      <c r="BS52" s="3" t="e">
        <f t="shared" ca="1" si="23"/>
        <v>#DIV/0!</v>
      </c>
      <c r="BT52" s="3" t="e">
        <f t="shared" ca="1" si="23"/>
        <v>#DIV/0!</v>
      </c>
    </row>
    <row r="53" spans="1:72">
      <c r="D53" s="165">
        <f ca="1">'现金流表-复星'!D33</f>
        <v>-482060009.17048341</v>
      </c>
      <c r="E53" s="165">
        <f ca="1">'现金流表-复星'!E33</f>
        <v>-23964485.337690473</v>
      </c>
      <c r="F53" s="165">
        <f ca="1">'现金流表-复星'!F33</f>
        <v>-21358282.137690473</v>
      </c>
      <c r="G53" s="165">
        <f ca="1">'现金流表-复星'!G33</f>
        <v>-17973660.771436296</v>
      </c>
      <c r="H53" s="165">
        <f ca="1">'现金流表-复星'!H33</f>
        <v>-32730848.040594343</v>
      </c>
      <c r="I53" s="165">
        <f ca="1">'现金流表-复星'!I33</f>
        <v>-32730848.040594343</v>
      </c>
      <c r="J53" s="165">
        <f ca="1">'现金流表-复星'!J33</f>
        <v>-23670989.886594348</v>
      </c>
      <c r="K53" s="165">
        <f ca="1">'现金流表-复星'!K33</f>
        <v>-23670989.886594348</v>
      </c>
      <c r="L53" s="165">
        <f ca="1">'现金流表-复星'!L33</f>
        <v>-3640492.9795630798</v>
      </c>
      <c r="M53" s="165">
        <f ca="1">'现金流表-复星'!M33</f>
        <v>-3640492.9795630798</v>
      </c>
      <c r="N53" s="165">
        <f ca="1">'现金流表-复星'!N33</f>
        <v>-4263456.6159267128</v>
      </c>
      <c r="O53" s="165">
        <f ca="1">'现金流表-复星'!O33</f>
        <v>-394752.21423362195</v>
      </c>
      <c r="P53" s="165">
        <f ca="1">'现金流表-复星'!P33</f>
        <v>19910299.120860197</v>
      </c>
      <c r="Q53" s="165">
        <f ca="1">'现金流表-复星'!Q33</f>
        <v>19910299.120860197</v>
      </c>
      <c r="R53" s="165">
        <f ca="1">'现金流表-复星'!R33</f>
        <v>19910322.631207809</v>
      </c>
      <c r="S53" s="165">
        <f ca="1">'现金流表-复星'!S33</f>
        <v>22968203.082878172</v>
      </c>
      <c r="T53" s="165">
        <f ca="1">'现金流表-复星'!T33</f>
        <v>29652487.465878181</v>
      </c>
      <c r="U53" s="165">
        <f ca="1">'现金流表-复星'!U33</f>
        <v>38135404.201241821</v>
      </c>
      <c r="V53" s="165">
        <f ca="1">'现金流表-复星'!V33</f>
        <v>33586342.16469638</v>
      </c>
      <c r="W53" s="165">
        <f ca="1">'现金流表-复星'!W33</f>
        <v>85757498.770787269</v>
      </c>
      <c r="X53" s="165">
        <f ca="1">'现金流表-复星'!X33</f>
        <v>113966631.11518088</v>
      </c>
      <c r="Y53" s="165">
        <f ca="1">'现金流表-复星'!Y33</f>
        <v>139016608.3151809</v>
      </c>
      <c r="Z53" s="165">
        <f ca="1">'现金流表-复星'!Z33</f>
        <v>139016608.3151809</v>
      </c>
      <c r="AA53" s="165">
        <f ca="1">'现金流表-复星'!AA33</f>
        <v>136166608.3151809</v>
      </c>
      <c r="AB53" s="165">
        <f ca="1">'现金流表-复星'!AB33</f>
        <v>136166608.3151809</v>
      </c>
      <c r="AC53" s="165">
        <f ca="1">'现金流表-复星'!AC33</f>
        <v>133791612.11518088</v>
      </c>
      <c r="AD53" s="165">
        <f ca="1">'现金流表-复星'!AD33</f>
        <v>133791744.74357136</v>
      </c>
      <c r="AE53" s="165">
        <f ca="1">'现金流表-复星'!AE33</f>
        <v>138487258.2576091</v>
      </c>
      <c r="AF53" s="165">
        <f ca="1">'现金流表-复星'!AF33</f>
        <v>149958630.23142731</v>
      </c>
      <c r="AG53" s="165">
        <f ca="1">'现金流表-复星'!AG33</f>
        <v>151154401.72315454</v>
      </c>
      <c r="AH53" s="165">
        <f ca="1">'现金流表-复星'!AH33</f>
        <v>150470183.4082455</v>
      </c>
      <c r="AI53" s="165">
        <f ca="1">'现金流表-复星'!AI33</f>
        <v>153861113.68342727</v>
      </c>
      <c r="AJ53" s="165">
        <f ca="1">'现金流表-复星'!AJ33</f>
        <v>151727761.41070002</v>
      </c>
      <c r="AK53" s="165">
        <f ca="1">'现金流表-复星'!AK33</f>
        <v>151727761.41070002</v>
      </c>
      <c r="AL53" s="165">
        <f ca="1">'现金流表-复星'!AL33</f>
        <v>146078400.36253029</v>
      </c>
      <c r="AM53" s="165">
        <f ca="1">'现金流表-复星'!AM33</f>
        <v>146078400.36253029</v>
      </c>
      <c r="AN53" s="165">
        <f ca="1">'现金流表-复星'!AN33</f>
        <v>124001075.11071211</v>
      </c>
      <c r="AO53" s="165">
        <f ca="1">'现金流表-复星'!AO33</f>
        <v>124001075.11071211</v>
      </c>
      <c r="AP53" s="165">
        <f ca="1">'现金流表-复星'!AP33</f>
        <v>67270766.455803052</v>
      </c>
      <c r="AQ53" s="165">
        <f ca="1">'现金流表-复星'!AQ33</f>
        <v>67868652.201666668</v>
      </c>
      <c r="AR53" s="165">
        <f ca="1">'现金流表-复星'!AR33</f>
        <v>89326635.156212121</v>
      </c>
      <c r="AS53" s="165">
        <f ca="1">'现金流表-复星'!AS33</f>
        <v>28326635.156212121</v>
      </c>
      <c r="AT53" s="165">
        <f ca="1">'现金流表-复星'!AT33</f>
        <v>28326635.156212121</v>
      </c>
      <c r="AU53" s="165">
        <f ca="1">'现金流表-复星'!AU33</f>
        <v>28326635.156212121</v>
      </c>
      <c r="AV53" s="165">
        <f ca="1">'现金流表-复星'!AV33</f>
        <v>28326635.156212121</v>
      </c>
      <c r="AW53" s="165">
        <f ca="1">'现金流表-复星'!AW33</f>
        <v>28326635.156212121</v>
      </c>
      <c r="AX53" s="165">
        <f ca="1">'现金流表-复星'!AX33</f>
        <v>20498006.621212121</v>
      </c>
      <c r="AY53" s="165">
        <f ca="1">'现金流表-复星'!AY33</f>
        <v>20498006.621212121</v>
      </c>
      <c r="AZ53" s="165">
        <f ca="1">'现金流表-复星'!AZ33</f>
        <v>-26081.916666666668</v>
      </c>
      <c r="BA53" s="165" t="e">
        <f ca="1">'现金流表-复星'!BA33</f>
        <v>#DIV/0!</v>
      </c>
      <c r="BB53" s="165" t="e">
        <f ca="1">'现金流表-复星'!BB33</f>
        <v>#DIV/0!</v>
      </c>
      <c r="BC53" s="165" t="e">
        <f ca="1">'现金流表-复星'!BC33</f>
        <v>#DIV/0!</v>
      </c>
      <c r="BD53" s="165">
        <f ca="1">'现金流表-复星'!BD33</f>
        <v>3392307.6923076925</v>
      </c>
      <c r="BE53" s="165">
        <f ca="1">'现金流表-复星'!BE33</f>
        <v>3392307.6923076925</v>
      </c>
      <c r="BF53" s="165" t="e">
        <f ca="1">'现金流表-复星'!BF33</f>
        <v>#DIV/0!</v>
      </c>
      <c r="BG53" s="165">
        <f ca="1">'现金流表-复星'!BG33</f>
        <v>3392307.6923076925</v>
      </c>
      <c r="BH53" s="165">
        <f ca="1">'现金流表-复星'!BH33</f>
        <v>3392307.6923076925</v>
      </c>
      <c r="BI53" s="165">
        <f ca="1">'现金流表-复星'!BI33</f>
        <v>3392307.6923076925</v>
      </c>
      <c r="BJ53" s="165">
        <f ca="1">'现金流表-复星'!BJ33</f>
        <v>3392307.6923076925</v>
      </c>
      <c r="BK53" s="165">
        <f ca="1">'现金流表-复星'!BK33</f>
        <v>3392307.6923076925</v>
      </c>
      <c r="BL53" s="165">
        <f ca="1">'现金流表-复星'!BL33</f>
        <v>3392307.6923076925</v>
      </c>
      <c r="BM53" s="165">
        <f ca="1">'现金流表-复星'!BM33</f>
        <v>3392307.6923076925</v>
      </c>
      <c r="BN53" s="165">
        <f ca="1">'现金流表-复星'!BN33</f>
        <v>3392307.6923076925</v>
      </c>
      <c r="BO53" s="165">
        <f ca="1">'现金流表-复星'!BO33</f>
        <v>3392307.6923076925</v>
      </c>
      <c r="BP53" s="165">
        <f ca="1">'现金流表-复星'!BP33</f>
        <v>3392307.6923076925</v>
      </c>
      <c r="BQ53" s="165">
        <f ca="1">'现金流表-复星'!BQ33</f>
        <v>3392307.6923076925</v>
      </c>
      <c r="BR53" s="165" t="e">
        <f ca="1">'现金流表-复星'!BR33</f>
        <v>#DIV/0!</v>
      </c>
      <c r="BS53" s="165">
        <f ca="1">'现金流表-复星'!BS33</f>
        <v>3392307.6923076925</v>
      </c>
      <c r="BT53" s="165">
        <f ca="1">'现金流表-复星'!BT33</f>
        <v>3392307.6923076925</v>
      </c>
    </row>
    <row r="54" spans="1:72" ht="15">
      <c r="B54" s="45" t="s">
        <v>396</v>
      </c>
      <c r="C54" s="164" t="e">
        <f ca="1">IRR(OFFSET(D39,0,0):OFFSET(D39,0,Sheet1!$D$16),0.0001)*12</f>
        <v>#VALUE!</v>
      </c>
      <c r="D54" s="7"/>
    </row>
    <row r="55" spans="1:72" ht="15">
      <c r="B55" s="45" t="s">
        <v>397</v>
      </c>
      <c r="C55" s="164" t="e">
        <f ca="1">IRR(OFFSET(D42,0,0):OFFSET(D42,0,Sheet1!$D$16),0.0001)*12</f>
        <v>#VALUE!</v>
      </c>
      <c r="Q55" s="168"/>
    </row>
    <row r="56" spans="1:72" ht="15">
      <c r="B56" s="45" t="s">
        <v>398</v>
      </c>
      <c r="C56" s="164" t="e">
        <f ca="1">IRR(OFFSET(D52,0,0):OFFSET(D52,0,Sheet1!$D$16),0.0001)*12</f>
        <v>#VALUE!</v>
      </c>
    </row>
    <row r="57" spans="1:72">
      <c r="C57" s="164" t="e">
        <f ca="1">IRR(OFFSET(D53,0,0):OFFSET(D53,0,Sheet1!$D$16),0.0001)*12</f>
        <v>#VALUE!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</row>
    <row r="58" spans="1:72"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T46"/>
  <sheetViews>
    <sheetView zoomScaleNormal="100" workbookViewId="0">
      <selection activeCell="D21" sqref="D21"/>
    </sheetView>
  </sheetViews>
  <sheetFormatPr defaultColWidth="11" defaultRowHeight="14.25"/>
  <cols>
    <col min="1" max="1" width="22.125" style="76" bestFit="1" customWidth="1"/>
    <col min="2" max="2" width="24.125" customWidth="1"/>
    <col min="3" max="3" width="13.375" customWidth="1"/>
    <col min="4" max="4" width="16.375" bestFit="1" customWidth="1"/>
    <col min="5" max="16" width="16.125" bestFit="1" customWidth="1"/>
    <col min="17" max="17" width="16.125" style="38" bestFit="1" customWidth="1"/>
    <col min="18" max="39" width="16.125" bestFit="1" customWidth="1"/>
    <col min="40" max="41" width="15.125" bestFit="1" customWidth="1"/>
    <col min="42" max="42" width="14.5" bestFit="1" customWidth="1"/>
    <col min="43" max="62" width="15.625" bestFit="1" customWidth="1"/>
    <col min="63" max="63" width="16.125" bestFit="1" customWidth="1"/>
    <col min="64" max="69" width="15.625" bestFit="1" customWidth="1"/>
    <col min="70" max="70" width="16.125" bestFit="1" customWidth="1"/>
    <col min="71" max="94" width="15.625" bestFit="1" customWidth="1"/>
  </cols>
  <sheetData>
    <row r="1" spans="1:98" ht="17.25" thickBot="1">
      <c r="A1" s="64"/>
    </row>
    <row r="2" spans="1:98">
      <c r="A2" s="65"/>
    </row>
    <row r="3" spans="1:98">
      <c r="A3" s="66"/>
      <c r="C3" t="s">
        <v>107</v>
      </c>
      <c r="D3" s="12">
        <f>Sheet1!C35</f>
        <v>42248</v>
      </c>
      <c r="E3" s="12">
        <f>Sheet1!D35</f>
        <v>42278</v>
      </c>
      <c r="F3" s="12">
        <f>Sheet1!E35</f>
        <v>42309</v>
      </c>
      <c r="G3" s="12">
        <f>Sheet1!F35</f>
        <v>42339</v>
      </c>
      <c r="H3" s="12">
        <f>Sheet1!G35</f>
        <v>42370</v>
      </c>
      <c r="I3" s="12">
        <f>Sheet1!H35</f>
        <v>42401</v>
      </c>
      <c r="J3" s="12">
        <f>Sheet1!I35</f>
        <v>42430</v>
      </c>
      <c r="K3" s="12">
        <f>Sheet1!J35</f>
        <v>42461</v>
      </c>
      <c r="L3" s="12">
        <f>Sheet1!K35</f>
        <v>42491</v>
      </c>
      <c r="M3" s="12">
        <f>Sheet1!L35</f>
        <v>42522</v>
      </c>
      <c r="N3" s="12">
        <f>Sheet1!M35</f>
        <v>42552</v>
      </c>
      <c r="O3" s="12">
        <f>Sheet1!N35</f>
        <v>42583</v>
      </c>
      <c r="P3" s="12">
        <f>Sheet1!O35</f>
        <v>42614</v>
      </c>
      <c r="Q3" s="167">
        <f>Sheet1!P35</f>
        <v>42644</v>
      </c>
      <c r="R3" s="12">
        <f>Sheet1!Q35</f>
        <v>42675</v>
      </c>
      <c r="S3" s="12">
        <f>Sheet1!R35</f>
        <v>42705</v>
      </c>
      <c r="T3" s="12">
        <f>Sheet1!S35</f>
        <v>42736</v>
      </c>
      <c r="U3" s="12">
        <f>Sheet1!T35</f>
        <v>42767</v>
      </c>
      <c r="V3" s="12">
        <f>Sheet1!U35</f>
        <v>42795</v>
      </c>
      <c r="W3" s="12">
        <f>Sheet1!V35</f>
        <v>42826</v>
      </c>
      <c r="X3" s="12">
        <f>Sheet1!W35</f>
        <v>42856</v>
      </c>
      <c r="Y3" s="12">
        <f>Sheet1!X35</f>
        <v>42887</v>
      </c>
      <c r="Z3" s="12">
        <f>Sheet1!Y35</f>
        <v>42917</v>
      </c>
      <c r="AA3" s="12">
        <f>Sheet1!Z35</f>
        <v>42948</v>
      </c>
      <c r="AB3" s="12">
        <f>Sheet1!AA35</f>
        <v>42979</v>
      </c>
      <c r="AC3" s="12">
        <f>Sheet1!AB35</f>
        <v>43009</v>
      </c>
      <c r="AD3" s="12">
        <f>Sheet1!AC35</f>
        <v>43040</v>
      </c>
      <c r="AE3" s="12">
        <f>Sheet1!AD35</f>
        <v>43070</v>
      </c>
      <c r="AF3" s="12">
        <f>Sheet1!AE35</f>
        <v>43101</v>
      </c>
      <c r="AG3" s="12">
        <f>Sheet1!AF35</f>
        <v>43132</v>
      </c>
      <c r="AH3" s="12">
        <f>Sheet1!AG35</f>
        <v>43160</v>
      </c>
      <c r="AI3" s="12">
        <f>Sheet1!AH35</f>
        <v>43191</v>
      </c>
      <c r="AJ3" s="12">
        <f>Sheet1!AI35</f>
        <v>43221</v>
      </c>
      <c r="AK3" s="12">
        <f>Sheet1!AJ35</f>
        <v>43252</v>
      </c>
      <c r="AL3" s="12">
        <f>Sheet1!AK35</f>
        <v>43282</v>
      </c>
      <c r="AM3" s="12">
        <f>Sheet1!AL35</f>
        <v>43313</v>
      </c>
      <c r="AN3" s="12">
        <f>Sheet1!AM35</f>
        <v>43344</v>
      </c>
      <c r="AO3" s="12">
        <f>Sheet1!AN35</f>
        <v>43374</v>
      </c>
      <c r="AP3" s="12">
        <f>Sheet1!AO35</f>
        <v>43405</v>
      </c>
      <c r="AQ3" s="12">
        <f>Sheet1!AP35</f>
        <v>43435</v>
      </c>
      <c r="AR3" s="12">
        <f>Sheet1!AQ35</f>
        <v>43466</v>
      </c>
      <c r="AS3" s="12">
        <f>Sheet1!AR35</f>
        <v>43497</v>
      </c>
      <c r="AT3" s="12">
        <f>Sheet1!AS35</f>
        <v>43525</v>
      </c>
      <c r="AU3" s="12">
        <f>Sheet1!AT35</f>
        <v>43556</v>
      </c>
      <c r="AV3" s="12">
        <f>Sheet1!AU35</f>
        <v>43586</v>
      </c>
      <c r="AW3" s="12">
        <f>Sheet1!AV35</f>
        <v>43617</v>
      </c>
      <c r="AX3" s="12">
        <f>Sheet1!AW35</f>
        <v>43647</v>
      </c>
      <c r="AY3" s="12">
        <f>Sheet1!AX35</f>
        <v>43678</v>
      </c>
      <c r="AZ3" s="12">
        <f>Sheet1!AY35</f>
        <v>43709</v>
      </c>
      <c r="BA3" s="12">
        <f>Sheet1!AZ35</f>
        <v>43739</v>
      </c>
      <c r="BB3" s="12">
        <f>Sheet1!BA35</f>
        <v>43770</v>
      </c>
      <c r="BC3" s="12">
        <f>Sheet1!BB35</f>
        <v>43800</v>
      </c>
      <c r="BD3" s="12">
        <f>Sheet1!BC35</f>
        <v>43831</v>
      </c>
      <c r="BE3" s="12">
        <f>Sheet1!BD35</f>
        <v>43862</v>
      </c>
      <c r="BF3" s="12">
        <f>Sheet1!BE35</f>
        <v>43891</v>
      </c>
      <c r="BG3" s="12">
        <f>Sheet1!BF35</f>
        <v>43922</v>
      </c>
      <c r="BH3" s="12">
        <f>Sheet1!BG35</f>
        <v>43952</v>
      </c>
      <c r="BI3" s="12">
        <f>Sheet1!BH35</f>
        <v>43983</v>
      </c>
      <c r="BJ3" s="12">
        <f>Sheet1!BI35</f>
        <v>44013</v>
      </c>
      <c r="BK3" s="12">
        <f>Sheet1!BJ35</f>
        <v>44044</v>
      </c>
      <c r="BL3" s="12">
        <f>Sheet1!BK35</f>
        <v>44075</v>
      </c>
      <c r="BM3" s="12">
        <f>Sheet1!BL35</f>
        <v>44105</v>
      </c>
      <c r="BN3" s="12">
        <f>Sheet1!BM35</f>
        <v>44136</v>
      </c>
      <c r="BO3" s="12">
        <f>Sheet1!BN35</f>
        <v>44166</v>
      </c>
      <c r="BP3" s="12">
        <f>Sheet1!BO35</f>
        <v>44197</v>
      </c>
      <c r="BQ3" s="12">
        <f>Sheet1!BP35</f>
        <v>44228</v>
      </c>
      <c r="BR3" s="12">
        <f>Sheet1!BQ35</f>
        <v>44256</v>
      </c>
      <c r="BS3" s="12">
        <f>Sheet1!BR35</f>
        <v>44287</v>
      </c>
      <c r="BT3" s="12">
        <f>Sheet1!BS35</f>
        <v>44317</v>
      </c>
      <c r="BU3" s="12">
        <f>Sheet1!BT35</f>
        <v>44348</v>
      </c>
      <c r="BV3" s="12">
        <f>Sheet1!BU35</f>
        <v>44378</v>
      </c>
      <c r="BW3" s="12">
        <f>Sheet1!BV35</f>
        <v>44409</v>
      </c>
      <c r="BX3" s="12">
        <f>Sheet1!BW35</f>
        <v>44440</v>
      </c>
      <c r="BY3" s="12">
        <f>Sheet1!BX35</f>
        <v>44470</v>
      </c>
      <c r="BZ3" s="12">
        <f>Sheet1!BY35</f>
        <v>44501</v>
      </c>
      <c r="CA3" s="12">
        <f>Sheet1!BZ35</f>
        <v>44531</v>
      </c>
      <c r="CB3" s="12">
        <f>Sheet1!CA35</f>
        <v>44562</v>
      </c>
      <c r="CC3" s="12">
        <f>Sheet1!CB35</f>
        <v>44593</v>
      </c>
      <c r="CD3" s="12">
        <f>Sheet1!CC35</f>
        <v>44621</v>
      </c>
      <c r="CE3" s="12">
        <f>Sheet1!CD35</f>
        <v>44652</v>
      </c>
      <c r="CF3" s="12">
        <f>Sheet1!CE35</f>
        <v>44682</v>
      </c>
      <c r="CG3" s="12">
        <f>Sheet1!CF35</f>
        <v>44713</v>
      </c>
      <c r="CH3" s="12">
        <f>Sheet1!CG35</f>
        <v>0</v>
      </c>
      <c r="CI3" s="12">
        <f>Sheet1!CH35</f>
        <v>0</v>
      </c>
      <c r="CJ3" s="12">
        <f>Sheet1!CI35</f>
        <v>0</v>
      </c>
      <c r="CK3" s="12">
        <f>Sheet1!CJ35</f>
        <v>0</v>
      </c>
      <c r="CL3" s="12">
        <f>Sheet1!CK35</f>
        <v>0</v>
      </c>
      <c r="CM3" s="12">
        <f>Sheet1!CL35</f>
        <v>0</v>
      </c>
      <c r="CN3" s="12">
        <f>Sheet1!CM35</f>
        <v>0</v>
      </c>
      <c r="CO3" s="12">
        <f>Sheet1!CN35</f>
        <v>0</v>
      </c>
      <c r="CP3" s="12">
        <f>Sheet1!CO35</f>
        <v>0</v>
      </c>
      <c r="CQ3" s="12">
        <f>Sheet1!CP35</f>
        <v>0</v>
      </c>
      <c r="CR3" s="12">
        <f>Sheet1!CQ35</f>
        <v>0</v>
      </c>
      <c r="CS3" s="12">
        <f>Sheet1!CR35</f>
        <v>0</v>
      </c>
      <c r="CT3" s="12">
        <f>Sheet1!CS35</f>
        <v>0</v>
      </c>
    </row>
    <row r="4" spans="1:98">
      <c r="A4" s="67" t="s">
        <v>265</v>
      </c>
      <c r="D4" s="3">
        <f ca="1">SUM(D5:D7)</f>
        <v>-208655.33333333334</v>
      </c>
      <c r="E4" s="3">
        <f t="shared" ref="E4:BP4" ca="1" si="0">SUM(E5:E7)</f>
        <v>21276313.861248605</v>
      </c>
      <c r="F4" s="3">
        <f t="shared" ca="1" si="0"/>
        <v>18670110.661248606</v>
      </c>
      <c r="G4" s="3">
        <f t="shared" ca="1" si="0"/>
        <v>11629919.227502787</v>
      </c>
      <c r="H4" s="3">
        <f t="shared" ca="1" si="0"/>
        <v>3220560.1666666665</v>
      </c>
      <c r="I4" s="3">
        <f t="shared" ca="1" si="0"/>
        <v>3220560.1666666665</v>
      </c>
      <c r="J4" s="3">
        <f t="shared" ca="1" si="0"/>
        <v>14086008.166666666</v>
      </c>
      <c r="K4" s="3">
        <f t="shared" ca="1" si="0"/>
        <v>14086008.166666666</v>
      </c>
      <c r="L4" s="3">
        <f t="shared" ca="1" si="0"/>
        <v>40202352.166666664</v>
      </c>
      <c r="M4" s="3">
        <f t="shared" ca="1" si="0"/>
        <v>40202352.166666664</v>
      </c>
      <c r="N4" s="3">
        <f t="shared" ca="1" si="0"/>
        <v>61802352.166666664</v>
      </c>
      <c r="O4" s="3">
        <f t="shared" ca="1" si="0"/>
        <v>61802352.166666664</v>
      </c>
      <c r="P4" s="3">
        <f t="shared" ca="1" si="0"/>
        <v>61802352.166666664</v>
      </c>
      <c r="Q4" s="3">
        <f t="shared" ca="1" si="0"/>
        <v>61802352.166666664</v>
      </c>
      <c r="R4" s="3">
        <f t="shared" ca="1" si="0"/>
        <v>61802388.166666664</v>
      </c>
      <c r="S4" s="3">
        <f t="shared" ca="1" si="0"/>
        <v>66446282.166666664</v>
      </c>
      <c r="T4" s="3">
        <f t="shared" ca="1" si="0"/>
        <v>74899078.166666672</v>
      </c>
      <c r="U4" s="3">
        <f t="shared" ca="1" si="0"/>
        <v>84186866.166666672</v>
      </c>
      <c r="V4" s="3">
        <f t="shared" ca="1" si="0"/>
        <v>102757082.16666667</v>
      </c>
      <c r="W4" s="3">
        <f t="shared" ca="1" si="0"/>
        <v>130620446.16666667</v>
      </c>
      <c r="X4" s="3">
        <f t="shared" ca="1" si="0"/>
        <v>156520446.16666666</v>
      </c>
      <c r="Y4" s="3">
        <f t="shared" ca="1" si="0"/>
        <v>156520446.16666666</v>
      </c>
      <c r="Z4" s="3">
        <f t="shared" ca="1" si="0"/>
        <v>156520446.16666666</v>
      </c>
      <c r="AA4" s="3">
        <f t="shared" ca="1" si="0"/>
        <v>156520446.16666666</v>
      </c>
      <c r="AB4" s="3">
        <f t="shared" ca="1" si="0"/>
        <v>156520446.16666666</v>
      </c>
      <c r="AC4" s="3">
        <f t="shared" ca="1" si="0"/>
        <v>156520446.16666666</v>
      </c>
      <c r="AD4" s="3">
        <f t="shared" ca="1" si="0"/>
        <v>156520634.16666666</v>
      </c>
      <c r="AE4" s="3">
        <f t="shared" ca="1" si="0"/>
        <v>161819142.16666666</v>
      </c>
      <c r="AF4" s="3">
        <f t="shared" ca="1" si="0"/>
        <v>174269446.16666669</v>
      </c>
      <c r="AG4" s="3">
        <f t="shared" ca="1" si="0"/>
        <v>175578674.16666666</v>
      </c>
      <c r="AH4" s="3">
        <f t="shared" ca="1" si="0"/>
        <v>174829586.16666672</v>
      </c>
      <c r="AI4" s="3">
        <f t="shared" ca="1" si="0"/>
        <v>178757270.16666666</v>
      </c>
      <c r="AJ4" s="3">
        <f t="shared" ca="1" si="0"/>
        <v>176257270.16666666</v>
      </c>
      <c r="AK4" s="3">
        <f t="shared" ca="1" si="0"/>
        <v>176257270.16666666</v>
      </c>
      <c r="AL4" s="3">
        <f t="shared" ca="1" si="0"/>
        <v>167685850.16666666</v>
      </c>
      <c r="AM4" s="3">
        <f t="shared" ca="1" si="0"/>
        <v>167685850.16666666</v>
      </c>
      <c r="AN4" s="3">
        <f t="shared" ca="1" si="0"/>
        <v>141543010.16666666</v>
      </c>
      <c r="AO4" s="3">
        <f t="shared" ca="1" si="0"/>
        <v>141543010.16666666</v>
      </c>
      <c r="AP4" s="3">
        <f t="shared" ca="1" si="0"/>
        <v>76614642.166666687</v>
      </c>
      <c r="AQ4" s="3">
        <f t="shared" ca="1" si="0"/>
        <v>77269256.166666672</v>
      </c>
      <c r="AR4" s="3">
        <f t="shared" ca="1" si="0"/>
        <v>92019256.166666672</v>
      </c>
      <c r="AS4" s="3">
        <f t="shared" ca="1" si="0"/>
        <v>31019256.166666668</v>
      </c>
      <c r="AT4" s="3">
        <f t="shared" ca="1" si="0"/>
        <v>31019256.166666668</v>
      </c>
      <c r="AU4" s="3">
        <f t="shared" ca="1" si="0"/>
        <v>31019256.166666668</v>
      </c>
      <c r="AV4" s="3">
        <f t="shared" ca="1" si="0"/>
        <v>31019256.166666668</v>
      </c>
      <c r="AW4" s="3">
        <f t="shared" ca="1" si="0"/>
        <v>31019256.166666668</v>
      </c>
      <c r="AX4" s="3">
        <f t="shared" ca="1" si="0"/>
        <v>22447836.166666668</v>
      </c>
      <c r="AY4" s="3">
        <f t="shared" ca="1" si="0"/>
        <v>22447836.166666668</v>
      </c>
      <c r="AZ4" s="3">
        <f t="shared" ca="1" si="0"/>
        <v>-26081.916666666668</v>
      </c>
      <c r="BA4" s="3" t="e">
        <f t="shared" ca="1" si="0"/>
        <v>#DIV/0!</v>
      </c>
      <c r="BB4" s="3" t="e">
        <f t="shared" ca="1" si="0"/>
        <v>#DIV/0!</v>
      </c>
      <c r="BC4" s="3" t="e">
        <f t="shared" ca="1" si="0"/>
        <v>#DIV/0!</v>
      </c>
      <c r="BD4" s="3">
        <f t="shared" ca="1" si="0"/>
        <v>3392307.6923076925</v>
      </c>
      <c r="BE4" s="3">
        <f t="shared" ca="1" si="0"/>
        <v>3392307.6923076925</v>
      </c>
      <c r="BF4" s="3" t="e">
        <f t="shared" ca="1" si="0"/>
        <v>#DIV/0!</v>
      </c>
      <c r="BG4" s="3">
        <f t="shared" ca="1" si="0"/>
        <v>3392307.6923076925</v>
      </c>
      <c r="BH4" s="3">
        <f t="shared" ca="1" si="0"/>
        <v>3392307.6923076925</v>
      </c>
      <c r="BI4" s="3">
        <f t="shared" ca="1" si="0"/>
        <v>3392307.6923076925</v>
      </c>
      <c r="BJ4" s="3">
        <f t="shared" ca="1" si="0"/>
        <v>3392307.6923076925</v>
      </c>
      <c r="BK4" s="3">
        <f t="shared" ca="1" si="0"/>
        <v>3392307.6923076925</v>
      </c>
      <c r="BL4" s="3">
        <f t="shared" ca="1" si="0"/>
        <v>3392307.6923076925</v>
      </c>
      <c r="BM4" s="3">
        <f t="shared" ca="1" si="0"/>
        <v>3392307.6923076925</v>
      </c>
      <c r="BN4" s="3">
        <f t="shared" ca="1" si="0"/>
        <v>3392307.6923076925</v>
      </c>
      <c r="BO4" s="3">
        <f t="shared" ca="1" si="0"/>
        <v>3392307.6923076925</v>
      </c>
      <c r="BP4" s="3">
        <f t="shared" ca="1" si="0"/>
        <v>3392307.6923076925</v>
      </c>
      <c r="BQ4" s="3">
        <f t="shared" ref="BQ4:CP4" ca="1" si="1">SUM(BQ5:BQ7)</f>
        <v>3392307.6923076925</v>
      </c>
      <c r="BR4" s="3">
        <f t="shared" ca="1" si="1"/>
        <v>3392307.6923076925</v>
      </c>
      <c r="BS4" s="3">
        <f t="shared" ca="1" si="1"/>
        <v>3392307.6923076925</v>
      </c>
      <c r="BT4" s="3">
        <f t="shared" ca="1" si="1"/>
        <v>3392307.6923076925</v>
      </c>
      <c r="BU4" s="3">
        <f t="shared" ca="1" si="1"/>
        <v>3392307.6923076925</v>
      </c>
      <c r="BV4" s="3">
        <f t="shared" ca="1" si="1"/>
        <v>3392307.6923076925</v>
      </c>
      <c r="BW4" s="3">
        <f t="shared" ca="1" si="1"/>
        <v>3392307.6923076925</v>
      </c>
      <c r="BX4" s="3">
        <f t="shared" ca="1" si="1"/>
        <v>3392307.6923076925</v>
      </c>
      <c r="BY4" s="3">
        <f t="shared" ca="1" si="1"/>
        <v>3392307.6923076925</v>
      </c>
      <c r="BZ4" s="3">
        <f t="shared" ca="1" si="1"/>
        <v>3392307.6923076361</v>
      </c>
      <c r="CA4" s="3">
        <f t="shared" ca="1" si="1"/>
        <v>0</v>
      </c>
      <c r="CB4" s="3">
        <f t="shared" ca="1" si="1"/>
        <v>0</v>
      </c>
      <c r="CC4" s="3">
        <f t="shared" ca="1" si="1"/>
        <v>0</v>
      </c>
      <c r="CD4" s="3">
        <f t="shared" ca="1" si="1"/>
        <v>0</v>
      </c>
      <c r="CE4" s="3">
        <f t="shared" ca="1" si="1"/>
        <v>0</v>
      </c>
      <c r="CF4" s="3">
        <f t="shared" ca="1" si="1"/>
        <v>0</v>
      </c>
      <c r="CG4" s="3">
        <f t="shared" ca="1" si="1"/>
        <v>0</v>
      </c>
      <c r="CH4" s="3">
        <f t="shared" si="1"/>
        <v>0</v>
      </c>
      <c r="CI4" s="3">
        <f t="shared" si="1"/>
        <v>0</v>
      </c>
      <c r="CJ4" s="3">
        <f t="shared" si="1"/>
        <v>0</v>
      </c>
      <c r="CK4" s="3">
        <f t="shared" si="1"/>
        <v>0</v>
      </c>
      <c r="CL4" s="3">
        <f t="shared" si="1"/>
        <v>0</v>
      </c>
      <c r="CM4" s="3">
        <f t="shared" si="1"/>
        <v>0</v>
      </c>
      <c r="CN4" s="3">
        <f t="shared" si="1"/>
        <v>0</v>
      </c>
      <c r="CO4" s="3">
        <f t="shared" si="1"/>
        <v>0</v>
      </c>
      <c r="CP4" s="3">
        <f t="shared" si="1"/>
        <v>0</v>
      </c>
    </row>
    <row r="5" spans="1:98">
      <c r="A5" s="68" t="s">
        <v>230</v>
      </c>
      <c r="B5" t="s">
        <v>230</v>
      </c>
      <c r="D5" s="3">
        <f ca="1">Sheet1!C41+Sheet2!C41</f>
        <v>0</v>
      </c>
      <c r="E5" s="3">
        <f ca="1">Sheet1!D41+Sheet2!D41</f>
        <v>0</v>
      </c>
      <c r="F5" s="3">
        <f ca="1">Sheet1!E41+Sheet2!E41</f>
        <v>0</v>
      </c>
      <c r="G5" s="3">
        <f ca="1">Sheet1!F41+Sheet2!F41</f>
        <v>0</v>
      </c>
      <c r="H5" s="3">
        <f ca="1">Sheet1!G41+Sheet2!G41</f>
        <v>3272724</v>
      </c>
      <c r="I5" s="3">
        <f ca="1">Sheet1!H41+Sheet2!H41</f>
        <v>3272724</v>
      </c>
      <c r="J5" s="3">
        <f ca="1">Sheet1!I41+Sheet2!I41</f>
        <v>14138172</v>
      </c>
      <c r="K5" s="3">
        <f ca="1">Sheet1!J41+Sheet2!J41</f>
        <v>14138172</v>
      </c>
      <c r="L5" s="3">
        <f ca="1">Sheet1!K41+Sheet2!K41</f>
        <v>40254516</v>
      </c>
      <c r="M5" s="3">
        <f ca="1">Sheet1!L41+Sheet2!L41</f>
        <v>40254516</v>
      </c>
      <c r="N5" s="3">
        <f ca="1">Sheet1!M41+Sheet2!M41</f>
        <v>61854516</v>
      </c>
      <c r="O5" s="3">
        <f ca="1">Sheet1!N41+Sheet2!N41</f>
        <v>61854516</v>
      </c>
      <c r="P5" s="3">
        <f ca="1">Sheet1!O41+Sheet2!O41</f>
        <v>61854516</v>
      </c>
      <c r="Q5" s="3">
        <f ca="1">Sheet1!P41+Sheet2!P41</f>
        <v>61854516</v>
      </c>
      <c r="R5" s="3">
        <f ca="1">Sheet1!Q41+Sheet2!Q41</f>
        <v>61854552</v>
      </c>
      <c r="S5" s="3">
        <f ca="1">Sheet1!R41+Sheet2!R41</f>
        <v>66498446</v>
      </c>
      <c r="T5" s="3">
        <f ca="1">Sheet1!S41+Sheet2!S41</f>
        <v>74951242</v>
      </c>
      <c r="U5" s="3">
        <f ca="1">Sheet1!T41+Sheet2!T41</f>
        <v>84239030</v>
      </c>
      <c r="V5" s="3">
        <f ca="1">Sheet1!U41+Sheet2!U41</f>
        <v>102809246</v>
      </c>
      <c r="W5" s="3">
        <f ca="1">Sheet1!V41+Sheet2!V41</f>
        <v>130672610</v>
      </c>
      <c r="X5" s="3">
        <f ca="1">Sheet1!W41+Sheet2!W41</f>
        <v>156572610</v>
      </c>
      <c r="Y5" s="3">
        <f ca="1">Sheet1!X41+Sheet2!X41</f>
        <v>156572610</v>
      </c>
      <c r="Z5" s="3">
        <f ca="1">Sheet1!Y41+Sheet2!Y41</f>
        <v>156572610</v>
      </c>
      <c r="AA5" s="3">
        <f ca="1">Sheet1!Z41+Sheet2!Z41</f>
        <v>156572610</v>
      </c>
      <c r="AB5" s="3">
        <f ca="1">Sheet1!AA41+Sheet2!AA41</f>
        <v>156572610</v>
      </c>
      <c r="AC5" s="3">
        <f ca="1">Sheet1!AB41+Sheet2!AB41</f>
        <v>156572610</v>
      </c>
      <c r="AD5" s="3">
        <f ca="1">Sheet1!AC41+Sheet2!AC41</f>
        <v>156572798</v>
      </c>
      <c r="AE5" s="3">
        <f ca="1">Sheet1!AD41+Sheet2!AD41</f>
        <v>161871306</v>
      </c>
      <c r="AF5" s="3">
        <f ca="1">Sheet1!AE41+Sheet2!AE41</f>
        <v>174321610.00000003</v>
      </c>
      <c r="AG5" s="3">
        <f ca="1">Sheet1!AF41+Sheet2!AF41</f>
        <v>175630838</v>
      </c>
      <c r="AH5" s="3">
        <f ca="1">Sheet1!AG41+Sheet2!AG41</f>
        <v>174881750.00000006</v>
      </c>
      <c r="AI5" s="3">
        <f ca="1">Sheet1!AH41+Sheet2!AH41</f>
        <v>178809434</v>
      </c>
      <c r="AJ5" s="3">
        <f ca="1">Sheet1!AI41+Sheet2!AI41</f>
        <v>176309434</v>
      </c>
      <c r="AK5" s="3">
        <f ca="1">Sheet1!AJ41+Sheet2!AJ41</f>
        <v>176309434</v>
      </c>
      <c r="AL5" s="3">
        <f ca="1">Sheet1!AK41+Sheet2!AK41</f>
        <v>167738014</v>
      </c>
      <c r="AM5" s="3">
        <f ca="1">Sheet1!AL41+Sheet2!AL41</f>
        <v>167738014</v>
      </c>
      <c r="AN5" s="3">
        <f ca="1">Sheet1!AM41+Sheet2!AM41</f>
        <v>141595174</v>
      </c>
      <c r="AO5" s="3">
        <f ca="1">Sheet1!AN41+Sheet2!AN41</f>
        <v>141595174</v>
      </c>
      <c r="AP5" s="3">
        <f ca="1">Sheet1!AO41+Sheet2!AO41</f>
        <v>76666806.000000015</v>
      </c>
      <c r="AQ5" s="3">
        <f ca="1">Sheet1!AP41+Sheet2!AP41</f>
        <v>77321420</v>
      </c>
      <c r="AR5" s="3">
        <f ca="1">Sheet1!AQ41+Sheet2!AQ41</f>
        <v>31071420</v>
      </c>
      <c r="AS5" s="3">
        <f ca="1">Sheet1!AR41+Sheet2!AR41</f>
        <v>31071420</v>
      </c>
      <c r="AT5" s="3">
        <f ca="1">Sheet1!AS41+Sheet2!AS41</f>
        <v>31071420</v>
      </c>
      <c r="AU5" s="3">
        <f ca="1">Sheet1!AT41+Sheet2!AT41</f>
        <v>31071420</v>
      </c>
      <c r="AV5" s="3">
        <f ca="1">Sheet1!AU41+Sheet2!AU41</f>
        <v>31071420</v>
      </c>
      <c r="AW5" s="3">
        <f ca="1">Sheet1!AV41+Sheet2!AV41</f>
        <v>31071420</v>
      </c>
      <c r="AX5" s="3">
        <f ca="1">Sheet1!AW41+Sheet2!AW41</f>
        <v>22500000</v>
      </c>
      <c r="AY5" s="3">
        <f ca="1">Sheet1!AX41+Sheet2!AX41</f>
        <v>22500000</v>
      </c>
      <c r="AZ5" s="3">
        <f ca="1">Sheet1!AY41+Sheet2!AY41</f>
        <v>0</v>
      </c>
      <c r="BA5" s="3">
        <f ca="1">Sheet1!AZ41+Sheet2!AZ41</f>
        <v>0</v>
      </c>
      <c r="BB5" s="3">
        <f ca="1">Sheet1!BA41+Sheet2!BA41</f>
        <v>0</v>
      </c>
      <c r="BC5" s="3">
        <f ca="1">Sheet1!BB41+Sheet2!BB41</f>
        <v>0</v>
      </c>
      <c r="BD5" s="3">
        <f ca="1">Sheet1!BC41+Sheet2!BC41</f>
        <v>0</v>
      </c>
      <c r="BE5" s="3">
        <f ca="1">Sheet1!BD41+Sheet2!BD41</f>
        <v>0</v>
      </c>
      <c r="BF5" s="3">
        <f ca="1">Sheet1!BE41+Sheet2!BE41</f>
        <v>0</v>
      </c>
      <c r="BG5" s="3">
        <f ca="1">Sheet1!BF41+Sheet2!BF41</f>
        <v>0</v>
      </c>
      <c r="BH5" s="3">
        <f ca="1">Sheet1!BG41+Sheet2!BG41</f>
        <v>0</v>
      </c>
      <c r="BI5" s="3">
        <f ca="1">Sheet1!BH41+Sheet2!BH41</f>
        <v>0</v>
      </c>
      <c r="BJ5" s="3">
        <f ca="1">Sheet1!BI41+Sheet2!BI41</f>
        <v>0</v>
      </c>
      <c r="BK5" s="3">
        <f ca="1">Sheet1!BJ41+Sheet2!BJ41</f>
        <v>0</v>
      </c>
      <c r="BL5" s="3">
        <f ca="1">Sheet1!BK41+Sheet2!BK41</f>
        <v>0</v>
      </c>
      <c r="BM5" s="3">
        <f ca="1">Sheet1!BL41+Sheet2!BL41</f>
        <v>0</v>
      </c>
      <c r="BN5" s="3">
        <f ca="1">Sheet1!BM41+Sheet2!BM41</f>
        <v>0</v>
      </c>
      <c r="BO5" s="3">
        <f ca="1">Sheet1!BN41+Sheet2!BN41</f>
        <v>0</v>
      </c>
      <c r="BP5" s="3">
        <f ca="1">Sheet1!BO41+Sheet2!BO41</f>
        <v>0</v>
      </c>
      <c r="BQ5" s="3">
        <f ca="1">Sheet1!BP41+Sheet2!BP41</f>
        <v>0</v>
      </c>
      <c r="BR5" s="3">
        <f ca="1">Sheet1!BQ41+Sheet2!BQ41</f>
        <v>0</v>
      </c>
      <c r="BS5" s="3">
        <f ca="1">Sheet1!BR41+Sheet2!BR41</f>
        <v>0</v>
      </c>
      <c r="BT5" s="3">
        <f ca="1">Sheet1!BS41+Sheet2!BS41</f>
        <v>0</v>
      </c>
      <c r="BU5" s="3">
        <f ca="1">Sheet1!BT41+Sheet2!BT41</f>
        <v>0</v>
      </c>
      <c r="BV5" s="3">
        <f ca="1">Sheet1!BU41+Sheet2!BU41</f>
        <v>0</v>
      </c>
      <c r="BW5" s="3">
        <f ca="1">Sheet1!BV41+Sheet2!BV41</f>
        <v>0</v>
      </c>
      <c r="BX5" s="3">
        <f ca="1">Sheet1!BW41+Sheet2!BW41</f>
        <v>0</v>
      </c>
      <c r="BY5" s="3">
        <f ca="1">Sheet1!BX41+Sheet2!BX41</f>
        <v>0</v>
      </c>
      <c r="BZ5" s="3">
        <f ca="1">Sheet1!BY41+Sheet2!BY41</f>
        <v>0</v>
      </c>
      <c r="CA5" s="3">
        <f ca="1">Sheet1!BZ41+Sheet2!BZ41</f>
        <v>0</v>
      </c>
      <c r="CB5" s="3">
        <f ca="1">Sheet1!CA41+Sheet2!CA41</f>
        <v>0</v>
      </c>
      <c r="CC5" s="3">
        <f ca="1">Sheet1!CB41+Sheet2!CB41</f>
        <v>0</v>
      </c>
      <c r="CD5" s="3">
        <f ca="1">Sheet1!CC41+Sheet2!CC41</f>
        <v>0</v>
      </c>
      <c r="CE5" s="3">
        <f ca="1">Sheet1!CD41+Sheet2!CD41</f>
        <v>0</v>
      </c>
      <c r="CF5" s="3">
        <f ca="1">Sheet1!CE41+Sheet2!CE41</f>
        <v>0</v>
      </c>
      <c r="CG5" s="3">
        <f ca="1">Sheet1!CF41+Sheet2!CF41</f>
        <v>0</v>
      </c>
      <c r="CH5" s="3">
        <f>Sheet1!CG41+Sheet2!CG41</f>
        <v>0</v>
      </c>
      <c r="CI5" s="3">
        <f>Sheet1!CH41+Sheet2!CH41</f>
        <v>0</v>
      </c>
      <c r="CJ5" s="3">
        <f>Sheet1!CI41+Sheet2!CI41</f>
        <v>0</v>
      </c>
      <c r="CK5" s="3">
        <f>Sheet1!CJ41+Sheet2!CJ41</f>
        <v>0</v>
      </c>
      <c r="CL5" s="3">
        <f>Sheet1!CK41+Sheet2!CK41</f>
        <v>0</v>
      </c>
      <c r="CM5" s="3">
        <f>Sheet1!CL41+Sheet2!CL41</f>
        <v>0</v>
      </c>
      <c r="CN5" s="3">
        <f>Sheet1!CM41+Sheet2!CM41</f>
        <v>0</v>
      </c>
      <c r="CO5" s="3">
        <f>Sheet1!CN41+Sheet2!CN41</f>
        <v>0</v>
      </c>
      <c r="CP5" s="3">
        <f>Sheet1!CO41+Sheet2!CO41</f>
        <v>0</v>
      </c>
    </row>
    <row r="6" spans="1:98">
      <c r="A6" s="68" t="s">
        <v>266</v>
      </c>
      <c r="B6" t="s">
        <v>385</v>
      </c>
      <c r="D6" s="3">
        <f>'Capital Structure'!E45</f>
        <v>0</v>
      </c>
      <c r="E6" s="3">
        <f ca="1">'Capital Structure'!F45</f>
        <v>21484969.194581937</v>
      </c>
      <c r="F6" s="3">
        <f ca="1">'Capital Structure'!G45</f>
        <v>18878765.994581938</v>
      </c>
      <c r="G6" s="3">
        <f ca="1">'Capital Structure'!H45</f>
        <v>11760328.810836121</v>
      </c>
      <c r="H6" s="3">
        <f ca="1">'Capital Structure'!I45</f>
        <v>0</v>
      </c>
      <c r="I6" s="3">
        <f ca="1">'Capital Structure'!J45</f>
        <v>0</v>
      </c>
      <c r="J6" s="3">
        <f ca="1">'Capital Structure'!K45</f>
        <v>0</v>
      </c>
      <c r="K6" s="3">
        <f ca="1">'Capital Structure'!L45</f>
        <v>0</v>
      </c>
      <c r="L6" s="3">
        <f ca="1">'Capital Structure'!M45</f>
        <v>0</v>
      </c>
      <c r="M6" s="3">
        <f ca="1">'Capital Structure'!N45</f>
        <v>0</v>
      </c>
      <c r="N6" s="3">
        <f ca="1">'Capital Structure'!O45</f>
        <v>0</v>
      </c>
      <c r="O6" s="3">
        <f ca="1">'Capital Structure'!P45</f>
        <v>0</v>
      </c>
      <c r="P6" s="3">
        <f ca="1">'Capital Structure'!Q45</f>
        <v>0</v>
      </c>
      <c r="Q6" s="3">
        <f ca="1">'Capital Structure'!R45</f>
        <v>0</v>
      </c>
      <c r="R6" s="3">
        <f ca="1">'Capital Structure'!S45</f>
        <v>0</v>
      </c>
      <c r="S6" s="3">
        <f ca="1">'Capital Structure'!T45</f>
        <v>0</v>
      </c>
      <c r="T6" s="3">
        <f ca="1">'Capital Structure'!U45</f>
        <v>0</v>
      </c>
      <c r="U6" s="3">
        <f ca="1">'Capital Structure'!V45</f>
        <v>0</v>
      </c>
      <c r="V6" s="3">
        <f ca="1">'Capital Structure'!W45</f>
        <v>0</v>
      </c>
      <c r="W6" s="3">
        <f ca="1">'Capital Structure'!X45</f>
        <v>0</v>
      </c>
      <c r="X6" s="3">
        <f ca="1">'Capital Structure'!Y45</f>
        <v>0</v>
      </c>
      <c r="Y6" s="3">
        <f ca="1">'Capital Structure'!Z45</f>
        <v>0</v>
      </c>
      <c r="Z6" s="3">
        <f ca="1">'Capital Structure'!AA45</f>
        <v>0</v>
      </c>
      <c r="AA6" s="3">
        <f ca="1">'Capital Structure'!AB45</f>
        <v>0</v>
      </c>
      <c r="AB6" s="3">
        <f ca="1">'Capital Structure'!AC45</f>
        <v>0</v>
      </c>
      <c r="AC6" s="3">
        <f ca="1">'Capital Structure'!AD45</f>
        <v>0</v>
      </c>
      <c r="AD6" s="3">
        <f ca="1">'Capital Structure'!AE45</f>
        <v>0</v>
      </c>
      <c r="AE6" s="3">
        <f ca="1">'Capital Structure'!AF45</f>
        <v>0</v>
      </c>
      <c r="AF6" s="3">
        <f ca="1">'Capital Structure'!AG45</f>
        <v>0</v>
      </c>
      <c r="AG6" s="3">
        <f ca="1">'Capital Structure'!AH45</f>
        <v>0</v>
      </c>
      <c r="AH6" s="3">
        <f ca="1">'Capital Structure'!AI45</f>
        <v>0</v>
      </c>
      <c r="AI6" s="3">
        <f ca="1">'Capital Structure'!AJ45</f>
        <v>0</v>
      </c>
      <c r="AJ6" s="3">
        <f ca="1">'Capital Structure'!AK45</f>
        <v>0</v>
      </c>
      <c r="AK6" s="3">
        <f ca="1">'Capital Structure'!AL45</f>
        <v>0</v>
      </c>
      <c r="AL6" s="3">
        <f ca="1">'Capital Structure'!AM45</f>
        <v>0</v>
      </c>
      <c r="AM6" s="3">
        <f ca="1">'Capital Structure'!AN45</f>
        <v>0</v>
      </c>
      <c r="AN6" s="3">
        <f ca="1">'Capital Structure'!AO45</f>
        <v>0</v>
      </c>
      <c r="AO6" s="3">
        <f ca="1">'Capital Structure'!AP45</f>
        <v>0</v>
      </c>
      <c r="AP6" s="3">
        <f ca="1">'Capital Structure'!AQ45</f>
        <v>0</v>
      </c>
      <c r="AQ6" s="3">
        <f ca="1">'Capital Structure'!AR45</f>
        <v>0</v>
      </c>
      <c r="AR6" s="3">
        <f ca="1">'Capital Structure'!AS45</f>
        <v>61000000</v>
      </c>
      <c r="AS6" s="3">
        <f ca="1">'Capital Structure'!AT45</f>
        <v>0</v>
      </c>
      <c r="AT6" s="3">
        <f ca="1">'Capital Structure'!AU45</f>
        <v>0</v>
      </c>
      <c r="AU6" s="3">
        <f ca="1">'Capital Structure'!AV45</f>
        <v>0</v>
      </c>
      <c r="AV6" s="3">
        <f ca="1">'Capital Structure'!AW45</f>
        <v>0</v>
      </c>
      <c r="AW6" s="3">
        <f ca="1">'Capital Structure'!AX45</f>
        <v>0</v>
      </c>
      <c r="AX6" s="3">
        <f ca="1">'Capital Structure'!AY45</f>
        <v>0</v>
      </c>
      <c r="AY6" s="3">
        <f ca="1">'Capital Structure'!AZ45</f>
        <v>0</v>
      </c>
      <c r="AZ6" s="3">
        <f ca="1">'Capital Structure'!BA45</f>
        <v>26081.916666666668</v>
      </c>
      <c r="BA6" s="3" t="e">
        <f ca="1">'Capital Structure'!BB45</f>
        <v>#DIV/0!</v>
      </c>
      <c r="BB6" s="3" t="e">
        <f ca="1">'Capital Structure'!BC45</f>
        <v>#DIV/0!</v>
      </c>
      <c r="BC6" s="3" t="e">
        <f ca="1">'Capital Structure'!BD45</f>
        <v>#DIV/0!</v>
      </c>
      <c r="BD6" s="3">
        <f ca="1">'Capital Structure'!BE45</f>
        <v>3392307.6923076925</v>
      </c>
      <c r="BE6" s="3">
        <f ca="1">'Capital Structure'!BF45</f>
        <v>3392307.6923076925</v>
      </c>
      <c r="BF6" s="3" t="e">
        <f ca="1">'Capital Structure'!BG45</f>
        <v>#DIV/0!</v>
      </c>
      <c r="BG6" s="3">
        <f ca="1">'Capital Structure'!BH45</f>
        <v>3392307.6923076925</v>
      </c>
      <c r="BH6" s="3">
        <f ca="1">'Capital Structure'!BI45</f>
        <v>3392307.6923076925</v>
      </c>
      <c r="BI6" s="3">
        <f ca="1">'Capital Structure'!BJ45</f>
        <v>3392307.6923076925</v>
      </c>
      <c r="BJ6" s="3">
        <f ca="1">'Capital Structure'!BK45</f>
        <v>3392307.6923076925</v>
      </c>
      <c r="BK6" s="3">
        <f ca="1">'Capital Structure'!BL45</f>
        <v>3392307.6923076925</v>
      </c>
      <c r="BL6" s="3">
        <f ca="1">'Capital Structure'!BM45</f>
        <v>3392307.6923076925</v>
      </c>
      <c r="BM6" s="3">
        <f ca="1">'Capital Structure'!BN45</f>
        <v>3392307.6923076925</v>
      </c>
      <c r="BN6" s="3">
        <f ca="1">'Capital Structure'!BO45</f>
        <v>3392307.6923076925</v>
      </c>
      <c r="BO6" s="3">
        <f ca="1">'Capital Structure'!BP45</f>
        <v>3392307.6923076925</v>
      </c>
      <c r="BP6" s="3">
        <f ca="1">'Capital Structure'!BQ45</f>
        <v>3392307.6923076925</v>
      </c>
      <c r="BQ6" s="3">
        <f ca="1">'Capital Structure'!BR45</f>
        <v>3392307.6923076925</v>
      </c>
      <c r="BR6" s="3">
        <f ca="1">'Capital Structure'!BS45</f>
        <v>3392307.6923076925</v>
      </c>
      <c r="BS6" s="3">
        <f ca="1">'Capital Structure'!BT45</f>
        <v>3392307.6923076925</v>
      </c>
      <c r="BT6" s="3">
        <f ca="1">'Capital Structure'!BU45</f>
        <v>3392307.6923076925</v>
      </c>
      <c r="BU6" s="3">
        <f>'Capital Structure'!BV45</f>
        <v>3392307.6923076925</v>
      </c>
      <c r="BV6" s="3">
        <f>'Capital Structure'!BW45</f>
        <v>3392307.6923076925</v>
      </c>
      <c r="BW6" s="3">
        <f>'Capital Structure'!BX45</f>
        <v>3392307.6923076925</v>
      </c>
      <c r="BX6" s="3">
        <f>'Capital Structure'!BY45</f>
        <v>3392307.6923076925</v>
      </c>
      <c r="BY6" s="3">
        <f>'Capital Structure'!BZ45</f>
        <v>3392307.6923076925</v>
      </c>
      <c r="BZ6" s="3">
        <f>'Capital Structure'!CA45</f>
        <v>3392307.6923076361</v>
      </c>
      <c r="CA6" s="3">
        <f>'Capital Structure'!CB45</f>
        <v>0</v>
      </c>
      <c r="CB6" s="3">
        <f>'Capital Structure'!CC45</f>
        <v>0</v>
      </c>
      <c r="CC6" s="3">
        <f>'Capital Structure'!CD45</f>
        <v>0</v>
      </c>
      <c r="CD6" s="3">
        <f>'Capital Structure'!CE45</f>
        <v>0</v>
      </c>
      <c r="CE6" s="3">
        <f>'Capital Structure'!CF45</f>
        <v>0</v>
      </c>
      <c r="CF6" s="3">
        <f>'Capital Structure'!CG45</f>
        <v>0</v>
      </c>
      <c r="CG6" s="3">
        <f>'Capital Structure'!CH45</f>
        <v>0</v>
      </c>
      <c r="CH6" s="3">
        <f>'Capital Structure'!CI45</f>
        <v>0</v>
      </c>
      <c r="CI6" s="3">
        <f>'Capital Structure'!CJ45</f>
        <v>0</v>
      </c>
      <c r="CJ6" s="3">
        <f>'Capital Structure'!CK45</f>
        <v>0</v>
      </c>
      <c r="CK6" s="3">
        <f>'Capital Structure'!CL45</f>
        <v>0</v>
      </c>
      <c r="CL6" s="3">
        <f>'Capital Structure'!CM45</f>
        <v>0</v>
      </c>
      <c r="CM6" s="3">
        <f>'Capital Structure'!CN45</f>
        <v>0</v>
      </c>
      <c r="CN6" s="3">
        <f>'Capital Structure'!CO45</f>
        <v>0</v>
      </c>
      <c r="CO6" s="3">
        <f>'Capital Structure'!CP45</f>
        <v>0</v>
      </c>
      <c r="CP6" s="3">
        <f>'Capital Structure'!CQ45</f>
        <v>0</v>
      </c>
      <c r="CQ6" s="3">
        <f>'Capital Structure'!CR45</f>
        <v>0</v>
      </c>
      <c r="CR6" s="3">
        <f>'Capital Structure'!CS45</f>
        <v>0</v>
      </c>
      <c r="CS6" s="3">
        <f>'Capital Structure'!CT45</f>
        <v>0</v>
      </c>
      <c r="CT6" s="3">
        <f>'Capital Structure'!CU45</f>
        <v>0</v>
      </c>
    </row>
    <row r="7" spans="1:98">
      <c r="A7" s="68" t="s">
        <v>267</v>
      </c>
      <c r="B7" t="s">
        <v>288</v>
      </c>
      <c r="D7" s="3">
        <f>'利润表-1'!D18-'利润表-1'!D19+'利润表-2'!D18-'利润表-2'!D19</f>
        <v>-208655.33333333334</v>
      </c>
      <c r="E7" s="3">
        <f>'利润表-1'!E18-'利润表-1'!E19+'利润表-2'!E18-'利润表-2'!E19</f>
        <v>-208655.33333333334</v>
      </c>
      <c r="F7" s="3">
        <f>'利润表-1'!F18-'利润表-1'!F19+'利润表-2'!F18-'利润表-2'!F19</f>
        <v>-208655.33333333334</v>
      </c>
      <c r="G7" s="3">
        <f>'利润表-1'!G18-'利润表-1'!G19+'利润表-2'!G18-'利润表-2'!G19</f>
        <v>-130409.58333333334</v>
      </c>
      <c r="H7" s="3">
        <f>'利润表-1'!H18-'利润表-1'!H19+'利润表-2'!H18-'利润表-2'!H19</f>
        <v>-52163.833333333336</v>
      </c>
      <c r="I7" s="3">
        <f>'利润表-1'!I18-'利润表-1'!I19+'利润表-2'!I18-'利润表-2'!I19</f>
        <v>-52163.833333333336</v>
      </c>
      <c r="J7" s="3">
        <f>'利润表-1'!J18-'利润表-1'!J19+'利润表-2'!J18-'利润表-2'!J19</f>
        <v>-52163.833333333336</v>
      </c>
      <c r="K7" s="3">
        <f>'利润表-1'!K18-'利润表-1'!K19+'利润表-2'!K18-'利润表-2'!K19</f>
        <v>-52163.833333333336</v>
      </c>
      <c r="L7" s="3">
        <f>'利润表-1'!L18-'利润表-1'!L19+'利润表-2'!L18-'利润表-2'!L19</f>
        <v>-52163.833333333336</v>
      </c>
      <c r="M7" s="3">
        <f>'利润表-1'!M18-'利润表-1'!M19+'利润表-2'!M18-'利润表-2'!M19</f>
        <v>-52163.833333333336</v>
      </c>
      <c r="N7" s="3">
        <f>'利润表-1'!N18-'利润表-1'!N19+'利润表-2'!N18-'利润表-2'!N19</f>
        <v>-52163.833333333336</v>
      </c>
      <c r="O7" s="3">
        <f>'利润表-1'!O18-'利润表-1'!O19+'利润表-2'!O18-'利润表-2'!O19</f>
        <v>-52163.833333333336</v>
      </c>
      <c r="P7" s="3">
        <f>'利润表-1'!P18-'利润表-1'!P19+'利润表-2'!P18-'利润表-2'!P19</f>
        <v>-52163.833333333336</v>
      </c>
      <c r="Q7" s="3">
        <f>'利润表-1'!Q18-'利润表-1'!Q19+'利润表-2'!Q18-'利润表-2'!Q19</f>
        <v>-52163.833333333336</v>
      </c>
      <c r="R7" s="3">
        <f>'利润表-1'!R18-'利润表-1'!R19+'利润表-2'!R18-'利润表-2'!R19</f>
        <v>-52163.833333333336</v>
      </c>
      <c r="S7" s="3">
        <f>'利润表-1'!S18-'利润表-1'!S19+'利润表-2'!S18-'利润表-2'!S19</f>
        <v>-52163.833333333336</v>
      </c>
      <c r="T7" s="3">
        <f>'利润表-1'!T18-'利润表-1'!T19+'利润表-2'!T18-'利润表-2'!T19</f>
        <v>-52163.833333333336</v>
      </c>
      <c r="U7" s="3">
        <f>'利润表-1'!U18-'利润表-1'!U19+'利润表-2'!U18-'利润表-2'!U19</f>
        <v>-52163.833333333336</v>
      </c>
      <c r="V7" s="3">
        <f>'利润表-1'!V18-'利润表-1'!V19+'利润表-2'!V18-'利润表-2'!V19</f>
        <v>-52163.833333333336</v>
      </c>
      <c r="W7" s="3">
        <f>'利润表-1'!W18-'利润表-1'!W19+'利润表-2'!W18-'利润表-2'!W19</f>
        <v>-52163.833333333336</v>
      </c>
      <c r="X7" s="3">
        <f>'利润表-1'!X18-'利润表-1'!X19+'利润表-2'!X18-'利润表-2'!X19</f>
        <v>-52163.833333333336</v>
      </c>
      <c r="Y7" s="3">
        <f>'利润表-1'!Y18-'利润表-1'!Y19+'利润表-2'!Y18-'利润表-2'!Y19</f>
        <v>-52163.833333333336</v>
      </c>
      <c r="Z7" s="3">
        <f>'利润表-1'!Z18-'利润表-1'!Z19+'利润表-2'!Z18-'利润表-2'!Z19</f>
        <v>-52163.833333333336</v>
      </c>
      <c r="AA7" s="3">
        <f>'利润表-1'!AA18-'利润表-1'!AA19+'利润表-2'!AA18-'利润表-2'!AA19</f>
        <v>-52163.833333333336</v>
      </c>
      <c r="AB7" s="3">
        <f>'利润表-1'!AB18-'利润表-1'!AB19+'利润表-2'!AB18-'利润表-2'!AB19</f>
        <v>-52163.833333333336</v>
      </c>
      <c r="AC7" s="3">
        <f>'利润表-1'!AC18-'利润表-1'!AC19+'利润表-2'!AC18-'利润表-2'!AC19</f>
        <v>-52163.833333333336</v>
      </c>
      <c r="AD7" s="3">
        <f>'利润表-1'!AD18-'利润表-1'!AD19+'利润表-2'!AD18-'利润表-2'!AD19</f>
        <v>-52163.833333333336</v>
      </c>
      <c r="AE7" s="3">
        <f>'利润表-1'!AE18-'利润表-1'!AE19+'利润表-2'!AE18-'利润表-2'!AE19</f>
        <v>-52163.833333333336</v>
      </c>
      <c r="AF7" s="3">
        <f>'利润表-1'!AF18-'利润表-1'!AF19+'利润表-2'!AF18-'利润表-2'!AF19</f>
        <v>-52163.833333333336</v>
      </c>
      <c r="AG7" s="3">
        <f>'利润表-1'!AG18-'利润表-1'!AG19+'利润表-2'!AG18-'利润表-2'!AG19</f>
        <v>-52163.833333333336</v>
      </c>
      <c r="AH7" s="3">
        <f>'利润表-1'!AH18-'利润表-1'!AH19+'利润表-2'!AH18-'利润表-2'!AH19</f>
        <v>-52163.833333333336</v>
      </c>
      <c r="AI7" s="3">
        <f>'利润表-1'!AI18-'利润表-1'!AI19+'利润表-2'!AI18-'利润表-2'!AI19</f>
        <v>-52163.833333333336</v>
      </c>
      <c r="AJ7" s="3">
        <f>'利润表-1'!AJ18-'利润表-1'!AJ19+'利润表-2'!AJ18-'利润表-2'!AJ19</f>
        <v>-52163.833333333336</v>
      </c>
      <c r="AK7" s="3">
        <f>'利润表-1'!AK18-'利润表-1'!AK19+'利润表-2'!AK18-'利润表-2'!AK19</f>
        <v>-52163.833333333336</v>
      </c>
      <c r="AL7" s="3">
        <f>'利润表-1'!AL18-'利润表-1'!AL19+'利润表-2'!AL18-'利润表-2'!AL19</f>
        <v>-52163.833333333336</v>
      </c>
      <c r="AM7" s="3">
        <f>'利润表-1'!AM18-'利润表-1'!AM19+'利润表-2'!AM18-'利润表-2'!AM19</f>
        <v>-52163.833333333336</v>
      </c>
      <c r="AN7" s="3">
        <f>'利润表-1'!AN18-'利润表-1'!AN19+'利润表-2'!AN18-'利润表-2'!AN19</f>
        <v>-52163.833333333336</v>
      </c>
      <c r="AO7" s="3">
        <f>'利润表-1'!AO18-'利润表-1'!AO19+'利润表-2'!AO18-'利润表-2'!AO19</f>
        <v>-52163.833333333336</v>
      </c>
      <c r="AP7" s="3">
        <f>'利润表-1'!AP18-'利润表-1'!AP19+'利润表-2'!AP18-'利润表-2'!AP19</f>
        <v>-52163.833333333336</v>
      </c>
      <c r="AQ7" s="3">
        <f>'利润表-1'!AQ18-'利润表-1'!AQ19+'利润表-2'!AQ18-'利润表-2'!AQ19</f>
        <v>-52163.833333333336</v>
      </c>
      <c r="AR7" s="3">
        <f>'利润表-1'!AR18-'利润表-1'!AR19+'利润表-2'!AR18-'利润表-2'!AR19</f>
        <v>-52163.833333333336</v>
      </c>
      <c r="AS7" s="3">
        <f>'利润表-1'!AS18-'利润表-1'!AS19+'利润表-2'!AS18-'利润表-2'!AS19</f>
        <v>-52163.833333333336</v>
      </c>
      <c r="AT7" s="3">
        <f>'利润表-1'!AT18-'利润表-1'!AT19+'利润表-2'!AT18-'利润表-2'!AT19</f>
        <v>-52163.833333333336</v>
      </c>
      <c r="AU7" s="3">
        <f>'利润表-1'!AU18-'利润表-1'!AU19+'利润表-2'!AU18-'利润表-2'!AU19</f>
        <v>-52163.833333333336</v>
      </c>
      <c r="AV7" s="3">
        <f>'利润表-1'!AV18-'利润表-1'!AV19+'利润表-2'!AV18-'利润表-2'!AV19</f>
        <v>-52163.833333333336</v>
      </c>
      <c r="AW7" s="3">
        <f>'利润表-1'!AW18-'利润表-1'!AW19+'利润表-2'!AW18-'利润表-2'!AW19</f>
        <v>-52163.833333333336</v>
      </c>
      <c r="AX7" s="3">
        <f>'利润表-1'!AX18-'利润表-1'!AX19+'利润表-2'!AX18-'利润表-2'!AX19</f>
        <v>-52163.833333333336</v>
      </c>
      <c r="AY7" s="3">
        <f>'利润表-1'!AY18-'利润表-1'!AY19+'利润表-2'!AY18-'利润表-2'!AY19</f>
        <v>-52163.833333333336</v>
      </c>
      <c r="AZ7" s="3">
        <f>'利润表-1'!AZ18-'利润表-1'!AZ19+'利润表-2'!AZ18-'利润表-2'!AZ19</f>
        <v>-52163.833333333336</v>
      </c>
      <c r="BA7" s="3">
        <f>'利润表-1'!BA18-'利润表-1'!BA19+'利润表-2'!BA18-'利润表-2'!BA19</f>
        <v>-52163.833333333336</v>
      </c>
      <c r="BB7" s="3">
        <f>'利润表-1'!BB18-'利润表-1'!BB19+'利润表-2'!BB18-'利润表-2'!BB19</f>
        <v>-52163.833333333336</v>
      </c>
      <c r="BC7" s="3">
        <f>'利润表-1'!BC18-'利润表-1'!BC19+'利润表-2'!BC18-'利润表-2'!BC19</f>
        <v>-26081.916666666668</v>
      </c>
      <c r="BD7" s="3">
        <f>'利润表-1'!BD18-'利润表-1'!BD19+'利润表-2'!BD18-'利润表-2'!BD19</f>
        <v>0</v>
      </c>
      <c r="BE7" s="3">
        <f>'利润表-1'!BE18-'利润表-1'!BE19+'利润表-2'!BE18-'利润表-2'!BE19</f>
        <v>0</v>
      </c>
      <c r="BF7" s="3">
        <f>'利润表-1'!BF18-'利润表-1'!BF19+'利润表-2'!BF18-'利润表-2'!BF19</f>
        <v>0</v>
      </c>
      <c r="BG7" s="3">
        <f>'利润表-1'!BG18-'利润表-1'!BG19+'利润表-2'!BG18-'利润表-2'!BG19</f>
        <v>0</v>
      </c>
      <c r="BH7" s="3">
        <f>'利润表-1'!BH18-'利润表-1'!BH19+'利润表-2'!BH18-'利润表-2'!BH19</f>
        <v>0</v>
      </c>
      <c r="BI7" s="3">
        <f>'利润表-1'!BI18-'利润表-1'!BI19+'利润表-2'!BI18-'利润表-2'!BI19</f>
        <v>0</v>
      </c>
      <c r="BJ7" s="3">
        <f>'利润表-1'!BJ18-'利润表-1'!BJ19+'利润表-2'!BJ18-'利润表-2'!BJ19</f>
        <v>0</v>
      </c>
      <c r="BK7" s="3">
        <f>'利润表-1'!BK18-'利润表-1'!BK19+'利润表-2'!BK18-'利润表-2'!BK19</f>
        <v>0</v>
      </c>
      <c r="BL7" s="3">
        <f>'利润表-1'!BL18-'利润表-1'!BL19+'利润表-2'!BL18-'利润表-2'!BL19</f>
        <v>0</v>
      </c>
      <c r="BM7" s="3">
        <f>'利润表-1'!BM18-'利润表-1'!BM19+'利润表-2'!BM18-'利润表-2'!BM19</f>
        <v>0</v>
      </c>
      <c r="BN7" s="3">
        <f>'利润表-1'!BN18-'利润表-1'!BN19+'利润表-2'!BN18-'利润表-2'!BN19</f>
        <v>0</v>
      </c>
      <c r="BO7" s="3">
        <f>'利润表-1'!BO18-'利润表-1'!BO19+'利润表-2'!BO18-'利润表-2'!BO19</f>
        <v>0</v>
      </c>
      <c r="BP7" s="3">
        <f>'利润表-1'!BP18-'利润表-1'!BP19+'利润表-2'!BP18-'利润表-2'!BP19</f>
        <v>0</v>
      </c>
      <c r="BQ7" s="3">
        <f>'利润表-1'!BQ18-'利润表-1'!BQ19+'利润表-2'!BQ18-'利润表-2'!BQ19</f>
        <v>0</v>
      </c>
      <c r="BR7" s="3">
        <f>'利润表-1'!BR18-'利润表-1'!BR19+'利润表-2'!BR18-'利润表-2'!BR19</f>
        <v>0</v>
      </c>
      <c r="BS7" s="3">
        <f>'利润表-1'!BS18-'利润表-1'!BS19+'利润表-2'!BS18-'利润表-2'!BS19</f>
        <v>0</v>
      </c>
      <c r="BT7" s="3">
        <f>'利润表-1'!BT18-'利润表-1'!BT19+'利润表-2'!BT18-'利润表-2'!BT19</f>
        <v>0</v>
      </c>
      <c r="BU7" s="3">
        <f>'利润表-1'!BU18-'利润表-1'!BU19+'利润表-2'!BU18-'利润表-2'!BU19</f>
        <v>0</v>
      </c>
      <c r="BV7" s="3">
        <f>'利润表-1'!BV18-'利润表-1'!BV19+'利润表-2'!BV18-'利润表-2'!BV19</f>
        <v>0</v>
      </c>
      <c r="BW7" s="3">
        <f>'利润表-1'!BW18-'利润表-1'!BW19+'利润表-2'!BW18-'利润表-2'!BW19</f>
        <v>0</v>
      </c>
      <c r="BX7" s="3">
        <f>'利润表-1'!BX18-'利润表-1'!BX19+'利润表-2'!BX18-'利润表-2'!BX19</f>
        <v>0</v>
      </c>
      <c r="BY7" s="3">
        <f>'利润表-1'!BY18-'利润表-1'!BY19+'利润表-2'!BY18-'利润表-2'!BY19</f>
        <v>0</v>
      </c>
      <c r="BZ7" s="3">
        <f>'利润表-1'!BZ18-'利润表-1'!BZ19+'利润表-2'!BZ18-'利润表-2'!BZ19</f>
        <v>0</v>
      </c>
      <c r="CA7" s="3">
        <f>'利润表-1'!CA18-'利润表-1'!CA19+'利润表-2'!CA18-'利润表-2'!CA19</f>
        <v>0</v>
      </c>
      <c r="CB7" s="3">
        <f>'利润表-1'!CB18-'利润表-1'!CB19+'利润表-2'!CB18-'利润表-2'!CB19</f>
        <v>0</v>
      </c>
      <c r="CC7" s="3">
        <f>'利润表-1'!CC18-'利润表-1'!CC19+'利润表-2'!CC18-'利润表-2'!CC19</f>
        <v>0</v>
      </c>
      <c r="CD7" s="3">
        <f>'利润表-1'!CD18-'利润表-1'!CD19+'利润表-2'!CD18-'利润表-2'!CD19</f>
        <v>0</v>
      </c>
      <c r="CE7" s="3">
        <f>'利润表-1'!CE18-'利润表-1'!CE19+'利润表-2'!CE18-'利润表-2'!CE19</f>
        <v>0</v>
      </c>
      <c r="CF7" s="3">
        <f>'利润表-1'!CF18-'利润表-1'!CF19+'利润表-2'!CF18-'利润表-2'!CF19</f>
        <v>0</v>
      </c>
      <c r="CG7" s="3">
        <f>'利润表-1'!CG18-'利润表-1'!CG19+'利润表-2'!CG18-'利润表-2'!CG19</f>
        <v>0</v>
      </c>
      <c r="CH7" s="3">
        <f>'利润表-1'!CH18-'利润表-1'!CH19+'利润表-2'!CH18-'利润表-2'!CH19</f>
        <v>0</v>
      </c>
      <c r="CI7" s="3">
        <f>'利润表-1'!CI18-'利润表-1'!CI19+'利润表-2'!CI18-'利润表-2'!CI19</f>
        <v>0</v>
      </c>
      <c r="CJ7" s="3">
        <f>'利润表-1'!CJ18-'利润表-1'!CJ19+'利润表-2'!CJ18-'利润表-2'!CJ19</f>
        <v>0</v>
      </c>
      <c r="CK7" s="3">
        <f>'利润表-1'!CK18-'利润表-1'!CK19+'利润表-2'!CK18-'利润表-2'!CK19</f>
        <v>0</v>
      </c>
      <c r="CL7" s="3">
        <f>'利润表-1'!CL18-'利润表-1'!CL19+'利润表-2'!CL18-'利润表-2'!CL19</f>
        <v>0</v>
      </c>
      <c r="CM7" s="3">
        <f>'利润表-1'!CM18-'利润表-1'!CM19+'利润表-2'!CM18-'利润表-2'!CM19</f>
        <v>0</v>
      </c>
      <c r="CN7" s="3">
        <f>'利润表-1'!CN18-'利润表-1'!CN19+'利润表-2'!CN18-'利润表-2'!CN19</f>
        <v>0</v>
      </c>
      <c r="CO7" s="3">
        <f>'利润表-1'!CO18-'利润表-1'!CO19+'利润表-2'!CO18-'利润表-2'!CO19</f>
        <v>0</v>
      </c>
      <c r="CP7" s="3">
        <f>'利润表-1'!CP18-'利润表-1'!CP19+'利润表-2'!CP18-'利润表-2'!CP19</f>
        <v>0</v>
      </c>
    </row>
    <row r="8" spans="1:98">
      <c r="A8" s="6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</row>
    <row r="9" spans="1:98">
      <c r="A9" s="70" t="s">
        <v>268</v>
      </c>
      <c r="D9" s="3">
        <f ca="1">SUM(D10:D31)</f>
        <v>481851353.8371501</v>
      </c>
      <c r="E9" s="3">
        <f t="shared" ref="E9:BP9" ca="1" si="2">SUM(E10:E31)</f>
        <v>45240799.198939078</v>
      </c>
      <c r="F9" s="3">
        <f t="shared" ca="1" si="2"/>
        <v>40028392.798939079</v>
      </c>
      <c r="G9" s="3">
        <f t="shared" ca="1" si="2"/>
        <v>29603579.998939082</v>
      </c>
      <c r="H9" s="3">
        <f t="shared" ca="1" si="2"/>
        <v>35951408.207261011</v>
      </c>
      <c r="I9" s="3">
        <f t="shared" ca="1" si="2"/>
        <v>35951408.207261011</v>
      </c>
      <c r="J9" s="3">
        <f t="shared" ca="1" si="2"/>
        <v>37756998.053261012</v>
      </c>
      <c r="K9" s="3">
        <f t="shared" ca="1" si="2"/>
        <v>37756998.053261012</v>
      </c>
      <c r="L9" s="3">
        <f t="shared" ca="1" si="2"/>
        <v>43842845.146229744</v>
      </c>
      <c r="M9" s="3">
        <f t="shared" ca="1" si="2"/>
        <v>43842845.146229744</v>
      </c>
      <c r="N9" s="3">
        <f t="shared" ca="1" si="2"/>
        <v>66065808.782593377</v>
      </c>
      <c r="O9" s="3">
        <f t="shared" ca="1" si="2"/>
        <v>62197104.380900286</v>
      </c>
      <c r="P9" s="3">
        <f t="shared" ca="1" si="2"/>
        <v>41892053.045806468</v>
      </c>
      <c r="Q9" s="3">
        <f t="shared" ca="1" si="2"/>
        <v>41892053.045806468</v>
      </c>
      <c r="R9" s="3">
        <f t="shared" ca="1" si="2"/>
        <v>41892065.535458855</v>
      </c>
      <c r="S9" s="3">
        <f t="shared" ca="1" si="2"/>
        <v>43478079.083788492</v>
      </c>
      <c r="T9" s="3">
        <f t="shared" ca="1" si="2"/>
        <v>45246590.70078849</v>
      </c>
      <c r="U9" s="3">
        <f t="shared" ca="1" si="2"/>
        <v>46051461.965424851</v>
      </c>
      <c r="V9" s="3">
        <f t="shared" ca="1" si="2"/>
        <v>69170740.001970291</v>
      </c>
      <c r="W9" s="3">
        <f t="shared" ca="1" si="2"/>
        <v>44862947.395879403</v>
      </c>
      <c r="X9" s="3">
        <f t="shared" ca="1" si="2"/>
        <v>42553815.051485777</v>
      </c>
      <c r="Y9" s="3">
        <f t="shared" ca="1" si="2"/>
        <v>17503837.851485774</v>
      </c>
      <c r="Z9" s="3">
        <f t="shared" ca="1" si="2"/>
        <v>17503837.851485774</v>
      </c>
      <c r="AA9" s="3">
        <f t="shared" ca="1" si="2"/>
        <v>20353837.851485774</v>
      </c>
      <c r="AB9" s="3">
        <f t="shared" ca="1" si="2"/>
        <v>20353837.851485774</v>
      </c>
      <c r="AC9" s="3">
        <f t="shared" ca="1" si="2"/>
        <v>22728834.051485773</v>
      </c>
      <c r="AD9" s="3">
        <f t="shared" ca="1" si="2"/>
        <v>22728889.423095301</v>
      </c>
      <c r="AE9" s="3">
        <f t="shared" ca="1" si="2"/>
        <v>23331883.909057554</v>
      </c>
      <c r="AF9" s="3">
        <f t="shared" ca="1" si="2"/>
        <v>24310815.935239378</v>
      </c>
      <c r="AG9" s="3">
        <f t="shared" ca="1" si="2"/>
        <v>24424272.443512104</v>
      </c>
      <c r="AH9" s="3">
        <f t="shared" ca="1" si="2"/>
        <v>24359402.758421205</v>
      </c>
      <c r="AI9" s="3">
        <f t="shared" ca="1" si="2"/>
        <v>24896156.483239375</v>
      </c>
      <c r="AJ9" s="3">
        <f t="shared" ca="1" si="2"/>
        <v>24529508.755966648</v>
      </c>
      <c r="AK9" s="3">
        <f t="shared" ca="1" si="2"/>
        <v>24529508.755966648</v>
      </c>
      <c r="AL9" s="3">
        <f t="shared" ca="1" si="2"/>
        <v>21607449.804136362</v>
      </c>
      <c r="AM9" s="3">
        <f t="shared" ca="1" si="2"/>
        <v>21607449.804136362</v>
      </c>
      <c r="AN9" s="3">
        <f t="shared" ca="1" si="2"/>
        <v>17541935.055954546</v>
      </c>
      <c r="AO9" s="3">
        <f t="shared" ca="1" si="2"/>
        <v>17541935.055954546</v>
      </c>
      <c r="AP9" s="3">
        <f t="shared" ca="1" si="2"/>
        <v>9343875.7108636368</v>
      </c>
      <c r="AQ9" s="3">
        <f t="shared" ca="1" si="2"/>
        <v>9400603.9649999999</v>
      </c>
      <c r="AR9" s="3">
        <f t="shared" ca="1" si="2"/>
        <v>2692621.0104545453</v>
      </c>
      <c r="AS9" s="3">
        <f t="shared" ca="1" si="2"/>
        <v>2692621.0104545453</v>
      </c>
      <c r="AT9" s="3">
        <f t="shared" ca="1" si="2"/>
        <v>2692621.0104545453</v>
      </c>
      <c r="AU9" s="3">
        <f t="shared" ca="1" si="2"/>
        <v>2692621.0104545453</v>
      </c>
      <c r="AV9" s="3">
        <f t="shared" ca="1" si="2"/>
        <v>2692621.0104545453</v>
      </c>
      <c r="AW9" s="3">
        <f t="shared" ca="1" si="2"/>
        <v>2692621.0104545453</v>
      </c>
      <c r="AX9" s="3">
        <f t="shared" ca="1" si="2"/>
        <v>1949829.5454545454</v>
      </c>
      <c r="AY9" s="3">
        <f t="shared" ca="1" si="2"/>
        <v>1949829.5454545454</v>
      </c>
      <c r="AZ9" s="3">
        <f t="shared" ca="1" si="2"/>
        <v>0</v>
      </c>
      <c r="BA9" s="3" t="e">
        <f t="shared" ca="1" si="2"/>
        <v>#DIV/0!</v>
      </c>
      <c r="BB9" s="3">
        <f t="shared" ca="1" si="2"/>
        <v>61677226.584493563</v>
      </c>
      <c r="BC9" s="3">
        <f t="shared" ca="1" si="2"/>
        <v>0</v>
      </c>
      <c r="BD9" s="3">
        <f t="shared" ca="1" si="2"/>
        <v>0</v>
      </c>
      <c r="BE9" s="3">
        <f t="shared" ca="1" si="2"/>
        <v>0</v>
      </c>
      <c r="BF9" s="3" t="e">
        <f t="shared" ca="1" si="2"/>
        <v>#DIV/0!</v>
      </c>
      <c r="BG9" s="3">
        <f t="shared" ca="1" si="2"/>
        <v>0</v>
      </c>
      <c r="BH9" s="3">
        <f t="shared" ca="1" si="2"/>
        <v>0</v>
      </c>
      <c r="BI9" s="3">
        <f t="shared" ca="1" si="2"/>
        <v>0</v>
      </c>
      <c r="BJ9" s="3">
        <f t="shared" ca="1" si="2"/>
        <v>0</v>
      </c>
      <c r="BK9" s="3">
        <f t="shared" ca="1" si="2"/>
        <v>0</v>
      </c>
      <c r="BL9" s="3">
        <f t="shared" ca="1" si="2"/>
        <v>0</v>
      </c>
      <c r="BM9" s="3">
        <f t="shared" ca="1" si="2"/>
        <v>0</v>
      </c>
      <c r="BN9" s="3">
        <f t="shared" ca="1" si="2"/>
        <v>0</v>
      </c>
      <c r="BO9" s="3">
        <f t="shared" ca="1" si="2"/>
        <v>0</v>
      </c>
      <c r="BP9" s="3">
        <f t="shared" ca="1" si="2"/>
        <v>0</v>
      </c>
      <c r="BQ9" s="3">
        <f t="shared" ref="BQ9:CP9" ca="1" si="3">SUM(BQ10:BQ31)</f>
        <v>0</v>
      </c>
      <c r="BR9" s="3" t="e">
        <f t="shared" ca="1" si="3"/>
        <v>#DIV/0!</v>
      </c>
      <c r="BS9" s="3">
        <f t="shared" ca="1" si="3"/>
        <v>0</v>
      </c>
      <c r="BT9" s="3">
        <f t="shared" ca="1" si="3"/>
        <v>0</v>
      </c>
      <c r="BU9" s="3">
        <f t="shared" ca="1" si="3"/>
        <v>0</v>
      </c>
      <c r="BV9" s="3">
        <f t="shared" ca="1" si="3"/>
        <v>0</v>
      </c>
      <c r="BW9" s="3">
        <f t="shared" ca="1" si="3"/>
        <v>0</v>
      </c>
      <c r="BX9" s="3">
        <f t="shared" ca="1" si="3"/>
        <v>0</v>
      </c>
      <c r="BY9" s="3">
        <f t="shared" ca="1" si="3"/>
        <v>69971512.790242344</v>
      </c>
      <c r="BZ9" s="3">
        <f t="shared" ca="1" si="3"/>
        <v>0</v>
      </c>
      <c r="CA9" s="3">
        <f t="shared" ca="1" si="3"/>
        <v>93337906.086587623</v>
      </c>
      <c r="CB9" s="3">
        <f t="shared" ca="1" si="3"/>
        <v>0</v>
      </c>
      <c r="CC9" s="3">
        <f t="shared" ca="1" si="3"/>
        <v>0</v>
      </c>
      <c r="CD9" s="3">
        <f t="shared" ca="1" si="3"/>
        <v>0</v>
      </c>
      <c r="CE9" s="3">
        <f t="shared" ca="1" si="3"/>
        <v>0</v>
      </c>
      <c r="CF9" s="3">
        <f t="shared" ca="1" si="3"/>
        <v>0</v>
      </c>
      <c r="CG9" s="3">
        <f t="shared" ca="1" si="3"/>
        <v>0</v>
      </c>
      <c r="CH9" s="3">
        <f t="shared" si="3"/>
        <v>0</v>
      </c>
      <c r="CI9" s="3">
        <f t="shared" si="3"/>
        <v>0</v>
      </c>
      <c r="CJ9" s="3">
        <f t="shared" si="3"/>
        <v>0</v>
      </c>
      <c r="CK9" s="3">
        <f t="shared" si="3"/>
        <v>0</v>
      </c>
      <c r="CL9" s="3">
        <f t="shared" si="3"/>
        <v>0</v>
      </c>
      <c r="CM9" s="3" t="e">
        <f t="shared" ca="1" si="3"/>
        <v>#DIV/0!</v>
      </c>
      <c r="CN9" s="3">
        <f t="shared" si="3"/>
        <v>0</v>
      </c>
      <c r="CO9" s="3">
        <f t="shared" si="3"/>
        <v>0</v>
      </c>
      <c r="CP9" s="3">
        <f t="shared" si="3"/>
        <v>0</v>
      </c>
    </row>
    <row r="10" spans="1:98">
      <c r="A10" s="68" t="s">
        <v>37</v>
      </c>
      <c r="D10" s="3">
        <f>SUM(Sheet1!C90:C92)+SUM(Sheet2!C90:C92)</f>
        <v>452247773.838211</v>
      </c>
      <c r="E10" s="3">
        <f>SUM(Sheet1!D90:D92)+SUM(Sheet2!D90:D92)</f>
        <v>0</v>
      </c>
      <c r="F10" s="3">
        <f>SUM(Sheet1!E90:E92)+SUM(Sheet2!E90:E92)</f>
        <v>0</v>
      </c>
      <c r="G10" s="3">
        <f>SUM(Sheet1!F90:F92)+SUM(Sheet2!F90:F92)</f>
        <v>0</v>
      </c>
      <c r="H10" s="3">
        <f>SUM(Sheet1!G90:G92)+SUM(Sheet2!G90:G92)</f>
        <v>0</v>
      </c>
      <c r="I10" s="3">
        <f>SUM(Sheet1!H90:H92)+SUM(Sheet2!H90:H92)</f>
        <v>0</v>
      </c>
      <c r="J10" s="3">
        <f>SUM(Sheet1!I90:I92)+SUM(Sheet2!I90:I92)</f>
        <v>0</v>
      </c>
      <c r="K10" s="3">
        <f>SUM(Sheet1!J90:J92)+SUM(Sheet2!J90:J92)</f>
        <v>0</v>
      </c>
      <c r="L10" s="3">
        <f>SUM(Sheet1!K90:K92)+SUM(Sheet2!K90:K92)</f>
        <v>0</v>
      </c>
      <c r="M10" s="3">
        <f>SUM(Sheet1!L90:L92)+SUM(Sheet2!L90:L92)</f>
        <v>0</v>
      </c>
      <c r="N10" s="3">
        <f>SUM(Sheet1!M90:M92)+SUM(Sheet2!M90:M92)</f>
        <v>0</v>
      </c>
      <c r="O10" s="3">
        <f>SUM(Sheet1!N90:N92)+SUM(Sheet2!N90:N92)</f>
        <v>0</v>
      </c>
      <c r="P10" s="3">
        <f>SUM(Sheet1!O90:O92)+SUM(Sheet2!O90:O92)</f>
        <v>0</v>
      </c>
      <c r="Q10" s="3">
        <f>SUM(Sheet1!P90:P92)+SUM(Sheet2!P90:P92)</f>
        <v>0</v>
      </c>
      <c r="R10" s="3">
        <f>SUM(Sheet1!Q90:Q92)+SUM(Sheet2!Q90:Q92)</f>
        <v>0</v>
      </c>
      <c r="S10" s="3">
        <f>SUM(Sheet1!R90:R92)+SUM(Sheet2!R90:R92)</f>
        <v>0</v>
      </c>
      <c r="T10" s="3">
        <f>SUM(Sheet1!S90:S92)+SUM(Sheet2!S90:S92)</f>
        <v>0</v>
      </c>
      <c r="U10" s="3">
        <f>SUM(Sheet1!T90:T92)+SUM(Sheet2!T90:T92)</f>
        <v>0</v>
      </c>
      <c r="V10" s="3">
        <f>SUM(Sheet1!U90:U92)+SUM(Sheet2!U90:U92)</f>
        <v>0</v>
      </c>
      <c r="W10" s="3">
        <f>SUM(Sheet1!V90:V92)+SUM(Sheet2!V90:V92)</f>
        <v>0</v>
      </c>
      <c r="X10" s="3">
        <f>SUM(Sheet1!W90:W92)+SUM(Sheet2!W90:W92)</f>
        <v>0</v>
      </c>
      <c r="Y10" s="3">
        <f>SUM(Sheet1!X90:X92)+SUM(Sheet2!X90:X92)</f>
        <v>0</v>
      </c>
      <c r="Z10" s="3">
        <f>SUM(Sheet1!Y90:Y92)+SUM(Sheet2!Y90:Y92)</f>
        <v>0</v>
      </c>
      <c r="AA10" s="3">
        <f>SUM(Sheet1!Z90:Z92)+SUM(Sheet2!Z90:Z92)</f>
        <v>0</v>
      </c>
      <c r="AB10" s="3">
        <f>SUM(Sheet1!AA90:AA92)+SUM(Sheet2!AA90:AA92)</f>
        <v>0</v>
      </c>
      <c r="AC10" s="3">
        <f>SUM(Sheet1!AB90:AB92)+SUM(Sheet2!AB90:AB92)</f>
        <v>0</v>
      </c>
      <c r="AD10" s="3">
        <f>SUM(Sheet1!AC90:AC92)+SUM(Sheet2!AC90:AC92)</f>
        <v>0</v>
      </c>
      <c r="AE10" s="3">
        <f>SUM(Sheet1!AD90:AD92)+SUM(Sheet2!AD90:AD92)</f>
        <v>0</v>
      </c>
      <c r="AF10" s="3">
        <f>SUM(Sheet1!AE90:AE92)+SUM(Sheet2!AE90:AE92)</f>
        <v>0</v>
      </c>
      <c r="AG10" s="3">
        <f>SUM(Sheet1!AF90:AF92)+SUM(Sheet2!AF90:AF92)</f>
        <v>0</v>
      </c>
      <c r="AH10" s="3">
        <f>SUM(Sheet1!AG90:AG92)+SUM(Sheet2!AG90:AG92)</f>
        <v>0</v>
      </c>
      <c r="AI10" s="3">
        <f>SUM(Sheet1!AH90:AH92)+SUM(Sheet2!AH90:AH92)</f>
        <v>0</v>
      </c>
      <c r="AJ10" s="3">
        <f>SUM(Sheet1!AI90:AI92)+SUM(Sheet2!AI90:AI92)</f>
        <v>0</v>
      </c>
      <c r="AK10" s="3">
        <f>SUM(Sheet1!AJ90:AJ92)+SUM(Sheet2!AJ90:AJ92)</f>
        <v>0</v>
      </c>
      <c r="AL10" s="3">
        <f>SUM(Sheet1!AK90:AK92)+SUM(Sheet2!AK90:AK92)</f>
        <v>0</v>
      </c>
      <c r="AM10" s="3">
        <f>SUM(Sheet1!AL90:AL92)+SUM(Sheet2!AL90:AL92)</f>
        <v>0</v>
      </c>
      <c r="AN10" s="3">
        <f>SUM(Sheet1!AM90:AM92)+SUM(Sheet2!AM90:AM92)</f>
        <v>0</v>
      </c>
      <c r="AO10" s="3">
        <f>SUM(Sheet1!AN90:AN92)+SUM(Sheet2!AN90:AN92)</f>
        <v>0</v>
      </c>
      <c r="AP10" s="3">
        <f>SUM(Sheet1!AO90:AO92)+SUM(Sheet2!AO90:AO92)</f>
        <v>0</v>
      </c>
      <c r="AQ10" s="3">
        <f>SUM(Sheet1!AP90:AP92)+SUM(Sheet2!AP90:AP92)</f>
        <v>0</v>
      </c>
      <c r="AR10" s="3">
        <f>SUM(Sheet1!AQ90:AQ92)+SUM(Sheet2!AQ90:AQ92)</f>
        <v>0</v>
      </c>
      <c r="AS10" s="3">
        <f>SUM(Sheet1!AR90:AR92)+SUM(Sheet2!AR90:AR92)</f>
        <v>0</v>
      </c>
      <c r="AT10" s="3">
        <f>SUM(Sheet1!AS90:AS92)+SUM(Sheet2!AS90:AS92)</f>
        <v>0</v>
      </c>
      <c r="AU10" s="3">
        <f>SUM(Sheet1!AT90:AT92)+SUM(Sheet2!AT90:AT92)</f>
        <v>0</v>
      </c>
      <c r="AV10" s="3">
        <f>SUM(Sheet1!AU90:AU92)+SUM(Sheet2!AU90:AU92)</f>
        <v>0</v>
      </c>
      <c r="AW10" s="3">
        <f>SUM(Sheet1!AV90:AV92)+SUM(Sheet2!AV90:AV92)</f>
        <v>0</v>
      </c>
      <c r="AX10" s="3">
        <f>SUM(Sheet1!AW90:AW92)+SUM(Sheet2!AW90:AW92)</f>
        <v>0</v>
      </c>
      <c r="AY10" s="3">
        <f>SUM(Sheet1!AX90:AX92)+SUM(Sheet2!AX90:AX92)</f>
        <v>0</v>
      </c>
      <c r="AZ10" s="3">
        <f>SUM(Sheet1!AY90:AY92)+SUM(Sheet2!AY90:AY92)</f>
        <v>0</v>
      </c>
      <c r="BA10" s="3">
        <f>SUM(Sheet1!AZ90:AZ92)+SUM(Sheet2!AZ90:AZ92)</f>
        <v>0</v>
      </c>
      <c r="BB10" s="3">
        <f>SUM(Sheet1!BA90:BA92)+SUM(Sheet2!BA90:BA92)</f>
        <v>0</v>
      </c>
      <c r="BC10" s="3">
        <f>SUM(Sheet1!BB90:BB92)+SUM(Sheet2!BB90:BB92)</f>
        <v>0</v>
      </c>
      <c r="BD10" s="3">
        <f>SUM(Sheet1!BC90:BC92)+SUM(Sheet2!BC90:BC92)</f>
        <v>0</v>
      </c>
      <c r="BE10" s="3">
        <f>SUM(Sheet1!BD90:BD92)+SUM(Sheet2!BD90:BD92)</f>
        <v>0</v>
      </c>
      <c r="BF10" s="3">
        <f>SUM(Sheet1!BE90:BE92)+SUM(Sheet2!BE90:BE92)</f>
        <v>0</v>
      </c>
      <c r="BG10" s="3">
        <f>SUM(Sheet1!BF90:BF92)+SUM(Sheet2!BF90:BF92)</f>
        <v>0</v>
      </c>
      <c r="BH10" s="3">
        <f>SUM(Sheet1!BG90:BG92)+SUM(Sheet2!BG90:BG92)</f>
        <v>0</v>
      </c>
      <c r="BI10" s="3">
        <f>SUM(Sheet1!BH90:BH92)+SUM(Sheet2!BH90:BH92)</f>
        <v>0</v>
      </c>
      <c r="BJ10" s="3">
        <f>SUM(Sheet1!BI90:BI92)+SUM(Sheet2!BI90:BI92)</f>
        <v>0</v>
      </c>
      <c r="BK10" s="3">
        <f>SUM(Sheet1!BJ90:BJ92)+SUM(Sheet2!BJ90:BJ92)</f>
        <v>0</v>
      </c>
      <c r="BL10" s="3">
        <f>SUM(Sheet1!BK90:BK92)+SUM(Sheet2!BK90:BK92)</f>
        <v>0</v>
      </c>
      <c r="BM10" s="3">
        <f>SUM(Sheet1!BL90:BL92)+SUM(Sheet2!BL90:BL92)</f>
        <v>0</v>
      </c>
      <c r="BN10" s="3">
        <f>SUM(Sheet1!BM90:BM92)+SUM(Sheet2!BM90:BM92)</f>
        <v>0</v>
      </c>
      <c r="BO10" s="3">
        <f>SUM(Sheet1!BN90:BN92)+SUM(Sheet2!BN90:BN92)</f>
        <v>0</v>
      </c>
      <c r="BP10" s="3">
        <f>SUM(Sheet1!BO90:BO92)+SUM(Sheet2!BO90:BO92)</f>
        <v>0</v>
      </c>
      <c r="BQ10" s="3">
        <f>SUM(Sheet1!BP90:BP92)+SUM(Sheet2!BP90:BP92)</f>
        <v>0</v>
      </c>
      <c r="BR10" s="3">
        <f>SUM(Sheet1!BQ90:BQ92)+SUM(Sheet2!BQ90:BQ92)</f>
        <v>0</v>
      </c>
      <c r="BS10" s="3">
        <f>SUM(Sheet1!BR90:BR92)+SUM(Sheet2!BR90:BR92)</f>
        <v>0</v>
      </c>
      <c r="BT10" s="3">
        <f>SUM(Sheet1!BS90:BS92)+SUM(Sheet2!BS90:BS92)</f>
        <v>0</v>
      </c>
      <c r="BU10" s="3">
        <f>SUM(Sheet1!BT90:BT92)+SUM(Sheet2!BT90:BT92)</f>
        <v>0</v>
      </c>
      <c r="BV10" s="3">
        <f>SUM(Sheet1!BU90:BU92)+SUM(Sheet2!BU90:BU92)</f>
        <v>0</v>
      </c>
      <c r="BW10" s="3">
        <f>SUM(Sheet1!BV90:BV92)+SUM(Sheet2!BV90:BV92)</f>
        <v>0</v>
      </c>
      <c r="BX10" s="3">
        <f>SUM(Sheet1!BW90:BW92)+SUM(Sheet2!BW90:BW92)</f>
        <v>0</v>
      </c>
      <c r="BY10" s="3">
        <f>SUM(Sheet1!BX90:BX92)+SUM(Sheet2!BX90:BX92)</f>
        <v>0</v>
      </c>
      <c r="BZ10" s="3">
        <f>SUM(Sheet1!BY90:BY92)+SUM(Sheet2!BY90:BY92)</f>
        <v>0</v>
      </c>
      <c r="CA10" s="3">
        <f>SUM(Sheet1!BZ90:BZ92)+SUM(Sheet2!BZ90:BZ92)</f>
        <v>0</v>
      </c>
      <c r="CB10" s="3">
        <f>SUM(Sheet1!CA90:CA92)+SUM(Sheet2!CA90:CA92)</f>
        <v>0</v>
      </c>
      <c r="CC10" s="3">
        <f>SUM(Sheet1!CB90:CB92)+SUM(Sheet2!CB90:CB92)</f>
        <v>0</v>
      </c>
      <c r="CD10" s="3">
        <f>SUM(Sheet1!CC90:CC92)+SUM(Sheet2!CC90:CC92)</f>
        <v>0</v>
      </c>
      <c r="CE10" s="3">
        <f>SUM(Sheet1!CD90:CD92)+SUM(Sheet2!CD90:CD92)</f>
        <v>0</v>
      </c>
      <c r="CF10" s="3">
        <f>SUM(Sheet1!CE90:CE92)+SUM(Sheet2!CE90:CE92)</f>
        <v>0</v>
      </c>
      <c r="CG10" s="3">
        <f>SUM(Sheet1!CF90:CF92)+SUM(Sheet2!CF90:CF92)</f>
        <v>0</v>
      </c>
      <c r="CH10" s="3">
        <f>SUM(Sheet1!CG90:CG92)+SUM(Sheet2!CG90:CG92)</f>
        <v>0</v>
      </c>
      <c r="CI10" s="3">
        <f>SUM(Sheet1!CH90:CH92)+SUM(Sheet2!CH90:CH92)</f>
        <v>0</v>
      </c>
      <c r="CJ10" s="3">
        <f>SUM(Sheet1!CI90:CI92)+SUM(Sheet2!CI90:CI92)</f>
        <v>0</v>
      </c>
      <c r="CK10" s="3">
        <f>SUM(Sheet1!CJ90:CJ92)+SUM(Sheet2!CJ90:CJ92)</f>
        <v>0</v>
      </c>
      <c r="CL10" s="3">
        <f>SUM(Sheet1!CK90:CK92)+SUM(Sheet2!CK90:CK92)</f>
        <v>0</v>
      </c>
      <c r="CM10" s="3">
        <f>SUM(Sheet1!CL90:CL92)+SUM(Sheet2!CL90:CL92)</f>
        <v>0</v>
      </c>
      <c r="CN10" s="3">
        <f>SUM(Sheet1!CM90:CM92)+SUM(Sheet2!CM90:CM92)</f>
        <v>0</v>
      </c>
      <c r="CO10" s="3">
        <f>SUM(Sheet1!CN90:CN92)+SUM(Sheet2!CN90:CN92)</f>
        <v>0</v>
      </c>
      <c r="CP10" s="3">
        <f>SUM(Sheet1!CO90:CO92)+SUM(Sheet2!CO90:CO92)</f>
        <v>0</v>
      </c>
    </row>
    <row r="11" spans="1:98">
      <c r="A11" s="59" t="s">
        <v>249</v>
      </c>
      <c r="D11" s="3">
        <f>Sheet1!C95+Sheet2!C95</f>
        <v>1917569.8012722724</v>
      </c>
      <c r="E11" s="3">
        <f>Sheet1!D95+Sheet2!D95</f>
        <v>2492840.8012722721</v>
      </c>
      <c r="F11" s="3">
        <f>Sheet1!E95+Sheet2!E95</f>
        <v>2301083.8012722721</v>
      </c>
      <c r="G11" s="3">
        <f>Sheet1!F95+Sheet2!F95</f>
        <v>1917569.8012722724</v>
      </c>
      <c r="H11" s="3">
        <f>Sheet1!G95+Sheet2!G95</f>
        <v>2109326.8012722721</v>
      </c>
      <c r="I11" s="3">
        <f>Sheet1!H95+Sheet2!H95</f>
        <v>2109326.8012722721</v>
      </c>
      <c r="J11" s="3">
        <f>Sheet1!I95+Sheet2!I95</f>
        <v>2109326.8012722721</v>
      </c>
      <c r="K11" s="3">
        <f>Sheet1!J95+Sheet2!J95</f>
        <v>2109326.8012722721</v>
      </c>
      <c r="L11" s="3">
        <f>Sheet1!K95+Sheet2!K95</f>
        <v>2109326.8012722721</v>
      </c>
      <c r="M11" s="3">
        <f>Sheet1!L95+Sheet2!L95</f>
        <v>2109326.8012722721</v>
      </c>
      <c r="N11" s="3">
        <f>Sheet1!M95+Sheet2!M95</f>
        <v>2109326.8012722721</v>
      </c>
      <c r="O11" s="3">
        <f>Sheet1!N95+Sheet2!N95</f>
        <v>2109326.8012722721</v>
      </c>
      <c r="P11" s="3">
        <f>Sheet1!O95+Sheet2!O95</f>
        <v>2109326.8012722721</v>
      </c>
      <c r="Q11" s="3">
        <f>Sheet1!P95+Sheet2!P95</f>
        <v>2109326.8012722721</v>
      </c>
      <c r="R11" s="3">
        <f>Sheet1!Q95+Sheet2!Q95</f>
        <v>2109326.8012722721</v>
      </c>
      <c r="S11" s="3">
        <f>Sheet1!R95+Sheet2!R95</f>
        <v>2109326.8012722721</v>
      </c>
      <c r="T11" s="3">
        <f>Sheet1!S95+Sheet2!S95</f>
        <v>2109326.8012722721</v>
      </c>
      <c r="U11" s="3">
        <f>Sheet1!T95+Sheet2!T95</f>
        <v>2109326.8012722721</v>
      </c>
      <c r="V11" s="3">
        <f>Sheet1!U95+Sheet2!U95</f>
        <v>2109326.8012722721</v>
      </c>
      <c r="W11" s="3">
        <f>Sheet1!V95+Sheet2!V95</f>
        <v>1917569.8012722724</v>
      </c>
      <c r="X11" s="3">
        <f>Sheet1!W95+Sheet2!W95</f>
        <v>0</v>
      </c>
      <c r="Y11" s="3">
        <f>Sheet1!X95+Sheet2!X95</f>
        <v>0</v>
      </c>
      <c r="Z11" s="3">
        <f>Sheet1!Y95+Sheet2!Y95</f>
        <v>0</v>
      </c>
      <c r="AA11" s="3">
        <f>Sheet1!Z95+Sheet2!Z95</f>
        <v>0</v>
      </c>
      <c r="AB11" s="3">
        <f>Sheet1!AA95+Sheet2!AA95</f>
        <v>0</v>
      </c>
      <c r="AC11" s="3">
        <f>Sheet1!AB95+Sheet2!AB95</f>
        <v>0</v>
      </c>
      <c r="AD11" s="3">
        <f>Sheet1!AC95+Sheet2!AC95</f>
        <v>0</v>
      </c>
      <c r="AE11" s="3">
        <f>Sheet1!AD95+Sheet2!AD95</f>
        <v>0</v>
      </c>
      <c r="AF11" s="3">
        <f>Sheet1!AE95+Sheet2!AE95</f>
        <v>0</v>
      </c>
      <c r="AG11" s="3">
        <f>Sheet1!AF95+Sheet2!AF95</f>
        <v>0</v>
      </c>
      <c r="AH11" s="3">
        <f>Sheet1!AG95+Sheet2!AG95</f>
        <v>0</v>
      </c>
      <c r="AI11" s="3">
        <f>Sheet1!AH95+Sheet2!AH95</f>
        <v>0</v>
      </c>
      <c r="AJ11" s="3">
        <f>Sheet1!AI95+Sheet2!AI95</f>
        <v>0</v>
      </c>
      <c r="AK11" s="3">
        <f>Sheet1!AJ95+Sheet2!AJ95</f>
        <v>0</v>
      </c>
      <c r="AL11" s="3">
        <f>Sheet1!AK95+Sheet2!AK95</f>
        <v>0</v>
      </c>
      <c r="AM11" s="3">
        <f>Sheet1!AL95+Sheet2!AL95</f>
        <v>0</v>
      </c>
      <c r="AN11" s="3">
        <f>Sheet1!AM95+Sheet2!AM95</f>
        <v>0</v>
      </c>
      <c r="AO11" s="3">
        <f>Sheet1!AN95+Sheet2!AN95</f>
        <v>0</v>
      </c>
      <c r="AP11" s="3">
        <f>Sheet1!AO95+Sheet2!AO95</f>
        <v>0</v>
      </c>
      <c r="AQ11" s="3">
        <f>Sheet1!AP95+Sheet2!AP95</f>
        <v>0</v>
      </c>
      <c r="AR11" s="3">
        <f>Sheet1!AQ95+Sheet2!AQ95</f>
        <v>0</v>
      </c>
      <c r="AS11" s="3">
        <f>Sheet1!AR95+Sheet2!AR95</f>
        <v>0</v>
      </c>
      <c r="AT11" s="3">
        <f>Sheet1!AS95+Sheet2!AS95</f>
        <v>0</v>
      </c>
      <c r="AU11" s="3">
        <f>Sheet1!AT95+Sheet2!AT95</f>
        <v>0</v>
      </c>
      <c r="AV11" s="3">
        <f>Sheet1!AU95+Sheet2!AU95</f>
        <v>0</v>
      </c>
      <c r="AW11" s="3">
        <f>Sheet1!AV95+Sheet2!AV95</f>
        <v>0</v>
      </c>
      <c r="AX11" s="3">
        <f>Sheet1!AW95+Sheet2!AW95</f>
        <v>0</v>
      </c>
      <c r="AY11" s="3">
        <f>Sheet1!AX95+Sheet2!AX95</f>
        <v>0</v>
      </c>
      <c r="AZ11" s="3">
        <f>Sheet1!AY95+Sheet2!AY95</f>
        <v>0</v>
      </c>
      <c r="BA11" s="3">
        <f>Sheet1!AZ95+Sheet2!AZ95</f>
        <v>0</v>
      </c>
      <c r="BB11" s="3">
        <f>Sheet1!BA95+Sheet2!BA95</f>
        <v>0</v>
      </c>
      <c r="BC11" s="3">
        <f>Sheet1!BB95+Sheet2!BB95</f>
        <v>0</v>
      </c>
      <c r="BD11" s="3">
        <f>Sheet1!BC95+Sheet2!BC95</f>
        <v>0</v>
      </c>
      <c r="BE11" s="3">
        <f>Sheet1!BD95+Sheet2!BD95</f>
        <v>0</v>
      </c>
      <c r="BF11" s="3">
        <f>Sheet1!BE95+Sheet2!BE95</f>
        <v>0</v>
      </c>
      <c r="BG11" s="3">
        <f>Sheet1!BF95+Sheet2!BF95</f>
        <v>0</v>
      </c>
      <c r="BH11" s="3">
        <f>Sheet1!BG95+Sheet2!BG95</f>
        <v>0</v>
      </c>
      <c r="BI11" s="3">
        <f>Sheet1!BH95+Sheet2!BH95</f>
        <v>0</v>
      </c>
      <c r="BJ11" s="3">
        <f>Sheet1!BI95+Sheet2!BI95</f>
        <v>0</v>
      </c>
      <c r="BK11" s="3">
        <f>Sheet1!BJ95+Sheet2!BJ95</f>
        <v>0</v>
      </c>
      <c r="BL11" s="3">
        <f>Sheet1!BK95+Sheet2!BK95</f>
        <v>0</v>
      </c>
      <c r="BM11" s="3">
        <f>Sheet1!BL95+Sheet2!BL95</f>
        <v>0</v>
      </c>
      <c r="BN11" s="3">
        <f>Sheet1!BM95+Sheet2!BM95</f>
        <v>0</v>
      </c>
      <c r="BO11" s="3">
        <f>Sheet1!BN95+Sheet2!BN95</f>
        <v>0</v>
      </c>
      <c r="BP11" s="3">
        <f>Sheet1!BO95+Sheet2!BO95</f>
        <v>0</v>
      </c>
      <c r="BQ11" s="3">
        <f>Sheet1!BP95+Sheet2!BP95</f>
        <v>0</v>
      </c>
      <c r="BR11" s="3">
        <f>Sheet1!BQ95+Sheet2!BQ95</f>
        <v>0</v>
      </c>
      <c r="BS11" s="3">
        <f>Sheet1!BR95+Sheet2!BR95</f>
        <v>0</v>
      </c>
      <c r="BT11" s="3">
        <f>Sheet1!BS95+Sheet2!BS95</f>
        <v>0</v>
      </c>
      <c r="BU11" s="3">
        <f>Sheet1!BT95+Sheet2!BT95</f>
        <v>0</v>
      </c>
      <c r="BV11" s="3">
        <f>Sheet1!BU95+Sheet2!BU95</f>
        <v>0</v>
      </c>
      <c r="BW11" s="3">
        <f>Sheet1!BV95+Sheet2!BV95</f>
        <v>0</v>
      </c>
      <c r="BX11" s="3">
        <f>Sheet1!BW95+Sheet2!BW95</f>
        <v>0</v>
      </c>
      <c r="BY11" s="3">
        <f>Sheet1!BX95+Sheet2!BX95</f>
        <v>0</v>
      </c>
      <c r="BZ11" s="3">
        <f>Sheet1!BY95+Sheet2!BY95</f>
        <v>0</v>
      </c>
      <c r="CA11" s="3">
        <f>Sheet1!BZ95+Sheet2!BZ95</f>
        <v>0</v>
      </c>
      <c r="CB11" s="3">
        <f>Sheet1!CA95+Sheet2!CA95</f>
        <v>0</v>
      </c>
      <c r="CC11" s="3">
        <f>Sheet1!CB95+Sheet2!CB95</f>
        <v>0</v>
      </c>
      <c r="CD11" s="3">
        <f>Sheet1!CC95+Sheet2!CC95</f>
        <v>0</v>
      </c>
      <c r="CE11" s="3">
        <f>Sheet1!CD95+Sheet2!CD95</f>
        <v>0</v>
      </c>
      <c r="CF11" s="3">
        <f>Sheet1!CE95+Sheet2!CE95</f>
        <v>0</v>
      </c>
      <c r="CG11" s="3">
        <f>Sheet1!CF95+Sheet2!CF95</f>
        <v>0</v>
      </c>
      <c r="CH11" s="3">
        <f>Sheet1!CG95+Sheet2!CG95</f>
        <v>0</v>
      </c>
      <c r="CI11" s="3">
        <f>Sheet1!CH95+Sheet2!CH95</f>
        <v>0</v>
      </c>
      <c r="CJ11" s="3">
        <f>Sheet1!CI95+Sheet2!CI95</f>
        <v>0</v>
      </c>
      <c r="CK11" s="3">
        <f>Sheet1!CJ95+Sheet2!CJ95</f>
        <v>0</v>
      </c>
      <c r="CL11" s="3">
        <f>Sheet1!CK95+Sheet2!CK95</f>
        <v>0</v>
      </c>
      <c r="CM11" s="3">
        <f>Sheet1!CL95+Sheet2!CL95</f>
        <v>0</v>
      </c>
      <c r="CN11" s="3">
        <f>Sheet1!CM95+Sheet2!CM95</f>
        <v>0</v>
      </c>
      <c r="CO11" s="3">
        <f>Sheet1!CN95+Sheet2!CN95</f>
        <v>0</v>
      </c>
      <c r="CP11" s="3">
        <f>Sheet1!CO95+Sheet2!CO95</f>
        <v>0</v>
      </c>
    </row>
    <row r="12" spans="1:98">
      <c r="A12" s="59" t="s">
        <v>250</v>
      </c>
      <c r="D12" s="3">
        <f>Sheet1!C96+Sheet2!C96</f>
        <v>2541969.4801650792</v>
      </c>
      <c r="E12" s="3">
        <f>Sheet1!D96+Sheet2!D96</f>
        <v>3304560.3301650789</v>
      </c>
      <c r="F12" s="3">
        <f>Sheet1!E96+Sheet2!E96</f>
        <v>3050363.3801650791</v>
      </c>
      <c r="G12" s="3">
        <f>Sheet1!F96+Sheet2!F96</f>
        <v>2541969.4801650792</v>
      </c>
      <c r="H12" s="3">
        <f>Sheet1!G96+Sheet2!G96</f>
        <v>2796166.4301650794</v>
      </c>
      <c r="I12" s="3">
        <f>Sheet1!H96+Sheet2!H96</f>
        <v>2796166.4301650794</v>
      </c>
      <c r="J12" s="3">
        <f>Sheet1!I96+Sheet2!I96</f>
        <v>2796166.4301650794</v>
      </c>
      <c r="K12" s="3">
        <f>Sheet1!J96+Sheet2!J96</f>
        <v>2796166.4301650794</v>
      </c>
      <c r="L12" s="3">
        <f>Sheet1!K96+Sheet2!K96</f>
        <v>2796166.4301650794</v>
      </c>
      <c r="M12" s="3">
        <f>Sheet1!L96+Sheet2!L96</f>
        <v>2796166.4301650794</v>
      </c>
      <c r="N12" s="3">
        <f>Sheet1!M96+Sheet2!M96</f>
        <v>2796166.4301650794</v>
      </c>
      <c r="O12" s="3">
        <f>Sheet1!N96+Sheet2!N96</f>
        <v>2796166.4301650794</v>
      </c>
      <c r="P12" s="3">
        <f>Sheet1!O96+Sheet2!O96</f>
        <v>2796166.4301650794</v>
      </c>
      <c r="Q12" s="3">
        <f>Sheet1!P96+Sheet2!P96</f>
        <v>2796166.4301650794</v>
      </c>
      <c r="R12" s="3">
        <f>Sheet1!Q96+Sheet2!Q96</f>
        <v>2796166.4301650794</v>
      </c>
      <c r="S12" s="3">
        <f>Sheet1!R96+Sheet2!R96</f>
        <v>2796166.4301650794</v>
      </c>
      <c r="T12" s="3">
        <f>Sheet1!S96+Sheet2!S96</f>
        <v>2796166.4301650794</v>
      </c>
      <c r="U12" s="3">
        <f>Sheet1!T96+Sheet2!T96</f>
        <v>2796166.4301650794</v>
      </c>
      <c r="V12" s="3">
        <f>Sheet1!U96+Sheet2!U96</f>
        <v>2796166.4301650794</v>
      </c>
      <c r="W12" s="3">
        <f>Sheet1!V96+Sheet2!V96</f>
        <v>2541969.4801650792</v>
      </c>
      <c r="X12" s="3">
        <f>Sheet1!W96+Sheet2!W96</f>
        <v>0</v>
      </c>
      <c r="Y12" s="3">
        <f>Sheet1!X96+Sheet2!X96</f>
        <v>0</v>
      </c>
      <c r="Z12" s="3">
        <f>Sheet1!Y96+Sheet2!Y96</f>
        <v>0</v>
      </c>
      <c r="AA12" s="3">
        <f>Sheet1!Z96+Sheet2!Z96</f>
        <v>0</v>
      </c>
      <c r="AB12" s="3">
        <f>Sheet1!AA96+Sheet2!AA96</f>
        <v>0</v>
      </c>
      <c r="AC12" s="3">
        <f>Sheet1!AB96+Sheet2!AB96</f>
        <v>0</v>
      </c>
      <c r="AD12" s="3">
        <f>Sheet1!AC96+Sheet2!AC96</f>
        <v>0</v>
      </c>
      <c r="AE12" s="3">
        <f>Sheet1!AD96+Sheet2!AD96</f>
        <v>0</v>
      </c>
      <c r="AF12" s="3">
        <f>Sheet1!AE96+Sheet2!AE96</f>
        <v>0</v>
      </c>
      <c r="AG12" s="3">
        <f>Sheet1!AF96+Sheet2!AF96</f>
        <v>0</v>
      </c>
      <c r="AH12" s="3">
        <f>Sheet1!AG96+Sheet2!AG96</f>
        <v>0</v>
      </c>
      <c r="AI12" s="3">
        <f>Sheet1!AH96+Sheet2!AH96</f>
        <v>0</v>
      </c>
      <c r="AJ12" s="3">
        <f>Sheet1!AI96+Sheet2!AI96</f>
        <v>0</v>
      </c>
      <c r="AK12" s="3">
        <f>Sheet1!AJ96+Sheet2!AJ96</f>
        <v>0</v>
      </c>
      <c r="AL12" s="3">
        <f>Sheet1!AK96+Sheet2!AK96</f>
        <v>0</v>
      </c>
      <c r="AM12" s="3">
        <f>Sheet1!AL96+Sheet2!AL96</f>
        <v>0</v>
      </c>
      <c r="AN12" s="3">
        <f>Sheet1!AM96+Sheet2!AM96</f>
        <v>0</v>
      </c>
      <c r="AO12" s="3">
        <f>Sheet1!AN96+Sheet2!AN96</f>
        <v>0</v>
      </c>
      <c r="AP12" s="3">
        <f>Sheet1!AO96+Sheet2!AO96</f>
        <v>0</v>
      </c>
      <c r="AQ12" s="3">
        <f>Sheet1!AP96+Sheet2!AP96</f>
        <v>0</v>
      </c>
      <c r="AR12" s="3">
        <f>Sheet1!AQ96+Sheet2!AQ96</f>
        <v>0</v>
      </c>
      <c r="AS12" s="3">
        <f>Sheet1!AR96+Sheet2!AR96</f>
        <v>0</v>
      </c>
      <c r="AT12" s="3">
        <f>Sheet1!AS96+Sheet2!AS96</f>
        <v>0</v>
      </c>
      <c r="AU12" s="3">
        <f>Sheet1!AT96+Sheet2!AT96</f>
        <v>0</v>
      </c>
      <c r="AV12" s="3">
        <f>Sheet1!AU96+Sheet2!AU96</f>
        <v>0</v>
      </c>
      <c r="AW12" s="3">
        <f>Sheet1!AV96+Sheet2!AV96</f>
        <v>0</v>
      </c>
      <c r="AX12" s="3">
        <f>Sheet1!AW96+Sheet2!AW96</f>
        <v>0</v>
      </c>
      <c r="AY12" s="3">
        <f>Sheet1!AX96+Sheet2!AX96</f>
        <v>0</v>
      </c>
      <c r="AZ12" s="3">
        <f>Sheet1!AY96+Sheet2!AY96</f>
        <v>0</v>
      </c>
      <c r="BA12" s="3">
        <f>Sheet1!AZ96+Sheet2!AZ96</f>
        <v>0</v>
      </c>
      <c r="BB12" s="3">
        <f>Sheet1!BA96+Sheet2!BA96</f>
        <v>0</v>
      </c>
      <c r="BC12" s="3">
        <f>Sheet1!BB96+Sheet2!BB96</f>
        <v>0</v>
      </c>
      <c r="BD12" s="3">
        <f>Sheet1!BC96+Sheet2!BC96</f>
        <v>0</v>
      </c>
      <c r="BE12" s="3">
        <f>Sheet1!BD96+Sheet2!BD96</f>
        <v>0</v>
      </c>
      <c r="BF12" s="3">
        <f>Sheet1!BE96+Sheet2!BE96</f>
        <v>0</v>
      </c>
      <c r="BG12" s="3">
        <f>Sheet1!BF96+Sheet2!BF96</f>
        <v>0</v>
      </c>
      <c r="BH12" s="3">
        <f>Sheet1!BG96+Sheet2!BG96</f>
        <v>0</v>
      </c>
      <c r="BI12" s="3">
        <f>Sheet1!BH96+Sheet2!BH96</f>
        <v>0</v>
      </c>
      <c r="BJ12" s="3">
        <f>Sheet1!BI96+Sheet2!BI96</f>
        <v>0</v>
      </c>
      <c r="BK12" s="3">
        <f>Sheet1!BJ96+Sheet2!BJ96</f>
        <v>0</v>
      </c>
      <c r="BL12" s="3">
        <f>Sheet1!BK96+Sheet2!BK96</f>
        <v>0</v>
      </c>
      <c r="BM12" s="3">
        <f>Sheet1!BL96+Sheet2!BL96</f>
        <v>0</v>
      </c>
      <c r="BN12" s="3">
        <f>Sheet1!BM96+Sheet2!BM96</f>
        <v>0</v>
      </c>
      <c r="BO12" s="3">
        <f>Sheet1!BN96+Sheet2!BN96</f>
        <v>0</v>
      </c>
      <c r="BP12" s="3">
        <f>Sheet1!BO96+Sheet2!BO96</f>
        <v>0</v>
      </c>
      <c r="BQ12" s="3">
        <f>Sheet1!BP96+Sheet2!BP96</f>
        <v>0</v>
      </c>
      <c r="BR12" s="3">
        <f>Sheet1!BQ96+Sheet2!BQ96</f>
        <v>0</v>
      </c>
      <c r="BS12" s="3">
        <f>Sheet1!BR96+Sheet2!BR96</f>
        <v>0</v>
      </c>
      <c r="BT12" s="3">
        <f>Sheet1!BS96+Sheet2!BS96</f>
        <v>0</v>
      </c>
      <c r="BU12" s="3">
        <f>Sheet1!BT96+Sheet2!BT96</f>
        <v>0</v>
      </c>
      <c r="BV12" s="3">
        <f>Sheet1!BU96+Sheet2!BU96</f>
        <v>0</v>
      </c>
      <c r="BW12" s="3">
        <f>Sheet1!BV96+Sheet2!BV96</f>
        <v>0</v>
      </c>
      <c r="BX12" s="3">
        <f>Sheet1!BW96+Sheet2!BW96</f>
        <v>0</v>
      </c>
      <c r="BY12" s="3">
        <f>Sheet1!BX96+Sheet2!BX96</f>
        <v>0</v>
      </c>
      <c r="BZ12" s="3">
        <f>Sheet1!BY96+Sheet2!BY96</f>
        <v>0</v>
      </c>
      <c r="CA12" s="3">
        <f>Sheet1!BZ96+Sheet2!BZ96</f>
        <v>0</v>
      </c>
      <c r="CB12" s="3">
        <f>Sheet1!CA96+Sheet2!CA96</f>
        <v>0</v>
      </c>
      <c r="CC12" s="3">
        <f>Sheet1!CB96+Sheet2!CB96</f>
        <v>0</v>
      </c>
      <c r="CD12" s="3">
        <f>Sheet1!CC96+Sheet2!CC96</f>
        <v>0</v>
      </c>
      <c r="CE12" s="3">
        <f>Sheet1!CD96+Sheet2!CD96</f>
        <v>0</v>
      </c>
      <c r="CF12" s="3">
        <f>Sheet1!CE96+Sheet2!CE96</f>
        <v>0</v>
      </c>
      <c r="CG12" s="3">
        <f>Sheet1!CF96+Sheet2!CF96</f>
        <v>0</v>
      </c>
      <c r="CH12" s="3">
        <f>Sheet1!CG96+Sheet2!CG96</f>
        <v>0</v>
      </c>
      <c r="CI12" s="3">
        <f>Sheet1!CH96+Sheet2!CH96</f>
        <v>0</v>
      </c>
      <c r="CJ12" s="3">
        <f>Sheet1!CI96+Sheet2!CI96</f>
        <v>0</v>
      </c>
      <c r="CK12" s="3">
        <f>Sheet1!CJ96+Sheet2!CJ96</f>
        <v>0</v>
      </c>
      <c r="CL12" s="3">
        <f>Sheet1!CK96+Sheet2!CK96</f>
        <v>0</v>
      </c>
      <c r="CM12" s="3">
        <f>Sheet1!CL96+Sheet2!CL96</f>
        <v>0</v>
      </c>
      <c r="CN12" s="3">
        <f>Sheet1!CM96+Sheet2!CM96</f>
        <v>0</v>
      </c>
      <c r="CO12" s="3">
        <f>Sheet1!CN96+Sheet2!CN96</f>
        <v>0</v>
      </c>
      <c r="CP12" s="3">
        <f>Sheet1!CO96+Sheet2!CO96</f>
        <v>0</v>
      </c>
    </row>
    <row r="13" spans="1:98">
      <c r="A13" s="60" t="s">
        <v>251</v>
      </c>
      <c r="D13" s="3">
        <f>Sheet1!C97+Sheet2!C97</f>
        <v>16663983.035185501</v>
      </c>
      <c r="E13" s="3">
        <f>Sheet1!D97+Sheet2!D97</f>
        <v>21663177.935185499</v>
      </c>
      <c r="F13" s="3">
        <f>Sheet1!E97+Sheet2!E97</f>
        <v>19996779.635185502</v>
      </c>
      <c r="G13" s="3">
        <f>Sheet1!F97+Sheet2!F97</f>
        <v>16663983.035185501</v>
      </c>
      <c r="H13" s="3">
        <f>Sheet1!G97+Sheet2!G97</f>
        <v>18330381.335185502</v>
      </c>
      <c r="I13" s="3">
        <f>Sheet1!H97+Sheet2!H97</f>
        <v>18330381.335185502</v>
      </c>
      <c r="J13" s="3">
        <f>Sheet1!I97+Sheet2!I97</f>
        <v>18330381.335185502</v>
      </c>
      <c r="K13" s="3">
        <f>Sheet1!J97+Sheet2!J97</f>
        <v>18330381.335185502</v>
      </c>
      <c r="L13" s="3">
        <f>Sheet1!K97+Sheet2!K97</f>
        <v>18330381.335185502</v>
      </c>
      <c r="M13" s="3">
        <f>Sheet1!L97+Sheet2!L97</f>
        <v>18330381.335185502</v>
      </c>
      <c r="N13" s="3">
        <f>Sheet1!M97+Sheet2!M97</f>
        <v>18330381.335185502</v>
      </c>
      <c r="O13" s="3">
        <f>Sheet1!N97+Sheet2!N97</f>
        <v>18330381.335185502</v>
      </c>
      <c r="P13" s="3">
        <f>Sheet1!O97+Sheet2!O97</f>
        <v>18330381.335185502</v>
      </c>
      <c r="Q13" s="3">
        <f>Sheet1!P97+Sheet2!P97</f>
        <v>18330381.335185502</v>
      </c>
      <c r="R13" s="3">
        <f>Sheet1!Q97+Sheet2!Q97</f>
        <v>18330381.335185502</v>
      </c>
      <c r="S13" s="3">
        <f>Sheet1!R97+Sheet2!R97</f>
        <v>18330381.335185502</v>
      </c>
      <c r="T13" s="3">
        <f>Sheet1!S97+Sheet2!S97</f>
        <v>18330381.335185502</v>
      </c>
      <c r="U13" s="3">
        <f>Sheet1!T97+Sheet2!T97</f>
        <v>18330381.335185502</v>
      </c>
      <c r="V13" s="3">
        <f>Sheet1!U97+Sheet2!U97</f>
        <v>18330381.335185502</v>
      </c>
      <c r="W13" s="3">
        <f>Sheet1!V97+Sheet2!V97</f>
        <v>16663983.035185501</v>
      </c>
      <c r="X13" s="3">
        <f>Sheet1!W97+Sheet2!W97</f>
        <v>0</v>
      </c>
      <c r="Y13" s="3">
        <f>Sheet1!X97+Sheet2!X97</f>
        <v>0</v>
      </c>
      <c r="Z13" s="3">
        <f>Sheet1!Y97+Sheet2!Y97</f>
        <v>0</v>
      </c>
      <c r="AA13" s="3">
        <f>Sheet1!Z97+Sheet2!Z97</f>
        <v>0</v>
      </c>
      <c r="AB13" s="3">
        <f>Sheet1!AA97+Sheet2!AA97</f>
        <v>0</v>
      </c>
      <c r="AC13" s="3">
        <f>Sheet1!AB97+Sheet2!AB97</f>
        <v>0</v>
      </c>
      <c r="AD13" s="3">
        <f>Sheet1!AC97+Sheet2!AC97</f>
        <v>0</v>
      </c>
      <c r="AE13" s="3">
        <f>Sheet1!AD97+Sheet2!AD97</f>
        <v>0</v>
      </c>
      <c r="AF13" s="3">
        <f>Sheet1!AE97+Sheet2!AE97</f>
        <v>0</v>
      </c>
      <c r="AG13" s="3">
        <f>Sheet1!AF97+Sheet2!AF97</f>
        <v>0</v>
      </c>
      <c r="AH13" s="3">
        <f>Sheet1!AG97+Sheet2!AG97</f>
        <v>0</v>
      </c>
      <c r="AI13" s="3">
        <f>Sheet1!AH97+Sheet2!AH97</f>
        <v>0</v>
      </c>
      <c r="AJ13" s="3">
        <f>Sheet1!AI97+Sheet2!AI97</f>
        <v>0</v>
      </c>
      <c r="AK13" s="3">
        <f>Sheet1!AJ97+Sheet2!AJ97</f>
        <v>0</v>
      </c>
      <c r="AL13" s="3">
        <f>Sheet1!AK97+Sheet2!AK97</f>
        <v>0</v>
      </c>
      <c r="AM13" s="3">
        <f>Sheet1!AL97+Sheet2!AL97</f>
        <v>0</v>
      </c>
      <c r="AN13" s="3">
        <f>Sheet1!AM97+Sheet2!AM97</f>
        <v>0</v>
      </c>
      <c r="AO13" s="3">
        <f>Sheet1!AN97+Sheet2!AN97</f>
        <v>0</v>
      </c>
      <c r="AP13" s="3">
        <f>Sheet1!AO97+Sheet2!AO97</f>
        <v>0</v>
      </c>
      <c r="AQ13" s="3">
        <f>Sheet1!AP97+Sheet2!AP97</f>
        <v>0</v>
      </c>
      <c r="AR13" s="3">
        <f>Sheet1!AQ97+Sheet2!AQ97</f>
        <v>0</v>
      </c>
      <c r="AS13" s="3">
        <f>Sheet1!AR97+Sheet2!AR97</f>
        <v>0</v>
      </c>
      <c r="AT13" s="3">
        <f>Sheet1!AS97+Sheet2!AS97</f>
        <v>0</v>
      </c>
      <c r="AU13" s="3">
        <f>Sheet1!AT97+Sheet2!AT97</f>
        <v>0</v>
      </c>
      <c r="AV13" s="3">
        <f>Sheet1!AU97+Sheet2!AU97</f>
        <v>0</v>
      </c>
      <c r="AW13" s="3">
        <f>Sheet1!AV97+Sheet2!AV97</f>
        <v>0</v>
      </c>
      <c r="AX13" s="3">
        <f>Sheet1!AW97+Sheet2!AW97</f>
        <v>0</v>
      </c>
      <c r="AY13" s="3">
        <f>Sheet1!AX97+Sheet2!AX97</f>
        <v>0</v>
      </c>
      <c r="AZ13" s="3">
        <f>Sheet1!AY97+Sheet2!AY97</f>
        <v>0</v>
      </c>
      <c r="BA13" s="3">
        <f>Sheet1!AZ97+Sheet2!AZ97</f>
        <v>0</v>
      </c>
      <c r="BB13" s="3">
        <f>Sheet1!BA97+Sheet2!BA97</f>
        <v>0</v>
      </c>
      <c r="BC13" s="3">
        <f>Sheet1!BB97+Sheet2!BB97</f>
        <v>0</v>
      </c>
      <c r="BD13" s="3">
        <f>Sheet1!BC97+Sheet2!BC97</f>
        <v>0</v>
      </c>
      <c r="BE13" s="3">
        <f>Sheet1!BD97+Sheet2!BD97</f>
        <v>0</v>
      </c>
      <c r="BF13" s="3">
        <f>Sheet1!BE97+Sheet2!BE97</f>
        <v>0</v>
      </c>
      <c r="BG13" s="3">
        <f>Sheet1!BF97+Sheet2!BF97</f>
        <v>0</v>
      </c>
      <c r="BH13" s="3">
        <f>Sheet1!BG97+Sheet2!BG97</f>
        <v>0</v>
      </c>
      <c r="BI13" s="3">
        <f>Sheet1!BH97+Sheet2!BH97</f>
        <v>0</v>
      </c>
      <c r="BJ13" s="3">
        <f>Sheet1!BI97+Sheet2!BI97</f>
        <v>0</v>
      </c>
      <c r="BK13" s="3">
        <f>Sheet1!BJ97+Sheet2!BJ97</f>
        <v>0</v>
      </c>
      <c r="BL13" s="3">
        <f>Sheet1!BK97+Sheet2!BK97</f>
        <v>0</v>
      </c>
      <c r="BM13" s="3">
        <f>Sheet1!BL97+Sheet2!BL97</f>
        <v>0</v>
      </c>
      <c r="BN13" s="3">
        <f>Sheet1!BM97+Sheet2!BM97</f>
        <v>0</v>
      </c>
      <c r="BO13" s="3">
        <f>Sheet1!BN97+Sheet2!BN97</f>
        <v>0</v>
      </c>
      <c r="BP13" s="3">
        <f>Sheet1!BO97+Sheet2!BO97</f>
        <v>0</v>
      </c>
      <c r="BQ13" s="3">
        <f>Sheet1!BP97+Sheet2!BP97</f>
        <v>0</v>
      </c>
      <c r="BR13" s="3">
        <f>Sheet1!BQ97+Sheet2!BQ97</f>
        <v>0</v>
      </c>
      <c r="BS13" s="3">
        <f>Sheet1!BR97+Sheet2!BR97</f>
        <v>0</v>
      </c>
      <c r="BT13" s="3">
        <f>Sheet1!BS97+Sheet2!BS97</f>
        <v>0</v>
      </c>
      <c r="BU13" s="3">
        <f>Sheet1!BT97+Sheet2!BT97</f>
        <v>0</v>
      </c>
      <c r="BV13" s="3">
        <f>Sheet1!BU97+Sheet2!BU97</f>
        <v>0</v>
      </c>
      <c r="BW13" s="3">
        <f>Sheet1!BV97+Sheet2!BV97</f>
        <v>0</v>
      </c>
      <c r="BX13" s="3">
        <f>Sheet1!BW97+Sheet2!BW97</f>
        <v>0</v>
      </c>
      <c r="BY13" s="3">
        <f>Sheet1!BX97+Sheet2!BX97</f>
        <v>0</v>
      </c>
      <c r="BZ13" s="3">
        <f>Sheet1!BY97+Sheet2!BY97</f>
        <v>0</v>
      </c>
      <c r="CA13" s="3">
        <f>Sheet1!BZ97+Sheet2!BZ97</f>
        <v>0</v>
      </c>
      <c r="CB13" s="3">
        <f>Sheet1!CA97+Sheet2!CA97</f>
        <v>0</v>
      </c>
      <c r="CC13" s="3">
        <f>Sheet1!CB97+Sheet2!CB97</f>
        <v>0</v>
      </c>
      <c r="CD13" s="3">
        <f>Sheet1!CC97+Sheet2!CC97</f>
        <v>0</v>
      </c>
      <c r="CE13" s="3">
        <f>Sheet1!CD97+Sheet2!CD97</f>
        <v>0</v>
      </c>
      <c r="CF13" s="3">
        <f>Sheet1!CE97+Sheet2!CE97</f>
        <v>0</v>
      </c>
      <c r="CG13" s="3">
        <f>Sheet1!CF97+Sheet2!CF97</f>
        <v>0</v>
      </c>
      <c r="CH13" s="3">
        <f>Sheet1!CG97+Sheet2!CG97</f>
        <v>0</v>
      </c>
      <c r="CI13" s="3">
        <f>Sheet1!CH97+Sheet2!CH97</f>
        <v>0</v>
      </c>
      <c r="CJ13" s="3">
        <f>Sheet1!CI97+Sheet2!CI97</f>
        <v>0</v>
      </c>
      <c r="CK13" s="3">
        <f>Sheet1!CJ97+Sheet2!CJ97</f>
        <v>0</v>
      </c>
      <c r="CL13" s="3">
        <f>Sheet1!CK97+Sheet2!CK97</f>
        <v>0</v>
      </c>
      <c r="CM13" s="3">
        <f>Sheet1!CL97+Sheet2!CL97</f>
        <v>0</v>
      </c>
      <c r="CN13" s="3">
        <f>Sheet1!CM97+Sheet2!CM97</f>
        <v>0</v>
      </c>
      <c r="CO13" s="3">
        <f>Sheet1!CN97+Sheet2!CN97</f>
        <v>0</v>
      </c>
      <c r="CP13" s="3">
        <f>Sheet1!CO97+Sheet2!CO97</f>
        <v>0</v>
      </c>
    </row>
    <row r="14" spans="1:98">
      <c r="A14" s="60" t="s">
        <v>252</v>
      </c>
      <c r="D14" s="3">
        <f>Sheet1!C98+Sheet2!C98</f>
        <v>0</v>
      </c>
      <c r="E14" s="3">
        <f>Sheet1!D98+Sheet2!D98</f>
        <v>1499999.9999999998</v>
      </c>
      <c r="F14" s="3">
        <f>Sheet1!E98+Sheet2!E98</f>
        <v>1000000.0000000001</v>
      </c>
      <c r="G14" s="3">
        <f>Sheet1!F98+Sheet2!F98</f>
        <v>0</v>
      </c>
      <c r="H14" s="3">
        <f>Sheet1!G98+Sheet2!G98</f>
        <v>500000.00000000006</v>
      </c>
      <c r="I14" s="3">
        <f>Sheet1!H98+Sheet2!H98</f>
        <v>500000.00000000006</v>
      </c>
      <c r="J14" s="3">
        <f>Sheet1!I98+Sheet2!I98</f>
        <v>500000.00000000006</v>
      </c>
      <c r="K14" s="3">
        <f>Sheet1!J98+Sheet2!J98</f>
        <v>500000.00000000006</v>
      </c>
      <c r="L14" s="3">
        <f>Sheet1!K98+Sheet2!K98</f>
        <v>500000.00000000006</v>
      </c>
      <c r="M14" s="3">
        <f>Sheet1!L98+Sheet2!L98</f>
        <v>500000.00000000006</v>
      </c>
      <c r="N14" s="3">
        <f>Sheet1!M98+Sheet2!M98</f>
        <v>500000.00000000006</v>
      </c>
      <c r="O14" s="3">
        <f>Sheet1!N98+Sheet2!N98</f>
        <v>500000.00000000006</v>
      </c>
      <c r="P14" s="3">
        <f>Sheet1!O98+Sheet2!O98</f>
        <v>500000.00000000006</v>
      </c>
      <c r="Q14" s="3">
        <f>Sheet1!P98+Sheet2!P98</f>
        <v>500000.00000000006</v>
      </c>
      <c r="R14" s="3">
        <f>Sheet1!Q98+Sheet2!Q98</f>
        <v>500000.00000000006</v>
      </c>
      <c r="S14" s="3">
        <f>Sheet1!R98+Sheet2!R98</f>
        <v>500000.00000000006</v>
      </c>
      <c r="T14" s="3">
        <f>Sheet1!S98+Sheet2!S98</f>
        <v>500000.00000000006</v>
      </c>
      <c r="U14" s="3">
        <f>Sheet1!T98+Sheet2!T98</f>
        <v>500000.00000000006</v>
      </c>
      <c r="V14" s="3">
        <f>Sheet1!U98+Sheet2!U98</f>
        <v>500000.00000000006</v>
      </c>
      <c r="W14" s="3">
        <f>Sheet1!V98+Sheet2!V98</f>
        <v>0</v>
      </c>
      <c r="X14" s="3">
        <f>Sheet1!W98+Sheet2!W98</f>
        <v>0</v>
      </c>
      <c r="Y14" s="3">
        <f>Sheet1!X98+Sheet2!X98</f>
        <v>0</v>
      </c>
      <c r="Z14" s="3">
        <f>Sheet1!Y98+Sheet2!Y98</f>
        <v>0</v>
      </c>
      <c r="AA14" s="3">
        <f>Sheet1!Z98+Sheet2!Z98</f>
        <v>0</v>
      </c>
      <c r="AB14" s="3">
        <f>Sheet1!AA98+Sheet2!AA98</f>
        <v>0</v>
      </c>
      <c r="AC14" s="3">
        <f>Sheet1!AB98+Sheet2!AB98</f>
        <v>0</v>
      </c>
      <c r="AD14" s="3">
        <f>Sheet1!AC98+Sheet2!AC98</f>
        <v>0</v>
      </c>
      <c r="AE14" s="3">
        <f>Sheet1!AD98+Sheet2!AD98</f>
        <v>0</v>
      </c>
      <c r="AF14" s="3">
        <f>Sheet1!AE98+Sheet2!AE98</f>
        <v>0</v>
      </c>
      <c r="AG14" s="3">
        <f>Sheet1!AF98+Sheet2!AF98</f>
        <v>0</v>
      </c>
      <c r="AH14" s="3">
        <f>Sheet1!AG98+Sheet2!AG98</f>
        <v>0</v>
      </c>
      <c r="AI14" s="3">
        <f>Sheet1!AH98+Sheet2!AH98</f>
        <v>0</v>
      </c>
      <c r="AJ14" s="3">
        <f>Sheet1!AI98+Sheet2!AI98</f>
        <v>0</v>
      </c>
      <c r="AK14" s="3">
        <f>Sheet1!AJ98+Sheet2!AJ98</f>
        <v>0</v>
      </c>
      <c r="AL14" s="3">
        <f>Sheet1!AK98+Sheet2!AK98</f>
        <v>0</v>
      </c>
      <c r="AM14" s="3">
        <f>Sheet1!AL98+Sheet2!AL98</f>
        <v>0</v>
      </c>
      <c r="AN14" s="3">
        <f>Sheet1!AM98+Sheet2!AM98</f>
        <v>0</v>
      </c>
      <c r="AO14" s="3">
        <f>Sheet1!AN98+Sheet2!AN98</f>
        <v>0</v>
      </c>
      <c r="AP14" s="3">
        <f>Sheet1!AO98+Sheet2!AO98</f>
        <v>0</v>
      </c>
      <c r="AQ14" s="3">
        <f>Sheet1!AP98+Sheet2!AP98</f>
        <v>0</v>
      </c>
      <c r="AR14" s="3">
        <f>Sheet1!AQ98+Sheet2!AQ98</f>
        <v>0</v>
      </c>
      <c r="AS14" s="3">
        <f>Sheet1!AR98+Sheet2!AR98</f>
        <v>0</v>
      </c>
      <c r="AT14" s="3">
        <f>Sheet1!AS98+Sheet2!AS98</f>
        <v>0</v>
      </c>
      <c r="AU14" s="3">
        <f>Sheet1!AT98+Sheet2!AT98</f>
        <v>0</v>
      </c>
      <c r="AV14" s="3">
        <f>Sheet1!AU98+Sheet2!AU98</f>
        <v>0</v>
      </c>
      <c r="AW14" s="3">
        <f>Sheet1!AV98+Sheet2!AV98</f>
        <v>0</v>
      </c>
      <c r="AX14" s="3">
        <f>Sheet1!AW98+Sheet2!AW98</f>
        <v>0</v>
      </c>
      <c r="AY14" s="3">
        <f>Sheet1!AX98+Sheet2!AX98</f>
        <v>0</v>
      </c>
      <c r="AZ14" s="3">
        <f>Sheet1!AY98+Sheet2!AY98</f>
        <v>0</v>
      </c>
      <c r="BA14" s="3">
        <f>Sheet1!AZ98+Sheet2!AZ98</f>
        <v>0</v>
      </c>
      <c r="BB14" s="3">
        <f>Sheet1!BA98+Sheet2!BA98</f>
        <v>0</v>
      </c>
      <c r="BC14" s="3">
        <f>Sheet1!BB98+Sheet2!BB98</f>
        <v>0</v>
      </c>
      <c r="BD14" s="3">
        <f>Sheet1!BC98+Sheet2!BC98</f>
        <v>0</v>
      </c>
      <c r="BE14" s="3">
        <f>Sheet1!BD98+Sheet2!BD98</f>
        <v>0</v>
      </c>
      <c r="BF14" s="3">
        <f>Sheet1!BE98+Sheet2!BE98</f>
        <v>0</v>
      </c>
      <c r="BG14" s="3">
        <f>Sheet1!BF98+Sheet2!BF98</f>
        <v>0</v>
      </c>
      <c r="BH14" s="3">
        <f>Sheet1!BG98+Sheet2!BG98</f>
        <v>0</v>
      </c>
      <c r="BI14" s="3">
        <f>Sheet1!BH98+Sheet2!BH98</f>
        <v>0</v>
      </c>
      <c r="BJ14" s="3">
        <f>Sheet1!BI98+Sheet2!BI98</f>
        <v>0</v>
      </c>
      <c r="BK14" s="3">
        <f>Sheet1!BJ98+Sheet2!BJ98</f>
        <v>0</v>
      </c>
      <c r="BL14" s="3">
        <f>Sheet1!BK98+Sheet2!BK98</f>
        <v>0</v>
      </c>
      <c r="BM14" s="3">
        <f>Sheet1!BL98+Sheet2!BL98</f>
        <v>0</v>
      </c>
      <c r="BN14" s="3">
        <f>Sheet1!BM98+Sheet2!BM98</f>
        <v>0</v>
      </c>
      <c r="BO14" s="3">
        <f>Sheet1!BN98+Sheet2!BN98</f>
        <v>0</v>
      </c>
      <c r="BP14" s="3">
        <f>Sheet1!BO98+Sheet2!BO98</f>
        <v>0</v>
      </c>
      <c r="BQ14" s="3">
        <f>Sheet1!BP98+Sheet2!BP98</f>
        <v>0</v>
      </c>
      <c r="BR14" s="3">
        <f>Sheet1!BQ98+Sheet2!BQ98</f>
        <v>0</v>
      </c>
      <c r="BS14" s="3">
        <f>Sheet1!BR98+Sheet2!BR98</f>
        <v>0</v>
      </c>
      <c r="BT14" s="3">
        <f>Sheet1!BS98+Sheet2!BS98</f>
        <v>0</v>
      </c>
      <c r="BU14" s="3">
        <f>Sheet1!BT98+Sheet2!BT98</f>
        <v>0</v>
      </c>
      <c r="BV14" s="3">
        <f>Sheet1!BU98+Sheet2!BU98</f>
        <v>0</v>
      </c>
      <c r="BW14" s="3">
        <f>Sheet1!BV98+Sheet2!BV98</f>
        <v>0</v>
      </c>
      <c r="BX14" s="3">
        <f>Sheet1!BW98+Sheet2!BW98</f>
        <v>0</v>
      </c>
      <c r="BY14" s="3">
        <f>Sheet1!BX98+Sheet2!BX98</f>
        <v>0</v>
      </c>
      <c r="BZ14" s="3">
        <f>Sheet1!BY98+Sheet2!BY98</f>
        <v>0</v>
      </c>
      <c r="CA14" s="3">
        <f>Sheet1!BZ98+Sheet2!BZ98</f>
        <v>0</v>
      </c>
      <c r="CB14" s="3">
        <f>Sheet1!CA98+Sheet2!CA98</f>
        <v>0</v>
      </c>
      <c r="CC14" s="3">
        <f>Sheet1!CB98+Sheet2!CB98</f>
        <v>0</v>
      </c>
      <c r="CD14" s="3">
        <f>Sheet1!CC98+Sheet2!CC98</f>
        <v>0</v>
      </c>
      <c r="CE14" s="3">
        <f>Sheet1!CD98+Sheet2!CD98</f>
        <v>0</v>
      </c>
      <c r="CF14" s="3">
        <f>Sheet1!CE98+Sheet2!CE98</f>
        <v>0</v>
      </c>
      <c r="CG14" s="3">
        <f>Sheet1!CF98+Sheet2!CF98</f>
        <v>0</v>
      </c>
      <c r="CH14" s="3">
        <f>Sheet1!CG98+Sheet2!CG98</f>
        <v>0</v>
      </c>
      <c r="CI14" s="3">
        <f>Sheet1!CH98+Sheet2!CH98</f>
        <v>0</v>
      </c>
      <c r="CJ14" s="3">
        <f>Sheet1!CI98+Sheet2!CI98</f>
        <v>0</v>
      </c>
      <c r="CK14" s="3">
        <f>Sheet1!CJ98+Sheet2!CJ98</f>
        <v>0</v>
      </c>
      <c r="CL14" s="3">
        <f>Sheet1!CK98+Sheet2!CK98</f>
        <v>0</v>
      </c>
      <c r="CM14" s="3">
        <f>Sheet1!CL98+Sheet2!CL98</f>
        <v>0</v>
      </c>
      <c r="CN14" s="3">
        <f>Sheet1!CM98+Sheet2!CM98</f>
        <v>0</v>
      </c>
      <c r="CO14" s="3">
        <f>Sheet1!CN98+Sheet2!CN98</f>
        <v>0</v>
      </c>
      <c r="CP14" s="3">
        <f>Sheet1!CO98+Sheet2!CO98</f>
        <v>0</v>
      </c>
    </row>
    <row r="15" spans="1:98">
      <c r="A15" s="60" t="s">
        <v>253</v>
      </c>
      <c r="D15" s="3">
        <f>Sheet1!C99+Sheet2!C99</f>
        <v>4875929.7131265979</v>
      </c>
      <c r="E15" s="3">
        <f>Sheet1!D99+Sheet2!D99</f>
        <v>6338708.5631265976</v>
      </c>
      <c r="F15" s="3">
        <f>Sheet1!E99+Sheet2!E99</f>
        <v>5851115.6131265983</v>
      </c>
      <c r="G15" s="3">
        <f>Sheet1!F99+Sheet2!F99</f>
        <v>4875929.7131265979</v>
      </c>
      <c r="H15" s="3">
        <f>Sheet1!G99+Sheet2!G99</f>
        <v>5363522.6631265981</v>
      </c>
      <c r="I15" s="3">
        <f>Sheet1!H99+Sheet2!H99</f>
        <v>5363522.6631265981</v>
      </c>
      <c r="J15" s="3">
        <f>Sheet1!I99+Sheet2!I99</f>
        <v>5363522.6631265981</v>
      </c>
      <c r="K15" s="3">
        <f>Sheet1!J99+Sheet2!J99</f>
        <v>5363522.6631265981</v>
      </c>
      <c r="L15" s="3">
        <f>Sheet1!K99+Sheet2!K99</f>
        <v>5363522.6631265981</v>
      </c>
      <c r="M15" s="3">
        <f>Sheet1!L99+Sheet2!L99</f>
        <v>5363522.6631265981</v>
      </c>
      <c r="N15" s="3">
        <f>Sheet1!M99+Sheet2!M99</f>
        <v>5363522.6631265981</v>
      </c>
      <c r="O15" s="3">
        <f>Sheet1!N99+Sheet2!N99</f>
        <v>5363522.6631265981</v>
      </c>
      <c r="P15" s="3">
        <f>Sheet1!O99+Sheet2!O99</f>
        <v>5363522.6631265981</v>
      </c>
      <c r="Q15" s="3">
        <f>Sheet1!P99+Sheet2!P99</f>
        <v>5363522.6631265981</v>
      </c>
      <c r="R15" s="3">
        <f>Sheet1!Q99+Sheet2!Q99</f>
        <v>5363522.6631265981</v>
      </c>
      <c r="S15" s="3">
        <f>Sheet1!R99+Sheet2!R99</f>
        <v>5363522.6631265981</v>
      </c>
      <c r="T15" s="3">
        <f>Sheet1!S99+Sheet2!S99</f>
        <v>5363522.6631265981</v>
      </c>
      <c r="U15" s="3">
        <f>Sheet1!T99+Sheet2!T99</f>
        <v>5363522.6631265981</v>
      </c>
      <c r="V15" s="3">
        <f>Sheet1!U99+Sheet2!U99</f>
        <v>5363522.6631265981</v>
      </c>
      <c r="W15" s="3">
        <f>Sheet1!V99+Sheet2!V99</f>
        <v>4875929.7131265979</v>
      </c>
      <c r="X15" s="3">
        <f>Sheet1!W99+Sheet2!W99</f>
        <v>0</v>
      </c>
      <c r="Y15" s="3">
        <f>Sheet1!X99+Sheet2!X99</f>
        <v>0</v>
      </c>
      <c r="Z15" s="3">
        <f>Sheet1!Y99+Sheet2!Y99</f>
        <v>0</v>
      </c>
      <c r="AA15" s="3">
        <f>Sheet1!Z99+Sheet2!Z99</f>
        <v>0</v>
      </c>
      <c r="AB15" s="3">
        <f>Sheet1!AA99+Sheet2!AA99</f>
        <v>0</v>
      </c>
      <c r="AC15" s="3">
        <f>Sheet1!AB99+Sheet2!AB99</f>
        <v>0</v>
      </c>
      <c r="AD15" s="3">
        <f>Sheet1!AC99+Sheet2!AC99</f>
        <v>0</v>
      </c>
      <c r="AE15" s="3">
        <f>Sheet1!AD99+Sheet2!AD99</f>
        <v>0</v>
      </c>
      <c r="AF15" s="3">
        <f>Sheet1!AE99+Sheet2!AE99</f>
        <v>0</v>
      </c>
      <c r="AG15" s="3">
        <f>Sheet1!AF99+Sheet2!AF99</f>
        <v>0</v>
      </c>
      <c r="AH15" s="3">
        <f>Sheet1!AG99+Sheet2!AG99</f>
        <v>0</v>
      </c>
      <c r="AI15" s="3">
        <f>Sheet1!AH99+Sheet2!AH99</f>
        <v>0</v>
      </c>
      <c r="AJ15" s="3">
        <f>Sheet1!AI99+Sheet2!AI99</f>
        <v>0</v>
      </c>
      <c r="AK15" s="3">
        <f>Sheet1!AJ99+Sheet2!AJ99</f>
        <v>0</v>
      </c>
      <c r="AL15" s="3">
        <f>Sheet1!AK99+Sheet2!AK99</f>
        <v>0</v>
      </c>
      <c r="AM15" s="3">
        <f>Sheet1!AL99+Sheet2!AL99</f>
        <v>0</v>
      </c>
      <c r="AN15" s="3">
        <f>Sheet1!AM99+Sheet2!AM99</f>
        <v>0</v>
      </c>
      <c r="AO15" s="3">
        <f>Sheet1!AN99+Sheet2!AN99</f>
        <v>0</v>
      </c>
      <c r="AP15" s="3">
        <f>Sheet1!AO99+Sheet2!AO99</f>
        <v>0</v>
      </c>
      <c r="AQ15" s="3">
        <f>Sheet1!AP99+Sheet2!AP99</f>
        <v>0</v>
      </c>
      <c r="AR15" s="3">
        <f>Sheet1!AQ99+Sheet2!AQ99</f>
        <v>0</v>
      </c>
      <c r="AS15" s="3">
        <f>Sheet1!AR99+Sheet2!AR99</f>
        <v>0</v>
      </c>
      <c r="AT15" s="3">
        <f>Sheet1!AS99+Sheet2!AS99</f>
        <v>0</v>
      </c>
      <c r="AU15" s="3">
        <f>Sheet1!AT99+Sheet2!AT99</f>
        <v>0</v>
      </c>
      <c r="AV15" s="3">
        <f>Sheet1!AU99+Sheet2!AU99</f>
        <v>0</v>
      </c>
      <c r="AW15" s="3">
        <f>Sheet1!AV99+Sheet2!AV99</f>
        <v>0</v>
      </c>
      <c r="AX15" s="3">
        <f>Sheet1!AW99+Sheet2!AW99</f>
        <v>0</v>
      </c>
      <c r="AY15" s="3">
        <f>Sheet1!AX99+Sheet2!AX99</f>
        <v>0</v>
      </c>
      <c r="AZ15" s="3">
        <f>Sheet1!AY99+Sheet2!AY99</f>
        <v>0</v>
      </c>
      <c r="BA15" s="3">
        <f>Sheet1!AZ99+Sheet2!AZ99</f>
        <v>0</v>
      </c>
      <c r="BB15" s="3">
        <f>Sheet1!BA99+Sheet2!BA99</f>
        <v>0</v>
      </c>
      <c r="BC15" s="3">
        <f>Sheet1!BB99+Sheet2!BB99</f>
        <v>0</v>
      </c>
      <c r="BD15" s="3">
        <f>Sheet1!BC99+Sheet2!BC99</f>
        <v>0</v>
      </c>
      <c r="BE15" s="3">
        <f>Sheet1!BD99+Sheet2!BD99</f>
        <v>0</v>
      </c>
      <c r="BF15" s="3">
        <f>Sheet1!BE99+Sheet2!BE99</f>
        <v>0</v>
      </c>
      <c r="BG15" s="3">
        <f>Sheet1!BF99+Sheet2!BF99</f>
        <v>0</v>
      </c>
      <c r="BH15" s="3">
        <f>Sheet1!BG99+Sheet2!BG99</f>
        <v>0</v>
      </c>
      <c r="BI15" s="3">
        <f>Sheet1!BH99+Sheet2!BH99</f>
        <v>0</v>
      </c>
      <c r="BJ15" s="3">
        <f>Sheet1!BI99+Sheet2!BI99</f>
        <v>0</v>
      </c>
      <c r="BK15" s="3">
        <f>Sheet1!BJ99+Sheet2!BJ99</f>
        <v>0</v>
      </c>
      <c r="BL15" s="3">
        <f>Sheet1!BK99+Sheet2!BK99</f>
        <v>0</v>
      </c>
      <c r="BM15" s="3">
        <f>Sheet1!BL99+Sheet2!BL99</f>
        <v>0</v>
      </c>
      <c r="BN15" s="3">
        <f>Sheet1!BM99+Sheet2!BM99</f>
        <v>0</v>
      </c>
      <c r="BO15" s="3">
        <f>Sheet1!BN99+Sheet2!BN99</f>
        <v>0</v>
      </c>
      <c r="BP15" s="3">
        <f>Sheet1!BO99+Sheet2!BO99</f>
        <v>0</v>
      </c>
      <c r="BQ15" s="3">
        <f>Sheet1!BP99+Sheet2!BP99</f>
        <v>0</v>
      </c>
      <c r="BR15" s="3">
        <f>Sheet1!BQ99+Sheet2!BQ99</f>
        <v>0</v>
      </c>
      <c r="BS15" s="3">
        <f>Sheet1!BR99+Sheet2!BR99</f>
        <v>0</v>
      </c>
      <c r="BT15" s="3">
        <f>Sheet1!BS99+Sheet2!BS99</f>
        <v>0</v>
      </c>
      <c r="BU15" s="3">
        <f>Sheet1!BT99+Sheet2!BT99</f>
        <v>0</v>
      </c>
      <c r="BV15" s="3">
        <f>Sheet1!BU99+Sheet2!BU99</f>
        <v>0</v>
      </c>
      <c r="BW15" s="3">
        <f>Sheet1!BV99+Sheet2!BV99</f>
        <v>0</v>
      </c>
      <c r="BX15" s="3">
        <f>Sheet1!BW99+Sheet2!BW99</f>
        <v>0</v>
      </c>
      <c r="BY15" s="3">
        <f>Sheet1!BX99+Sheet2!BX99</f>
        <v>0</v>
      </c>
      <c r="BZ15" s="3">
        <f>Sheet1!BY99+Sheet2!BY99</f>
        <v>0</v>
      </c>
      <c r="CA15" s="3">
        <f>Sheet1!BZ99+Sheet2!BZ99</f>
        <v>0</v>
      </c>
      <c r="CB15" s="3">
        <f>Sheet1!CA99+Sheet2!CA99</f>
        <v>0</v>
      </c>
      <c r="CC15" s="3">
        <f>Sheet1!CB99+Sheet2!CB99</f>
        <v>0</v>
      </c>
      <c r="CD15" s="3">
        <f>Sheet1!CC99+Sheet2!CC99</f>
        <v>0</v>
      </c>
      <c r="CE15" s="3">
        <f>Sheet1!CD99+Sheet2!CD99</f>
        <v>0</v>
      </c>
      <c r="CF15" s="3">
        <f>Sheet1!CE99+Sheet2!CE99</f>
        <v>0</v>
      </c>
      <c r="CG15" s="3">
        <f>Sheet1!CF99+Sheet2!CF99</f>
        <v>0</v>
      </c>
      <c r="CH15" s="3">
        <f>Sheet1!CG99+Sheet2!CG99</f>
        <v>0</v>
      </c>
      <c r="CI15" s="3">
        <f>Sheet1!CH99+Sheet2!CH99</f>
        <v>0</v>
      </c>
      <c r="CJ15" s="3">
        <f>Sheet1!CI99+Sheet2!CI99</f>
        <v>0</v>
      </c>
      <c r="CK15" s="3">
        <f>Sheet1!CJ99+Sheet2!CJ99</f>
        <v>0</v>
      </c>
      <c r="CL15" s="3">
        <f>Sheet1!CK99+Sheet2!CK99</f>
        <v>0</v>
      </c>
      <c r="CM15" s="3">
        <f>Sheet1!CL99+Sheet2!CL99</f>
        <v>0</v>
      </c>
      <c r="CN15" s="3">
        <f>Sheet1!CM99+Sheet2!CM99</f>
        <v>0</v>
      </c>
      <c r="CO15" s="3">
        <f>Sheet1!CN99+Sheet2!CN99</f>
        <v>0</v>
      </c>
      <c r="CP15" s="3">
        <f>Sheet1!CO99+Sheet2!CO99</f>
        <v>0</v>
      </c>
    </row>
    <row r="16" spans="1:98">
      <c r="A16" s="60" t="s">
        <v>254</v>
      </c>
      <c r="D16" s="3">
        <f>Sheet1!C100+Sheet2!C100</f>
        <v>0</v>
      </c>
      <c r="E16" s="3">
        <f>Sheet1!D100+Sheet2!D100</f>
        <v>1499999.9999999998</v>
      </c>
      <c r="F16" s="3">
        <f>Sheet1!E100+Sheet2!E100</f>
        <v>1000000.0000000001</v>
      </c>
      <c r="G16" s="3">
        <f>Sheet1!F100+Sheet2!F100</f>
        <v>0</v>
      </c>
      <c r="H16" s="3">
        <f>Sheet1!G100+Sheet2!G100</f>
        <v>500000.00000000006</v>
      </c>
      <c r="I16" s="3">
        <f>Sheet1!H100+Sheet2!H100</f>
        <v>500000.00000000006</v>
      </c>
      <c r="J16" s="3">
        <f>Sheet1!I100+Sheet2!I100</f>
        <v>500000.00000000006</v>
      </c>
      <c r="K16" s="3">
        <f>Sheet1!J100+Sheet2!J100</f>
        <v>500000.00000000006</v>
      </c>
      <c r="L16" s="3">
        <f>Sheet1!K100+Sheet2!K100</f>
        <v>500000.00000000006</v>
      </c>
      <c r="M16" s="3">
        <f>Sheet1!L100+Sheet2!L100</f>
        <v>500000.00000000006</v>
      </c>
      <c r="N16" s="3">
        <f>Sheet1!M100+Sheet2!M100</f>
        <v>500000.00000000006</v>
      </c>
      <c r="O16" s="3">
        <f>Sheet1!N100+Sheet2!N100</f>
        <v>500000.00000000006</v>
      </c>
      <c r="P16" s="3">
        <f>Sheet1!O100+Sheet2!O100</f>
        <v>500000.00000000006</v>
      </c>
      <c r="Q16" s="3">
        <f>Sheet1!P100+Sheet2!P100</f>
        <v>500000.00000000006</v>
      </c>
      <c r="R16" s="3">
        <f>Sheet1!Q100+Sheet2!Q100</f>
        <v>500000.00000000006</v>
      </c>
      <c r="S16" s="3">
        <f>Sheet1!R100+Sheet2!R100</f>
        <v>500000.00000000006</v>
      </c>
      <c r="T16" s="3">
        <f>Sheet1!S100+Sheet2!S100</f>
        <v>500000.00000000006</v>
      </c>
      <c r="U16" s="3">
        <f>Sheet1!T100+Sheet2!T100</f>
        <v>500000.00000000006</v>
      </c>
      <c r="V16" s="3">
        <f>Sheet1!U100+Sheet2!U100</f>
        <v>500000.00000000006</v>
      </c>
      <c r="W16" s="3">
        <f>Sheet1!V100+Sheet2!V100</f>
        <v>0</v>
      </c>
      <c r="X16" s="3">
        <f>Sheet1!W100+Sheet2!W100</f>
        <v>0</v>
      </c>
      <c r="Y16" s="3">
        <f>Sheet1!X100+Sheet2!X100</f>
        <v>0</v>
      </c>
      <c r="Z16" s="3">
        <f>Sheet1!Y100+Sheet2!Y100</f>
        <v>0</v>
      </c>
      <c r="AA16" s="3">
        <f>Sheet1!Z100+Sheet2!Z100</f>
        <v>0</v>
      </c>
      <c r="AB16" s="3">
        <f>Sheet1!AA100+Sheet2!AA100</f>
        <v>0</v>
      </c>
      <c r="AC16" s="3">
        <f>Sheet1!AB100+Sheet2!AB100</f>
        <v>0</v>
      </c>
      <c r="AD16" s="3">
        <f>Sheet1!AC100+Sheet2!AC100</f>
        <v>0</v>
      </c>
      <c r="AE16" s="3">
        <f>Sheet1!AD100+Sheet2!AD100</f>
        <v>0</v>
      </c>
      <c r="AF16" s="3">
        <f>Sheet1!AE100+Sheet2!AE100</f>
        <v>0</v>
      </c>
      <c r="AG16" s="3">
        <f>Sheet1!AF100+Sheet2!AF100</f>
        <v>0</v>
      </c>
      <c r="AH16" s="3">
        <f>Sheet1!AG100+Sheet2!AG100</f>
        <v>0</v>
      </c>
      <c r="AI16" s="3">
        <f>Sheet1!AH100+Sheet2!AH100</f>
        <v>0</v>
      </c>
      <c r="AJ16" s="3">
        <f>Sheet1!AI100+Sheet2!AI100</f>
        <v>0</v>
      </c>
      <c r="AK16" s="3">
        <f>Sheet1!AJ100+Sheet2!AJ100</f>
        <v>0</v>
      </c>
      <c r="AL16" s="3">
        <f>Sheet1!AK100+Sheet2!AK100</f>
        <v>0</v>
      </c>
      <c r="AM16" s="3">
        <f>Sheet1!AL100+Sheet2!AL100</f>
        <v>0</v>
      </c>
      <c r="AN16" s="3">
        <f>Sheet1!AM100+Sheet2!AM100</f>
        <v>0</v>
      </c>
      <c r="AO16" s="3">
        <f>Sheet1!AN100+Sheet2!AN100</f>
        <v>0</v>
      </c>
      <c r="AP16" s="3">
        <f>Sheet1!AO100+Sheet2!AO100</f>
        <v>0</v>
      </c>
      <c r="AQ16" s="3">
        <f>Sheet1!AP100+Sheet2!AP100</f>
        <v>0</v>
      </c>
      <c r="AR16" s="3">
        <f>Sheet1!AQ100+Sheet2!AQ100</f>
        <v>0</v>
      </c>
      <c r="AS16" s="3">
        <f>Sheet1!AR100+Sheet2!AR100</f>
        <v>0</v>
      </c>
      <c r="AT16" s="3">
        <f>Sheet1!AS100+Sheet2!AS100</f>
        <v>0</v>
      </c>
      <c r="AU16" s="3">
        <f>Sheet1!AT100+Sheet2!AT100</f>
        <v>0</v>
      </c>
      <c r="AV16" s="3">
        <f>Sheet1!AU100+Sheet2!AU100</f>
        <v>0</v>
      </c>
      <c r="AW16" s="3">
        <f>Sheet1!AV100+Sheet2!AV100</f>
        <v>0</v>
      </c>
      <c r="AX16" s="3">
        <f>Sheet1!AW100+Sheet2!AW100</f>
        <v>0</v>
      </c>
      <c r="AY16" s="3">
        <f>Sheet1!AX100+Sheet2!AX100</f>
        <v>0</v>
      </c>
      <c r="AZ16" s="3">
        <f>Sheet1!AY100+Sheet2!AY100</f>
        <v>0</v>
      </c>
      <c r="BA16" s="3">
        <f>Sheet1!AZ100+Sheet2!AZ100</f>
        <v>0</v>
      </c>
      <c r="BB16" s="3">
        <f>Sheet1!BA100+Sheet2!BA100</f>
        <v>0</v>
      </c>
      <c r="BC16" s="3">
        <f>Sheet1!BB100+Sheet2!BB100</f>
        <v>0</v>
      </c>
      <c r="BD16" s="3">
        <f>Sheet1!BC100+Sheet2!BC100</f>
        <v>0</v>
      </c>
      <c r="BE16" s="3">
        <f>Sheet1!BD100+Sheet2!BD100</f>
        <v>0</v>
      </c>
      <c r="BF16" s="3">
        <f>Sheet1!BE100+Sheet2!BE100</f>
        <v>0</v>
      </c>
      <c r="BG16" s="3">
        <f>Sheet1!BF100+Sheet2!BF100</f>
        <v>0</v>
      </c>
      <c r="BH16" s="3">
        <f>Sheet1!BG100+Sheet2!BG100</f>
        <v>0</v>
      </c>
      <c r="BI16" s="3">
        <f>Sheet1!BH100+Sheet2!BH100</f>
        <v>0</v>
      </c>
      <c r="BJ16" s="3">
        <f>Sheet1!BI100+Sheet2!BI100</f>
        <v>0</v>
      </c>
      <c r="BK16" s="3">
        <f>Sheet1!BJ100+Sheet2!BJ100</f>
        <v>0</v>
      </c>
      <c r="BL16" s="3">
        <f>Sheet1!BK100+Sheet2!BK100</f>
        <v>0</v>
      </c>
      <c r="BM16" s="3">
        <f>Sheet1!BL100+Sheet2!BL100</f>
        <v>0</v>
      </c>
      <c r="BN16" s="3">
        <f>Sheet1!BM100+Sheet2!BM100</f>
        <v>0</v>
      </c>
      <c r="BO16" s="3">
        <f>Sheet1!BN100+Sheet2!BN100</f>
        <v>0</v>
      </c>
      <c r="BP16" s="3">
        <f>Sheet1!BO100+Sheet2!BO100</f>
        <v>0</v>
      </c>
      <c r="BQ16" s="3">
        <f>Sheet1!BP100+Sheet2!BP100</f>
        <v>0</v>
      </c>
      <c r="BR16" s="3">
        <f>Sheet1!BQ100+Sheet2!BQ100</f>
        <v>0</v>
      </c>
      <c r="BS16" s="3">
        <f>Sheet1!BR100+Sheet2!BR100</f>
        <v>0</v>
      </c>
      <c r="BT16" s="3">
        <f>Sheet1!BS100+Sheet2!BS100</f>
        <v>0</v>
      </c>
      <c r="BU16" s="3">
        <f>Sheet1!BT100+Sheet2!BT100</f>
        <v>0</v>
      </c>
      <c r="BV16" s="3">
        <f>Sheet1!BU100+Sheet2!BU100</f>
        <v>0</v>
      </c>
      <c r="BW16" s="3">
        <f>Sheet1!BV100+Sheet2!BV100</f>
        <v>0</v>
      </c>
      <c r="BX16" s="3">
        <f>Sheet1!BW100+Sheet2!BW100</f>
        <v>0</v>
      </c>
      <c r="BY16" s="3">
        <f>Sheet1!BX100+Sheet2!BX100</f>
        <v>0</v>
      </c>
      <c r="BZ16" s="3">
        <f>Sheet1!BY100+Sheet2!BY100</f>
        <v>0</v>
      </c>
      <c r="CA16" s="3">
        <f>Sheet1!BZ100+Sheet2!BZ100</f>
        <v>0</v>
      </c>
      <c r="CB16" s="3">
        <f>Sheet1!CA100+Sheet2!CA100</f>
        <v>0</v>
      </c>
      <c r="CC16" s="3">
        <f>Sheet1!CB100+Sheet2!CB100</f>
        <v>0</v>
      </c>
      <c r="CD16" s="3">
        <f>Sheet1!CC100+Sheet2!CC100</f>
        <v>0</v>
      </c>
      <c r="CE16" s="3">
        <f>Sheet1!CD100+Sheet2!CD100</f>
        <v>0</v>
      </c>
      <c r="CF16" s="3">
        <f>Sheet1!CE100+Sheet2!CE100</f>
        <v>0</v>
      </c>
      <c r="CG16" s="3">
        <f>Sheet1!CF100+Sheet2!CF100</f>
        <v>0</v>
      </c>
      <c r="CH16" s="3">
        <f>Sheet1!CG100+Sheet2!CG100</f>
        <v>0</v>
      </c>
      <c r="CI16" s="3">
        <f>Sheet1!CH100+Sheet2!CH100</f>
        <v>0</v>
      </c>
      <c r="CJ16" s="3">
        <f>Sheet1!CI100+Sheet2!CI100</f>
        <v>0</v>
      </c>
      <c r="CK16" s="3">
        <f>Sheet1!CJ100+Sheet2!CJ100</f>
        <v>0</v>
      </c>
      <c r="CL16" s="3">
        <f>Sheet1!CK100+Sheet2!CK100</f>
        <v>0</v>
      </c>
      <c r="CM16" s="3">
        <f>Sheet1!CL100+Sheet2!CL100</f>
        <v>0</v>
      </c>
      <c r="CN16" s="3">
        <f>Sheet1!CM100+Sheet2!CM100</f>
        <v>0</v>
      </c>
      <c r="CO16" s="3">
        <f>Sheet1!CN100+Sheet2!CN100</f>
        <v>0</v>
      </c>
      <c r="CP16" s="3">
        <f>Sheet1!CO100+Sheet2!CO100</f>
        <v>0</v>
      </c>
    </row>
    <row r="17" spans="1:94">
      <c r="A17" s="59" t="s">
        <v>255</v>
      </c>
      <c r="D17" s="3">
        <f>Sheet1!C101+Sheet2!C101</f>
        <v>1124611.8260810904</v>
      </c>
      <c r="E17" s="3">
        <f>Sheet1!D101+Sheet2!D101</f>
        <v>1461995.4260810902</v>
      </c>
      <c r="F17" s="3">
        <f>Sheet1!E101+Sheet2!E101</f>
        <v>1349534.2260810903</v>
      </c>
      <c r="G17" s="3">
        <f>Sheet1!F101+Sheet2!F101</f>
        <v>1124611.8260810904</v>
      </c>
      <c r="H17" s="3">
        <f>Sheet1!G101+Sheet2!G101</f>
        <v>1237073.0260810903</v>
      </c>
      <c r="I17" s="3">
        <f>Sheet1!H101+Sheet2!H101</f>
        <v>1237073.0260810903</v>
      </c>
      <c r="J17" s="3">
        <f>Sheet1!I101+Sheet2!I101</f>
        <v>1237073.0260810903</v>
      </c>
      <c r="K17" s="3">
        <f>Sheet1!J101+Sheet2!J101</f>
        <v>1237073.0260810903</v>
      </c>
      <c r="L17" s="3">
        <f>Sheet1!K101+Sheet2!K101</f>
        <v>1237073.0260810903</v>
      </c>
      <c r="M17" s="3">
        <f>Sheet1!L101+Sheet2!L101</f>
        <v>1237073.0260810903</v>
      </c>
      <c r="N17" s="3">
        <f>Sheet1!M101+Sheet2!M101</f>
        <v>1237073.0260810903</v>
      </c>
      <c r="O17" s="3">
        <f>Sheet1!N101+Sheet2!N101</f>
        <v>1237073.0260810903</v>
      </c>
      <c r="P17" s="3">
        <f>Sheet1!O101+Sheet2!O101</f>
        <v>1237073.0260810903</v>
      </c>
      <c r="Q17" s="3">
        <f>Sheet1!P101+Sheet2!P101</f>
        <v>1237073.0260810903</v>
      </c>
      <c r="R17" s="3">
        <f>Sheet1!Q101+Sheet2!Q101</f>
        <v>1237073.0260810903</v>
      </c>
      <c r="S17" s="3">
        <f>Sheet1!R101+Sheet2!R101</f>
        <v>1237073.0260810903</v>
      </c>
      <c r="T17" s="3">
        <f>Sheet1!S101+Sheet2!S101</f>
        <v>1237073.0260810903</v>
      </c>
      <c r="U17" s="3">
        <f>Sheet1!T101+Sheet2!T101</f>
        <v>1237073.0260810903</v>
      </c>
      <c r="V17" s="3">
        <f>Sheet1!U101+Sheet2!U101</f>
        <v>1237073.0260810903</v>
      </c>
      <c r="W17" s="3">
        <f>Sheet1!V101+Sheet2!V101</f>
        <v>1124611.8260810904</v>
      </c>
      <c r="X17" s="3">
        <f>Sheet1!W101+Sheet2!W101</f>
        <v>0</v>
      </c>
      <c r="Y17" s="3">
        <f>Sheet1!X101+Sheet2!X101</f>
        <v>0</v>
      </c>
      <c r="Z17" s="3">
        <f>Sheet1!Y101+Sheet2!Y101</f>
        <v>0</v>
      </c>
      <c r="AA17" s="3">
        <f>Sheet1!Z101+Sheet2!Z101</f>
        <v>0</v>
      </c>
      <c r="AB17" s="3">
        <f>Sheet1!AA101+Sheet2!AA101</f>
        <v>0</v>
      </c>
      <c r="AC17" s="3">
        <f>Sheet1!AB101+Sheet2!AB101</f>
        <v>0</v>
      </c>
      <c r="AD17" s="3">
        <f>Sheet1!AC101+Sheet2!AC101</f>
        <v>0</v>
      </c>
      <c r="AE17" s="3">
        <f>Sheet1!AD101+Sheet2!AD101</f>
        <v>0</v>
      </c>
      <c r="AF17" s="3">
        <f>Sheet1!AE101+Sheet2!AE101</f>
        <v>0</v>
      </c>
      <c r="AG17" s="3">
        <f>Sheet1!AF101+Sheet2!AF101</f>
        <v>0</v>
      </c>
      <c r="AH17" s="3">
        <f>Sheet1!AG101+Sheet2!AG101</f>
        <v>0</v>
      </c>
      <c r="AI17" s="3">
        <f>Sheet1!AH101+Sheet2!AH101</f>
        <v>0</v>
      </c>
      <c r="AJ17" s="3">
        <f>Sheet1!AI101+Sheet2!AI101</f>
        <v>0</v>
      </c>
      <c r="AK17" s="3">
        <f>Sheet1!AJ101+Sheet2!AJ101</f>
        <v>0</v>
      </c>
      <c r="AL17" s="3">
        <f>Sheet1!AK101+Sheet2!AK101</f>
        <v>0</v>
      </c>
      <c r="AM17" s="3">
        <f>Sheet1!AL101+Sheet2!AL101</f>
        <v>0</v>
      </c>
      <c r="AN17" s="3">
        <f>Sheet1!AM101+Sheet2!AM101</f>
        <v>0</v>
      </c>
      <c r="AO17" s="3">
        <f>Sheet1!AN101+Sheet2!AN101</f>
        <v>0</v>
      </c>
      <c r="AP17" s="3">
        <f>Sheet1!AO101+Sheet2!AO101</f>
        <v>0</v>
      </c>
      <c r="AQ17" s="3">
        <f>Sheet1!AP101+Sheet2!AP101</f>
        <v>0</v>
      </c>
      <c r="AR17" s="3">
        <f>Sheet1!AQ101+Sheet2!AQ101</f>
        <v>0</v>
      </c>
      <c r="AS17" s="3">
        <f>Sheet1!AR101+Sheet2!AR101</f>
        <v>0</v>
      </c>
      <c r="AT17" s="3">
        <f>Sheet1!AS101+Sheet2!AS101</f>
        <v>0</v>
      </c>
      <c r="AU17" s="3">
        <f>Sheet1!AT101+Sheet2!AT101</f>
        <v>0</v>
      </c>
      <c r="AV17" s="3">
        <f>Sheet1!AU101+Sheet2!AU101</f>
        <v>0</v>
      </c>
      <c r="AW17" s="3">
        <f>Sheet1!AV101+Sheet2!AV101</f>
        <v>0</v>
      </c>
      <c r="AX17" s="3">
        <f>Sheet1!AW101+Sheet2!AW101</f>
        <v>0</v>
      </c>
      <c r="AY17" s="3">
        <f>Sheet1!AX101+Sheet2!AX101</f>
        <v>0</v>
      </c>
      <c r="AZ17" s="3">
        <f>Sheet1!AY101+Sheet2!AY101</f>
        <v>0</v>
      </c>
      <c r="BA17" s="3">
        <f>Sheet1!AZ101+Sheet2!AZ101</f>
        <v>0</v>
      </c>
      <c r="BB17" s="3">
        <f>Sheet1!BA101+Sheet2!BA101</f>
        <v>0</v>
      </c>
      <c r="BC17" s="3">
        <f>Sheet1!BB101+Sheet2!BB101</f>
        <v>0</v>
      </c>
      <c r="BD17" s="3">
        <f>Sheet1!BC101+Sheet2!BC101</f>
        <v>0</v>
      </c>
      <c r="BE17" s="3">
        <f>Sheet1!BD101+Sheet2!BD101</f>
        <v>0</v>
      </c>
      <c r="BF17" s="3">
        <f>Sheet1!BE101+Sheet2!BE101</f>
        <v>0</v>
      </c>
      <c r="BG17" s="3">
        <f>Sheet1!BF101+Sheet2!BF101</f>
        <v>0</v>
      </c>
      <c r="BH17" s="3">
        <f>Sheet1!BG101+Sheet2!BG101</f>
        <v>0</v>
      </c>
      <c r="BI17" s="3">
        <f>Sheet1!BH101+Sheet2!BH101</f>
        <v>0</v>
      </c>
      <c r="BJ17" s="3">
        <f>Sheet1!BI101+Sheet2!BI101</f>
        <v>0</v>
      </c>
      <c r="BK17" s="3">
        <f>Sheet1!BJ101+Sheet2!BJ101</f>
        <v>0</v>
      </c>
      <c r="BL17" s="3">
        <f>Sheet1!BK101+Sheet2!BK101</f>
        <v>0</v>
      </c>
      <c r="BM17" s="3">
        <f>Sheet1!BL101+Sheet2!BL101</f>
        <v>0</v>
      </c>
      <c r="BN17" s="3">
        <f>Sheet1!BM101+Sheet2!BM101</f>
        <v>0</v>
      </c>
      <c r="BO17" s="3">
        <f>Sheet1!BN101+Sheet2!BN101</f>
        <v>0</v>
      </c>
      <c r="BP17" s="3">
        <f>Sheet1!BO101+Sheet2!BO101</f>
        <v>0</v>
      </c>
      <c r="BQ17" s="3">
        <f>Sheet1!BP101+Sheet2!BP101</f>
        <v>0</v>
      </c>
      <c r="BR17" s="3">
        <f>Sheet1!BQ101+Sheet2!BQ101</f>
        <v>0</v>
      </c>
      <c r="BS17" s="3">
        <f>Sheet1!BR101+Sheet2!BR101</f>
        <v>0</v>
      </c>
      <c r="BT17" s="3">
        <f>Sheet1!BS101+Sheet2!BS101</f>
        <v>0</v>
      </c>
      <c r="BU17" s="3">
        <f>Sheet1!BT101+Sheet2!BT101</f>
        <v>0</v>
      </c>
      <c r="BV17" s="3">
        <f>Sheet1!BU101+Sheet2!BU101</f>
        <v>0</v>
      </c>
      <c r="BW17" s="3">
        <f>Sheet1!BV101+Sheet2!BV101</f>
        <v>0</v>
      </c>
      <c r="BX17" s="3">
        <f>Sheet1!BW101+Sheet2!BW101</f>
        <v>0</v>
      </c>
      <c r="BY17" s="3">
        <f>Sheet1!BX101+Sheet2!BX101</f>
        <v>0</v>
      </c>
      <c r="BZ17" s="3">
        <f>Sheet1!BY101+Sheet2!BY101</f>
        <v>0</v>
      </c>
      <c r="CA17" s="3">
        <f>Sheet1!BZ101+Sheet2!BZ101</f>
        <v>0</v>
      </c>
      <c r="CB17" s="3">
        <f>Sheet1!CA101+Sheet2!CA101</f>
        <v>0</v>
      </c>
      <c r="CC17" s="3">
        <f>Sheet1!CB101+Sheet2!CB101</f>
        <v>0</v>
      </c>
      <c r="CD17" s="3">
        <f>Sheet1!CC101+Sheet2!CC101</f>
        <v>0</v>
      </c>
      <c r="CE17" s="3">
        <f>Sheet1!CD101+Sheet2!CD101</f>
        <v>0</v>
      </c>
      <c r="CF17" s="3">
        <f>Sheet1!CE101+Sheet2!CE101</f>
        <v>0</v>
      </c>
      <c r="CG17" s="3">
        <f>Sheet1!CF101+Sheet2!CF101</f>
        <v>0</v>
      </c>
      <c r="CH17" s="3">
        <f>Sheet1!CG101+Sheet2!CG101</f>
        <v>0</v>
      </c>
      <c r="CI17" s="3">
        <f>Sheet1!CH101+Sheet2!CH101</f>
        <v>0</v>
      </c>
      <c r="CJ17" s="3">
        <f>Sheet1!CI101+Sheet2!CI101</f>
        <v>0</v>
      </c>
      <c r="CK17" s="3">
        <f>Sheet1!CJ101+Sheet2!CJ101</f>
        <v>0</v>
      </c>
      <c r="CL17" s="3">
        <f>Sheet1!CK101+Sheet2!CK101</f>
        <v>0</v>
      </c>
      <c r="CM17" s="3">
        <f>Sheet1!CL101+Sheet2!CL101</f>
        <v>0</v>
      </c>
      <c r="CN17" s="3">
        <f>Sheet1!CM101+Sheet2!CM101</f>
        <v>0</v>
      </c>
      <c r="CO17" s="3">
        <f>Sheet1!CN101+Sheet2!CN101</f>
        <v>0</v>
      </c>
      <c r="CP17" s="3">
        <f>Sheet1!CO101+Sheet2!CO101</f>
        <v>0</v>
      </c>
    </row>
    <row r="18" spans="1:94">
      <c r="A18" s="16" t="s">
        <v>47</v>
      </c>
      <c r="D18" s="3">
        <f>Sheet1!C102+Sheet2!C102</f>
        <v>0</v>
      </c>
      <c r="E18" s="3">
        <f>Sheet1!D102+Sheet2!D102</f>
        <v>1499999.9999999998</v>
      </c>
      <c r="F18" s="3">
        <f>Sheet1!E102+Sheet2!E102</f>
        <v>1000000.0000000001</v>
      </c>
      <c r="G18" s="3">
        <f>Sheet1!F102+Sheet2!F102</f>
        <v>0</v>
      </c>
      <c r="H18" s="3">
        <f>Sheet1!G102+Sheet2!G102</f>
        <v>500000.00000000006</v>
      </c>
      <c r="I18" s="3">
        <f>Sheet1!H102+Sheet2!H102</f>
        <v>500000.00000000006</v>
      </c>
      <c r="J18" s="3">
        <f>Sheet1!I102+Sheet2!I102</f>
        <v>500000.00000000006</v>
      </c>
      <c r="K18" s="3">
        <f>Sheet1!J102+Sheet2!J102</f>
        <v>500000.00000000006</v>
      </c>
      <c r="L18" s="3">
        <f>Sheet1!K102+Sheet2!K102</f>
        <v>500000.00000000006</v>
      </c>
      <c r="M18" s="3">
        <f>Sheet1!L102+Sheet2!L102</f>
        <v>500000.00000000006</v>
      </c>
      <c r="N18" s="3">
        <f>Sheet1!M102+Sheet2!M102</f>
        <v>500000.00000000006</v>
      </c>
      <c r="O18" s="3">
        <f>Sheet1!N102+Sheet2!N102</f>
        <v>500000.00000000006</v>
      </c>
      <c r="P18" s="3">
        <f>Sheet1!O102+Sheet2!O102</f>
        <v>500000.00000000006</v>
      </c>
      <c r="Q18" s="3">
        <f>Sheet1!P102+Sheet2!P102</f>
        <v>500000.00000000006</v>
      </c>
      <c r="R18" s="3">
        <f>Sheet1!Q102+Sheet2!Q102</f>
        <v>500000.00000000006</v>
      </c>
      <c r="S18" s="3">
        <f>Sheet1!R102+Sheet2!R102</f>
        <v>500000.00000000006</v>
      </c>
      <c r="T18" s="3">
        <f>Sheet1!S102+Sheet2!S102</f>
        <v>500000.00000000006</v>
      </c>
      <c r="U18" s="3">
        <f>Sheet1!T102+Sheet2!T102</f>
        <v>500000.00000000006</v>
      </c>
      <c r="V18" s="3">
        <f>Sheet1!U102+Sheet2!U102</f>
        <v>500000.00000000006</v>
      </c>
      <c r="W18" s="3">
        <f>Sheet1!V102+Sheet2!V102</f>
        <v>0</v>
      </c>
      <c r="X18" s="3">
        <f>Sheet1!W102+Sheet2!W102</f>
        <v>0</v>
      </c>
      <c r="Y18" s="3">
        <f>Sheet1!X102+Sheet2!X102</f>
        <v>0</v>
      </c>
      <c r="Z18" s="3">
        <f>Sheet1!Y102+Sheet2!Y102</f>
        <v>0</v>
      </c>
      <c r="AA18" s="3">
        <f>Sheet1!Z102+Sheet2!Z102</f>
        <v>0</v>
      </c>
      <c r="AB18" s="3">
        <f>Sheet1!AA102+Sheet2!AA102</f>
        <v>0</v>
      </c>
      <c r="AC18" s="3">
        <f>Sheet1!AB102+Sheet2!AB102</f>
        <v>0</v>
      </c>
      <c r="AD18" s="3">
        <f>Sheet1!AC102+Sheet2!AC102</f>
        <v>0</v>
      </c>
      <c r="AE18" s="3">
        <f>Sheet1!AD102+Sheet2!AD102</f>
        <v>0</v>
      </c>
      <c r="AF18" s="3">
        <f>Sheet1!AE102+Sheet2!AE102</f>
        <v>0</v>
      </c>
      <c r="AG18" s="3">
        <f>Sheet1!AF102+Sheet2!AF102</f>
        <v>0</v>
      </c>
      <c r="AH18" s="3">
        <f>Sheet1!AG102+Sheet2!AG102</f>
        <v>0</v>
      </c>
      <c r="AI18" s="3">
        <f>Sheet1!AH102+Sheet2!AH102</f>
        <v>0</v>
      </c>
      <c r="AJ18" s="3">
        <f>Sheet1!AI102+Sheet2!AI102</f>
        <v>0</v>
      </c>
      <c r="AK18" s="3">
        <f>Sheet1!AJ102+Sheet2!AJ102</f>
        <v>0</v>
      </c>
      <c r="AL18" s="3">
        <f>Sheet1!AK102+Sheet2!AK102</f>
        <v>0</v>
      </c>
      <c r="AM18" s="3">
        <f>Sheet1!AL102+Sheet2!AL102</f>
        <v>0</v>
      </c>
      <c r="AN18" s="3">
        <f>Sheet1!AM102+Sheet2!AM102</f>
        <v>0</v>
      </c>
      <c r="AO18" s="3">
        <f>Sheet1!AN102+Sheet2!AN102</f>
        <v>0</v>
      </c>
      <c r="AP18" s="3">
        <f>Sheet1!AO102+Sheet2!AO102</f>
        <v>0</v>
      </c>
      <c r="AQ18" s="3">
        <f>Sheet1!AP102+Sheet2!AP102</f>
        <v>0</v>
      </c>
      <c r="AR18" s="3">
        <f>Sheet1!AQ102+Sheet2!AQ102</f>
        <v>0</v>
      </c>
      <c r="AS18" s="3">
        <f>Sheet1!AR102+Sheet2!AR102</f>
        <v>0</v>
      </c>
      <c r="AT18" s="3">
        <f>Sheet1!AS102+Sheet2!AS102</f>
        <v>0</v>
      </c>
      <c r="AU18" s="3">
        <f>Sheet1!AT102+Sheet2!AT102</f>
        <v>0</v>
      </c>
      <c r="AV18" s="3">
        <f>Sheet1!AU102+Sheet2!AU102</f>
        <v>0</v>
      </c>
      <c r="AW18" s="3">
        <f>Sheet1!AV102+Sheet2!AV102</f>
        <v>0</v>
      </c>
      <c r="AX18" s="3">
        <f>Sheet1!AW102+Sheet2!AW102</f>
        <v>0</v>
      </c>
      <c r="AY18" s="3">
        <f>Sheet1!AX102+Sheet2!AX102</f>
        <v>0</v>
      </c>
      <c r="AZ18" s="3">
        <f>Sheet1!AY102+Sheet2!AY102</f>
        <v>0</v>
      </c>
      <c r="BA18" s="3">
        <f>Sheet1!AZ102+Sheet2!AZ102</f>
        <v>0</v>
      </c>
      <c r="BB18" s="3">
        <f>Sheet1!BA102+Sheet2!BA102</f>
        <v>0</v>
      </c>
      <c r="BC18" s="3">
        <f>Sheet1!BB102+Sheet2!BB102</f>
        <v>0</v>
      </c>
      <c r="BD18" s="3">
        <f>Sheet1!BC102+Sheet2!BC102</f>
        <v>0</v>
      </c>
      <c r="BE18" s="3">
        <f>Sheet1!BD102+Sheet2!BD102</f>
        <v>0</v>
      </c>
      <c r="BF18" s="3">
        <f>Sheet1!BE102+Sheet2!BE102</f>
        <v>0</v>
      </c>
      <c r="BG18" s="3">
        <f>Sheet1!BF102+Sheet2!BF102</f>
        <v>0</v>
      </c>
      <c r="BH18" s="3">
        <f>Sheet1!BG102+Sheet2!BG102</f>
        <v>0</v>
      </c>
      <c r="BI18" s="3">
        <f>Sheet1!BH102+Sheet2!BH102</f>
        <v>0</v>
      </c>
      <c r="BJ18" s="3">
        <f>Sheet1!BI102+Sheet2!BI102</f>
        <v>0</v>
      </c>
      <c r="BK18" s="3">
        <f>Sheet1!BJ102+Sheet2!BJ102</f>
        <v>0</v>
      </c>
      <c r="BL18" s="3">
        <f>Sheet1!BK102+Sheet2!BK102</f>
        <v>0</v>
      </c>
      <c r="BM18" s="3">
        <f>Sheet1!BL102+Sheet2!BL102</f>
        <v>0</v>
      </c>
      <c r="BN18" s="3">
        <f>Sheet1!BM102+Sheet2!BM102</f>
        <v>0</v>
      </c>
      <c r="BO18" s="3">
        <f>Sheet1!BN102+Sheet2!BN102</f>
        <v>0</v>
      </c>
      <c r="BP18" s="3">
        <f>Sheet1!BO102+Sheet2!BO102</f>
        <v>0</v>
      </c>
      <c r="BQ18" s="3">
        <f>Sheet1!BP102+Sheet2!BP102</f>
        <v>0</v>
      </c>
      <c r="BR18" s="3">
        <f>Sheet1!BQ102+Sheet2!BQ102</f>
        <v>0</v>
      </c>
      <c r="BS18" s="3">
        <f>Sheet1!BR102+Sheet2!BR102</f>
        <v>0</v>
      </c>
      <c r="BT18" s="3">
        <f>Sheet1!BS102+Sheet2!BS102</f>
        <v>0</v>
      </c>
      <c r="BU18" s="3">
        <f>Sheet1!BT102+Sheet2!BT102</f>
        <v>0</v>
      </c>
      <c r="BV18" s="3">
        <f>Sheet1!BU102+Sheet2!BU102</f>
        <v>0</v>
      </c>
      <c r="BW18" s="3">
        <f>Sheet1!BV102+Sheet2!BV102</f>
        <v>0</v>
      </c>
      <c r="BX18" s="3">
        <f>Sheet1!BW102+Sheet2!BW102</f>
        <v>0</v>
      </c>
      <c r="BY18" s="3">
        <f>Sheet1!BX102+Sheet2!BX102</f>
        <v>0</v>
      </c>
      <c r="BZ18" s="3">
        <f>Sheet1!BY102+Sheet2!BY102</f>
        <v>0</v>
      </c>
      <c r="CA18" s="3">
        <f>Sheet1!BZ102+Sheet2!BZ102</f>
        <v>0</v>
      </c>
      <c r="CB18" s="3">
        <f>Sheet1!CA102+Sheet2!CA102</f>
        <v>0</v>
      </c>
      <c r="CC18" s="3">
        <f>Sheet1!CB102+Sheet2!CB102</f>
        <v>0</v>
      </c>
      <c r="CD18" s="3">
        <f>Sheet1!CC102+Sheet2!CC102</f>
        <v>0</v>
      </c>
      <c r="CE18" s="3">
        <f>Sheet1!CD102+Sheet2!CD102</f>
        <v>0</v>
      </c>
      <c r="CF18" s="3">
        <f>Sheet1!CE102+Sheet2!CE102</f>
        <v>0</v>
      </c>
      <c r="CG18" s="3">
        <f>Sheet1!CF102+Sheet2!CF102</f>
        <v>0</v>
      </c>
      <c r="CH18" s="3">
        <f>Sheet1!CG102+Sheet2!CG102</f>
        <v>0</v>
      </c>
      <c r="CI18" s="3">
        <f>Sheet1!CH102+Sheet2!CH102</f>
        <v>0</v>
      </c>
      <c r="CJ18" s="3">
        <f>Sheet1!CI102+Sheet2!CI102</f>
        <v>0</v>
      </c>
      <c r="CK18" s="3">
        <f>Sheet1!CJ102+Sheet2!CJ102</f>
        <v>0</v>
      </c>
      <c r="CL18" s="3">
        <f>Sheet1!CK102+Sheet2!CK102</f>
        <v>0</v>
      </c>
      <c r="CM18" s="3">
        <f>Sheet1!CL102+Sheet2!CL102</f>
        <v>0</v>
      </c>
      <c r="CN18" s="3">
        <f>Sheet1!CM102+Sheet2!CM102</f>
        <v>0</v>
      </c>
      <c r="CO18" s="3">
        <f>Sheet1!CN102+Sheet2!CN102</f>
        <v>0</v>
      </c>
      <c r="CP18" s="3">
        <f>Sheet1!CO102+Sheet2!CO102</f>
        <v>0</v>
      </c>
    </row>
    <row r="19" spans="1:94">
      <c r="A19" s="16" t="s">
        <v>48</v>
      </c>
      <c r="D19" s="3">
        <f>Sheet1!C103+Sheet2!C103</f>
        <v>0</v>
      </c>
      <c r="E19" s="3">
        <f>Sheet1!D103+Sheet2!D103</f>
        <v>1499999.9999999998</v>
      </c>
      <c r="F19" s="3">
        <f>Sheet1!E103+Sheet2!E103</f>
        <v>1000000.0000000001</v>
      </c>
      <c r="G19" s="3">
        <f>Sheet1!F103+Sheet2!F103</f>
        <v>0</v>
      </c>
      <c r="H19" s="3">
        <f>Sheet1!G103+Sheet2!G103</f>
        <v>500000.00000000006</v>
      </c>
      <c r="I19" s="3">
        <f>Sheet1!H103+Sheet2!H103</f>
        <v>500000.00000000006</v>
      </c>
      <c r="J19" s="3">
        <f>Sheet1!I103+Sheet2!I103</f>
        <v>500000.00000000006</v>
      </c>
      <c r="K19" s="3">
        <f>Sheet1!J103+Sheet2!J103</f>
        <v>500000.00000000006</v>
      </c>
      <c r="L19" s="3">
        <f>Sheet1!K103+Sheet2!K103</f>
        <v>500000.00000000006</v>
      </c>
      <c r="M19" s="3">
        <f>Sheet1!L103+Sheet2!L103</f>
        <v>500000.00000000006</v>
      </c>
      <c r="N19" s="3">
        <f>Sheet1!M103+Sheet2!M103</f>
        <v>500000.00000000006</v>
      </c>
      <c r="O19" s="3">
        <f>Sheet1!N103+Sheet2!N103</f>
        <v>500000.00000000006</v>
      </c>
      <c r="P19" s="3">
        <f>Sheet1!O103+Sheet2!O103</f>
        <v>500000.00000000006</v>
      </c>
      <c r="Q19" s="3">
        <f>Sheet1!P103+Sheet2!P103</f>
        <v>500000.00000000006</v>
      </c>
      <c r="R19" s="3">
        <f>Sheet1!Q103+Sheet2!Q103</f>
        <v>500000.00000000006</v>
      </c>
      <c r="S19" s="3">
        <f>Sheet1!R103+Sheet2!R103</f>
        <v>500000.00000000006</v>
      </c>
      <c r="T19" s="3">
        <f>Sheet1!S103+Sheet2!S103</f>
        <v>500000.00000000006</v>
      </c>
      <c r="U19" s="3">
        <f>Sheet1!T103+Sheet2!T103</f>
        <v>500000.00000000006</v>
      </c>
      <c r="V19" s="3">
        <f>Sheet1!U103+Sheet2!U103</f>
        <v>500000.00000000006</v>
      </c>
      <c r="W19" s="3">
        <f>Sheet1!V103+Sheet2!V103</f>
        <v>0</v>
      </c>
      <c r="X19" s="3">
        <f>Sheet1!W103+Sheet2!W103</f>
        <v>0</v>
      </c>
      <c r="Y19" s="3">
        <f>Sheet1!X103+Sheet2!X103</f>
        <v>0</v>
      </c>
      <c r="Z19" s="3">
        <f>Sheet1!Y103+Sheet2!Y103</f>
        <v>0</v>
      </c>
      <c r="AA19" s="3">
        <f>Sheet1!Z103+Sheet2!Z103</f>
        <v>0</v>
      </c>
      <c r="AB19" s="3">
        <f>Sheet1!AA103+Sheet2!AA103</f>
        <v>0</v>
      </c>
      <c r="AC19" s="3">
        <f>Sheet1!AB103+Sheet2!AB103</f>
        <v>0</v>
      </c>
      <c r="AD19" s="3">
        <f>Sheet1!AC103+Sheet2!AC103</f>
        <v>0</v>
      </c>
      <c r="AE19" s="3">
        <f>Sheet1!AD103+Sheet2!AD103</f>
        <v>0</v>
      </c>
      <c r="AF19" s="3">
        <f>Sheet1!AE103+Sheet2!AE103</f>
        <v>0</v>
      </c>
      <c r="AG19" s="3">
        <f>Sheet1!AF103+Sheet2!AF103</f>
        <v>0</v>
      </c>
      <c r="AH19" s="3">
        <f>Sheet1!AG103+Sheet2!AG103</f>
        <v>0</v>
      </c>
      <c r="AI19" s="3">
        <f>Sheet1!AH103+Sheet2!AH103</f>
        <v>0</v>
      </c>
      <c r="AJ19" s="3">
        <f>Sheet1!AI103+Sheet2!AI103</f>
        <v>0</v>
      </c>
      <c r="AK19" s="3">
        <f>Sheet1!AJ103+Sheet2!AJ103</f>
        <v>0</v>
      </c>
      <c r="AL19" s="3">
        <f>Sheet1!AK103+Sheet2!AK103</f>
        <v>0</v>
      </c>
      <c r="AM19" s="3">
        <f>Sheet1!AL103+Sheet2!AL103</f>
        <v>0</v>
      </c>
      <c r="AN19" s="3">
        <f>Sheet1!AM103+Sheet2!AM103</f>
        <v>0</v>
      </c>
      <c r="AO19" s="3">
        <f>Sheet1!AN103+Sheet2!AN103</f>
        <v>0</v>
      </c>
      <c r="AP19" s="3">
        <f>Sheet1!AO103+Sheet2!AO103</f>
        <v>0</v>
      </c>
      <c r="AQ19" s="3">
        <f>Sheet1!AP103+Sheet2!AP103</f>
        <v>0</v>
      </c>
      <c r="AR19" s="3">
        <f>Sheet1!AQ103+Sheet2!AQ103</f>
        <v>0</v>
      </c>
      <c r="AS19" s="3">
        <f>Sheet1!AR103+Sheet2!AR103</f>
        <v>0</v>
      </c>
      <c r="AT19" s="3">
        <f>Sheet1!AS103+Sheet2!AS103</f>
        <v>0</v>
      </c>
      <c r="AU19" s="3">
        <f>Sheet1!AT103+Sheet2!AT103</f>
        <v>0</v>
      </c>
      <c r="AV19" s="3">
        <f>Sheet1!AU103+Sheet2!AU103</f>
        <v>0</v>
      </c>
      <c r="AW19" s="3">
        <f>Sheet1!AV103+Sheet2!AV103</f>
        <v>0</v>
      </c>
      <c r="AX19" s="3">
        <f>Sheet1!AW103+Sheet2!AW103</f>
        <v>0</v>
      </c>
      <c r="AY19" s="3">
        <f>Sheet1!AX103+Sheet2!AX103</f>
        <v>0</v>
      </c>
      <c r="AZ19" s="3">
        <f>Sheet1!AY103+Sheet2!AY103</f>
        <v>0</v>
      </c>
      <c r="BA19" s="3">
        <f>Sheet1!AZ103+Sheet2!AZ103</f>
        <v>0</v>
      </c>
      <c r="BB19" s="3">
        <f>Sheet1!BA103+Sheet2!BA103</f>
        <v>0</v>
      </c>
      <c r="BC19" s="3">
        <f>Sheet1!BB103+Sheet2!BB103</f>
        <v>0</v>
      </c>
      <c r="BD19" s="3">
        <f>Sheet1!BC103+Sheet2!BC103</f>
        <v>0</v>
      </c>
      <c r="BE19" s="3">
        <f>Sheet1!BD103+Sheet2!BD103</f>
        <v>0</v>
      </c>
      <c r="BF19" s="3">
        <f>Sheet1!BE103+Sheet2!BE103</f>
        <v>0</v>
      </c>
      <c r="BG19" s="3">
        <f>Sheet1!BF103+Sheet2!BF103</f>
        <v>0</v>
      </c>
      <c r="BH19" s="3">
        <f>Sheet1!BG103+Sheet2!BG103</f>
        <v>0</v>
      </c>
      <c r="BI19" s="3">
        <f>Sheet1!BH103+Sheet2!BH103</f>
        <v>0</v>
      </c>
      <c r="BJ19" s="3">
        <f>Sheet1!BI103+Sheet2!BI103</f>
        <v>0</v>
      </c>
      <c r="BK19" s="3">
        <f>Sheet1!BJ103+Sheet2!BJ103</f>
        <v>0</v>
      </c>
      <c r="BL19" s="3">
        <f>Sheet1!BK103+Sheet2!BK103</f>
        <v>0</v>
      </c>
      <c r="BM19" s="3">
        <f>Sheet1!BL103+Sheet2!BL103</f>
        <v>0</v>
      </c>
      <c r="BN19" s="3">
        <f>Sheet1!BM103+Sheet2!BM103</f>
        <v>0</v>
      </c>
      <c r="BO19" s="3">
        <f>Sheet1!BN103+Sheet2!BN103</f>
        <v>0</v>
      </c>
      <c r="BP19" s="3">
        <f>Sheet1!BO103+Sheet2!BO103</f>
        <v>0</v>
      </c>
      <c r="BQ19" s="3">
        <f>Sheet1!BP103+Sheet2!BP103</f>
        <v>0</v>
      </c>
      <c r="BR19" s="3">
        <f>Sheet1!BQ103+Sheet2!BQ103</f>
        <v>0</v>
      </c>
      <c r="BS19" s="3">
        <f>Sheet1!BR103+Sheet2!BR103</f>
        <v>0</v>
      </c>
      <c r="BT19" s="3">
        <f>Sheet1!BS103+Sheet2!BS103</f>
        <v>0</v>
      </c>
      <c r="BU19" s="3">
        <f>Sheet1!BT103+Sheet2!BT103</f>
        <v>0</v>
      </c>
      <c r="BV19" s="3">
        <f>Sheet1!BU103+Sheet2!BU103</f>
        <v>0</v>
      </c>
      <c r="BW19" s="3">
        <f>Sheet1!BV103+Sheet2!BV103</f>
        <v>0</v>
      </c>
      <c r="BX19" s="3">
        <f>Sheet1!BW103+Sheet2!BW103</f>
        <v>0</v>
      </c>
      <c r="BY19" s="3">
        <f>Sheet1!BX103+Sheet2!BX103</f>
        <v>0</v>
      </c>
      <c r="BZ19" s="3">
        <f>Sheet1!BY103+Sheet2!BY103</f>
        <v>0</v>
      </c>
      <c r="CA19" s="3">
        <f>Sheet1!BZ103+Sheet2!BZ103</f>
        <v>0</v>
      </c>
      <c r="CB19" s="3">
        <f>Sheet1!CA103+Sheet2!CA103</f>
        <v>0</v>
      </c>
      <c r="CC19" s="3">
        <f>Sheet1!CB103+Sheet2!CB103</f>
        <v>0</v>
      </c>
      <c r="CD19" s="3">
        <f>Sheet1!CC103+Sheet2!CC103</f>
        <v>0</v>
      </c>
      <c r="CE19" s="3">
        <f>Sheet1!CD103+Sheet2!CD103</f>
        <v>0</v>
      </c>
      <c r="CF19" s="3">
        <f>Sheet1!CE103+Sheet2!CE103</f>
        <v>0</v>
      </c>
      <c r="CG19" s="3">
        <f>Sheet1!CF103+Sheet2!CF103</f>
        <v>0</v>
      </c>
      <c r="CH19" s="3">
        <f>Sheet1!CG103+Sheet2!CG103</f>
        <v>0</v>
      </c>
      <c r="CI19" s="3">
        <f>Sheet1!CH103+Sheet2!CH103</f>
        <v>0</v>
      </c>
      <c r="CJ19" s="3">
        <f>Sheet1!CI103+Sheet2!CI103</f>
        <v>0</v>
      </c>
      <c r="CK19" s="3">
        <f>Sheet1!CJ103+Sheet2!CJ103</f>
        <v>0</v>
      </c>
      <c r="CL19" s="3">
        <f>Sheet1!CK103+Sheet2!CK103</f>
        <v>0</v>
      </c>
      <c r="CM19" s="3">
        <f>Sheet1!CL103+Sheet2!CL103</f>
        <v>0</v>
      </c>
      <c r="CN19" s="3">
        <f>Sheet1!CM103+Sheet2!CM103</f>
        <v>0</v>
      </c>
      <c r="CO19" s="3">
        <f>Sheet1!CN103+Sheet2!CN103</f>
        <v>0</v>
      </c>
      <c r="CP19" s="3">
        <f>Sheet1!CO103+Sheet2!CO103</f>
        <v>0</v>
      </c>
    </row>
    <row r="20" spans="1:94">
      <c r="A20" s="59" t="s">
        <v>256</v>
      </c>
      <c r="D20" s="3">
        <f>Sheet1!C104+Sheet2!C104</f>
        <v>0</v>
      </c>
      <c r="E20" s="3">
        <f>Sheet1!D104+Sheet2!D104</f>
        <v>1499999.9999999998</v>
      </c>
      <c r="F20" s="3">
        <f>Sheet1!E104+Sheet2!E104</f>
        <v>1000000.0000000001</v>
      </c>
      <c r="G20" s="3">
        <f>Sheet1!F104+Sheet2!F104</f>
        <v>0</v>
      </c>
      <c r="H20" s="3">
        <f>Sheet1!G104+Sheet2!G104</f>
        <v>500000.00000000006</v>
      </c>
      <c r="I20" s="3">
        <f>Sheet1!H104+Sheet2!H104</f>
        <v>500000.00000000006</v>
      </c>
      <c r="J20" s="3">
        <f>Sheet1!I104+Sheet2!I104</f>
        <v>500000.00000000006</v>
      </c>
      <c r="K20" s="3">
        <f>Sheet1!J104+Sheet2!J104</f>
        <v>500000.00000000006</v>
      </c>
      <c r="L20" s="3">
        <f>Sheet1!K104+Sheet2!K104</f>
        <v>500000.00000000006</v>
      </c>
      <c r="M20" s="3">
        <f>Sheet1!L104+Sheet2!L104</f>
        <v>500000.00000000006</v>
      </c>
      <c r="N20" s="3">
        <f>Sheet1!M104+Sheet2!M104</f>
        <v>500000.00000000006</v>
      </c>
      <c r="O20" s="3">
        <f>Sheet1!N104+Sheet2!N104</f>
        <v>500000.00000000006</v>
      </c>
      <c r="P20" s="3">
        <f>Sheet1!O104+Sheet2!O104</f>
        <v>500000.00000000006</v>
      </c>
      <c r="Q20" s="3">
        <f>Sheet1!P104+Sheet2!P104</f>
        <v>500000.00000000006</v>
      </c>
      <c r="R20" s="3">
        <f>Sheet1!Q104+Sheet2!Q104</f>
        <v>500000.00000000006</v>
      </c>
      <c r="S20" s="3">
        <f>Sheet1!R104+Sheet2!R104</f>
        <v>500000.00000000006</v>
      </c>
      <c r="T20" s="3">
        <f>Sheet1!S104+Sheet2!S104</f>
        <v>500000.00000000006</v>
      </c>
      <c r="U20" s="3">
        <f>Sheet1!T104+Sheet2!T104</f>
        <v>500000.00000000006</v>
      </c>
      <c r="V20" s="3">
        <f>Sheet1!U104+Sheet2!U104</f>
        <v>500000.00000000006</v>
      </c>
      <c r="W20" s="3">
        <f>Sheet1!V104+Sheet2!V104</f>
        <v>0</v>
      </c>
      <c r="X20" s="3">
        <f>Sheet1!W104+Sheet2!W104</f>
        <v>0</v>
      </c>
      <c r="Y20" s="3">
        <f>Sheet1!X104+Sheet2!X104</f>
        <v>0</v>
      </c>
      <c r="Z20" s="3">
        <f>Sheet1!Y104+Sheet2!Y104</f>
        <v>0</v>
      </c>
      <c r="AA20" s="3">
        <f>Sheet1!Z104+Sheet2!Z104</f>
        <v>0</v>
      </c>
      <c r="AB20" s="3">
        <f>Sheet1!AA104+Sheet2!AA104</f>
        <v>0</v>
      </c>
      <c r="AC20" s="3">
        <f>Sheet1!AB104+Sheet2!AB104</f>
        <v>0</v>
      </c>
      <c r="AD20" s="3">
        <f>Sheet1!AC104+Sheet2!AC104</f>
        <v>0</v>
      </c>
      <c r="AE20" s="3">
        <f>Sheet1!AD104+Sheet2!AD104</f>
        <v>0</v>
      </c>
      <c r="AF20" s="3">
        <f>Sheet1!AE104+Sheet2!AE104</f>
        <v>0</v>
      </c>
      <c r="AG20" s="3">
        <f>Sheet1!AF104+Sheet2!AF104</f>
        <v>0</v>
      </c>
      <c r="AH20" s="3">
        <f>Sheet1!AG104+Sheet2!AG104</f>
        <v>0</v>
      </c>
      <c r="AI20" s="3">
        <f>Sheet1!AH104+Sheet2!AH104</f>
        <v>0</v>
      </c>
      <c r="AJ20" s="3">
        <f>Sheet1!AI104+Sheet2!AI104</f>
        <v>0</v>
      </c>
      <c r="AK20" s="3">
        <f>Sheet1!AJ104+Sheet2!AJ104</f>
        <v>0</v>
      </c>
      <c r="AL20" s="3">
        <f>Sheet1!AK104+Sheet2!AK104</f>
        <v>0</v>
      </c>
      <c r="AM20" s="3">
        <f>Sheet1!AL104+Sheet2!AL104</f>
        <v>0</v>
      </c>
      <c r="AN20" s="3">
        <f>Sheet1!AM104+Sheet2!AM104</f>
        <v>0</v>
      </c>
      <c r="AO20" s="3">
        <f>Sheet1!AN104+Sheet2!AN104</f>
        <v>0</v>
      </c>
      <c r="AP20" s="3">
        <f>Sheet1!AO104+Sheet2!AO104</f>
        <v>0</v>
      </c>
      <c r="AQ20" s="3">
        <f>Sheet1!AP104+Sheet2!AP104</f>
        <v>0</v>
      </c>
      <c r="AR20" s="3">
        <f>Sheet1!AQ104+Sheet2!AQ104</f>
        <v>0</v>
      </c>
      <c r="AS20" s="3">
        <f>Sheet1!AR104+Sheet2!AR104</f>
        <v>0</v>
      </c>
      <c r="AT20" s="3">
        <f>Sheet1!AS104+Sheet2!AS104</f>
        <v>0</v>
      </c>
      <c r="AU20" s="3">
        <f>Sheet1!AT104+Sheet2!AT104</f>
        <v>0</v>
      </c>
      <c r="AV20" s="3">
        <f>Sheet1!AU104+Sheet2!AU104</f>
        <v>0</v>
      </c>
      <c r="AW20" s="3">
        <f>Sheet1!AV104+Sheet2!AV104</f>
        <v>0</v>
      </c>
      <c r="AX20" s="3">
        <f>Sheet1!AW104+Sheet2!AW104</f>
        <v>0</v>
      </c>
      <c r="AY20" s="3">
        <f>Sheet1!AX104+Sheet2!AX104</f>
        <v>0</v>
      </c>
      <c r="AZ20" s="3">
        <f>Sheet1!AY104+Sheet2!AY104</f>
        <v>0</v>
      </c>
      <c r="BA20" s="3">
        <f>Sheet1!AZ104+Sheet2!AZ104</f>
        <v>0</v>
      </c>
      <c r="BB20" s="3">
        <f>Sheet1!BA104+Sheet2!BA104</f>
        <v>0</v>
      </c>
      <c r="BC20" s="3">
        <f>Sheet1!BB104+Sheet2!BB104</f>
        <v>0</v>
      </c>
      <c r="BD20" s="3">
        <f>Sheet1!BC104+Sheet2!BC104</f>
        <v>0</v>
      </c>
      <c r="BE20" s="3">
        <f>Sheet1!BD104+Sheet2!BD104</f>
        <v>0</v>
      </c>
      <c r="BF20" s="3">
        <f>Sheet1!BE104+Sheet2!BE104</f>
        <v>0</v>
      </c>
      <c r="BG20" s="3">
        <f>Sheet1!BF104+Sheet2!BF104</f>
        <v>0</v>
      </c>
      <c r="BH20" s="3">
        <f>Sheet1!BG104+Sheet2!BG104</f>
        <v>0</v>
      </c>
      <c r="BI20" s="3">
        <f>Sheet1!BH104+Sheet2!BH104</f>
        <v>0</v>
      </c>
      <c r="BJ20" s="3">
        <f>Sheet1!BI104+Sheet2!BI104</f>
        <v>0</v>
      </c>
      <c r="BK20" s="3">
        <f>Sheet1!BJ104+Sheet2!BJ104</f>
        <v>0</v>
      </c>
      <c r="BL20" s="3">
        <f>Sheet1!BK104+Sheet2!BK104</f>
        <v>0</v>
      </c>
      <c r="BM20" s="3">
        <f>Sheet1!BL104+Sheet2!BL104</f>
        <v>0</v>
      </c>
      <c r="BN20" s="3">
        <f>Sheet1!BM104+Sheet2!BM104</f>
        <v>0</v>
      </c>
      <c r="BO20" s="3">
        <f>Sheet1!BN104+Sheet2!BN104</f>
        <v>0</v>
      </c>
      <c r="BP20" s="3">
        <f>Sheet1!BO104+Sheet2!BO104</f>
        <v>0</v>
      </c>
      <c r="BQ20" s="3">
        <f>Sheet1!BP104+Sheet2!BP104</f>
        <v>0</v>
      </c>
      <c r="BR20" s="3">
        <f>Sheet1!BQ104+Sheet2!BQ104</f>
        <v>0</v>
      </c>
      <c r="BS20" s="3">
        <f>Sheet1!BR104+Sheet2!BR104</f>
        <v>0</v>
      </c>
      <c r="BT20" s="3">
        <f>Sheet1!BS104+Sheet2!BS104</f>
        <v>0</v>
      </c>
      <c r="BU20" s="3">
        <f>Sheet1!BT104+Sheet2!BT104</f>
        <v>0</v>
      </c>
      <c r="BV20" s="3">
        <f>Sheet1!BU104+Sheet2!BU104</f>
        <v>0</v>
      </c>
      <c r="BW20" s="3">
        <f>Sheet1!BV104+Sheet2!BV104</f>
        <v>0</v>
      </c>
      <c r="BX20" s="3">
        <f>Sheet1!BW104+Sheet2!BW104</f>
        <v>0</v>
      </c>
      <c r="BY20" s="3">
        <f>Sheet1!BX104+Sheet2!BX104</f>
        <v>0</v>
      </c>
      <c r="BZ20" s="3">
        <f>Sheet1!BY104+Sheet2!BY104</f>
        <v>0</v>
      </c>
      <c r="CA20" s="3">
        <f>Sheet1!BZ104+Sheet2!BZ104</f>
        <v>0</v>
      </c>
      <c r="CB20" s="3">
        <f>Sheet1!CA104+Sheet2!CA104</f>
        <v>0</v>
      </c>
      <c r="CC20" s="3">
        <f>Sheet1!CB104+Sheet2!CB104</f>
        <v>0</v>
      </c>
      <c r="CD20" s="3">
        <f>Sheet1!CC104+Sheet2!CC104</f>
        <v>0</v>
      </c>
      <c r="CE20" s="3">
        <f>Sheet1!CD104+Sheet2!CD104</f>
        <v>0</v>
      </c>
      <c r="CF20" s="3">
        <f>Sheet1!CE104+Sheet2!CE104</f>
        <v>0</v>
      </c>
      <c r="CG20" s="3">
        <f>Sheet1!CF104+Sheet2!CF104</f>
        <v>0</v>
      </c>
      <c r="CH20" s="3">
        <f>Sheet1!CG104+Sheet2!CG104</f>
        <v>0</v>
      </c>
      <c r="CI20" s="3">
        <f>Sheet1!CH104+Sheet2!CH104</f>
        <v>0</v>
      </c>
      <c r="CJ20" s="3">
        <f>Sheet1!CI104+Sheet2!CI104</f>
        <v>0</v>
      </c>
      <c r="CK20" s="3">
        <f>Sheet1!CJ104+Sheet2!CJ104</f>
        <v>0</v>
      </c>
      <c r="CL20" s="3">
        <f>Sheet1!CK104+Sheet2!CK104</f>
        <v>0</v>
      </c>
      <c r="CM20" s="3">
        <f>Sheet1!CL104+Sheet2!CL104</f>
        <v>0</v>
      </c>
      <c r="CN20" s="3">
        <f>Sheet1!CM104+Sheet2!CM104</f>
        <v>0</v>
      </c>
      <c r="CO20" s="3">
        <f>Sheet1!CN104+Sheet2!CN104</f>
        <v>0</v>
      </c>
      <c r="CP20" s="3">
        <f>Sheet1!CO104+Sheet2!CO104</f>
        <v>0</v>
      </c>
    </row>
    <row r="21" spans="1:94">
      <c r="A21" s="68" t="s">
        <v>269</v>
      </c>
      <c r="D21" s="3">
        <f>Sheet1!C106+Sheet2!C106</f>
        <v>2479516.1431085374</v>
      </c>
      <c r="E21" s="3">
        <f>Sheet1!D106+Sheet2!D106</f>
        <v>2479516.1431085374</v>
      </c>
      <c r="F21" s="3">
        <f>Sheet1!E106+Sheet2!E106</f>
        <v>2479516.1431085374</v>
      </c>
      <c r="G21" s="3">
        <f>Sheet1!F106+Sheet2!F106</f>
        <v>2479516.1431085374</v>
      </c>
      <c r="H21" s="3">
        <f>Sheet1!G106+Sheet2!G106</f>
        <v>2479516.1431085374</v>
      </c>
      <c r="I21" s="3">
        <f>Sheet1!H106+Sheet2!H106</f>
        <v>2479516.1431085374</v>
      </c>
      <c r="J21" s="3">
        <f>Sheet1!I106+Sheet2!I106</f>
        <v>2479516.1431085374</v>
      </c>
      <c r="K21" s="3">
        <f>Sheet1!J106+Sheet2!J106</f>
        <v>2479516.1431085374</v>
      </c>
      <c r="L21" s="3">
        <f>Sheet1!K106+Sheet2!K106</f>
        <v>2479516.1431085374</v>
      </c>
      <c r="M21" s="3">
        <f>Sheet1!L106+Sheet2!L106</f>
        <v>2479516.1431085374</v>
      </c>
      <c r="N21" s="3">
        <f>Sheet1!M106+Sheet2!M106</f>
        <v>2479516.1431085374</v>
      </c>
      <c r="O21" s="3">
        <f>Sheet1!N106+Sheet2!N106</f>
        <v>2479516.1431085374</v>
      </c>
      <c r="P21" s="3">
        <f>Sheet1!O106+Sheet2!O106</f>
        <v>2479516.1431085374</v>
      </c>
      <c r="Q21" s="3">
        <f>Sheet1!P106+Sheet2!P106</f>
        <v>2479516.1431085374</v>
      </c>
      <c r="R21" s="3">
        <f>Sheet1!Q106+Sheet2!Q106</f>
        <v>2479516.1431085374</v>
      </c>
      <c r="S21" s="3">
        <f>Sheet1!R106+Sheet2!R106</f>
        <v>2479516.1431085374</v>
      </c>
      <c r="T21" s="3">
        <f>Sheet1!S106+Sheet2!S106</f>
        <v>2479516.1431085374</v>
      </c>
      <c r="U21" s="3">
        <f>Sheet1!T106+Sheet2!T106</f>
        <v>2479516.1431085374</v>
      </c>
      <c r="V21" s="3">
        <f>Sheet1!U106+Sheet2!U106</f>
        <v>2479516.1431085374</v>
      </c>
      <c r="W21" s="3">
        <f>Sheet1!V106+Sheet2!V106</f>
        <v>2479516.1431085374</v>
      </c>
      <c r="X21" s="3">
        <f>Sheet1!W106+Sheet2!W106</f>
        <v>0</v>
      </c>
      <c r="Y21" s="3">
        <f>Sheet1!X106+Sheet2!X106</f>
        <v>0</v>
      </c>
      <c r="Z21" s="3">
        <f>Sheet1!Y106+Sheet2!Y106</f>
        <v>0</v>
      </c>
      <c r="AA21" s="3">
        <f>Sheet1!Z106+Sheet2!Z106</f>
        <v>0</v>
      </c>
      <c r="AB21" s="3">
        <f>Sheet1!AA106+Sheet2!AA106</f>
        <v>0</v>
      </c>
      <c r="AC21" s="3">
        <f>Sheet1!AB106+Sheet2!AB106</f>
        <v>0</v>
      </c>
      <c r="AD21" s="3">
        <f>Sheet1!AC106+Sheet2!AC106</f>
        <v>0</v>
      </c>
      <c r="AE21" s="3">
        <f>Sheet1!AD106+Sheet2!AD106</f>
        <v>0</v>
      </c>
      <c r="AF21" s="3">
        <f>Sheet1!AE106+Sheet2!AE106</f>
        <v>0</v>
      </c>
      <c r="AG21" s="3">
        <f>Sheet1!AF106+Sheet2!AF106</f>
        <v>0</v>
      </c>
      <c r="AH21" s="3">
        <f>Sheet1!AG106+Sheet2!AG106</f>
        <v>0</v>
      </c>
      <c r="AI21" s="3">
        <f>Sheet1!AH106+Sheet2!AH106</f>
        <v>0</v>
      </c>
      <c r="AJ21" s="3">
        <f>Sheet1!AI106+Sheet2!AI106</f>
        <v>0</v>
      </c>
      <c r="AK21" s="3">
        <f>Sheet1!AJ106+Sheet2!AJ106</f>
        <v>0</v>
      </c>
      <c r="AL21" s="3">
        <f>Sheet1!AK106+Sheet2!AK106</f>
        <v>0</v>
      </c>
      <c r="AM21" s="3">
        <f>Sheet1!AL106+Sheet2!AL106</f>
        <v>0</v>
      </c>
      <c r="AN21" s="3">
        <f>Sheet1!AM106+Sheet2!AM106</f>
        <v>0</v>
      </c>
      <c r="AO21" s="3">
        <f>Sheet1!AN106+Sheet2!AN106</f>
        <v>0</v>
      </c>
      <c r="AP21" s="3">
        <f>Sheet1!AO106+Sheet2!AO106</f>
        <v>0</v>
      </c>
      <c r="AQ21" s="3">
        <f>Sheet1!AP106+Sheet2!AP106</f>
        <v>0</v>
      </c>
      <c r="AR21" s="3">
        <f>Sheet1!AQ106+Sheet2!AQ106</f>
        <v>0</v>
      </c>
      <c r="AS21" s="3">
        <f>Sheet1!AR106+Sheet2!AR106</f>
        <v>0</v>
      </c>
      <c r="AT21" s="3">
        <f>Sheet1!AS106+Sheet2!AS106</f>
        <v>0</v>
      </c>
      <c r="AU21" s="3">
        <f>Sheet1!AT106+Sheet2!AT106</f>
        <v>0</v>
      </c>
      <c r="AV21" s="3">
        <f>Sheet1!AU106+Sheet2!AU106</f>
        <v>0</v>
      </c>
      <c r="AW21" s="3">
        <f>Sheet1!AV106+Sheet2!AV106</f>
        <v>0</v>
      </c>
      <c r="AX21" s="3">
        <f>Sheet1!AW106+Sheet2!AW106</f>
        <v>0</v>
      </c>
      <c r="AY21" s="3">
        <f>Sheet1!AX106+Sheet2!AX106</f>
        <v>0</v>
      </c>
      <c r="AZ21" s="3">
        <f>Sheet1!AY106+Sheet2!AY106</f>
        <v>0</v>
      </c>
      <c r="BA21" s="3">
        <f>Sheet1!AZ106+Sheet2!AZ106</f>
        <v>0</v>
      </c>
      <c r="BB21" s="3">
        <f>Sheet1!BA106+Sheet2!BA106</f>
        <v>0</v>
      </c>
      <c r="BC21" s="3">
        <f>Sheet1!BB106+Sheet2!BB106</f>
        <v>0</v>
      </c>
      <c r="BD21" s="3">
        <f>Sheet1!BC106+Sheet2!BC106</f>
        <v>0</v>
      </c>
      <c r="BE21" s="3">
        <f>Sheet1!BD106+Sheet2!BD106</f>
        <v>0</v>
      </c>
      <c r="BF21" s="3">
        <f>Sheet1!BE106+Sheet2!BE106</f>
        <v>0</v>
      </c>
      <c r="BG21" s="3">
        <f>Sheet1!BF106+Sheet2!BF106</f>
        <v>0</v>
      </c>
      <c r="BH21" s="3">
        <f>Sheet1!BG106+Sheet2!BG106</f>
        <v>0</v>
      </c>
      <c r="BI21" s="3">
        <f>Sheet1!BH106+Sheet2!BH106</f>
        <v>0</v>
      </c>
      <c r="BJ21" s="3">
        <f>Sheet1!BI106+Sheet2!BI106</f>
        <v>0</v>
      </c>
      <c r="BK21" s="3">
        <f>Sheet1!BJ106+Sheet2!BJ106</f>
        <v>0</v>
      </c>
      <c r="BL21" s="3">
        <f>Sheet1!BK106+Sheet2!BK106</f>
        <v>0</v>
      </c>
      <c r="BM21" s="3">
        <f>Sheet1!BL106+Sheet2!BL106</f>
        <v>0</v>
      </c>
      <c r="BN21" s="3">
        <f>Sheet1!BM106+Sheet2!BM106</f>
        <v>0</v>
      </c>
      <c r="BO21" s="3">
        <f>Sheet1!BN106+Sheet2!BN106</f>
        <v>0</v>
      </c>
      <c r="BP21" s="3">
        <f>Sheet1!BO106+Sheet2!BO106</f>
        <v>0</v>
      </c>
      <c r="BQ21" s="3">
        <f>Sheet1!BP106+Sheet2!BP106</f>
        <v>0</v>
      </c>
      <c r="BR21" s="3">
        <f>Sheet1!BQ106+Sheet2!BQ106</f>
        <v>0</v>
      </c>
      <c r="BS21" s="3">
        <f>Sheet1!BR106+Sheet2!BR106</f>
        <v>0</v>
      </c>
      <c r="BT21" s="3">
        <f>Sheet1!BS106+Sheet2!BS106</f>
        <v>0</v>
      </c>
      <c r="BU21" s="3">
        <f>Sheet1!BT106+Sheet2!BT106</f>
        <v>0</v>
      </c>
      <c r="BV21" s="3">
        <f>Sheet1!BU106+Sheet2!BU106</f>
        <v>0</v>
      </c>
      <c r="BW21" s="3">
        <f>Sheet1!BV106+Sheet2!BV106</f>
        <v>0</v>
      </c>
      <c r="BX21" s="3">
        <f>Sheet1!BW106+Sheet2!BW106</f>
        <v>0</v>
      </c>
      <c r="BY21" s="3">
        <f>Sheet1!BX106+Sheet2!BX106</f>
        <v>0</v>
      </c>
      <c r="BZ21" s="3">
        <f>Sheet1!BY106+Sheet2!BY106</f>
        <v>0</v>
      </c>
      <c r="CA21" s="3">
        <f>Sheet1!BZ106+Sheet2!BZ106</f>
        <v>0</v>
      </c>
      <c r="CB21" s="3">
        <f>Sheet1!CA106+Sheet2!CA106</f>
        <v>0</v>
      </c>
      <c r="CC21" s="3">
        <f>Sheet1!CB106+Sheet2!CB106</f>
        <v>0</v>
      </c>
      <c r="CD21" s="3">
        <f>Sheet1!CC106+Sheet2!CC106</f>
        <v>0</v>
      </c>
      <c r="CE21" s="3">
        <f>Sheet1!CD106+Sheet2!CD106</f>
        <v>0</v>
      </c>
      <c r="CF21" s="3">
        <f>Sheet1!CE106+Sheet2!CE106</f>
        <v>0</v>
      </c>
      <c r="CG21" s="3">
        <f>Sheet1!CF106+Sheet2!CF106</f>
        <v>0</v>
      </c>
      <c r="CH21" s="3">
        <f>Sheet1!CG106+Sheet2!CG106</f>
        <v>0</v>
      </c>
      <c r="CI21" s="3">
        <f>Sheet1!CH106+Sheet2!CH106</f>
        <v>0</v>
      </c>
      <c r="CJ21" s="3">
        <f>Sheet1!CI106+Sheet2!CI106</f>
        <v>0</v>
      </c>
      <c r="CK21" s="3">
        <f>Sheet1!CJ106+Sheet2!CJ106</f>
        <v>0</v>
      </c>
      <c r="CL21" s="3">
        <f>Sheet1!CK106+Sheet2!CK106</f>
        <v>0</v>
      </c>
      <c r="CM21" s="3">
        <f>Sheet1!CL106+Sheet2!CL106</f>
        <v>0</v>
      </c>
      <c r="CN21" s="3">
        <f>Sheet1!CM106+Sheet2!CM106</f>
        <v>0</v>
      </c>
      <c r="CO21" s="3">
        <f>Sheet1!CN106+Sheet2!CN106</f>
        <v>0</v>
      </c>
      <c r="CP21" s="3">
        <f>Sheet1!CO106+Sheet2!CO106</f>
        <v>0</v>
      </c>
    </row>
    <row r="22" spans="1:94">
      <c r="A22" s="68" t="s">
        <v>270</v>
      </c>
      <c r="B22" t="s">
        <v>111</v>
      </c>
      <c r="D22" s="3">
        <f ca="1">Sheet1!D234+Sheet2!D234</f>
        <v>0</v>
      </c>
      <c r="E22" s="3">
        <f ca="1">Sheet1!E234+Sheet2!E234</f>
        <v>0</v>
      </c>
      <c r="F22" s="3">
        <f ca="1">Sheet1!F234+Sheet2!F234</f>
        <v>0</v>
      </c>
      <c r="G22" s="3">
        <f ca="1">Sheet1!G234+Sheet2!G234</f>
        <v>0</v>
      </c>
      <c r="H22" s="3">
        <f ca="1">Sheet1!H234+Sheet2!H234</f>
        <v>654544.80000000005</v>
      </c>
      <c r="I22" s="3">
        <f ca="1">Sheet1!I234+Sheet2!I234</f>
        <v>654544.80000000005</v>
      </c>
      <c r="J22" s="3">
        <f ca="1">Sheet1!J234+Sheet2!J234</f>
        <v>1518544.8</v>
      </c>
      <c r="K22" s="3">
        <f ca="1">Sheet1!K234+Sheet2!K234</f>
        <v>1518544.8</v>
      </c>
      <c r="L22" s="3">
        <f ca="1">Sheet1!L234+Sheet2!L234</f>
        <v>1518544.8</v>
      </c>
      <c r="M22" s="3">
        <f ca="1">Sheet1!M234+Sheet2!M234</f>
        <v>1518544.8</v>
      </c>
      <c r="N22" s="3">
        <f ca="1">Sheet1!N234+Sheet2!N234</f>
        <v>1518544.8</v>
      </c>
      <c r="O22" s="3">
        <f ca="1">Sheet1!O234+Sheet2!O234</f>
        <v>1518544.8</v>
      </c>
      <c r="P22" s="3">
        <f ca="1">Sheet1!P234+Sheet2!P234</f>
        <v>1518544.8</v>
      </c>
      <c r="Q22" s="3">
        <f ca="1">Sheet1!Q234+Sheet2!Q234</f>
        <v>1518544.8</v>
      </c>
      <c r="R22" s="3">
        <f ca="1">Sheet1!R234+Sheet2!R234</f>
        <v>1518552.0000000005</v>
      </c>
      <c r="S22" s="3">
        <f ca="1">Sheet1!S234+Sheet2!S234</f>
        <v>2447330.7999999998</v>
      </c>
      <c r="T22" s="3">
        <f ca="1">Sheet1!T234+Sheet2!T234</f>
        <v>3483330.8</v>
      </c>
      <c r="U22" s="3">
        <f ca="1">Sheet1!U234+Sheet2!U234</f>
        <v>3483330.8</v>
      </c>
      <c r="V22" s="3">
        <f ca="1">Sheet1!V234+Sheet2!V234</f>
        <v>3483330.8</v>
      </c>
      <c r="W22" s="3">
        <f ca="1">Sheet1!W234+Sheet2!W234</f>
        <v>3483330.8</v>
      </c>
      <c r="X22" s="3">
        <f ca="1">Sheet1!X234+Sheet2!X234</f>
        <v>3483330.8</v>
      </c>
      <c r="Y22" s="3">
        <f ca="1">Sheet1!Y234+Sheet2!Y234</f>
        <v>3483330.8</v>
      </c>
      <c r="Z22" s="3">
        <f ca="1">Sheet1!Z234+Sheet2!Z234</f>
        <v>3483330.8</v>
      </c>
      <c r="AA22" s="3">
        <f ca="1">Sheet1!AA234+Sheet2!AA234</f>
        <v>3483330.8</v>
      </c>
      <c r="AB22" s="3">
        <f ca="1">Sheet1!AB234+Sheet2!AB234</f>
        <v>3483330.8</v>
      </c>
      <c r="AC22" s="3">
        <f ca="1">Sheet1!AC234+Sheet2!AC234</f>
        <v>3483330.8</v>
      </c>
      <c r="AD22" s="3">
        <f ca="1">Sheet1!AD234+Sheet2!AD234</f>
        <v>3483361.200000002</v>
      </c>
      <c r="AE22" s="3">
        <f ca="1">Sheet1!AE234+Sheet2!AE234</f>
        <v>3614284</v>
      </c>
      <c r="AF22" s="3">
        <f ca="1">Sheet1!AF234+Sheet2!AF234</f>
        <v>3514284</v>
      </c>
      <c r="AG22" s="3">
        <f ca="1">Sheet1!AG234+Sheet2!AG234</f>
        <v>3514284</v>
      </c>
      <c r="AH22" s="3">
        <f ca="1">Sheet1!AH234+Sheet2!AH234</f>
        <v>3514284</v>
      </c>
      <c r="AI22" s="3">
        <f ca="1">Sheet1!AI234+Sheet2!AI234</f>
        <v>3514284</v>
      </c>
      <c r="AJ22" s="3">
        <f ca="1">Sheet1!AJ234+Sheet2!AJ234</f>
        <v>3514284</v>
      </c>
      <c r="AK22" s="3">
        <f ca="1">Sheet1!AK234+Sheet2!AK234</f>
        <v>3514284</v>
      </c>
      <c r="AL22" s="3">
        <f ca="1">Sheet1!AL234+Sheet2!AL234</f>
        <v>1800000</v>
      </c>
      <c r="AM22" s="3">
        <f ca="1">Sheet1!AM234+Sheet2!AM234</f>
        <v>1800000</v>
      </c>
      <c r="AN22" s="3">
        <f ca="1">Sheet1!AN234+Sheet2!AN234</f>
        <v>0</v>
      </c>
      <c r="AO22" s="3">
        <f ca="1">Sheet1!AO234+Sheet2!AO234</f>
        <v>0</v>
      </c>
      <c r="AP22" s="3">
        <f ca="1">Sheet1!AP234+Sheet2!AP234</f>
        <v>0</v>
      </c>
      <c r="AQ22" s="3">
        <f ca="1">Sheet1!AQ234+Sheet2!AQ234</f>
        <v>0</v>
      </c>
      <c r="AR22" s="3">
        <f ca="1">Sheet1!AR234+Sheet2!AR234</f>
        <v>0</v>
      </c>
      <c r="AS22" s="3">
        <f ca="1">Sheet1!AS234+Sheet2!AS234</f>
        <v>0</v>
      </c>
      <c r="AT22" s="3">
        <f ca="1">Sheet1!AT234+Sheet2!AT234</f>
        <v>0</v>
      </c>
      <c r="AU22" s="3">
        <f>Sheet1!AU234+Sheet2!AU234</f>
        <v>0</v>
      </c>
      <c r="AV22" s="3">
        <f>Sheet1!AV234+Sheet2!AV234</f>
        <v>0</v>
      </c>
      <c r="AW22" s="3">
        <f>Sheet1!AW234+Sheet2!AW234</f>
        <v>0</v>
      </c>
      <c r="AX22" s="3">
        <f>Sheet1!AX234+Sheet2!AX234</f>
        <v>0</v>
      </c>
      <c r="AY22" s="3">
        <f>Sheet1!AY234+Sheet2!AY234</f>
        <v>0</v>
      </c>
      <c r="AZ22" s="3">
        <f>Sheet1!AZ234+Sheet2!AZ234</f>
        <v>0</v>
      </c>
      <c r="BA22" s="3">
        <f>Sheet1!BA234+Sheet2!BA234</f>
        <v>0</v>
      </c>
      <c r="BB22" s="3">
        <f>Sheet1!BB234+Sheet2!BB234</f>
        <v>0</v>
      </c>
      <c r="BC22" s="3">
        <f>Sheet1!BC234+Sheet2!BC234</f>
        <v>0</v>
      </c>
      <c r="BD22" s="3">
        <f>Sheet1!BD234+Sheet2!BD234</f>
        <v>0</v>
      </c>
      <c r="BE22" s="3">
        <f>Sheet1!BE234+Sheet2!BE234</f>
        <v>0</v>
      </c>
      <c r="BF22" s="3">
        <f>Sheet1!BF234+Sheet2!BF234</f>
        <v>0</v>
      </c>
      <c r="BG22" s="3">
        <f>Sheet1!BG234+Sheet2!BG234</f>
        <v>0</v>
      </c>
      <c r="BH22" s="3">
        <f>Sheet1!BH234+Sheet2!BH234</f>
        <v>0</v>
      </c>
      <c r="BI22" s="3">
        <f>Sheet1!BI234+Sheet2!BI234</f>
        <v>0</v>
      </c>
      <c r="BJ22" s="3">
        <f>Sheet1!BJ234+Sheet2!BJ234</f>
        <v>0</v>
      </c>
      <c r="BK22" s="3">
        <f>Sheet1!BK234+Sheet2!BK234</f>
        <v>0</v>
      </c>
      <c r="BL22" s="3">
        <f>Sheet1!BL234+Sheet2!BL234</f>
        <v>0</v>
      </c>
      <c r="BM22" s="3">
        <f>Sheet1!BM234+Sheet2!BM234</f>
        <v>0</v>
      </c>
      <c r="BN22" s="3">
        <f>Sheet1!BN234+Sheet2!BN234</f>
        <v>0</v>
      </c>
      <c r="BO22" s="3">
        <f>Sheet1!BO234+Sheet2!BO234</f>
        <v>0</v>
      </c>
      <c r="BP22" s="3">
        <f>Sheet1!BP234+Sheet2!BP234</f>
        <v>0</v>
      </c>
      <c r="BQ22" s="3">
        <f>Sheet1!BQ234+Sheet2!BQ234</f>
        <v>0</v>
      </c>
      <c r="BR22" s="3">
        <f>Sheet1!BR234+Sheet2!BR234</f>
        <v>0</v>
      </c>
      <c r="BS22" s="3">
        <f>Sheet1!BS234+Sheet2!BS234</f>
        <v>0</v>
      </c>
      <c r="BT22" s="3">
        <f>Sheet1!BT234+Sheet2!BT234</f>
        <v>0</v>
      </c>
      <c r="BU22" s="3">
        <f>Sheet1!BU234+Sheet2!BU234</f>
        <v>0</v>
      </c>
      <c r="BV22" s="3">
        <f>Sheet1!BV234+Sheet2!BV234</f>
        <v>0</v>
      </c>
      <c r="BW22" s="3">
        <f>Sheet1!BW234+Sheet2!BW234</f>
        <v>0</v>
      </c>
      <c r="BX22" s="3">
        <f>Sheet1!BX234+Sheet2!BX234</f>
        <v>0</v>
      </c>
      <c r="BY22" s="3">
        <f>Sheet1!BY234+Sheet2!BY234</f>
        <v>0</v>
      </c>
      <c r="BZ22" s="3">
        <f>Sheet1!BZ234+Sheet2!BZ234</f>
        <v>0</v>
      </c>
      <c r="CA22" s="3">
        <f>Sheet1!CA234+Sheet2!CA234</f>
        <v>0</v>
      </c>
      <c r="CB22" s="3">
        <f>Sheet1!CB234+Sheet2!CB234</f>
        <v>0</v>
      </c>
      <c r="CC22" s="3">
        <f>Sheet1!CC234+Sheet2!CC234</f>
        <v>0</v>
      </c>
      <c r="CD22" s="3">
        <f>Sheet1!CD234+Sheet2!CD234</f>
        <v>0</v>
      </c>
      <c r="CE22" s="3">
        <f>Sheet1!CE234+Sheet2!CE234</f>
        <v>0</v>
      </c>
      <c r="CF22" s="3">
        <f>Sheet1!CF234+Sheet2!CF234</f>
        <v>0</v>
      </c>
      <c r="CG22" s="3">
        <f>Sheet1!CG234+Sheet2!CG234</f>
        <v>0</v>
      </c>
      <c r="CH22" s="3">
        <f>Sheet1!CH234+Sheet2!CH234</f>
        <v>0</v>
      </c>
      <c r="CI22" s="3">
        <f>Sheet1!CI234+Sheet2!CI234</f>
        <v>0</v>
      </c>
      <c r="CJ22" s="3">
        <f>Sheet1!CJ234+Sheet2!CJ234</f>
        <v>0</v>
      </c>
      <c r="CK22" s="3">
        <f>Sheet1!CK234+Sheet2!CK234</f>
        <v>0</v>
      </c>
      <c r="CL22" s="3">
        <f>Sheet1!CL234+Sheet2!CL234</f>
        <v>0</v>
      </c>
      <c r="CM22" s="3">
        <f>Sheet1!CM234+Sheet2!CM234</f>
        <v>0</v>
      </c>
      <c r="CN22" s="3">
        <f>Sheet1!CN234+Sheet2!CN234</f>
        <v>0</v>
      </c>
      <c r="CO22" s="3">
        <f>Sheet1!CO234+Sheet2!CO234</f>
        <v>0</v>
      </c>
      <c r="CP22" s="3">
        <f>Sheet1!CP234+Sheet2!CP234</f>
        <v>0</v>
      </c>
    </row>
    <row r="23" spans="1:94">
      <c r="A23" s="68" t="s">
        <v>271</v>
      </c>
      <c r="B23" t="s">
        <v>112</v>
      </c>
      <c r="D23" s="3">
        <f ca="1">Sheet1!D235+Sheet2!D235</f>
        <v>0</v>
      </c>
      <c r="E23" s="3">
        <f ca="1">Sheet1!E235+Sheet2!E235</f>
        <v>0</v>
      </c>
      <c r="F23" s="3">
        <f ca="1">Sheet1!F235+Sheet2!F235</f>
        <v>0</v>
      </c>
      <c r="G23" s="3">
        <f ca="1">Sheet1!G235+Sheet2!G235</f>
        <v>0</v>
      </c>
      <c r="H23" s="3">
        <f ca="1">Sheet1!H235+Sheet2!H235</f>
        <v>197265.72168557587</v>
      </c>
      <c r="I23" s="3">
        <f ca="1">Sheet1!I235+Sheet2!I235</f>
        <v>197265.72168557587</v>
      </c>
      <c r="J23" s="3">
        <f ca="1">Sheet1!J235+Sheet2!J235</f>
        <v>197265.72168557587</v>
      </c>
      <c r="K23" s="3">
        <f ca="1">Sheet1!K235+Sheet2!K235</f>
        <v>197265.72168557587</v>
      </c>
      <c r="L23" s="3">
        <f ca="1">Sheet1!L235+Sheet2!L235</f>
        <v>197265.72168557587</v>
      </c>
      <c r="M23" s="3">
        <f ca="1">Sheet1!M235+Sheet2!M235</f>
        <v>197265.72168557587</v>
      </c>
      <c r="N23" s="3">
        <f ca="1">Sheet1!N235+Sheet2!N235</f>
        <v>197265.72168557587</v>
      </c>
      <c r="O23" s="3">
        <f ca="1">Sheet1!O235+Sheet2!O235</f>
        <v>197265.72168557587</v>
      </c>
      <c r="P23" s="3">
        <f ca="1">Sheet1!P235+Sheet2!P235</f>
        <v>197265.72168557587</v>
      </c>
      <c r="Q23" s="3">
        <f ca="1">Sheet1!Q235+Sheet2!Q235</f>
        <v>197265.72168557587</v>
      </c>
      <c r="R23" s="3">
        <f ca="1">Sheet1!R235+Sheet2!R235</f>
        <v>197267.89161068443</v>
      </c>
      <c r="S23" s="3">
        <f ca="1">Sheet1!S235+Sheet2!S235</f>
        <v>452067.00762213953</v>
      </c>
      <c r="T23" s="3">
        <f ca="1">Sheet1!T235+Sheet2!T235</f>
        <v>452067.00762213953</v>
      </c>
      <c r="U23" s="3">
        <f ca="1">Sheet1!U235+Sheet2!U235</f>
        <v>452067.00762213953</v>
      </c>
      <c r="V23" s="3">
        <f ca="1">Sheet1!V235+Sheet2!V235</f>
        <v>452067.00762213953</v>
      </c>
      <c r="W23" s="3">
        <f ca="1">Sheet1!W235+Sheet2!W235</f>
        <v>452067.00762213953</v>
      </c>
      <c r="X23" s="3">
        <f ca="1">Sheet1!X235+Sheet2!X235</f>
        <v>452067.00762213953</v>
      </c>
      <c r="Y23" s="3">
        <f ca="1">Sheet1!Y235+Sheet2!Y235</f>
        <v>452067.00762213953</v>
      </c>
      <c r="Z23" s="3">
        <f ca="1">Sheet1!Z235+Sheet2!Z235</f>
        <v>452067.00762213953</v>
      </c>
      <c r="AA23" s="3">
        <f ca="1">Sheet1!AA235+Sheet2!AA235</f>
        <v>452067.00762213953</v>
      </c>
      <c r="AB23" s="3">
        <f ca="1">Sheet1!AB235+Sheet2!AB235</f>
        <v>452067.00762213953</v>
      </c>
      <c r="AC23" s="3">
        <f ca="1">Sheet1!AC235+Sheet2!AC235</f>
        <v>452067.00762213953</v>
      </c>
      <c r="AD23" s="3">
        <f ca="1">Sheet1!AD235+Sheet2!AD235</f>
        <v>452075.68732257397</v>
      </c>
      <c r="AE23" s="3">
        <f ca="1">Sheet1!AE235+Sheet2!AE235</f>
        <v>464983.48683028604</v>
      </c>
      <c r="AF23" s="3">
        <f ca="1">Sheet1!AF235+Sheet2!AF235</f>
        <v>464983.48683028604</v>
      </c>
      <c r="AG23" s="3">
        <f ca="1">Sheet1!AG235+Sheet2!AG235</f>
        <v>464983.48683028604</v>
      </c>
      <c r="AH23" s="3">
        <f ca="1">Sheet1!AH235+Sheet2!AH235</f>
        <v>464983.48683028604</v>
      </c>
      <c r="AI23" s="3">
        <f ca="1">Sheet1!AI235+Sheet2!AI235</f>
        <v>464983.48683028604</v>
      </c>
      <c r="AJ23" s="3">
        <f ca="1">Sheet1!AJ235+Sheet2!AJ235</f>
        <v>464983.48683028604</v>
      </c>
      <c r="AK23" s="3">
        <f ca="1">Sheet1!AK235+Sheet2!AK235</f>
        <v>464983.48683028604</v>
      </c>
      <c r="AL23" s="3">
        <f ca="1">Sheet1!AL235+Sheet2!AL235</f>
        <v>0</v>
      </c>
      <c r="AM23" s="3">
        <f ca="1">Sheet1!AM235+Sheet2!AM235</f>
        <v>0</v>
      </c>
      <c r="AN23" s="3">
        <f ca="1">Sheet1!AN235+Sheet2!AN235</f>
        <v>0</v>
      </c>
      <c r="AO23" s="3">
        <f ca="1">Sheet1!AO235+Sheet2!AO235</f>
        <v>0</v>
      </c>
      <c r="AP23" s="3">
        <f ca="1">Sheet1!AP235+Sheet2!AP235</f>
        <v>0</v>
      </c>
      <c r="AQ23" s="3">
        <f ca="1">Sheet1!AQ235+Sheet2!AQ235</f>
        <v>0</v>
      </c>
      <c r="AR23" s="3">
        <f ca="1">Sheet1!AR235+Sheet2!AR235</f>
        <v>0</v>
      </c>
      <c r="AS23" s="3">
        <f ca="1">Sheet1!AS235+Sheet2!AS235</f>
        <v>0</v>
      </c>
      <c r="AT23" s="3">
        <f ca="1">Sheet1!AT235+Sheet2!AT235</f>
        <v>0</v>
      </c>
      <c r="AU23" s="3">
        <f ca="1">Sheet1!AU235+Sheet2!AU235</f>
        <v>0</v>
      </c>
      <c r="AV23" s="3">
        <f ca="1">Sheet1!AV235+Sheet2!AV235</f>
        <v>0</v>
      </c>
      <c r="AW23" s="3">
        <f ca="1">Sheet1!AW235+Sheet2!AW235</f>
        <v>0</v>
      </c>
      <c r="AX23" s="3">
        <f ca="1">Sheet1!AX235+Sheet2!AX235</f>
        <v>0</v>
      </c>
      <c r="AY23" s="3">
        <f ca="1">Sheet1!AY235+Sheet2!AY235</f>
        <v>0</v>
      </c>
      <c r="AZ23" s="3">
        <f ca="1">Sheet1!AZ235+Sheet2!AZ235</f>
        <v>0</v>
      </c>
      <c r="BA23" s="3">
        <f ca="1">Sheet1!BA235+Sheet2!BA235</f>
        <v>0</v>
      </c>
      <c r="BB23" s="3">
        <f ca="1">Sheet1!BB235+Sheet2!BB235</f>
        <v>0</v>
      </c>
      <c r="BC23" s="3">
        <f ca="1">Sheet1!BC235+Sheet2!BC235</f>
        <v>0</v>
      </c>
      <c r="BD23" s="3">
        <f ca="1">Sheet1!BD235+Sheet2!BD235</f>
        <v>0</v>
      </c>
      <c r="BE23" s="3">
        <f ca="1">Sheet1!BE235+Sheet2!BE235</f>
        <v>0</v>
      </c>
      <c r="BF23" s="3">
        <f ca="1">Sheet1!BF235+Sheet2!BF235</f>
        <v>0</v>
      </c>
      <c r="BG23" s="3">
        <f ca="1">Sheet1!BG235+Sheet2!BG235</f>
        <v>0</v>
      </c>
      <c r="BH23" s="3">
        <f ca="1">Sheet1!BH235+Sheet2!BH235</f>
        <v>0</v>
      </c>
      <c r="BI23" s="3">
        <f ca="1">Sheet1!BI235+Sheet2!BI235</f>
        <v>0</v>
      </c>
      <c r="BJ23" s="3">
        <f ca="1">Sheet1!BJ235+Sheet2!BJ235</f>
        <v>0</v>
      </c>
      <c r="BK23" s="3">
        <f ca="1">Sheet1!BK235+Sheet2!BK235</f>
        <v>0</v>
      </c>
      <c r="BL23" s="3">
        <f ca="1">Sheet1!BL235+Sheet2!BL235</f>
        <v>0</v>
      </c>
      <c r="BM23" s="3">
        <f ca="1">Sheet1!BM235+Sheet2!BM235</f>
        <v>0</v>
      </c>
      <c r="BN23" s="3">
        <f ca="1">Sheet1!BN235+Sheet2!BN235</f>
        <v>0</v>
      </c>
      <c r="BO23" s="3">
        <f ca="1">Sheet1!BO235+Sheet2!BO235</f>
        <v>0</v>
      </c>
      <c r="BP23" s="3">
        <f ca="1">Sheet1!BP235+Sheet2!BP235</f>
        <v>0</v>
      </c>
      <c r="BQ23" s="3">
        <f ca="1">Sheet1!BQ235+Sheet2!BQ235</f>
        <v>0</v>
      </c>
      <c r="BR23" s="3">
        <f>Sheet1!BR235+Sheet2!BR235</f>
        <v>0</v>
      </c>
      <c r="BS23" s="3">
        <f>Sheet1!BS235+Sheet2!BS235</f>
        <v>0</v>
      </c>
      <c r="BT23" s="3">
        <f>Sheet1!BT235+Sheet2!BT235</f>
        <v>0</v>
      </c>
      <c r="BU23" s="3">
        <f>Sheet1!BU235+Sheet2!BU235</f>
        <v>0</v>
      </c>
      <c r="BV23" s="3">
        <f>Sheet1!BV235+Sheet2!BV235</f>
        <v>0</v>
      </c>
      <c r="BW23" s="3">
        <f>Sheet1!BW235+Sheet2!BW235</f>
        <v>0</v>
      </c>
      <c r="BX23" s="3">
        <f>Sheet1!BX235+Sheet2!BX235</f>
        <v>0</v>
      </c>
      <c r="BY23" s="3">
        <f>Sheet1!BY235+Sheet2!BY235</f>
        <v>0</v>
      </c>
      <c r="BZ23" s="3">
        <f>Sheet1!BZ235+Sheet2!BZ235</f>
        <v>0</v>
      </c>
      <c r="CA23" s="3">
        <f>Sheet1!CA235+Sheet2!CA235</f>
        <v>0</v>
      </c>
      <c r="CB23" s="3">
        <f>Sheet1!CB235+Sheet2!CB235</f>
        <v>0</v>
      </c>
      <c r="CC23" s="3">
        <f>Sheet1!CC235+Sheet2!CC235</f>
        <v>0</v>
      </c>
      <c r="CD23" s="3">
        <f>Sheet1!CD235+Sheet2!CD235</f>
        <v>0</v>
      </c>
      <c r="CE23" s="3">
        <f>Sheet1!CE235+Sheet2!CE235</f>
        <v>0</v>
      </c>
      <c r="CF23" s="3">
        <f>Sheet1!CF235+Sheet2!CF235</f>
        <v>0</v>
      </c>
      <c r="CG23" s="3">
        <f>Sheet1!CG235+Sheet2!CG235</f>
        <v>0</v>
      </c>
      <c r="CH23" s="3">
        <f>Sheet1!CH235+Sheet2!CH235</f>
        <v>0</v>
      </c>
      <c r="CI23" s="3">
        <f>Sheet1!CI235+Sheet2!CI235</f>
        <v>0</v>
      </c>
      <c r="CJ23" s="3">
        <f>Sheet1!CJ235+Sheet2!CJ235</f>
        <v>0</v>
      </c>
      <c r="CK23" s="3">
        <f>Sheet1!CK235+Sheet2!CK235</f>
        <v>0</v>
      </c>
      <c r="CL23" s="3">
        <f>Sheet1!CL235+Sheet2!CL235</f>
        <v>0</v>
      </c>
      <c r="CM23" s="3">
        <f>Sheet1!CM235+Sheet2!CM235</f>
        <v>0</v>
      </c>
      <c r="CN23" s="3">
        <f>Sheet1!CN235+Sheet2!CN235</f>
        <v>0</v>
      </c>
      <c r="CO23" s="3">
        <f>Sheet1!CO235+Sheet2!CO235</f>
        <v>0</v>
      </c>
      <c r="CP23" s="3">
        <f>Sheet1!CP235+Sheet2!CP235</f>
        <v>0</v>
      </c>
    </row>
    <row r="24" spans="1:94">
      <c r="A24" s="68" t="s">
        <v>272</v>
      </c>
      <c r="B24" t="s">
        <v>114</v>
      </c>
      <c r="D24" s="3">
        <f>'Capital Structure'!E47</f>
        <v>0</v>
      </c>
      <c r="E24" s="3">
        <f>'Capital Structure'!F47</f>
        <v>0</v>
      </c>
      <c r="F24" s="3">
        <f>'Capital Structure'!G47</f>
        <v>0</v>
      </c>
      <c r="G24" s="3">
        <f>'Capital Structure'!H47</f>
        <v>0</v>
      </c>
      <c r="H24" s="3">
        <f>'Capital Structure'!I47</f>
        <v>0</v>
      </c>
      <c r="I24" s="3">
        <f>'Capital Structure'!J47</f>
        <v>0</v>
      </c>
      <c r="J24" s="3">
        <f>'Capital Structure'!K47</f>
        <v>0</v>
      </c>
      <c r="K24" s="3">
        <f>'Capital Structure'!L47</f>
        <v>0</v>
      </c>
      <c r="L24" s="3">
        <f>'Capital Structure'!M47</f>
        <v>0</v>
      </c>
      <c r="M24" s="3">
        <f>'Capital Structure'!N47</f>
        <v>0</v>
      </c>
      <c r="N24" s="3">
        <f>'Capital Structure'!O47</f>
        <v>0</v>
      </c>
      <c r="O24" s="3">
        <f>'Capital Structure'!P47</f>
        <v>0</v>
      </c>
      <c r="P24" s="3">
        <f>'Capital Structure'!Q47</f>
        <v>0</v>
      </c>
      <c r="Q24" s="3">
        <f>'Capital Structure'!R47</f>
        <v>0</v>
      </c>
      <c r="R24" s="3">
        <f>'Capital Structure'!S47</f>
        <v>0</v>
      </c>
      <c r="S24" s="3">
        <f>'Capital Structure'!T47</f>
        <v>0</v>
      </c>
      <c r="T24" s="3">
        <f>'Capital Structure'!U47</f>
        <v>0</v>
      </c>
      <c r="U24" s="3">
        <f>'Capital Structure'!V47</f>
        <v>0</v>
      </c>
      <c r="V24" s="3">
        <f>'Capital Structure'!W47</f>
        <v>0</v>
      </c>
      <c r="W24" s="3">
        <f>'Capital Structure'!X47</f>
        <v>0</v>
      </c>
      <c r="X24" s="3">
        <f>'Capital Structure'!Y47</f>
        <v>0</v>
      </c>
      <c r="Y24" s="3">
        <f>'Capital Structure'!Z47</f>
        <v>0</v>
      </c>
      <c r="Z24" s="3">
        <f>'Capital Structure'!AA47</f>
        <v>0</v>
      </c>
      <c r="AA24" s="3">
        <f>'Capital Structure'!AB47</f>
        <v>0</v>
      </c>
      <c r="AB24" s="3">
        <f>'Capital Structure'!AC47</f>
        <v>0</v>
      </c>
      <c r="AC24" s="3">
        <f>'Capital Structure'!AD47</f>
        <v>0</v>
      </c>
      <c r="AD24" s="3">
        <f>'Capital Structure'!AE47</f>
        <v>0</v>
      </c>
      <c r="AE24" s="3">
        <f>'Capital Structure'!AF47</f>
        <v>0</v>
      </c>
      <c r="AF24" s="3">
        <f>'Capital Structure'!AG47</f>
        <v>0</v>
      </c>
      <c r="AG24" s="3">
        <f>'Capital Structure'!AH47</f>
        <v>0</v>
      </c>
      <c r="AH24" s="3">
        <f>'Capital Structure'!AI47</f>
        <v>0</v>
      </c>
      <c r="AI24" s="3">
        <f>'Capital Structure'!AJ47</f>
        <v>0</v>
      </c>
      <c r="AJ24" s="3">
        <f>'Capital Structure'!AK47</f>
        <v>0</v>
      </c>
      <c r="AK24" s="3">
        <f>'Capital Structure'!AL47</f>
        <v>0</v>
      </c>
      <c r="AL24" s="3">
        <f>'Capital Structure'!AM47</f>
        <v>0</v>
      </c>
      <c r="AM24" s="3">
        <f>'Capital Structure'!AN47</f>
        <v>0</v>
      </c>
      <c r="AN24" s="3">
        <f>'Capital Structure'!AO47</f>
        <v>0</v>
      </c>
      <c r="AO24" s="3">
        <f>'Capital Structure'!AP47</f>
        <v>0</v>
      </c>
      <c r="AP24" s="3">
        <f>'Capital Structure'!AQ47</f>
        <v>0</v>
      </c>
      <c r="AQ24" s="3">
        <f>'Capital Structure'!AR47</f>
        <v>0</v>
      </c>
      <c r="AR24" s="3">
        <f>'Capital Structure'!AS47</f>
        <v>0</v>
      </c>
      <c r="AS24" s="3">
        <f>'Capital Structure'!AT47</f>
        <v>0</v>
      </c>
      <c r="AT24" s="3">
        <f>'Capital Structure'!AU47</f>
        <v>0</v>
      </c>
      <c r="AU24" s="3">
        <f>'Capital Structure'!AV47</f>
        <v>0</v>
      </c>
      <c r="AV24" s="3">
        <f>'Capital Structure'!AW47</f>
        <v>0</v>
      </c>
      <c r="AW24" s="3">
        <f>'Capital Structure'!AX47</f>
        <v>0</v>
      </c>
      <c r="AX24" s="3">
        <f>'Capital Structure'!AY47</f>
        <v>0</v>
      </c>
      <c r="AY24" s="3">
        <f>'Capital Structure'!AZ47</f>
        <v>0</v>
      </c>
      <c r="AZ24" s="3">
        <f>'Capital Structure'!BA47</f>
        <v>0</v>
      </c>
      <c r="BA24" s="3">
        <f>'Capital Structure'!BB47</f>
        <v>0</v>
      </c>
      <c r="BB24" s="3">
        <f>'Capital Structure'!BC47</f>
        <v>0</v>
      </c>
      <c r="BC24" s="3">
        <f>'Capital Structure'!BD47</f>
        <v>0</v>
      </c>
      <c r="BD24" s="3">
        <f>'Capital Structure'!BE47</f>
        <v>0</v>
      </c>
      <c r="BE24" s="3">
        <f>'Capital Structure'!BF47</f>
        <v>0</v>
      </c>
      <c r="BF24" s="3">
        <f>'Capital Structure'!BG47</f>
        <v>0</v>
      </c>
      <c r="BG24" s="3">
        <f>'Capital Structure'!BH47</f>
        <v>0</v>
      </c>
      <c r="BH24" s="3">
        <f>'Capital Structure'!BI47</f>
        <v>0</v>
      </c>
      <c r="BI24" s="3">
        <f>'Capital Structure'!BJ47</f>
        <v>0</v>
      </c>
      <c r="BJ24" s="3">
        <f>'Capital Structure'!BK47</f>
        <v>0</v>
      </c>
      <c r="BK24" s="3">
        <f>'Capital Structure'!BL47</f>
        <v>0</v>
      </c>
      <c r="BL24" s="3">
        <f>'Capital Structure'!BM47</f>
        <v>0</v>
      </c>
      <c r="BM24" s="3">
        <f>'Capital Structure'!BN47</f>
        <v>0</v>
      </c>
      <c r="BN24" s="3">
        <f>'Capital Structure'!BO47</f>
        <v>0</v>
      </c>
      <c r="BO24" s="3">
        <f>'Capital Structure'!BP47</f>
        <v>0</v>
      </c>
      <c r="BP24" s="3">
        <f>'Capital Structure'!BQ47</f>
        <v>0</v>
      </c>
      <c r="BQ24" s="3">
        <f>'Capital Structure'!BR47</f>
        <v>0</v>
      </c>
      <c r="BR24" s="3">
        <f>'Capital Structure'!BS47</f>
        <v>0</v>
      </c>
      <c r="BS24" s="3">
        <f>'Capital Structure'!BT47</f>
        <v>0</v>
      </c>
      <c r="BT24" s="3">
        <f>'Capital Structure'!BU47</f>
        <v>0</v>
      </c>
      <c r="BU24" s="3">
        <f>'Capital Structure'!BV47</f>
        <v>0</v>
      </c>
      <c r="BV24" s="3">
        <f>'Capital Structure'!BW47</f>
        <v>0</v>
      </c>
      <c r="BW24" s="3">
        <f>'Capital Structure'!BX47</f>
        <v>0</v>
      </c>
      <c r="BX24" s="3">
        <f>'Capital Structure'!BY47</f>
        <v>0</v>
      </c>
      <c r="BY24" s="3">
        <f>'Capital Structure'!BZ47</f>
        <v>0</v>
      </c>
      <c r="BZ24" s="3">
        <f>'Capital Structure'!CA47</f>
        <v>0</v>
      </c>
      <c r="CA24" s="3">
        <f>'Capital Structure'!CB47</f>
        <v>0</v>
      </c>
      <c r="CB24" s="3">
        <f>'Capital Structure'!CC47</f>
        <v>0</v>
      </c>
      <c r="CC24" s="3">
        <f>'Capital Structure'!CD47</f>
        <v>0</v>
      </c>
      <c r="CD24" s="3">
        <f>'Capital Structure'!CE47</f>
        <v>0</v>
      </c>
      <c r="CE24" s="3">
        <f>'Capital Structure'!CF47</f>
        <v>0</v>
      </c>
      <c r="CF24" s="3">
        <f>'Capital Structure'!CG47</f>
        <v>0</v>
      </c>
      <c r="CG24" s="3">
        <f>'Capital Structure'!CH47</f>
        <v>0</v>
      </c>
      <c r="CH24" s="3">
        <f>'Capital Structure'!CI47</f>
        <v>0</v>
      </c>
      <c r="CI24" s="3">
        <f>'Capital Structure'!CJ47</f>
        <v>0</v>
      </c>
      <c r="CJ24" s="3">
        <f>'Capital Structure'!CK47</f>
        <v>0</v>
      </c>
      <c r="CK24" s="3">
        <f>'Capital Structure'!CL47</f>
        <v>0</v>
      </c>
      <c r="CL24" s="3">
        <f>'Capital Structure'!CM47</f>
        <v>0</v>
      </c>
      <c r="CM24" s="3">
        <f>'Capital Structure'!CN47</f>
        <v>0</v>
      </c>
      <c r="CN24" s="3">
        <f>'Capital Structure'!CO47</f>
        <v>0</v>
      </c>
      <c r="CO24" s="3">
        <f>'Capital Structure'!CP47</f>
        <v>0</v>
      </c>
      <c r="CP24" s="3">
        <f>'Capital Structure'!CQ47</f>
        <v>0</v>
      </c>
    </row>
    <row r="25" spans="1:94">
      <c r="A25" s="71" t="s">
        <v>273</v>
      </c>
      <c r="D25" s="3">
        <f ca="1">Sheet1!D165+Sheet2!D165</f>
        <v>0</v>
      </c>
      <c r="E25" s="3">
        <f ca="1">Sheet1!E165+Sheet2!E165</f>
        <v>0</v>
      </c>
      <c r="F25" s="3">
        <f ca="1">Sheet1!F165+Sheet2!F165</f>
        <v>0</v>
      </c>
      <c r="G25" s="3">
        <f ca="1">Sheet1!G165+Sheet2!G165</f>
        <v>0</v>
      </c>
      <c r="H25" s="3">
        <f ca="1">Sheet1!H165+Sheet2!H165</f>
        <v>89256.109090909085</v>
      </c>
      <c r="I25" s="3">
        <f ca="1">Sheet1!I165+Sheet2!I165</f>
        <v>89256.109090909085</v>
      </c>
      <c r="J25" s="3">
        <f ca="1">Sheet1!J165+Sheet2!J165</f>
        <v>385586.50909090904</v>
      </c>
      <c r="K25" s="3">
        <f ca="1">Sheet1!K165+Sheet2!K165</f>
        <v>385586.50909090904</v>
      </c>
      <c r="L25" s="3">
        <f ca="1">Sheet1!L165+Sheet2!L165</f>
        <v>1097850.4363636363</v>
      </c>
      <c r="M25" s="3">
        <f ca="1">Sheet1!M165+Sheet2!M165</f>
        <v>1097850.4363636363</v>
      </c>
      <c r="N25" s="3">
        <f ca="1">Sheet1!N165+Sheet2!N165</f>
        <v>1686941.3454545452</v>
      </c>
      <c r="O25" s="3">
        <f ca="1">Sheet1!O165+Sheet2!O165</f>
        <v>1686941.3454545452</v>
      </c>
      <c r="P25" s="3">
        <f ca="1">Sheet1!P165+Sheet2!P165</f>
        <v>1686941.3454545452</v>
      </c>
      <c r="Q25" s="3">
        <f ca="1">Sheet1!Q165+Sheet2!Q165</f>
        <v>1686941.3454545452</v>
      </c>
      <c r="R25" s="3">
        <f ca="1">Sheet1!R165+Sheet2!R165</f>
        <v>1686942.3272727272</v>
      </c>
      <c r="S25" s="3">
        <f ca="1">Sheet1!S165+Sheet2!S165</f>
        <v>1813593.9818181815</v>
      </c>
      <c r="T25" s="3">
        <f ca="1">Sheet1!T165+Sheet2!T165</f>
        <v>2044124.7818181815</v>
      </c>
      <c r="U25" s="3">
        <f ca="1">Sheet1!U165+Sheet2!U165</f>
        <v>2297428.0909090908</v>
      </c>
      <c r="V25" s="3">
        <f ca="1">Sheet1!V165+Sheet2!V165</f>
        <v>2803888.5272727273</v>
      </c>
      <c r="W25" s="3">
        <f ca="1">Sheet1!W165+Sheet2!W165</f>
        <v>3563798.4545454541</v>
      </c>
      <c r="X25" s="3">
        <f ca="1">Sheet1!X165+Sheet2!X165</f>
        <v>4270162.0909090899</v>
      </c>
      <c r="Y25" s="3">
        <f ca="1">Sheet1!Y165+Sheet2!Y165</f>
        <v>4270162.0909090899</v>
      </c>
      <c r="Z25" s="3">
        <f ca="1">Sheet1!Z165+Sheet2!Z165</f>
        <v>4270162.0909090899</v>
      </c>
      <c r="AA25" s="3">
        <f ca="1">Sheet1!AA165+Sheet2!AA165</f>
        <v>4270162.0909090899</v>
      </c>
      <c r="AB25" s="3">
        <f ca="1">Sheet1!AB165+Sheet2!AB165</f>
        <v>4270162.0909090899</v>
      </c>
      <c r="AC25" s="3">
        <f ca="1">Sheet1!AC165+Sheet2!AC165</f>
        <v>4270162.0909090899</v>
      </c>
      <c r="AD25" s="3">
        <f ca="1">Sheet1!AD165+Sheet2!AD165</f>
        <v>4270167.2181818178</v>
      </c>
      <c r="AE25" s="3">
        <f ca="1">Sheet1!AE165+Sheet2!AE165</f>
        <v>4414671.9818181805</v>
      </c>
      <c r="AF25" s="3">
        <f ca="1">Sheet1!AF165+Sheet2!AF165</f>
        <v>4754225.7272727275</v>
      </c>
      <c r="AG25" s="3">
        <f ca="1">Sheet1!AG165+Sheet2!AG165</f>
        <v>4789931.9454545453</v>
      </c>
      <c r="AH25" s="3">
        <f ca="1">Sheet1!AH165+Sheet2!AH165</f>
        <v>4769502.2727272743</v>
      </c>
      <c r="AI25" s="3">
        <f ca="1">Sheet1!AI165+Sheet2!AI165</f>
        <v>4876620.9272727268</v>
      </c>
      <c r="AJ25" s="3">
        <f ca="1">Sheet1!AJ165+Sheet2!AJ165</f>
        <v>4808439.1090909084</v>
      </c>
      <c r="AK25" s="3">
        <f ca="1">Sheet1!AK165+Sheet2!AK165</f>
        <v>4808439.1090909084</v>
      </c>
      <c r="AL25" s="3">
        <f ca="1">Sheet1!AL165+Sheet2!AL165</f>
        <v>4574673.1090909084</v>
      </c>
      <c r="AM25" s="3">
        <f ca="1">Sheet1!AM165+Sheet2!AM165</f>
        <v>4574673.1090909084</v>
      </c>
      <c r="AN25" s="3">
        <f ca="1">Sheet1!AN165+Sheet2!AN165</f>
        <v>3861686.5636363635</v>
      </c>
      <c r="AO25" s="3">
        <f ca="1">Sheet1!AO165+Sheet2!AO165</f>
        <v>3861686.5636363635</v>
      </c>
      <c r="AP25" s="3">
        <f ca="1">Sheet1!AP165+Sheet2!AP165</f>
        <v>2090912.8909090909</v>
      </c>
      <c r="AQ25" s="3">
        <f ca="1">Sheet1!AQ165+Sheet2!AQ165</f>
        <v>2108765.9999999995</v>
      </c>
      <c r="AR25" s="3">
        <f ca="1">Sheet1!AR165+Sheet2!AR165</f>
        <v>847402.36363636353</v>
      </c>
      <c r="AS25" s="3">
        <f ca="1">Sheet1!AS165+Sheet2!AS165</f>
        <v>847402.36363636353</v>
      </c>
      <c r="AT25" s="3">
        <f ca="1">Sheet1!AT165+Sheet2!AT165</f>
        <v>847402.36363636353</v>
      </c>
      <c r="AU25" s="3">
        <f ca="1">Sheet1!AU165+Sheet2!AU165</f>
        <v>847402.36363636353</v>
      </c>
      <c r="AV25" s="3">
        <f ca="1">Sheet1!AV165+Sheet2!AV165</f>
        <v>847402.36363636353</v>
      </c>
      <c r="AW25" s="3">
        <f ca="1">Sheet1!AW165+Sheet2!AW165</f>
        <v>847402.36363636353</v>
      </c>
      <c r="AX25" s="3">
        <f ca="1">Sheet1!AX165+Sheet2!AX165</f>
        <v>613636.36363636353</v>
      </c>
      <c r="AY25" s="3">
        <f ca="1">Sheet1!AY165+Sheet2!AY165</f>
        <v>613636.36363636353</v>
      </c>
      <c r="AZ25" s="3">
        <f ca="1">Sheet1!AZ165+Sheet2!AZ165</f>
        <v>0</v>
      </c>
      <c r="BA25" s="3">
        <f ca="1">Sheet1!BA165+Sheet2!BA165</f>
        <v>0</v>
      </c>
      <c r="BB25" s="3">
        <f ca="1">Sheet1!BB165+Sheet2!BB165</f>
        <v>0</v>
      </c>
      <c r="BC25" s="3">
        <f ca="1">Sheet1!BC165+Sheet2!BC165</f>
        <v>0</v>
      </c>
      <c r="BD25" s="3">
        <f ca="1">Sheet1!BD165+Sheet2!BD165</f>
        <v>0</v>
      </c>
      <c r="BE25" s="3">
        <f ca="1">Sheet1!BE165+Sheet2!BE165</f>
        <v>0</v>
      </c>
      <c r="BF25" s="3">
        <f ca="1">Sheet1!BF165+Sheet2!BF165</f>
        <v>0</v>
      </c>
      <c r="BG25" s="3">
        <f ca="1">Sheet1!BG165+Sheet2!BG165</f>
        <v>0</v>
      </c>
      <c r="BH25" s="3">
        <f ca="1">Sheet1!BH165+Sheet2!BH165</f>
        <v>0</v>
      </c>
      <c r="BI25" s="3">
        <f ca="1">Sheet1!BI165+Sheet2!BI165</f>
        <v>0</v>
      </c>
      <c r="BJ25" s="3">
        <f ca="1">Sheet1!BJ165+Sheet2!BJ165</f>
        <v>0</v>
      </c>
      <c r="BK25" s="3">
        <f ca="1">Sheet1!BK165+Sheet2!BK165</f>
        <v>0</v>
      </c>
      <c r="BL25" s="3">
        <f ca="1">Sheet1!BL165+Sheet2!BL165</f>
        <v>0</v>
      </c>
      <c r="BM25" s="3">
        <f ca="1">Sheet1!BM165+Sheet2!BM165</f>
        <v>0</v>
      </c>
      <c r="BN25" s="3">
        <f ca="1">Sheet1!BN165+Sheet2!BN165</f>
        <v>0</v>
      </c>
      <c r="BO25" s="3">
        <f ca="1">Sheet1!BO165+Sheet2!BO165</f>
        <v>0</v>
      </c>
      <c r="BP25" s="3">
        <f ca="1">Sheet1!BP165+Sheet2!BP165</f>
        <v>0</v>
      </c>
      <c r="BQ25" s="3">
        <f ca="1">Sheet1!BQ165+Sheet2!BQ165</f>
        <v>0</v>
      </c>
      <c r="BR25" s="3">
        <f ca="1">Sheet1!BR165+Sheet2!BR165</f>
        <v>0</v>
      </c>
      <c r="BS25" s="3">
        <f ca="1">Sheet1!BS165+Sheet2!BS165</f>
        <v>0</v>
      </c>
      <c r="BT25" s="3">
        <f ca="1">Sheet1!BT165+Sheet2!BT165</f>
        <v>0</v>
      </c>
      <c r="BU25" s="3">
        <f ca="1">Sheet1!BU165+Sheet2!BU165</f>
        <v>0</v>
      </c>
      <c r="BV25" s="3">
        <f ca="1">Sheet1!BV165+Sheet2!BV165</f>
        <v>0</v>
      </c>
      <c r="BW25" s="3">
        <f ca="1">Sheet1!BW165+Sheet2!BW165</f>
        <v>0</v>
      </c>
      <c r="BX25" s="3">
        <f ca="1">Sheet1!BX165+Sheet2!BX165</f>
        <v>0</v>
      </c>
      <c r="BY25" s="3">
        <f ca="1">Sheet1!BY165+Sheet2!BY165</f>
        <v>0</v>
      </c>
      <c r="BZ25" s="3">
        <f ca="1">Sheet1!BZ165+Sheet2!BZ165</f>
        <v>0</v>
      </c>
      <c r="CA25" s="3">
        <f ca="1">Sheet1!CA165+Sheet2!CA165</f>
        <v>0</v>
      </c>
      <c r="CB25" s="3">
        <f ca="1">Sheet1!CB165+Sheet2!CB165</f>
        <v>0</v>
      </c>
      <c r="CC25" s="3">
        <f ca="1">Sheet1!CC165+Sheet2!CC165</f>
        <v>0</v>
      </c>
      <c r="CD25" s="3">
        <f ca="1">Sheet1!CD165+Sheet2!CD165</f>
        <v>0</v>
      </c>
      <c r="CE25" s="3">
        <f ca="1">Sheet1!CE165+Sheet2!CE165</f>
        <v>0</v>
      </c>
      <c r="CF25" s="3">
        <f ca="1">Sheet1!CF165+Sheet2!CF165</f>
        <v>0</v>
      </c>
      <c r="CG25" s="3">
        <f>Sheet1!CG165+Sheet2!CG165</f>
        <v>0</v>
      </c>
      <c r="CH25" s="3">
        <f>Sheet1!CH165+Sheet2!CH165</f>
        <v>0</v>
      </c>
      <c r="CI25" s="3">
        <f>Sheet1!CI165+Sheet2!CI165</f>
        <v>0</v>
      </c>
      <c r="CJ25" s="3">
        <f>Sheet1!CJ165+Sheet2!CJ165</f>
        <v>0</v>
      </c>
      <c r="CK25" s="3">
        <f>Sheet1!CK165+Sheet2!CK165</f>
        <v>0</v>
      </c>
      <c r="CL25" s="3">
        <f>Sheet1!CL165+Sheet2!CL165</f>
        <v>0</v>
      </c>
      <c r="CM25" s="3">
        <f>Sheet1!CM165+Sheet2!CM165</f>
        <v>0</v>
      </c>
      <c r="CN25" s="3">
        <f>Sheet1!CN165+Sheet2!CN165</f>
        <v>0</v>
      </c>
      <c r="CO25" s="3">
        <f>Sheet1!CO165+Sheet2!CO165</f>
        <v>0</v>
      </c>
      <c r="CP25" s="3">
        <f>Sheet1!CP165+Sheet2!CP165</f>
        <v>0</v>
      </c>
    </row>
    <row r="26" spans="1:94">
      <c r="A26" s="71" t="s">
        <v>274</v>
      </c>
      <c r="D26" s="3">
        <f>Sheet1!D168+Sheet2!D168</f>
        <v>0</v>
      </c>
      <c r="E26" s="3">
        <f>Sheet1!E168+Sheet2!E168</f>
        <v>0</v>
      </c>
      <c r="F26" s="3">
        <f>Sheet1!F168+Sheet2!F168</f>
        <v>0</v>
      </c>
      <c r="G26" s="3">
        <f>Sheet1!G168+Sheet2!G168</f>
        <v>0</v>
      </c>
      <c r="H26" s="3">
        <f>Sheet1!H168+Sheet2!H168</f>
        <v>0</v>
      </c>
      <c r="I26" s="3">
        <f>Sheet1!I168+Sheet2!I168</f>
        <v>0</v>
      </c>
      <c r="J26" s="3">
        <f>Sheet1!J168+Sheet2!J168</f>
        <v>0</v>
      </c>
      <c r="K26" s="3">
        <f>Sheet1!K168+Sheet2!K168</f>
        <v>0</v>
      </c>
      <c r="L26" s="3">
        <f>Sheet1!L168+Sheet2!L168</f>
        <v>0</v>
      </c>
      <c r="M26" s="3">
        <f>Sheet1!M168+Sheet2!M168</f>
        <v>0</v>
      </c>
      <c r="N26" s="3">
        <f>Sheet1!N168+Sheet2!N168</f>
        <v>0</v>
      </c>
      <c r="O26" s="3">
        <f>Sheet1!O168+Sheet2!O168</f>
        <v>0</v>
      </c>
      <c r="P26" s="3">
        <f>Sheet1!P168+Sheet2!P168</f>
        <v>0</v>
      </c>
      <c r="Q26" s="3">
        <f>Sheet1!Q168+Sheet2!Q168</f>
        <v>0</v>
      </c>
      <c r="R26" s="3">
        <f>Sheet1!R168+Sheet2!R168</f>
        <v>0</v>
      </c>
      <c r="S26" s="3">
        <f>Sheet1!S168+Sheet2!S168</f>
        <v>0</v>
      </c>
      <c r="T26" s="3">
        <f>Sheet1!T168+Sheet2!T168</f>
        <v>0</v>
      </c>
      <c r="U26" s="3">
        <f>Sheet1!U168+Sheet2!U168</f>
        <v>0</v>
      </c>
      <c r="V26" s="3">
        <f>Sheet1!V168+Sheet2!V168</f>
        <v>0</v>
      </c>
      <c r="W26" s="3">
        <f>Sheet1!W168+Sheet2!W168</f>
        <v>0</v>
      </c>
      <c r="X26" s="3">
        <f>Sheet1!X168+Sheet2!X168</f>
        <v>0</v>
      </c>
      <c r="Y26" s="3">
        <f>Sheet1!Y168+Sheet2!Y168</f>
        <v>0</v>
      </c>
      <c r="Z26" s="3">
        <f>Sheet1!Z168+Sheet2!Z168</f>
        <v>0</v>
      </c>
      <c r="AA26" s="3">
        <f>Sheet1!AA168+Sheet2!AA168</f>
        <v>0</v>
      </c>
      <c r="AB26" s="3">
        <f>Sheet1!AB168+Sheet2!AB168</f>
        <v>0</v>
      </c>
      <c r="AC26" s="3">
        <f>Sheet1!AC168+Sheet2!AC168</f>
        <v>0</v>
      </c>
      <c r="AD26" s="3">
        <f>Sheet1!AD168+Sheet2!AD168</f>
        <v>0</v>
      </c>
      <c r="AE26" s="3">
        <f>Sheet1!AE168+Sheet2!AE168</f>
        <v>0</v>
      </c>
      <c r="AF26" s="3">
        <f>Sheet1!AF168+Sheet2!AF168</f>
        <v>0</v>
      </c>
      <c r="AG26" s="3">
        <f>Sheet1!AG168+Sheet2!AG168</f>
        <v>0</v>
      </c>
      <c r="AH26" s="3">
        <f>Sheet1!AH168+Sheet2!AH168</f>
        <v>0</v>
      </c>
      <c r="AI26" s="3">
        <f>Sheet1!AI168+Sheet2!AI168</f>
        <v>0</v>
      </c>
      <c r="AJ26" s="3">
        <f>Sheet1!AJ168+Sheet2!AJ168</f>
        <v>0</v>
      </c>
      <c r="AK26" s="3">
        <f>Sheet1!AK168+Sheet2!AK168</f>
        <v>0</v>
      </c>
      <c r="AL26" s="3">
        <f>Sheet1!AL168+Sheet2!AL168</f>
        <v>0</v>
      </c>
      <c r="AM26" s="3">
        <f>Sheet1!AM168+Sheet2!AM168</f>
        <v>0</v>
      </c>
      <c r="AN26" s="3">
        <f>Sheet1!AN168+Sheet2!AN168</f>
        <v>0</v>
      </c>
      <c r="AO26" s="3">
        <f>Sheet1!AO168+Sheet2!AO168</f>
        <v>0</v>
      </c>
      <c r="AP26" s="3">
        <f>Sheet1!AP168+Sheet2!AP168</f>
        <v>0</v>
      </c>
      <c r="AQ26" s="3">
        <f>Sheet1!AQ168+Sheet2!AQ168</f>
        <v>0</v>
      </c>
      <c r="AR26" s="3">
        <f>Sheet1!AR168+Sheet2!AR168</f>
        <v>0</v>
      </c>
      <c r="AS26" s="3">
        <f>Sheet1!AS168+Sheet2!AS168</f>
        <v>0</v>
      </c>
      <c r="AT26" s="3">
        <f>Sheet1!AT168+Sheet2!AT168</f>
        <v>0</v>
      </c>
      <c r="AU26" s="3">
        <f>Sheet1!AU168+Sheet2!AU168</f>
        <v>0</v>
      </c>
      <c r="AV26" s="3">
        <f>Sheet1!AV168+Sheet2!AV168</f>
        <v>0</v>
      </c>
      <c r="AW26" s="3">
        <f>Sheet1!AW168+Sheet2!AW168</f>
        <v>0</v>
      </c>
      <c r="AX26" s="3">
        <f>Sheet1!AX168+Sheet2!AX168</f>
        <v>0</v>
      </c>
      <c r="AY26" s="3">
        <f>Sheet1!AY168+Sheet2!AY168</f>
        <v>0</v>
      </c>
      <c r="AZ26" s="3">
        <f>Sheet1!AZ168+Sheet2!AZ168</f>
        <v>0</v>
      </c>
      <c r="BA26" s="3" t="e">
        <f ca="1">Sheet1!BA168+Sheet2!BA168</f>
        <v>#DIV/0!</v>
      </c>
      <c r="BB26" s="3">
        <f ca="1">Sheet1!BB168+Sheet2!BB168</f>
        <v>58600690.341561578</v>
      </c>
      <c r="BC26" s="3">
        <f>Sheet1!BC168+Sheet2!BC168</f>
        <v>0</v>
      </c>
      <c r="BD26" s="3">
        <f>Sheet1!BD168+Sheet2!BD168</f>
        <v>0</v>
      </c>
      <c r="BE26" s="3">
        <f>Sheet1!BE168+Sheet2!BE168</f>
        <v>0</v>
      </c>
      <c r="BF26" s="3">
        <f>Sheet1!BF168+Sheet2!BF168</f>
        <v>0</v>
      </c>
      <c r="BG26" s="3">
        <f>Sheet1!BG168+Sheet2!BG168</f>
        <v>0</v>
      </c>
      <c r="BH26" s="3">
        <f>Sheet1!BH168+Sheet2!BH168</f>
        <v>0</v>
      </c>
      <c r="BI26" s="3">
        <f>Sheet1!BI168+Sheet2!BI168</f>
        <v>0</v>
      </c>
      <c r="BJ26" s="3">
        <f>Sheet1!BJ168+Sheet2!BJ168</f>
        <v>0</v>
      </c>
      <c r="BK26" s="3">
        <f>Sheet1!BK168+Sheet2!BK168</f>
        <v>0</v>
      </c>
      <c r="BL26" s="3">
        <f>Sheet1!BL168+Sheet2!BL168</f>
        <v>0</v>
      </c>
      <c r="BM26" s="3">
        <f>Sheet1!BM168+Sheet2!BM168</f>
        <v>0</v>
      </c>
      <c r="BN26" s="3">
        <f>Sheet1!BN168+Sheet2!BN168</f>
        <v>0</v>
      </c>
      <c r="BO26" s="3">
        <f>Sheet1!BO168+Sheet2!BO168</f>
        <v>0</v>
      </c>
      <c r="BP26" s="3">
        <f>Sheet1!BP168+Sheet2!BP168</f>
        <v>0</v>
      </c>
      <c r="BQ26" s="3">
        <f>Sheet1!BQ168+Sheet2!BQ168</f>
        <v>0</v>
      </c>
      <c r="BR26" s="3">
        <f>Sheet1!BR168+Sheet2!BR168</f>
        <v>0</v>
      </c>
      <c r="BS26" s="3">
        <f>Sheet1!BS168+Sheet2!BS168</f>
        <v>0</v>
      </c>
      <c r="BT26" s="3">
        <f>Sheet1!BT168+Sheet2!BT168</f>
        <v>0</v>
      </c>
      <c r="BU26" s="3">
        <f>Sheet1!BU168+Sheet2!BU168</f>
        <v>0</v>
      </c>
      <c r="BV26" s="3">
        <f>Sheet1!BV168+Sheet2!BV168</f>
        <v>0</v>
      </c>
      <c r="BW26" s="3">
        <f>Sheet1!BW168+Sheet2!BW168</f>
        <v>0</v>
      </c>
      <c r="BX26" s="3">
        <f>Sheet1!BX168+Sheet2!BX168</f>
        <v>0</v>
      </c>
      <c r="BY26" s="3">
        <f>Sheet1!BY168+Sheet2!BY168</f>
        <v>0</v>
      </c>
      <c r="BZ26" s="3">
        <f>Sheet1!BZ168+Sheet2!BZ168</f>
        <v>0</v>
      </c>
      <c r="CA26" s="3">
        <f>Sheet1!CA168+Sheet2!CA168</f>
        <v>0</v>
      </c>
      <c r="CB26" s="3">
        <f>Sheet1!CB168+Sheet2!CB168</f>
        <v>0</v>
      </c>
      <c r="CC26" s="3">
        <f>Sheet1!CC168+Sheet2!CC168</f>
        <v>0</v>
      </c>
      <c r="CD26" s="3">
        <f>Sheet1!CD168+Sheet2!CD168</f>
        <v>0</v>
      </c>
      <c r="CE26" s="3">
        <f>Sheet1!CE168+Sheet2!CE168</f>
        <v>0</v>
      </c>
      <c r="CF26" s="3">
        <f>Sheet1!CF168+Sheet2!CF168</f>
        <v>0</v>
      </c>
      <c r="CG26" s="3">
        <f>Sheet1!CG168+Sheet2!CG168</f>
        <v>0</v>
      </c>
      <c r="CH26" s="3">
        <f>Sheet1!CH168+Sheet2!CH168</f>
        <v>0</v>
      </c>
      <c r="CI26" s="3">
        <f>Sheet1!CI168+Sheet2!CI168</f>
        <v>0</v>
      </c>
      <c r="CJ26" s="3">
        <f>Sheet1!CJ168+Sheet2!CJ168</f>
        <v>0</v>
      </c>
      <c r="CK26" s="3">
        <f>Sheet1!CK168+Sheet2!CK168</f>
        <v>0</v>
      </c>
      <c r="CL26" s="3">
        <f>Sheet1!CL168+Sheet2!CL168</f>
        <v>0</v>
      </c>
      <c r="CM26" s="3">
        <f>Sheet1!CM168+Sheet2!CM168</f>
        <v>0</v>
      </c>
      <c r="CN26" s="3">
        <f>Sheet1!CN168+Sheet2!CN168</f>
        <v>0</v>
      </c>
      <c r="CO26" s="3">
        <f>Sheet1!CO168+Sheet2!CO168</f>
        <v>0</v>
      </c>
      <c r="CP26" s="3">
        <f>Sheet1!CP168+Sheet2!CP168</f>
        <v>0</v>
      </c>
    </row>
    <row r="27" spans="1:94">
      <c r="A27" s="68" t="s">
        <v>175</v>
      </c>
      <c r="D27" s="3">
        <f ca="1">Sheet1!D171+Sheet2!D171</f>
        <v>0</v>
      </c>
      <c r="E27" s="3">
        <f ca="1">Sheet1!E171+Sheet2!E171</f>
        <v>0</v>
      </c>
      <c r="F27" s="3">
        <f ca="1">Sheet1!F171+Sheet2!F171</f>
        <v>0</v>
      </c>
      <c r="G27" s="3">
        <f ca="1">Sheet1!G171+Sheet2!G171</f>
        <v>0</v>
      </c>
      <c r="H27" s="3">
        <f ca="1">Sheet1!H171+Sheet2!H171</f>
        <v>10710.733090909091</v>
      </c>
      <c r="I27" s="3">
        <f ca="1">Sheet1!I171+Sheet2!I171</f>
        <v>10710.733090909091</v>
      </c>
      <c r="J27" s="3">
        <f ca="1">Sheet1!J171+Sheet2!J171</f>
        <v>46270.381090909083</v>
      </c>
      <c r="K27" s="3">
        <f ca="1">Sheet1!K171+Sheet2!K171</f>
        <v>46270.381090909083</v>
      </c>
      <c r="L27" s="3">
        <f ca="1">Sheet1!L171+Sheet2!L171</f>
        <v>131742.05236363635</v>
      </c>
      <c r="M27" s="3">
        <f ca="1">Sheet1!M171+Sheet2!M171</f>
        <v>131742.05236363635</v>
      </c>
      <c r="N27" s="3">
        <f ca="1">Sheet1!N171+Sheet2!N171</f>
        <v>202432.96145454544</v>
      </c>
      <c r="O27" s="3">
        <f ca="1">Sheet1!O171+Sheet2!O171</f>
        <v>202432.96145454544</v>
      </c>
      <c r="P27" s="3">
        <f ca="1">Sheet1!P171+Sheet2!P171</f>
        <v>202432.96145454544</v>
      </c>
      <c r="Q27" s="3">
        <f ca="1">Sheet1!Q171+Sheet2!Q171</f>
        <v>202432.96145454544</v>
      </c>
      <c r="R27" s="3">
        <f ca="1">Sheet1!R171+Sheet2!R171</f>
        <v>202433.07927272725</v>
      </c>
      <c r="S27" s="3">
        <f ca="1">Sheet1!S171+Sheet2!S171</f>
        <v>217631.27781818178</v>
      </c>
      <c r="T27" s="3">
        <f ca="1">Sheet1!T171+Sheet2!T171</f>
        <v>245294.97381818178</v>
      </c>
      <c r="U27" s="3">
        <f ca="1">Sheet1!U171+Sheet2!U171</f>
        <v>275691.37090909085</v>
      </c>
      <c r="V27" s="3">
        <f ca="1">Sheet1!V171+Sheet2!V171</f>
        <v>336466.62327272724</v>
      </c>
      <c r="W27" s="3">
        <f ca="1">Sheet1!W171+Sheet2!W171</f>
        <v>427655.81454545446</v>
      </c>
      <c r="X27" s="3">
        <f ca="1">Sheet1!X171+Sheet2!X171</f>
        <v>512419.45090909081</v>
      </c>
      <c r="Y27" s="3">
        <f ca="1">Sheet1!Y171+Sheet2!Y171</f>
        <v>512419.45090909081</v>
      </c>
      <c r="Z27" s="3">
        <f ca="1">Sheet1!Z171+Sheet2!Z171</f>
        <v>512419.45090909081</v>
      </c>
      <c r="AA27" s="3">
        <f ca="1">Sheet1!AA171+Sheet2!AA171</f>
        <v>512419.45090909081</v>
      </c>
      <c r="AB27" s="3">
        <f ca="1">Sheet1!AB171+Sheet2!AB171</f>
        <v>512419.45090909081</v>
      </c>
      <c r="AC27" s="3">
        <f ca="1">Sheet1!AC171+Sheet2!AC171</f>
        <v>512419.45090909081</v>
      </c>
      <c r="AD27" s="3">
        <f ca="1">Sheet1!AD171+Sheet2!AD171</f>
        <v>512420.06618181814</v>
      </c>
      <c r="AE27" s="3">
        <f ca="1">Sheet1!AE171+Sheet2!AE171</f>
        <v>529760.63781818165</v>
      </c>
      <c r="AF27" s="3">
        <f ca="1">Sheet1!AF171+Sheet2!AF171</f>
        <v>570507.08727272728</v>
      </c>
      <c r="AG27" s="3">
        <f ca="1">Sheet1!AG171+Sheet2!AG171</f>
        <v>574791.83345454535</v>
      </c>
      <c r="AH27" s="3">
        <f ca="1">Sheet1!AH171+Sheet2!AH171</f>
        <v>572340.27272727294</v>
      </c>
      <c r="AI27" s="3">
        <f ca="1">Sheet1!AI171+Sheet2!AI171</f>
        <v>585194.51127272716</v>
      </c>
      <c r="AJ27" s="3">
        <f ca="1">Sheet1!AJ171+Sheet2!AJ171</f>
        <v>577012.69309090893</v>
      </c>
      <c r="AK27" s="3">
        <f ca="1">Sheet1!AK171+Sheet2!AK171</f>
        <v>577012.69309090893</v>
      </c>
      <c r="AL27" s="3">
        <f ca="1">Sheet1!AL171+Sheet2!AL171</f>
        <v>548960.773090909</v>
      </c>
      <c r="AM27" s="3">
        <f ca="1">Sheet1!AM171+Sheet2!AM171</f>
        <v>548960.773090909</v>
      </c>
      <c r="AN27" s="3">
        <f ca="1">Sheet1!AN171+Sheet2!AN171</f>
        <v>463402.38763636356</v>
      </c>
      <c r="AO27" s="3">
        <f ca="1">Sheet1!AO171+Sheet2!AO171</f>
        <v>463402.38763636356</v>
      </c>
      <c r="AP27" s="3">
        <f ca="1">Sheet1!AP171+Sheet2!AP171</f>
        <v>250909.54690909092</v>
      </c>
      <c r="AQ27" s="3">
        <f ca="1">Sheet1!AQ171+Sheet2!AQ171</f>
        <v>253051.91999999995</v>
      </c>
      <c r="AR27" s="3">
        <f ca="1">Sheet1!AR171+Sheet2!AR171</f>
        <v>101688.28363636362</v>
      </c>
      <c r="AS27" s="3">
        <f ca="1">Sheet1!AS171+Sheet2!AS171</f>
        <v>101688.28363636362</v>
      </c>
      <c r="AT27" s="3">
        <f ca="1">Sheet1!AT171+Sheet2!AT171</f>
        <v>101688.28363636362</v>
      </c>
      <c r="AU27" s="3">
        <f ca="1">Sheet1!AU171+Sheet2!AU171</f>
        <v>101688.28363636362</v>
      </c>
      <c r="AV27" s="3">
        <f ca="1">Sheet1!AV171+Sheet2!AV171</f>
        <v>101688.28363636362</v>
      </c>
      <c r="AW27" s="3">
        <f ca="1">Sheet1!AW171+Sheet2!AW171</f>
        <v>101688.28363636362</v>
      </c>
      <c r="AX27" s="3">
        <f ca="1">Sheet1!AX171+Sheet2!AX171</f>
        <v>73636.363636363618</v>
      </c>
      <c r="AY27" s="3">
        <f ca="1">Sheet1!AY171+Sheet2!AY171</f>
        <v>73636.363636363618</v>
      </c>
      <c r="AZ27" s="3">
        <f ca="1">Sheet1!AZ171+Sheet2!AZ171</f>
        <v>0</v>
      </c>
      <c r="BA27" s="3" t="e">
        <f ca="1">Sheet1!BA171+Sheet2!BA171</f>
        <v>#DIV/0!</v>
      </c>
      <c r="BB27" s="3">
        <f ca="1">Sheet1!BB171+Sheet2!BB171</f>
        <v>7032082.840987389</v>
      </c>
      <c r="BC27" s="3">
        <f ca="1">Sheet1!BC171+Sheet2!BC171</f>
        <v>0</v>
      </c>
      <c r="BD27" s="3">
        <f ca="1">Sheet1!BD171+Sheet2!BD171</f>
        <v>0</v>
      </c>
      <c r="BE27" s="3">
        <f ca="1">Sheet1!BE171+Sheet2!BE171</f>
        <v>0</v>
      </c>
      <c r="BF27" s="3">
        <f ca="1">Sheet1!BF171+Sheet2!BF171</f>
        <v>0</v>
      </c>
      <c r="BG27" s="3">
        <f ca="1">Sheet1!BG171+Sheet2!BG171</f>
        <v>0</v>
      </c>
      <c r="BH27" s="3">
        <f ca="1">Sheet1!BH171+Sheet2!BH171</f>
        <v>0</v>
      </c>
      <c r="BI27" s="3">
        <f ca="1">Sheet1!BI171+Sheet2!BI171</f>
        <v>0</v>
      </c>
      <c r="BJ27" s="3">
        <f ca="1">Sheet1!BJ171+Sheet2!BJ171</f>
        <v>0</v>
      </c>
      <c r="BK27" s="3">
        <f ca="1">Sheet1!BK171+Sheet2!BK171</f>
        <v>0</v>
      </c>
      <c r="BL27" s="3">
        <f ca="1">Sheet1!BL171+Sheet2!BL171</f>
        <v>0</v>
      </c>
      <c r="BM27" s="3">
        <f ca="1">Sheet1!BM171+Sheet2!BM171</f>
        <v>0</v>
      </c>
      <c r="BN27" s="3">
        <f ca="1">Sheet1!BN171+Sheet2!BN171</f>
        <v>0</v>
      </c>
      <c r="BO27" s="3">
        <f ca="1">Sheet1!BO171+Sheet2!BO171</f>
        <v>0</v>
      </c>
      <c r="BP27" s="3">
        <f ca="1">Sheet1!BP171+Sheet2!BP171</f>
        <v>0</v>
      </c>
      <c r="BQ27" s="3">
        <f ca="1">Sheet1!BQ171+Sheet2!BQ171</f>
        <v>0</v>
      </c>
      <c r="BR27" s="3">
        <f ca="1">Sheet1!BR171+Sheet2!BR171</f>
        <v>0</v>
      </c>
      <c r="BS27" s="3">
        <f ca="1">Sheet1!BS171+Sheet2!BS171</f>
        <v>0</v>
      </c>
      <c r="BT27" s="3">
        <f ca="1">Sheet1!BT171+Sheet2!BT171</f>
        <v>0</v>
      </c>
      <c r="BU27" s="3">
        <f ca="1">Sheet1!BU171+Sheet2!BU171</f>
        <v>0</v>
      </c>
      <c r="BV27" s="3">
        <f ca="1">Sheet1!BV171+Sheet2!BV171</f>
        <v>0</v>
      </c>
      <c r="BW27" s="3">
        <f ca="1">Sheet1!BW171+Sheet2!BW171</f>
        <v>0</v>
      </c>
      <c r="BX27" s="3">
        <f ca="1">Sheet1!BX171+Sheet2!BX171</f>
        <v>0</v>
      </c>
      <c r="BY27" s="3">
        <f ca="1">Sheet1!BY171+Sheet2!BY171</f>
        <v>0</v>
      </c>
      <c r="BZ27" s="3">
        <f ca="1">Sheet1!BZ171+Sheet2!BZ171</f>
        <v>0</v>
      </c>
      <c r="CA27" s="3">
        <f ca="1">Sheet1!CA171+Sheet2!CA171</f>
        <v>0</v>
      </c>
      <c r="CB27" s="3">
        <f ca="1">Sheet1!CB171+Sheet2!CB171</f>
        <v>0</v>
      </c>
      <c r="CC27" s="3">
        <f ca="1">Sheet1!CC171+Sheet2!CC171</f>
        <v>0</v>
      </c>
      <c r="CD27" s="3">
        <f ca="1">Sheet1!CD171+Sheet2!CD171</f>
        <v>0</v>
      </c>
      <c r="CE27" s="3">
        <f ca="1">Sheet1!CE171+Sheet2!CE171</f>
        <v>0</v>
      </c>
      <c r="CF27" s="3">
        <f ca="1">Sheet1!CF171+Sheet2!CF171</f>
        <v>0</v>
      </c>
      <c r="CG27" s="3">
        <f>Sheet1!CG171+Sheet2!CG171</f>
        <v>0</v>
      </c>
      <c r="CH27" s="3">
        <f>Sheet1!CH171+Sheet2!CH171</f>
        <v>0</v>
      </c>
      <c r="CI27" s="3">
        <f>Sheet1!CI171+Sheet2!CI171</f>
        <v>0</v>
      </c>
      <c r="CJ27" s="3">
        <f>Sheet1!CJ171+Sheet2!CJ171</f>
        <v>0</v>
      </c>
      <c r="CK27" s="3">
        <f>Sheet1!CK171+Sheet2!CK171</f>
        <v>0</v>
      </c>
      <c r="CL27" s="3">
        <f>Sheet1!CL171+Sheet2!CL171</f>
        <v>0</v>
      </c>
      <c r="CM27" s="3">
        <f>Sheet1!CM171+Sheet2!CM171</f>
        <v>0</v>
      </c>
      <c r="CN27" s="3">
        <f>Sheet1!CN171+Sheet2!CN171</f>
        <v>0</v>
      </c>
      <c r="CO27" s="3">
        <f>Sheet1!CO171+Sheet2!CO171</f>
        <v>0</v>
      </c>
      <c r="CP27" s="3">
        <f>Sheet1!CP171+Sheet2!CP171</f>
        <v>0</v>
      </c>
    </row>
    <row r="28" spans="1:94">
      <c r="A28" s="68" t="s">
        <v>275</v>
      </c>
      <c r="B28" t="s">
        <v>190</v>
      </c>
      <c r="D28" s="3">
        <f ca="1">Sheet1!D194+Sheet1!D195+Sheet2!D194+Sheet2!D195</f>
        <v>0</v>
      </c>
      <c r="E28" s="3">
        <f ca="1">Sheet1!E194+Sheet1!E195+Sheet2!E194+Sheet2!E195</f>
        <v>0</v>
      </c>
      <c r="F28" s="3">
        <f ca="1">Sheet1!F194+Sheet1!F195+Sheet2!F194+Sheet2!F195</f>
        <v>0</v>
      </c>
      <c r="G28" s="3">
        <f ca="1">Sheet1!G194+Sheet1!G195+Sheet2!G194+Sheet2!G195</f>
        <v>0</v>
      </c>
      <c r="H28" s="3">
        <f ca="1">Sheet1!H194+Sheet1!H195+Sheet2!H194+Sheet2!H195</f>
        <v>89256.109090909085</v>
      </c>
      <c r="I28" s="3">
        <f ca="1">Sheet1!I194+Sheet1!I195+Sheet2!I194+Sheet2!I195</f>
        <v>89256.109090909085</v>
      </c>
      <c r="J28" s="3">
        <f ca="1">Sheet1!J194+Sheet1!J195+Sheet2!J194+Sheet2!J195</f>
        <v>385586.50909090904</v>
      </c>
      <c r="K28" s="3">
        <f ca="1">Sheet1!K194+Sheet1!K195+Sheet2!K194+Sheet2!K195</f>
        <v>385586.50909090904</v>
      </c>
      <c r="L28" s="3">
        <f ca="1">Sheet1!L194+Sheet1!L195+Sheet2!L194+Sheet2!L195</f>
        <v>1097850.4363636363</v>
      </c>
      <c r="M28" s="3">
        <f ca="1">Sheet1!M194+Sheet1!M195+Sheet2!M194+Sheet2!M195</f>
        <v>1097850.4363636363</v>
      </c>
      <c r="N28" s="3">
        <f ca="1">Sheet1!N194+Sheet1!N195+Sheet2!N194+Sheet2!N195</f>
        <v>1686941.3454545452</v>
      </c>
      <c r="O28" s="3">
        <f ca="1">Sheet1!O194+Sheet1!O195+Sheet2!O194+Sheet2!O195</f>
        <v>1686941.3454545452</v>
      </c>
      <c r="P28" s="3">
        <f ca="1">Sheet1!P194+Sheet1!P195+Sheet2!P194+Sheet2!P195</f>
        <v>1686941.3454545452</v>
      </c>
      <c r="Q28" s="3">
        <f ca="1">Sheet1!Q194+Sheet1!Q195+Sheet2!Q194+Sheet2!Q195</f>
        <v>1686941.3454545452</v>
      </c>
      <c r="R28" s="3">
        <f ca="1">Sheet1!R194+Sheet1!R195+Sheet2!R194+Sheet2!R195</f>
        <v>1686942.3272727272</v>
      </c>
      <c r="S28" s="3">
        <f ca="1">Sheet1!S194+Sheet1!S195+Sheet2!S194+Sheet2!S195</f>
        <v>1813593.9818181815</v>
      </c>
      <c r="T28" s="3">
        <f ca="1">Sheet1!T194+Sheet1!T195+Sheet2!T194+Sheet2!T195</f>
        <v>2044124.7818181815</v>
      </c>
      <c r="U28" s="3">
        <f ca="1">Sheet1!U194+Sheet1!U195+Sheet2!U194+Sheet2!U195</f>
        <v>2297428.0909090908</v>
      </c>
      <c r="V28" s="3">
        <f ca="1">Sheet1!V194+Sheet1!V195+Sheet2!V194+Sheet2!V195</f>
        <v>2803888.5272727273</v>
      </c>
      <c r="W28" s="3">
        <f ca="1">Sheet1!W194+Sheet1!W195+Sheet2!W194+Sheet2!W195</f>
        <v>3563798.4545454541</v>
      </c>
      <c r="X28" s="3">
        <f ca="1">Sheet1!X194+Sheet1!X195+Sheet2!X194+Sheet2!X195</f>
        <v>4270162.0909090899</v>
      </c>
      <c r="Y28" s="3">
        <f ca="1">Sheet1!Y194+Sheet1!Y195+Sheet2!Y194+Sheet2!Y195</f>
        <v>4270162.0909090899</v>
      </c>
      <c r="Z28" s="3">
        <f ca="1">Sheet1!Z194+Sheet1!Z195+Sheet2!Z194+Sheet2!Z195</f>
        <v>4270162.0909090899</v>
      </c>
      <c r="AA28" s="3">
        <f ca="1">Sheet1!AA194+Sheet1!AA195+Sheet2!AA194+Sheet2!AA195</f>
        <v>4270162.0909090899</v>
      </c>
      <c r="AB28" s="3">
        <f ca="1">Sheet1!AB194+Sheet1!AB195+Sheet2!AB194+Sheet2!AB195</f>
        <v>4270162.0909090899</v>
      </c>
      <c r="AC28" s="3">
        <f ca="1">Sheet1!AC194+Sheet1!AC195+Sheet2!AC194+Sheet2!AC195</f>
        <v>4270162.0909090899</v>
      </c>
      <c r="AD28" s="3">
        <f ca="1">Sheet1!AD194+Sheet1!AD195+Sheet2!AD194+Sheet2!AD195</f>
        <v>4270167.2181818178</v>
      </c>
      <c r="AE28" s="3">
        <f ca="1">Sheet1!AE194+Sheet1!AE195+Sheet2!AE194+Sheet2!AE195</f>
        <v>4414671.9818181805</v>
      </c>
      <c r="AF28" s="3">
        <f ca="1">Sheet1!AF194+Sheet1!AF195+Sheet2!AF194+Sheet2!AF195</f>
        <v>4754225.7272727275</v>
      </c>
      <c r="AG28" s="3">
        <f ca="1">Sheet1!AG194+Sheet1!AG195+Sheet2!AG194+Sheet2!AG195</f>
        <v>4789931.9454545453</v>
      </c>
      <c r="AH28" s="3">
        <f ca="1">Sheet1!AH194+Sheet1!AH195+Sheet2!AH194+Sheet2!AH195</f>
        <v>4769502.2727272743</v>
      </c>
      <c r="AI28" s="3">
        <f ca="1">Sheet1!AI194+Sheet1!AI195+Sheet2!AI194+Sheet2!AI195</f>
        <v>4876620.9272727268</v>
      </c>
      <c r="AJ28" s="3">
        <f ca="1">Sheet1!AJ194+Sheet1!AJ195+Sheet2!AJ194+Sheet2!AJ195</f>
        <v>4808439.1090909084</v>
      </c>
      <c r="AK28" s="3">
        <f ca="1">Sheet1!AK194+Sheet1!AK195+Sheet2!AK194+Sheet2!AK195</f>
        <v>4808439.1090909084</v>
      </c>
      <c r="AL28" s="3">
        <f ca="1">Sheet1!AL194+Sheet1!AL195+Sheet2!AL194+Sheet2!AL195</f>
        <v>4574673.1090909084</v>
      </c>
      <c r="AM28" s="3">
        <f ca="1">Sheet1!AM194+Sheet1!AM195+Sheet2!AM194+Sheet2!AM195</f>
        <v>4574673.1090909084</v>
      </c>
      <c r="AN28" s="3">
        <f ca="1">Sheet1!AN194+Sheet1!AN195+Sheet2!AN194+Sheet2!AN195</f>
        <v>3861686.5636363635</v>
      </c>
      <c r="AO28" s="3">
        <f ca="1">Sheet1!AO194+Sheet1!AO195+Sheet2!AO194+Sheet2!AO195</f>
        <v>3861686.5636363635</v>
      </c>
      <c r="AP28" s="3">
        <f ca="1">Sheet1!AP194+Sheet1!AP195+Sheet2!AP194+Sheet2!AP195</f>
        <v>2090912.8909090909</v>
      </c>
      <c r="AQ28" s="3">
        <f ca="1">Sheet1!AQ194+Sheet1!AQ195+Sheet2!AQ194+Sheet2!AQ195</f>
        <v>2108765.9999999995</v>
      </c>
      <c r="AR28" s="3">
        <f ca="1">Sheet1!AR194+Sheet1!AR195+Sheet2!AR194+Sheet2!AR195</f>
        <v>847402.36363636353</v>
      </c>
      <c r="AS28" s="3">
        <f ca="1">Sheet1!AS194+Sheet1!AS195+Sheet2!AS194+Sheet2!AS195</f>
        <v>847402.36363636353</v>
      </c>
      <c r="AT28" s="3">
        <f ca="1">Sheet1!AT194+Sheet1!AT195+Sheet2!AT194+Sheet2!AT195</f>
        <v>847402.36363636353</v>
      </c>
      <c r="AU28" s="3">
        <f ca="1">Sheet1!AU194+Sheet1!AU195+Sheet2!AU194+Sheet2!AU195</f>
        <v>847402.36363636353</v>
      </c>
      <c r="AV28" s="3">
        <f ca="1">Sheet1!AV194+Sheet1!AV195+Sheet2!AV194+Sheet2!AV195</f>
        <v>847402.36363636353</v>
      </c>
      <c r="AW28" s="3">
        <f ca="1">Sheet1!AW194+Sheet1!AW195+Sheet2!AW194+Sheet2!AW195</f>
        <v>847402.36363636353</v>
      </c>
      <c r="AX28" s="3">
        <f ca="1">Sheet1!AX194+Sheet1!AX195+Sheet2!AX194+Sheet2!AX195</f>
        <v>613636.36363636353</v>
      </c>
      <c r="AY28" s="3">
        <f ca="1">Sheet1!AY194+Sheet1!AY195+Sheet2!AY194+Sheet2!AY195</f>
        <v>613636.36363636353</v>
      </c>
      <c r="AZ28" s="3">
        <f ca="1">Sheet1!AZ194+Sheet1!AZ195+Sheet2!AZ194+Sheet2!AZ195</f>
        <v>0</v>
      </c>
      <c r="BA28" s="3">
        <f ca="1">Sheet1!BA194+Sheet1!BA195+Sheet2!BA194+Sheet2!BA195</f>
        <v>0</v>
      </c>
      <c r="BB28" s="3">
        <f ca="1">Sheet1!BB194+Sheet1!BB195+Sheet2!BB194+Sheet2!BB195</f>
        <v>0</v>
      </c>
      <c r="BC28" s="3">
        <f ca="1">Sheet1!BC194+Sheet1!BC195+Sheet2!BC194+Sheet2!BC195</f>
        <v>0</v>
      </c>
      <c r="BD28" s="3">
        <f ca="1">Sheet1!BD194+Sheet1!BD195+Sheet2!BD194+Sheet2!BD195</f>
        <v>0</v>
      </c>
      <c r="BE28" s="3">
        <f ca="1">Sheet1!BE194+Sheet1!BE195+Sheet2!BE194+Sheet2!BE195</f>
        <v>0</v>
      </c>
      <c r="BF28" s="3" t="e">
        <f ca="1">Sheet1!BF194+Sheet1!BF195+Sheet2!BF194+Sheet2!BF195</f>
        <v>#DIV/0!</v>
      </c>
      <c r="BG28" s="3">
        <f ca="1">Sheet1!BG194+Sheet1!BG195+Sheet2!BG194+Sheet2!BG195</f>
        <v>0</v>
      </c>
      <c r="BH28" s="3">
        <f ca="1">Sheet1!BH194+Sheet1!BH195+Sheet2!BH194+Sheet2!BH195</f>
        <v>0</v>
      </c>
      <c r="BI28" s="3">
        <f ca="1">Sheet1!BI194+Sheet1!BI195+Sheet2!BI194+Sheet2!BI195</f>
        <v>0</v>
      </c>
      <c r="BJ28" s="3">
        <f ca="1">Sheet1!BJ194+Sheet1!BJ195+Sheet2!BJ194+Sheet2!BJ195</f>
        <v>0</v>
      </c>
      <c r="BK28" s="3">
        <f ca="1">Sheet1!BK194+Sheet1!BK195+Sheet2!BK194+Sheet2!BK195</f>
        <v>0</v>
      </c>
      <c r="BL28" s="3">
        <f ca="1">Sheet1!BL194+Sheet1!BL195+Sheet2!BL194+Sheet2!BL195</f>
        <v>0</v>
      </c>
      <c r="BM28" s="3">
        <f ca="1">Sheet1!BM194+Sheet1!BM195+Sheet2!BM194+Sheet2!BM195</f>
        <v>0</v>
      </c>
      <c r="BN28" s="3">
        <f ca="1">Sheet1!BN194+Sheet1!BN195+Sheet2!BN194+Sheet2!BN195</f>
        <v>0</v>
      </c>
      <c r="BO28" s="3">
        <f ca="1">Sheet1!BO194+Sheet1!BO195+Sheet2!BO194+Sheet2!BO195</f>
        <v>0</v>
      </c>
      <c r="BP28" s="3">
        <f ca="1">Sheet1!BP194+Sheet1!BP195+Sheet2!BP194+Sheet2!BP195</f>
        <v>0</v>
      </c>
      <c r="BQ28" s="3">
        <f ca="1">Sheet1!BQ194+Sheet1!BQ195+Sheet2!BQ194+Sheet2!BQ195</f>
        <v>0</v>
      </c>
      <c r="BR28" s="3">
        <f ca="1">Sheet1!BR194+Sheet1!BR195+Sheet2!BR194+Sheet2!BR195</f>
        <v>0</v>
      </c>
      <c r="BS28" s="3">
        <f ca="1">Sheet1!BS194+Sheet1!BS195+Sheet2!BS194+Sheet2!BS195</f>
        <v>0</v>
      </c>
      <c r="BT28" s="3">
        <f ca="1">Sheet1!BT194+Sheet1!BT195+Sheet2!BT194+Sheet2!BT195</f>
        <v>0</v>
      </c>
      <c r="BU28" s="3">
        <f ca="1">Sheet1!BU194+Sheet1!BU195+Sheet2!BU194+Sheet2!BU195</f>
        <v>0</v>
      </c>
      <c r="BV28" s="3">
        <f ca="1">Sheet1!BV194+Sheet1!BV195+Sheet2!BV194+Sheet2!BV195</f>
        <v>0</v>
      </c>
      <c r="BW28" s="3">
        <f ca="1">Sheet1!BW194+Sheet1!BW195+Sheet2!BW194+Sheet2!BW195</f>
        <v>0</v>
      </c>
      <c r="BX28" s="3">
        <f ca="1">Sheet1!BX194+Sheet1!BX195+Sheet2!BX194+Sheet2!BX195</f>
        <v>0</v>
      </c>
      <c r="BY28" s="3">
        <f ca="1">Sheet1!BY194+Sheet1!BY195+Sheet2!BY194+Sheet2!BY195</f>
        <v>0</v>
      </c>
      <c r="BZ28" s="3">
        <f ca="1">Sheet1!BZ194+Sheet1!BZ195+Sheet2!BZ194+Sheet2!BZ195</f>
        <v>0</v>
      </c>
      <c r="CA28" s="3">
        <f ca="1">Sheet1!CA194+Sheet1!CA195+Sheet2!CA194+Sheet2!CA195</f>
        <v>0</v>
      </c>
      <c r="CB28" s="3">
        <f ca="1">Sheet1!CB194+Sheet1!CB195+Sheet2!CB194+Sheet2!CB195</f>
        <v>0</v>
      </c>
      <c r="CC28" s="3">
        <f ca="1">Sheet1!CC194+Sheet1!CC195+Sheet2!CC194+Sheet2!CC195</f>
        <v>0</v>
      </c>
      <c r="CD28" s="3">
        <f ca="1">Sheet1!CD194+Sheet1!CD195+Sheet2!CD194+Sheet2!CD195</f>
        <v>0</v>
      </c>
      <c r="CE28" s="3">
        <f ca="1">Sheet1!CE194+Sheet1!CE195+Sheet2!CE194+Sheet2!CE195</f>
        <v>0</v>
      </c>
      <c r="CF28" s="3">
        <f ca="1">Sheet1!CF194+Sheet1!CF195+Sheet2!CF194+Sheet2!CF195</f>
        <v>0</v>
      </c>
      <c r="CG28" s="3">
        <f>Sheet1!CG194+Sheet1!CG195+Sheet2!CG194+Sheet2!CG195</f>
        <v>0</v>
      </c>
      <c r="CH28" s="3">
        <f>Sheet1!CH194+Sheet1!CH195+Sheet2!CH194+Sheet2!CH195</f>
        <v>0</v>
      </c>
      <c r="CI28" s="3">
        <f>Sheet1!CI194+Sheet1!CI195+Sheet2!CI194+Sheet2!CI195</f>
        <v>0</v>
      </c>
      <c r="CJ28" s="3">
        <f>Sheet1!CJ194+Sheet1!CJ195+Sheet2!CJ194+Sheet2!CJ195</f>
        <v>0</v>
      </c>
      <c r="CK28" s="3">
        <f>Sheet1!CK194+Sheet1!CK195+Sheet2!CK194+Sheet2!CK195</f>
        <v>0</v>
      </c>
      <c r="CL28" s="3">
        <f>Sheet1!CL194+Sheet1!CL195+Sheet2!CL194+Sheet2!CL195</f>
        <v>0</v>
      </c>
      <c r="CM28" s="3">
        <f>Sheet1!CM194+Sheet1!CM195+Sheet2!CM194+Sheet2!CM195</f>
        <v>0</v>
      </c>
      <c r="CN28" s="3">
        <f>Sheet1!CN194+Sheet1!CN195+Sheet2!CN194+Sheet2!CN195</f>
        <v>0</v>
      </c>
      <c r="CO28" s="3">
        <f>Sheet1!CO194+Sheet1!CO195+Sheet2!CO194+Sheet2!CO195</f>
        <v>0</v>
      </c>
      <c r="CP28" s="3">
        <f>Sheet1!CP194+Sheet1!CP195+Sheet2!CP194+Sheet2!CP195</f>
        <v>0</v>
      </c>
    </row>
    <row r="29" spans="1:94">
      <c r="A29" s="68" t="s">
        <v>276</v>
      </c>
      <c r="B29" t="s">
        <v>203</v>
      </c>
      <c r="D29" s="3">
        <f ca="1">Sheet1!D218+Sheet1!D219+Sheet2!D218+Sheet2!D219</f>
        <v>0</v>
      </c>
      <c r="E29" s="3">
        <f ca="1">Sheet1!E218+Sheet1!E219+Sheet2!E218+Sheet2!E219</f>
        <v>0</v>
      </c>
      <c r="F29" s="3">
        <f ca="1">Sheet1!F218+Sheet1!F219+Sheet2!F218+Sheet2!F219</f>
        <v>0</v>
      </c>
      <c r="G29" s="3">
        <f ca="1">Sheet1!G218+Sheet1!G219+Sheet2!G218+Sheet2!G219</f>
        <v>0</v>
      </c>
      <c r="H29" s="3">
        <f ca="1">Sheet1!H218+Sheet1!H219+Sheet2!H218+Sheet2!H219</f>
        <v>94388.335363636375</v>
      </c>
      <c r="I29" s="3">
        <f ca="1">Sheet1!I218+Sheet1!I219+Sheet2!I218+Sheet2!I219</f>
        <v>94388.335363636375</v>
      </c>
      <c r="J29" s="3">
        <f ca="1">Sheet1!J218+Sheet1!J219+Sheet2!J218+Sheet2!J219</f>
        <v>407757.73336363636</v>
      </c>
      <c r="K29" s="3">
        <f ca="1">Sheet1!K218+Sheet1!K219+Sheet2!K218+Sheet2!K219</f>
        <v>407757.73336363636</v>
      </c>
      <c r="L29" s="3">
        <f ca="1">Sheet1!L218+Sheet1!L219+Sheet2!L218+Sheet2!L219</f>
        <v>1160976.8364545451</v>
      </c>
      <c r="M29" s="3">
        <f ca="1">Sheet1!M218+Sheet1!M219+Sheet2!M218+Sheet2!M219</f>
        <v>1160976.8364545451</v>
      </c>
      <c r="N29" s="3">
        <f ca="1">Sheet1!N218+Sheet1!N219+Sheet2!N218+Sheet2!N219</f>
        <v>1783940.4728181819</v>
      </c>
      <c r="O29" s="3">
        <f ca="1">Sheet1!O218+Sheet1!O219+Sheet2!O218+Sheet2!O219</f>
        <v>1783940.4728181819</v>
      </c>
      <c r="P29" s="3">
        <f ca="1">Sheet1!P218+Sheet1!P219+Sheet2!P218+Sheet2!P219</f>
        <v>1783940.4728181819</v>
      </c>
      <c r="Q29" s="3">
        <f ca="1">Sheet1!Q218+Sheet1!Q219+Sheet2!Q218+Sheet2!Q219</f>
        <v>1783940.4728181819</v>
      </c>
      <c r="R29" s="3">
        <f ca="1">Sheet1!R218+Sheet1!R219+Sheet2!R218+Sheet2!R219</f>
        <v>1783941.5110909091</v>
      </c>
      <c r="S29" s="3">
        <f ca="1">Sheet1!S218+Sheet1!S219+Sheet2!S218+Sheet2!S219</f>
        <v>1917875.6357727272</v>
      </c>
      <c r="T29" s="3">
        <f ca="1">Sheet1!T218+Sheet1!T219+Sheet2!T218+Sheet2!T219</f>
        <v>2161661.956772727</v>
      </c>
      <c r="U29" s="3">
        <f ca="1">Sheet1!U218+Sheet1!U219+Sheet2!U218+Sheet2!U219</f>
        <v>2429530.2061363636</v>
      </c>
      <c r="V29" s="3">
        <f ca="1">Sheet1!V218+Sheet1!V219+Sheet2!V218+Sheet2!V219</f>
        <v>2965112.1175909094</v>
      </c>
      <c r="W29" s="3">
        <f ca="1">Sheet1!W218+Sheet1!W219+Sheet2!W218+Sheet2!W219</f>
        <v>3768716.8656818182</v>
      </c>
      <c r="X29" s="3">
        <f ca="1">Sheet1!X218+Sheet1!X219+Sheet2!X218+Sheet2!X219</f>
        <v>4515696.4111363636</v>
      </c>
      <c r="Y29" s="3">
        <f ca="1">Sheet1!Y218+Sheet1!Y219+Sheet2!Y218+Sheet2!Y219</f>
        <v>4515696.4111363636</v>
      </c>
      <c r="Z29" s="3">
        <f ca="1">Sheet1!Z218+Sheet1!Z219+Sheet2!Z218+Sheet2!Z219</f>
        <v>4515696.4111363636</v>
      </c>
      <c r="AA29" s="3">
        <f ca="1">Sheet1!AA218+Sheet1!AA219+Sheet2!AA218+Sheet2!AA219</f>
        <v>4515696.4111363636</v>
      </c>
      <c r="AB29" s="3">
        <f ca="1">Sheet1!AB218+Sheet1!AB219+Sheet2!AB218+Sheet2!AB219</f>
        <v>4515696.4111363636</v>
      </c>
      <c r="AC29" s="3">
        <f ca="1">Sheet1!AC218+Sheet1!AC219+Sheet2!AC218+Sheet2!AC219</f>
        <v>4515696.4111363636</v>
      </c>
      <c r="AD29" s="3">
        <f ca="1">Sheet1!AD218+Sheet1!AD219+Sheet2!AD218+Sheet2!AD219</f>
        <v>4515701.8332272731</v>
      </c>
      <c r="AE29" s="3">
        <f ca="1">Sheet1!AE218+Sheet1!AE219+Sheet2!AE218+Sheet2!AE219</f>
        <v>4668515.6207727268</v>
      </c>
      <c r="AF29" s="3">
        <f ca="1">Sheet1!AF218+Sheet1!AF219+Sheet2!AF218+Sheet2!AF219</f>
        <v>5027593.7065909104</v>
      </c>
      <c r="AG29" s="3">
        <f ca="1">Sheet1!AG218+Sheet1!AG219+Sheet2!AG218+Sheet2!AG219</f>
        <v>5065353.0323181814</v>
      </c>
      <c r="AH29" s="3">
        <f ca="1">Sheet1!AH218+Sheet1!AH219+Sheet2!AH218+Sheet2!AH219</f>
        <v>5043748.6534090918</v>
      </c>
      <c r="AI29" s="3">
        <f ca="1">Sheet1!AI218+Sheet1!AI219+Sheet2!AI218+Sheet2!AI219</f>
        <v>5157026.6305909082</v>
      </c>
      <c r="AJ29" s="3">
        <f ca="1">Sheet1!AJ218+Sheet1!AJ219+Sheet2!AJ218+Sheet2!AJ219</f>
        <v>5084924.3578636367</v>
      </c>
      <c r="AK29" s="3">
        <f ca="1">Sheet1!AK218+Sheet1!AK219+Sheet2!AK218+Sheet2!AK219</f>
        <v>5084924.3578636367</v>
      </c>
      <c r="AL29" s="3">
        <f ca="1">Sheet1!AL218+Sheet1!AL219+Sheet2!AL218+Sheet2!AL219</f>
        <v>4837716.8128636368</v>
      </c>
      <c r="AM29" s="3">
        <f ca="1">Sheet1!AM218+Sheet1!AM219+Sheet2!AM218+Sheet2!AM219</f>
        <v>4837716.8128636368</v>
      </c>
      <c r="AN29" s="3">
        <f ca="1">Sheet1!AN218+Sheet1!AN219+Sheet2!AN218+Sheet2!AN219</f>
        <v>4083733.5410454553</v>
      </c>
      <c r="AO29" s="3">
        <f ca="1">Sheet1!AO218+Sheet1!AO219+Sheet2!AO218+Sheet2!AO219</f>
        <v>4083733.5410454553</v>
      </c>
      <c r="AP29" s="3">
        <f ca="1">Sheet1!AP218+Sheet1!AP219+Sheet2!AP218+Sheet2!AP219</f>
        <v>2211140.382136364</v>
      </c>
      <c r="AQ29" s="3">
        <f ca="1">Sheet1!AQ218+Sheet1!AQ219+Sheet2!AQ218+Sheet2!AQ219</f>
        <v>2230020.0449999999</v>
      </c>
      <c r="AR29" s="3">
        <f ca="1">Sheet1!AR218+Sheet1!AR219+Sheet2!AR218+Sheet2!AR219</f>
        <v>896127.99954545451</v>
      </c>
      <c r="AS29" s="3">
        <f ca="1">Sheet1!AS218+Sheet1!AS219+Sheet2!AS218+Sheet2!AS219</f>
        <v>896127.99954545451</v>
      </c>
      <c r="AT29" s="3">
        <f ca="1">Sheet1!AT218+Sheet1!AT219+Sheet2!AT218+Sheet2!AT219</f>
        <v>896127.99954545451</v>
      </c>
      <c r="AU29" s="3">
        <f ca="1">Sheet1!AU218+Sheet1!AU219+Sheet2!AU218+Sheet2!AU219</f>
        <v>896127.99954545451</v>
      </c>
      <c r="AV29" s="3">
        <f ca="1">Sheet1!AV218+Sheet1!AV219+Sheet2!AV218+Sheet2!AV219</f>
        <v>896127.99954545451</v>
      </c>
      <c r="AW29" s="3">
        <f ca="1">Sheet1!AW218+Sheet1!AW219+Sheet2!AW218+Sheet2!AW219</f>
        <v>896127.99954545451</v>
      </c>
      <c r="AX29" s="3">
        <f ca="1">Sheet1!AX218+Sheet1!AX219+Sheet2!AX218+Sheet2!AX219</f>
        <v>648920.45454545459</v>
      </c>
      <c r="AY29" s="3">
        <f ca="1">Sheet1!AY218+Sheet1!AY219+Sheet2!AY218+Sheet2!AY219</f>
        <v>648920.45454545459</v>
      </c>
      <c r="AZ29" s="3">
        <f ca="1">Sheet1!AZ218+Sheet1!AZ219+Sheet2!AZ218+Sheet2!AZ219</f>
        <v>0</v>
      </c>
      <c r="BA29" s="3" t="e">
        <f ca="1">Sheet1!BA218+Sheet1!BA219+Sheet2!BA218+Sheet2!BA219</f>
        <v>#DIV/0!</v>
      </c>
      <c r="BB29" s="3">
        <f ca="1">Sheet1!BB218+Sheet1!BB219+Sheet2!BB218+Sheet2!BB219</f>
        <v>-3955546.5980554065</v>
      </c>
      <c r="BC29" s="3">
        <f ca="1">Sheet1!BC218+Sheet1!BC219+Sheet2!BC218+Sheet2!BC219</f>
        <v>0</v>
      </c>
      <c r="BD29" s="3">
        <f ca="1">Sheet1!BD218+Sheet1!BD219+Sheet2!BD218+Sheet2!BD219</f>
        <v>0</v>
      </c>
      <c r="BE29" s="3">
        <f ca="1">Sheet1!BE218+Sheet1!BE219+Sheet2!BE218+Sheet2!BE219</f>
        <v>0</v>
      </c>
      <c r="BF29" s="3" t="e">
        <f ca="1">Sheet1!BF218+Sheet1!BF219+Sheet2!BF218+Sheet2!BF219</f>
        <v>#DIV/0!</v>
      </c>
      <c r="BG29" s="3">
        <f ca="1">Sheet1!BG218+Sheet1!BG219+Sheet2!BG218+Sheet2!BG219</f>
        <v>0</v>
      </c>
      <c r="BH29" s="3">
        <f ca="1">Sheet1!BH218+Sheet1!BH219+Sheet2!BH218+Sheet2!BH219</f>
        <v>0</v>
      </c>
      <c r="BI29" s="3">
        <f ca="1">Sheet1!BI218+Sheet1!BI219+Sheet2!BI218+Sheet2!BI219</f>
        <v>0</v>
      </c>
      <c r="BJ29" s="3">
        <f ca="1">Sheet1!BJ218+Sheet1!BJ219+Sheet2!BJ218+Sheet2!BJ219</f>
        <v>0</v>
      </c>
      <c r="BK29" s="3">
        <f ca="1">Sheet1!BK218+Sheet1!BK219+Sheet2!BK218+Sheet2!BK219</f>
        <v>0</v>
      </c>
      <c r="BL29" s="3">
        <f ca="1">Sheet1!BL218+Sheet1!BL219+Sheet2!BL218+Sheet2!BL219</f>
        <v>0</v>
      </c>
      <c r="BM29" s="3">
        <f ca="1">Sheet1!BM218+Sheet1!BM219+Sheet2!BM218+Sheet2!BM219</f>
        <v>0</v>
      </c>
      <c r="BN29" s="3">
        <f ca="1">Sheet1!BN218+Sheet1!BN219+Sheet2!BN218+Sheet2!BN219</f>
        <v>0</v>
      </c>
      <c r="BO29" s="3">
        <f ca="1">Sheet1!BO218+Sheet1!BO219+Sheet2!BO218+Sheet2!BO219</f>
        <v>0</v>
      </c>
      <c r="BP29" s="3">
        <f ca="1">Sheet1!BP218+Sheet1!BP219+Sheet2!BP218+Sheet2!BP219</f>
        <v>0</v>
      </c>
      <c r="BQ29" s="3">
        <f ca="1">Sheet1!BQ218+Sheet1!BQ219+Sheet2!BQ218+Sheet2!BQ219</f>
        <v>0</v>
      </c>
      <c r="BR29" s="3" t="e">
        <f ca="1">Sheet1!BR218+Sheet1!BR219+Sheet2!BR218+Sheet2!BR219</f>
        <v>#DIV/0!</v>
      </c>
      <c r="BS29" s="3">
        <f ca="1">Sheet1!BS218+Sheet1!BS219+Sheet2!BS218+Sheet2!BS219</f>
        <v>0</v>
      </c>
      <c r="BT29" s="3">
        <f ca="1">Sheet1!BT218+Sheet1!BT219+Sheet2!BT218+Sheet2!BT219</f>
        <v>0</v>
      </c>
      <c r="BU29" s="3">
        <f ca="1">Sheet1!BU218+Sheet1!BU219+Sheet2!BU218+Sheet2!BU219</f>
        <v>0</v>
      </c>
      <c r="BV29" s="3">
        <f ca="1">Sheet1!BV218+Sheet1!BV219+Sheet2!BV218+Sheet2!BV219</f>
        <v>0</v>
      </c>
      <c r="BW29" s="3">
        <f ca="1">Sheet1!BW218+Sheet1!BW219+Sheet2!BW218+Sheet2!BW219</f>
        <v>0</v>
      </c>
      <c r="BX29" s="3">
        <f ca="1">Sheet1!BX218+Sheet1!BX219+Sheet2!BX218+Sheet2!BX219</f>
        <v>0</v>
      </c>
      <c r="BY29" s="3">
        <f ca="1">Sheet1!BY218+Sheet1!BY219+Sheet2!BY218+Sheet2!BY219</f>
        <v>0</v>
      </c>
      <c r="BZ29" s="3">
        <f ca="1">Sheet1!BZ218+Sheet1!BZ219+Sheet2!BZ218+Sheet2!BZ219</f>
        <v>0</v>
      </c>
      <c r="CA29" s="3">
        <f ca="1">Sheet1!CA218+Sheet1!CA219+Sheet2!CA218+Sheet2!CA219</f>
        <v>0</v>
      </c>
      <c r="CB29" s="3">
        <f ca="1">Sheet1!CB218+Sheet1!CB219+Sheet2!CB218+Sheet2!CB219</f>
        <v>0</v>
      </c>
      <c r="CC29" s="3">
        <f ca="1">Sheet1!CC218+Sheet1!CC219+Sheet2!CC218+Sheet2!CC219</f>
        <v>0</v>
      </c>
      <c r="CD29" s="3">
        <f ca="1">Sheet1!CD218+Sheet1!CD219+Sheet2!CD218+Sheet2!CD219</f>
        <v>0</v>
      </c>
      <c r="CE29" s="3">
        <f ca="1">Sheet1!CE218+Sheet1!CE219+Sheet2!CE218+Sheet2!CE219</f>
        <v>0</v>
      </c>
      <c r="CF29" s="3">
        <f ca="1">Sheet1!CF218+Sheet1!CF219+Sheet2!CF218+Sheet2!CF219</f>
        <v>0</v>
      </c>
      <c r="CG29" s="3">
        <f ca="1">Sheet1!CG218+Sheet1!CG219+Sheet2!CG218+Sheet2!CG219</f>
        <v>0</v>
      </c>
      <c r="CH29" s="3">
        <f>Sheet1!CH218+Sheet1!CH219+Sheet2!CH218+Sheet2!CH219</f>
        <v>0</v>
      </c>
      <c r="CI29" s="3">
        <f>Sheet1!CI218+Sheet1!CI219+Sheet2!CI218+Sheet2!CI219</f>
        <v>0</v>
      </c>
      <c r="CJ29" s="3">
        <f>Sheet1!CJ218+Sheet1!CJ219+Sheet2!CJ218+Sheet2!CJ219</f>
        <v>0</v>
      </c>
      <c r="CK29" s="3">
        <f>Sheet1!CK218+Sheet1!CK219+Sheet2!CK218+Sheet2!CK219</f>
        <v>0</v>
      </c>
      <c r="CL29" s="3">
        <f>Sheet1!CL218+Sheet1!CL219+Sheet2!CL218+Sheet2!CL219</f>
        <v>0</v>
      </c>
      <c r="CM29" s="3">
        <f>Sheet1!CM218+Sheet1!CM219+Sheet2!CM218+Sheet2!CM219</f>
        <v>0</v>
      </c>
      <c r="CN29" s="3">
        <f>Sheet1!CN218+Sheet1!CN219+Sheet2!CN218+Sheet2!CN219</f>
        <v>0</v>
      </c>
      <c r="CO29" s="3">
        <f>Sheet1!CO218+Sheet1!CO219+Sheet2!CO218+Sheet2!CO219</f>
        <v>0</v>
      </c>
      <c r="CP29" s="3">
        <f>Sheet1!CP218+Sheet1!CP219+Sheet2!CP218+Sheet2!CP219</f>
        <v>0</v>
      </c>
    </row>
    <row r="30" spans="1:94">
      <c r="A30" s="68" t="s">
        <v>277</v>
      </c>
      <c r="B30" t="s">
        <v>424</v>
      </c>
      <c r="D30" s="3">
        <f ca="1">'Capital Structure'!E46</f>
        <v>0</v>
      </c>
      <c r="E30" s="3">
        <f ca="1">'Capital Structure'!F46</f>
        <v>0</v>
      </c>
      <c r="F30" s="3">
        <f ca="1">'Capital Structure'!G46</f>
        <v>0</v>
      </c>
      <c r="G30" s="3">
        <f ca="1">'Capital Structure'!H46</f>
        <v>0</v>
      </c>
      <c r="H30" s="3">
        <f ca="1">'Capital Structure'!I46</f>
        <v>0</v>
      </c>
      <c r="I30" s="3">
        <f ca="1">'Capital Structure'!J46</f>
        <v>0</v>
      </c>
      <c r="J30" s="3">
        <f ca="1">'Capital Structure'!K46</f>
        <v>0</v>
      </c>
      <c r="K30" s="3">
        <f ca="1">'Capital Structure'!L46</f>
        <v>0</v>
      </c>
      <c r="L30" s="3">
        <f ca="1">'Capital Structure'!M46</f>
        <v>3822628.464059636</v>
      </c>
      <c r="M30" s="3">
        <f ca="1">'Capital Structure'!N46</f>
        <v>3822628.464059636</v>
      </c>
      <c r="N30" s="3">
        <f ca="1">'Capital Structure'!O46</f>
        <v>24173755.736786909</v>
      </c>
      <c r="O30" s="3">
        <f ca="1">'Capital Structure'!P46</f>
        <v>20305051.335093819</v>
      </c>
      <c r="P30" s="3">
        <f ca="1">'Capital Structure'!Q46</f>
        <v>0</v>
      </c>
      <c r="Q30" s="3">
        <f ca="1">'Capital Structure'!R46</f>
        <v>0</v>
      </c>
      <c r="R30" s="3">
        <f ca="1">'Capital Structure'!S46</f>
        <v>0</v>
      </c>
      <c r="S30" s="3">
        <f ca="1">'Capital Structure'!T46</f>
        <v>0</v>
      </c>
      <c r="T30" s="3">
        <f ca="1">'Capital Structure'!U46</f>
        <v>0</v>
      </c>
      <c r="U30" s="3">
        <f ca="1">'Capital Structure'!V46</f>
        <v>0</v>
      </c>
      <c r="V30" s="3">
        <f ca="1">'Capital Structure'!W46</f>
        <v>0</v>
      </c>
      <c r="W30" s="3">
        <f ca="1">'Capital Structure'!X46</f>
        <v>0</v>
      </c>
      <c r="X30" s="3">
        <f ca="1">'Capital Structure'!Y46</f>
        <v>0</v>
      </c>
      <c r="Y30" s="3">
        <f ca="1">'Capital Structure'!Z46</f>
        <v>0</v>
      </c>
      <c r="Z30" s="3">
        <f ca="1">'Capital Structure'!AA46</f>
        <v>0</v>
      </c>
      <c r="AA30" s="3">
        <f ca="1">'Capital Structure'!AB46</f>
        <v>0</v>
      </c>
      <c r="AB30" s="3">
        <f ca="1">'Capital Structure'!AC46</f>
        <v>0</v>
      </c>
      <c r="AC30" s="3">
        <f ca="1">'Capital Structure'!AD46</f>
        <v>0</v>
      </c>
      <c r="AD30" s="3">
        <f ca="1">'Capital Structure'!AE46</f>
        <v>0</v>
      </c>
      <c r="AE30" s="3">
        <f ca="1">'Capital Structure'!AF46</f>
        <v>0</v>
      </c>
      <c r="AF30" s="3">
        <f ca="1">'Capital Structure'!AG46</f>
        <v>0</v>
      </c>
      <c r="AG30" s="3">
        <f ca="1">'Capital Structure'!AH46</f>
        <v>0</v>
      </c>
      <c r="AH30" s="3">
        <f ca="1">'Capital Structure'!AI46</f>
        <v>0</v>
      </c>
      <c r="AI30" s="3">
        <f ca="1">'Capital Structure'!AJ46</f>
        <v>0</v>
      </c>
      <c r="AJ30" s="3">
        <f ca="1">'Capital Structure'!AK46</f>
        <v>0</v>
      </c>
      <c r="AK30" s="3">
        <f ca="1">'Capital Structure'!AL46</f>
        <v>0</v>
      </c>
      <c r="AL30" s="3">
        <f ca="1">'Capital Structure'!AM46</f>
        <v>0</v>
      </c>
      <c r="AM30" s="3">
        <f ca="1">'Capital Structure'!AN46</f>
        <v>0</v>
      </c>
      <c r="AN30" s="3">
        <f ca="1">'Capital Structure'!AO46</f>
        <v>0</v>
      </c>
      <c r="AO30" s="3">
        <f ca="1">'Capital Structure'!AP46</f>
        <v>0</v>
      </c>
      <c r="AP30" s="3">
        <f ca="1">'Capital Structure'!AQ46</f>
        <v>0</v>
      </c>
      <c r="AQ30" s="3">
        <f ca="1">'Capital Structure'!AR46</f>
        <v>0</v>
      </c>
      <c r="AR30" s="3">
        <f ca="1">'Capital Structure'!AS46</f>
        <v>0</v>
      </c>
      <c r="AS30" s="3">
        <f ca="1">'Capital Structure'!AT46</f>
        <v>0</v>
      </c>
      <c r="AT30" s="3">
        <f ca="1">'Capital Structure'!AU46</f>
        <v>0</v>
      </c>
      <c r="AU30" s="3">
        <f ca="1">'Capital Structure'!AV46</f>
        <v>0</v>
      </c>
      <c r="AV30" s="3">
        <f ca="1">'Capital Structure'!AW46</f>
        <v>0</v>
      </c>
      <c r="AW30" s="3">
        <f ca="1">'Capital Structure'!AX46</f>
        <v>0</v>
      </c>
      <c r="AX30" s="3">
        <f ca="1">'Capital Structure'!AY46</f>
        <v>0</v>
      </c>
      <c r="AY30" s="3">
        <f ca="1">'Capital Structure'!AZ46</f>
        <v>0</v>
      </c>
      <c r="AZ30" s="3">
        <f ca="1">'Capital Structure'!BA46</f>
        <v>0</v>
      </c>
      <c r="BA30" s="3" t="e">
        <f ca="1">'Capital Structure'!BB46</f>
        <v>#DIV/0!</v>
      </c>
      <c r="BB30" s="3">
        <f ca="1">'Capital Structure'!BC46</f>
        <v>0</v>
      </c>
      <c r="BC30" s="3">
        <f ca="1">'Capital Structure'!BD46</f>
        <v>0</v>
      </c>
      <c r="BD30" s="3">
        <f ca="1">'Capital Structure'!BE46</f>
        <v>0</v>
      </c>
      <c r="BE30" s="3">
        <f ca="1">'Capital Structure'!BF46</f>
        <v>0</v>
      </c>
      <c r="BF30" s="3" t="e">
        <f ca="1">'Capital Structure'!BG46</f>
        <v>#DIV/0!</v>
      </c>
      <c r="BG30" s="3">
        <f ca="1">'Capital Structure'!BH46</f>
        <v>0</v>
      </c>
      <c r="BH30" s="3">
        <f ca="1">'Capital Structure'!BI46</f>
        <v>0</v>
      </c>
      <c r="BI30" s="3">
        <f ca="1">'Capital Structure'!BJ46</f>
        <v>0</v>
      </c>
      <c r="BJ30" s="3">
        <f ca="1">'Capital Structure'!BK46</f>
        <v>0</v>
      </c>
      <c r="BK30" s="3">
        <f ca="1">'Capital Structure'!BL46</f>
        <v>0</v>
      </c>
      <c r="BL30" s="3">
        <f ca="1">'Capital Structure'!BM46</f>
        <v>0</v>
      </c>
      <c r="BM30" s="3">
        <f ca="1">'Capital Structure'!BN46</f>
        <v>0</v>
      </c>
      <c r="BN30" s="3">
        <f ca="1">'Capital Structure'!BO46</f>
        <v>0</v>
      </c>
      <c r="BO30" s="3">
        <f ca="1">'Capital Structure'!BP46</f>
        <v>0</v>
      </c>
      <c r="BP30" s="3">
        <f ca="1">'Capital Structure'!BQ46</f>
        <v>0</v>
      </c>
      <c r="BQ30" s="3">
        <f ca="1">'Capital Structure'!BR46</f>
        <v>0</v>
      </c>
      <c r="BR30" s="3">
        <f ca="1">'Capital Structure'!BS46</f>
        <v>0</v>
      </c>
      <c r="BS30" s="3">
        <f ca="1">'Capital Structure'!BT46</f>
        <v>0</v>
      </c>
      <c r="BT30" s="3">
        <f ca="1">'Capital Structure'!BU46</f>
        <v>0</v>
      </c>
      <c r="BU30" s="3">
        <f>'Capital Structure'!BV46</f>
        <v>0</v>
      </c>
      <c r="BV30" s="3">
        <f>'Capital Structure'!BW46</f>
        <v>0</v>
      </c>
      <c r="BW30" s="3">
        <f>'Capital Structure'!BX46</f>
        <v>0</v>
      </c>
      <c r="BX30" s="3">
        <f>'Capital Structure'!BY46</f>
        <v>0</v>
      </c>
      <c r="BY30" s="3">
        <f>'Capital Structure'!BZ46</f>
        <v>69971512.790242344</v>
      </c>
      <c r="BZ30" s="3">
        <f>'Capital Structure'!CA46</f>
        <v>0</v>
      </c>
      <c r="CA30" s="3">
        <f>'Capital Structure'!CB46</f>
        <v>93337906.086587623</v>
      </c>
      <c r="CB30" s="3">
        <f>'Capital Structure'!CC46</f>
        <v>0</v>
      </c>
      <c r="CC30" s="3">
        <f>'Capital Structure'!CD46</f>
        <v>0</v>
      </c>
      <c r="CD30" s="3">
        <f>'Capital Structure'!CE46</f>
        <v>0</v>
      </c>
      <c r="CE30" s="3">
        <f>'Capital Structure'!CF46</f>
        <v>0</v>
      </c>
      <c r="CF30" s="3">
        <f>'Capital Structure'!CG46</f>
        <v>0</v>
      </c>
      <c r="CG30" s="3">
        <f>'Capital Structure'!CH46</f>
        <v>0</v>
      </c>
      <c r="CH30" s="3">
        <f>'Capital Structure'!CI46</f>
        <v>0</v>
      </c>
      <c r="CI30" s="3">
        <f>'Capital Structure'!CJ46</f>
        <v>0</v>
      </c>
      <c r="CJ30" s="3">
        <f>'Capital Structure'!CK46</f>
        <v>0</v>
      </c>
      <c r="CK30" s="3">
        <f>'Capital Structure'!CL46</f>
        <v>0</v>
      </c>
      <c r="CL30" s="3">
        <f>'Capital Structure'!CM46</f>
        <v>0</v>
      </c>
      <c r="CM30" s="3" t="e">
        <f ca="1">'Capital Structure'!CN46</f>
        <v>#DIV/0!</v>
      </c>
      <c r="CN30" s="3">
        <f>'Capital Structure'!CO46</f>
        <v>0</v>
      </c>
      <c r="CO30" s="3">
        <f>'Capital Structure'!CP46</f>
        <v>0</v>
      </c>
      <c r="CP30" s="3">
        <f>'Capital Structure'!CQ46</f>
        <v>0</v>
      </c>
    </row>
    <row r="31" spans="1:94">
      <c r="A31" s="72" t="s">
        <v>267</v>
      </c>
      <c r="B31" t="s">
        <v>113</v>
      </c>
      <c r="D31" s="3">
        <f ca="1">Sheet1!D237+Sheet2!D237</f>
        <v>0</v>
      </c>
      <c r="E31" s="3">
        <f ca="1">Sheet1!E237+Sheet2!E237</f>
        <v>0</v>
      </c>
      <c r="F31" s="3">
        <f ca="1">Sheet1!F237+Sheet2!F237</f>
        <v>0</v>
      </c>
      <c r="G31" s="3">
        <f ca="1">Sheet1!G237+Sheet2!G237</f>
        <v>0</v>
      </c>
      <c r="H31" s="3">
        <f ca="1">Sheet1!H237+Sheet2!H237</f>
        <v>0</v>
      </c>
      <c r="I31" s="3">
        <f ca="1">Sheet1!I237+Sheet2!I237</f>
        <v>0</v>
      </c>
      <c r="J31" s="3">
        <f ca="1">Sheet1!J237+Sheet2!J237</f>
        <v>0</v>
      </c>
      <c r="K31" s="3">
        <f ca="1">Sheet1!K237+Sheet2!K237</f>
        <v>0</v>
      </c>
      <c r="L31" s="3">
        <f ca="1">Sheet1!L237+Sheet2!L237</f>
        <v>0</v>
      </c>
      <c r="M31" s="3">
        <f ca="1">Sheet1!M237+Sheet2!M237</f>
        <v>0</v>
      </c>
      <c r="N31" s="3">
        <f ca="1">Sheet1!N237+Sheet2!N237</f>
        <v>0</v>
      </c>
      <c r="O31" s="3">
        <f ca="1">Sheet1!O237+Sheet2!O237</f>
        <v>0</v>
      </c>
      <c r="P31" s="3">
        <f ca="1">Sheet1!P237+Sheet2!P237</f>
        <v>0</v>
      </c>
      <c r="Q31" s="3">
        <f ca="1">Sheet1!Q237+Sheet2!Q237</f>
        <v>0</v>
      </c>
      <c r="R31" s="3">
        <f ca="1">Sheet1!R237+Sheet2!R237</f>
        <v>0</v>
      </c>
      <c r="S31" s="3">
        <f ca="1">Sheet1!S237+Sheet2!S237</f>
        <v>0</v>
      </c>
      <c r="T31" s="3">
        <f ca="1">Sheet1!T237+Sheet2!T237</f>
        <v>0</v>
      </c>
      <c r="U31" s="3">
        <f ca="1">Sheet1!U237+Sheet2!U237</f>
        <v>0</v>
      </c>
      <c r="V31" s="3">
        <f ca="1">Sheet1!V237+Sheet2!V237</f>
        <v>21510000</v>
      </c>
      <c r="W31" s="3">
        <f ca="1">Sheet1!W237+Sheet2!W237</f>
        <v>0</v>
      </c>
      <c r="X31" s="3">
        <f ca="1">Sheet1!X237+Sheet2!X237</f>
        <v>25049977.199999999</v>
      </c>
      <c r="Y31" s="3">
        <f ca="1">Sheet1!Y237+Sheet2!Y237</f>
        <v>0</v>
      </c>
      <c r="Z31" s="3">
        <f ca="1">Sheet1!Z237+Sheet2!Z237</f>
        <v>0</v>
      </c>
      <c r="AA31" s="3">
        <f ca="1">Sheet1!AA237+Sheet2!AA237</f>
        <v>2850000</v>
      </c>
      <c r="AB31" s="3">
        <f ca="1">Sheet1!AB237+Sheet2!AB237</f>
        <v>2850000</v>
      </c>
      <c r="AC31" s="3">
        <f ca="1">Sheet1!AC237+Sheet2!AC237</f>
        <v>5224996.1999999993</v>
      </c>
      <c r="AD31" s="3">
        <f ca="1">Sheet1!AD237+Sheet2!AD237</f>
        <v>5224996.1999999993</v>
      </c>
      <c r="AE31" s="3">
        <f ca="1">Sheet1!AE237+Sheet2!AE237</f>
        <v>5224996.1999999993</v>
      </c>
      <c r="AF31" s="3">
        <f ca="1">Sheet1!AF237+Sheet2!AF237</f>
        <v>5224996.1999999993</v>
      </c>
      <c r="AG31" s="3">
        <f ca="1">Sheet1!AG237+Sheet2!AG237</f>
        <v>5224996.1999999993</v>
      </c>
      <c r="AH31" s="3">
        <f ca="1">Sheet1!AH237+Sheet2!AH237</f>
        <v>5225041.8000000026</v>
      </c>
      <c r="AI31" s="3">
        <f ca="1">Sheet1!AI237+Sheet2!AI237</f>
        <v>5421426</v>
      </c>
      <c r="AJ31" s="3">
        <f ca="1">Sheet1!AJ237+Sheet2!AJ237</f>
        <v>5271426</v>
      </c>
      <c r="AK31" s="3">
        <f ca="1">Sheet1!AK237+Sheet2!AK237</f>
        <v>5271426</v>
      </c>
      <c r="AL31" s="3">
        <f ca="1">Sheet1!AL237+Sheet2!AL237</f>
        <v>5271426</v>
      </c>
      <c r="AM31" s="3">
        <f ca="1">Sheet1!AM237+Sheet2!AM237</f>
        <v>5271426</v>
      </c>
      <c r="AN31" s="3">
        <f ca="1">Sheet1!AN237+Sheet2!AN237</f>
        <v>5271426</v>
      </c>
      <c r="AO31" s="3">
        <f ca="1">Sheet1!AO237+Sheet2!AO237</f>
        <v>5271426</v>
      </c>
      <c r="AP31" s="3">
        <f ca="1">Sheet1!AP237+Sheet2!AP237</f>
        <v>2700000</v>
      </c>
      <c r="AQ31" s="3">
        <f ca="1">Sheet1!AQ237+Sheet2!AQ237</f>
        <v>2700000</v>
      </c>
      <c r="AR31" s="3">
        <f ca="1">Sheet1!AR237+Sheet2!AR237</f>
        <v>0</v>
      </c>
      <c r="AS31" s="3">
        <f ca="1">Sheet1!AS237+Sheet2!AS237</f>
        <v>0</v>
      </c>
      <c r="AT31" s="3">
        <f ca="1">Sheet1!AT237+Sheet2!AT237</f>
        <v>0</v>
      </c>
      <c r="AU31" s="3">
        <f ca="1">Sheet1!AU237+Sheet2!AU237</f>
        <v>0</v>
      </c>
      <c r="AV31" s="3">
        <f ca="1">Sheet1!AV237+Sheet2!AV237</f>
        <v>0</v>
      </c>
      <c r="AW31" s="3">
        <f ca="1">Sheet1!AW237+Sheet2!AW237</f>
        <v>0</v>
      </c>
      <c r="AX31" s="3">
        <f ca="1">Sheet1!AX237+Sheet2!AX237</f>
        <v>0</v>
      </c>
      <c r="AY31" s="3">
        <f ca="1">Sheet1!AY237+Sheet2!AY237</f>
        <v>0</v>
      </c>
      <c r="AZ31" s="3">
        <f ca="1">Sheet1!AZ237+Sheet2!AZ237</f>
        <v>0</v>
      </c>
      <c r="BA31" s="3">
        <f ca="1">Sheet1!BA237+Sheet2!BA237</f>
        <v>0</v>
      </c>
      <c r="BB31" s="3">
        <f ca="1">Sheet1!BB237+Sheet2!BB237</f>
        <v>0</v>
      </c>
      <c r="BC31" s="3">
        <f ca="1">Sheet1!BC237+Sheet2!BC237</f>
        <v>0</v>
      </c>
      <c r="BD31" s="3">
        <f ca="1">Sheet1!BD237+Sheet2!BD237</f>
        <v>0</v>
      </c>
      <c r="BE31" s="3">
        <f ca="1">Sheet1!BE237+Sheet2!BE237</f>
        <v>0</v>
      </c>
      <c r="BF31" s="3">
        <f ca="1">Sheet1!BF237+Sheet2!BF237</f>
        <v>0</v>
      </c>
      <c r="BG31" s="3">
        <f ca="1">Sheet1!BG237+Sheet2!BG237</f>
        <v>0</v>
      </c>
      <c r="BH31" s="3">
        <f ca="1">Sheet1!BH237+Sheet2!BH237</f>
        <v>0</v>
      </c>
      <c r="BI31" s="3">
        <f ca="1">Sheet1!BI237+Sheet2!BI237</f>
        <v>0</v>
      </c>
      <c r="BJ31" s="3">
        <f ca="1">Sheet1!BJ237+Sheet2!BJ237</f>
        <v>0</v>
      </c>
      <c r="BK31" s="3">
        <f ca="1">Sheet1!BK237+Sheet2!BK237</f>
        <v>0</v>
      </c>
      <c r="BL31" s="3">
        <f ca="1">Sheet1!BL237+Sheet2!BL237</f>
        <v>0</v>
      </c>
      <c r="BM31" s="3">
        <f ca="1">Sheet1!BM237+Sheet2!BM237</f>
        <v>0</v>
      </c>
      <c r="BN31" s="3">
        <f ca="1">Sheet1!BN237+Sheet2!BN237</f>
        <v>0</v>
      </c>
      <c r="BO31" s="3">
        <f ca="1">Sheet1!BO237+Sheet2!BO237</f>
        <v>0</v>
      </c>
      <c r="BP31" s="3">
        <f ca="1">Sheet1!BP237+Sheet2!BP237</f>
        <v>0</v>
      </c>
      <c r="BQ31" s="3">
        <f ca="1">Sheet1!BQ237+Sheet2!BQ237</f>
        <v>0</v>
      </c>
      <c r="BR31" s="3">
        <f>Sheet1!BR237+Sheet2!BR237</f>
        <v>0</v>
      </c>
      <c r="BS31" s="3">
        <f>Sheet1!BS237+Sheet2!BS237</f>
        <v>0</v>
      </c>
      <c r="BT31" s="3">
        <f>Sheet1!BT237+Sheet2!BT237</f>
        <v>0</v>
      </c>
      <c r="BU31" s="3">
        <f>Sheet1!BU237+Sheet2!BU237</f>
        <v>0</v>
      </c>
      <c r="BV31" s="3">
        <f>Sheet1!BV237+Sheet2!BV237</f>
        <v>0</v>
      </c>
      <c r="BW31" s="3">
        <f>Sheet1!BW237+Sheet2!BW237</f>
        <v>0</v>
      </c>
      <c r="BX31" s="3">
        <f>Sheet1!BX237+Sheet2!BX237</f>
        <v>0</v>
      </c>
      <c r="BY31" s="3">
        <f>Sheet1!BY237+Sheet2!BY237</f>
        <v>0</v>
      </c>
      <c r="BZ31" s="3">
        <f>Sheet1!BZ237+Sheet2!BZ237</f>
        <v>0</v>
      </c>
      <c r="CA31" s="3">
        <f>Sheet1!CA237+Sheet2!CA237</f>
        <v>0</v>
      </c>
      <c r="CB31" s="3">
        <f>Sheet1!CB237+Sheet2!CB237</f>
        <v>0</v>
      </c>
      <c r="CC31" s="3">
        <f>Sheet1!CC237+Sheet2!CC237</f>
        <v>0</v>
      </c>
      <c r="CD31" s="3">
        <f>Sheet1!CD237+Sheet2!CD237</f>
        <v>0</v>
      </c>
      <c r="CE31" s="3">
        <f>Sheet1!CE237+Sheet2!CE237</f>
        <v>0</v>
      </c>
      <c r="CF31" s="3">
        <f>Sheet1!CF237+Sheet2!CF237</f>
        <v>0</v>
      </c>
      <c r="CG31" s="3">
        <f>Sheet1!CG237+Sheet2!CG237</f>
        <v>0</v>
      </c>
      <c r="CH31" s="3">
        <f>Sheet1!CH237+Sheet2!CH237</f>
        <v>0</v>
      </c>
      <c r="CI31" s="3">
        <f>Sheet1!CI237+Sheet2!CI237</f>
        <v>0</v>
      </c>
      <c r="CJ31" s="3">
        <f>Sheet1!CJ237+Sheet2!CJ237</f>
        <v>0</v>
      </c>
      <c r="CK31" s="3">
        <f>Sheet1!CK237+Sheet2!CK237</f>
        <v>0</v>
      </c>
      <c r="CL31" s="3">
        <f>Sheet1!CL237+Sheet2!CL237</f>
        <v>0</v>
      </c>
      <c r="CM31" s="3">
        <f>Sheet1!CM237+Sheet2!CM237</f>
        <v>0</v>
      </c>
      <c r="CN31" s="3">
        <f>Sheet1!CN237+Sheet2!CN237</f>
        <v>0</v>
      </c>
      <c r="CO31" s="3">
        <f>Sheet1!CO237+Sheet2!CO237</f>
        <v>0</v>
      </c>
      <c r="CP31" s="3">
        <f>Sheet1!CP237+Sheet2!CP237</f>
        <v>0</v>
      </c>
    </row>
    <row r="32" spans="1:94">
      <c r="A3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6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>
      <c r="A33" s="70" t="s">
        <v>278</v>
      </c>
      <c r="D33" s="3">
        <f ca="1">D4-D9</f>
        <v>-482060009.17048341</v>
      </c>
      <c r="E33" s="3">
        <f t="shared" ref="E33:BP33" ca="1" si="4">E4-E9</f>
        <v>-23964485.337690473</v>
      </c>
      <c r="F33" s="3">
        <f t="shared" ca="1" si="4"/>
        <v>-21358282.137690473</v>
      </c>
      <c r="G33" s="3">
        <f t="shared" ca="1" si="4"/>
        <v>-17973660.771436296</v>
      </c>
      <c r="H33" s="3">
        <f t="shared" ca="1" si="4"/>
        <v>-32730848.040594343</v>
      </c>
      <c r="I33" s="3">
        <f t="shared" ca="1" si="4"/>
        <v>-32730848.040594343</v>
      </c>
      <c r="J33" s="3">
        <f t="shared" ca="1" si="4"/>
        <v>-23670989.886594348</v>
      </c>
      <c r="K33" s="3">
        <f t="shared" ca="1" si="4"/>
        <v>-23670989.886594348</v>
      </c>
      <c r="L33" s="3">
        <f t="shared" ca="1" si="4"/>
        <v>-3640492.9795630798</v>
      </c>
      <c r="M33" s="3">
        <f t="shared" ca="1" si="4"/>
        <v>-3640492.9795630798</v>
      </c>
      <c r="N33" s="3">
        <f t="shared" ca="1" si="4"/>
        <v>-4263456.6159267128</v>
      </c>
      <c r="O33" s="3">
        <f t="shared" ca="1" si="4"/>
        <v>-394752.21423362195</v>
      </c>
      <c r="P33" s="3">
        <f t="shared" ca="1" si="4"/>
        <v>19910299.120860197</v>
      </c>
      <c r="Q33" s="166">
        <f t="shared" ca="1" si="4"/>
        <v>19910299.120860197</v>
      </c>
      <c r="R33" s="3">
        <f t="shared" ca="1" si="4"/>
        <v>19910322.631207809</v>
      </c>
      <c r="S33" s="3">
        <f t="shared" ca="1" si="4"/>
        <v>22968203.082878172</v>
      </c>
      <c r="T33" s="3">
        <f t="shared" ca="1" si="4"/>
        <v>29652487.465878181</v>
      </c>
      <c r="U33" s="3">
        <f t="shared" ca="1" si="4"/>
        <v>38135404.201241821</v>
      </c>
      <c r="V33" s="3">
        <f t="shared" ca="1" si="4"/>
        <v>33586342.16469638</v>
      </c>
      <c r="W33" s="3">
        <f t="shared" ca="1" si="4"/>
        <v>85757498.770787269</v>
      </c>
      <c r="X33" s="3">
        <f t="shared" ca="1" si="4"/>
        <v>113966631.11518088</v>
      </c>
      <c r="Y33" s="3">
        <f t="shared" ca="1" si="4"/>
        <v>139016608.3151809</v>
      </c>
      <c r="Z33" s="3">
        <f t="shared" ca="1" si="4"/>
        <v>139016608.3151809</v>
      </c>
      <c r="AA33" s="3">
        <f t="shared" ca="1" si="4"/>
        <v>136166608.3151809</v>
      </c>
      <c r="AB33" s="3">
        <f t="shared" ca="1" si="4"/>
        <v>136166608.3151809</v>
      </c>
      <c r="AC33" s="3">
        <f t="shared" ca="1" si="4"/>
        <v>133791612.11518088</v>
      </c>
      <c r="AD33" s="3">
        <f t="shared" ca="1" si="4"/>
        <v>133791744.74357136</v>
      </c>
      <c r="AE33" s="3">
        <f t="shared" ca="1" si="4"/>
        <v>138487258.2576091</v>
      </c>
      <c r="AF33" s="3">
        <f t="shared" ca="1" si="4"/>
        <v>149958630.23142731</v>
      </c>
      <c r="AG33" s="3">
        <f t="shared" ca="1" si="4"/>
        <v>151154401.72315454</v>
      </c>
      <c r="AH33" s="3">
        <f t="shared" ca="1" si="4"/>
        <v>150470183.4082455</v>
      </c>
      <c r="AI33" s="3">
        <f t="shared" ca="1" si="4"/>
        <v>153861113.68342727</v>
      </c>
      <c r="AJ33" s="3">
        <f t="shared" ca="1" si="4"/>
        <v>151727761.41070002</v>
      </c>
      <c r="AK33" s="3">
        <f t="shared" ca="1" si="4"/>
        <v>151727761.41070002</v>
      </c>
      <c r="AL33" s="3">
        <f t="shared" ca="1" si="4"/>
        <v>146078400.36253029</v>
      </c>
      <c r="AM33" s="3">
        <f t="shared" ca="1" si="4"/>
        <v>146078400.36253029</v>
      </c>
      <c r="AN33" s="3">
        <f t="shared" ca="1" si="4"/>
        <v>124001075.11071211</v>
      </c>
      <c r="AO33" s="3">
        <f t="shared" ca="1" si="4"/>
        <v>124001075.11071211</v>
      </c>
      <c r="AP33" s="3">
        <f t="shared" ca="1" si="4"/>
        <v>67270766.455803052</v>
      </c>
      <c r="AQ33" s="3">
        <f t="shared" ca="1" si="4"/>
        <v>67868652.201666668</v>
      </c>
      <c r="AR33" s="3">
        <f t="shared" ca="1" si="4"/>
        <v>89326635.156212121</v>
      </c>
      <c r="AS33" s="3">
        <f t="shared" ca="1" si="4"/>
        <v>28326635.156212121</v>
      </c>
      <c r="AT33" s="3">
        <f t="shared" ca="1" si="4"/>
        <v>28326635.156212121</v>
      </c>
      <c r="AU33" s="3">
        <f t="shared" ca="1" si="4"/>
        <v>28326635.156212121</v>
      </c>
      <c r="AV33" s="3">
        <f t="shared" ca="1" si="4"/>
        <v>28326635.156212121</v>
      </c>
      <c r="AW33" s="3">
        <f t="shared" ca="1" si="4"/>
        <v>28326635.156212121</v>
      </c>
      <c r="AX33" s="3">
        <f t="shared" ca="1" si="4"/>
        <v>20498006.621212121</v>
      </c>
      <c r="AY33" s="3">
        <f t="shared" ca="1" si="4"/>
        <v>20498006.621212121</v>
      </c>
      <c r="AZ33" s="3">
        <f t="shared" ca="1" si="4"/>
        <v>-26081.916666666668</v>
      </c>
      <c r="BA33" s="3" t="e">
        <f t="shared" ca="1" si="4"/>
        <v>#DIV/0!</v>
      </c>
      <c r="BB33" s="3" t="e">
        <f t="shared" ca="1" si="4"/>
        <v>#DIV/0!</v>
      </c>
      <c r="BC33" s="3" t="e">
        <f t="shared" ca="1" si="4"/>
        <v>#DIV/0!</v>
      </c>
      <c r="BD33" s="3">
        <f t="shared" ca="1" si="4"/>
        <v>3392307.6923076925</v>
      </c>
      <c r="BE33" s="3">
        <f t="shared" ca="1" si="4"/>
        <v>3392307.6923076925</v>
      </c>
      <c r="BF33" s="3" t="e">
        <f t="shared" ca="1" si="4"/>
        <v>#DIV/0!</v>
      </c>
      <c r="BG33" s="3">
        <f t="shared" ca="1" si="4"/>
        <v>3392307.6923076925</v>
      </c>
      <c r="BH33" s="3">
        <f t="shared" ca="1" si="4"/>
        <v>3392307.6923076925</v>
      </c>
      <c r="BI33" s="3">
        <f t="shared" ca="1" si="4"/>
        <v>3392307.6923076925</v>
      </c>
      <c r="BJ33" s="3">
        <f t="shared" ca="1" si="4"/>
        <v>3392307.6923076925</v>
      </c>
      <c r="BK33" s="3">
        <f t="shared" ca="1" si="4"/>
        <v>3392307.6923076925</v>
      </c>
      <c r="BL33" s="3">
        <f t="shared" ca="1" si="4"/>
        <v>3392307.6923076925</v>
      </c>
      <c r="BM33" s="3">
        <f t="shared" ca="1" si="4"/>
        <v>3392307.6923076925</v>
      </c>
      <c r="BN33" s="3">
        <f t="shared" ca="1" si="4"/>
        <v>3392307.6923076925</v>
      </c>
      <c r="BO33" s="3">
        <f t="shared" ca="1" si="4"/>
        <v>3392307.6923076925</v>
      </c>
      <c r="BP33" s="3">
        <f t="shared" ca="1" si="4"/>
        <v>3392307.6923076925</v>
      </c>
      <c r="BQ33" s="3">
        <f t="shared" ref="BQ33:BV33" ca="1" si="5">BQ4-BQ9</f>
        <v>3392307.6923076925</v>
      </c>
      <c r="BR33" s="3" t="e">
        <f t="shared" ca="1" si="5"/>
        <v>#DIV/0!</v>
      </c>
      <c r="BS33" s="3">
        <f t="shared" ca="1" si="5"/>
        <v>3392307.6923076925</v>
      </c>
      <c r="BT33" s="3">
        <f t="shared" ca="1" si="5"/>
        <v>3392307.6923076925</v>
      </c>
      <c r="BU33" s="3">
        <f t="shared" ca="1" si="5"/>
        <v>3392307.6923076925</v>
      </c>
      <c r="BV33" s="3">
        <f t="shared" ca="1" si="5"/>
        <v>3392307.6923076925</v>
      </c>
      <c r="BW33" s="3">
        <f ca="1">BW4-BW9</f>
        <v>3392307.6923076925</v>
      </c>
      <c r="BX33" s="3">
        <f t="shared" ref="BX33:CP33" ca="1" si="6">BX4-BX9</f>
        <v>3392307.6923076925</v>
      </c>
      <c r="BY33" s="3">
        <f t="shared" ca="1" si="6"/>
        <v>-66579205.097934648</v>
      </c>
      <c r="BZ33" s="3">
        <f t="shared" ca="1" si="6"/>
        <v>3392307.6923076361</v>
      </c>
      <c r="CA33" s="3">
        <f t="shared" ca="1" si="6"/>
        <v>-93337906.086587623</v>
      </c>
      <c r="CB33" s="3">
        <f t="shared" ca="1" si="6"/>
        <v>0</v>
      </c>
      <c r="CC33" s="3">
        <f t="shared" ca="1" si="6"/>
        <v>0</v>
      </c>
      <c r="CD33" s="3">
        <f t="shared" ca="1" si="6"/>
        <v>0</v>
      </c>
      <c r="CE33" s="3">
        <f t="shared" ca="1" si="6"/>
        <v>0</v>
      </c>
      <c r="CF33" s="3">
        <f t="shared" ca="1" si="6"/>
        <v>0</v>
      </c>
      <c r="CG33" s="3">
        <f t="shared" ca="1" si="6"/>
        <v>0</v>
      </c>
      <c r="CH33" s="3">
        <f t="shared" si="6"/>
        <v>0</v>
      </c>
      <c r="CI33" s="3">
        <f t="shared" si="6"/>
        <v>0</v>
      </c>
      <c r="CJ33" s="3">
        <f t="shared" si="6"/>
        <v>0</v>
      </c>
      <c r="CK33" s="3">
        <f t="shared" si="6"/>
        <v>0</v>
      </c>
      <c r="CL33" s="3">
        <f t="shared" si="6"/>
        <v>0</v>
      </c>
      <c r="CM33" s="3" t="e">
        <f t="shared" ca="1" si="6"/>
        <v>#DIV/0!</v>
      </c>
      <c r="CN33" s="3">
        <f t="shared" si="6"/>
        <v>0</v>
      </c>
      <c r="CO33" s="3">
        <f t="shared" si="6"/>
        <v>0</v>
      </c>
      <c r="CP33" s="3">
        <f t="shared" si="6"/>
        <v>0</v>
      </c>
    </row>
    <row r="34" spans="1:94">
      <c r="A34" s="70" t="s">
        <v>279</v>
      </c>
      <c r="D34" s="3">
        <f ca="1">SUM($D$33:D33)</f>
        <v>-482060009.17048341</v>
      </c>
      <c r="E34" s="3">
        <f ca="1">SUM($D$33:E33)</f>
        <v>-506024494.50817388</v>
      </c>
      <c r="F34" s="3">
        <f ca="1">SUM($D$33:F33)</f>
        <v>-527382776.64586437</v>
      </c>
      <c r="G34" s="3">
        <f ca="1">SUM($D$33:G33)</f>
        <v>-545356437.4173007</v>
      </c>
      <c r="H34" s="3">
        <f ca="1">SUM($D$33:H33)</f>
        <v>-578087285.45789504</v>
      </c>
      <c r="I34" s="3">
        <f ca="1">SUM($D$33:I33)</f>
        <v>-610818133.49848938</v>
      </c>
      <c r="J34" s="3">
        <f ca="1">SUM($D$33:J33)</f>
        <v>-634489123.38508368</v>
      </c>
      <c r="K34" s="3">
        <f ca="1">SUM($D$33:K33)</f>
        <v>-658160113.27167797</v>
      </c>
      <c r="L34" s="3">
        <f ca="1">SUM($D$33:L33)</f>
        <v>-661800606.25124109</v>
      </c>
      <c r="M34" s="3">
        <f ca="1">SUM($D$33:M33)</f>
        <v>-665441099.2308042</v>
      </c>
      <c r="N34" s="3">
        <f ca="1">SUM($D$33:N33)</f>
        <v>-669704555.84673095</v>
      </c>
      <c r="O34" s="3">
        <f ca="1">SUM($D$33:O33)</f>
        <v>-670099308.06096458</v>
      </c>
      <c r="P34" s="3">
        <f ca="1">SUM($D$33:P33)</f>
        <v>-650189008.94010437</v>
      </c>
      <c r="Q34" s="166">
        <f ca="1">SUM($D$33:Q33)</f>
        <v>-630278709.81924415</v>
      </c>
      <c r="R34" s="3">
        <f ca="1">SUM($D$33:R33)</f>
        <v>-610368387.18803632</v>
      </c>
      <c r="S34" s="3">
        <f ca="1">SUM($D$33:S33)</f>
        <v>-587400184.10515809</v>
      </c>
      <c r="T34" s="3">
        <f ca="1">SUM($D$33:T33)</f>
        <v>-557747696.63927996</v>
      </c>
      <c r="U34" s="3">
        <f ca="1">SUM($D$33:U33)</f>
        <v>-519612292.43803811</v>
      </c>
      <c r="V34" s="3">
        <f ca="1">SUM($D$33:V33)</f>
        <v>-486025950.27334172</v>
      </c>
      <c r="W34" s="3">
        <f ca="1">SUM($D$33:W33)</f>
        <v>-400268451.50255442</v>
      </c>
      <c r="X34" s="3">
        <f ca="1">SUM($D$33:X33)</f>
        <v>-286301820.38737357</v>
      </c>
      <c r="Y34" s="3">
        <f ca="1">SUM($D$33:Y33)</f>
        <v>-147285212.07219267</v>
      </c>
      <c r="Z34" s="3">
        <f ca="1">SUM($D$33:Z33)</f>
        <v>-8268603.7570117712</v>
      </c>
      <c r="AA34" s="3">
        <f ca="1">SUM($D$33:AA33)</f>
        <v>127898004.55816913</v>
      </c>
      <c r="AB34" s="3">
        <f ca="1">SUM($D$33:AB33)</f>
        <v>264064612.87335002</v>
      </c>
      <c r="AC34" s="3">
        <f ca="1">SUM($D$33:AC33)</f>
        <v>397856224.98853087</v>
      </c>
      <c r="AD34" s="3">
        <f ca="1">SUM($D$33:AD33)</f>
        <v>531647969.73210222</v>
      </c>
      <c r="AE34" s="3">
        <f ca="1">SUM($D$33:AE33)</f>
        <v>670135227.98971128</v>
      </c>
      <c r="AF34" s="3">
        <f ca="1">SUM($D$33:AF33)</f>
        <v>820093858.2211386</v>
      </c>
      <c r="AG34" s="3">
        <f ca="1">SUM($D$33:AG33)</f>
        <v>971248259.94429314</v>
      </c>
      <c r="AH34" s="3">
        <f ca="1">SUM($D$33:AH33)</f>
        <v>1121718443.3525386</v>
      </c>
      <c r="AI34" s="3">
        <f ca="1">SUM($D$33:AI33)</f>
        <v>1275579557.0359659</v>
      </c>
      <c r="AJ34" s="3">
        <f ca="1">SUM($D$33:AJ33)</f>
        <v>1427307318.446666</v>
      </c>
      <c r="AK34" s="3">
        <f ca="1">SUM($D$33:AK33)</f>
        <v>1579035079.8573661</v>
      </c>
      <c r="AL34" s="3">
        <f ca="1">SUM($D$33:AL33)</f>
        <v>1725113480.2198963</v>
      </c>
      <c r="AM34" s="3">
        <f ca="1">SUM($D$33:AM33)</f>
        <v>1871191880.5824265</v>
      </c>
      <c r="AN34" s="3">
        <f ca="1">SUM($D$33:AN33)</f>
        <v>1995192955.6931386</v>
      </c>
      <c r="AO34" s="3">
        <f ca="1">SUM($D$33:AO33)</f>
        <v>2119194030.8038507</v>
      </c>
      <c r="AP34" s="3">
        <f ca="1">SUM($D$33:AP33)</f>
        <v>2186464797.2596536</v>
      </c>
      <c r="AQ34" s="3">
        <f ca="1">SUM($D$33:AQ33)</f>
        <v>2254333449.4613204</v>
      </c>
      <c r="AR34" s="3">
        <f ca="1">SUM($D$33:AR33)</f>
        <v>2343660084.6175327</v>
      </c>
      <c r="AS34" s="3">
        <f ca="1">SUM($D$33:AS33)</f>
        <v>2371986719.7737451</v>
      </c>
      <c r="AT34" s="3">
        <f ca="1">SUM($D$33:AT33)</f>
        <v>2400313354.9299574</v>
      </c>
      <c r="AU34" s="3">
        <f ca="1">SUM($D$33:AU33)</f>
        <v>2428639990.0861697</v>
      </c>
      <c r="AV34" s="3">
        <f ca="1">SUM($D$33:AV33)</f>
        <v>2456966625.242382</v>
      </c>
      <c r="AW34" s="3">
        <f ca="1">SUM($D$33:AW33)</f>
        <v>2485293260.3985944</v>
      </c>
      <c r="AX34" s="3">
        <f ca="1">SUM($D$33:AX33)</f>
        <v>2505791267.0198064</v>
      </c>
      <c r="AY34" s="3">
        <f ca="1">SUM($D$33:AY33)</f>
        <v>2526289273.6410184</v>
      </c>
      <c r="AZ34" s="3">
        <f ca="1">SUM($D$33:AZ33)</f>
        <v>2526263191.7243519</v>
      </c>
      <c r="BA34" s="3" t="e">
        <f ca="1">SUM($D$33:BA33)</f>
        <v>#DIV/0!</v>
      </c>
      <c r="BB34" s="3" t="e">
        <f ca="1">SUM($D$33:BB33)</f>
        <v>#DIV/0!</v>
      </c>
      <c r="BC34" s="3" t="e">
        <f ca="1">SUM($D$33:BC33)</f>
        <v>#DIV/0!</v>
      </c>
      <c r="BD34" s="3" t="e">
        <f ca="1">SUM($D$33:BD33)</f>
        <v>#DIV/0!</v>
      </c>
      <c r="BE34" s="3" t="e">
        <f ca="1">SUM($D$33:BE33)</f>
        <v>#DIV/0!</v>
      </c>
      <c r="BF34" s="3" t="e">
        <f ca="1">SUM($D$33:BF33)</f>
        <v>#DIV/0!</v>
      </c>
      <c r="BG34" s="3" t="e">
        <f ca="1">SUM($D$33:BG33)</f>
        <v>#DIV/0!</v>
      </c>
      <c r="BH34" s="3" t="e">
        <f ca="1">SUM($D$33:BH33)</f>
        <v>#DIV/0!</v>
      </c>
      <c r="BI34" s="3" t="e">
        <f ca="1">SUM($D$33:BI33)</f>
        <v>#DIV/0!</v>
      </c>
      <c r="BJ34" s="3" t="e">
        <f ca="1">SUM($D$33:BJ33)</f>
        <v>#DIV/0!</v>
      </c>
      <c r="BK34" s="3" t="e">
        <f ca="1">SUM($D$33:BK33)</f>
        <v>#DIV/0!</v>
      </c>
      <c r="BL34" s="3" t="e">
        <f ca="1">SUM($D$33:BL33)</f>
        <v>#DIV/0!</v>
      </c>
      <c r="BM34" s="3" t="e">
        <f ca="1">SUM($D$33:BM33)</f>
        <v>#DIV/0!</v>
      </c>
      <c r="BN34" s="3" t="e">
        <f ca="1">SUM($D$33:BN33)</f>
        <v>#DIV/0!</v>
      </c>
      <c r="BO34" s="3" t="e">
        <f ca="1">SUM($D$33:BO33)</f>
        <v>#DIV/0!</v>
      </c>
      <c r="BP34" s="3" t="e">
        <f ca="1">SUM($D$33:BP33)</f>
        <v>#DIV/0!</v>
      </c>
      <c r="BQ34" s="3" t="e">
        <f ca="1">SUM($D$33:BQ33)</f>
        <v>#DIV/0!</v>
      </c>
      <c r="BR34" s="3" t="e">
        <f ca="1">SUM($D$33:BR33)</f>
        <v>#DIV/0!</v>
      </c>
      <c r="BS34" s="3" t="e">
        <f ca="1">SUM($D$33:BS33)</f>
        <v>#DIV/0!</v>
      </c>
      <c r="BT34" s="3" t="e">
        <f ca="1">SUM($D$33:BT33)</f>
        <v>#DIV/0!</v>
      </c>
      <c r="BU34" s="3" t="e">
        <f ca="1">SUM($D$33:BU33)</f>
        <v>#DIV/0!</v>
      </c>
      <c r="BV34" s="3" t="e">
        <f ca="1">SUM($D$33:BV33)</f>
        <v>#DIV/0!</v>
      </c>
      <c r="BW34" s="3" t="e">
        <f ca="1">SUM($D$33:BW33)</f>
        <v>#DIV/0!</v>
      </c>
      <c r="BX34" s="3" t="e">
        <f ca="1">SUM($D$33:BX33)</f>
        <v>#DIV/0!</v>
      </c>
      <c r="BY34" s="3" t="e">
        <f ca="1">SUM($D$33:BY33)</f>
        <v>#DIV/0!</v>
      </c>
      <c r="BZ34" s="3" t="e">
        <f ca="1">SUM($D$33:BZ33)</f>
        <v>#DIV/0!</v>
      </c>
      <c r="CA34" s="3" t="e">
        <f ca="1">SUM($D$33:CA33)</f>
        <v>#DIV/0!</v>
      </c>
      <c r="CB34" s="3" t="e">
        <f ca="1">SUM($D$33:CB33)</f>
        <v>#DIV/0!</v>
      </c>
      <c r="CC34" s="3" t="e">
        <f ca="1">SUM($D$33:CC33)</f>
        <v>#DIV/0!</v>
      </c>
      <c r="CD34" s="3" t="e">
        <f ca="1">SUM($D$33:CD33)</f>
        <v>#DIV/0!</v>
      </c>
      <c r="CE34" s="3" t="e">
        <f ca="1">SUM($D$33:CE33)</f>
        <v>#DIV/0!</v>
      </c>
      <c r="CF34" s="3" t="e">
        <f ca="1">SUM($D$33:CF33)</f>
        <v>#DIV/0!</v>
      </c>
      <c r="CG34" s="3" t="e">
        <f ca="1">SUM($D$33:CG33)</f>
        <v>#DIV/0!</v>
      </c>
      <c r="CH34" s="3" t="e">
        <f ca="1">SUM($D$33:CH33)</f>
        <v>#DIV/0!</v>
      </c>
      <c r="CI34" s="3" t="e">
        <f ca="1">SUM($D$33:CI33)</f>
        <v>#DIV/0!</v>
      </c>
      <c r="CJ34" s="3" t="e">
        <f ca="1">SUM($D$33:CJ33)</f>
        <v>#DIV/0!</v>
      </c>
      <c r="CK34" s="3" t="e">
        <f ca="1">SUM($D$33:CK33)</f>
        <v>#DIV/0!</v>
      </c>
      <c r="CL34" s="3" t="e">
        <f ca="1">SUM($D$33:CL33)</f>
        <v>#DIV/0!</v>
      </c>
      <c r="CM34" s="3" t="e">
        <f ca="1">SUM($D$33:CM33)</f>
        <v>#DIV/0!</v>
      </c>
      <c r="CN34" s="3" t="e">
        <f ca="1">SUM($D$33:CN33)</f>
        <v>#DIV/0!</v>
      </c>
      <c r="CO34" s="3" t="e">
        <f ca="1">SUM($D$33:CO33)</f>
        <v>#DIV/0!</v>
      </c>
      <c r="CP34" s="3" t="e">
        <f ca="1">SUM($D$33:CP33)</f>
        <v>#DIV/0!</v>
      </c>
    </row>
    <row r="35" spans="1:94">
      <c r="A35" s="73" t="s">
        <v>280</v>
      </c>
      <c r="C35" s="164" t="e">
        <f ca="1">IRR(OFFSET(D33,0,0):OFFSET(D33,0,Sheet1!$D$16),0.0001)*12</f>
        <v>#VALUE!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66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>
      <c r="A36" s="70" t="s">
        <v>281</v>
      </c>
      <c r="D36" s="3">
        <f ca="1">D4-D6-(D9-D21-D24-D30)</f>
        <v>-479580493.02737486</v>
      </c>
      <c r="E36" s="3">
        <f t="shared" ref="E36:BP36" ca="1" si="7">E4-E6-(E9-E21-E24-E30)</f>
        <v>-42969938.389163867</v>
      </c>
      <c r="F36" s="3">
        <f t="shared" ca="1" si="7"/>
        <v>-37757531.989163876</v>
      </c>
      <c r="G36" s="3">
        <f t="shared" ca="1" si="7"/>
        <v>-27254473.439163879</v>
      </c>
      <c r="H36" s="3">
        <f t="shared" ca="1" si="7"/>
        <v>-30251331.897485804</v>
      </c>
      <c r="I36" s="3">
        <f t="shared" ca="1" si="7"/>
        <v>-30251331.897485804</v>
      </c>
      <c r="J36" s="3">
        <f t="shared" ca="1" si="7"/>
        <v>-21191473.743485808</v>
      </c>
      <c r="K36" s="3">
        <f t="shared" ca="1" si="7"/>
        <v>-21191473.743485808</v>
      </c>
      <c r="L36" s="3">
        <f t="shared" ca="1" si="7"/>
        <v>2661651.6276050955</v>
      </c>
      <c r="M36" s="3">
        <f t="shared" ca="1" si="7"/>
        <v>2661651.6276050955</v>
      </c>
      <c r="N36" s="3">
        <f t="shared" ca="1" si="7"/>
        <v>22389815.263968736</v>
      </c>
      <c r="O36" s="3">
        <f t="shared" ca="1" si="7"/>
        <v>22389815.263968736</v>
      </c>
      <c r="P36" s="3">
        <f t="shared" ca="1" si="7"/>
        <v>22389815.263968736</v>
      </c>
      <c r="Q36" s="166">
        <f t="shared" ca="1" si="7"/>
        <v>22389815.263968736</v>
      </c>
      <c r="R36" s="3">
        <f t="shared" ca="1" si="7"/>
        <v>22389838.774316348</v>
      </c>
      <c r="S36" s="3">
        <f t="shared" ca="1" si="7"/>
        <v>25447719.225986712</v>
      </c>
      <c r="T36" s="3">
        <f t="shared" ca="1" si="7"/>
        <v>32132003.60898672</v>
      </c>
      <c r="U36" s="3">
        <f t="shared" ca="1" si="7"/>
        <v>40614920.34435036</v>
      </c>
      <c r="V36" s="3">
        <f t="shared" ca="1" si="7"/>
        <v>36065858.30780492</v>
      </c>
      <c r="W36" s="3">
        <f t="shared" ca="1" si="7"/>
        <v>88237014.913895816</v>
      </c>
      <c r="X36" s="3">
        <f t="shared" ca="1" si="7"/>
        <v>113966631.11518088</v>
      </c>
      <c r="Y36" s="3">
        <f t="shared" ca="1" si="7"/>
        <v>139016608.3151809</v>
      </c>
      <c r="Z36" s="3">
        <f t="shared" ca="1" si="7"/>
        <v>139016608.3151809</v>
      </c>
      <c r="AA36" s="3">
        <f t="shared" ca="1" si="7"/>
        <v>136166608.3151809</v>
      </c>
      <c r="AB36" s="3">
        <f t="shared" ca="1" si="7"/>
        <v>136166608.3151809</v>
      </c>
      <c r="AC36" s="3">
        <f t="shared" ca="1" si="7"/>
        <v>133791612.11518088</v>
      </c>
      <c r="AD36" s="3">
        <f t="shared" ca="1" si="7"/>
        <v>133791744.74357136</v>
      </c>
      <c r="AE36" s="3">
        <f t="shared" ca="1" si="7"/>
        <v>138487258.2576091</v>
      </c>
      <c r="AF36" s="3">
        <f t="shared" ca="1" si="7"/>
        <v>149958630.23142731</v>
      </c>
      <c r="AG36" s="3">
        <f t="shared" ca="1" si="7"/>
        <v>151154401.72315454</v>
      </c>
      <c r="AH36" s="3">
        <f t="shared" ca="1" si="7"/>
        <v>150470183.4082455</v>
      </c>
      <c r="AI36" s="3">
        <f t="shared" ca="1" si="7"/>
        <v>153861113.68342727</v>
      </c>
      <c r="AJ36" s="3">
        <f t="shared" ca="1" si="7"/>
        <v>151727761.41070002</v>
      </c>
      <c r="AK36" s="3">
        <f t="shared" ca="1" si="7"/>
        <v>151727761.41070002</v>
      </c>
      <c r="AL36" s="3">
        <f t="shared" ca="1" si="7"/>
        <v>146078400.36253029</v>
      </c>
      <c r="AM36" s="3">
        <f t="shared" ca="1" si="7"/>
        <v>146078400.36253029</v>
      </c>
      <c r="AN36" s="3">
        <f t="shared" ca="1" si="7"/>
        <v>124001075.11071211</v>
      </c>
      <c r="AO36" s="3">
        <f t="shared" ca="1" si="7"/>
        <v>124001075.11071211</v>
      </c>
      <c r="AP36" s="3">
        <f t="shared" ca="1" si="7"/>
        <v>67270766.455803052</v>
      </c>
      <c r="AQ36" s="3">
        <f t="shared" ca="1" si="7"/>
        <v>67868652.201666668</v>
      </c>
      <c r="AR36" s="3">
        <f t="shared" ca="1" si="7"/>
        <v>28326635.156212125</v>
      </c>
      <c r="AS36" s="3">
        <f t="shared" ca="1" si="7"/>
        <v>28326635.156212121</v>
      </c>
      <c r="AT36" s="3">
        <f t="shared" ca="1" si="7"/>
        <v>28326635.156212121</v>
      </c>
      <c r="AU36" s="3">
        <f t="shared" ca="1" si="7"/>
        <v>28326635.156212121</v>
      </c>
      <c r="AV36" s="3">
        <f t="shared" ca="1" si="7"/>
        <v>28326635.156212121</v>
      </c>
      <c r="AW36" s="3">
        <f t="shared" ca="1" si="7"/>
        <v>28326635.156212121</v>
      </c>
      <c r="AX36" s="3">
        <f t="shared" ca="1" si="7"/>
        <v>20498006.621212121</v>
      </c>
      <c r="AY36" s="3">
        <f t="shared" ca="1" si="7"/>
        <v>20498006.621212121</v>
      </c>
      <c r="AZ36" s="3">
        <f t="shared" ca="1" si="7"/>
        <v>-52163.833333333336</v>
      </c>
      <c r="BA36" s="3" t="e">
        <f t="shared" ca="1" si="7"/>
        <v>#DIV/0!</v>
      </c>
      <c r="BB36" s="3" t="e">
        <f t="shared" ca="1" si="7"/>
        <v>#DIV/0!</v>
      </c>
      <c r="BC36" s="3" t="e">
        <f t="shared" ca="1" si="7"/>
        <v>#DIV/0!</v>
      </c>
      <c r="BD36" s="3">
        <f t="shared" ca="1" si="7"/>
        <v>0</v>
      </c>
      <c r="BE36" s="3">
        <f t="shared" ca="1" si="7"/>
        <v>0</v>
      </c>
      <c r="BF36" s="3" t="e">
        <f t="shared" ca="1" si="7"/>
        <v>#DIV/0!</v>
      </c>
      <c r="BG36" s="3">
        <f t="shared" ca="1" si="7"/>
        <v>0</v>
      </c>
      <c r="BH36" s="3">
        <f t="shared" ca="1" si="7"/>
        <v>0</v>
      </c>
      <c r="BI36" s="3">
        <f t="shared" ca="1" si="7"/>
        <v>0</v>
      </c>
      <c r="BJ36" s="3">
        <f t="shared" ca="1" si="7"/>
        <v>0</v>
      </c>
      <c r="BK36" s="3">
        <f t="shared" ca="1" si="7"/>
        <v>0</v>
      </c>
      <c r="BL36" s="3">
        <f t="shared" ca="1" si="7"/>
        <v>0</v>
      </c>
      <c r="BM36" s="3">
        <f t="shared" ca="1" si="7"/>
        <v>0</v>
      </c>
      <c r="BN36" s="3">
        <f t="shared" ca="1" si="7"/>
        <v>0</v>
      </c>
      <c r="BO36" s="3">
        <f t="shared" ca="1" si="7"/>
        <v>0</v>
      </c>
      <c r="BP36" s="3">
        <f t="shared" ca="1" si="7"/>
        <v>0</v>
      </c>
      <c r="BQ36" s="3">
        <f t="shared" ref="BQ36:BV36" ca="1" si="8">BQ4-BQ6-(BQ9-BQ21-BQ24-BQ30)</f>
        <v>0</v>
      </c>
      <c r="BR36" s="3" t="e">
        <f t="shared" ca="1" si="8"/>
        <v>#DIV/0!</v>
      </c>
      <c r="BS36" s="3">
        <f t="shared" ca="1" si="8"/>
        <v>0</v>
      </c>
      <c r="BT36" s="3">
        <f t="shared" ca="1" si="8"/>
        <v>0</v>
      </c>
      <c r="BU36" s="3">
        <f t="shared" ca="1" si="8"/>
        <v>0</v>
      </c>
      <c r="BV36" s="3">
        <f t="shared" ca="1" si="8"/>
        <v>0</v>
      </c>
      <c r="BW36" s="3">
        <f ca="1">BW4-BW6-(BW9-BW21-BW24-BW30)</f>
        <v>0</v>
      </c>
      <c r="BX36" s="3">
        <f t="shared" ref="BX36:CP36" ca="1" si="9">BX4-BX6-(BX9-BX21-BX24-BX30)</f>
        <v>0</v>
      </c>
      <c r="BY36" s="3">
        <f t="shared" ca="1" si="9"/>
        <v>0</v>
      </c>
      <c r="BZ36" s="3">
        <f t="shared" ca="1" si="9"/>
        <v>0</v>
      </c>
      <c r="CA36" s="3">
        <f t="shared" ca="1" si="9"/>
        <v>0</v>
      </c>
      <c r="CB36" s="3">
        <f t="shared" ca="1" si="9"/>
        <v>0</v>
      </c>
      <c r="CC36" s="3">
        <f t="shared" ca="1" si="9"/>
        <v>0</v>
      </c>
      <c r="CD36" s="3">
        <f t="shared" ca="1" si="9"/>
        <v>0</v>
      </c>
      <c r="CE36" s="3">
        <f t="shared" ca="1" si="9"/>
        <v>0</v>
      </c>
      <c r="CF36" s="3">
        <f t="shared" ca="1" si="9"/>
        <v>0</v>
      </c>
      <c r="CG36" s="3">
        <f t="shared" ca="1" si="9"/>
        <v>0</v>
      </c>
      <c r="CH36" s="3">
        <f t="shared" si="9"/>
        <v>0</v>
      </c>
      <c r="CI36" s="3">
        <f t="shared" si="9"/>
        <v>0</v>
      </c>
      <c r="CJ36" s="3">
        <f t="shared" si="9"/>
        <v>0</v>
      </c>
      <c r="CK36" s="3">
        <f t="shared" si="9"/>
        <v>0</v>
      </c>
      <c r="CL36" s="3">
        <f t="shared" si="9"/>
        <v>0</v>
      </c>
      <c r="CM36" s="3" t="e">
        <f t="shared" ca="1" si="9"/>
        <v>#DIV/0!</v>
      </c>
      <c r="CN36" s="3">
        <f t="shared" si="9"/>
        <v>0</v>
      </c>
      <c r="CO36" s="3">
        <f t="shared" si="9"/>
        <v>0</v>
      </c>
      <c r="CP36" s="3">
        <f t="shared" si="9"/>
        <v>0</v>
      </c>
    </row>
    <row r="37" spans="1:94">
      <c r="A37" s="70" t="s">
        <v>282</v>
      </c>
      <c r="D37" s="3">
        <f ca="1">SUM($D$36:D36)</f>
        <v>-479580493.02737486</v>
      </c>
      <c r="E37" s="3">
        <f ca="1">SUM($D$36:E36)</f>
        <v>-522550431.41653872</v>
      </c>
      <c r="F37" s="3">
        <f ca="1">SUM($D$36:F36)</f>
        <v>-560307963.40570259</v>
      </c>
      <c r="G37" s="3">
        <f ca="1">SUM($D$36:G36)</f>
        <v>-587562436.84486651</v>
      </c>
      <c r="H37" s="3">
        <f ca="1">SUM($D$36:H36)</f>
        <v>-617813768.74235237</v>
      </c>
      <c r="I37" s="3">
        <f ca="1">SUM($D$36:I36)</f>
        <v>-648065100.63983822</v>
      </c>
      <c r="J37" s="3">
        <f ca="1">SUM($D$36:J36)</f>
        <v>-669256574.38332403</v>
      </c>
      <c r="K37" s="3">
        <f ca="1">SUM($D$36:K36)</f>
        <v>-690448048.12680984</v>
      </c>
      <c r="L37" s="3">
        <f ca="1">SUM($D$36:L36)</f>
        <v>-687786396.49920475</v>
      </c>
      <c r="M37" s="3">
        <f ca="1">SUM($D$36:M36)</f>
        <v>-685124744.87159967</v>
      </c>
      <c r="N37" s="3">
        <f ca="1">SUM($D$36:N36)</f>
        <v>-662734929.60763097</v>
      </c>
      <c r="O37" s="3">
        <f ca="1">SUM($D$36:O36)</f>
        <v>-640345114.34366226</v>
      </c>
      <c r="P37" s="3">
        <f ca="1">SUM($D$36:P36)</f>
        <v>-617955299.07969356</v>
      </c>
      <c r="Q37" s="166">
        <f ca="1">SUM($D$36:Q36)</f>
        <v>-595565483.81572485</v>
      </c>
      <c r="R37" s="3">
        <f ca="1">SUM($D$36:R36)</f>
        <v>-573175645.04140854</v>
      </c>
      <c r="S37" s="3">
        <f ca="1">SUM($D$36:S36)</f>
        <v>-547727925.81542182</v>
      </c>
      <c r="T37" s="3">
        <f ca="1">SUM($D$36:T36)</f>
        <v>-515595922.20643508</v>
      </c>
      <c r="U37" s="3">
        <f ca="1">SUM($D$36:U36)</f>
        <v>-474981001.86208475</v>
      </c>
      <c r="V37" s="3">
        <f ca="1">SUM($D$36:V36)</f>
        <v>-438915143.5542798</v>
      </c>
      <c r="W37" s="3">
        <f ca="1">SUM($D$36:W36)</f>
        <v>-350678128.64038396</v>
      </c>
      <c r="X37" s="3">
        <f ca="1">SUM($D$36:X36)</f>
        <v>-236711497.52520308</v>
      </c>
      <c r="Y37" s="3">
        <f ca="1">SUM($D$36:Y36)</f>
        <v>-97694889.210022181</v>
      </c>
      <c r="Z37" s="3">
        <f ca="1">SUM($D$36:Z36)</f>
        <v>41321719.105158716</v>
      </c>
      <c r="AA37" s="3">
        <f ca="1">SUM($D$36:AA36)</f>
        <v>177488327.42033961</v>
      </c>
      <c r="AB37" s="3">
        <f ca="1">SUM($D$36:AB36)</f>
        <v>313654935.73552048</v>
      </c>
      <c r="AC37" s="3">
        <f ca="1">SUM($D$36:AC36)</f>
        <v>447446547.85070133</v>
      </c>
      <c r="AD37" s="3">
        <f ca="1">SUM($D$36:AD36)</f>
        <v>581238292.59427273</v>
      </c>
      <c r="AE37" s="3">
        <f ca="1">SUM($D$36:AE36)</f>
        <v>719725550.85188186</v>
      </c>
      <c r="AF37" s="3">
        <f ca="1">SUM($D$36:AF36)</f>
        <v>869684181.08330917</v>
      </c>
      <c r="AG37" s="3">
        <f ca="1">SUM($D$36:AG36)</f>
        <v>1020838582.8064637</v>
      </c>
      <c r="AH37" s="3">
        <f ca="1">SUM($D$36:AH36)</f>
        <v>1171308766.2147093</v>
      </c>
      <c r="AI37" s="3">
        <f ca="1">SUM($D$36:AI36)</f>
        <v>1325169879.8981366</v>
      </c>
      <c r="AJ37" s="3">
        <f ca="1">SUM($D$36:AJ36)</f>
        <v>1476897641.3088367</v>
      </c>
      <c r="AK37" s="3">
        <f ca="1">SUM($D$36:AK36)</f>
        <v>1628625402.7195368</v>
      </c>
      <c r="AL37" s="3">
        <f ca="1">SUM($D$36:AL36)</f>
        <v>1774703803.082067</v>
      </c>
      <c r="AM37" s="3">
        <f ca="1">SUM($D$36:AM36)</f>
        <v>1920782203.4445972</v>
      </c>
      <c r="AN37" s="3">
        <f ca="1">SUM($D$36:AN36)</f>
        <v>2044783278.5553093</v>
      </c>
      <c r="AO37" s="3">
        <f ca="1">SUM($D$36:AO36)</f>
        <v>2168784353.6660213</v>
      </c>
      <c r="AP37" s="3">
        <f ca="1">SUM($D$36:AP36)</f>
        <v>2236055120.1218243</v>
      </c>
      <c r="AQ37" s="3">
        <f ca="1">SUM($D$36:AQ36)</f>
        <v>2303923772.3234911</v>
      </c>
      <c r="AR37" s="3">
        <f ca="1">SUM($D$36:AR36)</f>
        <v>2332250407.4797034</v>
      </c>
      <c r="AS37" s="3">
        <f ca="1">SUM($D$36:AS36)</f>
        <v>2360577042.6359158</v>
      </c>
      <c r="AT37" s="3">
        <f ca="1">SUM($D$36:AT36)</f>
        <v>2388903677.7921281</v>
      </c>
      <c r="AU37" s="3">
        <f ca="1">SUM($D$36:AU36)</f>
        <v>2417230312.9483404</v>
      </c>
      <c r="AV37" s="3">
        <f ca="1">SUM($D$36:AV36)</f>
        <v>2445556948.1045527</v>
      </c>
      <c r="AW37" s="3">
        <f ca="1">SUM($D$36:AW36)</f>
        <v>2473883583.2607651</v>
      </c>
      <c r="AX37" s="3">
        <f ca="1">SUM($D$36:AX36)</f>
        <v>2494381589.8819771</v>
      </c>
      <c r="AY37" s="3">
        <f ca="1">SUM($D$36:AY36)</f>
        <v>2514879596.5031891</v>
      </c>
      <c r="AZ37" s="3">
        <f ca="1">SUM($D$36:AZ36)</f>
        <v>2514827432.6698556</v>
      </c>
      <c r="BA37" s="3" t="e">
        <f ca="1">SUM($D$36:BA36)</f>
        <v>#DIV/0!</v>
      </c>
      <c r="BB37" s="3" t="e">
        <f ca="1">SUM($D$36:BB36)</f>
        <v>#DIV/0!</v>
      </c>
      <c r="BC37" s="3" t="e">
        <f ca="1">SUM($D$36:BC36)</f>
        <v>#DIV/0!</v>
      </c>
      <c r="BD37" s="3" t="e">
        <f ca="1">SUM($D$36:BD36)</f>
        <v>#DIV/0!</v>
      </c>
      <c r="BE37" s="3" t="e">
        <f ca="1">SUM($D$36:BE36)</f>
        <v>#DIV/0!</v>
      </c>
      <c r="BF37" s="3" t="e">
        <f ca="1">SUM($D$36:BF36)</f>
        <v>#DIV/0!</v>
      </c>
      <c r="BG37" s="3" t="e">
        <f ca="1">SUM($D$36:BG36)</f>
        <v>#DIV/0!</v>
      </c>
      <c r="BH37" s="3" t="e">
        <f ca="1">SUM($D$36:BH36)</f>
        <v>#DIV/0!</v>
      </c>
      <c r="BI37" s="3" t="e">
        <f ca="1">SUM($D$36:BI36)</f>
        <v>#DIV/0!</v>
      </c>
      <c r="BJ37" s="3" t="e">
        <f ca="1">SUM($D$36:BJ36)</f>
        <v>#DIV/0!</v>
      </c>
      <c r="BK37" s="3" t="e">
        <f ca="1">SUM($D$36:BK36)</f>
        <v>#DIV/0!</v>
      </c>
      <c r="BL37" s="3" t="e">
        <f ca="1">SUM($D$36:BL36)</f>
        <v>#DIV/0!</v>
      </c>
      <c r="BM37" s="3" t="e">
        <f ca="1">SUM($D$36:BM36)</f>
        <v>#DIV/0!</v>
      </c>
      <c r="BN37" s="3" t="e">
        <f ca="1">SUM($D$36:BN36)</f>
        <v>#DIV/0!</v>
      </c>
      <c r="BO37" s="3" t="e">
        <f ca="1">SUM($D$36:BO36)</f>
        <v>#DIV/0!</v>
      </c>
      <c r="BP37" s="3" t="e">
        <f ca="1">SUM($D$36:BP36)</f>
        <v>#DIV/0!</v>
      </c>
      <c r="BQ37" s="3" t="e">
        <f ca="1">SUM($D$36:BQ36)</f>
        <v>#DIV/0!</v>
      </c>
      <c r="BR37" s="3" t="e">
        <f ca="1">SUM($D$36:BR36)</f>
        <v>#DIV/0!</v>
      </c>
      <c r="BS37" s="3" t="e">
        <f ca="1">SUM($D$36:BS36)</f>
        <v>#DIV/0!</v>
      </c>
      <c r="BT37" s="3" t="e">
        <f ca="1">SUM($D$36:BT36)</f>
        <v>#DIV/0!</v>
      </c>
      <c r="BU37" s="3" t="e">
        <f ca="1">SUM($D$36:BU36)</f>
        <v>#DIV/0!</v>
      </c>
      <c r="BV37" s="3" t="e">
        <f ca="1">SUM($D$36:BV36)</f>
        <v>#DIV/0!</v>
      </c>
      <c r="BW37" s="3" t="e">
        <f ca="1">SUM($D$36:BW36)</f>
        <v>#DIV/0!</v>
      </c>
      <c r="BX37" s="3" t="e">
        <f ca="1">SUM($D$36:BX36)</f>
        <v>#DIV/0!</v>
      </c>
      <c r="BY37" s="3" t="e">
        <f ca="1">SUM($D$36:BY36)</f>
        <v>#DIV/0!</v>
      </c>
      <c r="BZ37" s="3" t="e">
        <f ca="1">SUM($D$36:BZ36)</f>
        <v>#DIV/0!</v>
      </c>
      <c r="CA37" s="3" t="e">
        <f ca="1">SUM($D$36:CA36)</f>
        <v>#DIV/0!</v>
      </c>
      <c r="CB37" s="3" t="e">
        <f ca="1">SUM($D$36:CB36)</f>
        <v>#DIV/0!</v>
      </c>
      <c r="CC37" s="3" t="e">
        <f ca="1">SUM($D$36:CC36)</f>
        <v>#DIV/0!</v>
      </c>
      <c r="CD37" s="3" t="e">
        <f ca="1">SUM($D$36:CD36)</f>
        <v>#DIV/0!</v>
      </c>
      <c r="CE37" s="3" t="e">
        <f ca="1">SUM($D$36:CE36)</f>
        <v>#DIV/0!</v>
      </c>
      <c r="CF37" s="3" t="e">
        <f ca="1">SUM($D$36:CF36)</f>
        <v>#DIV/0!</v>
      </c>
      <c r="CG37" s="3" t="e">
        <f ca="1">SUM($D$36:CG36)</f>
        <v>#DIV/0!</v>
      </c>
      <c r="CH37" s="3" t="e">
        <f ca="1">SUM($D$36:CH36)</f>
        <v>#DIV/0!</v>
      </c>
      <c r="CI37" s="3" t="e">
        <f ca="1">SUM($D$36:CI36)</f>
        <v>#DIV/0!</v>
      </c>
      <c r="CJ37" s="3" t="e">
        <f ca="1">SUM($D$36:CJ36)</f>
        <v>#DIV/0!</v>
      </c>
      <c r="CK37" s="3" t="e">
        <f ca="1">SUM($D$36:CK36)</f>
        <v>#DIV/0!</v>
      </c>
      <c r="CL37" s="3" t="e">
        <f ca="1">SUM($D$36:CL36)</f>
        <v>#DIV/0!</v>
      </c>
      <c r="CM37" s="3" t="e">
        <f ca="1">SUM($D$36:CM36)</f>
        <v>#DIV/0!</v>
      </c>
      <c r="CN37" s="3" t="e">
        <f ca="1">SUM($D$36:CN36)</f>
        <v>#DIV/0!</v>
      </c>
      <c r="CO37" s="3" t="e">
        <f ca="1">SUM($D$36:CO36)</f>
        <v>#DIV/0!</v>
      </c>
      <c r="CP37" s="3" t="e">
        <f ca="1">SUM($D$36:CP36)</f>
        <v>#DIV/0!</v>
      </c>
    </row>
    <row r="38" spans="1:94">
      <c r="A38" s="73" t="s">
        <v>283</v>
      </c>
      <c r="C38" s="164" t="e">
        <f ca="1">IRR(OFFSET(D36,0,0):OFFSET(D36,0,Sheet1!$D$16),0.0001)*12</f>
        <v>#VALUE!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6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>
      <c r="A39" s="7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6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ht="15" thickBot="1">
      <c r="A40" s="75" t="s">
        <v>284</v>
      </c>
      <c r="D40" s="3">
        <f ca="1">D4-D6-D9+D10+D21+D30</f>
        <v>-27332719.189163871</v>
      </c>
      <c r="E40" s="3">
        <f t="shared" ref="E40:BP40" ca="1" si="10">E4-E6-E9+E10+E21+E30</f>
        <v>-42969938.389163874</v>
      </c>
      <c r="F40" s="3">
        <f t="shared" ca="1" si="10"/>
        <v>-37757531.989163868</v>
      </c>
      <c r="G40" s="3">
        <f t="shared" ca="1" si="10"/>
        <v>-27254473.439163879</v>
      </c>
      <c r="H40" s="3">
        <f t="shared" ca="1" si="10"/>
        <v>-30251331.897485808</v>
      </c>
      <c r="I40" s="3">
        <f t="shared" ca="1" si="10"/>
        <v>-30251331.897485808</v>
      </c>
      <c r="J40" s="3">
        <f t="shared" ca="1" si="10"/>
        <v>-21191473.743485808</v>
      </c>
      <c r="K40" s="3">
        <f t="shared" ca="1" si="10"/>
        <v>-21191473.743485808</v>
      </c>
      <c r="L40" s="3">
        <f t="shared" ca="1" si="10"/>
        <v>2661651.6276050936</v>
      </c>
      <c r="M40" s="3">
        <f t="shared" ca="1" si="10"/>
        <v>2661651.6276050936</v>
      </c>
      <c r="N40" s="3">
        <f t="shared" ca="1" si="10"/>
        <v>22389815.263968736</v>
      </c>
      <c r="O40" s="3">
        <f t="shared" ca="1" si="10"/>
        <v>22389815.263968736</v>
      </c>
      <c r="P40" s="3">
        <f t="shared" ca="1" si="10"/>
        <v>22389815.263968736</v>
      </c>
      <c r="Q40" s="166">
        <f t="shared" ca="1" si="10"/>
        <v>22389815.263968736</v>
      </c>
      <c r="R40" s="3">
        <f t="shared" ca="1" si="10"/>
        <v>22389838.774316348</v>
      </c>
      <c r="S40" s="3">
        <f t="shared" ca="1" si="10"/>
        <v>25447719.225986712</v>
      </c>
      <c r="T40" s="3">
        <f t="shared" ca="1" si="10"/>
        <v>32132003.60898672</v>
      </c>
      <c r="U40" s="3">
        <f t="shared" ca="1" si="10"/>
        <v>40614920.34435036</v>
      </c>
      <c r="V40" s="3">
        <f t="shared" ca="1" si="10"/>
        <v>36065858.30780492</v>
      </c>
      <c r="W40" s="3">
        <f t="shared" ca="1" si="10"/>
        <v>88237014.913895801</v>
      </c>
      <c r="X40" s="3">
        <f t="shared" ca="1" si="10"/>
        <v>113966631.11518088</v>
      </c>
      <c r="Y40" s="3">
        <f t="shared" ca="1" si="10"/>
        <v>139016608.3151809</v>
      </c>
      <c r="Z40" s="3">
        <f t="shared" ca="1" si="10"/>
        <v>139016608.3151809</v>
      </c>
      <c r="AA40" s="3">
        <f t="shared" ca="1" si="10"/>
        <v>136166608.3151809</v>
      </c>
      <c r="AB40" s="3">
        <f t="shared" ca="1" si="10"/>
        <v>136166608.3151809</v>
      </c>
      <c r="AC40" s="3">
        <f t="shared" ca="1" si="10"/>
        <v>133791612.11518088</v>
      </c>
      <c r="AD40" s="3">
        <f t="shared" ca="1" si="10"/>
        <v>133791744.74357136</v>
      </c>
      <c r="AE40" s="3">
        <f t="shared" ca="1" si="10"/>
        <v>138487258.2576091</v>
      </c>
      <c r="AF40" s="3">
        <f t="shared" ca="1" si="10"/>
        <v>149958630.23142731</v>
      </c>
      <c r="AG40" s="3">
        <f t="shared" ca="1" si="10"/>
        <v>151154401.72315454</v>
      </c>
      <c r="AH40" s="3">
        <f t="shared" ca="1" si="10"/>
        <v>150470183.4082455</v>
      </c>
      <c r="AI40" s="3">
        <f t="shared" ca="1" si="10"/>
        <v>153861113.68342727</v>
      </c>
      <c r="AJ40" s="3">
        <f t="shared" ca="1" si="10"/>
        <v>151727761.41070002</v>
      </c>
      <c r="AK40" s="3">
        <f t="shared" ca="1" si="10"/>
        <v>151727761.41070002</v>
      </c>
      <c r="AL40" s="3">
        <f t="shared" ca="1" si="10"/>
        <v>146078400.36253029</v>
      </c>
      <c r="AM40" s="3">
        <f t="shared" ca="1" si="10"/>
        <v>146078400.36253029</v>
      </c>
      <c r="AN40" s="3">
        <f t="shared" ca="1" si="10"/>
        <v>124001075.11071211</v>
      </c>
      <c r="AO40" s="3">
        <f t="shared" ca="1" si="10"/>
        <v>124001075.11071211</v>
      </c>
      <c r="AP40" s="3">
        <f t="shared" ca="1" si="10"/>
        <v>67270766.455803052</v>
      </c>
      <c r="AQ40" s="3">
        <f t="shared" ca="1" si="10"/>
        <v>67868652.201666668</v>
      </c>
      <c r="AR40" s="3">
        <f t="shared" ca="1" si="10"/>
        <v>28326635.156212125</v>
      </c>
      <c r="AS40" s="3">
        <f t="shared" ca="1" si="10"/>
        <v>28326635.156212121</v>
      </c>
      <c r="AT40" s="3">
        <f t="shared" ca="1" si="10"/>
        <v>28326635.156212121</v>
      </c>
      <c r="AU40" s="3">
        <f t="shared" ca="1" si="10"/>
        <v>28326635.156212121</v>
      </c>
      <c r="AV40" s="3">
        <f t="shared" ca="1" si="10"/>
        <v>28326635.156212121</v>
      </c>
      <c r="AW40" s="3">
        <f t="shared" ca="1" si="10"/>
        <v>28326635.156212121</v>
      </c>
      <c r="AX40" s="3">
        <f t="shared" ca="1" si="10"/>
        <v>20498006.621212121</v>
      </c>
      <c r="AY40" s="3">
        <f t="shared" ca="1" si="10"/>
        <v>20498006.621212121</v>
      </c>
      <c r="AZ40" s="3">
        <f t="shared" ca="1" si="10"/>
        <v>-52163.833333333336</v>
      </c>
      <c r="BA40" s="3" t="e">
        <f t="shared" ca="1" si="10"/>
        <v>#DIV/0!</v>
      </c>
      <c r="BB40" s="3" t="e">
        <f t="shared" ca="1" si="10"/>
        <v>#DIV/0!</v>
      </c>
      <c r="BC40" s="3" t="e">
        <f t="shared" ca="1" si="10"/>
        <v>#DIV/0!</v>
      </c>
      <c r="BD40" s="3">
        <f t="shared" ca="1" si="10"/>
        <v>0</v>
      </c>
      <c r="BE40" s="3">
        <f t="shared" ca="1" si="10"/>
        <v>0</v>
      </c>
      <c r="BF40" s="3" t="e">
        <f t="shared" ca="1" si="10"/>
        <v>#DIV/0!</v>
      </c>
      <c r="BG40" s="3">
        <f t="shared" ca="1" si="10"/>
        <v>0</v>
      </c>
      <c r="BH40" s="3">
        <f t="shared" ca="1" si="10"/>
        <v>0</v>
      </c>
      <c r="BI40" s="3">
        <f t="shared" ca="1" si="10"/>
        <v>0</v>
      </c>
      <c r="BJ40" s="3">
        <f t="shared" ca="1" si="10"/>
        <v>0</v>
      </c>
      <c r="BK40" s="3">
        <f t="shared" ca="1" si="10"/>
        <v>0</v>
      </c>
      <c r="BL40" s="3">
        <f t="shared" ca="1" si="10"/>
        <v>0</v>
      </c>
      <c r="BM40" s="3">
        <f t="shared" ca="1" si="10"/>
        <v>0</v>
      </c>
      <c r="BN40" s="3">
        <f t="shared" ca="1" si="10"/>
        <v>0</v>
      </c>
      <c r="BO40" s="3">
        <f t="shared" ca="1" si="10"/>
        <v>0</v>
      </c>
      <c r="BP40" s="3">
        <f t="shared" ca="1" si="10"/>
        <v>0</v>
      </c>
      <c r="BQ40" s="3">
        <f t="shared" ref="BQ40:BV40" ca="1" si="11">BQ4-BQ6-BQ9+BQ10+BQ21+BQ30</f>
        <v>0</v>
      </c>
      <c r="BR40" s="3" t="e">
        <f t="shared" ca="1" si="11"/>
        <v>#DIV/0!</v>
      </c>
      <c r="BS40" s="3">
        <f t="shared" ca="1" si="11"/>
        <v>0</v>
      </c>
      <c r="BT40" s="3">
        <f t="shared" ca="1" si="11"/>
        <v>0</v>
      </c>
      <c r="BU40" s="3">
        <f t="shared" ca="1" si="11"/>
        <v>0</v>
      </c>
      <c r="BV40" s="3">
        <f t="shared" ca="1" si="11"/>
        <v>0</v>
      </c>
      <c r="BW40" s="3">
        <f ca="1">BW4-BW6-BW9+BW10+BW21+BW30</f>
        <v>0</v>
      </c>
      <c r="BX40" s="3">
        <f t="shared" ref="BX40:CP40" ca="1" si="12">BX4-BX6-BX9+BX10+BX21+BX30</f>
        <v>0</v>
      </c>
      <c r="BY40" s="3">
        <f t="shared" ca="1" si="12"/>
        <v>0</v>
      </c>
      <c r="BZ40" s="3">
        <f t="shared" ca="1" si="12"/>
        <v>0</v>
      </c>
      <c r="CA40" s="3">
        <f t="shared" ca="1" si="12"/>
        <v>0</v>
      </c>
      <c r="CB40" s="3">
        <f t="shared" ca="1" si="12"/>
        <v>0</v>
      </c>
      <c r="CC40" s="3">
        <f t="shared" ca="1" si="12"/>
        <v>0</v>
      </c>
      <c r="CD40" s="3">
        <f t="shared" ca="1" si="12"/>
        <v>0</v>
      </c>
      <c r="CE40" s="3">
        <f t="shared" ca="1" si="12"/>
        <v>0</v>
      </c>
      <c r="CF40" s="3">
        <f t="shared" ca="1" si="12"/>
        <v>0</v>
      </c>
      <c r="CG40" s="3">
        <f t="shared" ca="1" si="12"/>
        <v>0</v>
      </c>
      <c r="CH40" s="3">
        <f t="shared" si="12"/>
        <v>0</v>
      </c>
      <c r="CI40" s="3">
        <f t="shared" si="12"/>
        <v>0</v>
      </c>
      <c r="CJ40" s="3">
        <f t="shared" si="12"/>
        <v>0</v>
      </c>
      <c r="CK40" s="3">
        <f t="shared" si="12"/>
        <v>0</v>
      </c>
      <c r="CL40" s="3">
        <f t="shared" si="12"/>
        <v>0</v>
      </c>
      <c r="CM40" s="3" t="e">
        <f t="shared" ca="1" si="12"/>
        <v>#DIV/0!</v>
      </c>
      <c r="CN40" s="3">
        <f t="shared" si="12"/>
        <v>0</v>
      </c>
      <c r="CO40" s="3">
        <f t="shared" si="12"/>
        <v>0</v>
      </c>
      <c r="CP40" s="3">
        <f t="shared" si="12"/>
        <v>0</v>
      </c>
    </row>
    <row r="41" spans="1:94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6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>
      <c r="A42" s="77" t="s">
        <v>285</v>
      </c>
      <c r="D42" s="3">
        <f>'Capital Structure'!E44</f>
        <v>0</v>
      </c>
      <c r="E42" s="3">
        <f>'Capital Structure'!F44</f>
        <v>0</v>
      </c>
      <c r="F42" s="3">
        <f>'Capital Structure'!G44</f>
        <v>0</v>
      </c>
      <c r="G42" s="3">
        <f>'Capital Structure'!H44</f>
        <v>0</v>
      </c>
      <c r="H42" s="3">
        <f>'Capital Structure'!I44</f>
        <v>0</v>
      </c>
      <c r="I42" s="3">
        <f>'Capital Structure'!J44</f>
        <v>0</v>
      </c>
      <c r="J42" s="3">
        <f>'Capital Structure'!K44</f>
        <v>0</v>
      </c>
      <c r="K42" s="3">
        <f>'Capital Structure'!L44</f>
        <v>0</v>
      </c>
      <c r="L42" s="3">
        <f>'Capital Structure'!M44</f>
        <v>0</v>
      </c>
      <c r="M42" s="3">
        <f>'Capital Structure'!N44</f>
        <v>0</v>
      </c>
      <c r="N42" s="3">
        <f>'Capital Structure'!O44</f>
        <v>0</v>
      </c>
      <c r="O42" s="3">
        <f>'Capital Structure'!P44</f>
        <v>0</v>
      </c>
      <c r="P42" s="3">
        <f>'Capital Structure'!Q44</f>
        <v>0</v>
      </c>
      <c r="Q42" s="166">
        <f>'Capital Structure'!R44</f>
        <v>0</v>
      </c>
      <c r="R42" s="3">
        <f>'Capital Structure'!S44</f>
        <v>0</v>
      </c>
      <c r="S42" s="3">
        <f>'Capital Structure'!T44</f>
        <v>0</v>
      </c>
      <c r="T42" s="3">
        <f>'Capital Structure'!U44</f>
        <v>0</v>
      </c>
      <c r="U42" s="3">
        <f>'Capital Structure'!V44</f>
        <v>0</v>
      </c>
      <c r="V42" s="3">
        <f>'Capital Structure'!W44</f>
        <v>0</v>
      </c>
      <c r="W42" s="3">
        <f>'Capital Structure'!X44</f>
        <v>0</v>
      </c>
      <c r="X42" s="3">
        <f>'Capital Structure'!Y44</f>
        <v>0</v>
      </c>
      <c r="Y42" s="3">
        <f>'Capital Structure'!Z44</f>
        <v>0</v>
      </c>
      <c r="Z42" s="3">
        <f>'Capital Structure'!AA44</f>
        <v>0</v>
      </c>
      <c r="AA42" s="3">
        <f>'Capital Structure'!AB44</f>
        <v>0</v>
      </c>
      <c r="AB42" s="3">
        <f>'Capital Structure'!AC44</f>
        <v>0</v>
      </c>
      <c r="AC42" s="3">
        <f>'Capital Structure'!AD44</f>
        <v>0</v>
      </c>
      <c r="AD42" s="3">
        <f>'Capital Structure'!AE44</f>
        <v>0</v>
      </c>
      <c r="AE42" s="3">
        <f>'Capital Structure'!AF44</f>
        <v>0</v>
      </c>
      <c r="AF42" s="3">
        <f>'Capital Structure'!AG44</f>
        <v>0</v>
      </c>
      <c r="AG42" s="3">
        <f>'Capital Structure'!AH44</f>
        <v>0</v>
      </c>
      <c r="AH42" s="3">
        <f>'Capital Structure'!AI44</f>
        <v>0</v>
      </c>
      <c r="AI42" s="3">
        <f>'Capital Structure'!AJ44</f>
        <v>0</v>
      </c>
      <c r="AJ42" s="3">
        <f>'Capital Structure'!AK44</f>
        <v>0</v>
      </c>
      <c r="AK42" s="3">
        <f>'Capital Structure'!AL44</f>
        <v>0</v>
      </c>
      <c r="AL42" s="3">
        <f>'Capital Structure'!AM44</f>
        <v>0</v>
      </c>
      <c r="AM42" s="3">
        <f>'Capital Structure'!AN44</f>
        <v>0</v>
      </c>
      <c r="AN42" s="3">
        <f>'Capital Structure'!AO44</f>
        <v>0</v>
      </c>
      <c r="AO42" s="3">
        <f>'Capital Structure'!AP44</f>
        <v>0</v>
      </c>
      <c r="AP42" s="3">
        <f>'Capital Structure'!AQ44</f>
        <v>0</v>
      </c>
      <c r="AQ42" s="3">
        <f>'Capital Structure'!AR44</f>
        <v>0</v>
      </c>
      <c r="AR42" s="3">
        <f>'Capital Structure'!AS44</f>
        <v>254166.66666666666</v>
      </c>
      <c r="AS42" s="3">
        <f>'Capital Structure'!AT44</f>
        <v>255225.69444444447</v>
      </c>
      <c r="AT42" s="3">
        <f>'Capital Structure'!AU44</f>
        <v>256289.13483796301</v>
      </c>
      <c r="AU42" s="3">
        <f>'Capital Structure'!AV44</f>
        <v>257357.00623312115</v>
      </c>
      <c r="AV42" s="3">
        <f>'Capital Structure'!AW44</f>
        <v>258429.32709242581</v>
      </c>
      <c r="AW42" s="3">
        <f>'Capital Structure'!AX44</f>
        <v>259506.11595531096</v>
      </c>
      <c r="AX42" s="3">
        <f>'Capital Structure'!AY44</f>
        <v>260587.39143845809</v>
      </c>
      <c r="AY42" s="3">
        <f>'Capital Structure'!AZ44</f>
        <v>261673.17223611832</v>
      </c>
      <c r="AZ42" s="3">
        <f>'Capital Structure'!BA44</f>
        <v>262763.47712043551</v>
      </c>
      <c r="BA42" s="3">
        <f>'Capital Structure'!BB44</f>
        <v>263858.32494177064</v>
      </c>
      <c r="BB42" s="3">
        <f>'Capital Structure'!BC44</f>
        <v>264957.73462902801</v>
      </c>
      <c r="BC42" s="3">
        <f>'Capital Structure'!BD44</f>
        <v>266061.72518998227</v>
      </c>
      <c r="BD42" s="3">
        <f>'Capital Structure'!BE44</f>
        <v>267170.31571160723</v>
      </c>
      <c r="BE42" s="3">
        <f>'Capital Structure'!BF44</f>
        <v>268283.52536040556</v>
      </c>
      <c r="BF42" s="3">
        <f>'Capital Structure'!BG44</f>
        <v>269401.3733827406</v>
      </c>
      <c r="BG42" s="3">
        <f>'Capital Structure'!BH44</f>
        <v>270523.87910516869</v>
      </c>
      <c r="BH42" s="3">
        <f>'Capital Structure'!BI44</f>
        <v>271651.06193477352</v>
      </c>
      <c r="BI42" s="3">
        <f>'Capital Structure'!BJ44</f>
        <v>272782.9413595018</v>
      </c>
      <c r="BJ42" s="3">
        <f>'Capital Structure'!BK44</f>
        <v>273919.53694849968</v>
      </c>
      <c r="BK42" s="3">
        <f>'Capital Structure'!BL44</f>
        <v>275060.86835245177</v>
      </c>
      <c r="BL42" s="3">
        <f>'Capital Structure'!BM44</f>
        <v>276206.95530392032</v>
      </c>
      <c r="BM42" s="3">
        <f>'Capital Structure'!BN44</f>
        <v>277357.81761768664</v>
      </c>
      <c r="BN42" s="3">
        <f>'Capital Structure'!BO44</f>
        <v>278513.47519109369</v>
      </c>
      <c r="BO42" s="3">
        <f>'Capital Structure'!BP44</f>
        <v>279673.94800438988</v>
      </c>
      <c r="BP42" s="3">
        <f>'Capital Structure'!BQ44</f>
        <v>280839.25612107484</v>
      </c>
      <c r="BQ42" s="3">
        <f>'Capital Structure'!BR44</f>
        <v>282009.41968824598</v>
      </c>
      <c r="BR42" s="3">
        <f>'Capital Structure'!BS44</f>
        <v>283184.45893694705</v>
      </c>
      <c r="BS42" s="3">
        <f>'Capital Structure'!BT44</f>
        <v>284364.39418251766</v>
      </c>
      <c r="BT42" s="3">
        <f>'Capital Structure'!BU44</f>
        <v>285549.24582494481</v>
      </c>
      <c r="BU42" s="3">
        <f>'Capital Structure'!BV44</f>
        <v>286739.03434921539</v>
      </c>
      <c r="BV42" s="3">
        <f>'Capital Structure'!BW44</f>
        <v>287933.78032567049</v>
      </c>
      <c r="BW42" s="3">
        <f>'Capital Structure'!BX44</f>
        <v>289133.50441036077</v>
      </c>
      <c r="BX42" s="3">
        <f>'Capital Structure'!BY44</f>
        <v>290338.22734540392</v>
      </c>
      <c r="BY42" s="3">
        <f>'Capital Structure'!BZ44</f>
        <v>0</v>
      </c>
      <c r="BZ42" s="3">
        <f>'Capital Structure'!CA44</f>
        <v>0</v>
      </c>
      <c r="CA42" s="3">
        <f>'Capital Structure'!CB44</f>
        <v>0</v>
      </c>
      <c r="CB42" s="3">
        <f>'Capital Structure'!CC44</f>
        <v>0</v>
      </c>
      <c r="CC42" s="3">
        <f>'Capital Structure'!CD44</f>
        <v>0</v>
      </c>
      <c r="CD42" s="3">
        <f>'Capital Structure'!CE44</f>
        <v>0</v>
      </c>
      <c r="CE42" s="3">
        <f>'Capital Structure'!CF44</f>
        <v>0</v>
      </c>
      <c r="CF42" s="3">
        <f>'Capital Structure'!CG44</f>
        <v>0</v>
      </c>
      <c r="CG42" s="3">
        <f>'Capital Structure'!CH44</f>
        <v>0</v>
      </c>
      <c r="CH42" s="3">
        <f>'Capital Structure'!CI44</f>
        <v>0</v>
      </c>
      <c r="CI42" s="3">
        <f>'Capital Structure'!CJ44</f>
        <v>0</v>
      </c>
      <c r="CJ42" s="3">
        <f>'Capital Structure'!CK44</f>
        <v>0</v>
      </c>
      <c r="CK42" s="3">
        <f>'Capital Structure'!CL44</f>
        <v>0</v>
      </c>
      <c r="CL42" s="3">
        <f>'Capital Structure'!CM44</f>
        <v>0</v>
      </c>
      <c r="CM42" s="3">
        <f>'Capital Structure'!CN44</f>
        <v>0</v>
      </c>
      <c r="CN42" s="3">
        <f>'Capital Structure'!CO44</f>
        <v>0</v>
      </c>
      <c r="CO42" s="3">
        <f>'Capital Structure'!CP44</f>
        <v>0</v>
      </c>
      <c r="CP42" s="3">
        <f>'Capital Structure'!CQ44</f>
        <v>0</v>
      </c>
    </row>
    <row r="43" spans="1:94">
      <c r="A43" s="77" t="s">
        <v>286</v>
      </c>
      <c r="D43" s="3">
        <f ca="1">D34+D42</f>
        <v>-482060009.17048341</v>
      </c>
      <c r="E43" s="3">
        <f t="shared" ref="E43:BP43" ca="1" si="13">E34+E42</f>
        <v>-506024494.50817388</v>
      </c>
      <c r="F43" s="3">
        <f t="shared" ca="1" si="13"/>
        <v>-527382776.64586437</v>
      </c>
      <c r="G43" s="3">
        <f t="shared" ca="1" si="13"/>
        <v>-545356437.4173007</v>
      </c>
      <c r="H43" s="3">
        <f t="shared" ca="1" si="13"/>
        <v>-578087285.45789504</v>
      </c>
      <c r="I43" s="3">
        <f t="shared" ca="1" si="13"/>
        <v>-610818133.49848938</v>
      </c>
      <c r="J43" s="3">
        <f t="shared" ca="1" si="13"/>
        <v>-634489123.38508368</v>
      </c>
      <c r="K43" s="3">
        <f t="shared" ca="1" si="13"/>
        <v>-658160113.27167797</v>
      </c>
      <c r="L43" s="3">
        <f t="shared" ca="1" si="13"/>
        <v>-661800606.25124109</v>
      </c>
      <c r="M43" s="3">
        <f t="shared" ca="1" si="13"/>
        <v>-665441099.2308042</v>
      </c>
      <c r="N43" s="3">
        <f t="shared" ca="1" si="13"/>
        <v>-669704555.84673095</v>
      </c>
      <c r="O43" s="3">
        <f t="shared" ca="1" si="13"/>
        <v>-670099308.06096458</v>
      </c>
      <c r="P43" s="3">
        <f t="shared" ca="1" si="13"/>
        <v>-650189008.94010437</v>
      </c>
      <c r="Q43" s="166">
        <f t="shared" ca="1" si="13"/>
        <v>-630278709.81924415</v>
      </c>
      <c r="R43" s="3">
        <f t="shared" ca="1" si="13"/>
        <v>-610368387.18803632</v>
      </c>
      <c r="S43" s="3">
        <f t="shared" ca="1" si="13"/>
        <v>-587400184.10515809</v>
      </c>
      <c r="T43" s="3">
        <f t="shared" ca="1" si="13"/>
        <v>-557747696.63927996</v>
      </c>
      <c r="U43" s="3">
        <f t="shared" ca="1" si="13"/>
        <v>-519612292.43803811</v>
      </c>
      <c r="V43" s="3">
        <f t="shared" ca="1" si="13"/>
        <v>-486025950.27334172</v>
      </c>
      <c r="W43" s="3">
        <f t="shared" ca="1" si="13"/>
        <v>-400268451.50255442</v>
      </c>
      <c r="X43" s="3">
        <f t="shared" ca="1" si="13"/>
        <v>-286301820.38737357</v>
      </c>
      <c r="Y43" s="3">
        <f t="shared" ca="1" si="13"/>
        <v>-147285212.07219267</v>
      </c>
      <c r="Z43" s="3">
        <f t="shared" ca="1" si="13"/>
        <v>-8268603.7570117712</v>
      </c>
      <c r="AA43" s="3">
        <f t="shared" ca="1" si="13"/>
        <v>127898004.55816913</v>
      </c>
      <c r="AB43" s="3">
        <f t="shared" ca="1" si="13"/>
        <v>264064612.87335002</v>
      </c>
      <c r="AC43" s="3">
        <f t="shared" ca="1" si="13"/>
        <v>397856224.98853087</v>
      </c>
      <c r="AD43" s="3">
        <f t="shared" ca="1" si="13"/>
        <v>531647969.73210222</v>
      </c>
      <c r="AE43" s="3">
        <f t="shared" ca="1" si="13"/>
        <v>670135227.98971128</v>
      </c>
      <c r="AF43" s="3">
        <f t="shared" ca="1" si="13"/>
        <v>820093858.2211386</v>
      </c>
      <c r="AG43" s="3">
        <f t="shared" ca="1" si="13"/>
        <v>971248259.94429314</v>
      </c>
      <c r="AH43" s="3">
        <f t="shared" ca="1" si="13"/>
        <v>1121718443.3525386</v>
      </c>
      <c r="AI43" s="3">
        <f t="shared" ca="1" si="13"/>
        <v>1275579557.0359659</v>
      </c>
      <c r="AJ43" s="3">
        <f t="shared" ca="1" si="13"/>
        <v>1427307318.446666</v>
      </c>
      <c r="AK43" s="3">
        <f t="shared" ca="1" si="13"/>
        <v>1579035079.8573661</v>
      </c>
      <c r="AL43" s="3">
        <f t="shared" ca="1" si="13"/>
        <v>1725113480.2198963</v>
      </c>
      <c r="AM43" s="3">
        <f t="shared" ca="1" si="13"/>
        <v>1871191880.5824265</v>
      </c>
      <c r="AN43" s="3">
        <f t="shared" ca="1" si="13"/>
        <v>1995192955.6931386</v>
      </c>
      <c r="AO43" s="3">
        <f t="shared" ca="1" si="13"/>
        <v>2119194030.8038507</v>
      </c>
      <c r="AP43" s="3">
        <f t="shared" ca="1" si="13"/>
        <v>2186464797.2596536</v>
      </c>
      <c r="AQ43" s="3">
        <f t="shared" ca="1" si="13"/>
        <v>2254333449.4613204</v>
      </c>
      <c r="AR43" s="3">
        <f t="shared" ca="1" si="13"/>
        <v>2343914251.2841992</v>
      </c>
      <c r="AS43" s="3">
        <f t="shared" ca="1" si="13"/>
        <v>2372241945.4681897</v>
      </c>
      <c r="AT43" s="3">
        <f t="shared" ca="1" si="13"/>
        <v>2400569644.0647955</v>
      </c>
      <c r="AU43" s="3">
        <f t="shared" ca="1" si="13"/>
        <v>2428897347.0924029</v>
      </c>
      <c r="AV43" s="3">
        <f t="shared" ca="1" si="13"/>
        <v>2457225054.5694747</v>
      </c>
      <c r="AW43" s="3">
        <f t="shared" ca="1" si="13"/>
        <v>2485552766.5145497</v>
      </c>
      <c r="AX43" s="3">
        <f t="shared" ca="1" si="13"/>
        <v>2506051854.4112449</v>
      </c>
      <c r="AY43" s="3">
        <f t="shared" ca="1" si="13"/>
        <v>2526550946.8132544</v>
      </c>
      <c r="AZ43" s="3">
        <f t="shared" ca="1" si="13"/>
        <v>2526525955.2014723</v>
      </c>
      <c r="BA43" s="3" t="e">
        <f t="shared" ca="1" si="13"/>
        <v>#DIV/0!</v>
      </c>
      <c r="BB43" s="3" t="e">
        <f t="shared" ca="1" si="13"/>
        <v>#DIV/0!</v>
      </c>
      <c r="BC43" s="3" t="e">
        <f t="shared" ca="1" si="13"/>
        <v>#DIV/0!</v>
      </c>
      <c r="BD43" s="3" t="e">
        <f t="shared" ca="1" si="13"/>
        <v>#DIV/0!</v>
      </c>
      <c r="BE43" s="3" t="e">
        <f t="shared" ca="1" si="13"/>
        <v>#DIV/0!</v>
      </c>
      <c r="BF43" s="3" t="e">
        <f t="shared" ca="1" si="13"/>
        <v>#DIV/0!</v>
      </c>
      <c r="BG43" s="3" t="e">
        <f t="shared" ca="1" si="13"/>
        <v>#DIV/0!</v>
      </c>
      <c r="BH43" s="3" t="e">
        <f t="shared" ca="1" si="13"/>
        <v>#DIV/0!</v>
      </c>
      <c r="BI43" s="3" t="e">
        <f t="shared" ca="1" si="13"/>
        <v>#DIV/0!</v>
      </c>
      <c r="BJ43" s="3" t="e">
        <f t="shared" ca="1" si="13"/>
        <v>#DIV/0!</v>
      </c>
      <c r="BK43" s="3" t="e">
        <f t="shared" ca="1" si="13"/>
        <v>#DIV/0!</v>
      </c>
      <c r="BL43" s="3" t="e">
        <f t="shared" ca="1" si="13"/>
        <v>#DIV/0!</v>
      </c>
      <c r="BM43" s="3" t="e">
        <f t="shared" ca="1" si="13"/>
        <v>#DIV/0!</v>
      </c>
      <c r="BN43" s="3" t="e">
        <f t="shared" ca="1" si="13"/>
        <v>#DIV/0!</v>
      </c>
      <c r="BO43" s="3" t="e">
        <f t="shared" ca="1" si="13"/>
        <v>#DIV/0!</v>
      </c>
      <c r="BP43" s="3" t="e">
        <f t="shared" ca="1" si="13"/>
        <v>#DIV/0!</v>
      </c>
      <c r="BQ43" s="3" t="e">
        <f t="shared" ref="BQ43:BV43" ca="1" si="14">BQ34+BQ42</f>
        <v>#DIV/0!</v>
      </c>
      <c r="BR43" s="3" t="e">
        <f t="shared" ca="1" si="14"/>
        <v>#DIV/0!</v>
      </c>
      <c r="BS43" s="3" t="e">
        <f t="shared" ca="1" si="14"/>
        <v>#DIV/0!</v>
      </c>
      <c r="BT43" s="3" t="e">
        <f t="shared" ca="1" si="14"/>
        <v>#DIV/0!</v>
      </c>
      <c r="BU43" s="3" t="e">
        <f t="shared" ca="1" si="14"/>
        <v>#DIV/0!</v>
      </c>
      <c r="BV43" s="3" t="e">
        <f t="shared" ca="1" si="14"/>
        <v>#DIV/0!</v>
      </c>
      <c r="BW43" s="3" t="e">
        <f ca="1">BW34+BW42</f>
        <v>#DIV/0!</v>
      </c>
      <c r="BX43" s="3" t="e">
        <f t="shared" ref="BX43" ca="1" si="15">BX34+BX42</f>
        <v>#DIV/0!</v>
      </c>
      <c r="BY43" s="3" t="e">
        <f t="shared" ref="BY43" ca="1" si="16">BY34+BY42</f>
        <v>#DIV/0!</v>
      </c>
      <c r="BZ43" s="3" t="e">
        <f t="shared" ref="BZ43" ca="1" si="17">BZ34+BZ42</f>
        <v>#DIV/0!</v>
      </c>
      <c r="CA43" s="3" t="e">
        <f t="shared" ref="CA43" ca="1" si="18">CA34+CA42</f>
        <v>#DIV/0!</v>
      </c>
      <c r="CB43" s="3" t="e">
        <f t="shared" ref="CB43" ca="1" si="19">CB34+CB42</f>
        <v>#DIV/0!</v>
      </c>
      <c r="CC43" s="3" t="e">
        <f t="shared" ref="CC43" ca="1" si="20">CC34+CC42</f>
        <v>#DIV/0!</v>
      </c>
      <c r="CD43" s="3" t="e">
        <f t="shared" ref="CD43" ca="1" si="21">CD34+CD42</f>
        <v>#DIV/0!</v>
      </c>
      <c r="CE43" s="3" t="e">
        <f t="shared" ref="CE43" ca="1" si="22">CE34+CE42</f>
        <v>#DIV/0!</v>
      </c>
      <c r="CF43" s="3" t="e">
        <f t="shared" ref="CF43" ca="1" si="23">CF34+CF42</f>
        <v>#DIV/0!</v>
      </c>
      <c r="CG43" s="3" t="e">
        <f t="shared" ref="CG43" ca="1" si="24">CG34+CG42</f>
        <v>#DIV/0!</v>
      </c>
      <c r="CH43" s="3" t="e">
        <f t="shared" ref="CH43" ca="1" si="25">CH34+CH42</f>
        <v>#DIV/0!</v>
      </c>
      <c r="CI43" s="3" t="e">
        <f t="shared" ref="CI43" ca="1" si="26">CI34+CI42</f>
        <v>#DIV/0!</v>
      </c>
      <c r="CJ43" s="3" t="e">
        <f t="shared" ref="CJ43" ca="1" si="27">CJ34+CJ42</f>
        <v>#DIV/0!</v>
      </c>
      <c r="CK43" s="3" t="e">
        <f t="shared" ref="CK43" ca="1" si="28">CK34+CK42</f>
        <v>#DIV/0!</v>
      </c>
      <c r="CL43" s="3" t="e">
        <f t="shared" ref="CL43" ca="1" si="29">CL34+CL42</f>
        <v>#DIV/0!</v>
      </c>
      <c r="CM43" s="3" t="e">
        <f t="shared" ref="CM43" ca="1" si="30">CM34+CM42</f>
        <v>#DIV/0!</v>
      </c>
      <c r="CN43" s="3" t="e">
        <f t="shared" ref="CN43" ca="1" si="31">CN34+CN42</f>
        <v>#DIV/0!</v>
      </c>
      <c r="CO43" s="3" t="e">
        <f t="shared" ref="CO43" ca="1" si="32">CO34+CO42</f>
        <v>#DIV/0!</v>
      </c>
      <c r="CP43" s="3" t="e">
        <f t="shared" ref="CP43" ca="1" si="33">CP34+CP42</f>
        <v>#DIV/0!</v>
      </c>
    </row>
    <row r="44" spans="1:94" ht="15">
      <c r="A44" s="78" t="s">
        <v>287</v>
      </c>
      <c r="C44" s="79">
        <f ca="1">ABS(SUMIF(D43:CF43,"&lt;0",D43:CF43)/COUNTIF(D43:CF43,"&lt;0"))</f>
        <v>525790011.29856718</v>
      </c>
    </row>
    <row r="46" spans="1:94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68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</sheetData>
  <conditionalFormatting sqref="D3:CT3">
    <cfRule type="cellIs" dxfId="9" priority="1" operator="equal">
      <formula>$D$10</formula>
    </cfRule>
    <cfRule type="cellIs" dxfId="8" priority="2" operator="equal">
      <formula>$D$9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T46"/>
  <sheetViews>
    <sheetView workbookViewId="0">
      <selection activeCell="E14" sqref="E14:F14"/>
    </sheetView>
  </sheetViews>
  <sheetFormatPr defaultColWidth="11" defaultRowHeight="14.25"/>
  <cols>
    <col min="1" max="1" width="22.125" style="76" bestFit="1" customWidth="1"/>
    <col min="2" max="2" width="24.125" customWidth="1"/>
    <col min="3" max="3" width="13.375" customWidth="1"/>
    <col min="4" max="4" width="16.375" bestFit="1" customWidth="1"/>
    <col min="5" max="16" width="16.125" bestFit="1" customWidth="1"/>
    <col min="17" max="17" width="16.125" style="38" bestFit="1" customWidth="1"/>
    <col min="18" max="39" width="16.125" bestFit="1" customWidth="1"/>
    <col min="40" max="41" width="15.125" bestFit="1" customWidth="1"/>
    <col min="42" max="42" width="14.5" bestFit="1" customWidth="1"/>
    <col min="43" max="62" width="15.625" bestFit="1" customWidth="1"/>
    <col min="63" max="63" width="16.125" bestFit="1" customWidth="1"/>
    <col min="64" max="69" width="15.625" bestFit="1" customWidth="1"/>
    <col min="70" max="70" width="16.125" bestFit="1" customWidth="1"/>
    <col min="71" max="94" width="15.625" bestFit="1" customWidth="1"/>
  </cols>
  <sheetData>
    <row r="1" spans="1:98" ht="17.25" thickBot="1">
      <c r="A1" s="64"/>
    </row>
    <row r="2" spans="1:98">
      <c r="A2" s="65"/>
    </row>
    <row r="3" spans="1:98">
      <c r="A3" s="66"/>
      <c r="C3" t="s">
        <v>107</v>
      </c>
      <c r="D3" s="12">
        <f>Sheet1!C35</f>
        <v>42248</v>
      </c>
      <c r="E3" s="12">
        <f>Sheet1!D35</f>
        <v>42278</v>
      </c>
      <c r="F3" s="12">
        <f>Sheet1!E35</f>
        <v>42309</v>
      </c>
      <c r="G3" s="12">
        <f>Sheet1!F35</f>
        <v>42339</v>
      </c>
      <c r="H3" s="12">
        <f>Sheet1!G35</f>
        <v>42370</v>
      </c>
      <c r="I3" s="12">
        <f>Sheet1!H35</f>
        <v>42401</v>
      </c>
      <c r="J3" s="12">
        <f>Sheet1!I35</f>
        <v>42430</v>
      </c>
      <c r="K3" s="12">
        <f>Sheet1!J35</f>
        <v>42461</v>
      </c>
      <c r="L3" s="12">
        <f>Sheet1!K35</f>
        <v>42491</v>
      </c>
      <c r="M3" s="12">
        <f>Sheet1!L35</f>
        <v>42522</v>
      </c>
      <c r="N3" s="12">
        <f>Sheet1!M35</f>
        <v>42552</v>
      </c>
      <c r="O3" s="12">
        <f>Sheet1!N35</f>
        <v>42583</v>
      </c>
      <c r="P3" s="12">
        <f>Sheet1!O35</f>
        <v>42614</v>
      </c>
      <c r="Q3" s="167">
        <f>Sheet1!P35</f>
        <v>42644</v>
      </c>
      <c r="R3" s="12">
        <f>Sheet1!Q35</f>
        <v>42675</v>
      </c>
      <c r="S3" s="12">
        <f>Sheet1!R35</f>
        <v>42705</v>
      </c>
      <c r="T3" s="12">
        <f>Sheet1!S35</f>
        <v>42736</v>
      </c>
      <c r="U3" s="12">
        <f>Sheet1!T35</f>
        <v>42767</v>
      </c>
      <c r="V3" s="12">
        <f>Sheet1!U35</f>
        <v>42795</v>
      </c>
      <c r="W3" s="12">
        <f>Sheet1!V35</f>
        <v>42826</v>
      </c>
      <c r="X3" s="12">
        <f>Sheet1!W35</f>
        <v>42856</v>
      </c>
      <c r="Y3" s="12">
        <f>Sheet1!X35</f>
        <v>42887</v>
      </c>
      <c r="Z3" s="12">
        <f>Sheet1!Y35</f>
        <v>42917</v>
      </c>
      <c r="AA3" s="12">
        <f>Sheet1!Z35</f>
        <v>42948</v>
      </c>
      <c r="AB3" s="12">
        <f>Sheet1!AA35</f>
        <v>42979</v>
      </c>
      <c r="AC3" s="12">
        <f>Sheet1!AB35</f>
        <v>43009</v>
      </c>
      <c r="AD3" s="12">
        <f>Sheet1!AC35</f>
        <v>43040</v>
      </c>
      <c r="AE3" s="12">
        <f>Sheet1!AD35</f>
        <v>43070</v>
      </c>
      <c r="AF3" s="12">
        <f>Sheet1!AE35</f>
        <v>43101</v>
      </c>
      <c r="AG3" s="12">
        <f>Sheet1!AF35</f>
        <v>43132</v>
      </c>
      <c r="AH3" s="12">
        <f>Sheet1!AG35</f>
        <v>43160</v>
      </c>
      <c r="AI3" s="12">
        <f>Sheet1!AH35</f>
        <v>43191</v>
      </c>
      <c r="AJ3" s="12">
        <f>Sheet1!AI35</f>
        <v>43221</v>
      </c>
      <c r="AK3" s="12">
        <f>Sheet1!AJ35</f>
        <v>43252</v>
      </c>
      <c r="AL3" s="12">
        <f>Sheet1!AK35</f>
        <v>43282</v>
      </c>
      <c r="AM3" s="12">
        <f>Sheet1!AL35</f>
        <v>43313</v>
      </c>
      <c r="AN3" s="12">
        <f>Sheet1!AM35</f>
        <v>43344</v>
      </c>
      <c r="AO3" s="12">
        <f>Sheet1!AN35</f>
        <v>43374</v>
      </c>
      <c r="AP3" s="12">
        <f>Sheet1!AO35</f>
        <v>43405</v>
      </c>
      <c r="AQ3" s="12">
        <f>Sheet1!AP35</f>
        <v>43435</v>
      </c>
      <c r="AR3" s="12">
        <f>Sheet1!AQ35</f>
        <v>43466</v>
      </c>
      <c r="AS3" s="12">
        <f>Sheet1!AR35</f>
        <v>43497</v>
      </c>
      <c r="AT3" s="12">
        <f>Sheet1!AS35</f>
        <v>43525</v>
      </c>
      <c r="AU3" s="12">
        <f>Sheet1!AT35</f>
        <v>43556</v>
      </c>
      <c r="AV3" s="12">
        <f>Sheet1!AU35</f>
        <v>43586</v>
      </c>
      <c r="AW3" s="12">
        <f>Sheet1!AV35</f>
        <v>43617</v>
      </c>
      <c r="AX3" s="12">
        <f>Sheet1!AW35</f>
        <v>43647</v>
      </c>
      <c r="AY3" s="12">
        <f>Sheet1!AX35</f>
        <v>43678</v>
      </c>
      <c r="AZ3" s="12">
        <f>Sheet1!AY35</f>
        <v>43709</v>
      </c>
      <c r="BA3" s="12">
        <f>Sheet1!AZ35</f>
        <v>43739</v>
      </c>
      <c r="BB3" s="12">
        <f>Sheet1!BA35</f>
        <v>43770</v>
      </c>
      <c r="BC3" s="12">
        <f>Sheet1!BB35</f>
        <v>43800</v>
      </c>
      <c r="BD3" s="12">
        <f>Sheet1!BC35</f>
        <v>43831</v>
      </c>
      <c r="BE3" s="12">
        <f>Sheet1!BD35</f>
        <v>43862</v>
      </c>
      <c r="BF3" s="12">
        <f>Sheet1!BE35</f>
        <v>43891</v>
      </c>
      <c r="BG3" s="12">
        <f>Sheet1!BF35</f>
        <v>43922</v>
      </c>
      <c r="BH3" s="12">
        <f>Sheet1!BG35</f>
        <v>43952</v>
      </c>
      <c r="BI3" s="12">
        <f>Sheet1!BH35</f>
        <v>43983</v>
      </c>
      <c r="BJ3" s="12">
        <f>Sheet1!BI35</f>
        <v>44013</v>
      </c>
      <c r="BK3" s="12">
        <f>Sheet1!BJ35</f>
        <v>44044</v>
      </c>
      <c r="BL3" s="12">
        <f>Sheet1!BK35</f>
        <v>44075</v>
      </c>
      <c r="BM3" s="12">
        <f>Sheet1!BL35</f>
        <v>44105</v>
      </c>
      <c r="BN3" s="12">
        <f>Sheet1!BM35</f>
        <v>44136</v>
      </c>
      <c r="BO3" s="12">
        <f>Sheet1!BN35</f>
        <v>44166</v>
      </c>
      <c r="BP3" s="12">
        <f>Sheet1!BO35</f>
        <v>44197</v>
      </c>
      <c r="BQ3" s="12">
        <f>Sheet1!BP35</f>
        <v>44228</v>
      </c>
      <c r="BR3" s="12">
        <f>Sheet1!BQ35</f>
        <v>44256</v>
      </c>
      <c r="BS3" s="12">
        <f>Sheet1!BR35</f>
        <v>44287</v>
      </c>
      <c r="BT3" s="12">
        <f>Sheet1!BS35</f>
        <v>44317</v>
      </c>
      <c r="BU3" s="12">
        <f>Sheet1!BT35</f>
        <v>44348</v>
      </c>
      <c r="BV3" s="12">
        <f>Sheet1!BU35</f>
        <v>44378</v>
      </c>
      <c r="BW3" s="12">
        <f>Sheet1!BV35</f>
        <v>44409</v>
      </c>
      <c r="BX3" s="12">
        <f>Sheet1!BW35</f>
        <v>44440</v>
      </c>
      <c r="BY3" s="12">
        <f>Sheet1!BX35</f>
        <v>44470</v>
      </c>
      <c r="BZ3" s="12">
        <f>Sheet1!BY35</f>
        <v>44501</v>
      </c>
      <c r="CA3" s="12">
        <f>Sheet1!BZ35</f>
        <v>44531</v>
      </c>
      <c r="CB3" s="12">
        <f>Sheet1!CA35</f>
        <v>44562</v>
      </c>
      <c r="CC3" s="12">
        <f>Sheet1!CB35</f>
        <v>44593</v>
      </c>
      <c r="CD3" s="12">
        <f>Sheet1!CC35</f>
        <v>44621</v>
      </c>
      <c r="CE3" s="12">
        <f>Sheet1!CD35</f>
        <v>44652</v>
      </c>
      <c r="CF3" s="12">
        <f>Sheet1!CE35</f>
        <v>44682</v>
      </c>
      <c r="CG3" s="12">
        <f>Sheet1!CF35</f>
        <v>44713</v>
      </c>
      <c r="CH3" s="12">
        <f>Sheet1!CG35</f>
        <v>0</v>
      </c>
      <c r="CI3" s="12">
        <f>Sheet1!CH35</f>
        <v>0</v>
      </c>
      <c r="CJ3" s="12">
        <f>Sheet1!CI35</f>
        <v>0</v>
      </c>
      <c r="CK3" s="12">
        <f>Sheet1!CJ35</f>
        <v>0</v>
      </c>
      <c r="CL3" s="12">
        <f>Sheet1!CK35</f>
        <v>0</v>
      </c>
      <c r="CM3" s="12">
        <f>Sheet1!CL35</f>
        <v>0</v>
      </c>
      <c r="CN3" s="12">
        <f>Sheet1!CM35</f>
        <v>0</v>
      </c>
      <c r="CO3" s="12">
        <f>Sheet1!CN35</f>
        <v>0</v>
      </c>
      <c r="CP3" s="12">
        <f>Sheet1!CO35</f>
        <v>0</v>
      </c>
      <c r="CQ3" s="12">
        <f>Sheet1!CP35</f>
        <v>0</v>
      </c>
      <c r="CR3" s="12">
        <f>Sheet1!CQ35</f>
        <v>0</v>
      </c>
      <c r="CS3" s="12">
        <f>Sheet1!CR35</f>
        <v>0</v>
      </c>
      <c r="CT3" s="12">
        <f>Sheet1!CS35</f>
        <v>0</v>
      </c>
    </row>
    <row r="4" spans="1:98">
      <c r="A4" s="67" t="s">
        <v>265</v>
      </c>
      <c r="D4" s="3">
        <f ca="1">SUM(D5:D7)</f>
        <v>-104327.66666666667</v>
      </c>
      <c r="E4" s="3">
        <f t="shared" ref="E4:BP4" ca="1" si="0">SUM(E5:E7)</f>
        <v>21380641.527915269</v>
      </c>
      <c r="F4" s="3">
        <f t="shared" ca="1" si="0"/>
        <v>18774438.32791527</v>
      </c>
      <c r="G4" s="3">
        <f t="shared" ca="1" si="0"/>
        <v>11656001.144169455</v>
      </c>
      <c r="H4" s="3">
        <f t="shared" ca="1" si="0"/>
        <v>-26081.916666666668</v>
      </c>
      <c r="I4" s="3">
        <f t="shared" ca="1" si="0"/>
        <v>-26081.916666666668</v>
      </c>
      <c r="J4" s="3">
        <f t="shared" ca="1" si="0"/>
        <v>4293918.083333333</v>
      </c>
      <c r="K4" s="3">
        <f t="shared" ca="1" si="0"/>
        <v>4293918.083333333</v>
      </c>
      <c r="L4" s="3">
        <f t="shared" ca="1" si="0"/>
        <v>10773918.083333334</v>
      </c>
      <c r="M4" s="3">
        <f t="shared" ca="1" si="0"/>
        <v>10773918.083333334</v>
      </c>
      <c r="N4" s="3">
        <f t="shared" ca="1" si="0"/>
        <v>32373918.083333332</v>
      </c>
      <c r="O4" s="3">
        <f t="shared" ca="1" si="0"/>
        <v>32373918.083333332</v>
      </c>
      <c r="P4" s="3">
        <f t="shared" ca="1" si="0"/>
        <v>32373918.083333332</v>
      </c>
      <c r="Q4" s="3">
        <f t="shared" ca="1" si="0"/>
        <v>32373918.083333332</v>
      </c>
      <c r="R4" s="3">
        <f t="shared" ca="1" si="0"/>
        <v>32373918.083333332</v>
      </c>
      <c r="S4" s="3">
        <f t="shared" ca="1" si="0"/>
        <v>32373918.083333332</v>
      </c>
      <c r="T4" s="3">
        <f t="shared" ca="1" si="0"/>
        <v>37553918.083333336</v>
      </c>
      <c r="U4" s="3">
        <f t="shared" ca="1" si="0"/>
        <v>37553918.083333336</v>
      </c>
      <c r="V4" s="3">
        <f t="shared" ca="1" si="0"/>
        <v>56123918.083333336</v>
      </c>
      <c r="W4" s="3">
        <f t="shared" ca="1" si="0"/>
        <v>56123918.083333336</v>
      </c>
      <c r="X4" s="3">
        <f t="shared" ca="1" si="0"/>
        <v>82023918.083333328</v>
      </c>
      <c r="Y4" s="3">
        <f t="shared" ca="1" si="0"/>
        <v>82023918.083333328</v>
      </c>
      <c r="Z4" s="3">
        <f t="shared" ca="1" si="0"/>
        <v>82023918.083333328</v>
      </c>
      <c r="AA4" s="3">
        <f t="shared" ca="1" si="0"/>
        <v>82023918.083333328</v>
      </c>
      <c r="AB4" s="3">
        <f t="shared" ca="1" si="0"/>
        <v>82023918.083333328</v>
      </c>
      <c r="AC4" s="3">
        <f t="shared" ca="1" si="0"/>
        <v>82023918.083333328</v>
      </c>
      <c r="AD4" s="3">
        <f t="shared" ca="1" si="0"/>
        <v>82023918.083333328</v>
      </c>
      <c r="AE4" s="3">
        <f t="shared" ca="1" si="0"/>
        <v>82023918.083333328</v>
      </c>
      <c r="AF4" s="3">
        <f t="shared" ca="1" si="0"/>
        <v>94473918.083333328</v>
      </c>
      <c r="AG4" s="3">
        <f t="shared" ca="1" si="0"/>
        <v>94473918.083333328</v>
      </c>
      <c r="AH4" s="3">
        <f t="shared" ca="1" si="0"/>
        <v>93723918.083333328</v>
      </c>
      <c r="AI4" s="3">
        <f t="shared" ca="1" si="0"/>
        <v>93723918.083333328</v>
      </c>
      <c r="AJ4" s="3">
        <f t="shared" ca="1" si="0"/>
        <v>91223918.083333328</v>
      </c>
      <c r="AK4" s="3">
        <f t="shared" ca="1" si="0"/>
        <v>91223918.083333328</v>
      </c>
      <c r="AL4" s="3">
        <f t="shared" ca="1" si="0"/>
        <v>91223918.083333328</v>
      </c>
      <c r="AM4" s="3">
        <f t="shared" ca="1" si="0"/>
        <v>91223918.083333328</v>
      </c>
      <c r="AN4" s="3">
        <f t="shared" ca="1" si="0"/>
        <v>82223918.083333328</v>
      </c>
      <c r="AO4" s="3">
        <f t="shared" ca="1" si="0"/>
        <v>82223918.083333328</v>
      </c>
      <c r="AP4" s="3">
        <f t="shared" ca="1" si="0"/>
        <v>68723918.083333328</v>
      </c>
      <c r="AQ4" s="3">
        <f t="shared" ca="1" si="0"/>
        <v>68723918.083333328</v>
      </c>
      <c r="AR4" s="3">
        <f t="shared" ca="1" si="0"/>
        <v>83473918.083333328</v>
      </c>
      <c r="AS4" s="3">
        <f t="shared" ca="1" si="0"/>
        <v>22473918.083333332</v>
      </c>
      <c r="AT4" s="3">
        <f t="shared" ca="1" si="0"/>
        <v>22473918.083333332</v>
      </c>
      <c r="AU4" s="3">
        <f t="shared" ca="1" si="0"/>
        <v>22473918.083333332</v>
      </c>
      <c r="AV4" s="3">
        <f t="shared" ca="1" si="0"/>
        <v>22473918.083333332</v>
      </c>
      <c r="AW4" s="3">
        <f t="shared" ca="1" si="0"/>
        <v>22473918.083333332</v>
      </c>
      <c r="AX4" s="3">
        <f t="shared" ca="1" si="0"/>
        <v>22473918.083333332</v>
      </c>
      <c r="AY4" s="3">
        <f t="shared" ca="1" si="0"/>
        <v>22473918.083333332</v>
      </c>
      <c r="AZ4" s="3">
        <f t="shared" ca="1" si="0"/>
        <v>0</v>
      </c>
      <c r="BA4" s="3" t="e">
        <f t="shared" ca="1" si="0"/>
        <v>#DIV/0!</v>
      </c>
      <c r="BB4" s="3" t="e">
        <f t="shared" ca="1" si="0"/>
        <v>#DIV/0!</v>
      </c>
      <c r="BC4" s="3" t="e">
        <f t="shared" ca="1" si="0"/>
        <v>#DIV/0!</v>
      </c>
      <c r="BD4" s="3">
        <f t="shared" ca="1" si="0"/>
        <v>3392307.6923076925</v>
      </c>
      <c r="BE4" s="3">
        <f t="shared" ca="1" si="0"/>
        <v>3392307.6923076925</v>
      </c>
      <c r="BF4" s="3" t="e">
        <f t="shared" ca="1" si="0"/>
        <v>#DIV/0!</v>
      </c>
      <c r="BG4" s="3">
        <f t="shared" ca="1" si="0"/>
        <v>3392307.6923076925</v>
      </c>
      <c r="BH4" s="3">
        <f t="shared" ca="1" si="0"/>
        <v>3392307.6923076925</v>
      </c>
      <c r="BI4" s="3">
        <f t="shared" ca="1" si="0"/>
        <v>3392307.6923076925</v>
      </c>
      <c r="BJ4" s="3">
        <f t="shared" ca="1" si="0"/>
        <v>3392307.6923076925</v>
      </c>
      <c r="BK4" s="3">
        <f t="shared" ca="1" si="0"/>
        <v>3392307.6923076925</v>
      </c>
      <c r="BL4" s="3">
        <f t="shared" ca="1" si="0"/>
        <v>3392307.6923076925</v>
      </c>
      <c r="BM4" s="3">
        <f t="shared" ca="1" si="0"/>
        <v>3392307.6923076925</v>
      </c>
      <c r="BN4" s="3">
        <f t="shared" ca="1" si="0"/>
        <v>3392307.6923076925</v>
      </c>
      <c r="BO4" s="3">
        <f t="shared" ca="1" si="0"/>
        <v>3392307.6923076925</v>
      </c>
      <c r="BP4" s="3">
        <f t="shared" ca="1" si="0"/>
        <v>3392307.6923076925</v>
      </c>
      <c r="BQ4" s="3">
        <f t="shared" ref="BQ4:CP4" ca="1" si="1">SUM(BQ5:BQ7)</f>
        <v>3392307.6923076925</v>
      </c>
      <c r="BR4" s="3">
        <f t="shared" ca="1" si="1"/>
        <v>3392307.6923076925</v>
      </c>
      <c r="BS4" s="3">
        <f t="shared" ca="1" si="1"/>
        <v>3392307.6923076925</v>
      </c>
      <c r="BT4" s="3">
        <f t="shared" ca="1" si="1"/>
        <v>3392307.6923076925</v>
      </c>
      <c r="BU4" s="3">
        <f t="shared" ca="1" si="1"/>
        <v>3392307.6923076925</v>
      </c>
      <c r="BV4" s="3">
        <f t="shared" ca="1" si="1"/>
        <v>3392307.6923076925</v>
      </c>
      <c r="BW4" s="3">
        <f t="shared" ca="1" si="1"/>
        <v>3392307.6923076925</v>
      </c>
      <c r="BX4" s="3">
        <f t="shared" ca="1" si="1"/>
        <v>3392307.6923076925</v>
      </c>
      <c r="BY4" s="3">
        <f t="shared" ca="1" si="1"/>
        <v>3392307.6923076925</v>
      </c>
      <c r="BZ4" s="3">
        <f t="shared" ca="1" si="1"/>
        <v>3392307.6923076361</v>
      </c>
      <c r="CA4" s="3">
        <f t="shared" ca="1" si="1"/>
        <v>0</v>
      </c>
      <c r="CB4" s="3">
        <f t="shared" ca="1" si="1"/>
        <v>0</v>
      </c>
      <c r="CC4" s="3">
        <f t="shared" ca="1" si="1"/>
        <v>0</v>
      </c>
      <c r="CD4" s="3">
        <f t="shared" ca="1" si="1"/>
        <v>0</v>
      </c>
      <c r="CE4" s="3">
        <f t="shared" ca="1" si="1"/>
        <v>0</v>
      </c>
      <c r="CF4" s="3">
        <f t="shared" ca="1" si="1"/>
        <v>0</v>
      </c>
      <c r="CG4" s="3">
        <f t="shared" ca="1" si="1"/>
        <v>0</v>
      </c>
      <c r="CH4" s="3">
        <f t="shared" si="1"/>
        <v>0</v>
      </c>
      <c r="CI4" s="3">
        <f t="shared" si="1"/>
        <v>0</v>
      </c>
      <c r="CJ4" s="3">
        <f t="shared" si="1"/>
        <v>0</v>
      </c>
      <c r="CK4" s="3">
        <f t="shared" si="1"/>
        <v>0</v>
      </c>
      <c r="CL4" s="3">
        <f t="shared" si="1"/>
        <v>0</v>
      </c>
      <c r="CM4" s="3">
        <f t="shared" si="1"/>
        <v>0</v>
      </c>
      <c r="CN4" s="3">
        <f t="shared" si="1"/>
        <v>0</v>
      </c>
      <c r="CO4" s="3">
        <f t="shared" si="1"/>
        <v>0</v>
      </c>
      <c r="CP4" s="3">
        <f t="shared" si="1"/>
        <v>0</v>
      </c>
    </row>
    <row r="5" spans="1:98">
      <c r="A5" s="68" t="s">
        <v>230</v>
      </c>
      <c r="B5" t="s">
        <v>230</v>
      </c>
      <c r="D5" s="3">
        <f ca="1">Sheet1!C41+Sheet2!C41</f>
        <v>0</v>
      </c>
      <c r="E5" s="3">
        <f ca="1">Sheet1!D41+Sheet2!D41</f>
        <v>0</v>
      </c>
      <c r="F5" s="3">
        <f ca="1">Sheet1!E41+Sheet2!E41</f>
        <v>0</v>
      </c>
      <c r="G5" s="3">
        <f ca="1">Sheet1!F41+Sheet2!F41</f>
        <v>0</v>
      </c>
      <c r="H5" s="3">
        <f ca="1">Sheet1!G41</f>
        <v>0</v>
      </c>
      <c r="I5" s="3">
        <f ca="1">Sheet1!H41</f>
        <v>0</v>
      </c>
      <c r="J5" s="3">
        <f ca="1">Sheet1!I41</f>
        <v>4320000</v>
      </c>
      <c r="K5" s="3">
        <f ca="1">Sheet1!J41</f>
        <v>4320000</v>
      </c>
      <c r="L5" s="3">
        <f ca="1">Sheet1!K41</f>
        <v>10800000</v>
      </c>
      <c r="M5" s="3">
        <f ca="1">Sheet1!L41</f>
        <v>10800000</v>
      </c>
      <c r="N5" s="3">
        <f ca="1">Sheet1!M41</f>
        <v>32400000</v>
      </c>
      <c r="O5" s="3">
        <f ca="1">Sheet1!N41</f>
        <v>32400000</v>
      </c>
      <c r="P5" s="3">
        <f ca="1">Sheet1!O41</f>
        <v>32400000</v>
      </c>
      <c r="Q5" s="3">
        <f ca="1">Sheet1!P41</f>
        <v>32400000</v>
      </c>
      <c r="R5" s="3">
        <f ca="1">Sheet1!Q41</f>
        <v>32400000</v>
      </c>
      <c r="S5" s="3">
        <f ca="1">Sheet1!R41</f>
        <v>32400000</v>
      </c>
      <c r="T5" s="3">
        <f ca="1">Sheet1!S41</f>
        <v>37580000</v>
      </c>
      <c r="U5" s="3">
        <f ca="1">Sheet1!T41</f>
        <v>37580000</v>
      </c>
      <c r="V5" s="3">
        <f ca="1">Sheet1!U41</f>
        <v>56150000</v>
      </c>
      <c r="W5" s="3">
        <f ca="1">Sheet1!V41</f>
        <v>56150000</v>
      </c>
      <c r="X5" s="3">
        <f ca="1">Sheet1!W41</f>
        <v>82050000</v>
      </c>
      <c r="Y5" s="3">
        <f ca="1">Sheet1!X41</f>
        <v>82050000</v>
      </c>
      <c r="Z5" s="3">
        <f ca="1">Sheet1!Y41</f>
        <v>82050000</v>
      </c>
      <c r="AA5" s="3">
        <f ca="1">Sheet1!Z41</f>
        <v>82050000</v>
      </c>
      <c r="AB5" s="3">
        <f ca="1">Sheet1!AA41</f>
        <v>82050000</v>
      </c>
      <c r="AC5" s="3">
        <f ca="1">Sheet1!AB41</f>
        <v>82050000</v>
      </c>
      <c r="AD5" s="3">
        <f ca="1">Sheet1!AC41</f>
        <v>82050000</v>
      </c>
      <c r="AE5" s="3">
        <f ca="1">Sheet1!AD41</f>
        <v>82050000</v>
      </c>
      <c r="AF5" s="3">
        <f ca="1">Sheet1!AE41</f>
        <v>94500000</v>
      </c>
      <c r="AG5" s="3">
        <f ca="1">Sheet1!AF41</f>
        <v>94500000</v>
      </c>
      <c r="AH5" s="3">
        <f ca="1">Sheet1!AG41</f>
        <v>93750000</v>
      </c>
      <c r="AI5" s="3">
        <f ca="1">Sheet1!AH41</f>
        <v>93750000</v>
      </c>
      <c r="AJ5" s="3">
        <f ca="1">Sheet1!AI41</f>
        <v>91250000</v>
      </c>
      <c r="AK5" s="3">
        <f ca="1">Sheet1!AJ41</f>
        <v>91250000</v>
      </c>
      <c r="AL5" s="3">
        <f ca="1">Sheet1!AK41</f>
        <v>91250000</v>
      </c>
      <c r="AM5" s="3">
        <f ca="1">Sheet1!AL41</f>
        <v>91250000</v>
      </c>
      <c r="AN5" s="3">
        <f ca="1">Sheet1!AM41</f>
        <v>82250000</v>
      </c>
      <c r="AO5" s="3">
        <f ca="1">Sheet1!AN41</f>
        <v>82250000</v>
      </c>
      <c r="AP5" s="3">
        <f ca="1">Sheet1!AO41</f>
        <v>68750000</v>
      </c>
      <c r="AQ5" s="3">
        <f ca="1">Sheet1!AP41</f>
        <v>68750000</v>
      </c>
      <c r="AR5" s="3">
        <f ca="1">Sheet1!AQ41</f>
        <v>22500000</v>
      </c>
      <c r="AS5" s="3">
        <f ca="1">Sheet1!AR41</f>
        <v>22500000</v>
      </c>
      <c r="AT5" s="3">
        <f ca="1">Sheet1!AS41</f>
        <v>22500000</v>
      </c>
      <c r="AU5" s="3">
        <f ca="1">Sheet1!AT41</f>
        <v>22500000</v>
      </c>
      <c r="AV5" s="3">
        <f ca="1">Sheet1!AU41</f>
        <v>22500000</v>
      </c>
      <c r="AW5" s="3">
        <f ca="1">Sheet1!AV41</f>
        <v>22500000</v>
      </c>
      <c r="AX5" s="3">
        <f ca="1">Sheet1!AW41</f>
        <v>22500000</v>
      </c>
      <c r="AY5" s="3">
        <f ca="1">Sheet1!AX41</f>
        <v>22500000</v>
      </c>
      <c r="AZ5" s="3">
        <f ca="1">Sheet1!AY41</f>
        <v>0</v>
      </c>
      <c r="BA5" s="3">
        <f ca="1">Sheet1!AZ41</f>
        <v>0</v>
      </c>
      <c r="BB5" s="3">
        <f ca="1">Sheet1!BA41</f>
        <v>0</v>
      </c>
      <c r="BC5" s="3">
        <f ca="1">Sheet1!BB41</f>
        <v>0</v>
      </c>
      <c r="BD5" s="3">
        <f ca="1">Sheet1!BC41</f>
        <v>0</v>
      </c>
      <c r="BE5" s="3">
        <f ca="1">Sheet1!BD41</f>
        <v>0</v>
      </c>
      <c r="BF5" s="3">
        <f ca="1">Sheet1!BE41</f>
        <v>0</v>
      </c>
      <c r="BG5" s="3">
        <f ca="1">Sheet1!BF41</f>
        <v>0</v>
      </c>
      <c r="BH5" s="3">
        <f ca="1">Sheet1!BG41</f>
        <v>0</v>
      </c>
      <c r="BI5" s="3">
        <f ca="1">Sheet1!BH41</f>
        <v>0</v>
      </c>
      <c r="BJ5" s="3">
        <f ca="1">Sheet1!BI41</f>
        <v>0</v>
      </c>
      <c r="BK5" s="3">
        <f ca="1">Sheet1!BJ41</f>
        <v>0</v>
      </c>
      <c r="BL5" s="3">
        <f ca="1">Sheet1!BK41</f>
        <v>0</v>
      </c>
      <c r="BM5" s="3">
        <f ca="1">Sheet1!BL41</f>
        <v>0</v>
      </c>
      <c r="BN5" s="3">
        <f ca="1">Sheet1!BM41</f>
        <v>0</v>
      </c>
      <c r="BO5" s="3">
        <f ca="1">Sheet1!BN41</f>
        <v>0</v>
      </c>
      <c r="BP5" s="3">
        <f ca="1">Sheet1!BO41</f>
        <v>0</v>
      </c>
      <c r="BQ5" s="3">
        <f ca="1">Sheet1!BP41</f>
        <v>0</v>
      </c>
      <c r="BR5" s="3">
        <f ca="1">Sheet1!BQ41</f>
        <v>0</v>
      </c>
      <c r="BS5" s="3">
        <f ca="1">Sheet1!BR41</f>
        <v>0</v>
      </c>
      <c r="BT5" s="3">
        <f ca="1">Sheet1!BS41</f>
        <v>0</v>
      </c>
      <c r="BU5" s="3">
        <f ca="1">Sheet1!BT41</f>
        <v>0</v>
      </c>
      <c r="BV5" s="3">
        <f ca="1">Sheet1!BU41</f>
        <v>0</v>
      </c>
      <c r="BW5" s="3">
        <f ca="1">Sheet1!BV41</f>
        <v>0</v>
      </c>
      <c r="BX5" s="3">
        <f ca="1">Sheet1!BW41</f>
        <v>0</v>
      </c>
      <c r="BY5" s="3">
        <f ca="1">Sheet1!BX41</f>
        <v>0</v>
      </c>
      <c r="BZ5" s="3">
        <f ca="1">Sheet1!BY41</f>
        <v>0</v>
      </c>
      <c r="CA5" s="3">
        <f ca="1">Sheet1!BZ41</f>
        <v>0</v>
      </c>
      <c r="CB5" s="3">
        <f ca="1">Sheet1!CA41</f>
        <v>0</v>
      </c>
      <c r="CC5" s="3">
        <f ca="1">Sheet1!CB41</f>
        <v>0</v>
      </c>
      <c r="CD5" s="3">
        <f ca="1">Sheet1!CC41</f>
        <v>0</v>
      </c>
      <c r="CE5" s="3">
        <f ca="1">Sheet1!CD41</f>
        <v>0</v>
      </c>
      <c r="CF5" s="3">
        <f ca="1">Sheet1!CE41</f>
        <v>0</v>
      </c>
      <c r="CG5" s="3">
        <f ca="1">Sheet1!CF41</f>
        <v>0</v>
      </c>
      <c r="CH5" s="3">
        <f>Sheet1!CG41</f>
        <v>0</v>
      </c>
      <c r="CI5" s="3">
        <f>Sheet1!CH41</f>
        <v>0</v>
      </c>
      <c r="CJ5" s="3">
        <f>Sheet1!CI41</f>
        <v>0</v>
      </c>
      <c r="CK5" s="3">
        <f>Sheet1!CJ41</f>
        <v>0</v>
      </c>
      <c r="CL5" s="3">
        <f>Sheet1!CK41</f>
        <v>0</v>
      </c>
      <c r="CM5" s="3">
        <f>Sheet1!CL41</f>
        <v>0</v>
      </c>
      <c r="CN5" s="3">
        <f>Sheet1!CM41</f>
        <v>0</v>
      </c>
      <c r="CO5" s="3">
        <f>Sheet1!CN41</f>
        <v>0</v>
      </c>
      <c r="CP5" s="3">
        <f>Sheet1!CO41</f>
        <v>0</v>
      </c>
      <c r="CQ5" s="3">
        <f>Sheet1!CP41</f>
        <v>0</v>
      </c>
      <c r="CR5" s="3">
        <f>Sheet1!CQ41</f>
        <v>0</v>
      </c>
      <c r="CS5" s="3">
        <f>Sheet1!CR41</f>
        <v>0</v>
      </c>
    </row>
    <row r="6" spans="1:98">
      <c r="A6" s="68" t="s">
        <v>266</v>
      </c>
      <c r="B6" t="s">
        <v>385</v>
      </c>
      <c r="D6" s="3">
        <f>'Capital Structure'!E45</f>
        <v>0</v>
      </c>
      <c r="E6" s="3">
        <f ca="1">'Capital Structure'!F45</f>
        <v>21484969.194581937</v>
      </c>
      <c r="F6" s="3">
        <f ca="1">'Capital Structure'!G45</f>
        <v>18878765.994581938</v>
      </c>
      <c r="G6" s="3">
        <f ca="1">'Capital Structure'!H45</f>
        <v>11760328.810836121</v>
      </c>
      <c r="H6" s="3">
        <f ca="1">'Capital Structure'!I45</f>
        <v>0</v>
      </c>
      <c r="I6" s="3">
        <f ca="1">'Capital Structure'!J45</f>
        <v>0</v>
      </c>
      <c r="J6" s="3">
        <f ca="1">'Capital Structure'!K45</f>
        <v>0</v>
      </c>
      <c r="K6" s="3">
        <f ca="1">'Capital Structure'!L45</f>
        <v>0</v>
      </c>
      <c r="L6" s="3">
        <f ca="1">'Capital Structure'!M45</f>
        <v>0</v>
      </c>
      <c r="M6" s="3">
        <f ca="1">'Capital Structure'!N45</f>
        <v>0</v>
      </c>
      <c r="N6" s="3">
        <f ca="1">'Capital Structure'!O45</f>
        <v>0</v>
      </c>
      <c r="O6" s="3">
        <f ca="1">'Capital Structure'!P45</f>
        <v>0</v>
      </c>
      <c r="P6" s="3">
        <f ca="1">'Capital Structure'!Q45</f>
        <v>0</v>
      </c>
      <c r="Q6" s="3">
        <f ca="1">'Capital Structure'!R45</f>
        <v>0</v>
      </c>
      <c r="R6" s="3">
        <f ca="1">'Capital Structure'!S45</f>
        <v>0</v>
      </c>
      <c r="S6" s="3">
        <f ca="1">'Capital Structure'!T45</f>
        <v>0</v>
      </c>
      <c r="T6" s="3">
        <f ca="1">'Capital Structure'!U45</f>
        <v>0</v>
      </c>
      <c r="U6" s="3">
        <f ca="1">'Capital Structure'!V45</f>
        <v>0</v>
      </c>
      <c r="V6" s="3">
        <f ca="1">'Capital Structure'!W45</f>
        <v>0</v>
      </c>
      <c r="W6" s="3">
        <f ca="1">'Capital Structure'!X45</f>
        <v>0</v>
      </c>
      <c r="X6" s="3">
        <f ca="1">'Capital Structure'!Y45</f>
        <v>0</v>
      </c>
      <c r="Y6" s="3">
        <f ca="1">'Capital Structure'!Z45</f>
        <v>0</v>
      </c>
      <c r="Z6" s="3">
        <f ca="1">'Capital Structure'!AA45</f>
        <v>0</v>
      </c>
      <c r="AA6" s="3">
        <f ca="1">'Capital Structure'!AB45</f>
        <v>0</v>
      </c>
      <c r="AB6" s="3">
        <f ca="1">'Capital Structure'!AC45</f>
        <v>0</v>
      </c>
      <c r="AC6" s="3">
        <f ca="1">'Capital Structure'!AD45</f>
        <v>0</v>
      </c>
      <c r="AD6" s="3">
        <f ca="1">'Capital Structure'!AE45</f>
        <v>0</v>
      </c>
      <c r="AE6" s="3">
        <f ca="1">'Capital Structure'!AF45</f>
        <v>0</v>
      </c>
      <c r="AF6" s="3">
        <f ca="1">'Capital Structure'!AG45</f>
        <v>0</v>
      </c>
      <c r="AG6" s="3">
        <f ca="1">'Capital Structure'!AH45</f>
        <v>0</v>
      </c>
      <c r="AH6" s="3">
        <f ca="1">'Capital Structure'!AI45</f>
        <v>0</v>
      </c>
      <c r="AI6" s="3">
        <f ca="1">'Capital Structure'!AJ45</f>
        <v>0</v>
      </c>
      <c r="AJ6" s="3">
        <f ca="1">'Capital Structure'!AK45</f>
        <v>0</v>
      </c>
      <c r="AK6" s="3">
        <f ca="1">'Capital Structure'!AL45</f>
        <v>0</v>
      </c>
      <c r="AL6" s="3">
        <f ca="1">'Capital Structure'!AM45</f>
        <v>0</v>
      </c>
      <c r="AM6" s="3">
        <f ca="1">'Capital Structure'!AN45</f>
        <v>0</v>
      </c>
      <c r="AN6" s="3">
        <f ca="1">'Capital Structure'!AO45</f>
        <v>0</v>
      </c>
      <c r="AO6" s="3">
        <f ca="1">'Capital Structure'!AP45</f>
        <v>0</v>
      </c>
      <c r="AP6" s="3">
        <f ca="1">'Capital Structure'!AQ45</f>
        <v>0</v>
      </c>
      <c r="AQ6" s="3">
        <f ca="1">'Capital Structure'!AR45</f>
        <v>0</v>
      </c>
      <c r="AR6" s="3">
        <f ca="1">'Capital Structure'!AS45</f>
        <v>61000000</v>
      </c>
      <c r="AS6" s="3">
        <f ca="1">'Capital Structure'!AT45</f>
        <v>0</v>
      </c>
      <c r="AT6" s="3">
        <f ca="1">'Capital Structure'!AU45</f>
        <v>0</v>
      </c>
      <c r="AU6" s="3">
        <f ca="1">'Capital Structure'!AV45</f>
        <v>0</v>
      </c>
      <c r="AV6" s="3">
        <f ca="1">'Capital Structure'!AW45</f>
        <v>0</v>
      </c>
      <c r="AW6" s="3">
        <f ca="1">'Capital Structure'!AX45</f>
        <v>0</v>
      </c>
      <c r="AX6" s="3">
        <f ca="1">'Capital Structure'!AY45</f>
        <v>0</v>
      </c>
      <c r="AY6" s="3">
        <f ca="1">'Capital Structure'!AZ45</f>
        <v>0</v>
      </c>
      <c r="AZ6" s="3">
        <f ca="1">'Capital Structure'!BA45</f>
        <v>26081.916666666668</v>
      </c>
      <c r="BA6" s="3" t="e">
        <f ca="1">'Capital Structure'!BB45</f>
        <v>#DIV/0!</v>
      </c>
      <c r="BB6" s="3" t="e">
        <f ca="1">'Capital Structure'!BC45</f>
        <v>#DIV/0!</v>
      </c>
      <c r="BC6" s="3" t="e">
        <f ca="1">'Capital Structure'!BD45</f>
        <v>#DIV/0!</v>
      </c>
      <c r="BD6" s="3">
        <f ca="1">'Capital Structure'!BE45</f>
        <v>3392307.6923076925</v>
      </c>
      <c r="BE6" s="3">
        <f ca="1">'Capital Structure'!BF45</f>
        <v>3392307.6923076925</v>
      </c>
      <c r="BF6" s="3" t="e">
        <f ca="1">'Capital Structure'!BG45</f>
        <v>#DIV/0!</v>
      </c>
      <c r="BG6" s="3">
        <f ca="1">'Capital Structure'!BH45</f>
        <v>3392307.6923076925</v>
      </c>
      <c r="BH6" s="3">
        <f ca="1">'Capital Structure'!BI45</f>
        <v>3392307.6923076925</v>
      </c>
      <c r="BI6" s="3">
        <f ca="1">'Capital Structure'!BJ45</f>
        <v>3392307.6923076925</v>
      </c>
      <c r="BJ6" s="3">
        <f ca="1">'Capital Structure'!BK45</f>
        <v>3392307.6923076925</v>
      </c>
      <c r="BK6" s="3">
        <f ca="1">'Capital Structure'!BL45</f>
        <v>3392307.6923076925</v>
      </c>
      <c r="BL6" s="3">
        <f ca="1">'Capital Structure'!BM45</f>
        <v>3392307.6923076925</v>
      </c>
      <c r="BM6" s="3">
        <f ca="1">'Capital Structure'!BN45</f>
        <v>3392307.6923076925</v>
      </c>
      <c r="BN6" s="3">
        <f ca="1">'Capital Structure'!BO45</f>
        <v>3392307.6923076925</v>
      </c>
      <c r="BO6" s="3">
        <f ca="1">'Capital Structure'!BP45</f>
        <v>3392307.6923076925</v>
      </c>
      <c r="BP6" s="3">
        <f ca="1">'Capital Structure'!BQ45</f>
        <v>3392307.6923076925</v>
      </c>
      <c r="BQ6" s="3">
        <f ca="1">'Capital Structure'!BR45</f>
        <v>3392307.6923076925</v>
      </c>
      <c r="BR6" s="3">
        <f ca="1">'Capital Structure'!BS45</f>
        <v>3392307.6923076925</v>
      </c>
      <c r="BS6" s="3">
        <f ca="1">'Capital Structure'!BT45</f>
        <v>3392307.6923076925</v>
      </c>
      <c r="BT6" s="3">
        <f ca="1">'Capital Structure'!BU45</f>
        <v>3392307.6923076925</v>
      </c>
      <c r="BU6" s="3">
        <f>'Capital Structure'!BV45</f>
        <v>3392307.6923076925</v>
      </c>
      <c r="BV6" s="3">
        <f>'Capital Structure'!BW45</f>
        <v>3392307.6923076925</v>
      </c>
      <c r="BW6" s="3">
        <f>'Capital Structure'!BX45</f>
        <v>3392307.6923076925</v>
      </c>
      <c r="BX6" s="3">
        <f>'Capital Structure'!BY45</f>
        <v>3392307.6923076925</v>
      </c>
      <c r="BY6" s="3">
        <f>'Capital Structure'!BZ45</f>
        <v>3392307.6923076925</v>
      </c>
      <c r="BZ6" s="3">
        <f>'Capital Structure'!CA45</f>
        <v>3392307.6923076361</v>
      </c>
      <c r="CA6" s="3">
        <f>'Capital Structure'!CB45</f>
        <v>0</v>
      </c>
      <c r="CB6" s="3">
        <f>'Capital Structure'!CC45</f>
        <v>0</v>
      </c>
      <c r="CC6" s="3">
        <f>'Capital Structure'!CD45</f>
        <v>0</v>
      </c>
      <c r="CD6" s="3">
        <f>'Capital Structure'!CE45</f>
        <v>0</v>
      </c>
      <c r="CE6" s="3">
        <f>'Capital Structure'!CF45</f>
        <v>0</v>
      </c>
      <c r="CF6" s="3">
        <f>'Capital Structure'!CG45</f>
        <v>0</v>
      </c>
      <c r="CG6" s="3">
        <f>'Capital Structure'!CH45</f>
        <v>0</v>
      </c>
      <c r="CH6" s="3">
        <f>'Capital Structure'!CI45</f>
        <v>0</v>
      </c>
      <c r="CI6" s="3">
        <f>'Capital Structure'!CJ45</f>
        <v>0</v>
      </c>
      <c r="CJ6" s="3">
        <f>'Capital Structure'!CK45</f>
        <v>0</v>
      </c>
      <c r="CK6" s="3">
        <f>'Capital Structure'!CL45</f>
        <v>0</v>
      </c>
      <c r="CL6" s="3">
        <f>'Capital Structure'!CM45</f>
        <v>0</v>
      </c>
      <c r="CM6" s="3">
        <f>'Capital Structure'!CN45</f>
        <v>0</v>
      </c>
      <c r="CN6" s="3">
        <f>'Capital Structure'!CO45</f>
        <v>0</v>
      </c>
      <c r="CO6" s="3">
        <f>'Capital Structure'!CP45</f>
        <v>0</v>
      </c>
      <c r="CP6" s="3">
        <f>'Capital Structure'!CQ45</f>
        <v>0</v>
      </c>
      <c r="CQ6" s="3">
        <f>'Capital Structure'!CR45</f>
        <v>0</v>
      </c>
      <c r="CR6" s="3">
        <f>'Capital Structure'!CS45</f>
        <v>0</v>
      </c>
      <c r="CS6" s="3">
        <f>'Capital Structure'!CT45</f>
        <v>0</v>
      </c>
      <c r="CT6" s="3">
        <f>'Capital Structure'!CU45</f>
        <v>0</v>
      </c>
    </row>
    <row r="7" spans="1:98">
      <c r="A7" s="68" t="s">
        <v>267</v>
      </c>
      <c r="B7" t="s">
        <v>288</v>
      </c>
      <c r="D7" s="3">
        <f>'利润表-1'!D18-'利润表-1'!D19</f>
        <v>-104327.66666666667</v>
      </c>
      <c r="E7" s="3">
        <f>'利润表-1'!E18-'利润表-1'!E19</f>
        <v>-104327.66666666667</v>
      </c>
      <c r="F7" s="3">
        <f>'利润表-1'!F18-'利润表-1'!F19</f>
        <v>-104327.66666666667</v>
      </c>
      <c r="G7" s="3">
        <f>'利润表-1'!G18-'利润表-1'!G19</f>
        <v>-104327.66666666667</v>
      </c>
      <c r="H7" s="3">
        <f>'利润表-1'!H18-'利润表-1'!H19</f>
        <v>-26081.916666666668</v>
      </c>
      <c r="I7" s="3">
        <f>'利润表-1'!I18-'利润表-1'!I19</f>
        <v>-26081.916666666668</v>
      </c>
      <c r="J7" s="3">
        <f>'利润表-1'!J18-'利润表-1'!J19</f>
        <v>-26081.916666666668</v>
      </c>
      <c r="K7" s="3">
        <f>'利润表-1'!K18-'利润表-1'!K19</f>
        <v>-26081.916666666668</v>
      </c>
      <c r="L7" s="3">
        <f>'利润表-1'!L18-'利润表-1'!L19</f>
        <v>-26081.916666666668</v>
      </c>
      <c r="M7" s="3">
        <f>'利润表-1'!M18-'利润表-1'!M19</f>
        <v>-26081.916666666668</v>
      </c>
      <c r="N7" s="3">
        <f>'利润表-1'!N18-'利润表-1'!N19</f>
        <v>-26081.916666666668</v>
      </c>
      <c r="O7" s="3">
        <f>'利润表-1'!O18-'利润表-1'!O19</f>
        <v>-26081.916666666668</v>
      </c>
      <c r="P7" s="3">
        <f>'利润表-1'!P18-'利润表-1'!P19</f>
        <v>-26081.916666666668</v>
      </c>
      <c r="Q7" s="3">
        <f>'利润表-1'!Q18-'利润表-1'!Q19</f>
        <v>-26081.916666666668</v>
      </c>
      <c r="R7" s="3">
        <f>'利润表-1'!R18-'利润表-1'!R19</f>
        <v>-26081.916666666668</v>
      </c>
      <c r="S7" s="3">
        <f>'利润表-1'!S18-'利润表-1'!S19</f>
        <v>-26081.916666666668</v>
      </c>
      <c r="T7" s="3">
        <f>'利润表-1'!T18-'利润表-1'!T19</f>
        <v>-26081.916666666668</v>
      </c>
      <c r="U7" s="3">
        <f>'利润表-1'!U18-'利润表-1'!U19</f>
        <v>-26081.916666666668</v>
      </c>
      <c r="V7" s="3">
        <f>'利润表-1'!V18-'利润表-1'!V19</f>
        <v>-26081.916666666668</v>
      </c>
      <c r="W7" s="3">
        <f>'利润表-1'!W18-'利润表-1'!W19</f>
        <v>-26081.916666666668</v>
      </c>
      <c r="X7" s="3">
        <f>'利润表-1'!X18-'利润表-1'!X19</f>
        <v>-26081.916666666668</v>
      </c>
      <c r="Y7" s="3">
        <f>'利润表-1'!Y18-'利润表-1'!Y19</f>
        <v>-26081.916666666668</v>
      </c>
      <c r="Z7" s="3">
        <f>'利润表-1'!Z18-'利润表-1'!Z19</f>
        <v>-26081.916666666668</v>
      </c>
      <c r="AA7" s="3">
        <f>'利润表-1'!AA18-'利润表-1'!AA19</f>
        <v>-26081.916666666668</v>
      </c>
      <c r="AB7" s="3">
        <f>'利润表-1'!AB18-'利润表-1'!AB19</f>
        <v>-26081.916666666668</v>
      </c>
      <c r="AC7" s="3">
        <f>'利润表-1'!AC18-'利润表-1'!AC19</f>
        <v>-26081.916666666668</v>
      </c>
      <c r="AD7" s="3">
        <f>'利润表-1'!AD18-'利润表-1'!AD19</f>
        <v>-26081.916666666668</v>
      </c>
      <c r="AE7" s="3">
        <f>'利润表-1'!AE18-'利润表-1'!AE19</f>
        <v>-26081.916666666668</v>
      </c>
      <c r="AF7" s="3">
        <f>'利润表-1'!AF18-'利润表-1'!AF19</f>
        <v>-26081.916666666668</v>
      </c>
      <c r="AG7" s="3">
        <f>'利润表-1'!AG18-'利润表-1'!AG19</f>
        <v>-26081.916666666668</v>
      </c>
      <c r="AH7" s="3">
        <f>'利润表-1'!AH18-'利润表-1'!AH19</f>
        <v>-26081.916666666668</v>
      </c>
      <c r="AI7" s="3">
        <f>'利润表-1'!AI18-'利润表-1'!AI19</f>
        <v>-26081.916666666668</v>
      </c>
      <c r="AJ7" s="3">
        <f>'利润表-1'!AJ18-'利润表-1'!AJ19</f>
        <v>-26081.916666666668</v>
      </c>
      <c r="AK7" s="3">
        <f>'利润表-1'!AK18-'利润表-1'!AK19</f>
        <v>-26081.916666666668</v>
      </c>
      <c r="AL7" s="3">
        <f>'利润表-1'!AL18-'利润表-1'!AL19</f>
        <v>-26081.916666666668</v>
      </c>
      <c r="AM7" s="3">
        <f>'利润表-1'!AM18-'利润表-1'!AM19</f>
        <v>-26081.916666666668</v>
      </c>
      <c r="AN7" s="3">
        <f>'利润表-1'!AN18-'利润表-1'!AN19</f>
        <v>-26081.916666666668</v>
      </c>
      <c r="AO7" s="3">
        <f>'利润表-1'!AO18-'利润表-1'!AO19</f>
        <v>-26081.916666666668</v>
      </c>
      <c r="AP7" s="3">
        <f>'利润表-1'!AP18-'利润表-1'!AP19</f>
        <v>-26081.916666666668</v>
      </c>
      <c r="AQ7" s="3">
        <f>'利润表-1'!AQ18-'利润表-1'!AQ19</f>
        <v>-26081.916666666668</v>
      </c>
      <c r="AR7" s="3">
        <f>'利润表-1'!AR18-'利润表-1'!AR19</f>
        <v>-26081.916666666668</v>
      </c>
      <c r="AS7" s="3">
        <f>'利润表-1'!AS18-'利润表-1'!AS19</f>
        <v>-26081.916666666668</v>
      </c>
      <c r="AT7" s="3">
        <f>'利润表-1'!AT18-'利润表-1'!AT19</f>
        <v>-26081.916666666668</v>
      </c>
      <c r="AU7" s="3">
        <f>'利润表-1'!AU18-'利润表-1'!AU19</f>
        <v>-26081.916666666668</v>
      </c>
      <c r="AV7" s="3">
        <f>'利润表-1'!AV18-'利润表-1'!AV19</f>
        <v>-26081.916666666668</v>
      </c>
      <c r="AW7" s="3">
        <f>'利润表-1'!AW18-'利润表-1'!AW19</f>
        <v>-26081.916666666668</v>
      </c>
      <c r="AX7" s="3">
        <f>'利润表-1'!AX18-'利润表-1'!AX19</f>
        <v>-26081.916666666668</v>
      </c>
      <c r="AY7" s="3">
        <f>'利润表-1'!AY18-'利润表-1'!AY19</f>
        <v>-26081.916666666668</v>
      </c>
      <c r="AZ7" s="3">
        <f>'利润表-1'!AZ18-'利润表-1'!AZ19</f>
        <v>-26081.916666666668</v>
      </c>
      <c r="BA7" s="3">
        <f>'利润表-1'!BA18-'利润表-1'!BA19</f>
        <v>-26081.916666666668</v>
      </c>
      <c r="BB7" s="3">
        <f>'利润表-1'!BB18-'利润表-1'!BB19</f>
        <v>-26081.916666666668</v>
      </c>
      <c r="BC7" s="3">
        <f>'利润表-1'!BC18-'利润表-1'!BC19</f>
        <v>-26081.916666666668</v>
      </c>
      <c r="BD7" s="3">
        <f>'利润表-1'!BD18-'利润表-1'!BD19</f>
        <v>0</v>
      </c>
      <c r="BE7" s="3">
        <f>'利润表-1'!BE18-'利润表-1'!BE19</f>
        <v>0</v>
      </c>
      <c r="BF7" s="3">
        <f>'利润表-1'!BF18-'利润表-1'!BF19</f>
        <v>0</v>
      </c>
      <c r="BG7" s="3">
        <f>'利润表-1'!BG18-'利润表-1'!BG19</f>
        <v>0</v>
      </c>
      <c r="BH7" s="3">
        <f>'利润表-1'!BH18-'利润表-1'!BH19</f>
        <v>0</v>
      </c>
      <c r="BI7" s="3">
        <f>'利润表-1'!BI18-'利润表-1'!BI19</f>
        <v>0</v>
      </c>
      <c r="BJ7" s="3">
        <f>'利润表-1'!BJ18-'利润表-1'!BJ19</f>
        <v>0</v>
      </c>
      <c r="BK7" s="3">
        <f>'利润表-1'!BK18-'利润表-1'!BK19</f>
        <v>0</v>
      </c>
      <c r="BL7" s="3">
        <f>'利润表-1'!BL18-'利润表-1'!BL19</f>
        <v>0</v>
      </c>
      <c r="BM7" s="3">
        <f>'利润表-1'!BM18-'利润表-1'!BM19</f>
        <v>0</v>
      </c>
      <c r="BN7" s="3">
        <f>'利润表-1'!BN18-'利润表-1'!BN19</f>
        <v>0</v>
      </c>
      <c r="BO7" s="3">
        <f>'利润表-1'!BO18-'利润表-1'!BO19</f>
        <v>0</v>
      </c>
      <c r="BP7" s="3">
        <f>'利润表-1'!BP18-'利润表-1'!BP19</f>
        <v>0</v>
      </c>
      <c r="BQ7" s="3">
        <f>'利润表-1'!BQ18-'利润表-1'!BQ19</f>
        <v>0</v>
      </c>
      <c r="BR7" s="3">
        <f>'利润表-1'!BR18-'利润表-1'!BR19</f>
        <v>0</v>
      </c>
      <c r="BS7" s="3">
        <f>'利润表-1'!BS18-'利润表-1'!BS19</f>
        <v>0</v>
      </c>
      <c r="BT7" s="3">
        <f>'利润表-1'!BT18-'利润表-1'!BT19</f>
        <v>0</v>
      </c>
      <c r="BU7" s="3">
        <f>'利润表-1'!BU18-'利润表-1'!BU19</f>
        <v>0</v>
      </c>
      <c r="BV7" s="3">
        <f>'利润表-1'!BV18-'利润表-1'!BV19</f>
        <v>0</v>
      </c>
      <c r="BW7" s="3">
        <f>'利润表-1'!BW18-'利润表-1'!BW19</f>
        <v>0</v>
      </c>
      <c r="BX7" s="3">
        <f>'利润表-1'!BX18-'利润表-1'!BX19</f>
        <v>0</v>
      </c>
      <c r="BY7" s="3">
        <f>'利润表-1'!BY18-'利润表-1'!BY19</f>
        <v>0</v>
      </c>
      <c r="BZ7" s="3">
        <f>'利润表-1'!BZ18-'利润表-1'!BZ19</f>
        <v>0</v>
      </c>
      <c r="CA7" s="3">
        <f>'利润表-1'!CA18-'利润表-1'!CA19</f>
        <v>0</v>
      </c>
      <c r="CB7" s="3">
        <f>'利润表-1'!CB18-'利润表-1'!CB19</f>
        <v>0</v>
      </c>
      <c r="CC7" s="3">
        <f>'利润表-1'!CC18-'利润表-1'!CC19</f>
        <v>0</v>
      </c>
      <c r="CD7" s="3">
        <f>'利润表-1'!CD18-'利润表-1'!CD19</f>
        <v>0</v>
      </c>
      <c r="CE7" s="3">
        <f>'利润表-1'!CE18-'利润表-1'!CE19</f>
        <v>0</v>
      </c>
      <c r="CF7" s="3">
        <f>'利润表-1'!CF18-'利润表-1'!CF19</f>
        <v>0</v>
      </c>
      <c r="CG7" s="3">
        <f>'利润表-1'!CG18-'利润表-1'!CG19</f>
        <v>0</v>
      </c>
      <c r="CH7" s="3">
        <f>'利润表-1'!CH18-'利润表-1'!CH19</f>
        <v>0</v>
      </c>
      <c r="CI7" s="3">
        <f>'利润表-1'!CI18-'利润表-1'!CI19</f>
        <v>0</v>
      </c>
      <c r="CJ7" s="3">
        <f>'利润表-1'!CJ18-'利润表-1'!CJ19</f>
        <v>0</v>
      </c>
      <c r="CK7" s="3">
        <f>'利润表-1'!CK18-'利润表-1'!CK19</f>
        <v>0</v>
      </c>
      <c r="CL7" s="3">
        <f>'利润表-1'!CL18-'利润表-1'!CL19</f>
        <v>0</v>
      </c>
      <c r="CM7" s="3">
        <f>'利润表-1'!CM18-'利润表-1'!CM19</f>
        <v>0</v>
      </c>
      <c r="CN7" s="3">
        <f>'利润表-1'!CN18-'利润表-1'!CN19</f>
        <v>0</v>
      </c>
      <c r="CO7" s="3">
        <f>'利润表-1'!CO18-'利润表-1'!CO19+'利润表-2'!CO18-'利润表-2'!CO19</f>
        <v>0</v>
      </c>
      <c r="CP7" s="3">
        <f>'利润表-1'!CP18-'利润表-1'!CP19+'利润表-2'!CP18-'利润表-2'!CP19</f>
        <v>0</v>
      </c>
    </row>
    <row r="8" spans="1:98">
      <c r="A8" s="69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</row>
    <row r="9" spans="1:98">
      <c r="A9" s="70" t="s">
        <v>268</v>
      </c>
      <c r="D9" s="3">
        <f ca="1">SUM(D10:D31)</f>
        <v>41113434</v>
      </c>
      <c r="E9" s="3">
        <f t="shared" ref="E9:BP9" ca="1" si="2">SUM(E10:E31)</f>
        <v>15637219.199999999</v>
      </c>
      <c r="F9" s="3">
        <f t="shared" ca="1" si="2"/>
        <v>10424812.800000001</v>
      </c>
      <c r="G9" s="3">
        <f t="shared" ca="1" si="2"/>
        <v>0</v>
      </c>
      <c r="H9" s="3">
        <f t="shared" ca="1" si="2"/>
        <v>5212406.4000000004</v>
      </c>
      <c r="I9" s="3">
        <f t="shared" ca="1" si="2"/>
        <v>5212406.4000000004</v>
      </c>
      <c r="J9" s="3">
        <f t="shared" ca="1" si="2"/>
        <v>6450773.6727272728</v>
      </c>
      <c r="K9" s="3">
        <f t="shared" ca="1" si="2"/>
        <v>6450773.6727272728</v>
      </c>
      <c r="L9" s="3">
        <f t="shared" ca="1" si="2"/>
        <v>10834953.045877818</v>
      </c>
      <c r="M9" s="3">
        <f t="shared" ca="1" si="2"/>
        <v>10834953.045877818</v>
      </c>
      <c r="N9" s="3">
        <f t="shared" ca="1" si="2"/>
        <v>33057916.682241455</v>
      </c>
      <c r="O9" s="3">
        <f t="shared" ca="1" si="2"/>
        <v>29189212.280548364</v>
      </c>
      <c r="P9" s="3">
        <f t="shared" ca="1" si="2"/>
        <v>8884160.9454545453</v>
      </c>
      <c r="Q9" s="3">
        <f t="shared" ca="1" si="2"/>
        <v>8884160.9454545453</v>
      </c>
      <c r="R9" s="3">
        <f t="shared" ca="1" si="2"/>
        <v>8884160.9454545453</v>
      </c>
      <c r="S9" s="3">
        <f t="shared" ca="1" si="2"/>
        <v>8884160.9454545453</v>
      </c>
      <c r="T9" s="3">
        <f t="shared" ca="1" si="2"/>
        <v>10369055.036363635</v>
      </c>
      <c r="U9" s="3">
        <f t="shared" ca="1" si="2"/>
        <v>10369055.036363635</v>
      </c>
      <c r="V9" s="3">
        <f t="shared" ca="1" si="2"/>
        <v>33488314.354545455</v>
      </c>
      <c r="W9" s="3">
        <f t="shared" ca="1" si="2"/>
        <v>6765907.9545454532</v>
      </c>
      <c r="X9" s="3">
        <f t="shared" ca="1" si="2"/>
        <v>34060355.609090909</v>
      </c>
      <c r="Y9" s="3">
        <f t="shared" ca="1" si="2"/>
        <v>9010378.4090909082</v>
      </c>
      <c r="Z9" s="3">
        <f t="shared" ca="1" si="2"/>
        <v>9010378.4090909082</v>
      </c>
      <c r="AA9" s="3">
        <f t="shared" ca="1" si="2"/>
        <v>11860378.409090908</v>
      </c>
      <c r="AB9" s="3">
        <f t="shared" ca="1" si="2"/>
        <v>11860378.409090908</v>
      </c>
      <c r="AC9" s="3">
        <f t="shared" ca="1" si="2"/>
        <v>14235374.609090907</v>
      </c>
      <c r="AD9" s="3">
        <f t="shared" ca="1" si="2"/>
        <v>14235374.609090907</v>
      </c>
      <c r="AE9" s="3">
        <f t="shared" ca="1" si="2"/>
        <v>14235374.609090907</v>
      </c>
      <c r="AF9" s="3">
        <f t="shared" ca="1" si="2"/>
        <v>15214280.290909089</v>
      </c>
      <c r="AG9" s="3">
        <f t="shared" ca="1" si="2"/>
        <v>15214280.290909089</v>
      </c>
      <c r="AH9" s="3">
        <f t="shared" ca="1" si="2"/>
        <v>15149331.572727274</v>
      </c>
      <c r="AI9" s="3">
        <f t="shared" ca="1" si="2"/>
        <v>15345715.772727272</v>
      </c>
      <c r="AJ9" s="3">
        <f t="shared" ca="1" si="2"/>
        <v>14979068.045454545</v>
      </c>
      <c r="AK9" s="3">
        <f t="shared" ca="1" si="2"/>
        <v>14979068.045454545</v>
      </c>
      <c r="AL9" s="3">
        <f t="shared" ca="1" si="2"/>
        <v>14979068.045454545</v>
      </c>
      <c r="AM9" s="3">
        <f t="shared" ca="1" si="2"/>
        <v>14979068.045454545</v>
      </c>
      <c r="AN9" s="3">
        <f t="shared" ca="1" si="2"/>
        <v>12399136.227272727</v>
      </c>
      <c r="AO9" s="3">
        <f t="shared" ca="1" si="2"/>
        <v>12399136.227272727</v>
      </c>
      <c r="AP9" s="3">
        <f t="shared" ca="1" si="2"/>
        <v>8657812.5</v>
      </c>
      <c r="AQ9" s="3">
        <f t="shared" ca="1" si="2"/>
        <v>8657812.5</v>
      </c>
      <c r="AR9" s="3">
        <f t="shared" ca="1" si="2"/>
        <v>1949829.5454545454</v>
      </c>
      <c r="AS9" s="3">
        <f t="shared" ca="1" si="2"/>
        <v>1949829.5454545454</v>
      </c>
      <c r="AT9" s="3">
        <f t="shared" ca="1" si="2"/>
        <v>1949829.5454545454</v>
      </c>
      <c r="AU9" s="3">
        <f t="shared" ca="1" si="2"/>
        <v>1949829.5454545454</v>
      </c>
      <c r="AV9" s="3">
        <f t="shared" ca="1" si="2"/>
        <v>1949829.5454545454</v>
      </c>
      <c r="AW9" s="3">
        <f t="shared" ca="1" si="2"/>
        <v>1949829.5454545454</v>
      </c>
      <c r="AX9" s="3">
        <f t="shared" ca="1" si="2"/>
        <v>1949829.5454545454</v>
      </c>
      <c r="AY9" s="3">
        <f t="shared" ca="1" si="2"/>
        <v>1949829.5454545454</v>
      </c>
      <c r="AZ9" s="3">
        <f t="shared" ca="1" si="2"/>
        <v>0</v>
      </c>
      <c r="BA9" s="3" t="e">
        <f t="shared" ca="1" si="2"/>
        <v>#DIV/0!</v>
      </c>
      <c r="BB9" s="3">
        <f t="shared" ca="1" si="2"/>
        <v>0</v>
      </c>
      <c r="BC9" s="3">
        <f t="shared" ca="1" si="2"/>
        <v>0</v>
      </c>
      <c r="BD9" s="3">
        <f t="shared" ca="1" si="2"/>
        <v>0</v>
      </c>
      <c r="BE9" s="3">
        <f t="shared" ca="1" si="2"/>
        <v>0</v>
      </c>
      <c r="BF9" s="3" t="e">
        <f t="shared" ca="1" si="2"/>
        <v>#DIV/0!</v>
      </c>
      <c r="BG9" s="3">
        <f t="shared" ca="1" si="2"/>
        <v>0</v>
      </c>
      <c r="BH9" s="3">
        <f t="shared" ca="1" si="2"/>
        <v>0</v>
      </c>
      <c r="BI9" s="3">
        <f t="shared" ca="1" si="2"/>
        <v>0</v>
      </c>
      <c r="BJ9" s="3">
        <f t="shared" ca="1" si="2"/>
        <v>0</v>
      </c>
      <c r="BK9" s="3">
        <f t="shared" ca="1" si="2"/>
        <v>0</v>
      </c>
      <c r="BL9" s="3">
        <f t="shared" ca="1" si="2"/>
        <v>0</v>
      </c>
      <c r="BM9" s="3">
        <f t="shared" ca="1" si="2"/>
        <v>0</v>
      </c>
      <c r="BN9" s="3">
        <f t="shared" ca="1" si="2"/>
        <v>0</v>
      </c>
      <c r="BO9" s="3">
        <f t="shared" ca="1" si="2"/>
        <v>0</v>
      </c>
      <c r="BP9" s="3">
        <f t="shared" ca="1" si="2"/>
        <v>0</v>
      </c>
      <c r="BQ9" s="3">
        <f t="shared" ref="BQ9:CP9" ca="1" si="3">SUM(BQ10:BQ31)</f>
        <v>0</v>
      </c>
      <c r="BR9" s="3" t="e">
        <f t="shared" ca="1" si="3"/>
        <v>#DIV/0!</v>
      </c>
      <c r="BS9" s="3">
        <f t="shared" ca="1" si="3"/>
        <v>0</v>
      </c>
      <c r="BT9" s="3">
        <f t="shared" ca="1" si="3"/>
        <v>0</v>
      </c>
      <c r="BU9" s="3">
        <f t="shared" ca="1" si="3"/>
        <v>0</v>
      </c>
      <c r="BV9" s="3">
        <f t="shared" ca="1" si="3"/>
        <v>0</v>
      </c>
      <c r="BW9" s="3">
        <f t="shared" ca="1" si="3"/>
        <v>0</v>
      </c>
      <c r="BX9" s="3">
        <f t="shared" ca="1" si="3"/>
        <v>0</v>
      </c>
      <c r="BY9" s="3">
        <f t="shared" ca="1" si="3"/>
        <v>69971512.790242344</v>
      </c>
      <c r="BZ9" s="3">
        <f t="shared" ca="1" si="3"/>
        <v>0</v>
      </c>
      <c r="CA9" s="3">
        <f t="shared" ca="1" si="3"/>
        <v>93337906.086587623</v>
      </c>
      <c r="CB9" s="3">
        <f t="shared" ca="1" si="3"/>
        <v>0</v>
      </c>
      <c r="CC9" s="3">
        <f t="shared" ca="1" si="3"/>
        <v>0</v>
      </c>
      <c r="CD9" s="3">
        <f t="shared" ca="1" si="3"/>
        <v>0</v>
      </c>
      <c r="CE9" s="3">
        <f t="shared" ca="1" si="3"/>
        <v>0</v>
      </c>
      <c r="CF9" s="3">
        <f t="shared" ca="1" si="3"/>
        <v>0</v>
      </c>
      <c r="CG9" s="3">
        <f t="shared" ca="1" si="3"/>
        <v>0</v>
      </c>
      <c r="CH9" s="3">
        <f t="shared" si="3"/>
        <v>0</v>
      </c>
      <c r="CI9" s="3">
        <f t="shared" si="3"/>
        <v>0</v>
      </c>
      <c r="CJ9" s="3">
        <f t="shared" si="3"/>
        <v>0</v>
      </c>
      <c r="CK9" s="3">
        <f t="shared" si="3"/>
        <v>0</v>
      </c>
      <c r="CL9" s="3">
        <f t="shared" si="3"/>
        <v>0</v>
      </c>
      <c r="CM9" s="3" t="e">
        <f t="shared" ca="1" si="3"/>
        <v>#DIV/0!</v>
      </c>
      <c r="CN9" s="3">
        <f t="shared" si="3"/>
        <v>0</v>
      </c>
      <c r="CO9" s="3">
        <f t="shared" si="3"/>
        <v>0</v>
      </c>
      <c r="CP9" s="3">
        <f t="shared" si="3"/>
        <v>0</v>
      </c>
    </row>
    <row r="10" spans="1:98">
      <c r="A10" s="68" t="s">
        <v>37</v>
      </c>
      <c r="D10" s="3">
        <f>SUM(Sheet1!C90:C92)</f>
        <v>41113434</v>
      </c>
      <c r="E10" s="3">
        <f>SUM(Sheet1!D90:D92)+SUM(Sheet2!D90:D92)</f>
        <v>0</v>
      </c>
      <c r="F10" s="3">
        <f>SUM(Sheet1!E90:E92)+SUM(Sheet2!E90:E92)</f>
        <v>0</v>
      </c>
      <c r="G10" s="3">
        <f>SUM(Sheet1!F90:F92)+SUM(Sheet2!F90:F92)</f>
        <v>0</v>
      </c>
      <c r="H10" s="3">
        <f>SUM(Sheet1!G90:G92)+SUM(Sheet2!G90:G92)</f>
        <v>0</v>
      </c>
      <c r="I10" s="3">
        <f>SUM(Sheet1!H90:H92)+SUM(Sheet2!H90:H92)</f>
        <v>0</v>
      </c>
      <c r="J10" s="3">
        <f>SUM(Sheet1!I90:I92)+SUM(Sheet2!I90:I92)</f>
        <v>0</v>
      </c>
      <c r="K10" s="3">
        <f>SUM(Sheet1!J90:J92)+SUM(Sheet2!J90:J92)</f>
        <v>0</v>
      </c>
      <c r="L10" s="3">
        <f>SUM(Sheet1!K90:K92)+SUM(Sheet2!K90:K92)</f>
        <v>0</v>
      </c>
      <c r="M10" s="3">
        <f>SUM(Sheet1!L90:L92)+SUM(Sheet2!L90:L92)</f>
        <v>0</v>
      </c>
      <c r="N10" s="3">
        <f>SUM(Sheet1!M90:M92)+SUM(Sheet2!M90:M92)</f>
        <v>0</v>
      </c>
      <c r="O10" s="3">
        <f>SUM(Sheet1!N90:N92)+SUM(Sheet2!N90:N92)</f>
        <v>0</v>
      </c>
      <c r="P10" s="3">
        <f>SUM(Sheet1!O90:O92)+SUM(Sheet2!O90:O92)</f>
        <v>0</v>
      </c>
      <c r="Q10" s="3">
        <f>SUM(Sheet1!P90:P92)+SUM(Sheet2!P90:P92)</f>
        <v>0</v>
      </c>
      <c r="R10" s="3">
        <f>SUM(Sheet1!Q90:Q92)+SUM(Sheet2!Q90:Q92)</f>
        <v>0</v>
      </c>
      <c r="S10" s="3">
        <f>SUM(Sheet1!R90:R92)+SUM(Sheet2!R90:R92)</f>
        <v>0</v>
      </c>
      <c r="T10" s="3">
        <f>SUM(Sheet1!S90:S92)+SUM(Sheet2!S90:S92)</f>
        <v>0</v>
      </c>
      <c r="U10" s="3">
        <f>SUM(Sheet1!T90:T92)+SUM(Sheet2!T90:T92)</f>
        <v>0</v>
      </c>
      <c r="V10" s="3">
        <f>SUM(Sheet1!U90:U92)+SUM(Sheet2!U90:U92)</f>
        <v>0</v>
      </c>
      <c r="W10" s="3">
        <f>SUM(Sheet1!V90:V92)+SUM(Sheet2!V90:V92)</f>
        <v>0</v>
      </c>
      <c r="X10" s="3">
        <f>SUM(Sheet1!W90:W92)+SUM(Sheet2!W90:W92)</f>
        <v>0</v>
      </c>
      <c r="Y10" s="3">
        <f>SUM(Sheet1!X90:X92)+SUM(Sheet2!X90:X92)</f>
        <v>0</v>
      </c>
      <c r="Z10" s="3">
        <f>SUM(Sheet1!Y90:Y92)+SUM(Sheet2!Y90:Y92)</f>
        <v>0</v>
      </c>
      <c r="AA10" s="3">
        <f>SUM(Sheet1!Z90:Z92)+SUM(Sheet2!Z90:Z92)</f>
        <v>0</v>
      </c>
      <c r="AB10" s="3">
        <f>SUM(Sheet1!AA90:AA92)+SUM(Sheet2!AA90:AA92)</f>
        <v>0</v>
      </c>
      <c r="AC10" s="3">
        <f>SUM(Sheet1!AB90:AB92)+SUM(Sheet2!AB90:AB92)</f>
        <v>0</v>
      </c>
      <c r="AD10" s="3">
        <f>SUM(Sheet1!AC90:AC92)+SUM(Sheet2!AC90:AC92)</f>
        <v>0</v>
      </c>
      <c r="AE10" s="3">
        <f>SUM(Sheet1!AD90:AD92)+SUM(Sheet2!AD90:AD92)</f>
        <v>0</v>
      </c>
      <c r="AF10" s="3">
        <f>SUM(Sheet1!AE90:AE92)+SUM(Sheet2!AE90:AE92)</f>
        <v>0</v>
      </c>
      <c r="AG10" s="3">
        <f>SUM(Sheet1!AF90:AF92)+SUM(Sheet2!AF90:AF92)</f>
        <v>0</v>
      </c>
      <c r="AH10" s="3">
        <f>SUM(Sheet1!AG90:AG92)+SUM(Sheet2!AG90:AG92)</f>
        <v>0</v>
      </c>
      <c r="AI10" s="3">
        <f>SUM(Sheet1!AH90:AH92)+SUM(Sheet2!AH90:AH92)</f>
        <v>0</v>
      </c>
      <c r="AJ10" s="3">
        <f>SUM(Sheet1!AI90:AI92)+SUM(Sheet2!AI90:AI92)</f>
        <v>0</v>
      </c>
      <c r="AK10" s="3">
        <f>SUM(Sheet1!AJ90:AJ92)+SUM(Sheet2!AJ90:AJ92)</f>
        <v>0</v>
      </c>
      <c r="AL10" s="3">
        <f>SUM(Sheet1!AK90:AK92)+SUM(Sheet2!AK90:AK92)</f>
        <v>0</v>
      </c>
      <c r="AM10" s="3">
        <f>SUM(Sheet1!AL90:AL92)+SUM(Sheet2!AL90:AL92)</f>
        <v>0</v>
      </c>
      <c r="AN10" s="3">
        <f>SUM(Sheet1!AM90:AM92)+SUM(Sheet2!AM90:AM92)</f>
        <v>0</v>
      </c>
      <c r="AO10" s="3">
        <f>SUM(Sheet1!AN90:AN92)+SUM(Sheet2!AN90:AN92)</f>
        <v>0</v>
      </c>
      <c r="AP10" s="3">
        <f>SUM(Sheet1!AO90:AO92)+SUM(Sheet2!AO90:AO92)</f>
        <v>0</v>
      </c>
      <c r="AQ10" s="3">
        <f>SUM(Sheet1!AP90:AP92)+SUM(Sheet2!AP90:AP92)</f>
        <v>0</v>
      </c>
      <c r="AR10" s="3">
        <f>SUM(Sheet1!AQ90:AQ92)+SUM(Sheet2!AQ90:AQ92)</f>
        <v>0</v>
      </c>
      <c r="AS10" s="3">
        <f>SUM(Sheet1!AR90:AR92)+SUM(Sheet2!AR90:AR92)</f>
        <v>0</v>
      </c>
      <c r="AT10" s="3">
        <f>SUM(Sheet1!AS90:AS92)+SUM(Sheet2!AS90:AS92)</f>
        <v>0</v>
      </c>
      <c r="AU10" s="3">
        <f>SUM(Sheet1!AT90:AT92)+SUM(Sheet2!AT90:AT92)</f>
        <v>0</v>
      </c>
      <c r="AV10" s="3">
        <f>SUM(Sheet1!AU90:AU92)+SUM(Sheet2!AU90:AU92)</f>
        <v>0</v>
      </c>
      <c r="AW10" s="3">
        <f>SUM(Sheet1!AV90:AV92)+SUM(Sheet2!AV90:AV92)</f>
        <v>0</v>
      </c>
      <c r="AX10" s="3">
        <f>SUM(Sheet1!AW90:AW92)+SUM(Sheet2!AW90:AW92)</f>
        <v>0</v>
      </c>
      <c r="AY10" s="3">
        <f>SUM(Sheet1!AX90:AX92)+SUM(Sheet2!AX90:AX92)</f>
        <v>0</v>
      </c>
      <c r="AZ10" s="3">
        <f>SUM(Sheet1!AY90:AY92)+SUM(Sheet2!AY90:AY92)</f>
        <v>0</v>
      </c>
      <c r="BA10" s="3">
        <f>SUM(Sheet1!AZ90:AZ92)+SUM(Sheet2!AZ90:AZ92)</f>
        <v>0</v>
      </c>
      <c r="BB10" s="3">
        <f>SUM(Sheet1!BA90:BA92)+SUM(Sheet2!BA90:BA92)</f>
        <v>0</v>
      </c>
      <c r="BC10" s="3">
        <f>SUM(Sheet1!BB90:BB92)+SUM(Sheet2!BB90:BB92)</f>
        <v>0</v>
      </c>
      <c r="BD10" s="3">
        <f>SUM(Sheet1!BC90:BC92)+SUM(Sheet2!BC90:BC92)</f>
        <v>0</v>
      </c>
      <c r="BE10" s="3">
        <f>SUM(Sheet1!BD90:BD92)+SUM(Sheet2!BD90:BD92)</f>
        <v>0</v>
      </c>
      <c r="BF10" s="3">
        <f>SUM(Sheet1!BE90:BE92)+SUM(Sheet2!BE90:BE92)</f>
        <v>0</v>
      </c>
      <c r="BG10" s="3">
        <f>SUM(Sheet1!BF90:BF92)+SUM(Sheet2!BF90:BF92)</f>
        <v>0</v>
      </c>
      <c r="BH10" s="3">
        <f>SUM(Sheet1!BG90:BG92)+SUM(Sheet2!BG90:BG92)</f>
        <v>0</v>
      </c>
      <c r="BI10" s="3">
        <f>SUM(Sheet1!BH90:BH92)+SUM(Sheet2!BH90:BH92)</f>
        <v>0</v>
      </c>
      <c r="BJ10" s="3">
        <f>SUM(Sheet1!BI90:BI92)+SUM(Sheet2!BI90:BI92)</f>
        <v>0</v>
      </c>
      <c r="BK10" s="3">
        <f>SUM(Sheet1!BJ90:BJ92)+SUM(Sheet2!BJ90:BJ92)</f>
        <v>0</v>
      </c>
      <c r="BL10" s="3">
        <f>SUM(Sheet1!BK90:BK92)+SUM(Sheet2!BK90:BK92)</f>
        <v>0</v>
      </c>
      <c r="BM10" s="3">
        <f>SUM(Sheet1!BL90:BL92)+SUM(Sheet2!BL90:BL92)</f>
        <v>0</v>
      </c>
      <c r="BN10" s="3">
        <f>SUM(Sheet1!BM90:BM92)+SUM(Sheet2!BM90:BM92)</f>
        <v>0</v>
      </c>
      <c r="BO10" s="3">
        <f>SUM(Sheet1!BN90:BN92)+SUM(Sheet2!BN90:BN92)</f>
        <v>0</v>
      </c>
      <c r="BP10" s="3">
        <f>SUM(Sheet1!BO90:BO92)+SUM(Sheet2!BO90:BO92)</f>
        <v>0</v>
      </c>
      <c r="BQ10" s="3">
        <f>SUM(Sheet1!BP90:BP92)+SUM(Sheet2!BP90:BP92)</f>
        <v>0</v>
      </c>
      <c r="BR10" s="3">
        <f>SUM(Sheet1!BQ90:BQ92)+SUM(Sheet2!BQ90:BQ92)</f>
        <v>0</v>
      </c>
      <c r="BS10" s="3">
        <f>SUM(Sheet1!BR90:BR92)+SUM(Sheet2!BR90:BR92)</f>
        <v>0</v>
      </c>
      <c r="BT10" s="3">
        <f>SUM(Sheet1!BS90:BS92)+SUM(Sheet2!BS90:BS92)</f>
        <v>0</v>
      </c>
      <c r="BU10" s="3">
        <f>SUM(Sheet1!BT90:BT92)+SUM(Sheet2!BT90:BT92)</f>
        <v>0</v>
      </c>
      <c r="BV10" s="3">
        <f>SUM(Sheet1!BU90:BU92)+SUM(Sheet2!BU90:BU92)</f>
        <v>0</v>
      </c>
      <c r="BW10" s="3">
        <f>SUM(Sheet1!BV90:BV92)+SUM(Sheet2!BV90:BV92)</f>
        <v>0</v>
      </c>
      <c r="BX10" s="3">
        <f>SUM(Sheet1!BW90:BW92)+SUM(Sheet2!BW90:BW92)</f>
        <v>0</v>
      </c>
      <c r="BY10" s="3">
        <f>SUM(Sheet1!BX90:BX92)+SUM(Sheet2!BX90:BX92)</f>
        <v>0</v>
      </c>
      <c r="BZ10" s="3">
        <f>SUM(Sheet1!BY90:BY92)+SUM(Sheet2!BY90:BY92)</f>
        <v>0</v>
      </c>
      <c r="CA10" s="3">
        <f>SUM(Sheet1!BZ90:BZ92)+SUM(Sheet2!BZ90:BZ92)</f>
        <v>0</v>
      </c>
      <c r="CB10" s="3">
        <f>SUM(Sheet1!CA90:CA92)+SUM(Sheet2!CA90:CA92)</f>
        <v>0</v>
      </c>
      <c r="CC10" s="3">
        <f>SUM(Sheet1!CB90:CB92)+SUM(Sheet2!CB90:CB92)</f>
        <v>0</v>
      </c>
      <c r="CD10" s="3">
        <f>SUM(Sheet1!CC90:CC92)+SUM(Sheet2!CC90:CC92)</f>
        <v>0</v>
      </c>
      <c r="CE10" s="3">
        <f>SUM(Sheet1!CD90:CD92)+SUM(Sheet2!CD90:CD92)</f>
        <v>0</v>
      </c>
      <c r="CF10" s="3">
        <f>SUM(Sheet1!CE90:CE92)+SUM(Sheet2!CE90:CE92)</f>
        <v>0</v>
      </c>
      <c r="CG10" s="3">
        <f>SUM(Sheet1!CF90:CF92)+SUM(Sheet2!CF90:CF92)</f>
        <v>0</v>
      </c>
      <c r="CH10" s="3">
        <f>SUM(Sheet1!CG90:CG92)+SUM(Sheet2!CG90:CG92)</f>
        <v>0</v>
      </c>
      <c r="CI10" s="3">
        <f>SUM(Sheet1!CH90:CH92)+SUM(Sheet2!CH90:CH92)</f>
        <v>0</v>
      </c>
      <c r="CJ10" s="3">
        <f>SUM(Sheet1!CI90:CI92)+SUM(Sheet2!CI90:CI92)</f>
        <v>0</v>
      </c>
      <c r="CK10" s="3">
        <f>SUM(Sheet1!CJ90:CJ92)+SUM(Sheet2!CJ90:CJ92)</f>
        <v>0</v>
      </c>
      <c r="CL10" s="3">
        <f>SUM(Sheet1!CK90:CK92)+SUM(Sheet2!CK90:CK92)</f>
        <v>0</v>
      </c>
      <c r="CM10" s="3">
        <f>SUM(Sheet1!CL90:CL92)+SUM(Sheet2!CL90:CL92)</f>
        <v>0</v>
      </c>
      <c r="CN10" s="3">
        <f>SUM(Sheet1!CM90:CM92)+SUM(Sheet2!CM90:CM92)</f>
        <v>0</v>
      </c>
      <c r="CO10" s="3">
        <f>SUM(Sheet1!CN90:CN92)+SUM(Sheet2!CN90:CN92)</f>
        <v>0</v>
      </c>
      <c r="CP10" s="3">
        <f>SUM(Sheet1!CO90:CO92)+SUM(Sheet2!CO90:CO92)</f>
        <v>0</v>
      </c>
    </row>
    <row r="11" spans="1:98" s="48" customFormat="1">
      <c r="A11" s="191" t="s">
        <v>249</v>
      </c>
      <c r="D11" s="188">
        <f>Sheet1!C95</f>
        <v>0</v>
      </c>
      <c r="E11" s="188">
        <f>Sheet1!D95</f>
        <v>575271</v>
      </c>
      <c r="F11" s="188">
        <f>Sheet1!E95</f>
        <v>383514</v>
      </c>
      <c r="G11" s="188">
        <f>Sheet1!F95</f>
        <v>0</v>
      </c>
      <c r="H11" s="188">
        <f>Sheet1!G95</f>
        <v>191757</v>
      </c>
      <c r="I11" s="188">
        <f>Sheet1!H95</f>
        <v>191757</v>
      </c>
      <c r="J11" s="188">
        <f>Sheet1!I95</f>
        <v>191757</v>
      </c>
      <c r="K11" s="188">
        <f>Sheet1!J95</f>
        <v>191757</v>
      </c>
      <c r="L11" s="188">
        <f>Sheet1!K95</f>
        <v>191757</v>
      </c>
      <c r="M11" s="188">
        <f>Sheet1!L95</f>
        <v>191757</v>
      </c>
      <c r="N11" s="188">
        <f>Sheet1!M95</f>
        <v>191757</v>
      </c>
      <c r="O11" s="188">
        <f>Sheet1!N95</f>
        <v>191757</v>
      </c>
      <c r="P11" s="188">
        <f>Sheet1!O95</f>
        <v>191757</v>
      </c>
      <c r="Q11" s="188">
        <f>Sheet1!P95</f>
        <v>191757</v>
      </c>
      <c r="R11" s="188">
        <f>Sheet1!Q95</f>
        <v>191757</v>
      </c>
      <c r="S11" s="188">
        <f>Sheet1!R95</f>
        <v>191757</v>
      </c>
      <c r="T11" s="188">
        <f>Sheet1!S95</f>
        <v>191757</v>
      </c>
      <c r="U11" s="188">
        <f>Sheet1!T95</f>
        <v>191757</v>
      </c>
      <c r="V11" s="188">
        <f>Sheet1!U95</f>
        <v>191757</v>
      </c>
      <c r="W11" s="188">
        <f>Sheet1!V95</f>
        <v>0</v>
      </c>
      <c r="X11" s="188">
        <f>Sheet1!W95</f>
        <v>0</v>
      </c>
      <c r="Y11" s="188">
        <f>Sheet1!X95</f>
        <v>0</v>
      </c>
      <c r="Z11" s="188">
        <f>Sheet1!Y95</f>
        <v>0</v>
      </c>
      <c r="AA11" s="188">
        <f>Sheet1!Z95</f>
        <v>0</v>
      </c>
      <c r="AB11" s="188">
        <f>Sheet1!AA95</f>
        <v>0</v>
      </c>
      <c r="AC11" s="188">
        <f>Sheet1!AB95</f>
        <v>0</v>
      </c>
      <c r="AD11" s="188">
        <f>Sheet1!AC95</f>
        <v>0</v>
      </c>
      <c r="AE11" s="188">
        <f>Sheet1!AD95</f>
        <v>0</v>
      </c>
      <c r="AF11" s="188">
        <f>Sheet1!AE95</f>
        <v>0</v>
      </c>
      <c r="AG11" s="188">
        <f>Sheet1!AF95</f>
        <v>0</v>
      </c>
      <c r="AH11" s="188">
        <f>Sheet1!AG95</f>
        <v>0</v>
      </c>
      <c r="AI11" s="188">
        <f>Sheet1!AH95</f>
        <v>0</v>
      </c>
      <c r="AJ11" s="188">
        <f>Sheet1!AI95</f>
        <v>0</v>
      </c>
      <c r="AK11" s="188">
        <f>Sheet1!AJ95</f>
        <v>0</v>
      </c>
      <c r="AL11" s="188">
        <f>Sheet1!AK95</f>
        <v>0</v>
      </c>
      <c r="AM11" s="188">
        <f>Sheet1!AL95</f>
        <v>0</v>
      </c>
      <c r="AN11" s="188">
        <f>Sheet1!AM95</f>
        <v>0</v>
      </c>
      <c r="AO11" s="188">
        <f>Sheet1!AN95</f>
        <v>0</v>
      </c>
      <c r="AP11" s="188">
        <f>Sheet1!AO95</f>
        <v>0</v>
      </c>
      <c r="AQ11" s="188">
        <f>Sheet1!AP95</f>
        <v>0</v>
      </c>
      <c r="AR11" s="188">
        <f>Sheet1!AQ95</f>
        <v>0</v>
      </c>
      <c r="AS11" s="188">
        <f>Sheet1!AR95</f>
        <v>0</v>
      </c>
      <c r="AT11" s="188">
        <f>Sheet1!AS95</f>
        <v>0</v>
      </c>
      <c r="AU11" s="188">
        <f>Sheet1!AT95</f>
        <v>0</v>
      </c>
      <c r="AV11" s="188">
        <f>Sheet1!AU95</f>
        <v>0</v>
      </c>
      <c r="AW11" s="188">
        <f>Sheet1!AV95</f>
        <v>0</v>
      </c>
      <c r="AX11" s="188">
        <f>Sheet1!AW95</f>
        <v>0</v>
      </c>
      <c r="AY11" s="188">
        <f>Sheet1!AX95</f>
        <v>0</v>
      </c>
      <c r="AZ11" s="188">
        <f>Sheet1!AY95</f>
        <v>0</v>
      </c>
      <c r="BA11" s="188">
        <f>Sheet1!AZ95</f>
        <v>0</v>
      </c>
      <c r="BB11" s="188">
        <f>Sheet1!BA95</f>
        <v>0</v>
      </c>
      <c r="BC11" s="188">
        <f>Sheet1!BB95</f>
        <v>0</v>
      </c>
      <c r="BD11" s="188">
        <f>Sheet1!BC95</f>
        <v>0</v>
      </c>
      <c r="BE11" s="188">
        <f>Sheet1!BD95</f>
        <v>0</v>
      </c>
      <c r="BF11" s="188">
        <f>Sheet1!BE95</f>
        <v>0</v>
      </c>
      <c r="BG11" s="188">
        <f>Sheet1!BF95</f>
        <v>0</v>
      </c>
      <c r="BH11" s="188">
        <f>Sheet1!BG95</f>
        <v>0</v>
      </c>
      <c r="BI11" s="188">
        <f>Sheet1!BH95</f>
        <v>0</v>
      </c>
      <c r="BJ11" s="188">
        <f>Sheet1!BI95</f>
        <v>0</v>
      </c>
      <c r="BK11" s="188">
        <f>Sheet1!BJ95</f>
        <v>0</v>
      </c>
      <c r="BL11" s="188">
        <f>Sheet1!BK95</f>
        <v>0</v>
      </c>
      <c r="BM11" s="188">
        <f>Sheet1!BL95</f>
        <v>0</v>
      </c>
      <c r="BN11" s="188">
        <f>Sheet1!BM95</f>
        <v>0</v>
      </c>
      <c r="BO11" s="188">
        <f>Sheet1!BN95</f>
        <v>0</v>
      </c>
      <c r="BP11" s="188">
        <f>Sheet1!BO95</f>
        <v>0</v>
      </c>
      <c r="BQ11" s="188">
        <f>Sheet1!BP95</f>
        <v>0</v>
      </c>
      <c r="BR11" s="188">
        <f>Sheet1!BQ95</f>
        <v>0</v>
      </c>
      <c r="BS11" s="188">
        <f>Sheet1!BR95</f>
        <v>0</v>
      </c>
      <c r="BT11" s="188">
        <f>Sheet1!BS95</f>
        <v>0</v>
      </c>
      <c r="BU11" s="188">
        <f>Sheet1!BT95</f>
        <v>0</v>
      </c>
      <c r="BV11" s="188">
        <f>Sheet1!BU95</f>
        <v>0</v>
      </c>
      <c r="BW11" s="188">
        <f>Sheet1!BV95</f>
        <v>0</v>
      </c>
      <c r="BX11" s="188">
        <f>Sheet1!BW95</f>
        <v>0</v>
      </c>
      <c r="BY11" s="188">
        <f>Sheet1!BX95</f>
        <v>0</v>
      </c>
      <c r="BZ11" s="188">
        <f>Sheet1!BY95</f>
        <v>0</v>
      </c>
      <c r="CA11" s="188">
        <f>Sheet1!BZ95</f>
        <v>0</v>
      </c>
      <c r="CB11" s="188">
        <f>Sheet1!CA95</f>
        <v>0</v>
      </c>
      <c r="CC11" s="188">
        <f>Sheet1!CB95</f>
        <v>0</v>
      </c>
      <c r="CD11" s="188">
        <f>Sheet1!CC95</f>
        <v>0</v>
      </c>
      <c r="CE11" s="188">
        <f>Sheet1!CD95</f>
        <v>0</v>
      </c>
      <c r="CF11" s="188">
        <f>Sheet1!CE95</f>
        <v>0</v>
      </c>
      <c r="CG11" s="188">
        <f>Sheet1!CF95</f>
        <v>0</v>
      </c>
      <c r="CH11" s="188">
        <f>Sheet1!CG95</f>
        <v>0</v>
      </c>
      <c r="CI11" s="188">
        <f>Sheet1!CH95</f>
        <v>0</v>
      </c>
      <c r="CJ11" s="188">
        <f>Sheet1!CI95</f>
        <v>0</v>
      </c>
      <c r="CK11" s="188">
        <f>Sheet1!CJ95</f>
        <v>0</v>
      </c>
      <c r="CL11" s="188">
        <f>Sheet1!CK95</f>
        <v>0</v>
      </c>
      <c r="CM11" s="188">
        <f>Sheet1!CL95</f>
        <v>0</v>
      </c>
      <c r="CN11" s="188">
        <f>Sheet1!CM95</f>
        <v>0</v>
      </c>
      <c r="CO11" s="188">
        <f>Sheet1!CN95</f>
        <v>0</v>
      </c>
      <c r="CP11" s="188">
        <f>Sheet1!CO95</f>
        <v>0</v>
      </c>
    </row>
    <row r="12" spans="1:98" s="48" customFormat="1">
      <c r="A12" s="191" t="s">
        <v>250</v>
      </c>
      <c r="D12" s="188">
        <f>Sheet1!C96</f>
        <v>0</v>
      </c>
      <c r="E12" s="188">
        <f>Sheet1!D96</f>
        <v>762590.84999999986</v>
      </c>
      <c r="F12" s="188">
        <f>Sheet1!E96</f>
        <v>508393.9</v>
      </c>
      <c r="G12" s="188">
        <f>Sheet1!F96</f>
        <v>0</v>
      </c>
      <c r="H12" s="188">
        <f>Sheet1!G96</f>
        <v>254196.95</v>
      </c>
      <c r="I12" s="188">
        <f>Sheet1!H96</f>
        <v>254196.95</v>
      </c>
      <c r="J12" s="188">
        <f>Sheet1!I96</f>
        <v>254196.95</v>
      </c>
      <c r="K12" s="188">
        <f>Sheet1!J96</f>
        <v>254196.95</v>
      </c>
      <c r="L12" s="188">
        <f>Sheet1!K96</f>
        <v>254196.95</v>
      </c>
      <c r="M12" s="188">
        <f>Sheet1!L96</f>
        <v>254196.95</v>
      </c>
      <c r="N12" s="188">
        <f>Sheet1!M96</f>
        <v>254196.95</v>
      </c>
      <c r="O12" s="188">
        <f>Sheet1!N96</f>
        <v>254196.95</v>
      </c>
      <c r="P12" s="188">
        <f>Sheet1!O96</f>
        <v>254196.95</v>
      </c>
      <c r="Q12" s="188">
        <f>Sheet1!P96</f>
        <v>254196.95</v>
      </c>
      <c r="R12" s="188">
        <f>Sheet1!Q96</f>
        <v>254196.95</v>
      </c>
      <c r="S12" s="188">
        <f>Sheet1!R96</f>
        <v>254196.95</v>
      </c>
      <c r="T12" s="188">
        <f>Sheet1!S96</f>
        <v>254196.95</v>
      </c>
      <c r="U12" s="188">
        <f>Sheet1!T96</f>
        <v>254196.95</v>
      </c>
      <c r="V12" s="188">
        <f>Sheet1!U96</f>
        <v>254196.95</v>
      </c>
      <c r="W12" s="188">
        <f>Sheet1!V96</f>
        <v>0</v>
      </c>
      <c r="X12" s="188">
        <f>Sheet1!W96</f>
        <v>0</v>
      </c>
      <c r="Y12" s="188">
        <f>Sheet1!X96</f>
        <v>0</v>
      </c>
      <c r="Z12" s="188">
        <f>Sheet1!Y96</f>
        <v>0</v>
      </c>
      <c r="AA12" s="188">
        <f>Sheet1!Z96</f>
        <v>0</v>
      </c>
      <c r="AB12" s="188">
        <f>Sheet1!AA96</f>
        <v>0</v>
      </c>
      <c r="AC12" s="188">
        <f>Sheet1!AB96</f>
        <v>0</v>
      </c>
      <c r="AD12" s="188">
        <f>Sheet1!AC96</f>
        <v>0</v>
      </c>
      <c r="AE12" s="188">
        <f>Sheet1!AD96</f>
        <v>0</v>
      </c>
      <c r="AF12" s="188">
        <f>Sheet1!AE96</f>
        <v>0</v>
      </c>
      <c r="AG12" s="188">
        <f>Sheet1!AF96</f>
        <v>0</v>
      </c>
      <c r="AH12" s="188">
        <f>Sheet1!AG96</f>
        <v>0</v>
      </c>
      <c r="AI12" s="188">
        <f>Sheet1!AH96</f>
        <v>0</v>
      </c>
      <c r="AJ12" s="188">
        <f>Sheet1!AI96</f>
        <v>0</v>
      </c>
      <c r="AK12" s="188">
        <f>Sheet1!AJ96</f>
        <v>0</v>
      </c>
      <c r="AL12" s="188">
        <f>Sheet1!AK96</f>
        <v>0</v>
      </c>
      <c r="AM12" s="188">
        <f>Sheet1!AL96</f>
        <v>0</v>
      </c>
      <c r="AN12" s="188">
        <f>Sheet1!AM96</f>
        <v>0</v>
      </c>
      <c r="AO12" s="188">
        <f>Sheet1!AN96</f>
        <v>0</v>
      </c>
      <c r="AP12" s="188">
        <f>Sheet1!AO96</f>
        <v>0</v>
      </c>
      <c r="AQ12" s="188">
        <f>Sheet1!AP96</f>
        <v>0</v>
      </c>
      <c r="AR12" s="188">
        <f>Sheet1!AQ96</f>
        <v>0</v>
      </c>
      <c r="AS12" s="188">
        <f>Sheet1!AR96</f>
        <v>0</v>
      </c>
      <c r="AT12" s="188">
        <f>Sheet1!AS96</f>
        <v>0</v>
      </c>
      <c r="AU12" s="188">
        <f>Sheet1!AT96</f>
        <v>0</v>
      </c>
      <c r="AV12" s="188">
        <f>Sheet1!AU96</f>
        <v>0</v>
      </c>
      <c r="AW12" s="188">
        <f>Sheet1!AV96</f>
        <v>0</v>
      </c>
      <c r="AX12" s="188">
        <f>Sheet1!AW96</f>
        <v>0</v>
      </c>
      <c r="AY12" s="188">
        <f>Sheet1!AX96</f>
        <v>0</v>
      </c>
      <c r="AZ12" s="188">
        <f>Sheet1!AY96</f>
        <v>0</v>
      </c>
      <c r="BA12" s="188">
        <f>Sheet1!AZ96</f>
        <v>0</v>
      </c>
      <c r="BB12" s="188">
        <f>Sheet1!BA96</f>
        <v>0</v>
      </c>
      <c r="BC12" s="188">
        <f>Sheet1!BB96</f>
        <v>0</v>
      </c>
      <c r="BD12" s="188">
        <f>Sheet1!BC96</f>
        <v>0</v>
      </c>
      <c r="BE12" s="188">
        <f>Sheet1!BD96</f>
        <v>0</v>
      </c>
      <c r="BF12" s="188">
        <f>Sheet1!BE96</f>
        <v>0</v>
      </c>
      <c r="BG12" s="188">
        <f>Sheet1!BF96</f>
        <v>0</v>
      </c>
      <c r="BH12" s="188">
        <f>Sheet1!BG96</f>
        <v>0</v>
      </c>
      <c r="BI12" s="188">
        <f>Sheet1!BH96</f>
        <v>0</v>
      </c>
      <c r="BJ12" s="188">
        <f>Sheet1!BI96</f>
        <v>0</v>
      </c>
      <c r="BK12" s="188">
        <f>Sheet1!BJ96</f>
        <v>0</v>
      </c>
      <c r="BL12" s="188">
        <f>Sheet1!BK96</f>
        <v>0</v>
      </c>
      <c r="BM12" s="188">
        <f>Sheet1!BL96</f>
        <v>0</v>
      </c>
      <c r="BN12" s="188">
        <f>Sheet1!BM96</f>
        <v>0</v>
      </c>
      <c r="BO12" s="188">
        <f>Sheet1!BN96</f>
        <v>0</v>
      </c>
      <c r="BP12" s="188">
        <f>Sheet1!BO96</f>
        <v>0</v>
      </c>
      <c r="BQ12" s="188">
        <f>Sheet1!BP96</f>
        <v>0</v>
      </c>
      <c r="BR12" s="188">
        <f>Sheet1!BQ96</f>
        <v>0</v>
      </c>
      <c r="BS12" s="188">
        <f>Sheet1!BR96</f>
        <v>0</v>
      </c>
      <c r="BT12" s="188">
        <f>Sheet1!BS96</f>
        <v>0</v>
      </c>
      <c r="BU12" s="188">
        <f>Sheet1!BT96</f>
        <v>0</v>
      </c>
      <c r="BV12" s="188">
        <f>Sheet1!BU96</f>
        <v>0</v>
      </c>
      <c r="BW12" s="188">
        <f>Sheet1!BV96</f>
        <v>0</v>
      </c>
      <c r="BX12" s="188">
        <f>Sheet1!BW96</f>
        <v>0</v>
      </c>
      <c r="BY12" s="188">
        <f>Sheet1!BX96</f>
        <v>0</v>
      </c>
      <c r="BZ12" s="188">
        <f>Sheet1!BY96</f>
        <v>0</v>
      </c>
      <c r="CA12" s="188">
        <f>Sheet1!BZ96</f>
        <v>0</v>
      </c>
      <c r="CB12" s="188">
        <f>Sheet1!CA96</f>
        <v>0</v>
      </c>
      <c r="CC12" s="188">
        <f>Sheet1!CB96</f>
        <v>0</v>
      </c>
      <c r="CD12" s="188">
        <f>Sheet1!CC96</f>
        <v>0</v>
      </c>
      <c r="CE12" s="188">
        <f>Sheet1!CD96</f>
        <v>0</v>
      </c>
      <c r="CF12" s="188">
        <f>Sheet1!CE96</f>
        <v>0</v>
      </c>
      <c r="CG12" s="188">
        <f>Sheet1!CF96</f>
        <v>0</v>
      </c>
      <c r="CH12" s="188">
        <f>Sheet1!CG96</f>
        <v>0</v>
      </c>
      <c r="CI12" s="188">
        <f>Sheet1!CH96</f>
        <v>0</v>
      </c>
      <c r="CJ12" s="188">
        <f>Sheet1!CI96</f>
        <v>0</v>
      </c>
      <c r="CK12" s="188">
        <f>Sheet1!CJ96</f>
        <v>0</v>
      </c>
      <c r="CL12" s="188">
        <f>Sheet1!CK96</f>
        <v>0</v>
      </c>
      <c r="CM12" s="188">
        <f>Sheet1!CL96</f>
        <v>0</v>
      </c>
      <c r="CN12" s="188">
        <f>Sheet1!CM96</f>
        <v>0</v>
      </c>
      <c r="CO12" s="188">
        <f>Sheet1!CN96</f>
        <v>0</v>
      </c>
      <c r="CP12" s="188">
        <f>Sheet1!CO96</f>
        <v>0</v>
      </c>
    </row>
    <row r="13" spans="1:98" s="48" customFormat="1">
      <c r="A13" s="191" t="s">
        <v>251</v>
      </c>
      <c r="D13" s="188">
        <f>Sheet1!C97</f>
        <v>0</v>
      </c>
      <c r="E13" s="188">
        <f>Sheet1!D97</f>
        <v>4999194.8999999994</v>
      </c>
      <c r="F13" s="188">
        <f>Sheet1!E97</f>
        <v>3332796.6</v>
      </c>
      <c r="G13" s="188">
        <f>Sheet1!F97</f>
        <v>0</v>
      </c>
      <c r="H13" s="188">
        <f>Sheet1!G97</f>
        <v>1666398.3</v>
      </c>
      <c r="I13" s="188">
        <f>Sheet1!H97</f>
        <v>1666398.3</v>
      </c>
      <c r="J13" s="188">
        <f>Sheet1!I97</f>
        <v>1666398.3</v>
      </c>
      <c r="K13" s="188">
        <f>Sheet1!J97</f>
        <v>1666398.3</v>
      </c>
      <c r="L13" s="188">
        <f>Sheet1!K97</f>
        <v>1666398.3</v>
      </c>
      <c r="M13" s="188">
        <f>Sheet1!L97</f>
        <v>1666398.3</v>
      </c>
      <c r="N13" s="188">
        <f>Sheet1!M97</f>
        <v>1666398.3</v>
      </c>
      <c r="O13" s="188">
        <f>Sheet1!N97</f>
        <v>1666398.3</v>
      </c>
      <c r="P13" s="188">
        <f>Sheet1!O97</f>
        <v>1666398.3</v>
      </c>
      <c r="Q13" s="188">
        <f>Sheet1!P97</f>
        <v>1666398.3</v>
      </c>
      <c r="R13" s="188">
        <f>Sheet1!Q97</f>
        <v>1666398.3</v>
      </c>
      <c r="S13" s="188">
        <f>Sheet1!R97</f>
        <v>1666398.3</v>
      </c>
      <c r="T13" s="188">
        <f>Sheet1!S97</f>
        <v>1666398.3</v>
      </c>
      <c r="U13" s="188">
        <f>Sheet1!T97</f>
        <v>1666398.3</v>
      </c>
      <c r="V13" s="188">
        <f>Sheet1!U97</f>
        <v>1666398.3</v>
      </c>
      <c r="W13" s="188">
        <f>Sheet1!V97</f>
        <v>0</v>
      </c>
      <c r="X13" s="188">
        <f>Sheet1!W97</f>
        <v>0</v>
      </c>
      <c r="Y13" s="188">
        <f>Sheet1!X97</f>
        <v>0</v>
      </c>
      <c r="Z13" s="188">
        <f>Sheet1!Y97</f>
        <v>0</v>
      </c>
      <c r="AA13" s="188">
        <f>Sheet1!Z97</f>
        <v>0</v>
      </c>
      <c r="AB13" s="188">
        <f>Sheet1!AA97</f>
        <v>0</v>
      </c>
      <c r="AC13" s="188">
        <f>Sheet1!AB97</f>
        <v>0</v>
      </c>
      <c r="AD13" s="188">
        <f>Sheet1!AC97</f>
        <v>0</v>
      </c>
      <c r="AE13" s="188">
        <f>Sheet1!AD97</f>
        <v>0</v>
      </c>
      <c r="AF13" s="188">
        <f>Sheet1!AE97</f>
        <v>0</v>
      </c>
      <c r="AG13" s="188">
        <f>Sheet1!AF97</f>
        <v>0</v>
      </c>
      <c r="AH13" s="188">
        <f>Sheet1!AG97</f>
        <v>0</v>
      </c>
      <c r="AI13" s="188">
        <f>Sheet1!AH97</f>
        <v>0</v>
      </c>
      <c r="AJ13" s="188">
        <f>Sheet1!AI97</f>
        <v>0</v>
      </c>
      <c r="AK13" s="188">
        <f>Sheet1!AJ97</f>
        <v>0</v>
      </c>
      <c r="AL13" s="188">
        <f>Sheet1!AK97</f>
        <v>0</v>
      </c>
      <c r="AM13" s="188">
        <f>Sheet1!AL97</f>
        <v>0</v>
      </c>
      <c r="AN13" s="188">
        <f>Sheet1!AM97</f>
        <v>0</v>
      </c>
      <c r="AO13" s="188">
        <f>Sheet1!AN97</f>
        <v>0</v>
      </c>
      <c r="AP13" s="188">
        <f>Sheet1!AO97</f>
        <v>0</v>
      </c>
      <c r="AQ13" s="188">
        <f>Sheet1!AP97</f>
        <v>0</v>
      </c>
      <c r="AR13" s="188">
        <f>Sheet1!AQ97</f>
        <v>0</v>
      </c>
      <c r="AS13" s="188">
        <f>Sheet1!AR97</f>
        <v>0</v>
      </c>
      <c r="AT13" s="188">
        <f>Sheet1!AS97</f>
        <v>0</v>
      </c>
      <c r="AU13" s="188">
        <f>Sheet1!AT97</f>
        <v>0</v>
      </c>
      <c r="AV13" s="188">
        <f>Sheet1!AU97</f>
        <v>0</v>
      </c>
      <c r="AW13" s="188">
        <f>Sheet1!AV97</f>
        <v>0</v>
      </c>
      <c r="AX13" s="188">
        <f>Sheet1!AW97</f>
        <v>0</v>
      </c>
      <c r="AY13" s="188">
        <f>Sheet1!AX97</f>
        <v>0</v>
      </c>
      <c r="AZ13" s="188">
        <f>Sheet1!AY97</f>
        <v>0</v>
      </c>
      <c r="BA13" s="188">
        <f>Sheet1!AZ97</f>
        <v>0</v>
      </c>
      <c r="BB13" s="188">
        <f>Sheet1!BA97</f>
        <v>0</v>
      </c>
      <c r="BC13" s="188">
        <f>Sheet1!BB97</f>
        <v>0</v>
      </c>
      <c r="BD13" s="188">
        <f>Sheet1!BC97</f>
        <v>0</v>
      </c>
      <c r="BE13" s="188">
        <f>Sheet1!BD97</f>
        <v>0</v>
      </c>
      <c r="BF13" s="188">
        <f>Sheet1!BE97</f>
        <v>0</v>
      </c>
      <c r="BG13" s="188">
        <f>Sheet1!BF97</f>
        <v>0</v>
      </c>
      <c r="BH13" s="188">
        <f>Sheet1!BG97</f>
        <v>0</v>
      </c>
      <c r="BI13" s="188">
        <f>Sheet1!BH97</f>
        <v>0</v>
      </c>
      <c r="BJ13" s="188">
        <f>Sheet1!BI97</f>
        <v>0</v>
      </c>
      <c r="BK13" s="188">
        <f>Sheet1!BJ97</f>
        <v>0</v>
      </c>
      <c r="BL13" s="188">
        <f>Sheet1!BK97</f>
        <v>0</v>
      </c>
      <c r="BM13" s="188">
        <f>Sheet1!BL97</f>
        <v>0</v>
      </c>
      <c r="BN13" s="188">
        <f>Sheet1!BM97</f>
        <v>0</v>
      </c>
      <c r="BO13" s="188">
        <f>Sheet1!BN97</f>
        <v>0</v>
      </c>
      <c r="BP13" s="188">
        <f>Sheet1!BO97</f>
        <v>0</v>
      </c>
      <c r="BQ13" s="188">
        <f>Sheet1!BP97</f>
        <v>0</v>
      </c>
      <c r="BR13" s="188">
        <f>Sheet1!BQ97</f>
        <v>0</v>
      </c>
      <c r="BS13" s="188">
        <f>Sheet1!BR97</f>
        <v>0</v>
      </c>
      <c r="BT13" s="188">
        <f>Sheet1!BS97</f>
        <v>0</v>
      </c>
      <c r="BU13" s="188">
        <f>Sheet1!BT97</f>
        <v>0</v>
      </c>
      <c r="BV13" s="188">
        <f>Sheet1!BU97</f>
        <v>0</v>
      </c>
      <c r="BW13" s="188">
        <f>Sheet1!BV97</f>
        <v>0</v>
      </c>
      <c r="BX13" s="188">
        <f>Sheet1!BW97</f>
        <v>0</v>
      </c>
      <c r="BY13" s="188">
        <f>Sheet1!BX97</f>
        <v>0</v>
      </c>
      <c r="BZ13" s="188">
        <f>Sheet1!BY97</f>
        <v>0</v>
      </c>
      <c r="CA13" s="188">
        <f>Sheet1!BZ97</f>
        <v>0</v>
      </c>
      <c r="CB13" s="188">
        <f>Sheet1!CA97</f>
        <v>0</v>
      </c>
      <c r="CC13" s="188">
        <f>Sheet1!CB97</f>
        <v>0</v>
      </c>
      <c r="CD13" s="188">
        <f>Sheet1!CC97</f>
        <v>0</v>
      </c>
      <c r="CE13" s="188">
        <f>Sheet1!CD97</f>
        <v>0</v>
      </c>
      <c r="CF13" s="188">
        <f>Sheet1!CE97</f>
        <v>0</v>
      </c>
      <c r="CG13" s="188">
        <f>Sheet1!CF97</f>
        <v>0</v>
      </c>
      <c r="CH13" s="188">
        <f>Sheet1!CG97</f>
        <v>0</v>
      </c>
      <c r="CI13" s="188">
        <f>Sheet1!CH97</f>
        <v>0</v>
      </c>
      <c r="CJ13" s="188">
        <f>Sheet1!CI97</f>
        <v>0</v>
      </c>
      <c r="CK13" s="188">
        <f>Sheet1!CJ97</f>
        <v>0</v>
      </c>
      <c r="CL13" s="188">
        <f>Sheet1!CK97</f>
        <v>0</v>
      </c>
      <c r="CM13" s="188">
        <f>Sheet1!CL97</f>
        <v>0</v>
      </c>
      <c r="CN13" s="188">
        <f>Sheet1!CM97</f>
        <v>0</v>
      </c>
      <c r="CO13" s="188">
        <f>Sheet1!CN97</f>
        <v>0</v>
      </c>
      <c r="CP13" s="188">
        <f>Sheet1!CO97</f>
        <v>0</v>
      </c>
    </row>
    <row r="14" spans="1:98">
      <c r="A14" s="60" t="s">
        <v>252</v>
      </c>
      <c r="D14" s="3">
        <f>Sheet1!C98</f>
        <v>0</v>
      </c>
      <c r="E14" s="3">
        <f>Sheet1!D98</f>
        <v>1499999.9999999998</v>
      </c>
      <c r="F14" s="3">
        <f>Sheet1!E98</f>
        <v>1000000.0000000001</v>
      </c>
      <c r="G14" s="3">
        <f>Sheet1!F98</f>
        <v>0</v>
      </c>
      <c r="H14" s="3">
        <f>Sheet1!G98</f>
        <v>500000.00000000006</v>
      </c>
      <c r="I14" s="3">
        <f>Sheet1!H98</f>
        <v>500000.00000000006</v>
      </c>
      <c r="J14" s="3">
        <f>Sheet1!I98</f>
        <v>500000.00000000006</v>
      </c>
      <c r="K14" s="3">
        <f>Sheet1!J98</f>
        <v>500000.00000000006</v>
      </c>
      <c r="L14" s="3">
        <f>Sheet1!K98</f>
        <v>500000.00000000006</v>
      </c>
      <c r="M14" s="3">
        <f>Sheet1!L98</f>
        <v>500000.00000000006</v>
      </c>
      <c r="N14" s="3">
        <f>Sheet1!M98</f>
        <v>500000.00000000006</v>
      </c>
      <c r="O14" s="3">
        <f>Sheet1!N98</f>
        <v>500000.00000000006</v>
      </c>
      <c r="P14" s="3">
        <f>Sheet1!O98</f>
        <v>500000.00000000006</v>
      </c>
      <c r="Q14" s="3">
        <f>Sheet1!P98</f>
        <v>500000.00000000006</v>
      </c>
      <c r="R14" s="3">
        <f>Sheet1!Q98</f>
        <v>500000.00000000006</v>
      </c>
      <c r="S14" s="3">
        <f>Sheet1!R98</f>
        <v>500000.00000000006</v>
      </c>
      <c r="T14" s="3">
        <f>Sheet1!S98</f>
        <v>500000.00000000006</v>
      </c>
      <c r="U14" s="3">
        <f>Sheet1!T98</f>
        <v>500000.00000000006</v>
      </c>
      <c r="V14" s="3">
        <f>Sheet1!U98</f>
        <v>500000.00000000006</v>
      </c>
      <c r="W14" s="3">
        <f>Sheet1!V98</f>
        <v>0</v>
      </c>
      <c r="X14" s="3">
        <f>Sheet1!W98</f>
        <v>0</v>
      </c>
      <c r="Y14" s="3">
        <f>Sheet1!X98</f>
        <v>0</v>
      </c>
      <c r="Z14" s="3">
        <f>Sheet1!Y98</f>
        <v>0</v>
      </c>
      <c r="AA14" s="3">
        <f>Sheet1!Z98</f>
        <v>0</v>
      </c>
      <c r="AB14" s="3">
        <f>Sheet1!AA98</f>
        <v>0</v>
      </c>
      <c r="AC14" s="3">
        <f>Sheet1!AB98</f>
        <v>0</v>
      </c>
      <c r="AD14" s="3">
        <f>Sheet1!AC98</f>
        <v>0</v>
      </c>
      <c r="AE14" s="3">
        <f>Sheet1!AD98</f>
        <v>0</v>
      </c>
      <c r="AF14" s="3">
        <f>Sheet1!AE98</f>
        <v>0</v>
      </c>
      <c r="AG14" s="3">
        <f>Sheet1!AF98</f>
        <v>0</v>
      </c>
      <c r="AH14" s="3">
        <f>Sheet1!AG98</f>
        <v>0</v>
      </c>
      <c r="AI14" s="3">
        <f>Sheet1!AH98</f>
        <v>0</v>
      </c>
      <c r="AJ14" s="3">
        <f>Sheet1!AI98</f>
        <v>0</v>
      </c>
      <c r="AK14" s="3">
        <f>Sheet1!AJ98</f>
        <v>0</v>
      </c>
      <c r="AL14" s="3">
        <f>Sheet1!AK98</f>
        <v>0</v>
      </c>
      <c r="AM14" s="3">
        <f>Sheet1!AL98</f>
        <v>0</v>
      </c>
      <c r="AN14" s="3">
        <f>Sheet1!AM98</f>
        <v>0</v>
      </c>
      <c r="AO14" s="3">
        <f>Sheet1!AN98</f>
        <v>0</v>
      </c>
      <c r="AP14" s="3">
        <f>Sheet1!AO98</f>
        <v>0</v>
      </c>
      <c r="AQ14" s="3">
        <f>Sheet1!AP98</f>
        <v>0</v>
      </c>
      <c r="AR14" s="3">
        <f>Sheet1!AQ98</f>
        <v>0</v>
      </c>
      <c r="AS14" s="3">
        <f>Sheet1!AR98</f>
        <v>0</v>
      </c>
      <c r="AT14" s="3">
        <f>Sheet1!AS98</f>
        <v>0</v>
      </c>
      <c r="AU14" s="3">
        <f>Sheet1!AT98</f>
        <v>0</v>
      </c>
      <c r="AV14" s="3">
        <f>Sheet1!AU98</f>
        <v>0</v>
      </c>
      <c r="AW14" s="3">
        <f>Sheet1!AV98</f>
        <v>0</v>
      </c>
      <c r="AX14" s="3">
        <f>Sheet1!AW98</f>
        <v>0</v>
      </c>
      <c r="AY14" s="3">
        <f>Sheet1!AX98</f>
        <v>0</v>
      </c>
      <c r="AZ14" s="3">
        <f>Sheet1!AY98</f>
        <v>0</v>
      </c>
      <c r="BA14" s="3">
        <f>Sheet1!AZ98</f>
        <v>0</v>
      </c>
      <c r="BB14" s="3">
        <f>Sheet1!BA98</f>
        <v>0</v>
      </c>
      <c r="BC14" s="3">
        <f>Sheet1!BB98</f>
        <v>0</v>
      </c>
      <c r="BD14" s="3">
        <f>Sheet1!BC98</f>
        <v>0</v>
      </c>
      <c r="BE14" s="3">
        <f>Sheet1!BD98</f>
        <v>0</v>
      </c>
      <c r="BF14" s="3">
        <f>Sheet1!BE98</f>
        <v>0</v>
      </c>
      <c r="BG14" s="3">
        <f>Sheet1!BF98</f>
        <v>0</v>
      </c>
      <c r="BH14" s="3">
        <f>Sheet1!BG98</f>
        <v>0</v>
      </c>
      <c r="BI14" s="3">
        <f>Sheet1!BH98</f>
        <v>0</v>
      </c>
      <c r="BJ14" s="3">
        <f>Sheet1!BI98</f>
        <v>0</v>
      </c>
      <c r="BK14" s="3">
        <f>Sheet1!BJ98</f>
        <v>0</v>
      </c>
      <c r="BL14" s="3">
        <f>Sheet1!BK98</f>
        <v>0</v>
      </c>
      <c r="BM14" s="3">
        <f>Sheet1!BL98</f>
        <v>0</v>
      </c>
      <c r="BN14" s="3">
        <f>Sheet1!BM98</f>
        <v>0</v>
      </c>
      <c r="BO14" s="3">
        <f>Sheet1!BN98</f>
        <v>0</v>
      </c>
      <c r="BP14" s="3">
        <f>Sheet1!BO98</f>
        <v>0</v>
      </c>
      <c r="BQ14" s="3">
        <f>Sheet1!BP98</f>
        <v>0</v>
      </c>
      <c r="BR14" s="3">
        <f>Sheet1!BQ98</f>
        <v>0</v>
      </c>
      <c r="BS14" s="3">
        <f>Sheet1!BR98</f>
        <v>0</v>
      </c>
      <c r="BT14" s="3">
        <f>Sheet1!BS98</f>
        <v>0</v>
      </c>
      <c r="BU14" s="3">
        <f>Sheet1!BT98</f>
        <v>0</v>
      </c>
      <c r="BV14" s="3">
        <f>Sheet1!BU98</f>
        <v>0</v>
      </c>
      <c r="BW14" s="3">
        <f>Sheet1!BV98</f>
        <v>0</v>
      </c>
      <c r="BX14" s="3">
        <f>Sheet1!BW98</f>
        <v>0</v>
      </c>
      <c r="BY14" s="3">
        <f>Sheet1!BX98</f>
        <v>0</v>
      </c>
      <c r="BZ14" s="3">
        <f>Sheet1!BY98</f>
        <v>0</v>
      </c>
      <c r="CA14" s="3">
        <f>Sheet1!BZ98</f>
        <v>0</v>
      </c>
      <c r="CB14" s="3">
        <f>Sheet1!CA98</f>
        <v>0</v>
      </c>
      <c r="CC14" s="3">
        <f>Sheet1!CB98</f>
        <v>0</v>
      </c>
      <c r="CD14" s="3">
        <f>Sheet1!CC98</f>
        <v>0</v>
      </c>
      <c r="CE14" s="3">
        <f>Sheet1!CD98</f>
        <v>0</v>
      </c>
      <c r="CF14" s="3">
        <f>Sheet1!CE98</f>
        <v>0</v>
      </c>
      <c r="CG14" s="3">
        <f>Sheet1!CF98</f>
        <v>0</v>
      </c>
      <c r="CH14" s="3">
        <f>Sheet1!CG98</f>
        <v>0</v>
      </c>
      <c r="CI14" s="3">
        <f>Sheet1!CH98</f>
        <v>0</v>
      </c>
      <c r="CJ14" s="3">
        <f>Sheet1!CI98</f>
        <v>0</v>
      </c>
      <c r="CK14" s="3">
        <f>Sheet1!CJ98</f>
        <v>0</v>
      </c>
      <c r="CL14" s="3">
        <f>Sheet1!CK98</f>
        <v>0</v>
      </c>
      <c r="CM14" s="3">
        <f>Sheet1!CL98</f>
        <v>0</v>
      </c>
      <c r="CN14" s="3">
        <f>Sheet1!CM98</f>
        <v>0</v>
      </c>
      <c r="CO14" s="3">
        <f>Sheet1!CN98</f>
        <v>0</v>
      </c>
      <c r="CP14" s="3">
        <f>Sheet1!CO98</f>
        <v>0</v>
      </c>
    </row>
    <row r="15" spans="1:98" s="48" customFormat="1">
      <c r="A15" s="191" t="s">
        <v>253</v>
      </c>
      <c r="D15" s="188">
        <f>Sheet1!C99</f>
        <v>0</v>
      </c>
      <c r="E15" s="188">
        <f>Sheet1!D99</f>
        <v>1462778.8499999999</v>
      </c>
      <c r="F15" s="188">
        <f>Sheet1!E99</f>
        <v>975185.9</v>
      </c>
      <c r="G15" s="188">
        <f>Sheet1!F99</f>
        <v>0</v>
      </c>
      <c r="H15" s="188">
        <f>Sheet1!G99</f>
        <v>487592.95</v>
      </c>
      <c r="I15" s="188">
        <f>Sheet1!H99</f>
        <v>487592.95</v>
      </c>
      <c r="J15" s="188">
        <f>Sheet1!I99</f>
        <v>487592.95</v>
      </c>
      <c r="K15" s="188">
        <f>Sheet1!J99</f>
        <v>487592.95</v>
      </c>
      <c r="L15" s="188">
        <f>Sheet1!K99</f>
        <v>487592.95</v>
      </c>
      <c r="M15" s="188">
        <f>Sheet1!L99</f>
        <v>487592.95</v>
      </c>
      <c r="N15" s="188">
        <f>Sheet1!M99</f>
        <v>487592.95</v>
      </c>
      <c r="O15" s="188">
        <f>Sheet1!N99</f>
        <v>487592.95</v>
      </c>
      <c r="P15" s="188">
        <f>Sheet1!O99</f>
        <v>487592.95</v>
      </c>
      <c r="Q15" s="188">
        <f>Sheet1!P99</f>
        <v>487592.95</v>
      </c>
      <c r="R15" s="188">
        <f>Sheet1!Q99</f>
        <v>487592.95</v>
      </c>
      <c r="S15" s="188">
        <f>Sheet1!R99</f>
        <v>487592.95</v>
      </c>
      <c r="T15" s="188">
        <f>Sheet1!S99</f>
        <v>487592.95</v>
      </c>
      <c r="U15" s="188">
        <f>Sheet1!T99</f>
        <v>487592.95</v>
      </c>
      <c r="V15" s="188">
        <f>Sheet1!U99</f>
        <v>487592.95</v>
      </c>
      <c r="W15" s="188">
        <f>Sheet1!V99</f>
        <v>0</v>
      </c>
      <c r="X15" s="188">
        <f>Sheet1!W99</f>
        <v>0</v>
      </c>
      <c r="Y15" s="188">
        <f>Sheet1!X99</f>
        <v>0</v>
      </c>
      <c r="Z15" s="188">
        <f>Sheet1!Y99</f>
        <v>0</v>
      </c>
      <c r="AA15" s="188">
        <f>Sheet1!Z99</f>
        <v>0</v>
      </c>
      <c r="AB15" s="188">
        <f>Sheet1!AA99</f>
        <v>0</v>
      </c>
      <c r="AC15" s="188">
        <f>Sheet1!AB99</f>
        <v>0</v>
      </c>
      <c r="AD15" s="188">
        <f>Sheet1!AC99</f>
        <v>0</v>
      </c>
      <c r="AE15" s="188">
        <f>Sheet1!AD99</f>
        <v>0</v>
      </c>
      <c r="AF15" s="188">
        <f>Sheet1!AE99</f>
        <v>0</v>
      </c>
      <c r="AG15" s="188">
        <f>Sheet1!AF99</f>
        <v>0</v>
      </c>
      <c r="AH15" s="188">
        <f>Sheet1!AG99</f>
        <v>0</v>
      </c>
      <c r="AI15" s="188">
        <f>Sheet1!AH99</f>
        <v>0</v>
      </c>
      <c r="AJ15" s="188">
        <f>Sheet1!AI99</f>
        <v>0</v>
      </c>
      <c r="AK15" s="188">
        <f>Sheet1!AJ99</f>
        <v>0</v>
      </c>
      <c r="AL15" s="188">
        <f>Sheet1!AK99</f>
        <v>0</v>
      </c>
      <c r="AM15" s="188">
        <f>Sheet1!AL99</f>
        <v>0</v>
      </c>
      <c r="AN15" s="188">
        <f>Sheet1!AM99</f>
        <v>0</v>
      </c>
      <c r="AO15" s="188">
        <f>Sheet1!AN99</f>
        <v>0</v>
      </c>
      <c r="AP15" s="188">
        <f>Sheet1!AO99</f>
        <v>0</v>
      </c>
      <c r="AQ15" s="188">
        <f>Sheet1!AP99</f>
        <v>0</v>
      </c>
      <c r="AR15" s="188">
        <f>Sheet1!AQ99</f>
        <v>0</v>
      </c>
      <c r="AS15" s="188">
        <f>Sheet1!AR99</f>
        <v>0</v>
      </c>
      <c r="AT15" s="188">
        <f>Sheet1!AS99</f>
        <v>0</v>
      </c>
      <c r="AU15" s="188">
        <f>Sheet1!AT99</f>
        <v>0</v>
      </c>
      <c r="AV15" s="188">
        <f>Sheet1!AU99</f>
        <v>0</v>
      </c>
      <c r="AW15" s="188">
        <f>Sheet1!AV99</f>
        <v>0</v>
      </c>
      <c r="AX15" s="188">
        <f>Sheet1!AW99</f>
        <v>0</v>
      </c>
      <c r="AY15" s="188">
        <f>Sheet1!AX99</f>
        <v>0</v>
      </c>
      <c r="AZ15" s="188">
        <f>Sheet1!AY99</f>
        <v>0</v>
      </c>
      <c r="BA15" s="188">
        <f>Sheet1!AZ99</f>
        <v>0</v>
      </c>
      <c r="BB15" s="188">
        <f>Sheet1!BA99</f>
        <v>0</v>
      </c>
      <c r="BC15" s="188">
        <f>Sheet1!BB99</f>
        <v>0</v>
      </c>
      <c r="BD15" s="188">
        <f>Sheet1!BC99</f>
        <v>0</v>
      </c>
      <c r="BE15" s="188">
        <f>Sheet1!BD99</f>
        <v>0</v>
      </c>
      <c r="BF15" s="188">
        <f>Sheet1!BE99</f>
        <v>0</v>
      </c>
      <c r="BG15" s="188">
        <f>Sheet1!BF99</f>
        <v>0</v>
      </c>
      <c r="BH15" s="188">
        <f>Sheet1!BG99</f>
        <v>0</v>
      </c>
      <c r="BI15" s="188">
        <f>Sheet1!BH99</f>
        <v>0</v>
      </c>
      <c r="BJ15" s="188">
        <f>Sheet1!BI99</f>
        <v>0</v>
      </c>
      <c r="BK15" s="188">
        <f>Sheet1!BJ99</f>
        <v>0</v>
      </c>
      <c r="BL15" s="188">
        <f>Sheet1!BK99</f>
        <v>0</v>
      </c>
      <c r="BM15" s="188">
        <f>Sheet1!BL99</f>
        <v>0</v>
      </c>
      <c r="BN15" s="188">
        <f>Sheet1!BM99</f>
        <v>0</v>
      </c>
      <c r="BO15" s="188">
        <f>Sheet1!BN99</f>
        <v>0</v>
      </c>
      <c r="BP15" s="188">
        <f>Sheet1!BO99</f>
        <v>0</v>
      </c>
      <c r="BQ15" s="188">
        <f>Sheet1!BP99</f>
        <v>0</v>
      </c>
      <c r="BR15" s="188">
        <f>Sheet1!BQ99</f>
        <v>0</v>
      </c>
      <c r="BS15" s="188">
        <f>Sheet1!BR99</f>
        <v>0</v>
      </c>
      <c r="BT15" s="188">
        <f>Sheet1!BS99</f>
        <v>0</v>
      </c>
      <c r="BU15" s="188">
        <f>Sheet1!BT99</f>
        <v>0</v>
      </c>
      <c r="BV15" s="188">
        <f>Sheet1!BU99</f>
        <v>0</v>
      </c>
      <c r="BW15" s="188">
        <f>Sheet1!BV99</f>
        <v>0</v>
      </c>
      <c r="BX15" s="188">
        <f>Sheet1!BW99</f>
        <v>0</v>
      </c>
      <c r="BY15" s="188">
        <f>Sheet1!BX99</f>
        <v>0</v>
      </c>
      <c r="BZ15" s="188">
        <f>Sheet1!BY99</f>
        <v>0</v>
      </c>
      <c r="CA15" s="188">
        <f>Sheet1!BZ99</f>
        <v>0</v>
      </c>
      <c r="CB15" s="188">
        <f>Sheet1!CA99</f>
        <v>0</v>
      </c>
      <c r="CC15" s="188">
        <f>Sheet1!CB99</f>
        <v>0</v>
      </c>
      <c r="CD15" s="188">
        <f>Sheet1!CC99</f>
        <v>0</v>
      </c>
      <c r="CE15" s="188">
        <f>Sheet1!CD99</f>
        <v>0</v>
      </c>
      <c r="CF15" s="188">
        <f>Sheet1!CE99</f>
        <v>0</v>
      </c>
      <c r="CG15" s="188">
        <f>Sheet1!CF99</f>
        <v>0</v>
      </c>
      <c r="CH15" s="188">
        <f>Sheet1!CG99</f>
        <v>0</v>
      </c>
      <c r="CI15" s="188">
        <f>Sheet1!CH99</f>
        <v>0</v>
      </c>
      <c r="CJ15" s="188">
        <f>Sheet1!CI99</f>
        <v>0</v>
      </c>
      <c r="CK15" s="188">
        <f>Sheet1!CJ99</f>
        <v>0</v>
      </c>
      <c r="CL15" s="188">
        <f>Sheet1!CK99</f>
        <v>0</v>
      </c>
      <c r="CM15" s="188">
        <f>Sheet1!CL99</f>
        <v>0</v>
      </c>
      <c r="CN15" s="188">
        <f>Sheet1!CM99</f>
        <v>0</v>
      </c>
      <c r="CO15" s="188">
        <f>Sheet1!CN99</f>
        <v>0</v>
      </c>
      <c r="CP15" s="188">
        <f>Sheet1!CO99</f>
        <v>0</v>
      </c>
    </row>
    <row r="16" spans="1:98">
      <c r="A16" s="60" t="s">
        <v>254</v>
      </c>
      <c r="D16" s="3">
        <f>Sheet1!C100</f>
        <v>0</v>
      </c>
      <c r="E16" s="3">
        <f>Sheet1!D100</f>
        <v>1499999.9999999998</v>
      </c>
      <c r="F16" s="3">
        <f>Sheet1!E100</f>
        <v>1000000.0000000001</v>
      </c>
      <c r="G16" s="3">
        <f>Sheet1!F100</f>
        <v>0</v>
      </c>
      <c r="H16" s="3">
        <f>Sheet1!G100</f>
        <v>500000.00000000006</v>
      </c>
      <c r="I16" s="3">
        <f>Sheet1!H100</f>
        <v>500000.00000000006</v>
      </c>
      <c r="J16" s="3">
        <f>Sheet1!I100</f>
        <v>500000.00000000006</v>
      </c>
      <c r="K16" s="3">
        <f>Sheet1!J100</f>
        <v>500000.00000000006</v>
      </c>
      <c r="L16" s="3">
        <f>Sheet1!K100</f>
        <v>500000.00000000006</v>
      </c>
      <c r="M16" s="3">
        <f>Sheet1!L100</f>
        <v>500000.00000000006</v>
      </c>
      <c r="N16" s="3">
        <f>Sheet1!M100</f>
        <v>500000.00000000006</v>
      </c>
      <c r="O16" s="3">
        <f>Sheet1!N100</f>
        <v>500000.00000000006</v>
      </c>
      <c r="P16" s="3">
        <f>Sheet1!O100</f>
        <v>500000.00000000006</v>
      </c>
      <c r="Q16" s="3">
        <f>Sheet1!P100</f>
        <v>500000.00000000006</v>
      </c>
      <c r="R16" s="3">
        <f>Sheet1!Q100</f>
        <v>500000.00000000006</v>
      </c>
      <c r="S16" s="3">
        <f>Sheet1!R100</f>
        <v>500000.00000000006</v>
      </c>
      <c r="T16" s="3">
        <f>Sheet1!S100</f>
        <v>500000.00000000006</v>
      </c>
      <c r="U16" s="3">
        <f>Sheet1!T100</f>
        <v>500000.00000000006</v>
      </c>
      <c r="V16" s="3">
        <f>Sheet1!U100</f>
        <v>500000.00000000006</v>
      </c>
      <c r="W16" s="3">
        <f>Sheet1!V100</f>
        <v>0</v>
      </c>
      <c r="X16" s="3">
        <f>Sheet1!W100</f>
        <v>0</v>
      </c>
      <c r="Y16" s="3">
        <f>Sheet1!X100</f>
        <v>0</v>
      </c>
      <c r="Z16" s="3">
        <f>Sheet1!Y100</f>
        <v>0</v>
      </c>
      <c r="AA16" s="3">
        <f>Sheet1!Z100</f>
        <v>0</v>
      </c>
      <c r="AB16" s="3">
        <f>Sheet1!AA100</f>
        <v>0</v>
      </c>
      <c r="AC16" s="3">
        <f>Sheet1!AB100</f>
        <v>0</v>
      </c>
      <c r="AD16" s="3">
        <f>Sheet1!AC100</f>
        <v>0</v>
      </c>
      <c r="AE16" s="3">
        <f>Sheet1!AD100</f>
        <v>0</v>
      </c>
      <c r="AF16" s="3">
        <f>Sheet1!AE100</f>
        <v>0</v>
      </c>
      <c r="AG16" s="3">
        <f>Sheet1!AF100</f>
        <v>0</v>
      </c>
      <c r="AH16" s="3">
        <f>Sheet1!AG100</f>
        <v>0</v>
      </c>
      <c r="AI16" s="3">
        <f>Sheet1!AH100</f>
        <v>0</v>
      </c>
      <c r="AJ16" s="3">
        <f>Sheet1!AI100</f>
        <v>0</v>
      </c>
      <c r="AK16" s="3">
        <f>Sheet1!AJ100</f>
        <v>0</v>
      </c>
      <c r="AL16" s="3">
        <f>Sheet1!AK100</f>
        <v>0</v>
      </c>
      <c r="AM16" s="3">
        <f>Sheet1!AL100</f>
        <v>0</v>
      </c>
      <c r="AN16" s="3">
        <f>Sheet1!AM100</f>
        <v>0</v>
      </c>
      <c r="AO16" s="3">
        <f>Sheet1!AN100</f>
        <v>0</v>
      </c>
      <c r="AP16" s="3">
        <f>Sheet1!AO100</f>
        <v>0</v>
      </c>
      <c r="AQ16" s="3">
        <f>Sheet1!AP100</f>
        <v>0</v>
      </c>
      <c r="AR16" s="3">
        <f>Sheet1!AQ100</f>
        <v>0</v>
      </c>
      <c r="AS16" s="3">
        <f>Sheet1!AR100</f>
        <v>0</v>
      </c>
      <c r="AT16" s="3">
        <f>Sheet1!AS100</f>
        <v>0</v>
      </c>
      <c r="AU16" s="3">
        <f>Sheet1!AT100</f>
        <v>0</v>
      </c>
      <c r="AV16" s="3">
        <f>Sheet1!AU100</f>
        <v>0</v>
      </c>
      <c r="AW16" s="3">
        <f>Sheet1!AV100</f>
        <v>0</v>
      </c>
      <c r="AX16" s="3">
        <f>Sheet1!AW100</f>
        <v>0</v>
      </c>
      <c r="AY16" s="3">
        <f>Sheet1!AX100</f>
        <v>0</v>
      </c>
      <c r="AZ16" s="3">
        <f>Sheet1!AY100</f>
        <v>0</v>
      </c>
      <c r="BA16" s="3">
        <f>Sheet1!AZ100</f>
        <v>0</v>
      </c>
      <c r="BB16" s="3">
        <f>Sheet1!BA100</f>
        <v>0</v>
      </c>
      <c r="BC16" s="3">
        <f>Sheet1!BB100</f>
        <v>0</v>
      </c>
      <c r="BD16" s="3">
        <f>Sheet1!BC100</f>
        <v>0</v>
      </c>
      <c r="BE16" s="3">
        <f>Sheet1!BD100</f>
        <v>0</v>
      </c>
      <c r="BF16" s="3">
        <f>Sheet1!BE100</f>
        <v>0</v>
      </c>
      <c r="BG16" s="3">
        <f>Sheet1!BF100</f>
        <v>0</v>
      </c>
      <c r="BH16" s="3">
        <f>Sheet1!BG100</f>
        <v>0</v>
      </c>
      <c r="BI16" s="3">
        <f>Sheet1!BH100</f>
        <v>0</v>
      </c>
      <c r="BJ16" s="3">
        <f>Sheet1!BI100</f>
        <v>0</v>
      </c>
      <c r="BK16" s="3">
        <f>Sheet1!BJ100</f>
        <v>0</v>
      </c>
      <c r="BL16" s="3">
        <f>Sheet1!BK100</f>
        <v>0</v>
      </c>
      <c r="BM16" s="3">
        <f>Sheet1!BL100</f>
        <v>0</v>
      </c>
      <c r="BN16" s="3">
        <f>Sheet1!BM100</f>
        <v>0</v>
      </c>
      <c r="BO16" s="3">
        <f>Sheet1!BN100</f>
        <v>0</v>
      </c>
      <c r="BP16" s="3">
        <f>Sheet1!BO100</f>
        <v>0</v>
      </c>
      <c r="BQ16" s="3">
        <f>Sheet1!BP100</f>
        <v>0</v>
      </c>
      <c r="BR16" s="3">
        <f>Sheet1!BQ100</f>
        <v>0</v>
      </c>
      <c r="BS16" s="3">
        <f>Sheet1!BR100</f>
        <v>0</v>
      </c>
      <c r="BT16" s="3">
        <f>Sheet1!BS100</f>
        <v>0</v>
      </c>
      <c r="BU16" s="3">
        <f>Sheet1!BT100</f>
        <v>0</v>
      </c>
      <c r="BV16" s="3">
        <f>Sheet1!BU100</f>
        <v>0</v>
      </c>
      <c r="BW16" s="3">
        <f>Sheet1!BV100</f>
        <v>0</v>
      </c>
      <c r="BX16" s="3">
        <f>Sheet1!BW100</f>
        <v>0</v>
      </c>
      <c r="BY16" s="3">
        <f>Sheet1!BX100</f>
        <v>0</v>
      </c>
      <c r="BZ16" s="3">
        <f>Sheet1!BY100</f>
        <v>0</v>
      </c>
      <c r="CA16" s="3">
        <f>Sheet1!BZ100</f>
        <v>0</v>
      </c>
      <c r="CB16" s="3">
        <f>Sheet1!CA100</f>
        <v>0</v>
      </c>
      <c r="CC16" s="3">
        <f>Sheet1!CB100</f>
        <v>0</v>
      </c>
      <c r="CD16" s="3">
        <f>Sheet1!CC100</f>
        <v>0</v>
      </c>
      <c r="CE16" s="3">
        <f>Sheet1!CD100</f>
        <v>0</v>
      </c>
      <c r="CF16" s="3">
        <f>Sheet1!CE100</f>
        <v>0</v>
      </c>
      <c r="CG16" s="3">
        <f>Sheet1!CF100</f>
        <v>0</v>
      </c>
      <c r="CH16" s="3">
        <f>Sheet1!CG100</f>
        <v>0</v>
      </c>
      <c r="CI16" s="3">
        <f>Sheet1!CH100</f>
        <v>0</v>
      </c>
      <c r="CJ16" s="3">
        <f>Sheet1!CI100</f>
        <v>0</v>
      </c>
      <c r="CK16" s="3">
        <f>Sheet1!CJ100</f>
        <v>0</v>
      </c>
      <c r="CL16" s="3">
        <f>Sheet1!CK100</f>
        <v>0</v>
      </c>
      <c r="CM16" s="3">
        <f>Sheet1!CL100</f>
        <v>0</v>
      </c>
      <c r="CN16" s="3">
        <f>Sheet1!CM100</f>
        <v>0</v>
      </c>
      <c r="CO16" s="3">
        <f>Sheet1!CN100</f>
        <v>0</v>
      </c>
      <c r="CP16" s="3">
        <f>Sheet1!CO100</f>
        <v>0</v>
      </c>
    </row>
    <row r="17" spans="1:94" s="48" customFormat="1">
      <c r="A17" s="191" t="s">
        <v>255</v>
      </c>
      <c r="D17" s="188">
        <f>Sheet1!C101</f>
        <v>0</v>
      </c>
      <c r="E17" s="188">
        <f>Sheet1!D101</f>
        <v>337383.6</v>
      </c>
      <c r="F17" s="188">
        <f>Sheet1!E101</f>
        <v>224922.4</v>
      </c>
      <c r="G17" s="188">
        <f>Sheet1!F101</f>
        <v>0</v>
      </c>
      <c r="H17" s="188">
        <f>Sheet1!G101</f>
        <v>112461.2</v>
      </c>
      <c r="I17" s="188">
        <f>Sheet1!H101</f>
        <v>112461.2</v>
      </c>
      <c r="J17" s="188">
        <f>Sheet1!I101</f>
        <v>112461.2</v>
      </c>
      <c r="K17" s="188">
        <f>Sheet1!J101</f>
        <v>112461.2</v>
      </c>
      <c r="L17" s="188">
        <f>Sheet1!K101</f>
        <v>112461.2</v>
      </c>
      <c r="M17" s="188">
        <f>Sheet1!L101</f>
        <v>112461.2</v>
      </c>
      <c r="N17" s="188">
        <f>Sheet1!M101</f>
        <v>112461.2</v>
      </c>
      <c r="O17" s="188">
        <f>Sheet1!N101</f>
        <v>112461.2</v>
      </c>
      <c r="P17" s="188">
        <f>Sheet1!O101</f>
        <v>112461.2</v>
      </c>
      <c r="Q17" s="188">
        <f>Sheet1!P101</f>
        <v>112461.2</v>
      </c>
      <c r="R17" s="188">
        <f>Sheet1!Q101</f>
        <v>112461.2</v>
      </c>
      <c r="S17" s="188">
        <f>Sheet1!R101</f>
        <v>112461.2</v>
      </c>
      <c r="T17" s="188">
        <f>Sheet1!S101</f>
        <v>112461.2</v>
      </c>
      <c r="U17" s="188">
        <f>Sheet1!T101</f>
        <v>112461.2</v>
      </c>
      <c r="V17" s="188">
        <f>Sheet1!U101</f>
        <v>112461.2</v>
      </c>
      <c r="W17" s="188">
        <f>Sheet1!V101</f>
        <v>0</v>
      </c>
      <c r="X17" s="188">
        <f>Sheet1!W101</f>
        <v>0</v>
      </c>
      <c r="Y17" s="188">
        <f>Sheet1!X101</f>
        <v>0</v>
      </c>
      <c r="Z17" s="188">
        <f>Sheet1!Y101</f>
        <v>0</v>
      </c>
      <c r="AA17" s="188">
        <f>Sheet1!Z101</f>
        <v>0</v>
      </c>
      <c r="AB17" s="188">
        <f>Sheet1!AA101</f>
        <v>0</v>
      </c>
      <c r="AC17" s="188">
        <f>Sheet1!AB101</f>
        <v>0</v>
      </c>
      <c r="AD17" s="188">
        <f>Sheet1!AC101</f>
        <v>0</v>
      </c>
      <c r="AE17" s="188">
        <f>Sheet1!AD101</f>
        <v>0</v>
      </c>
      <c r="AF17" s="188">
        <f>Sheet1!AE101</f>
        <v>0</v>
      </c>
      <c r="AG17" s="188">
        <f>Sheet1!AF101</f>
        <v>0</v>
      </c>
      <c r="AH17" s="188">
        <f>Sheet1!AG101</f>
        <v>0</v>
      </c>
      <c r="AI17" s="188">
        <f>Sheet1!AH101</f>
        <v>0</v>
      </c>
      <c r="AJ17" s="188">
        <f>Sheet1!AI101</f>
        <v>0</v>
      </c>
      <c r="AK17" s="188">
        <f>Sheet1!AJ101</f>
        <v>0</v>
      </c>
      <c r="AL17" s="188">
        <f>Sheet1!AK101</f>
        <v>0</v>
      </c>
      <c r="AM17" s="188">
        <f>Sheet1!AL101</f>
        <v>0</v>
      </c>
      <c r="AN17" s="188">
        <f>Sheet1!AM101</f>
        <v>0</v>
      </c>
      <c r="AO17" s="188">
        <f>Sheet1!AN101</f>
        <v>0</v>
      </c>
      <c r="AP17" s="188">
        <f>Sheet1!AO101</f>
        <v>0</v>
      </c>
      <c r="AQ17" s="188">
        <f>Sheet1!AP101</f>
        <v>0</v>
      </c>
      <c r="AR17" s="188">
        <f>Sheet1!AQ101</f>
        <v>0</v>
      </c>
      <c r="AS17" s="188">
        <f>Sheet1!AR101</f>
        <v>0</v>
      </c>
      <c r="AT17" s="188">
        <f>Sheet1!AS101</f>
        <v>0</v>
      </c>
      <c r="AU17" s="188">
        <f>Sheet1!AT101</f>
        <v>0</v>
      </c>
      <c r="AV17" s="188">
        <f>Sheet1!AU101</f>
        <v>0</v>
      </c>
      <c r="AW17" s="188">
        <f>Sheet1!AV101</f>
        <v>0</v>
      </c>
      <c r="AX17" s="188">
        <f>Sheet1!AW101</f>
        <v>0</v>
      </c>
      <c r="AY17" s="188">
        <f>Sheet1!AX101</f>
        <v>0</v>
      </c>
      <c r="AZ17" s="188">
        <f>Sheet1!AY101</f>
        <v>0</v>
      </c>
      <c r="BA17" s="188">
        <f>Sheet1!AZ101</f>
        <v>0</v>
      </c>
      <c r="BB17" s="188">
        <f>Sheet1!BA101</f>
        <v>0</v>
      </c>
      <c r="BC17" s="188">
        <f>Sheet1!BB101</f>
        <v>0</v>
      </c>
      <c r="BD17" s="188">
        <f>Sheet1!BC101</f>
        <v>0</v>
      </c>
      <c r="BE17" s="188">
        <f>Sheet1!BD101</f>
        <v>0</v>
      </c>
      <c r="BF17" s="188">
        <f>Sheet1!BE101</f>
        <v>0</v>
      </c>
      <c r="BG17" s="188">
        <f>Sheet1!BF101</f>
        <v>0</v>
      </c>
      <c r="BH17" s="188">
        <f>Sheet1!BG101</f>
        <v>0</v>
      </c>
      <c r="BI17" s="188">
        <f>Sheet1!BH101</f>
        <v>0</v>
      </c>
      <c r="BJ17" s="188">
        <f>Sheet1!BI101</f>
        <v>0</v>
      </c>
      <c r="BK17" s="188">
        <f>Sheet1!BJ101</f>
        <v>0</v>
      </c>
      <c r="BL17" s="188">
        <f>Sheet1!BK101</f>
        <v>0</v>
      </c>
      <c r="BM17" s="188">
        <f>Sheet1!BL101</f>
        <v>0</v>
      </c>
      <c r="BN17" s="188">
        <f>Sheet1!BM101</f>
        <v>0</v>
      </c>
      <c r="BO17" s="188">
        <f>Sheet1!BN101</f>
        <v>0</v>
      </c>
      <c r="BP17" s="188">
        <f>Sheet1!BO101</f>
        <v>0</v>
      </c>
      <c r="BQ17" s="188">
        <f>Sheet1!BP101</f>
        <v>0</v>
      </c>
      <c r="BR17" s="188">
        <f>Sheet1!BQ101</f>
        <v>0</v>
      </c>
      <c r="BS17" s="188">
        <f>Sheet1!BR101</f>
        <v>0</v>
      </c>
      <c r="BT17" s="188">
        <f>Sheet1!BS101</f>
        <v>0</v>
      </c>
      <c r="BU17" s="188">
        <f>Sheet1!BT101</f>
        <v>0</v>
      </c>
      <c r="BV17" s="188">
        <f>Sheet1!BU101</f>
        <v>0</v>
      </c>
      <c r="BW17" s="188">
        <f>Sheet1!BV101</f>
        <v>0</v>
      </c>
      <c r="BX17" s="188">
        <f>Sheet1!BW101</f>
        <v>0</v>
      </c>
      <c r="BY17" s="188">
        <f>Sheet1!BX101</f>
        <v>0</v>
      </c>
      <c r="BZ17" s="188">
        <f>Sheet1!BY101</f>
        <v>0</v>
      </c>
      <c r="CA17" s="188">
        <f>Sheet1!BZ101</f>
        <v>0</v>
      </c>
      <c r="CB17" s="188">
        <f>Sheet1!CA101</f>
        <v>0</v>
      </c>
      <c r="CC17" s="188">
        <f>Sheet1!CB101</f>
        <v>0</v>
      </c>
      <c r="CD17" s="188">
        <f>Sheet1!CC101</f>
        <v>0</v>
      </c>
      <c r="CE17" s="188">
        <f>Sheet1!CD101</f>
        <v>0</v>
      </c>
      <c r="CF17" s="188">
        <f>Sheet1!CE101</f>
        <v>0</v>
      </c>
      <c r="CG17" s="188">
        <f>Sheet1!CF101</f>
        <v>0</v>
      </c>
      <c r="CH17" s="188">
        <f>Sheet1!CG101</f>
        <v>0</v>
      </c>
      <c r="CI17" s="188">
        <f>Sheet1!CH101</f>
        <v>0</v>
      </c>
      <c r="CJ17" s="188">
        <f>Sheet1!CI101</f>
        <v>0</v>
      </c>
      <c r="CK17" s="188">
        <f>Sheet1!CJ101</f>
        <v>0</v>
      </c>
      <c r="CL17" s="188">
        <f>Sheet1!CK101</f>
        <v>0</v>
      </c>
      <c r="CM17" s="188">
        <f>Sheet1!CL101</f>
        <v>0</v>
      </c>
      <c r="CN17" s="188">
        <f>Sheet1!CM101</f>
        <v>0</v>
      </c>
      <c r="CO17" s="188">
        <f>Sheet1!CN101</f>
        <v>0</v>
      </c>
      <c r="CP17" s="188">
        <f>Sheet1!CO101</f>
        <v>0</v>
      </c>
    </row>
    <row r="18" spans="1:94">
      <c r="A18" s="16" t="s">
        <v>47</v>
      </c>
      <c r="D18" s="3">
        <f>Sheet1!C102</f>
        <v>0</v>
      </c>
      <c r="E18" s="3">
        <f>Sheet1!D102</f>
        <v>1499999.9999999998</v>
      </c>
      <c r="F18" s="3">
        <f>Sheet1!E102</f>
        <v>1000000.0000000001</v>
      </c>
      <c r="G18" s="3">
        <f>Sheet1!F102</f>
        <v>0</v>
      </c>
      <c r="H18" s="3">
        <f>Sheet1!G102</f>
        <v>500000.00000000006</v>
      </c>
      <c r="I18" s="3">
        <f>Sheet1!H102</f>
        <v>500000.00000000006</v>
      </c>
      <c r="J18" s="3">
        <f>Sheet1!I102</f>
        <v>500000.00000000006</v>
      </c>
      <c r="K18" s="3">
        <f>Sheet1!J102</f>
        <v>500000.00000000006</v>
      </c>
      <c r="L18" s="3">
        <f>Sheet1!K102</f>
        <v>500000.00000000006</v>
      </c>
      <c r="M18" s="3">
        <f>Sheet1!L102</f>
        <v>500000.00000000006</v>
      </c>
      <c r="N18" s="3">
        <f>Sheet1!M102</f>
        <v>500000.00000000006</v>
      </c>
      <c r="O18" s="3">
        <f>Sheet1!N102</f>
        <v>500000.00000000006</v>
      </c>
      <c r="P18" s="3">
        <f>Sheet1!O102</f>
        <v>500000.00000000006</v>
      </c>
      <c r="Q18" s="3">
        <f>Sheet1!P102</f>
        <v>500000.00000000006</v>
      </c>
      <c r="R18" s="3">
        <f>Sheet1!Q102</f>
        <v>500000.00000000006</v>
      </c>
      <c r="S18" s="3">
        <f>Sheet1!R102</f>
        <v>500000.00000000006</v>
      </c>
      <c r="T18" s="3">
        <f>Sheet1!S102</f>
        <v>500000.00000000006</v>
      </c>
      <c r="U18" s="3">
        <f>Sheet1!T102</f>
        <v>500000.00000000006</v>
      </c>
      <c r="V18" s="3">
        <f>Sheet1!U102</f>
        <v>500000.00000000006</v>
      </c>
      <c r="W18" s="3">
        <f>Sheet1!V102</f>
        <v>0</v>
      </c>
      <c r="X18" s="3">
        <f>Sheet1!W102</f>
        <v>0</v>
      </c>
      <c r="Y18" s="3">
        <f>Sheet1!X102</f>
        <v>0</v>
      </c>
      <c r="Z18" s="3">
        <f>Sheet1!Y102</f>
        <v>0</v>
      </c>
      <c r="AA18" s="3">
        <f>Sheet1!Z102</f>
        <v>0</v>
      </c>
      <c r="AB18" s="3">
        <f>Sheet1!AA102</f>
        <v>0</v>
      </c>
      <c r="AC18" s="3">
        <f>Sheet1!AB102</f>
        <v>0</v>
      </c>
      <c r="AD18" s="3">
        <f>Sheet1!AC102</f>
        <v>0</v>
      </c>
      <c r="AE18" s="3">
        <f>Sheet1!AD102</f>
        <v>0</v>
      </c>
      <c r="AF18" s="3">
        <f>Sheet1!AE102</f>
        <v>0</v>
      </c>
      <c r="AG18" s="3">
        <f>Sheet1!AF102</f>
        <v>0</v>
      </c>
      <c r="AH18" s="3">
        <f>Sheet1!AG102</f>
        <v>0</v>
      </c>
      <c r="AI18" s="3">
        <f>Sheet1!AH102</f>
        <v>0</v>
      </c>
      <c r="AJ18" s="3">
        <f>Sheet1!AI102</f>
        <v>0</v>
      </c>
      <c r="AK18" s="3">
        <f>Sheet1!AJ102</f>
        <v>0</v>
      </c>
      <c r="AL18" s="3">
        <f>Sheet1!AK102</f>
        <v>0</v>
      </c>
      <c r="AM18" s="3">
        <f>Sheet1!AL102</f>
        <v>0</v>
      </c>
      <c r="AN18" s="3">
        <f>Sheet1!AM102</f>
        <v>0</v>
      </c>
      <c r="AO18" s="3">
        <f>Sheet1!AN102</f>
        <v>0</v>
      </c>
      <c r="AP18" s="3">
        <f>Sheet1!AO102</f>
        <v>0</v>
      </c>
      <c r="AQ18" s="3">
        <f>Sheet1!AP102</f>
        <v>0</v>
      </c>
      <c r="AR18" s="3">
        <f>Sheet1!AQ102</f>
        <v>0</v>
      </c>
      <c r="AS18" s="3">
        <f>Sheet1!AR102</f>
        <v>0</v>
      </c>
      <c r="AT18" s="3">
        <f>Sheet1!AS102</f>
        <v>0</v>
      </c>
      <c r="AU18" s="3">
        <f>Sheet1!AT102</f>
        <v>0</v>
      </c>
      <c r="AV18" s="3">
        <f>Sheet1!AU102</f>
        <v>0</v>
      </c>
      <c r="AW18" s="3">
        <f>Sheet1!AV102</f>
        <v>0</v>
      </c>
      <c r="AX18" s="3">
        <f>Sheet1!AW102</f>
        <v>0</v>
      </c>
      <c r="AY18" s="3">
        <f>Sheet1!AX102</f>
        <v>0</v>
      </c>
      <c r="AZ18" s="3">
        <f>Sheet1!AY102</f>
        <v>0</v>
      </c>
      <c r="BA18" s="3">
        <f>Sheet1!AZ102</f>
        <v>0</v>
      </c>
      <c r="BB18" s="3">
        <f>Sheet1!BA102</f>
        <v>0</v>
      </c>
      <c r="BC18" s="3">
        <f>Sheet1!BB102</f>
        <v>0</v>
      </c>
      <c r="BD18" s="3">
        <f>Sheet1!BC102</f>
        <v>0</v>
      </c>
      <c r="BE18" s="3">
        <f>Sheet1!BD102</f>
        <v>0</v>
      </c>
      <c r="BF18" s="3">
        <f>Sheet1!BE102</f>
        <v>0</v>
      </c>
      <c r="BG18" s="3">
        <f>Sheet1!BF102</f>
        <v>0</v>
      </c>
      <c r="BH18" s="3">
        <f>Sheet1!BG102</f>
        <v>0</v>
      </c>
      <c r="BI18" s="3">
        <f>Sheet1!BH102</f>
        <v>0</v>
      </c>
      <c r="BJ18" s="3">
        <f>Sheet1!BI102</f>
        <v>0</v>
      </c>
      <c r="BK18" s="3">
        <f>Sheet1!BJ102</f>
        <v>0</v>
      </c>
      <c r="BL18" s="3">
        <f>Sheet1!BK102</f>
        <v>0</v>
      </c>
      <c r="BM18" s="3">
        <f>Sheet1!BL102</f>
        <v>0</v>
      </c>
      <c r="BN18" s="3">
        <f>Sheet1!BM102</f>
        <v>0</v>
      </c>
      <c r="BO18" s="3">
        <f>Sheet1!BN102</f>
        <v>0</v>
      </c>
      <c r="BP18" s="3">
        <f>Sheet1!BO102</f>
        <v>0</v>
      </c>
      <c r="BQ18" s="3">
        <f>Sheet1!BP102</f>
        <v>0</v>
      </c>
      <c r="BR18" s="3">
        <f>Sheet1!BQ102</f>
        <v>0</v>
      </c>
      <c r="BS18" s="3">
        <f>Sheet1!BR102</f>
        <v>0</v>
      </c>
      <c r="BT18" s="3">
        <f>Sheet1!BS102</f>
        <v>0</v>
      </c>
      <c r="BU18" s="3">
        <f>Sheet1!BT102</f>
        <v>0</v>
      </c>
      <c r="BV18" s="3">
        <f>Sheet1!BU102</f>
        <v>0</v>
      </c>
      <c r="BW18" s="3">
        <f>Sheet1!BV102</f>
        <v>0</v>
      </c>
      <c r="BX18" s="3">
        <f>Sheet1!BW102</f>
        <v>0</v>
      </c>
      <c r="BY18" s="3">
        <f>Sheet1!BX102</f>
        <v>0</v>
      </c>
      <c r="BZ18" s="3">
        <f>Sheet1!BY102</f>
        <v>0</v>
      </c>
      <c r="CA18" s="3">
        <f>Sheet1!BZ102</f>
        <v>0</v>
      </c>
      <c r="CB18" s="3">
        <f>Sheet1!CA102</f>
        <v>0</v>
      </c>
      <c r="CC18" s="3">
        <f>Sheet1!CB102</f>
        <v>0</v>
      </c>
      <c r="CD18" s="3">
        <f>Sheet1!CC102</f>
        <v>0</v>
      </c>
      <c r="CE18" s="3">
        <f>Sheet1!CD102</f>
        <v>0</v>
      </c>
      <c r="CF18" s="3">
        <f>Sheet1!CE102</f>
        <v>0</v>
      </c>
      <c r="CG18" s="3">
        <f>Sheet1!CF102</f>
        <v>0</v>
      </c>
      <c r="CH18" s="3">
        <f>Sheet1!CG102</f>
        <v>0</v>
      </c>
      <c r="CI18" s="3">
        <f>Sheet1!CH102</f>
        <v>0</v>
      </c>
      <c r="CJ18" s="3">
        <f>Sheet1!CI102</f>
        <v>0</v>
      </c>
      <c r="CK18" s="3">
        <f>Sheet1!CJ102</f>
        <v>0</v>
      </c>
      <c r="CL18" s="3">
        <f>Sheet1!CK102</f>
        <v>0</v>
      </c>
      <c r="CM18" s="3">
        <f>Sheet1!CL102</f>
        <v>0</v>
      </c>
      <c r="CN18" s="3">
        <f>Sheet1!CM102</f>
        <v>0</v>
      </c>
      <c r="CO18" s="3">
        <f>Sheet1!CN102</f>
        <v>0</v>
      </c>
      <c r="CP18" s="3">
        <f>Sheet1!CO102</f>
        <v>0</v>
      </c>
    </row>
    <row r="19" spans="1:94">
      <c r="A19" s="16" t="s">
        <v>48</v>
      </c>
      <c r="D19" s="3">
        <f>Sheet1!C103</f>
        <v>0</v>
      </c>
      <c r="E19" s="3">
        <f>Sheet1!D103</f>
        <v>1499999.9999999998</v>
      </c>
      <c r="F19" s="3">
        <f>Sheet1!E103</f>
        <v>1000000.0000000001</v>
      </c>
      <c r="G19" s="3">
        <f>Sheet1!F103</f>
        <v>0</v>
      </c>
      <c r="H19" s="3">
        <f>Sheet1!G103</f>
        <v>500000.00000000006</v>
      </c>
      <c r="I19" s="3">
        <f>Sheet1!H103</f>
        <v>500000.00000000006</v>
      </c>
      <c r="J19" s="3">
        <f>Sheet1!I103</f>
        <v>500000.00000000006</v>
      </c>
      <c r="K19" s="3">
        <f>Sheet1!J103</f>
        <v>500000.00000000006</v>
      </c>
      <c r="L19" s="3">
        <f>Sheet1!K103</f>
        <v>500000.00000000006</v>
      </c>
      <c r="M19" s="3">
        <f>Sheet1!L103</f>
        <v>500000.00000000006</v>
      </c>
      <c r="N19" s="3">
        <f>Sheet1!M103</f>
        <v>500000.00000000006</v>
      </c>
      <c r="O19" s="3">
        <f>Sheet1!N103</f>
        <v>500000.00000000006</v>
      </c>
      <c r="P19" s="3">
        <f>Sheet1!O103</f>
        <v>500000.00000000006</v>
      </c>
      <c r="Q19" s="3">
        <f>Sheet1!P103</f>
        <v>500000.00000000006</v>
      </c>
      <c r="R19" s="3">
        <f>Sheet1!Q103</f>
        <v>500000.00000000006</v>
      </c>
      <c r="S19" s="3">
        <f>Sheet1!R103</f>
        <v>500000.00000000006</v>
      </c>
      <c r="T19" s="3">
        <f>Sheet1!S103</f>
        <v>500000.00000000006</v>
      </c>
      <c r="U19" s="3">
        <f>Sheet1!T103</f>
        <v>500000.00000000006</v>
      </c>
      <c r="V19" s="3">
        <f>Sheet1!U103</f>
        <v>500000.00000000006</v>
      </c>
      <c r="W19" s="3">
        <f>Sheet1!V103</f>
        <v>0</v>
      </c>
      <c r="X19" s="3">
        <f>Sheet1!W103</f>
        <v>0</v>
      </c>
      <c r="Y19" s="3">
        <f>Sheet1!X103</f>
        <v>0</v>
      </c>
      <c r="Z19" s="3">
        <f>Sheet1!Y103</f>
        <v>0</v>
      </c>
      <c r="AA19" s="3">
        <f>Sheet1!Z103</f>
        <v>0</v>
      </c>
      <c r="AB19" s="3">
        <f>Sheet1!AA103</f>
        <v>0</v>
      </c>
      <c r="AC19" s="3">
        <f>Sheet1!AB103</f>
        <v>0</v>
      </c>
      <c r="AD19" s="3">
        <f>Sheet1!AC103</f>
        <v>0</v>
      </c>
      <c r="AE19" s="3">
        <f>Sheet1!AD103</f>
        <v>0</v>
      </c>
      <c r="AF19" s="3">
        <f>Sheet1!AE103</f>
        <v>0</v>
      </c>
      <c r="AG19" s="3">
        <f>Sheet1!AF103</f>
        <v>0</v>
      </c>
      <c r="AH19" s="3">
        <f>Sheet1!AG103</f>
        <v>0</v>
      </c>
      <c r="AI19" s="3">
        <f>Sheet1!AH103</f>
        <v>0</v>
      </c>
      <c r="AJ19" s="3">
        <f>Sheet1!AI103</f>
        <v>0</v>
      </c>
      <c r="AK19" s="3">
        <f>Sheet1!AJ103</f>
        <v>0</v>
      </c>
      <c r="AL19" s="3">
        <f>Sheet1!AK103</f>
        <v>0</v>
      </c>
      <c r="AM19" s="3">
        <f>Sheet1!AL103</f>
        <v>0</v>
      </c>
      <c r="AN19" s="3">
        <f>Sheet1!AM103</f>
        <v>0</v>
      </c>
      <c r="AO19" s="3">
        <f>Sheet1!AN103</f>
        <v>0</v>
      </c>
      <c r="AP19" s="3">
        <f>Sheet1!AO103</f>
        <v>0</v>
      </c>
      <c r="AQ19" s="3">
        <f>Sheet1!AP103</f>
        <v>0</v>
      </c>
      <c r="AR19" s="3">
        <f>Sheet1!AQ103</f>
        <v>0</v>
      </c>
      <c r="AS19" s="3">
        <f>Sheet1!AR103</f>
        <v>0</v>
      </c>
      <c r="AT19" s="3">
        <f>Sheet1!AS103</f>
        <v>0</v>
      </c>
      <c r="AU19" s="3">
        <f>Sheet1!AT103</f>
        <v>0</v>
      </c>
      <c r="AV19" s="3">
        <f>Sheet1!AU103</f>
        <v>0</v>
      </c>
      <c r="AW19" s="3">
        <f>Sheet1!AV103</f>
        <v>0</v>
      </c>
      <c r="AX19" s="3">
        <f>Sheet1!AW103</f>
        <v>0</v>
      </c>
      <c r="AY19" s="3">
        <f>Sheet1!AX103</f>
        <v>0</v>
      </c>
      <c r="AZ19" s="3">
        <f>Sheet1!AY103</f>
        <v>0</v>
      </c>
      <c r="BA19" s="3">
        <f>Sheet1!AZ103</f>
        <v>0</v>
      </c>
      <c r="BB19" s="3">
        <f>Sheet1!BA103</f>
        <v>0</v>
      </c>
      <c r="BC19" s="3">
        <f>Sheet1!BB103</f>
        <v>0</v>
      </c>
      <c r="BD19" s="3">
        <f>Sheet1!BC103</f>
        <v>0</v>
      </c>
      <c r="BE19" s="3">
        <f>Sheet1!BD103</f>
        <v>0</v>
      </c>
      <c r="BF19" s="3">
        <f>Sheet1!BE103</f>
        <v>0</v>
      </c>
      <c r="BG19" s="3">
        <f>Sheet1!BF103</f>
        <v>0</v>
      </c>
      <c r="BH19" s="3">
        <f>Sheet1!BG103</f>
        <v>0</v>
      </c>
      <c r="BI19" s="3">
        <f>Sheet1!BH103</f>
        <v>0</v>
      </c>
      <c r="BJ19" s="3">
        <f>Sheet1!BI103</f>
        <v>0</v>
      </c>
      <c r="BK19" s="3">
        <f>Sheet1!BJ103</f>
        <v>0</v>
      </c>
      <c r="BL19" s="3">
        <f>Sheet1!BK103</f>
        <v>0</v>
      </c>
      <c r="BM19" s="3">
        <f>Sheet1!BL103</f>
        <v>0</v>
      </c>
      <c r="BN19" s="3">
        <f>Sheet1!BM103</f>
        <v>0</v>
      </c>
      <c r="BO19" s="3">
        <f>Sheet1!BN103</f>
        <v>0</v>
      </c>
      <c r="BP19" s="3">
        <f>Sheet1!BO103</f>
        <v>0</v>
      </c>
      <c r="BQ19" s="3">
        <f>Sheet1!BP103</f>
        <v>0</v>
      </c>
      <c r="BR19" s="3">
        <f>Sheet1!BQ103</f>
        <v>0</v>
      </c>
      <c r="BS19" s="3">
        <f>Sheet1!BR103</f>
        <v>0</v>
      </c>
      <c r="BT19" s="3">
        <f>Sheet1!BS103</f>
        <v>0</v>
      </c>
      <c r="BU19" s="3">
        <f>Sheet1!BT103</f>
        <v>0</v>
      </c>
      <c r="BV19" s="3">
        <f>Sheet1!BU103</f>
        <v>0</v>
      </c>
      <c r="BW19" s="3">
        <f>Sheet1!BV103</f>
        <v>0</v>
      </c>
      <c r="BX19" s="3">
        <f>Sheet1!BW103</f>
        <v>0</v>
      </c>
      <c r="BY19" s="3">
        <f>Sheet1!BX103</f>
        <v>0</v>
      </c>
      <c r="BZ19" s="3">
        <f>Sheet1!BY103</f>
        <v>0</v>
      </c>
      <c r="CA19" s="3">
        <f>Sheet1!BZ103</f>
        <v>0</v>
      </c>
      <c r="CB19" s="3">
        <f>Sheet1!CA103</f>
        <v>0</v>
      </c>
      <c r="CC19" s="3">
        <f>Sheet1!CB103</f>
        <v>0</v>
      </c>
      <c r="CD19" s="3">
        <f>Sheet1!CC103</f>
        <v>0</v>
      </c>
      <c r="CE19" s="3">
        <f>Sheet1!CD103</f>
        <v>0</v>
      </c>
      <c r="CF19" s="3">
        <f>Sheet1!CE103</f>
        <v>0</v>
      </c>
      <c r="CG19" s="3">
        <f>Sheet1!CF103</f>
        <v>0</v>
      </c>
      <c r="CH19" s="3">
        <f>Sheet1!CG103</f>
        <v>0</v>
      </c>
      <c r="CI19" s="3">
        <f>Sheet1!CH103</f>
        <v>0</v>
      </c>
      <c r="CJ19" s="3">
        <f>Sheet1!CI103</f>
        <v>0</v>
      </c>
      <c r="CK19" s="3">
        <f>Sheet1!CJ103</f>
        <v>0</v>
      </c>
      <c r="CL19" s="3">
        <f>Sheet1!CK103</f>
        <v>0</v>
      </c>
      <c r="CM19" s="3">
        <f>Sheet1!CL103</f>
        <v>0</v>
      </c>
      <c r="CN19" s="3">
        <f>Sheet1!CM103</f>
        <v>0</v>
      </c>
      <c r="CO19" s="3">
        <f>Sheet1!CN103</f>
        <v>0</v>
      </c>
      <c r="CP19" s="3">
        <f>Sheet1!CO103</f>
        <v>0</v>
      </c>
    </row>
    <row r="20" spans="1:94">
      <c r="A20" s="59" t="s">
        <v>256</v>
      </c>
      <c r="D20" s="3">
        <f>Sheet1!C104</f>
        <v>0</v>
      </c>
      <c r="E20" s="3">
        <f>Sheet1!D104</f>
        <v>1499999.9999999998</v>
      </c>
      <c r="F20" s="3">
        <f>Sheet1!E104</f>
        <v>1000000.0000000001</v>
      </c>
      <c r="G20" s="3">
        <f>Sheet1!F104</f>
        <v>0</v>
      </c>
      <c r="H20" s="3">
        <f>Sheet1!G104</f>
        <v>500000.00000000006</v>
      </c>
      <c r="I20" s="3">
        <f>Sheet1!H104</f>
        <v>500000.00000000006</v>
      </c>
      <c r="J20" s="3">
        <f>Sheet1!I104</f>
        <v>500000.00000000006</v>
      </c>
      <c r="K20" s="3">
        <f>Sheet1!J104</f>
        <v>500000.00000000006</v>
      </c>
      <c r="L20" s="3">
        <f>Sheet1!K104</f>
        <v>500000.00000000006</v>
      </c>
      <c r="M20" s="3">
        <f>Sheet1!L104</f>
        <v>500000.00000000006</v>
      </c>
      <c r="N20" s="3">
        <f>Sheet1!M104</f>
        <v>500000.00000000006</v>
      </c>
      <c r="O20" s="3">
        <f>Sheet1!N104</f>
        <v>500000.00000000006</v>
      </c>
      <c r="P20" s="3">
        <f>Sheet1!O104</f>
        <v>500000.00000000006</v>
      </c>
      <c r="Q20" s="3">
        <f>Sheet1!P104</f>
        <v>500000.00000000006</v>
      </c>
      <c r="R20" s="3">
        <f>Sheet1!Q104</f>
        <v>500000.00000000006</v>
      </c>
      <c r="S20" s="3">
        <f>Sheet1!R104</f>
        <v>500000.00000000006</v>
      </c>
      <c r="T20" s="3">
        <f>Sheet1!S104</f>
        <v>500000.00000000006</v>
      </c>
      <c r="U20" s="3">
        <f>Sheet1!T104</f>
        <v>500000.00000000006</v>
      </c>
      <c r="V20" s="3">
        <f>Sheet1!U104</f>
        <v>500000.00000000006</v>
      </c>
      <c r="W20" s="3">
        <f>Sheet1!V104</f>
        <v>0</v>
      </c>
      <c r="X20" s="3">
        <f>Sheet1!W104</f>
        <v>0</v>
      </c>
      <c r="Y20" s="3">
        <f>Sheet1!X104</f>
        <v>0</v>
      </c>
      <c r="Z20" s="3">
        <f>Sheet1!Y104</f>
        <v>0</v>
      </c>
      <c r="AA20" s="3">
        <f>Sheet1!Z104</f>
        <v>0</v>
      </c>
      <c r="AB20" s="3">
        <f>Sheet1!AA104</f>
        <v>0</v>
      </c>
      <c r="AC20" s="3">
        <f>Sheet1!AB104</f>
        <v>0</v>
      </c>
      <c r="AD20" s="3">
        <f>Sheet1!AC104</f>
        <v>0</v>
      </c>
      <c r="AE20" s="3">
        <f>Sheet1!AD104</f>
        <v>0</v>
      </c>
      <c r="AF20" s="3">
        <f>Sheet1!AE104</f>
        <v>0</v>
      </c>
      <c r="AG20" s="3">
        <f>Sheet1!AF104</f>
        <v>0</v>
      </c>
      <c r="AH20" s="3">
        <f>Sheet1!AG104</f>
        <v>0</v>
      </c>
      <c r="AI20" s="3">
        <f>Sheet1!AH104</f>
        <v>0</v>
      </c>
      <c r="AJ20" s="3">
        <f>Sheet1!AI104</f>
        <v>0</v>
      </c>
      <c r="AK20" s="3">
        <f>Sheet1!AJ104</f>
        <v>0</v>
      </c>
      <c r="AL20" s="3">
        <f>Sheet1!AK104</f>
        <v>0</v>
      </c>
      <c r="AM20" s="3">
        <f>Sheet1!AL104</f>
        <v>0</v>
      </c>
      <c r="AN20" s="3">
        <f>Sheet1!AM104</f>
        <v>0</v>
      </c>
      <c r="AO20" s="3">
        <f>Sheet1!AN104</f>
        <v>0</v>
      </c>
      <c r="AP20" s="3">
        <f>Sheet1!AO104</f>
        <v>0</v>
      </c>
      <c r="AQ20" s="3">
        <f>Sheet1!AP104</f>
        <v>0</v>
      </c>
      <c r="AR20" s="3">
        <f>Sheet1!AQ104</f>
        <v>0</v>
      </c>
      <c r="AS20" s="3">
        <f>Sheet1!AR104</f>
        <v>0</v>
      </c>
      <c r="AT20" s="3">
        <f>Sheet1!AS104</f>
        <v>0</v>
      </c>
      <c r="AU20" s="3">
        <f>Sheet1!AT104</f>
        <v>0</v>
      </c>
      <c r="AV20" s="3">
        <f>Sheet1!AU104</f>
        <v>0</v>
      </c>
      <c r="AW20" s="3">
        <f>Sheet1!AV104</f>
        <v>0</v>
      </c>
      <c r="AX20" s="3">
        <f>Sheet1!AW104</f>
        <v>0</v>
      </c>
      <c r="AY20" s="3">
        <f>Sheet1!AX104</f>
        <v>0</v>
      </c>
      <c r="AZ20" s="3">
        <f>Sheet1!AY104</f>
        <v>0</v>
      </c>
      <c r="BA20" s="3">
        <f>Sheet1!AZ104</f>
        <v>0</v>
      </c>
      <c r="BB20" s="3">
        <f>Sheet1!BA104</f>
        <v>0</v>
      </c>
      <c r="BC20" s="3">
        <f>Sheet1!BB104</f>
        <v>0</v>
      </c>
      <c r="BD20" s="3">
        <f>Sheet1!BC104</f>
        <v>0</v>
      </c>
      <c r="BE20" s="3">
        <f>Sheet1!BD104</f>
        <v>0</v>
      </c>
      <c r="BF20" s="3">
        <f>Sheet1!BE104</f>
        <v>0</v>
      </c>
      <c r="BG20" s="3">
        <f>Sheet1!BF104</f>
        <v>0</v>
      </c>
      <c r="BH20" s="3">
        <f>Sheet1!BG104</f>
        <v>0</v>
      </c>
      <c r="BI20" s="3">
        <f>Sheet1!BH104</f>
        <v>0</v>
      </c>
      <c r="BJ20" s="3">
        <f>Sheet1!BI104</f>
        <v>0</v>
      </c>
      <c r="BK20" s="3">
        <f>Sheet1!BJ104</f>
        <v>0</v>
      </c>
      <c r="BL20" s="3">
        <f>Sheet1!BK104</f>
        <v>0</v>
      </c>
      <c r="BM20" s="3">
        <f>Sheet1!BL104</f>
        <v>0</v>
      </c>
      <c r="BN20" s="3">
        <f>Sheet1!BM104</f>
        <v>0</v>
      </c>
      <c r="BO20" s="3">
        <f>Sheet1!BN104</f>
        <v>0</v>
      </c>
      <c r="BP20" s="3">
        <f>Sheet1!BO104</f>
        <v>0</v>
      </c>
      <c r="BQ20" s="3">
        <f>Sheet1!BP104</f>
        <v>0</v>
      </c>
      <c r="BR20" s="3">
        <f>Sheet1!BQ104</f>
        <v>0</v>
      </c>
      <c r="BS20" s="3">
        <f>Sheet1!BR104</f>
        <v>0</v>
      </c>
      <c r="BT20" s="3">
        <f>Sheet1!BS104</f>
        <v>0</v>
      </c>
      <c r="BU20" s="3">
        <f>Sheet1!BT104</f>
        <v>0</v>
      </c>
      <c r="BV20" s="3">
        <f>Sheet1!BU104</f>
        <v>0</v>
      </c>
      <c r="BW20" s="3">
        <f>Sheet1!BV104</f>
        <v>0</v>
      </c>
      <c r="BX20" s="3">
        <f>Sheet1!BW104</f>
        <v>0</v>
      </c>
      <c r="BY20" s="3">
        <f>Sheet1!BX104</f>
        <v>0</v>
      </c>
      <c r="BZ20" s="3">
        <f>Sheet1!BY104</f>
        <v>0</v>
      </c>
      <c r="CA20" s="3">
        <f>Sheet1!BZ104</f>
        <v>0</v>
      </c>
      <c r="CB20" s="3">
        <f>Sheet1!CA104</f>
        <v>0</v>
      </c>
      <c r="CC20" s="3">
        <f>Sheet1!CB104</f>
        <v>0</v>
      </c>
      <c r="CD20" s="3">
        <f>Sheet1!CC104</f>
        <v>0</v>
      </c>
      <c r="CE20" s="3">
        <f>Sheet1!CD104</f>
        <v>0</v>
      </c>
      <c r="CF20" s="3">
        <f>Sheet1!CE104</f>
        <v>0</v>
      </c>
      <c r="CG20" s="3">
        <f>Sheet1!CF104</f>
        <v>0</v>
      </c>
      <c r="CH20" s="3">
        <f>Sheet1!CG104</f>
        <v>0</v>
      </c>
      <c r="CI20" s="3">
        <f>Sheet1!CH104</f>
        <v>0</v>
      </c>
      <c r="CJ20" s="3">
        <f>Sheet1!CI104</f>
        <v>0</v>
      </c>
      <c r="CK20" s="3">
        <f>Sheet1!CJ104</f>
        <v>0</v>
      </c>
      <c r="CL20" s="3">
        <f>Sheet1!CK104</f>
        <v>0</v>
      </c>
      <c r="CM20" s="3">
        <f>Sheet1!CL104</f>
        <v>0</v>
      </c>
      <c r="CN20" s="3">
        <f>Sheet1!CM104</f>
        <v>0</v>
      </c>
      <c r="CO20" s="3">
        <f>Sheet1!CN104</f>
        <v>0</v>
      </c>
      <c r="CP20" s="3">
        <f>Sheet1!CO104</f>
        <v>0</v>
      </c>
    </row>
    <row r="21" spans="1:94">
      <c r="A21" s="68" t="s">
        <v>269</v>
      </c>
      <c r="D21" s="3">
        <f>Sheet1!C106</f>
        <v>0</v>
      </c>
      <c r="E21" s="3">
        <f>Sheet1!D106</f>
        <v>0</v>
      </c>
      <c r="F21" s="3">
        <f>Sheet1!E106</f>
        <v>0</v>
      </c>
      <c r="G21" s="3">
        <f>Sheet1!F106</f>
        <v>0</v>
      </c>
      <c r="H21" s="3">
        <f>Sheet1!G106</f>
        <v>0</v>
      </c>
      <c r="I21" s="3">
        <f>Sheet1!H106</f>
        <v>0</v>
      </c>
      <c r="J21" s="3">
        <f>Sheet1!I106</f>
        <v>0</v>
      </c>
      <c r="K21" s="3">
        <f>Sheet1!J106</f>
        <v>0</v>
      </c>
      <c r="L21" s="3">
        <f>Sheet1!K106</f>
        <v>0</v>
      </c>
      <c r="M21" s="3">
        <f>Sheet1!L106</f>
        <v>0</v>
      </c>
      <c r="N21" s="3">
        <f>Sheet1!M106</f>
        <v>0</v>
      </c>
      <c r="O21" s="3">
        <f>Sheet1!N106</f>
        <v>0</v>
      </c>
      <c r="P21" s="3">
        <f>Sheet1!O106</f>
        <v>0</v>
      </c>
      <c r="Q21" s="3">
        <f>Sheet1!P106</f>
        <v>0</v>
      </c>
      <c r="R21" s="3">
        <f>Sheet1!Q106</f>
        <v>0</v>
      </c>
      <c r="S21" s="3">
        <f>Sheet1!R106</f>
        <v>0</v>
      </c>
      <c r="T21" s="3">
        <f>Sheet1!S106</f>
        <v>0</v>
      </c>
      <c r="U21" s="3">
        <f>Sheet1!T106</f>
        <v>0</v>
      </c>
      <c r="V21" s="3">
        <f>Sheet1!U106</f>
        <v>0</v>
      </c>
      <c r="W21" s="3">
        <f>Sheet1!V106</f>
        <v>0</v>
      </c>
      <c r="X21" s="3">
        <f>Sheet1!W106</f>
        <v>0</v>
      </c>
      <c r="Y21" s="3">
        <f>Sheet1!X106</f>
        <v>0</v>
      </c>
      <c r="Z21" s="3">
        <f>Sheet1!Y106</f>
        <v>0</v>
      </c>
      <c r="AA21" s="3">
        <f>Sheet1!Z106</f>
        <v>0</v>
      </c>
      <c r="AB21" s="3">
        <f>Sheet1!AA106</f>
        <v>0</v>
      </c>
      <c r="AC21" s="3">
        <f>Sheet1!AB106</f>
        <v>0</v>
      </c>
      <c r="AD21" s="3">
        <f>Sheet1!AC106</f>
        <v>0</v>
      </c>
      <c r="AE21" s="3">
        <f>Sheet1!AD106</f>
        <v>0</v>
      </c>
      <c r="AF21" s="3">
        <f>Sheet1!AE106</f>
        <v>0</v>
      </c>
      <c r="AG21" s="3">
        <f>Sheet1!AF106</f>
        <v>0</v>
      </c>
      <c r="AH21" s="3">
        <f>Sheet1!AG106</f>
        <v>0</v>
      </c>
      <c r="AI21" s="3">
        <f>Sheet1!AH106</f>
        <v>0</v>
      </c>
      <c r="AJ21" s="3">
        <f>Sheet1!AI106</f>
        <v>0</v>
      </c>
      <c r="AK21" s="3">
        <f>Sheet1!AJ106</f>
        <v>0</v>
      </c>
      <c r="AL21" s="3">
        <f>Sheet1!AK106</f>
        <v>0</v>
      </c>
      <c r="AM21" s="3">
        <f>Sheet1!AL106</f>
        <v>0</v>
      </c>
      <c r="AN21" s="3">
        <f>Sheet1!AM106</f>
        <v>0</v>
      </c>
      <c r="AO21" s="3">
        <f>Sheet1!AN106</f>
        <v>0</v>
      </c>
      <c r="AP21" s="3">
        <f>Sheet1!AO106</f>
        <v>0</v>
      </c>
      <c r="AQ21" s="3">
        <f>Sheet1!AP106</f>
        <v>0</v>
      </c>
      <c r="AR21" s="3">
        <f>Sheet1!AQ106</f>
        <v>0</v>
      </c>
      <c r="AS21" s="3">
        <f>Sheet1!AR106</f>
        <v>0</v>
      </c>
      <c r="AT21" s="3">
        <f>Sheet1!AS106</f>
        <v>0</v>
      </c>
      <c r="AU21" s="3">
        <f>Sheet1!AT106</f>
        <v>0</v>
      </c>
      <c r="AV21" s="3">
        <f>Sheet1!AU106</f>
        <v>0</v>
      </c>
      <c r="AW21" s="3">
        <f>Sheet1!AV106</f>
        <v>0</v>
      </c>
      <c r="AX21" s="3">
        <f>Sheet1!AW106</f>
        <v>0</v>
      </c>
      <c r="AY21" s="3">
        <f>Sheet1!AX106</f>
        <v>0</v>
      </c>
      <c r="AZ21" s="3">
        <f>Sheet1!AY106</f>
        <v>0</v>
      </c>
      <c r="BA21" s="3">
        <f>Sheet1!AZ106</f>
        <v>0</v>
      </c>
      <c r="BB21" s="3">
        <f>Sheet1!BA106</f>
        <v>0</v>
      </c>
      <c r="BC21" s="3">
        <f>Sheet1!BB106</f>
        <v>0</v>
      </c>
      <c r="BD21" s="3">
        <f>Sheet1!BC106</f>
        <v>0</v>
      </c>
      <c r="BE21" s="3">
        <f>Sheet1!BD106</f>
        <v>0</v>
      </c>
      <c r="BF21" s="3">
        <f>Sheet1!BE106</f>
        <v>0</v>
      </c>
      <c r="BG21" s="3">
        <f>Sheet1!BF106</f>
        <v>0</v>
      </c>
      <c r="BH21" s="3">
        <f>Sheet1!BG106</f>
        <v>0</v>
      </c>
      <c r="BI21" s="3">
        <f>Sheet1!BH106</f>
        <v>0</v>
      </c>
      <c r="BJ21" s="3">
        <f>Sheet1!BI106</f>
        <v>0</v>
      </c>
      <c r="BK21" s="3">
        <f>Sheet1!BJ106</f>
        <v>0</v>
      </c>
      <c r="BL21" s="3">
        <f>Sheet1!BK106</f>
        <v>0</v>
      </c>
      <c r="BM21" s="3">
        <f>Sheet1!BL106</f>
        <v>0</v>
      </c>
      <c r="BN21" s="3">
        <f>Sheet1!BM106</f>
        <v>0</v>
      </c>
      <c r="BO21" s="3">
        <f>Sheet1!BN106</f>
        <v>0</v>
      </c>
      <c r="BP21" s="3">
        <f>Sheet1!BO106</f>
        <v>0</v>
      </c>
      <c r="BQ21" s="3">
        <f>Sheet1!BP106</f>
        <v>0</v>
      </c>
      <c r="BR21" s="3">
        <f>Sheet1!BQ106</f>
        <v>0</v>
      </c>
      <c r="BS21" s="3">
        <f>Sheet1!BR106</f>
        <v>0</v>
      </c>
      <c r="BT21" s="3">
        <f>Sheet1!BS106</f>
        <v>0</v>
      </c>
      <c r="BU21" s="3">
        <f>Sheet1!BT106</f>
        <v>0</v>
      </c>
      <c r="BV21" s="3">
        <f>Sheet1!BU106</f>
        <v>0</v>
      </c>
      <c r="BW21" s="3">
        <f>Sheet1!BV106</f>
        <v>0</v>
      </c>
      <c r="BX21" s="3">
        <f>Sheet1!BW106</f>
        <v>0</v>
      </c>
      <c r="BY21" s="3">
        <f>Sheet1!BX106</f>
        <v>0</v>
      </c>
      <c r="BZ21" s="3">
        <f>Sheet1!BY106</f>
        <v>0</v>
      </c>
      <c r="CA21" s="3">
        <f>Sheet1!BZ106</f>
        <v>0</v>
      </c>
      <c r="CB21" s="3">
        <f>Sheet1!CA106</f>
        <v>0</v>
      </c>
      <c r="CC21" s="3">
        <f>Sheet1!CB106</f>
        <v>0</v>
      </c>
      <c r="CD21" s="3">
        <f>Sheet1!CC106</f>
        <v>0</v>
      </c>
      <c r="CE21" s="3">
        <f>Sheet1!CD106</f>
        <v>0</v>
      </c>
      <c r="CF21" s="3">
        <f>Sheet1!CE106</f>
        <v>0</v>
      </c>
      <c r="CG21" s="3">
        <f>Sheet1!CF106</f>
        <v>0</v>
      </c>
      <c r="CH21" s="3">
        <f>Sheet1!CG106</f>
        <v>0</v>
      </c>
      <c r="CI21" s="3">
        <f>Sheet1!CH106</f>
        <v>0</v>
      </c>
      <c r="CJ21" s="3">
        <f>Sheet1!CI106</f>
        <v>0</v>
      </c>
      <c r="CK21" s="3">
        <f>Sheet1!CJ106</f>
        <v>0</v>
      </c>
      <c r="CL21" s="3">
        <f>Sheet1!CK106</f>
        <v>0</v>
      </c>
      <c r="CM21" s="3">
        <f>Sheet1!CL106</f>
        <v>0</v>
      </c>
      <c r="CN21" s="3">
        <f>Sheet1!CM106</f>
        <v>0</v>
      </c>
      <c r="CO21" s="3">
        <f>Sheet1!CN106</f>
        <v>0</v>
      </c>
      <c r="CP21" s="3">
        <f>Sheet1!CO106</f>
        <v>0</v>
      </c>
    </row>
    <row r="22" spans="1:94">
      <c r="A22" s="68" t="s">
        <v>270</v>
      </c>
      <c r="B22" t="s">
        <v>111</v>
      </c>
      <c r="D22" s="3">
        <f ca="1">Sheet1!D234</f>
        <v>0</v>
      </c>
      <c r="E22" s="3">
        <f ca="1">Sheet1!E234</f>
        <v>0</v>
      </c>
      <c r="F22" s="3">
        <f ca="1">Sheet1!F234</f>
        <v>0</v>
      </c>
      <c r="G22" s="3">
        <f ca="1">Sheet1!G234</f>
        <v>0</v>
      </c>
      <c r="H22" s="3">
        <f ca="1">Sheet1!H234</f>
        <v>0</v>
      </c>
      <c r="I22" s="3">
        <f ca="1">Sheet1!I234</f>
        <v>0</v>
      </c>
      <c r="J22" s="3">
        <f ca="1">Sheet1!J234</f>
        <v>864000</v>
      </c>
      <c r="K22" s="3">
        <f ca="1">Sheet1!K234</f>
        <v>864000</v>
      </c>
      <c r="L22" s="3">
        <f ca="1">Sheet1!L234</f>
        <v>864000</v>
      </c>
      <c r="M22" s="3">
        <f ca="1">Sheet1!M234</f>
        <v>864000</v>
      </c>
      <c r="N22" s="3">
        <f ca="1">Sheet1!N234</f>
        <v>864000</v>
      </c>
      <c r="O22" s="3">
        <f ca="1">Sheet1!O234</f>
        <v>864000</v>
      </c>
      <c r="P22" s="3">
        <f ca="1">Sheet1!P234</f>
        <v>864000</v>
      </c>
      <c r="Q22" s="3">
        <f ca="1">Sheet1!Q234</f>
        <v>864000</v>
      </c>
      <c r="R22" s="3">
        <f ca="1">Sheet1!R234</f>
        <v>864000</v>
      </c>
      <c r="S22" s="3">
        <f ca="1">Sheet1!S234</f>
        <v>864000</v>
      </c>
      <c r="T22" s="3">
        <f ca="1">Sheet1!T234</f>
        <v>1900000</v>
      </c>
      <c r="U22" s="3">
        <f ca="1">Sheet1!U234</f>
        <v>1900000</v>
      </c>
      <c r="V22" s="3">
        <f ca="1">Sheet1!V234</f>
        <v>1900000</v>
      </c>
      <c r="W22" s="3">
        <f ca="1">Sheet1!W234</f>
        <v>1900000</v>
      </c>
      <c r="X22" s="3">
        <f ca="1">Sheet1!X234</f>
        <v>1900000</v>
      </c>
      <c r="Y22" s="3">
        <f ca="1">Sheet1!Y234</f>
        <v>1900000</v>
      </c>
      <c r="Z22" s="3">
        <f ca="1">Sheet1!Z234</f>
        <v>1900000</v>
      </c>
      <c r="AA22" s="3">
        <f ca="1">Sheet1!AA234</f>
        <v>1900000</v>
      </c>
      <c r="AB22" s="3">
        <f ca="1">Sheet1!AB234</f>
        <v>1900000</v>
      </c>
      <c r="AC22" s="3">
        <f ca="1">Sheet1!AC234</f>
        <v>1900000</v>
      </c>
      <c r="AD22" s="3">
        <f ca="1">Sheet1!AD234</f>
        <v>1900000</v>
      </c>
      <c r="AE22" s="3">
        <f ca="1">Sheet1!AE234</f>
        <v>1900000</v>
      </c>
      <c r="AF22" s="3">
        <f ca="1">Sheet1!AF234</f>
        <v>1800000</v>
      </c>
      <c r="AG22" s="3">
        <f ca="1">Sheet1!AG234</f>
        <v>1800000</v>
      </c>
      <c r="AH22" s="3">
        <f ca="1">Sheet1!AH234</f>
        <v>1800000</v>
      </c>
      <c r="AI22" s="3">
        <f ca="1">Sheet1!AI234</f>
        <v>1800000</v>
      </c>
      <c r="AJ22" s="3">
        <f ca="1">Sheet1!AJ234</f>
        <v>1800000</v>
      </c>
      <c r="AK22" s="3">
        <f ca="1">Sheet1!AK234</f>
        <v>1800000</v>
      </c>
      <c r="AL22" s="3">
        <f ca="1">Sheet1!AL234</f>
        <v>1800000</v>
      </c>
      <c r="AM22" s="3">
        <f ca="1">Sheet1!AM234</f>
        <v>1800000</v>
      </c>
      <c r="AN22" s="3">
        <f ca="1">Sheet1!AN234</f>
        <v>0</v>
      </c>
      <c r="AO22" s="3">
        <f ca="1">Sheet1!AO234</f>
        <v>0</v>
      </c>
      <c r="AP22" s="3">
        <f ca="1">Sheet1!AP234</f>
        <v>0</v>
      </c>
      <c r="AQ22" s="3">
        <f ca="1">Sheet1!AQ234</f>
        <v>0</v>
      </c>
      <c r="AR22" s="3">
        <f ca="1">Sheet1!AR234</f>
        <v>0</v>
      </c>
      <c r="AS22" s="3">
        <f ca="1">Sheet1!AS234</f>
        <v>0</v>
      </c>
      <c r="AT22" s="3">
        <f ca="1">Sheet1!AT234</f>
        <v>0</v>
      </c>
      <c r="AU22" s="3">
        <f>Sheet1!AU234</f>
        <v>0</v>
      </c>
      <c r="AV22" s="3">
        <f>Sheet1!AV234</f>
        <v>0</v>
      </c>
      <c r="AW22" s="3">
        <f>Sheet1!AW234</f>
        <v>0</v>
      </c>
      <c r="AX22" s="3">
        <f>Sheet1!AX234</f>
        <v>0</v>
      </c>
      <c r="AY22" s="3">
        <f>Sheet1!AY234</f>
        <v>0</v>
      </c>
      <c r="AZ22" s="3">
        <f>Sheet1!AZ234</f>
        <v>0</v>
      </c>
      <c r="BA22" s="3">
        <f>Sheet1!BA234</f>
        <v>0</v>
      </c>
      <c r="BB22" s="3">
        <f>Sheet1!BB234</f>
        <v>0</v>
      </c>
      <c r="BC22" s="3">
        <f>Sheet1!BC234</f>
        <v>0</v>
      </c>
      <c r="BD22" s="3">
        <f>Sheet1!BD234</f>
        <v>0</v>
      </c>
      <c r="BE22" s="3">
        <f>Sheet1!BE234</f>
        <v>0</v>
      </c>
      <c r="BF22" s="3">
        <f>Sheet1!BF234</f>
        <v>0</v>
      </c>
      <c r="BG22" s="3">
        <f>Sheet1!BG234</f>
        <v>0</v>
      </c>
      <c r="BH22" s="3">
        <f>Sheet1!BH234</f>
        <v>0</v>
      </c>
      <c r="BI22" s="3">
        <f>Sheet1!BI234</f>
        <v>0</v>
      </c>
      <c r="BJ22" s="3">
        <f>Sheet1!BJ234</f>
        <v>0</v>
      </c>
      <c r="BK22" s="3">
        <f>Sheet1!BK234</f>
        <v>0</v>
      </c>
      <c r="BL22" s="3">
        <f>Sheet1!BL234</f>
        <v>0</v>
      </c>
      <c r="BM22" s="3">
        <f>Sheet1!BM234</f>
        <v>0</v>
      </c>
      <c r="BN22" s="3">
        <f>Sheet1!BN234</f>
        <v>0</v>
      </c>
      <c r="BO22" s="3">
        <f>Sheet1!BO234</f>
        <v>0</v>
      </c>
      <c r="BP22" s="3">
        <f>Sheet1!BP234</f>
        <v>0</v>
      </c>
      <c r="BQ22" s="3">
        <f>Sheet1!BQ234</f>
        <v>0</v>
      </c>
      <c r="BR22" s="3">
        <f>Sheet1!BR234</f>
        <v>0</v>
      </c>
      <c r="BS22" s="3">
        <f>Sheet1!BS234</f>
        <v>0</v>
      </c>
      <c r="BT22" s="3">
        <f>Sheet1!BT234</f>
        <v>0</v>
      </c>
      <c r="BU22" s="3">
        <f>Sheet1!BU234</f>
        <v>0</v>
      </c>
      <c r="BV22" s="3">
        <f>Sheet1!BV234</f>
        <v>0</v>
      </c>
      <c r="BW22" s="3">
        <f>Sheet1!BW234</f>
        <v>0</v>
      </c>
      <c r="BX22" s="3">
        <f>Sheet1!BX234</f>
        <v>0</v>
      </c>
      <c r="BY22" s="3">
        <f>Sheet1!BY234</f>
        <v>0</v>
      </c>
      <c r="BZ22" s="3">
        <f>Sheet1!BZ234</f>
        <v>0</v>
      </c>
      <c r="CA22" s="3">
        <f>Sheet1!CA234</f>
        <v>0</v>
      </c>
      <c r="CB22" s="3">
        <f>Sheet1!CB234</f>
        <v>0</v>
      </c>
      <c r="CC22" s="3">
        <f>Sheet1!CC234</f>
        <v>0</v>
      </c>
      <c r="CD22" s="3">
        <f>Sheet1!CD234</f>
        <v>0</v>
      </c>
      <c r="CE22" s="3">
        <f>Sheet1!CE234</f>
        <v>0</v>
      </c>
      <c r="CF22" s="3">
        <f>Sheet1!CF234</f>
        <v>0</v>
      </c>
      <c r="CG22" s="3">
        <f>Sheet1!CG234</f>
        <v>0</v>
      </c>
      <c r="CH22" s="3">
        <f>Sheet1!CH234</f>
        <v>0</v>
      </c>
      <c r="CI22" s="3">
        <f>Sheet1!CI234</f>
        <v>0</v>
      </c>
      <c r="CJ22" s="3">
        <f>Sheet1!CJ234</f>
        <v>0</v>
      </c>
      <c r="CK22" s="3">
        <f>Sheet1!CK234</f>
        <v>0</v>
      </c>
      <c r="CL22" s="3">
        <f>Sheet1!CL234</f>
        <v>0</v>
      </c>
      <c r="CM22" s="3">
        <f>Sheet1!CM234</f>
        <v>0</v>
      </c>
      <c r="CN22" s="3">
        <f>Sheet1!CN234</f>
        <v>0</v>
      </c>
      <c r="CO22" s="3">
        <f>Sheet1!CO234</f>
        <v>0</v>
      </c>
      <c r="CP22" s="3">
        <f>Sheet1!CP234</f>
        <v>0</v>
      </c>
    </row>
    <row r="23" spans="1:94">
      <c r="A23" s="68" t="s">
        <v>271</v>
      </c>
      <c r="B23" t="s">
        <v>112</v>
      </c>
      <c r="D23" s="3">
        <f ca="1">Sheet1!D235</f>
        <v>0</v>
      </c>
      <c r="E23" s="3">
        <f ca="1">Sheet1!E235</f>
        <v>0</v>
      </c>
      <c r="F23" s="3">
        <f ca="1">Sheet1!F235</f>
        <v>0</v>
      </c>
      <c r="G23" s="3">
        <f ca="1">Sheet1!G235</f>
        <v>0</v>
      </c>
      <c r="H23" s="3">
        <f ca="1">Sheet1!H235</f>
        <v>0</v>
      </c>
      <c r="I23" s="3">
        <f ca="1">Sheet1!I235</f>
        <v>0</v>
      </c>
      <c r="J23" s="3">
        <f ca="1">Sheet1!J235</f>
        <v>0</v>
      </c>
      <c r="K23" s="3">
        <f ca="1">Sheet1!K235</f>
        <v>0</v>
      </c>
      <c r="L23" s="3">
        <f ca="1">Sheet1!L235</f>
        <v>0</v>
      </c>
      <c r="M23" s="3">
        <f ca="1">Sheet1!M235</f>
        <v>0</v>
      </c>
      <c r="N23" s="3">
        <f ca="1">Sheet1!N235</f>
        <v>0</v>
      </c>
      <c r="O23" s="3">
        <f ca="1">Sheet1!O235</f>
        <v>0</v>
      </c>
      <c r="P23" s="3">
        <f ca="1">Sheet1!P235</f>
        <v>0</v>
      </c>
      <c r="Q23" s="3">
        <f ca="1">Sheet1!Q235</f>
        <v>0</v>
      </c>
      <c r="R23" s="3">
        <f ca="1">Sheet1!R235</f>
        <v>0</v>
      </c>
      <c r="S23" s="3">
        <f ca="1">Sheet1!S235</f>
        <v>0</v>
      </c>
      <c r="T23" s="3">
        <f ca="1">Sheet1!T235</f>
        <v>0</v>
      </c>
      <c r="U23" s="3">
        <f ca="1">Sheet1!U235</f>
        <v>0</v>
      </c>
      <c r="V23" s="3">
        <f ca="1">Sheet1!V235</f>
        <v>0</v>
      </c>
      <c r="W23" s="3">
        <f ca="1">Sheet1!W235</f>
        <v>0</v>
      </c>
      <c r="X23" s="3">
        <f ca="1">Sheet1!X235</f>
        <v>0</v>
      </c>
      <c r="Y23" s="3">
        <f ca="1">Sheet1!Y235</f>
        <v>0</v>
      </c>
      <c r="Z23" s="3">
        <f ca="1">Sheet1!Z235</f>
        <v>0</v>
      </c>
      <c r="AA23" s="3">
        <f ca="1">Sheet1!AA235</f>
        <v>0</v>
      </c>
      <c r="AB23" s="3">
        <f ca="1">Sheet1!AB235</f>
        <v>0</v>
      </c>
      <c r="AC23" s="3">
        <f ca="1">Sheet1!AC235</f>
        <v>0</v>
      </c>
      <c r="AD23" s="3">
        <f ca="1">Sheet1!AD235</f>
        <v>0</v>
      </c>
      <c r="AE23" s="3">
        <f ca="1">Sheet1!AE235</f>
        <v>0</v>
      </c>
      <c r="AF23" s="3">
        <f ca="1">Sheet1!AF235</f>
        <v>0</v>
      </c>
      <c r="AG23" s="3">
        <f ca="1">Sheet1!AG235</f>
        <v>0</v>
      </c>
      <c r="AH23" s="3">
        <f ca="1">Sheet1!AH235</f>
        <v>0</v>
      </c>
      <c r="AI23" s="3">
        <f ca="1">Sheet1!AI235</f>
        <v>0</v>
      </c>
      <c r="AJ23" s="3">
        <f ca="1">Sheet1!AJ235</f>
        <v>0</v>
      </c>
      <c r="AK23" s="3">
        <f ca="1">Sheet1!AK235</f>
        <v>0</v>
      </c>
      <c r="AL23" s="3">
        <f ca="1">Sheet1!AL235</f>
        <v>0</v>
      </c>
      <c r="AM23" s="3">
        <f ca="1">Sheet1!AM235</f>
        <v>0</v>
      </c>
      <c r="AN23" s="3">
        <f ca="1">Sheet1!AN235</f>
        <v>0</v>
      </c>
      <c r="AO23" s="3">
        <f ca="1">Sheet1!AO235</f>
        <v>0</v>
      </c>
      <c r="AP23" s="3">
        <f ca="1">Sheet1!AP235</f>
        <v>0</v>
      </c>
      <c r="AQ23" s="3">
        <f ca="1">Sheet1!AQ235</f>
        <v>0</v>
      </c>
      <c r="AR23" s="3">
        <f ca="1">Sheet1!AR235</f>
        <v>0</v>
      </c>
      <c r="AS23" s="3">
        <f ca="1">Sheet1!AS235</f>
        <v>0</v>
      </c>
      <c r="AT23" s="3">
        <f ca="1">Sheet1!AT235</f>
        <v>0</v>
      </c>
      <c r="AU23" s="3">
        <f ca="1">Sheet1!AU235</f>
        <v>0</v>
      </c>
      <c r="AV23" s="3">
        <f ca="1">Sheet1!AV235</f>
        <v>0</v>
      </c>
      <c r="AW23" s="3">
        <f ca="1">Sheet1!AW235</f>
        <v>0</v>
      </c>
      <c r="AX23" s="3">
        <f ca="1">Sheet1!AX235</f>
        <v>0</v>
      </c>
      <c r="AY23" s="3">
        <f ca="1">Sheet1!AY235</f>
        <v>0</v>
      </c>
      <c r="AZ23" s="3">
        <f ca="1">Sheet1!AZ235</f>
        <v>0</v>
      </c>
      <c r="BA23" s="3">
        <f ca="1">Sheet1!BA235</f>
        <v>0</v>
      </c>
      <c r="BB23" s="3">
        <f ca="1">Sheet1!BB235</f>
        <v>0</v>
      </c>
      <c r="BC23" s="3">
        <f ca="1">Sheet1!BC235</f>
        <v>0</v>
      </c>
      <c r="BD23" s="3">
        <f ca="1">Sheet1!BD235</f>
        <v>0</v>
      </c>
      <c r="BE23" s="3">
        <f ca="1">Sheet1!BE235</f>
        <v>0</v>
      </c>
      <c r="BF23" s="3">
        <f ca="1">Sheet1!BF235</f>
        <v>0</v>
      </c>
      <c r="BG23" s="3">
        <f ca="1">Sheet1!BG235</f>
        <v>0</v>
      </c>
      <c r="BH23" s="3">
        <f ca="1">Sheet1!BH235</f>
        <v>0</v>
      </c>
      <c r="BI23" s="3">
        <f ca="1">Sheet1!BI235</f>
        <v>0</v>
      </c>
      <c r="BJ23" s="3">
        <f ca="1">Sheet1!BJ235</f>
        <v>0</v>
      </c>
      <c r="BK23" s="3">
        <f ca="1">Sheet1!BK235</f>
        <v>0</v>
      </c>
      <c r="BL23" s="3">
        <f ca="1">Sheet1!BL235</f>
        <v>0</v>
      </c>
      <c r="BM23" s="3">
        <f ca="1">Sheet1!BM235</f>
        <v>0</v>
      </c>
      <c r="BN23" s="3">
        <f ca="1">Sheet1!BN235</f>
        <v>0</v>
      </c>
      <c r="BO23" s="3">
        <f ca="1">Sheet1!BO235</f>
        <v>0</v>
      </c>
      <c r="BP23" s="3">
        <f ca="1">Sheet1!BP235</f>
        <v>0</v>
      </c>
      <c r="BQ23" s="3">
        <f ca="1">Sheet1!BQ235</f>
        <v>0</v>
      </c>
      <c r="BR23" s="3">
        <f>Sheet1!BR235</f>
        <v>0</v>
      </c>
      <c r="BS23" s="3">
        <f>Sheet1!BS235</f>
        <v>0</v>
      </c>
      <c r="BT23" s="3">
        <f>Sheet1!BT235</f>
        <v>0</v>
      </c>
      <c r="BU23" s="3">
        <f>Sheet1!BU235</f>
        <v>0</v>
      </c>
      <c r="BV23" s="3">
        <f>Sheet1!BV235</f>
        <v>0</v>
      </c>
      <c r="BW23" s="3">
        <f>Sheet1!BW235</f>
        <v>0</v>
      </c>
      <c r="BX23" s="3">
        <f>Sheet1!BX235</f>
        <v>0</v>
      </c>
      <c r="BY23" s="3">
        <f>Sheet1!BY235</f>
        <v>0</v>
      </c>
      <c r="BZ23" s="3">
        <f>Sheet1!BZ235</f>
        <v>0</v>
      </c>
      <c r="CA23" s="3">
        <f>Sheet1!CA235</f>
        <v>0</v>
      </c>
      <c r="CB23" s="3">
        <f>Sheet1!CB235</f>
        <v>0</v>
      </c>
      <c r="CC23" s="3">
        <f>Sheet1!CC235</f>
        <v>0</v>
      </c>
      <c r="CD23" s="3">
        <f>Sheet1!CD235</f>
        <v>0</v>
      </c>
      <c r="CE23" s="3">
        <f>Sheet1!CE235</f>
        <v>0</v>
      </c>
      <c r="CF23" s="3">
        <f>Sheet1!CF235</f>
        <v>0</v>
      </c>
      <c r="CG23" s="3">
        <f>Sheet1!CG235</f>
        <v>0</v>
      </c>
      <c r="CH23" s="3">
        <f>Sheet1!CH235</f>
        <v>0</v>
      </c>
      <c r="CI23" s="3">
        <f>Sheet1!CI235</f>
        <v>0</v>
      </c>
      <c r="CJ23" s="3">
        <f>Sheet1!CJ235</f>
        <v>0</v>
      </c>
      <c r="CK23" s="3">
        <f>Sheet1!CK235</f>
        <v>0</v>
      </c>
      <c r="CL23" s="3">
        <f>Sheet1!CL235</f>
        <v>0</v>
      </c>
      <c r="CM23" s="3">
        <f>Sheet1!CM235</f>
        <v>0</v>
      </c>
      <c r="CN23" s="3">
        <f>Sheet1!CN235</f>
        <v>0</v>
      </c>
      <c r="CO23" s="3">
        <f>Sheet1!CO235</f>
        <v>0</v>
      </c>
      <c r="CP23" s="3">
        <f>Sheet1!CP235</f>
        <v>0</v>
      </c>
    </row>
    <row r="24" spans="1:94">
      <c r="A24" s="68" t="s">
        <v>272</v>
      </c>
      <c r="B24" t="s">
        <v>114</v>
      </c>
      <c r="D24" s="3">
        <f>'Capital Structure'!E47</f>
        <v>0</v>
      </c>
      <c r="E24" s="3">
        <f>'Capital Structure'!F47</f>
        <v>0</v>
      </c>
      <c r="F24" s="3">
        <f>'Capital Structure'!G47</f>
        <v>0</v>
      </c>
      <c r="G24" s="3">
        <f>'Capital Structure'!H47</f>
        <v>0</v>
      </c>
      <c r="H24" s="3">
        <f>'Capital Structure'!I47</f>
        <v>0</v>
      </c>
      <c r="I24" s="3">
        <f>'Capital Structure'!J47</f>
        <v>0</v>
      </c>
      <c r="J24" s="3">
        <f>'Capital Structure'!K47</f>
        <v>0</v>
      </c>
      <c r="K24" s="3">
        <f>'Capital Structure'!L47</f>
        <v>0</v>
      </c>
      <c r="L24" s="3">
        <f>'Capital Structure'!M47</f>
        <v>0</v>
      </c>
      <c r="M24" s="3">
        <f>'Capital Structure'!N47</f>
        <v>0</v>
      </c>
      <c r="N24" s="3">
        <f>'Capital Structure'!O47</f>
        <v>0</v>
      </c>
      <c r="O24" s="3">
        <f>'Capital Structure'!P47</f>
        <v>0</v>
      </c>
      <c r="P24" s="3">
        <f>'Capital Structure'!Q47</f>
        <v>0</v>
      </c>
      <c r="Q24" s="3">
        <f>'Capital Structure'!R47</f>
        <v>0</v>
      </c>
      <c r="R24" s="3">
        <f>'Capital Structure'!S47</f>
        <v>0</v>
      </c>
      <c r="S24" s="3">
        <f>'Capital Structure'!T47</f>
        <v>0</v>
      </c>
      <c r="T24" s="3">
        <f>'Capital Structure'!U47</f>
        <v>0</v>
      </c>
      <c r="U24" s="3">
        <f>'Capital Structure'!V47</f>
        <v>0</v>
      </c>
      <c r="V24" s="3">
        <f>'Capital Structure'!W47</f>
        <v>0</v>
      </c>
      <c r="W24" s="3">
        <f>'Capital Structure'!X47</f>
        <v>0</v>
      </c>
      <c r="X24" s="3">
        <f>'Capital Structure'!Y47</f>
        <v>0</v>
      </c>
      <c r="Y24" s="3">
        <f>'Capital Structure'!Z47</f>
        <v>0</v>
      </c>
      <c r="Z24" s="3">
        <f>'Capital Structure'!AA47</f>
        <v>0</v>
      </c>
      <c r="AA24" s="3">
        <f>'Capital Structure'!AB47</f>
        <v>0</v>
      </c>
      <c r="AB24" s="3">
        <f>'Capital Structure'!AC47</f>
        <v>0</v>
      </c>
      <c r="AC24" s="3">
        <f>'Capital Structure'!AD47</f>
        <v>0</v>
      </c>
      <c r="AD24" s="3">
        <f>'Capital Structure'!AE47</f>
        <v>0</v>
      </c>
      <c r="AE24" s="3">
        <f>'Capital Structure'!AF47</f>
        <v>0</v>
      </c>
      <c r="AF24" s="3">
        <f>'Capital Structure'!AG47</f>
        <v>0</v>
      </c>
      <c r="AG24" s="3">
        <f>'Capital Structure'!AH47</f>
        <v>0</v>
      </c>
      <c r="AH24" s="3">
        <f>'Capital Structure'!AI47</f>
        <v>0</v>
      </c>
      <c r="AI24" s="3">
        <f>'Capital Structure'!AJ47</f>
        <v>0</v>
      </c>
      <c r="AJ24" s="3">
        <f>'Capital Structure'!AK47</f>
        <v>0</v>
      </c>
      <c r="AK24" s="3">
        <f>'Capital Structure'!AL47</f>
        <v>0</v>
      </c>
      <c r="AL24" s="3">
        <f>'Capital Structure'!AM47</f>
        <v>0</v>
      </c>
      <c r="AM24" s="3">
        <f>'Capital Structure'!AN47</f>
        <v>0</v>
      </c>
      <c r="AN24" s="3">
        <f>'Capital Structure'!AO47</f>
        <v>0</v>
      </c>
      <c r="AO24" s="3">
        <f>'Capital Structure'!AP47</f>
        <v>0</v>
      </c>
      <c r="AP24" s="3">
        <f>'Capital Structure'!AQ47</f>
        <v>0</v>
      </c>
      <c r="AQ24" s="3">
        <f>'Capital Structure'!AR47</f>
        <v>0</v>
      </c>
      <c r="AR24" s="3">
        <f>'Capital Structure'!AS47</f>
        <v>0</v>
      </c>
      <c r="AS24" s="3">
        <f>'Capital Structure'!AT47</f>
        <v>0</v>
      </c>
      <c r="AT24" s="3">
        <f>'Capital Structure'!AU47</f>
        <v>0</v>
      </c>
      <c r="AU24" s="3">
        <f>'Capital Structure'!AV47</f>
        <v>0</v>
      </c>
      <c r="AV24" s="3">
        <f>'Capital Structure'!AW47</f>
        <v>0</v>
      </c>
      <c r="AW24" s="3">
        <f>'Capital Structure'!AX47</f>
        <v>0</v>
      </c>
      <c r="AX24" s="3">
        <f>'Capital Structure'!AY47</f>
        <v>0</v>
      </c>
      <c r="AY24" s="3">
        <f>'Capital Structure'!AZ47</f>
        <v>0</v>
      </c>
      <c r="AZ24" s="3">
        <f>'Capital Structure'!BA47</f>
        <v>0</v>
      </c>
      <c r="BA24" s="3">
        <f>'Capital Structure'!BB47</f>
        <v>0</v>
      </c>
      <c r="BB24" s="3">
        <f>'Capital Structure'!BC47</f>
        <v>0</v>
      </c>
      <c r="BC24" s="3">
        <f>'Capital Structure'!BD47</f>
        <v>0</v>
      </c>
      <c r="BD24" s="3">
        <f>'Capital Structure'!BE47</f>
        <v>0</v>
      </c>
      <c r="BE24" s="3">
        <f>'Capital Structure'!BF47</f>
        <v>0</v>
      </c>
      <c r="BF24" s="3">
        <f>'Capital Structure'!BG47</f>
        <v>0</v>
      </c>
      <c r="BG24" s="3">
        <f>'Capital Structure'!BH47</f>
        <v>0</v>
      </c>
      <c r="BH24" s="3">
        <f>'Capital Structure'!BI47</f>
        <v>0</v>
      </c>
      <c r="BI24" s="3">
        <f>'Capital Structure'!BJ47</f>
        <v>0</v>
      </c>
      <c r="BJ24" s="3">
        <f>'Capital Structure'!BK47</f>
        <v>0</v>
      </c>
      <c r="BK24" s="3">
        <f>'Capital Structure'!BL47</f>
        <v>0</v>
      </c>
      <c r="BL24" s="3">
        <f>'Capital Structure'!BM47</f>
        <v>0</v>
      </c>
      <c r="BM24" s="3">
        <f>'Capital Structure'!BN47</f>
        <v>0</v>
      </c>
      <c r="BN24" s="3">
        <f>'Capital Structure'!BO47</f>
        <v>0</v>
      </c>
      <c r="BO24" s="3">
        <f>'Capital Structure'!BP47</f>
        <v>0</v>
      </c>
      <c r="BP24" s="3">
        <f>'Capital Structure'!BQ47</f>
        <v>0</v>
      </c>
      <c r="BQ24" s="3">
        <f>'Capital Structure'!BR47</f>
        <v>0</v>
      </c>
      <c r="BR24" s="3">
        <f>'Capital Structure'!BS47</f>
        <v>0</v>
      </c>
      <c r="BS24" s="3">
        <f>'Capital Structure'!BT47</f>
        <v>0</v>
      </c>
      <c r="BT24" s="3">
        <f>'Capital Structure'!BU47</f>
        <v>0</v>
      </c>
      <c r="BU24" s="3">
        <f>'Capital Structure'!BV47</f>
        <v>0</v>
      </c>
      <c r="BV24" s="3">
        <f>'Capital Structure'!BW47</f>
        <v>0</v>
      </c>
      <c r="BW24" s="3">
        <f>'Capital Structure'!BX47</f>
        <v>0</v>
      </c>
      <c r="BX24" s="3">
        <f>'Capital Structure'!BY47</f>
        <v>0</v>
      </c>
      <c r="BY24" s="3">
        <f>'Capital Structure'!BZ47</f>
        <v>0</v>
      </c>
      <c r="BZ24" s="3">
        <f>'Capital Structure'!CA47</f>
        <v>0</v>
      </c>
      <c r="CA24" s="3">
        <f>'Capital Structure'!CB47</f>
        <v>0</v>
      </c>
      <c r="CB24" s="3">
        <f>'Capital Structure'!CC47</f>
        <v>0</v>
      </c>
      <c r="CC24" s="3">
        <f>'Capital Structure'!CD47</f>
        <v>0</v>
      </c>
      <c r="CD24" s="3">
        <f>'Capital Structure'!CE47</f>
        <v>0</v>
      </c>
      <c r="CE24" s="3">
        <f>'Capital Structure'!CF47</f>
        <v>0</v>
      </c>
      <c r="CF24" s="3">
        <f>'Capital Structure'!CG47</f>
        <v>0</v>
      </c>
      <c r="CG24" s="3">
        <f>'Capital Structure'!CH47</f>
        <v>0</v>
      </c>
      <c r="CH24" s="3">
        <f>'Capital Structure'!CI47</f>
        <v>0</v>
      </c>
      <c r="CI24" s="3">
        <f>'Capital Structure'!CJ47</f>
        <v>0</v>
      </c>
      <c r="CJ24" s="3">
        <f>'Capital Structure'!CK47</f>
        <v>0</v>
      </c>
      <c r="CK24" s="3">
        <f>'Capital Structure'!CL47</f>
        <v>0</v>
      </c>
      <c r="CL24" s="3">
        <f>'Capital Structure'!CM47</f>
        <v>0</v>
      </c>
      <c r="CM24" s="3">
        <f>'Capital Structure'!CN47</f>
        <v>0</v>
      </c>
      <c r="CN24" s="3">
        <f>'Capital Structure'!CO47</f>
        <v>0</v>
      </c>
      <c r="CO24" s="3">
        <f>'Capital Structure'!CP47</f>
        <v>0</v>
      </c>
      <c r="CP24" s="3">
        <f>'Capital Structure'!CQ47</f>
        <v>0</v>
      </c>
    </row>
    <row r="25" spans="1:94">
      <c r="A25" s="71" t="s">
        <v>273</v>
      </c>
      <c r="D25" s="3">
        <f ca="1">Sheet1!D165</f>
        <v>0</v>
      </c>
      <c r="E25" s="3">
        <f ca="1">Sheet1!E165</f>
        <v>0</v>
      </c>
      <c r="F25" s="3">
        <f ca="1">Sheet1!F165</f>
        <v>0</v>
      </c>
      <c r="G25" s="222">
        <f ca="1">Sheet1!G165</f>
        <v>0</v>
      </c>
      <c r="H25" s="222">
        <f ca="1">Sheet1!H165</f>
        <v>0</v>
      </c>
      <c r="I25" s="222">
        <f ca="1">Sheet1!I165</f>
        <v>0</v>
      </c>
      <c r="J25" s="222">
        <f ca="1">Sheet1!J165</f>
        <v>117818.18181818181</v>
      </c>
      <c r="K25" s="222">
        <f ca="1">Sheet1!K165</f>
        <v>117818.18181818181</v>
      </c>
      <c r="L25" s="222">
        <f ca="1">Sheet1!L165</f>
        <v>294545.45454545447</v>
      </c>
      <c r="M25" s="222">
        <f ca="1">Sheet1!M165</f>
        <v>294545.45454545447</v>
      </c>
      <c r="N25" s="222">
        <f ca="1">Sheet1!N165</f>
        <v>883636.36363636353</v>
      </c>
      <c r="O25" s="222">
        <f ca="1">Sheet1!O165</f>
        <v>883636.36363636353</v>
      </c>
      <c r="P25" s="222">
        <f ca="1">Sheet1!P165</f>
        <v>883636.36363636353</v>
      </c>
      <c r="Q25" s="222">
        <f ca="1">Sheet1!Q165</f>
        <v>883636.36363636353</v>
      </c>
      <c r="R25" s="222">
        <f ca="1">Sheet1!R165</f>
        <v>883636.36363636353</v>
      </c>
      <c r="S25" s="188">
        <f ca="1">Sheet1!S165</f>
        <v>883636.36363636353</v>
      </c>
      <c r="T25" s="188">
        <f ca="1">Sheet1!T165</f>
        <v>1024909.0909090907</v>
      </c>
      <c r="U25" s="188">
        <f ca="1">Sheet1!U165</f>
        <v>1024909.0909090907</v>
      </c>
      <c r="V25" s="188">
        <f ca="1">Sheet1!V165</f>
        <v>1531363.6363636362</v>
      </c>
      <c r="W25" s="188">
        <f ca="1">Sheet1!W165</f>
        <v>1531363.6363636362</v>
      </c>
      <c r="X25" s="188">
        <f ca="1">Sheet1!X165</f>
        <v>2237727.2727272725</v>
      </c>
      <c r="Y25" s="188">
        <f ca="1">Sheet1!Y165</f>
        <v>2237727.2727272725</v>
      </c>
      <c r="Z25" s="188">
        <f ca="1">Sheet1!Z165</f>
        <v>2237727.2727272725</v>
      </c>
      <c r="AA25" s="188">
        <f ca="1">Sheet1!AA165</f>
        <v>2237727.2727272725</v>
      </c>
      <c r="AB25" s="188">
        <f ca="1">Sheet1!AB165</f>
        <v>2237727.2727272725</v>
      </c>
      <c r="AC25" s="188">
        <f ca="1">Sheet1!AC165</f>
        <v>2237727.2727272725</v>
      </c>
      <c r="AD25" s="188">
        <f ca="1">Sheet1!AD165</f>
        <v>2237727.2727272725</v>
      </c>
      <c r="AE25" s="188">
        <f ca="1">Sheet1!AE165</f>
        <v>2237727.2727272725</v>
      </c>
      <c r="AF25" s="188">
        <f ca="1">Sheet1!AF165</f>
        <v>2577272.7272727271</v>
      </c>
      <c r="AG25" s="188">
        <f ca="1">Sheet1!AG165</f>
        <v>2577272.7272727271</v>
      </c>
      <c r="AH25" s="188">
        <f ca="1">Sheet1!AH165</f>
        <v>2556818.1818181816</v>
      </c>
      <c r="AI25" s="188">
        <f ca="1">Sheet1!AI165</f>
        <v>2556818.1818181816</v>
      </c>
      <c r="AJ25" s="188">
        <f ca="1">Sheet1!AJ165</f>
        <v>2488636.3636363633</v>
      </c>
      <c r="AK25" s="188">
        <f ca="1">Sheet1!AK165</f>
        <v>2488636.3636363633</v>
      </c>
      <c r="AL25" s="188">
        <f ca="1">Sheet1!AL165</f>
        <v>2488636.3636363633</v>
      </c>
      <c r="AM25" s="188">
        <f ca="1">Sheet1!AM165</f>
        <v>2488636.3636363633</v>
      </c>
      <c r="AN25" s="188">
        <f ca="1">Sheet1!AN165</f>
        <v>2243181.8181818179</v>
      </c>
      <c r="AO25" s="188">
        <f ca="1">Sheet1!AO165</f>
        <v>2243181.8181818179</v>
      </c>
      <c r="AP25" s="188">
        <f ca="1">Sheet1!AP165</f>
        <v>1874999.9999999998</v>
      </c>
      <c r="AQ25" s="223">
        <f ca="1">Sheet1!AQ165</f>
        <v>1874999.9999999998</v>
      </c>
      <c r="AR25" s="223">
        <f ca="1">Sheet1!AR165</f>
        <v>613636.36363636353</v>
      </c>
      <c r="AS25" s="223">
        <f ca="1">Sheet1!AS165</f>
        <v>613636.36363636353</v>
      </c>
      <c r="AT25" s="223">
        <f ca="1">Sheet1!AT165</f>
        <v>613636.36363636353</v>
      </c>
      <c r="AU25" s="223">
        <f ca="1">Sheet1!AU165</f>
        <v>613636.36363636353</v>
      </c>
      <c r="AV25" s="223">
        <f ca="1">Sheet1!AV165</f>
        <v>613636.36363636353</v>
      </c>
      <c r="AW25" s="223">
        <f ca="1">Sheet1!AW165</f>
        <v>613636.36363636353</v>
      </c>
      <c r="AX25" s="3">
        <f ca="1">Sheet1!AX165</f>
        <v>613636.36363636353</v>
      </c>
      <c r="AY25" s="3">
        <f ca="1">Sheet1!AY165</f>
        <v>613636.36363636353</v>
      </c>
      <c r="AZ25" s="3">
        <f ca="1">Sheet1!AZ165</f>
        <v>0</v>
      </c>
      <c r="BA25" s="3">
        <f ca="1">Sheet1!BA165</f>
        <v>0</v>
      </c>
      <c r="BB25" s="3">
        <f ca="1">Sheet1!BB165</f>
        <v>0</v>
      </c>
      <c r="BC25" s="3">
        <f ca="1">Sheet1!BC165</f>
        <v>0</v>
      </c>
      <c r="BD25" s="3">
        <f ca="1">Sheet1!BD165</f>
        <v>0</v>
      </c>
      <c r="BE25" s="3">
        <f ca="1">Sheet1!BE165</f>
        <v>0</v>
      </c>
      <c r="BF25" s="3">
        <f ca="1">Sheet1!BF165</f>
        <v>0</v>
      </c>
      <c r="BG25" s="3">
        <f ca="1">Sheet1!BG165</f>
        <v>0</v>
      </c>
      <c r="BH25" s="3">
        <f ca="1">Sheet1!BH165</f>
        <v>0</v>
      </c>
      <c r="BI25" s="3">
        <f ca="1">Sheet1!BI165</f>
        <v>0</v>
      </c>
      <c r="BJ25" s="3">
        <f ca="1">Sheet1!BJ165</f>
        <v>0</v>
      </c>
      <c r="BK25" s="3">
        <f ca="1">Sheet1!BK165</f>
        <v>0</v>
      </c>
      <c r="BL25" s="3">
        <f ca="1">Sheet1!BL165</f>
        <v>0</v>
      </c>
      <c r="BM25" s="3">
        <f ca="1">Sheet1!BM165</f>
        <v>0</v>
      </c>
      <c r="BN25" s="3">
        <f ca="1">Sheet1!BN165</f>
        <v>0</v>
      </c>
      <c r="BO25" s="3">
        <f ca="1">Sheet1!BO165</f>
        <v>0</v>
      </c>
      <c r="BP25" s="3">
        <f ca="1">Sheet1!BP165</f>
        <v>0</v>
      </c>
      <c r="BQ25" s="3">
        <f ca="1">Sheet1!BQ165</f>
        <v>0</v>
      </c>
      <c r="BR25" s="3">
        <f ca="1">Sheet1!BR165</f>
        <v>0</v>
      </c>
      <c r="BS25" s="3">
        <f ca="1">Sheet1!BS165</f>
        <v>0</v>
      </c>
      <c r="BT25" s="3">
        <f ca="1">Sheet1!BT165</f>
        <v>0</v>
      </c>
      <c r="BU25" s="3">
        <f ca="1">Sheet1!BU165</f>
        <v>0</v>
      </c>
      <c r="BV25" s="3">
        <f ca="1">Sheet1!BV165</f>
        <v>0</v>
      </c>
      <c r="BW25" s="3">
        <f ca="1">Sheet1!BW165</f>
        <v>0</v>
      </c>
      <c r="BX25" s="3">
        <f ca="1">Sheet1!BX165</f>
        <v>0</v>
      </c>
      <c r="BY25" s="3">
        <f ca="1">Sheet1!BY165</f>
        <v>0</v>
      </c>
      <c r="BZ25" s="3">
        <f ca="1">Sheet1!BZ165</f>
        <v>0</v>
      </c>
      <c r="CA25" s="3">
        <f ca="1">Sheet1!CA165</f>
        <v>0</v>
      </c>
      <c r="CB25" s="3">
        <f ca="1">Sheet1!CB165</f>
        <v>0</v>
      </c>
      <c r="CC25" s="3">
        <f ca="1">Sheet1!CC165</f>
        <v>0</v>
      </c>
      <c r="CD25" s="3">
        <f ca="1">Sheet1!CD165</f>
        <v>0</v>
      </c>
      <c r="CE25" s="3">
        <f ca="1">Sheet1!CE165</f>
        <v>0</v>
      </c>
      <c r="CF25" s="3">
        <f ca="1">Sheet1!CF165</f>
        <v>0</v>
      </c>
      <c r="CG25" s="3">
        <f>Sheet1!CG165</f>
        <v>0</v>
      </c>
      <c r="CH25" s="3">
        <f>Sheet1!CH165</f>
        <v>0</v>
      </c>
      <c r="CI25" s="3">
        <f>Sheet1!CI165</f>
        <v>0</v>
      </c>
      <c r="CJ25" s="3">
        <f>Sheet1!CJ165</f>
        <v>0</v>
      </c>
      <c r="CK25" s="3">
        <f>Sheet1!CK165</f>
        <v>0</v>
      </c>
      <c r="CL25" s="3">
        <f>Sheet1!CL165</f>
        <v>0</v>
      </c>
      <c r="CM25" s="3">
        <f>Sheet1!CM165</f>
        <v>0</v>
      </c>
      <c r="CN25" s="3">
        <f>Sheet1!CN165</f>
        <v>0</v>
      </c>
      <c r="CO25" s="3">
        <f>Sheet1!CO165</f>
        <v>0</v>
      </c>
      <c r="CP25" s="3">
        <f>Sheet1!CP165</f>
        <v>0</v>
      </c>
    </row>
    <row r="26" spans="1:94">
      <c r="A26" s="71" t="s">
        <v>274</v>
      </c>
      <c r="D26" s="3">
        <f>Sheet1!D168</f>
        <v>0</v>
      </c>
      <c r="E26" s="3">
        <f>Sheet1!E168</f>
        <v>0</v>
      </c>
      <c r="F26" s="3">
        <f>Sheet1!F168</f>
        <v>0</v>
      </c>
      <c r="G26" s="3">
        <f>Sheet1!G168</f>
        <v>0</v>
      </c>
      <c r="H26" s="3">
        <f>Sheet1!H168</f>
        <v>0</v>
      </c>
      <c r="I26" s="3">
        <f>Sheet1!I168</f>
        <v>0</v>
      </c>
      <c r="J26" s="3">
        <f>Sheet1!J168</f>
        <v>0</v>
      </c>
      <c r="K26" s="3">
        <f>Sheet1!K168</f>
        <v>0</v>
      </c>
      <c r="L26" s="3">
        <f>Sheet1!L168</f>
        <v>0</v>
      </c>
      <c r="M26" s="3">
        <f>Sheet1!M168</f>
        <v>0</v>
      </c>
      <c r="N26" s="3">
        <f>Sheet1!N168</f>
        <v>0</v>
      </c>
      <c r="O26" s="3">
        <f>Sheet1!O168</f>
        <v>0</v>
      </c>
      <c r="P26" s="3">
        <f>Sheet1!P168</f>
        <v>0</v>
      </c>
      <c r="Q26" s="3">
        <f>Sheet1!Q168</f>
        <v>0</v>
      </c>
      <c r="R26" s="3">
        <f>Sheet1!R168</f>
        <v>0</v>
      </c>
      <c r="S26" s="3">
        <f>Sheet1!S168</f>
        <v>0</v>
      </c>
      <c r="T26" s="3">
        <f>Sheet1!T168</f>
        <v>0</v>
      </c>
      <c r="U26" s="3">
        <f>Sheet1!U168</f>
        <v>0</v>
      </c>
      <c r="V26" s="3">
        <f>Sheet1!V168</f>
        <v>0</v>
      </c>
      <c r="W26" s="3">
        <f>Sheet1!W168</f>
        <v>0</v>
      </c>
      <c r="X26" s="3">
        <f>Sheet1!X168</f>
        <v>0</v>
      </c>
      <c r="Y26" s="3">
        <f>Sheet1!Y168</f>
        <v>0</v>
      </c>
      <c r="Z26" s="3">
        <f>Sheet1!Z168</f>
        <v>0</v>
      </c>
      <c r="AA26" s="3">
        <f>Sheet1!AA168</f>
        <v>0</v>
      </c>
      <c r="AB26" s="3">
        <f>Sheet1!AB168</f>
        <v>0</v>
      </c>
      <c r="AC26" s="3">
        <f>Sheet1!AC168</f>
        <v>0</v>
      </c>
      <c r="AD26" s="3">
        <f>Sheet1!AD168</f>
        <v>0</v>
      </c>
      <c r="AE26" s="3">
        <f>Sheet1!AE168</f>
        <v>0</v>
      </c>
      <c r="AF26" s="3">
        <f>Sheet1!AF168</f>
        <v>0</v>
      </c>
      <c r="AG26" s="3">
        <f>Sheet1!AG168</f>
        <v>0</v>
      </c>
      <c r="AH26" s="3">
        <f>Sheet1!AH168</f>
        <v>0</v>
      </c>
      <c r="AI26" s="3">
        <f>Sheet1!AI168</f>
        <v>0</v>
      </c>
      <c r="AJ26" s="3">
        <f>Sheet1!AJ168</f>
        <v>0</v>
      </c>
      <c r="AK26" s="3">
        <f>Sheet1!AK168</f>
        <v>0</v>
      </c>
      <c r="AL26" s="3">
        <f>Sheet1!AL168</f>
        <v>0</v>
      </c>
      <c r="AM26" s="3">
        <f>Sheet1!AM168</f>
        <v>0</v>
      </c>
      <c r="AN26" s="3">
        <f>Sheet1!AN168</f>
        <v>0</v>
      </c>
      <c r="AO26" s="3">
        <f>Sheet1!AO168</f>
        <v>0</v>
      </c>
      <c r="AP26" s="3">
        <f>Sheet1!AP168</f>
        <v>0</v>
      </c>
      <c r="AQ26" s="3">
        <f>Sheet1!AQ168</f>
        <v>0</v>
      </c>
      <c r="AR26" s="3">
        <f>Sheet1!AR168</f>
        <v>0</v>
      </c>
      <c r="AS26" s="3">
        <f>Sheet1!AS168</f>
        <v>0</v>
      </c>
      <c r="AT26" s="3">
        <f>Sheet1!AT168</f>
        <v>0</v>
      </c>
      <c r="AU26" s="3">
        <f>Sheet1!AU168</f>
        <v>0</v>
      </c>
      <c r="AV26" s="3">
        <f>Sheet1!AV168</f>
        <v>0</v>
      </c>
      <c r="AW26" s="3">
        <f>Sheet1!AW168</f>
        <v>0</v>
      </c>
      <c r="AX26" s="3">
        <f>Sheet1!AX168</f>
        <v>0</v>
      </c>
      <c r="AY26" s="3">
        <f>Sheet1!AY168</f>
        <v>0</v>
      </c>
      <c r="AZ26" s="3">
        <f>Sheet1!AZ168</f>
        <v>0</v>
      </c>
      <c r="BA26" s="3" t="e">
        <f ca="1">Sheet1!BA168</f>
        <v>#DIV/0!</v>
      </c>
      <c r="BB26" s="3">
        <f>Sheet1!BB168</f>
        <v>0</v>
      </c>
      <c r="BC26" s="3">
        <f>Sheet1!BC168</f>
        <v>0</v>
      </c>
      <c r="BD26" s="3">
        <f>Sheet1!BD168</f>
        <v>0</v>
      </c>
      <c r="BE26" s="3">
        <f>Sheet1!BE168</f>
        <v>0</v>
      </c>
      <c r="BF26" s="3">
        <f>Sheet1!BF168</f>
        <v>0</v>
      </c>
      <c r="BG26" s="3">
        <f>Sheet1!BG168</f>
        <v>0</v>
      </c>
      <c r="BH26" s="3">
        <f>Sheet1!BH168</f>
        <v>0</v>
      </c>
      <c r="BI26" s="3">
        <f>Sheet1!BI168</f>
        <v>0</v>
      </c>
      <c r="BJ26" s="3">
        <f>Sheet1!BJ168</f>
        <v>0</v>
      </c>
      <c r="BK26" s="3">
        <f>Sheet1!BK168</f>
        <v>0</v>
      </c>
      <c r="BL26" s="3">
        <f>Sheet1!BL168</f>
        <v>0</v>
      </c>
      <c r="BM26" s="3">
        <f>Sheet1!BM168</f>
        <v>0</v>
      </c>
      <c r="BN26" s="3">
        <f>Sheet1!BN168</f>
        <v>0</v>
      </c>
      <c r="BO26" s="3">
        <f>Sheet1!BO168</f>
        <v>0</v>
      </c>
      <c r="BP26" s="3">
        <f>Sheet1!BP168</f>
        <v>0</v>
      </c>
      <c r="BQ26" s="3">
        <f>Sheet1!BQ168</f>
        <v>0</v>
      </c>
      <c r="BR26" s="3">
        <f>Sheet1!BR168</f>
        <v>0</v>
      </c>
      <c r="BS26" s="3">
        <f>Sheet1!BS168</f>
        <v>0</v>
      </c>
      <c r="BT26" s="3">
        <f>Sheet1!BT168</f>
        <v>0</v>
      </c>
      <c r="BU26" s="3">
        <f>Sheet1!BU168</f>
        <v>0</v>
      </c>
      <c r="BV26" s="3">
        <f>Sheet1!BV168</f>
        <v>0</v>
      </c>
      <c r="BW26" s="3">
        <f>Sheet1!BW168</f>
        <v>0</v>
      </c>
      <c r="BX26" s="3">
        <f>Sheet1!BX168</f>
        <v>0</v>
      </c>
      <c r="BY26" s="3">
        <f>Sheet1!BY168</f>
        <v>0</v>
      </c>
      <c r="BZ26" s="3">
        <f>Sheet1!BZ168</f>
        <v>0</v>
      </c>
      <c r="CA26" s="3">
        <f>Sheet1!CA168</f>
        <v>0</v>
      </c>
      <c r="CB26" s="3">
        <f>Sheet1!CB168</f>
        <v>0</v>
      </c>
      <c r="CC26" s="3">
        <f>Sheet1!CC168</f>
        <v>0</v>
      </c>
      <c r="CD26" s="3">
        <f>Sheet1!CD168</f>
        <v>0</v>
      </c>
      <c r="CE26" s="3">
        <f>Sheet1!CE168</f>
        <v>0</v>
      </c>
      <c r="CF26" s="3">
        <f>Sheet1!CF168</f>
        <v>0</v>
      </c>
      <c r="CG26" s="3">
        <f>Sheet1!CG168</f>
        <v>0</v>
      </c>
      <c r="CH26" s="3">
        <f>Sheet1!CH168</f>
        <v>0</v>
      </c>
      <c r="CI26" s="3">
        <f>Sheet1!CI168</f>
        <v>0</v>
      </c>
      <c r="CJ26" s="3">
        <f>Sheet1!CJ168</f>
        <v>0</v>
      </c>
      <c r="CK26" s="3">
        <f>Sheet1!CK168</f>
        <v>0</v>
      </c>
      <c r="CL26" s="3">
        <f>Sheet1!CL168</f>
        <v>0</v>
      </c>
      <c r="CM26" s="3">
        <f>Sheet1!CM168</f>
        <v>0</v>
      </c>
      <c r="CN26" s="3">
        <f>Sheet1!CN168</f>
        <v>0</v>
      </c>
      <c r="CO26" s="3">
        <f>Sheet1!CO168</f>
        <v>0</v>
      </c>
      <c r="CP26" s="3">
        <f>Sheet1!CP168</f>
        <v>0</v>
      </c>
    </row>
    <row r="27" spans="1:94">
      <c r="A27" s="68" t="s">
        <v>175</v>
      </c>
      <c r="D27" s="3">
        <f ca="1">Sheet1!D171</f>
        <v>0</v>
      </c>
      <c r="E27" s="3">
        <f ca="1">Sheet1!E171</f>
        <v>0</v>
      </c>
      <c r="F27" s="3">
        <f ca="1">Sheet1!F171</f>
        <v>0</v>
      </c>
      <c r="G27" s="188">
        <f ca="1">Sheet1!G171</f>
        <v>0</v>
      </c>
      <c r="H27" s="188">
        <f ca="1">Sheet1!H171</f>
        <v>0</v>
      </c>
      <c r="I27" s="188">
        <f ca="1">Sheet1!I171</f>
        <v>0</v>
      </c>
      <c r="J27" s="188">
        <f ca="1">Sheet1!J171</f>
        <v>14138.181818181816</v>
      </c>
      <c r="K27" s="188">
        <f ca="1">Sheet1!K171</f>
        <v>14138.181818181816</v>
      </c>
      <c r="L27" s="188">
        <f ca="1">Sheet1!L171</f>
        <v>35345.454545454537</v>
      </c>
      <c r="M27" s="188">
        <f ca="1">Sheet1!M171</f>
        <v>35345.454545454537</v>
      </c>
      <c r="N27" s="188">
        <f ca="1">Sheet1!N171</f>
        <v>106036.36363636362</v>
      </c>
      <c r="O27" s="188">
        <f ca="1">Sheet1!O171</f>
        <v>106036.36363636362</v>
      </c>
      <c r="P27" s="188">
        <f ca="1">Sheet1!P171</f>
        <v>106036.36363636362</v>
      </c>
      <c r="Q27" s="188">
        <f ca="1">Sheet1!Q171</f>
        <v>106036.36363636362</v>
      </c>
      <c r="R27" s="188">
        <f ca="1">Sheet1!R171</f>
        <v>106036.36363636362</v>
      </c>
      <c r="S27" s="188">
        <f ca="1">Sheet1!S171</f>
        <v>106036.36363636362</v>
      </c>
      <c r="T27" s="188">
        <f ca="1">Sheet1!T171</f>
        <v>122989.09090909088</v>
      </c>
      <c r="U27" s="188">
        <f ca="1">Sheet1!U171</f>
        <v>122989.09090909088</v>
      </c>
      <c r="V27" s="188">
        <f ca="1">Sheet1!V171</f>
        <v>183763.63636363635</v>
      </c>
      <c r="W27" s="188">
        <f ca="1">Sheet1!W171</f>
        <v>183763.63636363635</v>
      </c>
      <c r="X27" s="188">
        <f ca="1">Sheet1!X171</f>
        <v>268527.27272727271</v>
      </c>
      <c r="Y27" s="188">
        <f ca="1">Sheet1!Y171</f>
        <v>268527.27272727271</v>
      </c>
      <c r="Z27" s="188">
        <f ca="1">Sheet1!Z171</f>
        <v>268527.27272727271</v>
      </c>
      <c r="AA27" s="188">
        <f ca="1">Sheet1!AA171</f>
        <v>268527.27272727271</v>
      </c>
      <c r="AB27" s="188">
        <f ca="1">Sheet1!AB171</f>
        <v>268527.27272727271</v>
      </c>
      <c r="AC27" s="188">
        <f ca="1">Sheet1!AC171</f>
        <v>268527.27272727271</v>
      </c>
      <c r="AD27" s="188">
        <f ca="1">Sheet1!AD171</f>
        <v>268527.27272727271</v>
      </c>
      <c r="AE27" s="188">
        <f ca="1">Sheet1!AE171</f>
        <v>268527.27272727271</v>
      </c>
      <c r="AF27" s="188">
        <f ca="1">Sheet1!AF171</f>
        <v>309272.72727272724</v>
      </c>
      <c r="AG27" s="188">
        <f ca="1">Sheet1!AG171</f>
        <v>309272.72727272724</v>
      </c>
      <c r="AH27" s="188">
        <f ca="1">Sheet1!AH171</f>
        <v>306818.18181818177</v>
      </c>
      <c r="AI27" s="188">
        <f ca="1">Sheet1!AI171</f>
        <v>306818.18181818177</v>
      </c>
      <c r="AJ27" s="188">
        <f ca="1">Sheet1!AJ171</f>
        <v>298636.36363636359</v>
      </c>
      <c r="AK27" s="188">
        <f ca="1">Sheet1!AK171</f>
        <v>298636.36363636359</v>
      </c>
      <c r="AL27" s="188">
        <f ca="1">Sheet1!AL171</f>
        <v>298636.36363636359</v>
      </c>
      <c r="AM27" s="188">
        <f ca="1">Sheet1!AM171</f>
        <v>298636.36363636359</v>
      </c>
      <c r="AN27" s="188">
        <f ca="1">Sheet1!AN171</f>
        <v>269181.81818181812</v>
      </c>
      <c r="AO27" s="188">
        <f ca="1">Sheet1!AO171</f>
        <v>269181.81818181812</v>
      </c>
      <c r="AP27" s="188">
        <f ca="1">Sheet1!AP171</f>
        <v>224999.99999999997</v>
      </c>
      <c r="AQ27" s="165">
        <f ca="1">Sheet1!AQ171</f>
        <v>224999.99999999997</v>
      </c>
      <c r="AR27" s="165">
        <f ca="1">Sheet1!AR171</f>
        <v>73636.363636363618</v>
      </c>
      <c r="AS27" s="165">
        <f ca="1">Sheet1!AS171</f>
        <v>73636.363636363618</v>
      </c>
      <c r="AT27" s="165">
        <f ca="1">Sheet1!AT171</f>
        <v>73636.363636363618</v>
      </c>
      <c r="AU27" s="165">
        <f ca="1">Sheet1!AU171</f>
        <v>73636.363636363618</v>
      </c>
      <c r="AV27" s="165">
        <f ca="1">Sheet1!AV171</f>
        <v>73636.363636363618</v>
      </c>
      <c r="AW27" s="165">
        <f ca="1">Sheet1!AW171</f>
        <v>73636.363636363618</v>
      </c>
      <c r="AX27" s="165">
        <f ca="1">Sheet1!AX171</f>
        <v>73636.363636363618</v>
      </c>
      <c r="AY27" s="165">
        <f ca="1">Sheet1!AY171</f>
        <v>73636.363636363618</v>
      </c>
      <c r="AZ27" s="165">
        <f ca="1">Sheet1!AZ171</f>
        <v>0</v>
      </c>
      <c r="BA27" s="165" t="e">
        <f ca="1">Sheet1!BA171</f>
        <v>#DIV/0!</v>
      </c>
      <c r="BB27" s="165">
        <f ca="1">Sheet1!BB171</f>
        <v>0</v>
      </c>
      <c r="BC27" s="3">
        <f ca="1">Sheet1!BC171</f>
        <v>0</v>
      </c>
      <c r="BD27" s="3">
        <f ca="1">Sheet1!BD171</f>
        <v>0</v>
      </c>
      <c r="BE27" s="3">
        <f ca="1">Sheet1!BE171</f>
        <v>0</v>
      </c>
      <c r="BF27" s="3">
        <f ca="1">Sheet1!BF171</f>
        <v>0</v>
      </c>
      <c r="BG27" s="3">
        <f ca="1">Sheet1!BG171</f>
        <v>0</v>
      </c>
      <c r="BH27" s="3">
        <f ca="1">Sheet1!BH171</f>
        <v>0</v>
      </c>
      <c r="BI27" s="3">
        <f ca="1">Sheet1!BI171</f>
        <v>0</v>
      </c>
      <c r="BJ27" s="3">
        <f ca="1">Sheet1!BJ171</f>
        <v>0</v>
      </c>
      <c r="BK27" s="3">
        <f ca="1">Sheet1!BK171</f>
        <v>0</v>
      </c>
      <c r="BL27" s="3">
        <f ca="1">Sheet1!BL171</f>
        <v>0</v>
      </c>
      <c r="BM27" s="3">
        <f ca="1">Sheet1!BM171</f>
        <v>0</v>
      </c>
      <c r="BN27" s="3">
        <f ca="1">Sheet1!BN171</f>
        <v>0</v>
      </c>
      <c r="BO27" s="3">
        <f ca="1">Sheet1!BO171</f>
        <v>0</v>
      </c>
      <c r="BP27" s="3">
        <f ca="1">Sheet1!BP171</f>
        <v>0</v>
      </c>
      <c r="BQ27" s="3">
        <f ca="1">Sheet1!BQ171</f>
        <v>0</v>
      </c>
      <c r="BR27" s="3">
        <f ca="1">Sheet1!BR171</f>
        <v>0</v>
      </c>
      <c r="BS27" s="3">
        <f ca="1">Sheet1!BS171</f>
        <v>0</v>
      </c>
      <c r="BT27" s="3">
        <f ca="1">Sheet1!BT171</f>
        <v>0</v>
      </c>
      <c r="BU27" s="3">
        <f ca="1">Sheet1!BU171</f>
        <v>0</v>
      </c>
      <c r="BV27" s="3">
        <f ca="1">Sheet1!BV171</f>
        <v>0</v>
      </c>
      <c r="BW27" s="3">
        <f ca="1">Sheet1!BW171</f>
        <v>0</v>
      </c>
      <c r="BX27" s="3">
        <f ca="1">Sheet1!BX171</f>
        <v>0</v>
      </c>
      <c r="BY27" s="3">
        <f ca="1">Sheet1!BY171</f>
        <v>0</v>
      </c>
      <c r="BZ27" s="3">
        <f ca="1">Sheet1!BZ171</f>
        <v>0</v>
      </c>
      <c r="CA27" s="3">
        <f ca="1">Sheet1!CA171</f>
        <v>0</v>
      </c>
      <c r="CB27" s="3">
        <f ca="1">Sheet1!CB171</f>
        <v>0</v>
      </c>
      <c r="CC27" s="3">
        <f ca="1">Sheet1!CC171</f>
        <v>0</v>
      </c>
      <c r="CD27" s="3">
        <f ca="1">Sheet1!CD171</f>
        <v>0</v>
      </c>
      <c r="CE27" s="3">
        <f ca="1">Sheet1!CE171</f>
        <v>0</v>
      </c>
      <c r="CF27" s="3">
        <f ca="1">Sheet1!CF171</f>
        <v>0</v>
      </c>
      <c r="CG27" s="3">
        <f>Sheet1!CG171</f>
        <v>0</v>
      </c>
      <c r="CH27" s="3">
        <f>Sheet1!CH171</f>
        <v>0</v>
      </c>
      <c r="CI27" s="3">
        <f>Sheet1!CI171</f>
        <v>0</v>
      </c>
      <c r="CJ27" s="3">
        <f>Sheet1!CJ171</f>
        <v>0</v>
      </c>
      <c r="CK27" s="3">
        <f>Sheet1!CK171</f>
        <v>0</v>
      </c>
      <c r="CL27" s="3">
        <f>Sheet1!CL171</f>
        <v>0</v>
      </c>
      <c r="CM27" s="3">
        <f>Sheet1!CM171</f>
        <v>0</v>
      </c>
      <c r="CN27" s="3">
        <f>Sheet1!CN171</f>
        <v>0</v>
      </c>
      <c r="CO27" s="3">
        <f>Sheet1!CO171</f>
        <v>0</v>
      </c>
      <c r="CP27" s="3">
        <f>Sheet1!CP171</f>
        <v>0</v>
      </c>
    </row>
    <row r="28" spans="1:94">
      <c r="A28" s="68" t="s">
        <v>275</v>
      </c>
      <c r="B28" t="s">
        <v>190</v>
      </c>
      <c r="D28" s="3">
        <f ca="1">Sheet1!D194+Sheet1!D195</f>
        <v>0</v>
      </c>
      <c r="E28" s="3">
        <f ca="1">Sheet1!E194+Sheet1!E195</f>
        <v>0</v>
      </c>
      <c r="F28" s="3">
        <f ca="1">Sheet1!F194+Sheet1!F195</f>
        <v>0</v>
      </c>
      <c r="G28" s="3">
        <f ca="1">Sheet1!G194+Sheet1!G195</f>
        <v>0</v>
      </c>
      <c r="H28" s="3">
        <f ca="1">Sheet1!H194+Sheet1!H195</f>
        <v>0</v>
      </c>
      <c r="I28" s="3">
        <f ca="1">Sheet1!I194+Sheet1!I195</f>
        <v>0</v>
      </c>
      <c r="J28" s="3">
        <f ca="1">Sheet1!J194+Sheet1!J195</f>
        <v>117818.18181818181</v>
      </c>
      <c r="K28" s="3">
        <f ca="1">Sheet1!K194+Sheet1!K195</f>
        <v>117818.18181818181</v>
      </c>
      <c r="L28" s="3">
        <f ca="1">Sheet1!L194+Sheet1!L195</f>
        <v>294545.45454545447</v>
      </c>
      <c r="M28" s="3">
        <f ca="1">Sheet1!M194+Sheet1!M195</f>
        <v>294545.45454545447</v>
      </c>
      <c r="N28" s="3">
        <f ca="1">Sheet1!N194+Sheet1!N195</f>
        <v>883636.36363636353</v>
      </c>
      <c r="O28" s="3">
        <f ca="1">Sheet1!O194+Sheet1!O195</f>
        <v>883636.36363636353</v>
      </c>
      <c r="P28" s="3">
        <f ca="1">Sheet1!P194+Sheet1!P195</f>
        <v>883636.36363636353</v>
      </c>
      <c r="Q28" s="3">
        <f ca="1">Sheet1!Q194+Sheet1!Q195</f>
        <v>883636.36363636353</v>
      </c>
      <c r="R28" s="3">
        <f ca="1">Sheet1!R194+Sheet1!R195</f>
        <v>883636.36363636353</v>
      </c>
      <c r="S28" s="3">
        <f ca="1">Sheet1!S194+Sheet1!S195</f>
        <v>883636.36363636353</v>
      </c>
      <c r="T28" s="3">
        <f ca="1">Sheet1!T194+Sheet1!T195</f>
        <v>1024909.0909090907</v>
      </c>
      <c r="U28" s="3">
        <f ca="1">Sheet1!U194+Sheet1!U195</f>
        <v>1024909.0909090907</v>
      </c>
      <c r="V28" s="3">
        <f ca="1">Sheet1!V194+Sheet1!V195</f>
        <v>1531363.6363636362</v>
      </c>
      <c r="W28" s="3">
        <f ca="1">Sheet1!W194+Sheet1!W195</f>
        <v>1531363.6363636362</v>
      </c>
      <c r="X28" s="3">
        <f ca="1">Sheet1!X194+Sheet1!X195</f>
        <v>2237727.2727272725</v>
      </c>
      <c r="Y28" s="3">
        <f ca="1">Sheet1!Y194+Sheet1!Y195</f>
        <v>2237727.2727272725</v>
      </c>
      <c r="Z28" s="3">
        <f ca="1">Sheet1!Z194+Sheet1!Z195</f>
        <v>2237727.2727272725</v>
      </c>
      <c r="AA28" s="3">
        <f ca="1">Sheet1!AA194+Sheet1!AA195</f>
        <v>2237727.2727272725</v>
      </c>
      <c r="AB28" s="3">
        <f ca="1">Sheet1!AB194+Sheet1!AB195</f>
        <v>2237727.2727272725</v>
      </c>
      <c r="AC28" s="3">
        <f ca="1">Sheet1!AC194+Sheet1!AC195</f>
        <v>2237727.2727272725</v>
      </c>
      <c r="AD28" s="3">
        <f ca="1">Sheet1!AD194+Sheet1!AD195</f>
        <v>2237727.2727272725</v>
      </c>
      <c r="AE28" s="3">
        <f ca="1">Sheet1!AE194+Sheet1!AE195</f>
        <v>2237727.2727272725</v>
      </c>
      <c r="AF28" s="3">
        <f ca="1">Sheet1!AF194+Sheet1!AF195</f>
        <v>2577272.7272727271</v>
      </c>
      <c r="AG28" s="3">
        <f ca="1">Sheet1!AG194+Sheet1!AG195</f>
        <v>2577272.7272727271</v>
      </c>
      <c r="AH28" s="3">
        <f ca="1">Sheet1!AH194+Sheet1!AH195</f>
        <v>2556818.1818181816</v>
      </c>
      <c r="AI28" s="3">
        <f ca="1">Sheet1!AI194+Sheet1!AI195</f>
        <v>2556818.1818181816</v>
      </c>
      <c r="AJ28" s="3">
        <f ca="1">Sheet1!AJ194+Sheet1!AJ195</f>
        <v>2488636.3636363633</v>
      </c>
      <c r="AK28" s="3">
        <f ca="1">Sheet1!AK194+Sheet1!AK195</f>
        <v>2488636.3636363633</v>
      </c>
      <c r="AL28" s="3">
        <f ca="1">Sheet1!AL194+Sheet1!AL195</f>
        <v>2488636.3636363633</v>
      </c>
      <c r="AM28" s="3">
        <f ca="1">Sheet1!AM194+Sheet1!AM195</f>
        <v>2488636.3636363633</v>
      </c>
      <c r="AN28" s="3">
        <f ca="1">Sheet1!AN194+Sheet1!AN195</f>
        <v>2243181.8181818179</v>
      </c>
      <c r="AO28" s="3">
        <f ca="1">Sheet1!AO194+Sheet1!AO195</f>
        <v>2243181.8181818179</v>
      </c>
      <c r="AP28" s="3">
        <f ca="1">Sheet1!AP194+Sheet1!AP195</f>
        <v>1874999.9999999998</v>
      </c>
      <c r="AQ28" s="3">
        <f ca="1">Sheet1!AQ194+Sheet1!AQ195</f>
        <v>1874999.9999999998</v>
      </c>
      <c r="AR28" s="3">
        <f ca="1">Sheet1!AR194+Sheet1!AR195</f>
        <v>613636.36363636353</v>
      </c>
      <c r="AS28" s="3">
        <f ca="1">Sheet1!AS194+Sheet1!AS195</f>
        <v>613636.36363636353</v>
      </c>
      <c r="AT28" s="3">
        <f ca="1">Sheet1!AT194+Sheet1!AT195</f>
        <v>613636.36363636353</v>
      </c>
      <c r="AU28" s="3">
        <f ca="1">Sheet1!AU194+Sheet1!AU195</f>
        <v>613636.36363636353</v>
      </c>
      <c r="AV28" s="3">
        <f ca="1">Sheet1!AV194+Sheet1!AV195</f>
        <v>613636.36363636353</v>
      </c>
      <c r="AW28" s="3">
        <f ca="1">Sheet1!AW194+Sheet1!AW195</f>
        <v>613636.36363636353</v>
      </c>
      <c r="AX28" s="3">
        <f ca="1">Sheet1!AX194+Sheet1!AX195</f>
        <v>613636.36363636353</v>
      </c>
      <c r="AY28" s="3">
        <f ca="1">Sheet1!AY194+Sheet1!AY195</f>
        <v>613636.36363636353</v>
      </c>
      <c r="AZ28" s="3">
        <f ca="1">Sheet1!AZ194+Sheet1!AZ195</f>
        <v>0</v>
      </c>
      <c r="BA28" s="3">
        <f ca="1">Sheet1!BA194+Sheet1!BA195</f>
        <v>0</v>
      </c>
      <c r="BB28" s="3">
        <f ca="1">Sheet1!BB194+Sheet1!BB195</f>
        <v>0</v>
      </c>
      <c r="BC28" s="3">
        <f ca="1">Sheet1!BC194+Sheet1!BC195</f>
        <v>0</v>
      </c>
      <c r="BD28" s="3">
        <f ca="1">Sheet1!BD194+Sheet1!BD195</f>
        <v>0</v>
      </c>
      <c r="BE28" s="3">
        <f ca="1">Sheet1!BE194+Sheet1!BE195</f>
        <v>0</v>
      </c>
      <c r="BF28" s="3" t="e">
        <f ca="1">Sheet1!BF194+Sheet1!BF195</f>
        <v>#DIV/0!</v>
      </c>
      <c r="BG28" s="3">
        <f ca="1">Sheet1!BG194+Sheet1!BG195</f>
        <v>0</v>
      </c>
      <c r="BH28" s="3">
        <f ca="1">Sheet1!BH194+Sheet1!BH195</f>
        <v>0</v>
      </c>
      <c r="BI28" s="3">
        <f ca="1">Sheet1!BI194+Sheet1!BI195</f>
        <v>0</v>
      </c>
      <c r="BJ28" s="3">
        <f ca="1">Sheet1!BJ194+Sheet1!BJ195</f>
        <v>0</v>
      </c>
      <c r="BK28" s="3">
        <f ca="1">Sheet1!BK194+Sheet1!BK195</f>
        <v>0</v>
      </c>
      <c r="BL28" s="3">
        <f ca="1">Sheet1!BL194+Sheet1!BL195</f>
        <v>0</v>
      </c>
      <c r="BM28" s="3">
        <f ca="1">Sheet1!BM194+Sheet1!BM195</f>
        <v>0</v>
      </c>
      <c r="BN28" s="3">
        <f ca="1">Sheet1!BN194+Sheet1!BN195</f>
        <v>0</v>
      </c>
      <c r="BO28" s="3">
        <f ca="1">Sheet1!BO194+Sheet1!BO195</f>
        <v>0</v>
      </c>
      <c r="BP28" s="3">
        <f ca="1">Sheet1!BP194+Sheet1!BP195</f>
        <v>0</v>
      </c>
      <c r="BQ28" s="3">
        <f ca="1">Sheet1!BQ194+Sheet1!BQ195</f>
        <v>0</v>
      </c>
      <c r="BR28" s="3">
        <f ca="1">Sheet1!BR194+Sheet1!BR195</f>
        <v>0</v>
      </c>
      <c r="BS28" s="3">
        <f ca="1">Sheet1!BS194+Sheet1!BS195</f>
        <v>0</v>
      </c>
      <c r="BT28" s="3">
        <f ca="1">Sheet1!BT194+Sheet1!BT195</f>
        <v>0</v>
      </c>
      <c r="BU28" s="3">
        <f ca="1">Sheet1!BU194+Sheet1!BU195</f>
        <v>0</v>
      </c>
      <c r="BV28" s="3">
        <f ca="1">Sheet1!BV194+Sheet1!BV195</f>
        <v>0</v>
      </c>
      <c r="BW28" s="3">
        <f ca="1">Sheet1!BW194+Sheet1!BW195</f>
        <v>0</v>
      </c>
      <c r="BX28" s="3">
        <f ca="1">Sheet1!BX194+Sheet1!BX195</f>
        <v>0</v>
      </c>
      <c r="BY28" s="3">
        <f ca="1">Sheet1!BY194+Sheet1!BY195</f>
        <v>0</v>
      </c>
      <c r="BZ28" s="3">
        <f ca="1">Sheet1!BZ194+Sheet1!BZ195</f>
        <v>0</v>
      </c>
      <c r="CA28" s="3">
        <f ca="1">Sheet1!CA194+Sheet1!CA195</f>
        <v>0</v>
      </c>
      <c r="CB28" s="3">
        <f ca="1">Sheet1!CB194+Sheet1!CB195</f>
        <v>0</v>
      </c>
      <c r="CC28" s="3">
        <f ca="1">Sheet1!CC194+Sheet1!CC195</f>
        <v>0</v>
      </c>
      <c r="CD28" s="3">
        <f ca="1">Sheet1!CD194+Sheet1!CD195</f>
        <v>0</v>
      </c>
      <c r="CE28" s="3">
        <f ca="1">Sheet1!CE194+Sheet1!CE195</f>
        <v>0</v>
      </c>
      <c r="CF28" s="3">
        <f ca="1">Sheet1!CF194+Sheet1!CF195</f>
        <v>0</v>
      </c>
      <c r="CG28" s="3">
        <f>Sheet1!CG194+Sheet1!CG195</f>
        <v>0</v>
      </c>
      <c r="CH28" s="3">
        <f>Sheet1!CH194+Sheet1!CH195</f>
        <v>0</v>
      </c>
      <c r="CI28" s="3">
        <f>Sheet1!CI194+Sheet1!CI195</f>
        <v>0</v>
      </c>
      <c r="CJ28" s="3">
        <f>Sheet1!CJ194+Sheet1!CJ195</f>
        <v>0</v>
      </c>
      <c r="CK28" s="3">
        <f>Sheet1!CK194+Sheet1!CK195</f>
        <v>0</v>
      </c>
      <c r="CL28" s="3">
        <f>Sheet1!CL194+Sheet1!CL195</f>
        <v>0</v>
      </c>
      <c r="CM28" s="3">
        <f>Sheet1!CM194+Sheet1!CM195</f>
        <v>0</v>
      </c>
      <c r="CN28" s="3">
        <f>Sheet1!CN194+Sheet1!CN195</f>
        <v>0</v>
      </c>
      <c r="CO28" s="3">
        <f>Sheet1!CO194+Sheet1!CO195</f>
        <v>0</v>
      </c>
      <c r="CP28" s="3">
        <f>Sheet1!CP194+Sheet1!CP195</f>
        <v>0</v>
      </c>
    </row>
    <row r="29" spans="1:94">
      <c r="A29" s="68" t="s">
        <v>276</v>
      </c>
      <c r="B29" t="s">
        <v>203</v>
      </c>
      <c r="D29" s="3">
        <f ca="1">Sheet1!D218+Sheet1!D219</f>
        <v>0</v>
      </c>
      <c r="E29" s="3">
        <f ca="1">Sheet1!E218+Sheet1!E219</f>
        <v>0</v>
      </c>
      <c r="F29" s="3">
        <f ca="1">Sheet1!F218+Sheet1!F219</f>
        <v>0</v>
      </c>
      <c r="G29" s="3">
        <f ca="1">Sheet1!G218+Sheet1!G219</f>
        <v>0</v>
      </c>
      <c r="H29" s="3">
        <f ca="1">Sheet1!H218+Sheet1!H219</f>
        <v>0</v>
      </c>
      <c r="I29" s="3">
        <f ca="1">Sheet1!I218+Sheet1!I219</f>
        <v>0</v>
      </c>
      <c r="J29" s="3">
        <f ca="1">Sheet1!J218+Sheet1!J219</f>
        <v>124592.72727272728</v>
      </c>
      <c r="K29" s="3">
        <f ca="1">Sheet1!K218+Sheet1!K219</f>
        <v>124592.72727272728</v>
      </c>
      <c r="L29" s="3">
        <f ca="1">Sheet1!L218+Sheet1!L219</f>
        <v>311481.81818181812</v>
      </c>
      <c r="M29" s="3">
        <f ca="1">Sheet1!M218+Sheet1!M219</f>
        <v>311481.81818181812</v>
      </c>
      <c r="N29" s="3">
        <f ca="1">Sheet1!N218+Sheet1!N219</f>
        <v>934445.45454545459</v>
      </c>
      <c r="O29" s="3">
        <f ca="1">Sheet1!O218+Sheet1!O219</f>
        <v>934445.45454545459</v>
      </c>
      <c r="P29" s="3">
        <f ca="1">Sheet1!P218+Sheet1!P219</f>
        <v>934445.45454545459</v>
      </c>
      <c r="Q29" s="3">
        <f ca="1">Sheet1!Q218+Sheet1!Q219</f>
        <v>934445.45454545459</v>
      </c>
      <c r="R29" s="3">
        <f ca="1">Sheet1!R218+Sheet1!R219</f>
        <v>934445.45454545459</v>
      </c>
      <c r="S29" s="3">
        <f ca="1">Sheet1!S218+Sheet1!S219</f>
        <v>934445.45454545459</v>
      </c>
      <c r="T29" s="3">
        <f ca="1">Sheet1!T218+Sheet1!T219</f>
        <v>1083841.3636363635</v>
      </c>
      <c r="U29" s="3">
        <f ca="1">Sheet1!U218+Sheet1!U219</f>
        <v>1083841.3636363635</v>
      </c>
      <c r="V29" s="3">
        <f ca="1">Sheet1!V218+Sheet1!V219</f>
        <v>1619417.0454545454</v>
      </c>
      <c r="W29" s="3">
        <f ca="1">Sheet1!W218+Sheet1!W219</f>
        <v>1619417.0454545454</v>
      </c>
      <c r="X29" s="3">
        <f ca="1">Sheet1!X218+Sheet1!X219</f>
        <v>2366396.5909090908</v>
      </c>
      <c r="Y29" s="3">
        <f ca="1">Sheet1!Y218+Sheet1!Y219</f>
        <v>2366396.5909090908</v>
      </c>
      <c r="Z29" s="3">
        <f ca="1">Sheet1!Z218+Sheet1!Z219</f>
        <v>2366396.5909090908</v>
      </c>
      <c r="AA29" s="3">
        <f ca="1">Sheet1!AA218+Sheet1!AA219</f>
        <v>2366396.5909090908</v>
      </c>
      <c r="AB29" s="3">
        <f ca="1">Sheet1!AB218+Sheet1!AB219</f>
        <v>2366396.5909090908</v>
      </c>
      <c r="AC29" s="3">
        <f ca="1">Sheet1!AC218+Sheet1!AC219</f>
        <v>2366396.5909090908</v>
      </c>
      <c r="AD29" s="3">
        <f ca="1">Sheet1!AD218+Sheet1!AD219</f>
        <v>2366396.5909090908</v>
      </c>
      <c r="AE29" s="3">
        <f ca="1">Sheet1!AE218+Sheet1!AE219</f>
        <v>2366396.5909090908</v>
      </c>
      <c r="AF29" s="3">
        <f ca="1">Sheet1!AF218+Sheet1!AF219</f>
        <v>2725465.9090909092</v>
      </c>
      <c r="AG29" s="3">
        <f ca="1">Sheet1!AG218+Sheet1!AG219</f>
        <v>2725465.9090909092</v>
      </c>
      <c r="AH29" s="3">
        <f ca="1">Sheet1!AH218+Sheet1!AH219</f>
        <v>2703835.2272727271</v>
      </c>
      <c r="AI29" s="3">
        <f ca="1">Sheet1!AI218+Sheet1!AI219</f>
        <v>2703835.2272727271</v>
      </c>
      <c r="AJ29" s="3">
        <f ca="1">Sheet1!AJ218+Sheet1!AJ219</f>
        <v>2631732.9545454546</v>
      </c>
      <c r="AK29" s="3">
        <f ca="1">Sheet1!AK218+Sheet1!AK219</f>
        <v>2631732.9545454546</v>
      </c>
      <c r="AL29" s="3">
        <f ca="1">Sheet1!AL218+Sheet1!AL219</f>
        <v>2631732.9545454546</v>
      </c>
      <c r="AM29" s="3">
        <f ca="1">Sheet1!AM218+Sheet1!AM219</f>
        <v>2631732.9545454546</v>
      </c>
      <c r="AN29" s="3">
        <f ca="1">Sheet1!AN218+Sheet1!AN219</f>
        <v>2372164.7727272729</v>
      </c>
      <c r="AO29" s="3">
        <f ca="1">Sheet1!AO218+Sheet1!AO219</f>
        <v>2372164.7727272729</v>
      </c>
      <c r="AP29" s="3">
        <f ca="1">Sheet1!AP218+Sheet1!AP219</f>
        <v>1982812.5</v>
      </c>
      <c r="AQ29" s="3">
        <f ca="1">Sheet1!AQ218+Sheet1!AQ219</f>
        <v>1982812.5</v>
      </c>
      <c r="AR29" s="3">
        <f ca="1">Sheet1!AR218+Sheet1!AR219</f>
        <v>648920.45454545459</v>
      </c>
      <c r="AS29" s="3">
        <f ca="1">Sheet1!AS218+Sheet1!AS219</f>
        <v>648920.45454545459</v>
      </c>
      <c r="AT29" s="3">
        <f ca="1">Sheet1!AT218+Sheet1!AT219</f>
        <v>648920.45454545459</v>
      </c>
      <c r="AU29" s="3">
        <f ca="1">Sheet1!AU218+Sheet1!AU219</f>
        <v>648920.45454545459</v>
      </c>
      <c r="AV29" s="3">
        <f ca="1">Sheet1!AV218+Sheet1!AV219</f>
        <v>648920.45454545459</v>
      </c>
      <c r="AW29" s="3">
        <f ca="1">Sheet1!AW218+Sheet1!AW219</f>
        <v>648920.45454545459</v>
      </c>
      <c r="AX29" s="3">
        <f ca="1">Sheet1!AX218+Sheet1!AX219</f>
        <v>648920.45454545459</v>
      </c>
      <c r="AY29" s="3">
        <f ca="1">Sheet1!AY218+Sheet1!AY219</f>
        <v>648920.45454545459</v>
      </c>
      <c r="AZ29" s="3">
        <f ca="1">Sheet1!AZ218+Sheet1!AZ219</f>
        <v>0</v>
      </c>
      <c r="BA29" s="3" t="e">
        <f ca="1">Sheet1!BA218+Sheet1!BA219</f>
        <v>#DIV/0!</v>
      </c>
      <c r="BB29" s="3">
        <f ca="1">Sheet1!BB218+Sheet1!BB219</f>
        <v>0</v>
      </c>
      <c r="BC29" s="3">
        <f ca="1">Sheet1!BC218+Sheet1!BC219</f>
        <v>0</v>
      </c>
      <c r="BD29" s="3">
        <f ca="1">Sheet1!BD218+Sheet1!BD219</f>
        <v>0</v>
      </c>
      <c r="BE29" s="3">
        <f ca="1">Sheet1!BE218+Sheet1!BE219</f>
        <v>0</v>
      </c>
      <c r="BF29" s="3" t="e">
        <f ca="1">Sheet1!BF218+Sheet1!BF219</f>
        <v>#DIV/0!</v>
      </c>
      <c r="BG29" s="3">
        <f ca="1">Sheet1!BG218+Sheet1!BG219</f>
        <v>0</v>
      </c>
      <c r="BH29" s="3">
        <f ca="1">Sheet1!BH218+Sheet1!BH219</f>
        <v>0</v>
      </c>
      <c r="BI29" s="3">
        <f ca="1">Sheet1!BI218+Sheet1!BI219</f>
        <v>0</v>
      </c>
      <c r="BJ29" s="3">
        <f ca="1">Sheet1!BJ218+Sheet1!BJ219</f>
        <v>0</v>
      </c>
      <c r="BK29" s="3">
        <f ca="1">Sheet1!BK218+Sheet1!BK219</f>
        <v>0</v>
      </c>
      <c r="BL29" s="3">
        <f ca="1">Sheet1!BL218+Sheet1!BL219</f>
        <v>0</v>
      </c>
      <c r="BM29" s="3">
        <f ca="1">Sheet1!BM218+Sheet1!BM219</f>
        <v>0</v>
      </c>
      <c r="BN29" s="3">
        <f ca="1">Sheet1!BN218+Sheet1!BN219</f>
        <v>0</v>
      </c>
      <c r="BO29" s="3">
        <f ca="1">Sheet1!BO218+Sheet1!BO219</f>
        <v>0</v>
      </c>
      <c r="BP29" s="3">
        <f ca="1">Sheet1!BP218+Sheet1!BP219</f>
        <v>0</v>
      </c>
      <c r="BQ29" s="3">
        <f ca="1">Sheet1!BQ218+Sheet1!BQ219</f>
        <v>0</v>
      </c>
      <c r="BR29" s="3" t="e">
        <f ca="1">Sheet1!BR218+Sheet1!BR219</f>
        <v>#DIV/0!</v>
      </c>
      <c r="BS29" s="3">
        <f ca="1">Sheet1!BS218+Sheet1!BS219</f>
        <v>0</v>
      </c>
      <c r="BT29" s="3">
        <f ca="1">Sheet1!BT218+Sheet1!BT219</f>
        <v>0</v>
      </c>
      <c r="BU29" s="3">
        <f ca="1">Sheet1!BU218+Sheet1!BU219</f>
        <v>0</v>
      </c>
      <c r="BV29" s="3">
        <f ca="1">Sheet1!BV218+Sheet1!BV219</f>
        <v>0</v>
      </c>
      <c r="BW29" s="3">
        <f ca="1">Sheet1!BW218+Sheet1!BW219</f>
        <v>0</v>
      </c>
      <c r="BX29" s="3">
        <f ca="1">Sheet1!BX218+Sheet1!BX219</f>
        <v>0</v>
      </c>
      <c r="BY29" s="3">
        <f ca="1">Sheet1!BY218+Sheet1!BY219</f>
        <v>0</v>
      </c>
      <c r="BZ29" s="3">
        <f ca="1">Sheet1!BZ218+Sheet1!BZ219</f>
        <v>0</v>
      </c>
      <c r="CA29" s="3">
        <f ca="1">Sheet1!CA218+Sheet1!CA219</f>
        <v>0</v>
      </c>
      <c r="CB29" s="3">
        <f ca="1">Sheet1!CB218+Sheet1!CB219</f>
        <v>0</v>
      </c>
      <c r="CC29" s="3">
        <f ca="1">Sheet1!CC218+Sheet1!CC219</f>
        <v>0</v>
      </c>
      <c r="CD29" s="3">
        <f ca="1">Sheet1!CD218+Sheet1!CD219</f>
        <v>0</v>
      </c>
      <c r="CE29" s="3">
        <f ca="1">Sheet1!CE218+Sheet1!CE219</f>
        <v>0</v>
      </c>
      <c r="CF29" s="3">
        <f ca="1">Sheet1!CF218+Sheet1!CF219</f>
        <v>0</v>
      </c>
      <c r="CG29" s="3">
        <f ca="1">Sheet1!CG218+Sheet1!CG219</f>
        <v>0</v>
      </c>
      <c r="CH29" s="3">
        <f>Sheet1!CH218+Sheet1!CH219</f>
        <v>0</v>
      </c>
      <c r="CI29" s="3">
        <f>Sheet1!CI218+Sheet1!CI219</f>
        <v>0</v>
      </c>
      <c r="CJ29" s="3">
        <f>Sheet1!CJ218+Sheet1!CJ219</f>
        <v>0</v>
      </c>
      <c r="CK29" s="3">
        <f>Sheet1!CK218+Sheet1!CK219</f>
        <v>0</v>
      </c>
      <c r="CL29" s="3">
        <f>Sheet1!CL218+Sheet1!CL219</f>
        <v>0</v>
      </c>
      <c r="CM29" s="3">
        <f>Sheet1!CM218+Sheet1!CM219</f>
        <v>0</v>
      </c>
      <c r="CN29" s="3">
        <f>Sheet1!CN218+Sheet1!CN219</f>
        <v>0</v>
      </c>
      <c r="CO29" s="3">
        <f>Sheet1!CO218+Sheet1!CO219</f>
        <v>0</v>
      </c>
      <c r="CP29" s="3">
        <f>Sheet1!CP218+Sheet1!CP219</f>
        <v>0</v>
      </c>
    </row>
    <row r="30" spans="1:94">
      <c r="A30" s="68" t="s">
        <v>277</v>
      </c>
      <c r="B30" t="s">
        <v>424</v>
      </c>
      <c r="D30" s="3">
        <f ca="1">'Capital Structure'!E46</f>
        <v>0</v>
      </c>
      <c r="E30" s="3">
        <f ca="1">'Capital Structure'!F46</f>
        <v>0</v>
      </c>
      <c r="F30" s="3">
        <f ca="1">'Capital Structure'!G46</f>
        <v>0</v>
      </c>
      <c r="G30" s="3">
        <f ca="1">'Capital Structure'!H46</f>
        <v>0</v>
      </c>
      <c r="H30" s="3">
        <f ca="1">'Capital Structure'!I46</f>
        <v>0</v>
      </c>
      <c r="I30" s="3">
        <f ca="1">'Capital Structure'!J46</f>
        <v>0</v>
      </c>
      <c r="J30" s="3">
        <f ca="1">'Capital Structure'!K46</f>
        <v>0</v>
      </c>
      <c r="K30" s="3">
        <f ca="1">'Capital Structure'!L46</f>
        <v>0</v>
      </c>
      <c r="L30" s="3">
        <f ca="1">'Capital Structure'!M46</f>
        <v>3822628.464059636</v>
      </c>
      <c r="M30" s="3">
        <f ca="1">'Capital Structure'!N46</f>
        <v>3822628.464059636</v>
      </c>
      <c r="N30" s="3">
        <f ca="1">'Capital Structure'!O46</f>
        <v>24173755.736786909</v>
      </c>
      <c r="O30" s="3">
        <f ca="1">'Capital Structure'!P46</f>
        <v>20305051.335093819</v>
      </c>
      <c r="P30" s="3">
        <f ca="1">'Capital Structure'!Q46</f>
        <v>0</v>
      </c>
      <c r="Q30" s="3">
        <f ca="1">'Capital Structure'!R46</f>
        <v>0</v>
      </c>
      <c r="R30" s="3">
        <f ca="1">'Capital Structure'!S46</f>
        <v>0</v>
      </c>
      <c r="S30" s="3">
        <f ca="1">'Capital Structure'!T46</f>
        <v>0</v>
      </c>
      <c r="T30" s="3">
        <f ca="1">'Capital Structure'!U46</f>
        <v>0</v>
      </c>
      <c r="U30" s="3">
        <f ca="1">'Capital Structure'!V46</f>
        <v>0</v>
      </c>
      <c r="V30" s="3">
        <f ca="1">'Capital Structure'!W46</f>
        <v>0</v>
      </c>
      <c r="W30" s="3">
        <f ca="1">'Capital Structure'!X46</f>
        <v>0</v>
      </c>
      <c r="X30" s="3">
        <f ca="1">'Capital Structure'!Y46</f>
        <v>0</v>
      </c>
      <c r="Y30" s="3">
        <f ca="1">'Capital Structure'!Z46</f>
        <v>0</v>
      </c>
      <c r="Z30" s="3">
        <f ca="1">'Capital Structure'!AA46</f>
        <v>0</v>
      </c>
      <c r="AA30" s="3">
        <f ca="1">'Capital Structure'!AB46</f>
        <v>0</v>
      </c>
      <c r="AB30" s="3">
        <f ca="1">'Capital Structure'!AC46</f>
        <v>0</v>
      </c>
      <c r="AC30" s="3">
        <f ca="1">'Capital Structure'!AD46</f>
        <v>0</v>
      </c>
      <c r="AD30" s="3">
        <f ca="1">'Capital Structure'!AE46</f>
        <v>0</v>
      </c>
      <c r="AE30" s="3">
        <f ca="1">'Capital Structure'!AF46</f>
        <v>0</v>
      </c>
      <c r="AF30" s="3">
        <f ca="1">'Capital Structure'!AG46</f>
        <v>0</v>
      </c>
      <c r="AG30" s="3">
        <f ca="1">'Capital Structure'!AH46</f>
        <v>0</v>
      </c>
      <c r="AH30" s="3">
        <f ca="1">'Capital Structure'!AI46</f>
        <v>0</v>
      </c>
      <c r="AI30" s="3">
        <f ca="1">'Capital Structure'!AJ46</f>
        <v>0</v>
      </c>
      <c r="AJ30" s="3">
        <f ca="1">'Capital Structure'!AK46</f>
        <v>0</v>
      </c>
      <c r="AK30" s="3">
        <f ca="1">'Capital Structure'!AL46</f>
        <v>0</v>
      </c>
      <c r="AL30" s="3">
        <f ca="1">'Capital Structure'!AM46</f>
        <v>0</v>
      </c>
      <c r="AM30" s="3">
        <f ca="1">'Capital Structure'!AN46</f>
        <v>0</v>
      </c>
      <c r="AN30" s="3">
        <f ca="1">'Capital Structure'!AO46</f>
        <v>0</v>
      </c>
      <c r="AO30" s="3">
        <f ca="1">'Capital Structure'!AP46</f>
        <v>0</v>
      </c>
      <c r="AP30" s="3">
        <f ca="1">'Capital Structure'!AQ46</f>
        <v>0</v>
      </c>
      <c r="AQ30" s="3">
        <f ca="1">'Capital Structure'!AR46</f>
        <v>0</v>
      </c>
      <c r="AR30" s="3">
        <f ca="1">'Capital Structure'!AS46</f>
        <v>0</v>
      </c>
      <c r="AS30" s="3">
        <f ca="1">'Capital Structure'!AT46</f>
        <v>0</v>
      </c>
      <c r="AT30" s="3">
        <f ca="1">'Capital Structure'!AU46</f>
        <v>0</v>
      </c>
      <c r="AU30" s="3">
        <f ca="1">'Capital Structure'!AV46</f>
        <v>0</v>
      </c>
      <c r="AV30" s="3">
        <f ca="1">'Capital Structure'!AW46</f>
        <v>0</v>
      </c>
      <c r="AW30" s="3">
        <f ca="1">'Capital Structure'!AX46</f>
        <v>0</v>
      </c>
      <c r="AX30" s="3">
        <f ca="1">'Capital Structure'!AY46</f>
        <v>0</v>
      </c>
      <c r="AY30" s="3">
        <f ca="1">'Capital Structure'!AZ46</f>
        <v>0</v>
      </c>
      <c r="AZ30" s="3">
        <f ca="1">'Capital Structure'!BA46</f>
        <v>0</v>
      </c>
      <c r="BA30" s="3" t="e">
        <f ca="1">'Capital Structure'!BB46</f>
        <v>#DIV/0!</v>
      </c>
      <c r="BB30" s="3">
        <f ca="1">'Capital Structure'!BC46</f>
        <v>0</v>
      </c>
      <c r="BC30" s="3">
        <f ca="1">'Capital Structure'!BD46</f>
        <v>0</v>
      </c>
      <c r="BD30" s="3">
        <f ca="1">'Capital Structure'!BE46</f>
        <v>0</v>
      </c>
      <c r="BE30" s="3">
        <f ca="1">'Capital Structure'!BF46</f>
        <v>0</v>
      </c>
      <c r="BF30" s="3" t="e">
        <f ca="1">'Capital Structure'!BG46</f>
        <v>#DIV/0!</v>
      </c>
      <c r="BG30" s="3">
        <f ca="1">'Capital Structure'!BH46</f>
        <v>0</v>
      </c>
      <c r="BH30" s="3">
        <f ca="1">'Capital Structure'!BI46</f>
        <v>0</v>
      </c>
      <c r="BI30" s="3">
        <f ca="1">'Capital Structure'!BJ46</f>
        <v>0</v>
      </c>
      <c r="BJ30" s="3">
        <f ca="1">'Capital Structure'!BK46</f>
        <v>0</v>
      </c>
      <c r="BK30" s="3">
        <f ca="1">'Capital Structure'!BL46</f>
        <v>0</v>
      </c>
      <c r="BL30" s="3">
        <f ca="1">'Capital Structure'!BM46</f>
        <v>0</v>
      </c>
      <c r="BM30" s="3">
        <f ca="1">'Capital Structure'!BN46</f>
        <v>0</v>
      </c>
      <c r="BN30" s="3">
        <f ca="1">'Capital Structure'!BO46</f>
        <v>0</v>
      </c>
      <c r="BO30" s="3">
        <f ca="1">'Capital Structure'!BP46</f>
        <v>0</v>
      </c>
      <c r="BP30" s="3">
        <f ca="1">'Capital Structure'!BQ46</f>
        <v>0</v>
      </c>
      <c r="BQ30" s="3">
        <f ca="1">'Capital Structure'!BR46</f>
        <v>0</v>
      </c>
      <c r="BR30" s="3">
        <f ca="1">'Capital Structure'!BS46</f>
        <v>0</v>
      </c>
      <c r="BS30" s="3">
        <f ca="1">'Capital Structure'!BT46</f>
        <v>0</v>
      </c>
      <c r="BT30" s="3">
        <f ca="1">'Capital Structure'!BU46</f>
        <v>0</v>
      </c>
      <c r="BU30" s="3">
        <f>'Capital Structure'!BV46</f>
        <v>0</v>
      </c>
      <c r="BV30" s="3">
        <f>'Capital Structure'!BW46</f>
        <v>0</v>
      </c>
      <c r="BW30" s="3">
        <f>'Capital Structure'!BX46</f>
        <v>0</v>
      </c>
      <c r="BX30" s="3">
        <f>'Capital Structure'!BY46</f>
        <v>0</v>
      </c>
      <c r="BY30" s="3">
        <f>'Capital Structure'!BZ46</f>
        <v>69971512.790242344</v>
      </c>
      <c r="BZ30" s="3">
        <f>'Capital Structure'!CA46</f>
        <v>0</v>
      </c>
      <c r="CA30" s="3">
        <f>'Capital Structure'!CB46</f>
        <v>93337906.086587623</v>
      </c>
      <c r="CB30" s="3">
        <f>'Capital Structure'!CC46</f>
        <v>0</v>
      </c>
      <c r="CC30" s="3">
        <f>'Capital Structure'!CD46</f>
        <v>0</v>
      </c>
      <c r="CD30" s="3">
        <f>'Capital Structure'!CE46</f>
        <v>0</v>
      </c>
      <c r="CE30" s="3">
        <f>'Capital Structure'!CF46</f>
        <v>0</v>
      </c>
      <c r="CF30" s="3">
        <f>'Capital Structure'!CG46</f>
        <v>0</v>
      </c>
      <c r="CG30" s="3">
        <f>'Capital Structure'!CH46</f>
        <v>0</v>
      </c>
      <c r="CH30" s="3">
        <f>'Capital Structure'!CI46</f>
        <v>0</v>
      </c>
      <c r="CI30" s="3">
        <f>'Capital Structure'!CJ46</f>
        <v>0</v>
      </c>
      <c r="CJ30" s="3">
        <f>'Capital Structure'!CK46</f>
        <v>0</v>
      </c>
      <c r="CK30" s="3">
        <f>'Capital Structure'!CL46</f>
        <v>0</v>
      </c>
      <c r="CL30" s="3">
        <f>'Capital Structure'!CM46</f>
        <v>0</v>
      </c>
      <c r="CM30" s="3" t="e">
        <f ca="1">'Capital Structure'!CN46</f>
        <v>#DIV/0!</v>
      </c>
      <c r="CN30" s="3">
        <f>'Capital Structure'!CO46</f>
        <v>0</v>
      </c>
      <c r="CO30" s="3">
        <f>'Capital Structure'!CP46</f>
        <v>0</v>
      </c>
      <c r="CP30" s="3">
        <f>'Capital Structure'!CQ46</f>
        <v>0</v>
      </c>
    </row>
    <row r="31" spans="1:94">
      <c r="A31" s="72" t="s">
        <v>267</v>
      </c>
      <c r="B31" t="s">
        <v>113</v>
      </c>
      <c r="D31" s="3">
        <f ca="1">Sheet1!D237</f>
        <v>0</v>
      </c>
      <c r="E31" s="3">
        <f ca="1">Sheet1!E237+Sheet2!E237</f>
        <v>0</v>
      </c>
      <c r="F31" s="3">
        <f ca="1">Sheet1!F237+Sheet2!F237</f>
        <v>0</v>
      </c>
      <c r="G31" s="3">
        <f ca="1">Sheet1!G237+Sheet2!G237</f>
        <v>0</v>
      </c>
      <c r="H31" s="3">
        <f ca="1">Sheet1!H237+Sheet2!H237</f>
        <v>0</v>
      </c>
      <c r="I31" s="3">
        <f ca="1">Sheet1!I237+Sheet2!I237</f>
        <v>0</v>
      </c>
      <c r="J31" s="3">
        <f ca="1">Sheet1!J237+Sheet2!J237</f>
        <v>0</v>
      </c>
      <c r="K31" s="3">
        <f ca="1">Sheet1!K237+Sheet2!K237</f>
        <v>0</v>
      </c>
      <c r="L31" s="3">
        <f ca="1">Sheet1!L237+Sheet2!L237</f>
        <v>0</v>
      </c>
      <c r="M31" s="3">
        <f ca="1">Sheet1!M237+Sheet2!M237</f>
        <v>0</v>
      </c>
      <c r="N31" s="3">
        <f ca="1">Sheet1!N237+Sheet2!N237</f>
        <v>0</v>
      </c>
      <c r="O31" s="3">
        <f ca="1">Sheet1!O237+Sheet2!O237</f>
        <v>0</v>
      </c>
      <c r="P31" s="3">
        <f ca="1">Sheet1!P237+Sheet2!P237</f>
        <v>0</v>
      </c>
      <c r="Q31" s="3">
        <f ca="1">Sheet1!Q237+Sheet2!Q237</f>
        <v>0</v>
      </c>
      <c r="R31" s="3">
        <f ca="1">Sheet1!R237+Sheet2!R237</f>
        <v>0</v>
      </c>
      <c r="S31" s="3">
        <f ca="1">Sheet1!S237+Sheet2!S237</f>
        <v>0</v>
      </c>
      <c r="T31" s="3">
        <f ca="1">Sheet1!T237+Sheet2!T237</f>
        <v>0</v>
      </c>
      <c r="U31" s="3">
        <f ca="1">Sheet1!U237+Sheet2!U237</f>
        <v>0</v>
      </c>
      <c r="V31" s="3">
        <f ca="1">Sheet1!V237+Sheet2!V237</f>
        <v>21510000</v>
      </c>
      <c r="W31" s="3">
        <f ca="1">Sheet1!W237+Sheet2!W237</f>
        <v>0</v>
      </c>
      <c r="X31" s="3">
        <f ca="1">Sheet1!X237+Sheet2!X237</f>
        <v>25049977.199999999</v>
      </c>
      <c r="Y31" s="3">
        <f ca="1">Sheet1!Y237+Sheet2!Y237</f>
        <v>0</v>
      </c>
      <c r="Z31" s="3">
        <f ca="1">Sheet1!Z237+Sheet2!Z237</f>
        <v>0</v>
      </c>
      <c r="AA31" s="3">
        <f ca="1">Sheet1!AA237+Sheet2!AA237</f>
        <v>2850000</v>
      </c>
      <c r="AB31" s="3">
        <f ca="1">Sheet1!AB237+Sheet2!AB237</f>
        <v>2850000</v>
      </c>
      <c r="AC31" s="3">
        <f ca="1">Sheet1!AC237+Sheet2!AC237</f>
        <v>5224996.1999999993</v>
      </c>
      <c r="AD31" s="3">
        <f ca="1">Sheet1!AD237+Sheet2!AD237</f>
        <v>5224996.1999999993</v>
      </c>
      <c r="AE31" s="3">
        <f ca="1">Sheet1!AE237+Sheet2!AE237</f>
        <v>5224996.1999999993</v>
      </c>
      <c r="AF31" s="3">
        <f ca="1">Sheet1!AF237+Sheet2!AF237</f>
        <v>5224996.1999999993</v>
      </c>
      <c r="AG31" s="3">
        <f ca="1">Sheet1!AG237+Sheet2!AG237</f>
        <v>5224996.1999999993</v>
      </c>
      <c r="AH31" s="3">
        <f ca="1">Sheet1!AH237+Sheet2!AH237</f>
        <v>5225041.8000000026</v>
      </c>
      <c r="AI31" s="3">
        <f ca="1">Sheet1!AI237+Sheet2!AI237</f>
        <v>5421426</v>
      </c>
      <c r="AJ31" s="3">
        <f ca="1">Sheet1!AJ237+Sheet2!AJ237</f>
        <v>5271426</v>
      </c>
      <c r="AK31" s="3">
        <f ca="1">Sheet1!AK237+Sheet2!AK237</f>
        <v>5271426</v>
      </c>
      <c r="AL31" s="3">
        <f ca="1">Sheet1!AL237+Sheet2!AL237</f>
        <v>5271426</v>
      </c>
      <c r="AM31" s="3">
        <f ca="1">Sheet1!AM237+Sheet2!AM237</f>
        <v>5271426</v>
      </c>
      <c r="AN31" s="3">
        <f ca="1">Sheet1!AN237+Sheet2!AN237</f>
        <v>5271426</v>
      </c>
      <c r="AO31" s="3">
        <f ca="1">Sheet1!AO237+Sheet2!AO237</f>
        <v>5271426</v>
      </c>
      <c r="AP31" s="3">
        <f ca="1">Sheet1!AP237+Sheet2!AP237</f>
        <v>2700000</v>
      </c>
      <c r="AQ31" s="3">
        <f ca="1">Sheet1!AQ237+Sheet2!AQ237</f>
        <v>2700000</v>
      </c>
      <c r="AR31" s="3">
        <f ca="1">Sheet1!AR237+Sheet2!AR237</f>
        <v>0</v>
      </c>
      <c r="AS31" s="3">
        <f ca="1">Sheet1!AS237+Sheet2!AS237</f>
        <v>0</v>
      </c>
      <c r="AT31" s="3">
        <f ca="1">Sheet1!AT237+Sheet2!AT237</f>
        <v>0</v>
      </c>
      <c r="AU31" s="3">
        <f ca="1">Sheet1!AU237+Sheet2!AU237</f>
        <v>0</v>
      </c>
      <c r="AV31" s="3">
        <f ca="1">Sheet1!AV237+Sheet2!AV237</f>
        <v>0</v>
      </c>
      <c r="AW31" s="3">
        <f ca="1">Sheet1!AW237+Sheet2!AW237</f>
        <v>0</v>
      </c>
      <c r="AX31" s="3">
        <f ca="1">Sheet1!AX237+Sheet2!AX237</f>
        <v>0</v>
      </c>
      <c r="AY31" s="3">
        <f ca="1">Sheet1!AY237+Sheet2!AY237</f>
        <v>0</v>
      </c>
      <c r="AZ31" s="3">
        <f ca="1">Sheet1!AZ237+Sheet2!AZ237</f>
        <v>0</v>
      </c>
      <c r="BA31" s="3">
        <f ca="1">Sheet1!BA237+Sheet2!BA237</f>
        <v>0</v>
      </c>
      <c r="BB31" s="3">
        <f ca="1">Sheet1!BB237+Sheet2!BB237</f>
        <v>0</v>
      </c>
      <c r="BC31" s="3">
        <f ca="1">Sheet1!BC237+Sheet2!BC237</f>
        <v>0</v>
      </c>
      <c r="BD31" s="3">
        <f ca="1">Sheet1!BD237+Sheet2!BD237</f>
        <v>0</v>
      </c>
      <c r="BE31" s="3">
        <f ca="1">Sheet1!BE237+Sheet2!BE237</f>
        <v>0</v>
      </c>
      <c r="BF31" s="3">
        <f ca="1">Sheet1!BF237+Sheet2!BF237</f>
        <v>0</v>
      </c>
      <c r="BG31" s="3">
        <f ca="1">Sheet1!BG237+Sheet2!BG237</f>
        <v>0</v>
      </c>
      <c r="BH31" s="3">
        <f ca="1">Sheet1!BH237+Sheet2!BH237</f>
        <v>0</v>
      </c>
      <c r="BI31" s="3">
        <f ca="1">Sheet1!BI237+Sheet2!BI237</f>
        <v>0</v>
      </c>
      <c r="BJ31" s="3">
        <f ca="1">Sheet1!BJ237+Sheet2!BJ237</f>
        <v>0</v>
      </c>
      <c r="BK31" s="3">
        <f ca="1">Sheet1!BK237+Sheet2!BK237</f>
        <v>0</v>
      </c>
      <c r="BL31" s="3">
        <f ca="1">Sheet1!BL237+Sheet2!BL237</f>
        <v>0</v>
      </c>
      <c r="BM31" s="3">
        <f ca="1">Sheet1!BM237+Sheet2!BM237</f>
        <v>0</v>
      </c>
      <c r="BN31" s="3">
        <f ca="1">Sheet1!BN237+Sheet2!BN237</f>
        <v>0</v>
      </c>
      <c r="BO31" s="3">
        <f ca="1">Sheet1!BO237+Sheet2!BO237</f>
        <v>0</v>
      </c>
      <c r="BP31" s="3">
        <f ca="1">Sheet1!BP237+Sheet2!BP237</f>
        <v>0</v>
      </c>
      <c r="BQ31" s="3">
        <f ca="1">Sheet1!BQ237+Sheet2!BQ237</f>
        <v>0</v>
      </c>
      <c r="BR31" s="3">
        <f>Sheet1!BR237+Sheet2!BR237</f>
        <v>0</v>
      </c>
      <c r="BS31" s="3">
        <f>Sheet1!BS237+Sheet2!BS237</f>
        <v>0</v>
      </c>
      <c r="BT31" s="3">
        <f>Sheet1!BT237+Sheet2!BT237</f>
        <v>0</v>
      </c>
      <c r="BU31" s="3">
        <f>Sheet1!BU237+Sheet2!BU237</f>
        <v>0</v>
      </c>
      <c r="BV31" s="3">
        <f>Sheet1!BV237+Sheet2!BV237</f>
        <v>0</v>
      </c>
      <c r="BW31" s="3">
        <f>Sheet1!BW237+Sheet2!BW237</f>
        <v>0</v>
      </c>
      <c r="BX31" s="3">
        <f>Sheet1!BX237+Sheet2!BX237</f>
        <v>0</v>
      </c>
      <c r="BY31" s="3">
        <f>Sheet1!BY237+Sheet2!BY237</f>
        <v>0</v>
      </c>
      <c r="BZ31" s="3">
        <f>Sheet1!BZ237+Sheet2!BZ237</f>
        <v>0</v>
      </c>
      <c r="CA31" s="3">
        <f>Sheet1!CA237+Sheet2!CA237</f>
        <v>0</v>
      </c>
      <c r="CB31" s="3">
        <f>Sheet1!CB237+Sheet2!CB237</f>
        <v>0</v>
      </c>
      <c r="CC31" s="3">
        <f>Sheet1!CC237+Sheet2!CC237</f>
        <v>0</v>
      </c>
      <c r="CD31" s="3">
        <f>Sheet1!CD237+Sheet2!CD237</f>
        <v>0</v>
      </c>
      <c r="CE31" s="3">
        <f>Sheet1!CE237+Sheet2!CE237</f>
        <v>0</v>
      </c>
      <c r="CF31" s="3">
        <f>Sheet1!CF237+Sheet2!CF237</f>
        <v>0</v>
      </c>
      <c r="CG31" s="3">
        <f>Sheet1!CG237+Sheet2!CG237</f>
        <v>0</v>
      </c>
      <c r="CH31" s="3">
        <f>Sheet1!CH237+Sheet2!CH237</f>
        <v>0</v>
      </c>
      <c r="CI31" s="3">
        <f>Sheet1!CI237+Sheet2!CI237</f>
        <v>0</v>
      </c>
      <c r="CJ31" s="3">
        <f>Sheet1!CJ237+Sheet2!CJ237</f>
        <v>0</v>
      </c>
      <c r="CK31" s="3">
        <f>Sheet1!CK237+Sheet2!CK237</f>
        <v>0</v>
      </c>
      <c r="CL31" s="3">
        <f>Sheet1!CL237+Sheet2!CL237</f>
        <v>0</v>
      </c>
      <c r="CM31" s="3">
        <f>Sheet1!CM237+Sheet2!CM237</f>
        <v>0</v>
      </c>
      <c r="CN31" s="3">
        <f>Sheet1!CN237+Sheet2!CN237</f>
        <v>0</v>
      </c>
      <c r="CO31" s="3">
        <f>Sheet1!CO237+Sheet2!CO237</f>
        <v>0</v>
      </c>
      <c r="CP31" s="3">
        <f>Sheet1!CP237+Sheet2!CP237</f>
        <v>0</v>
      </c>
    </row>
    <row r="32" spans="1:94">
      <c r="A3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16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</row>
    <row r="33" spans="1:94">
      <c r="A33" s="70" t="s">
        <v>278</v>
      </c>
      <c r="D33" s="3">
        <f ca="1">D4-D9</f>
        <v>-41217761.666666664</v>
      </c>
      <c r="E33" s="3">
        <f t="shared" ref="E33:BP33" ca="1" si="4">E4-E9</f>
        <v>5743422.3279152699</v>
      </c>
      <c r="F33" s="3">
        <f t="shared" ca="1" si="4"/>
        <v>8349625.5279152691</v>
      </c>
      <c r="G33" s="3">
        <f t="shared" ca="1" si="4"/>
        <v>11656001.144169455</v>
      </c>
      <c r="H33" s="3">
        <f t="shared" ca="1" si="4"/>
        <v>-5238488.3166666673</v>
      </c>
      <c r="I33" s="3">
        <f t="shared" ca="1" si="4"/>
        <v>-5238488.3166666673</v>
      </c>
      <c r="J33" s="3">
        <f t="shared" ca="1" si="4"/>
        <v>-2156855.5893939398</v>
      </c>
      <c r="K33" s="3">
        <f t="shared" ca="1" si="4"/>
        <v>-2156855.5893939398</v>
      </c>
      <c r="L33" s="3">
        <f t="shared" ca="1" si="4"/>
        <v>-61034.962544484064</v>
      </c>
      <c r="M33" s="3">
        <f t="shared" ca="1" si="4"/>
        <v>-61034.962544484064</v>
      </c>
      <c r="N33" s="3">
        <f t="shared" ca="1" si="4"/>
        <v>-683998.59890812263</v>
      </c>
      <c r="O33" s="3">
        <f t="shared" ca="1" si="4"/>
        <v>3184705.8027849682</v>
      </c>
      <c r="P33" s="3">
        <f t="shared" ca="1" si="4"/>
        <v>23489757.137878787</v>
      </c>
      <c r="Q33" s="166">
        <f t="shared" ca="1" si="4"/>
        <v>23489757.137878787</v>
      </c>
      <c r="R33" s="3">
        <f t="shared" ca="1" si="4"/>
        <v>23489757.137878787</v>
      </c>
      <c r="S33" s="3">
        <f t="shared" ca="1" si="4"/>
        <v>23489757.137878787</v>
      </c>
      <c r="T33" s="3">
        <f t="shared" ca="1" si="4"/>
        <v>27184863.046969701</v>
      </c>
      <c r="U33" s="3">
        <f t="shared" ca="1" si="4"/>
        <v>27184863.046969701</v>
      </c>
      <c r="V33" s="3">
        <f t="shared" ca="1" si="4"/>
        <v>22635603.72878788</v>
      </c>
      <c r="W33" s="3">
        <f t="shared" ca="1" si="4"/>
        <v>49358010.128787883</v>
      </c>
      <c r="X33" s="3">
        <f t="shared" ca="1" si="4"/>
        <v>47963562.474242419</v>
      </c>
      <c r="Y33" s="3">
        <f t="shared" ca="1" si="4"/>
        <v>73013539.674242422</v>
      </c>
      <c r="Z33" s="3">
        <f t="shared" ca="1" si="4"/>
        <v>73013539.674242422</v>
      </c>
      <c r="AA33" s="3">
        <f t="shared" ca="1" si="4"/>
        <v>70163539.674242422</v>
      </c>
      <c r="AB33" s="3">
        <f t="shared" ca="1" si="4"/>
        <v>70163539.674242422</v>
      </c>
      <c r="AC33" s="3">
        <f t="shared" ca="1" si="4"/>
        <v>67788543.474242419</v>
      </c>
      <c r="AD33" s="3">
        <f t="shared" ca="1" si="4"/>
        <v>67788543.474242419</v>
      </c>
      <c r="AE33" s="3">
        <f t="shared" ca="1" si="4"/>
        <v>67788543.474242419</v>
      </c>
      <c r="AF33" s="3">
        <f t="shared" ca="1" si="4"/>
        <v>79259637.792424232</v>
      </c>
      <c r="AG33" s="3">
        <f t="shared" ca="1" si="4"/>
        <v>79259637.792424232</v>
      </c>
      <c r="AH33" s="3">
        <f t="shared" ca="1" si="4"/>
        <v>78574586.51060605</v>
      </c>
      <c r="AI33" s="3">
        <f t="shared" ca="1" si="4"/>
        <v>78378202.310606062</v>
      </c>
      <c r="AJ33" s="3">
        <f t="shared" ca="1" si="4"/>
        <v>76244850.037878782</v>
      </c>
      <c r="AK33" s="3">
        <f t="shared" ca="1" si="4"/>
        <v>76244850.037878782</v>
      </c>
      <c r="AL33" s="3">
        <f t="shared" ca="1" si="4"/>
        <v>76244850.037878782</v>
      </c>
      <c r="AM33" s="3">
        <f t="shared" ca="1" si="4"/>
        <v>76244850.037878782</v>
      </c>
      <c r="AN33" s="3">
        <f t="shared" ca="1" si="4"/>
        <v>69824781.856060594</v>
      </c>
      <c r="AO33" s="3">
        <f t="shared" ca="1" si="4"/>
        <v>69824781.856060594</v>
      </c>
      <c r="AP33" s="3">
        <f t="shared" ca="1" si="4"/>
        <v>60066105.583333328</v>
      </c>
      <c r="AQ33" s="3">
        <f t="shared" ca="1" si="4"/>
        <v>60066105.583333328</v>
      </c>
      <c r="AR33" s="3">
        <f t="shared" ca="1" si="4"/>
        <v>81524088.537878782</v>
      </c>
      <c r="AS33" s="3">
        <f t="shared" ca="1" si="4"/>
        <v>20524088.537878785</v>
      </c>
      <c r="AT33" s="3">
        <f t="shared" ca="1" si="4"/>
        <v>20524088.537878785</v>
      </c>
      <c r="AU33" s="3">
        <f t="shared" ca="1" si="4"/>
        <v>20524088.537878785</v>
      </c>
      <c r="AV33" s="3">
        <f t="shared" ca="1" si="4"/>
        <v>20524088.537878785</v>
      </c>
      <c r="AW33" s="3">
        <f t="shared" ca="1" si="4"/>
        <v>20524088.537878785</v>
      </c>
      <c r="AX33" s="3">
        <f t="shared" ca="1" si="4"/>
        <v>20524088.537878785</v>
      </c>
      <c r="AY33" s="3">
        <f t="shared" ca="1" si="4"/>
        <v>20524088.537878785</v>
      </c>
      <c r="AZ33" s="3">
        <f t="shared" ca="1" si="4"/>
        <v>0</v>
      </c>
      <c r="BA33" s="3" t="e">
        <f t="shared" ca="1" si="4"/>
        <v>#DIV/0!</v>
      </c>
      <c r="BB33" s="3" t="e">
        <f t="shared" ca="1" si="4"/>
        <v>#DIV/0!</v>
      </c>
      <c r="BC33" s="3" t="e">
        <f t="shared" ca="1" si="4"/>
        <v>#DIV/0!</v>
      </c>
      <c r="BD33" s="3">
        <f t="shared" ca="1" si="4"/>
        <v>3392307.6923076925</v>
      </c>
      <c r="BE33" s="3">
        <f t="shared" ca="1" si="4"/>
        <v>3392307.6923076925</v>
      </c>
      <c r="BF33" s="3" t="e">
        <f t="shared" ca="1" si="4"/>
        <v>#DIV/0!</v>
      </c>
      <c r="BG33" s="3">
        <f t="shared" ca="1" si="4"/>
        <v>3392307.6923076925</v>
      </c>
      <c r="BH33" s="3">
        <f t="shared" ca="1" si="4"/>
        <v>3392307.6923076925</v>
      </c>
      <c r="BI33" s="3">
        <f t="shared" ca="1" si="4"/>
        <v>3392307.6923076925</v>
      </c>
      <c r="BJ33" s="3">
        <f t="shared" ca="1" si="4"/>
        <v>3392307.6923076925</v>
      </c>
      <c r="BK33" s="3">
        <f t="shared" ca="1" si="4"/>
        <v>3392307.6923076925</v>
      </c>
      <c r="BL33" s="3">
        <f t="shared" ca="1" si="4"/>
        <v>3392307.6923076925</v>
      </c>
      <c r="BM33" s="3">
        <f t="shared" ca="1" si="4"/>
        <v>3392307.6923076925</v>
      </c>
      <c r="BN33" s="3">
        <f t="shared" ca="1" si="4"/>
        <v>3392307.6923076925</v>
      </c>
      <c r="BO33" s="3">
        <f t="shared" ca="1" si="4"/>
        <v>3392307.6923076925</v>
      </c>
      <c r="BP33" s="3">
        <f t="shared" ca="1" si="4"/>
        <v>3392307.6923076925</v>
      </c>
      <c r="BQ33" s="3">
        <f t="shared" ref="BQ33:BV33" ca="1" si="5">BQ4-BQ9</f>
        <v>3392307.6923076925</v>
      </c>
      <c r="BR33" s="3" t="e">
        <f t="shared" ca="1" si="5"/>
        <v>#DIV/0!</v>
      </c>
      <c r="BS33" s="3">
        <f t="shared" ca="1" si="5"/>
        <v>3392307.6923076925</v>
      </c>
      <c r="BT33" s="3">
        <f t="shared" ca="1" si="5"/>
        <v>3392307.6923076925</v>
      </c>
      <c r="BU33" s="3">
        <f t="shared" ca="1" si="5"/>
        <v>3392307.6923076925</v>
      </c>
      <c r="BV33" s="3">
        <f t="shared" ca="1" si="5"/>
        <v>3392307.6923076925</v>
      </c>
      <c r="BW33" s="3">
        <f ca="1">BW4-BW9</f>
        <v>3392307.6923076925</v>
      </c>
      <c r="BX33" s="3">
        <f t="shared" ref="BX33:CP33" ca="1" si="6">BX4-BX9</f>
        <v>3392307.6923076925</v>
      </c>
      <c r="BY33" s="3">
        <f t="shared" ca="1" si="6"/>
        <v>-66579205.097934648</v>
      </c>
      <c r="BZ33" s="3">
        <f t="shared" ca="1" si="6"/>
        <v>3392307.6923076361</v>
      </c>
      <c r="CA33" s="3">
        <f t="shared" ca="1" si="6"/>
        <v>-93337906.086587623</v>
      </c>
      <c r="CB33" s="3">
        <f t="shared" ca="1" si="6"/>
        <v>0</v>
      </c>
      <c r="CC33" s="3">
        <f t="shared" ca="1" si="6"/>
        <v>0</v>
      </c>
      <c r="CD33" s="3">
        <f t="shared" ca="1" si="6"/>
        <v>0</v>
      </c>
      <c r="CE33" s="3">
        <f t="shared" ca="1" si="6"/>
        <v>0</v>
      </c>
      <c r="CF33" s="3">
        <f t="shared" ca="1" si="6"/>
        <v>0</v>
      </c>
      <c r="CG33" s="3">
        <f t="shared" ca="1" si="6"/>
        <v>0</v>
      </c>
      <c r="CH33" s="3">
        <f t="shared" si="6"/>
        <v>0</v>
      </c>
      <c r="CI33" s="3">
        <f t="shared" si="6"/>
        <v>0</v>
      </c>
      <c r="CJ33" s="3">
        <f t="shared" si="6"/>
        <v>0</v>
      </c>
      <c r="CK33" s="3">
        <f t="shared" si="6"/>
        <v>0</v>
      </c>
      <c r="CL33" s="3">
        <f t="shared" si="6"/>
        <v>0</v>
      </c>
      <c r="CM33" s="3" t="e">
        <f t="shared" ca="1" si="6"/>
        <v>#DIV/0!</v>
      </c>
      <c r="CN33" s="3">
        <f t="shared" si="6"/>
        <v>0</v>
      </c>
      <c r="CO33" s="3">
        <f t="shared" si="6"/>
        <v>0</v>
      </c>
      <c r="CP33" s="3">
        <f t="shared" si="6"/>
        <v>0</v>
      </c>
    </row>
    <row r="34" spans="1:94">
      <c r="A34" s="70" t="s">
        <v>279</v>
      </c>
      <c r="D34" s="3">
        <f ca="1">SUM($D$33:D33)</f>
        <v>-41217761.666666664</v>
      </c>
      <c r="E34" s="3">
        <f ca="1">SUM($D$33:E33)</f>
        <v>-35474339.338751391</v>
      </c>
      <c r="F34" s="3">
        <f ca="1">SUM($D$33:F33)</f>
        <v>-27124713.810836121</v>
      </c>
      <c r="G34" s="3">
        <f ca="1">SUM($D$33:G33)</f>
        <v>-15468712.666666666</v>
      </c>
      <c r="H34" s="3">
        <f ca="1">SUM($D$33:H33)</f>
        <v>-20707200.983333334</v>
      </c>
      <c r="I34" s="3">
        <f ca="1">SUM($D$33:I33)</f>
        <v>-25945689.300000001</v>
      </c>
      <c r="J34" s="3">
        <f ca="1">SUM($D$33:J33)</f>
        <v>-28102544.889393941</v>
      </c>
      <c r="K34" s="3">
        <f ca="1">SUM($D$33:K33)</f>
        <v>-30259400.47878788</v>
      </c>
      <c r="L34" s="3">
        <f ca="1">SUM($D$33:L33)</f>
        <v>-30320435.441332363</v>
      </c>
      <c r="M34" s="3">
        <f ca="1">SUM($D$33:M33)</f>
        <v>-30381470.403876849</v>
      </c>
      <c r="N34" s="3">
        <f ca="1">SUM($D$33:N33)</f>
        <v>-31065469.002784971</v>
      </c>
      <c r="O34" s="3">
        <f ca="1">SUM($D$33:O33)</f>
        <v>-27880763.200000003</v>
      </c>
      <c r="P34" s="3">
        <f ca="1">SUM($D$33:P33)</f>
        <v>-4391006.0621212162</v>
      </c>
      <c r="Q34" s="166">
        <f ca="1">SUM($D$33:Q33)</f>
        <v>19098751.075757571</v>
      </c>
      <c r="R34" s="3">
        <f ca="1">SUM($D$33:R33)</f>
        <v>42588508.213636354</v>
      </c>
      <c r="S34" s="3">
        <f ca="1">SUM($D$33:S33)</f>
        <v>66078265.351515144</v>
      </c>
      <c r="T34" s="3">
        <f ca="1">SUM($D$33:T33)</f>
        <v>93263128.398484841</v>
      </c>
      <c r="U34" s="3">
        <f ca="1">SUM($D$33:U33)</f>
        <v>120447991.44545454</v>
      </c>
      <c r="V34" s="3">
        <f ca="1">SUM($D$33:V33)</f>
        <v>143083595.17424241</v>
      </c>
      <c r="W34" s="3">
        <f ca="1">SUM($D$33:W33)</f>
        <v>192441605.30303028</v>
      </c>
      <c r="X34" s="3">
        <f ca="1">SUM($D$33:X33)</f>
        <v>240405167.7772727</v>
      </c>
      <c r="Y34" s="3">
        <f ca="1">SUM($D$33:Y33)</f>
        <v>313418707.45151514</v>
      </c>
      <c r="Z34" s="3">
        <f ca="1">SUM($D$33:Z33)</f>
        <v>386432247.12575758</v>
      </c>
      <c r="AA34" s="3">
        <f ca="1">SUM($D$33:AA33)</f>
        <v>456595786.80000001</v>
      </c>
      <c r="AB34" s="3">
        <f ca="1">SUM($D$33:AB33)</f>
        <v>526759326.47424245</v>
      </c>
      <c r="AC34" s="3">
        <f ca="1">SUM($D$33:AC33)</f>
        <v>594547869.9484849</v>
      </c>
      <c r="AD34" s="3">
        <f ca="1">SUM($D$33:AD33)</f>
        <v>662336413.42272735</v>
      </c>
      <c r="AE34" s="3">
        <f ca="1">SUM($D$33:AE33)</f>
        <v>730124956.8969698</v>
      </c>
      <c r="AF34" s="3">
        <f ca="1">SUM($D$33:AF33)</f>
        <v>809384594.689394</v>
      </c>
      <c r="AG34" s="3">
        <f ca="1">SUM($D$33:AG33)</f>
        <v>888644232.4818182</v>
      </c>
      <c r="AH34" s="3">
        <f ca="1">SUM($D$33:AH33)</f>
        <v>967218818.99242425</v>
      </c>
      <c r="AI34" s="3">
        <f ca="1">SUM($D$33:AI33)</f>
        <v>1045597021.3030303</v>
      </c>
      <c r="AJ34" s="3">
        <f ca="1">SUM($D$33:AJ33)</f>
        <v>1121841871.340909</v>
      </c>
      <c r="AK34" s="3">
        <f ca="1">SUM($D$33:AK33)</f>
        <v>1198086721.3787878</v>
      </c>
      <c r="AL34" s="3">
        <f ca="1">SUM($D$33:AL33)</f>
        <v>1274331571.4166665</v>
      </c>
      <c r="AM34" s="3">
        <f ca="1">SUM($D$33:AM33)</f>
        <v>1350576421.4545453</v>
      </c>
      <c r="AN34" s="3">
        <f ca="1">SUM($D$33:AN33)</f>
        <v>1420401203.3106058</v>
      </c>
      <c r="AO34" s="3">
        <f ca="1">SUM($D$33:AO33)</f>
        <v>1490225985.1666663</v>
      </c>
      <c r="AP34" s="3">
        <f ca="1">SUM($D$33:AP33)</f>
        <v>1550292090.7499995</v>
      </c>
      <c r="AQ34" s="3">
        <f ca="1">SUM($D$33:AQ33)</f>
        <v>1610358196.3333328</v>
      </c>
      <c r="AR34" s="3">
        <f ca="1">SUM($D$33:AR33)</f>
        <v>1691882284.8712115</v>
      </c>
      <c r="AS34" s="3">
        <f ca="1">SUM($D$33:AS33)</f>
        <v>1712406373.4090903</v>
      </c>
      <c r="AT34" s="3">
        <f ca="1">SUM($D$33:AT33)</f>
        <v>1732930461.946969</v>
      </c>
      <c r="AU34" s="3">
        <f ca="1">SUM($D$33:AU33)</f>
        <v>1753454550.4848478</v>
      </c>
      <c r="AV34" s="3">
        <f ca="1">SUM($D$33:AV33)</f>
        <v>1773978639.0227265</v>
      </c>
      <c r="AW34" s="3">
        <f ca="1">SUM($D$33:AW33)</f>
        <v>1794502727.5606053</v>
      </c>
      <c r="AX34" s="3">
        <f ca="1">SUM($D$33:AX33)</f>
        <v>1815026816.098484</v>
      </c>
      <c r="AY34" s="3">
        <f ca="1">SUM($D$33:AY33)</f>
        <v>1835550904.6363628</v>
      </c>
      <c r="AZ34" s="3">
        <f ca="1">SUM($D$33:AZ33)</f>
        <v>1835550904.6363628</v>
      </c>
      <c r="BA34" s="3" t="e">
        <f ca="1">SUM($D$33:BA33)</f>
        <v>#DIV/0!</v>
      </c>
      <c r="BB34" s="3" t="e">
        <f ca="1">SUM($D$33:BB33)</f>
        <v>#DIV/0!</v>
      </c>
      <c r="BC34" s="3" t="e">
        <f ca="1">SUM($D$33:BC33)</f>
        <v>#DIV/0!</v>
      </c>
      <c r="BD34" s="3" t="e">
        <f ca="1">SUM($D$33:BD33)</f>
        <v>#DIV/0!</v>
      </c>
      <c r="BE34" s="3" t="e">
        <f ca="1">SUM($D$33:BE33)</f>
        <v>#DIV/0!</v>
      </c>
      <c r="BF34" s="3" t="e">
        <f ca="1">SUM($D$33:BF33)</f>
        <v>#DIV/0!</v>
      </c>
      <c r="BG34" s="3" t="e">
        <f ca="1">SUM($D$33:BG33)</f>
        <v>#DIV/0!</v>
      </c>
      <c r="BH34" s="3" t="e">
        <f ca="1">SUM($D$33:BH33)</f>
        <v>#DIV/0!</v>
      </c>
      <c r="BI34" s="3" t="e">
        <f ca="1">SUM($D$33:BI33)</f>
        <v>#DIV/0!</v>
      </c>
      <c r="BJ34" s="3" t="e">
        <f ca="1">SUM($D$33:BJ33)</f>
        <v>#DIV/0!</v>
      </c>
      <c r="BK34" s="3" t="e">
        <f ca="1">SUM($D$33:BK33)</f>
        <v>#DIV/0!</v>
      </c>
      <c r="BL34" s="3" t="e">
        <f ca="1">SUM($D$33:BL33)</f>
        <v>#DIV/0!</v>
      </c>
      <c r="BM34" s="3" t="e">
        <f ca="1">SUM($D$33:BM33)</f>
        <v>#DIV/0!</v>
      </c>
      <c r="BN34" s="3" t="e">
        <f ca="1">SUM($D$33:BN33)</f>
        <v>#DIV/0!</v>
      </c>
      <c r="BO34" s="3" t="e">
        <f ca="1">SUM($D$33:BO33)</f>
        <v>#DIV/0!</v>
      </c>
      <c r="BP34" s="3" t="e">
        <f ca="1">SUM($D$33:BP33)</f>
        <v>#DIV/0!</v>
      </c>
      <c r="BQ34" s="3" t="e">
        <f ca="1">SUM($D$33:BQ33)</f>
        <v>#DIV/0!</v>
      </c>
      <c r="BR34" s="3" t="e">
        <f ca="1">SUM($D$33:BR33)</f>
        <v>#DIV/0!</v>
      </c>
      <c r="BS34" s="3" t="e">
        <f ca="1">SUM($D$33:BS33)</f>
        <v>#DIV/0!</v>
      </c>
      <c r="BT34" s="3" t="e">
        <f ca="1">SUM($D$33:BT33)</f>
        <v>#DIV/0!</v>
      </c>
      <c r="BU34" s="3" t="e">
        <f ca="1">SUM($D$33:BU33)</f>
        <v>#DIV/0!</v>
      </c>
      <c r="BV34" s="3" t="e">
        <f ca="1">SUM($D$33:BV33)</f>
        <v>#DIV/0!</v>
      </c>
      <c r="BW34" s="3" t="e">
        <f ca="1">SUM($D$33:BW33)</f>
        <v>#DIV/0!</v>
      </c>
      <c r="BX34" s="3" t="e">
        <f ca="1">SUM($D$33:BX33)</f>
        <v>#DIV/0!</v>
      </c>
      <c r="BY34" s="3" t="e">
        <f ca="1">SUM($D$33:BY33)</f>
        <v>#DIV/0!</v>
      </c>
      <c r="BZ34" s="3" t="e">
        <f ca="1">SUM($D$33:BZ33)</f>
        <v>#DIV/0!</v>
      </c>
      <c r="CA34" s="3" t="e">
        <f ca="1">SUM($D$33:CA33)</f>
        <v>#DIV/0!</v>
      </c>
      <c r="CB34" s="3" t="e">
        <f ca="1">SUM($D$33:CB33)</f>
        <v>#DIV/0!</v>
      </c>
      <c r="CC34" s="3" t="e">
        <f ca="1">SUM($D$33:CC33)</f>
        <v>#DIV/0!</v>
      </c>
      <c r="CD34" s="3" t="e">
        <f ca="1">SUM($D$33:CD33)</f>
        <v>#DIV/0!</v>
      </c>
      <c r="CE34" s="3" t="e">
        <f ca="1">SUM($D$33:CE33)</f>
        <v>#DIV/0!</v>
      </c>
      <c r="CF34" s="3" t="e">
        <f ca="1">SUM($D$33:CF33)</f>
        <v>#DIV/0!</v>
      </c>
      <c r="CG34" s="3" t="e">
        <f ca="1">SUM($D$33:CG33)</f>
        <v>#DIV/0!</v>
      </c>
      <c r="CH34" s="3" t="e">
        <f ca="1">SUM($D$33:CH33)</f>
        <v>#DIV/0!</v>
      </c>
      <c r="CI34" s="3" t="e">
        <f ca="1">SUM($D$33:CI33)</f>
        <v>#DIV/0!</v>
      </c>
      <c r="CJ34" s="3" t="e">
        <f ca="1">SUM($D$33:CJ33)</f>
        <v>#DIV/0!</v>
      </c>
      <c r="CK34" s="3" t="e">
        <f ca="1">SUM($D$33:CK33)</f>
        <v>#DIV/0!</v>
      </c>
      <c r="CL34" s="3" t="e">
        <f ca="1">SUM($D$33:CL33)</f>
        <v>#DIV/0!</v>
      </c>
      <c r="CM34" s="3" t="e">
        <f ca="1">SUM($D$33:CM33)</f>
        <v>#DIV/0!</v>
      </c>
      <c r="CN34" s="3" t="e">
        <f ca="1">SUM($D$33:CN33)</f>
        <v>#DIV/0!</v>
      </c>
      <c r="CO34" s="3" t="e">
        <f ca="1">SUM($D$33:CO33)</f>
        <v>#DIV/0!</v>
      </c>
      <c r="CP34" s="3" t="e">
        <f ca="1">SUM($D$33:CP33)</f>
        <v>#DIV/0!</v>
      </c>
    </row>
    <row r="35" spans="1:94">
      <c r="A35" s="73" t="s">
        <v>280</v>
      </c>
      <c r="C35" s="164" t="e">
        <f ca="1">IRR(OFFSET(D33,0,0):OFFSET(D33,0,Sheet1!$D$16),0.0001)*12</f>
        <v>#VALUE!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166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</row>
    <row r="36" spans="1:94">
      <c r="A36" s="70" t="s">
        <v>281</v>
      </c>
      <c r="D36" s="3">
        <f ca="1">D4-D6-(D9-D21-D24-D30)</f>
        <v>-41217761.666666664</v>
      </c>
      <c r="E36" s="3">
        <f t="shared" ref="E36:BP36" ca="1" si="7">E4-E6-(E9-E21-E24-E30)</f>
        <v>-15741546.866666667</v>
      </c>
      <c r="F36" s="3">
        <f t="shared" ca="1" si="7"/>
        <v>-10529140.466666669</v>
      </c>
      <c r="G36" s="3">
        <f t="shared" ca="1" si="7"/>
        <v>-104327.66666666605</v>
      </c>
      <c r="H36" s="3">
        <f t="shared" ca="1" si="7"/>
        <v>-5238488.3166666673</v>
      </c>
      <c r="I36" s="3">
        <f t="shared" ca="1" si="7"/>
        <v>-5238488.3166666673</v>
      </c>
      <c r="J36" s="3">
        <f t="shared" ca="1" si="7"/>
        <v>-2156855.5893939398</v>
      </c>
      <c r="K36" s="3">
        <f t="shared" ca="1" si="7"/>
        <v>-2156855.5893939398</v>
      </c>
      <c r="L36" s="3">
        <f t="shared" ca="1" si="7"/>
        <v>3761593.5015151519</v>
      </c>
      <c r="M36" s="3">
        <f t="shared" ca="1" si="7"/>
        <v>3761593.5015151519</v>
      </c>
      <c r="N36" s="3">
        <f t="shared" ca="1" si="7"/>
        <v>23489757.137878787</v>
      </c>
      <c r="O36" s="3">
        <f t="shared" ca="1" si="7"/>
        <v>23489757.137878787</v>
      </c>
      <c r="P36" s="3">
        <f t="shared" ca="1" si="7"/>
        <v>23489757.137878787</v>
      </c>
      <c r="Q36" s="166">
        <f t="shared" ca="1" si="7"/>
        <v>23489757.137878787</v>
      </c>
      <c r="R36" s="3">
        <f t="shared" ca="1" si="7"/>
        <v>23489757.137878787</v>
      </c>
      <c r="S36" s="3">
        <f t="shared" ca="1" si="7"/>
        <v>23489757.137878787</v>
      </c>
      <c r="T36" s="3">
        <f t="shared" ca="1" si="7"/>
        <v>27184863.046969701</v>
      </c>
      <c r="U36" s="3">
        <f t="shared" ca="1" si="7"/>
        <v>27184863.046969701</v>
      </c>
      <c r="V36" s="3">
        <f t="shared" ca="1" si="7"/>
        <v>22635603.72878788</v>
      </c>
      <c r="W36" s="3">
        <f t="shared" ca="1" si="7"/>
        <v>49358010.128787883</v>
      </c>
      <c r="X36" s="3">
        <f t="shared" ca="1" si="7"/>
        <v>47963562.474242419</v>
      </c>
      <c r="Y36" s="3">
        <f t="shared" ca="1" si="7"/>
        <v>73013539.674242422</v>
      </c>
      <c r="Z36" s="3">
        <f t="shared" ca="1" si="7"/>
        <v>73013539.674242422</v>
      </c>
      <c r="AA36" s="3">
        <f t="shared" ca="1" si="7"/>
        <v>70163539.674242422</v>
      </c>
      <c r="AB36" s="3">
        <f t="shared" ca="1" si="7"/>
        <v>70163539.674242422</v>
      </c>
      <c r="AC36" s="3">
        <f t="shared" ca="1" si="7"/>
        <v>67788543.474242419</v>
      </c>
      <c r="AD36" s="3">
        <f t="shared" ca="1" si="7"/>
        <v>67788543.474242419</v>
      </c>
      <c r="AE36" s="3">
        <f t="shared" ca="1" si="7"/>
        <v>67788543.474242419</v>
      </c>
      <c r="AF36" s="3">
        <f t="shared" ca="1" si="7"/>
        <v>79259637.792424232</v>
      </c>
      <c r="AG36" s="3">
        <f t="shared" ca="1" si="7"/>
        <v>79259637.792424232</v>
      </c>
      <c r="AH36" s="3">
        <f t="shared" ca="1" si="7"/>
        <v>78574586.51060605</v>
      </c>
      <c r="AI36" s="3">
        <f t="shared" ca="1" si="7"/>
        <v>78378202.310606062</v>
      </c>
      <c r="AJ36" s="3">
        <f t="shared" ca="1" si="7"/>
        <v>76244850.037878782</v>
      </c>
      <c r="AK36" s="3">
        <f t="shared" ca="1" si="7"/>
        <v>76244850.037878782</v>
      </c>
      <c r="AL36" s="3">
        <f t="shared" ca="1" si="7"/>
        <v>76244850.037878782</v>
      </c>
      <c r="AM36" s="3">
        <f t="shared" ca="1" si="7"/>
        <v>76244850.037878782</v>
      </c>
      <c r="AN36" s="3">
        <f t="shared" ca="1" si="7"/>
        <v>69824781.856060594</v>
      </c>
      <c r="AO36" s="3">
        <f t="shared" ca="1" si="7"/>
        <v>69824781.856060594</v>
      </c>
      <c r="AP36" s="3">
        <f t="shared" ca="1" si="7"/>
        <v>60066105.583333328</v>
      </c>
      <c r="AQ36" s="3">
        <f t="shared" ca="1" si="7"/>
        <v>60066105.583333328</v>
      </c>
      <c r="AR36" s="3">
        <f t="shared" ca="1" si="7"/>
        <v>20524088.537878782</v>
      </c>
      <c r="AS36" s="3">
        <f t="shared" ca="1" si="7"/>
        <v>20524088.537878785</v>
      </c>
      <c r="AT36" s="3">
        <f t="shared" ca="1" si="7"/>
        <v>20524088.537878785</v>
      </c>
      <c r="AU36" s="3">
        <f t="shared" ca="1" si="7"/>
        <v>20524088.537878785</v>
      </c>
      <c r="AV36" s="3">
        <f t="shared" ca="1" si="7"/>
        <v>20524088.537878785</v>
      </c>
      <c r="AW36" s="3">
        <f t="shared" ca="1" si="7"/>
        <v>20524088.537878785</v>
      </c>
      <c r="AX36" s="3">
        <f t="shared" ca="1" si="7"/>
        <v>20524088.537878785</v>
      </c>
      <c r="AY36" s="3">
        <f t="shared" ca="1" si="7"/>
        <v>20524088.537878785</v>
      </c>
      <c r="AZ36" s="3">
        <f t="shared" ca="1" si="7"/>
        <v>-26081.916666666668</v>
      </c>
      <c r="BA36" s="3" t="e">
        <f t="shared" ca="1" si="7"/>
        <v>#DIV/0!</v>
      </c>
      <c r="BB36" s="3" t="e">
        <f t="shared" ca="1" si="7"/>
        <v>#DIV/0!</v>
      </c>
      <c r="BC36" s="3" t="e">
        <f t="shared" ca="1" si="7"/>
        <v>#DIV/0!</v>
      </c>
      <c r="BD36" s="3">
        <f t="shared" ca="1" si="7"/>
        <v>0</v>
      </c>
      <c r="BE36" s="3">
        <f t="shared" ca="1" si="7"/>
        <v>0</v>
      </c>
      <c r="BF36" s="3" t="e">
        <f t="shared" ca="1" si="7"/>
        <v>#DIV/0!</v>
      </c>
      <c r="BG36" s="3">
        <f t="shared" ca="1" si="7"/>
        <v>0</v>
      </c>
      <c r="BH36" s="3">
        <f t="shared" ca="1" si="7"/>
        <v>0</v>
      </c>
      <c r="BI36" s="3">
        <f t="shared" ca="1" si="7"/>
        <v>0</v>
      </c>
      <c r="BJ36" s="3">
        <f t="shared" ca="1" si="7"/>
        <v>0</v>
      </c>
      <c r="BK36" s="3">
        <f t="shared" ca="1" si="7"/>
        <v>0</v>
      </c>
      <c r="BL36" s="3">
        <f t="shared" ca="1" si="7"/>
        <v>0</v>
      </c>
      <c r="BM36" s="3">
        <f t="shared" ca="1" si="7"/>
        <v>0</v>
      </c>
      <c r="BN36" s="3">
        <f t="shared" ca="1" si="7"/>
        <v>0</v>
      </c>
      <c r="BO36" s="3">
        <f t="shared" ca="1" si="7"/>
        <v>0</v>
      </c>
      <c r="BP36" s="3">
        <f t="shared" ca="1" si="7"/>
        <v>0</v>
      </c>
      <c r="BQ36" s="3">
        <f t="shared" ref="BQ36:BV36" ca="1" si="8">BQ4-BQ6-(BQ9-BQ21-BQ24-BQ30)</f>
        <v>0</v>
      </c>
      <c r="BR36" s="3" t="e">
        <f t="shared" ca="1" si="8"/>
        <v>#DIV/0!</v>
      </c>
      <c r="BS36" s="3">
        <f t="shared" ca="1" si="8"/>
        <v>0</v>
      </c>
      <c r="BT36" s="3">
        <f t="shared" ca="1" si="8"/>
        <v>0</v>
      </c>
      <c r="BU36" s="3">
        <f t="shared" ca="1" si="8"/>
        <v>0</v>
      </c>
      <c r="BV36" s="3">
        <f t="shared" ca="1" si="8"/>
        <v>0</v>
      </c>
      <c r="BW36" s="3">
        <f ca="1">BW4-BW6-(BW9-BW21-BW24-BW30)</f>
        <v>0</v>
      </c>
      <c r="BX36" s="3">
        <f t="shared" ref="BX36:CP36" ca="1" si="9">BX4-BX6-(BX9-BX21-BX24-BX30)</f>
        <v>0</v>
      </c>
      <c r="BY36" s="3">
        <f t="shared" ca="1" si="9"/>
        <v>0</v>
      </c>
      <c r="BZ36" s="3">
        <f t="shared" ca="1" si="9"/>
        <v>0</v>
      </c>
      <c r="CA36" s="3">
        <f t="shared" ca="1" si="9"/>
        <v>0</v>
      </c>
      <c r="CB36" s="3">
        <f t="shared" ca="1" si="9"/>
        <v>0</v>
      </c>
      <c r="CC36" s="3">
        <f t="shared" ca="1" si="9"/>
        <v>0</v>
      </c>
      <c r="CD36" s="3">
        <f t="shared" ca="1" si="9"/>
        <v>0</v>
      </c>
      <c r="CE36" s="3">
        <f t="shared" ca="1" si="9"/>
        <v>0</v>
      </c>
      <c r="CF36" s="3">
        <f t="shared" ca="1" si="9"/>
        <v>0</v>
      </c>
      <c r="CG36" s="3">
        <f t="shared" ca="1" si="9"/>
        <v>0</v>
      </c>
      <c r="CH36" s="3">
        <f t="shared" si="9"/>
        <v>0</v>
      </c>
      <c r="CI36" s="3">
        <f t="shared" si="9"/>
        <v>0</v>
      </c>
      <c r="CJ36" s="3">
        <f t="shared" si="9"/>
        <v>0</v>
      </c>
      <c r="CK36" s="3">
        <f t="shared" si="9"/>
        <v>0</v>
      </c>
      <c r="CL36" s="3">
        <f t="shared" si="9"/>
        <v>0</v>
      </c>
      <c r="CM36" s="3" t="e">
        <f t="shared" ca="1" si="9"/>
        <v>#DIV/0!</v>
      </c>
      <c r="CN36" s="3">
        <f t="shared" si="9"/>
        <v>0</v>
      </c>
      <c r="CO36" s="3">
        <f t="shared" si="9"/>
        <v>0</v>
      </c>
      <c r="CP36" s="3">
        <f t="shared" si="9"/>
        <v>0</v>
      </c>
    </row>
    <row r="37" spans="1:94">
      <c r="A37" s="70" t="s">
        <v>282</v>
      </c>
      <c r="D37" s="3">
        <f ca="1">SUM($D$36:D36)</f>
        <v>-41217761.666666664</v>
      </c>
      <c r="E37" s="3">
        <f ca="1">SUM($D$36:E36)</f>
        <v>-56959308.533333331</v>
      </c>
      <c r="F37" s="3">
        <f ca="1">SUM($D$36:F36)</f>
        <v>-67488449</v>
      </c>
      <c r="G37" s="3">
        <f ca="1">SUM($D$36:G36)</f>
        <v>-67592776.666666672</v>
      </c>
      <c r="H37" s="3">
        <f ca="1">SUM($D$36:H36)</f>
        <v>-72831264.983333334</v>
      </c>
      <c r="I37" s="3">
        <f ca="1">SUM($D$36:I36)</f>
        <v>-78069753.299999997</v>
      </c>
      <c r="J37" s="3">
        <f ca="1">SUM($D$36:J36)</f>
        <v>-80226608.889393941</v>
      </c>
      <c r="K37" s="3">
        <f ca="1">SUM($D$36:K36)</f>
        <v>-82383464.478787884</v>
      </c>
      <c r="L37" s="3">
        <f ca="1">SUM($D$36:L36)</f>
        <v>-78621870.977272734</v>
      </c>
      <c r="M37" s="3">
        <f ca="1">SUM($D$36:M36)</f>
        <v>-74860277.475757584</v>
      </c>
      <c r="N37" s="3">
        <f ca="1">SUM($D$36:N36)</f>
        <v>-51370520.337878793</v>
      </c>
      <c r="O37" s="3">
        <f ca="1">SUM($D$36:O36)</f>
        <v>-27880763.200000007</v>
      </c>
      <c r="P37" s="3">
        <f ca="1">SUM($D$36:P36)</f>
        <v>-4391006.0621212199</v>
      </c>
      <c r="Q37" s="166">
        <f ca="1">SUM($D$36:Q36)</f>
        <v>19098751.075757567</v>
      </c>
      <c r="R37" s="3">
        <f ca="1">SUM($D$36:R36)</f>
        <v>42588508.213636354</v>
      </c>
      <c r="S37" s="3">
        <f ca="1">SUM($D$36:S36)</f>
        <v>66078265.351515144</v>
      </c>
      <c r="T37" s="3">
        <f ca="1">SUM($D$36:T36)</f>
        <v>93263128.398484841</v>
      </c>
      <c r="U37" s="3">
        <f ca="1">SUM($D$36:U36)</f>
        <v>120447991.44545454</v>
      </c>
      <c r="V37" s="3">
        <f ca="1">SUM($D$36:V36)</f>
        <v>143083595.17424241</v>
      </c>
      <c r="W37" s="3">
        <f ca="1">SUM($D$36:W36)</f>
        <v>192441605.30303028</v>
      </c>
      <c r="X37" s="3">
        <f ca="1">SUM($D$36:X36)</f>
        <v>240405167.7772727</v>
      </c>
      <c r="Y37" s="3">
        <f ca="1">SUM($D$36:Y36)</f>
        <v>313418707.45151514</v>
      </c>
      <c r="Z37" s="3">
        <f ca="1">SUM($D$36:Z36)</f>
        <v>386432247.12575758</v>
      </c>
      <c r="AA37" s="3">
        <f ca="1">SUM($D$36:AA36)</f>
        <v>456595786.80000001</v>
      </c>
      <c r="AB37" s="3">
        <f ca="1">SUM($D$36:AB36)</f>
        <v>526759326.47424245</v>
      </c>
      <c r="AC37" s="3">
        <f ca="1">SUM($D$36:AC36)</f>
        <v>594547869.9484849</v>
      </c>
      <c r="AD37" s="3">
        <f ca="1">SUM($D$36:AD36)</f>
        <v>662336413.42272735</v>
      </c>
      <c r="AE37" s="3">
        <f ca="1">SUM($D$36:AE36)</f>
        <v>730124956.8969698</v>
      </c>
      <c r="AF37" s="3">
        <f ca="1">SUM($D$36:AF36)</f>
        <v>809384594.689394</v>
      </c>
      <c r="AG37" s="3">
        <f ca="1">SUM($D$36:AG36)</f>
        <v>888644232.4818182</v>
      </c>
      <c r="AH37" s="3">
        <f ca="1">SUM($D$36:AH36)</f>
        <v>967218818.99242425</v>
      </c>
      <c r="AI37" s="3">
        <f ca="1">SUM($D$36:AI36)</f>
        <v>1045597021.3030303</v>
      </c>
      <c r="AJ37" s="3">
        <f ca="1">SUM($D$36:AJ36)</f>
        <v>1121841871.340909</v>
      </c>
      <c r="AK37" s="3">
        <f ca="1">SUM($D$36:AK36)</f>
        <v>1198086721.3787878</v>
      </c>
      <c r="AL37" s="3">
        <f ca="1">SUM($D$36:AL36)</f>
        <v>1274331571.4166665</v>
      </c>
      <c r="AM37" s="3">
        <f ca="1">SUM($D$36:AM36)</f>
        <v>1350576421.4545453</v>
      </c>
      <c r="AN37" s="3">
        <f ca="1">SUM($D$36:AN36)</f>
        <v>1420401203.3106058</v>
      </c>
      <c r="AO37" s="3">
        <f ca="1">SUM($D$36:AO36)</f>
        <v>1490225985.1666663</v>
      </c>
      <c r="AP37" s="3">
        <f ca="1">SUM($D$36:AP36)</f>
        <v>1550292090.7499995</v>
      </c>
      <c r="AQ37" s="3">
        <f ca="1">SUM($D$36:AQ36)</f>
        <v>1610358196.3333328</v>
      </c>
      <c r="AR37" s="3">
        <f ca="1">SUM($D$36:AR36)</f>
        <v>1630882284.8712115</v>
      </c>
      <c r="AS37" s="3">
        <f ca="1">SUM($D$36:AS36)</f>
        <v>1651406373.4090903</v>
      </c>
      <c r="AT37" s="3">
        <f ca="1">SUM($D$36:AT36)</f>
        <v>1671930461.946969</v>
      </c>
      <c r="AU37" s="3">
        <f ca="1">SUM($D$36:AU36)</f>
        <v>1692454550.4848478</v>
      </c>
      <c r="AV37" s="3">
        <f ca="1">SUM($D$36:AV36)</f>
        <v>1712978639.0227265</v>
      </c>
      <c r="AW37" s="3">
        <f ca="1">SUM($D$36:AW36)</f>
        <v>1733502727.5606053</v>
      </c>
      <c r="AX37" s="3">
        <f ca="1">SUM($D$36:AX36)</f>
        <v>1754026816.098484</v>
      </c>
      <c r="AY37" s="3">
        <f ca="1">SUM($D$36:AY36)</f>
        <v>1774550904.6363628</v>
      </c>
      <c r="AZ37" s="3">
        <f ca="1">SUM($D$36:AZ36)</f>
        <v>1774524822.719696</v>
      </c>
      <c r="BA37" s="3" t="e">
        <f ca="1">SUM($D$36:BA36)</f>
        <v>#DIV/0!</v>
      </c>
      <c r="BB37" s="3" t="e">
        <f ca="1">SUM($D$36:BB36)</f>
        <v>#DIV/0!</v>
      </c>
      <c r="BC37" s="3" t="e">
        <f ca="1">SUM($D$36:BC36)</f>
        <v>#DIV/0!</v>
      </c>
      <c r="BD37" s="3" t="e">
        <f ca="1">SUM($D$36:BD36)</f>
        <v>#DIV/0!</v>
      </c>
      <c r="BE37" s="3" t="e">
        <f ca="1">SUM($D$36:BE36)</f>
        <v>#DIV/0!</v>
      </c>
      <c r="BF37" s="3" t="e">
        <f ca="1">SUM($D$36:BF36)</f>
        <v>#DIV/0!</v>
      </c>
      <c r="BG37" s="3" t="e">
        <f ca="1">SUM($D$36:BG36)</f>
        <v>#DIV/0!</v>
      </c>
      <c r="BH37" s="3" t="e">
        <f ca="1">SUM($D$36:BH36)</f>
        <v>#DIV/0!</v>
      </c>
      <c r="BI37" s="3" t="e">
        <f ca="1">SUM($D$36:BI36)</f>
        <v>#DIV/0!</v>
      </c>
      <c r="BJ37" s="3" t="e">
        <f ca="1">SUM($D$36:BJ36)</f>
        <v>#DIV/0!</v>
      </c>
      <c r="BK37" s="3" t="e">
        <f ca="1">SUM($D$36:BK36)</f>
        <v>#DIV/0!</v>
      </c>
      <c r="BL37" s="3" t="e">
        <f ca="1">SUM($D$36:BL36)</f>
        <v>#DIV/0!</v>
      </c>
      <c r="BM37" s="3" t="e">
        <f ca="1">SUM($D$36:BM36)</f>
        <v>#DIV/0!</v>
      </c>
      <c r="BN37" s="3" t="e">
        <f ca="1">SUM($D$36:BN36)</f>
        <v>#DIV/0!</v>
      </c>
      <c r="BO37" s="3" t="e">
        <f ca="1">SUM($D$36:BO36)</f>
        <v>#DIV/0!</v>
      </c>
      <c r="BP37" s="3" t="e">
        <f ca="1">SUM($D$36:BP36)</f>
        <v>#DIV/0!</v>
      </c>
      <c r="BQ37" s="3" t="e">
        <f ca="1">SUM($D$36:BQ36)</f>
        <v>#DIV/0!</v>
      </c>
      <c r="BR37" s="3" t="e">
        <f ca="1">SUM($D$36:BR36)</f>
        <v>#DIV/0!</v>
      </c>
      <c r="BS37" s="3" t="e">
        <f ca="1">SUM($D$36:BS36)</f>
        <v>#DIV/0!</v>
      </c>
      <c r="BT37" s="3" t="e">
        <f ca="1">SUM($D$36:BT36)</f>
        <v>#DIV/0!</v>
      </c>
      <c r="BU37" s="3" t="e">
        <f ca="1">SUM($D$36:BU36)</f>
        <v>#DIV/0!</v>
      </c>
      <c r="BV37" s="3" t="e">
        <f ca="1">SUM($D$36:BV36)</f>
        <v>#DIV/0!</v>
      </c>
      <c r="BW37" s="3" t="e">
        <f ca="1">SUM($D$36:BW36)</f>
        <v>#DIV/0!</v>
      </c>
      <c r="BX37" s="3" t="e">
        <f ca="1">SUM($D$36:BX36)</f>
        <v>#DIV/0!</v>
      </c>
      <c r="BY37" s="3" t="e">
        <f ca="1">SUM($D$36:BY36)</f>
        <v>#DIV/0!</v>
      </c>
      <c r="BZ37" s="3" t="e">
        <f ca="1">SUM($D$36:BZ36)</f>
        <v>#DIV/0!</v>
      </c>
      <c r="CA37" s="3" t="e">
        <f ca="1">SUM($D$36:CA36)</f>
        <v>#DIV/0!</v>
      </c>
      <c r="CB37" s="3" t="e">
        <f ca="1">SUM($D$36:CB36)</f>
        <v>#DIV/0!</v>
      </c>
      <c r="CC37" s="3" t="e">
        <f ca="1">SUM($D$36:CC36)</f>
        <v>#DIV/0!</v>
      </c>
      <c r="CD37" s="3" t="e">
        <f ca="1">SUM($D$36:CD36)</f>
        <v>#DIV/0!</v>
      </c>
      <c r="CE37" s="3" t="e">
        <f ca="1">SUM($D$36:CE36)</f>
        <v>#DIV/0!</v>
      </c>
      <c r="CF37" s="3" t="e">
        <f ca="1">SUM($D$36:CF36)</f>
        <v>#DIV/0!</v>
      </c>
      <c r="CG37" s="3" t="e">
        <f ca="1">SUM($D$36:CG36)</f>
        <v>#DIV/0!</v>
      </c>
      <c r="CH37" s="3" t="e">
        <f ca="1">SUM($D$36:CH36)</f>
        <v>#DIV/0!</v>
      </c>
      <c r="CI37" s="3" t="e">
        <f ca="1">SUM($D$36:CI36)</f>
        <v>#DIV/0!</v>
      </c>
      <c r="CJ37" s="3" t="e">
        <f ca="1">SUM($D$36:CJ36)</f>
        <v>#DIV/0!</v>
      </c>
      <c r="CK37" s="3" t="e">
        <f ca="1">SUM($D$36:CK36)</f>
        <v>#DIV/0!</v>
      </c>
      <c r="CL37" s="3" t="e">
        <f ca="1">SUM($D$36:CL36)</f>
        <v>#DIV/0!</v>
      </c>
      <c r="CM37" s="3" t="e">
        <f ca="1">SUM($D$36:CM36)</f>
        <v>#DIV/0!</v>
      </c>
      <c r="CN37" s="3" t="e">
        <f ca="1">SUM($D$36:CN36)</f>
        <v>#DIV/0!</v>
      </c>
      <c r="CO37" s="3" t="e">
        <f ca="1">SUM($D$36:CO36)</f>
        <v>#DIV/0!</v>
      </c>
      <c r="CP37" s="3" t="e">
        <f ca="1">SUM($D$36:CP36)</f>
        <v>#DIV/0!</v>
      </c>
    </row>
    <row r="38" spans="1:94">
      <c r="A38" s="73" t="s">
        <v>283</v>
      </c>
      <c r="C38" s="164" t="e">
        <f ca="1">IRR(OFFSET(D36,0,0):OFFSET(D36,0,Sheet1!$D$16),0.0001)*12</f>
        <v>#VALUE!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16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</row>
    <row r="39" spans="1:94">
      <c r="A39" s="74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16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</row>
    <row r="40" spans="1:94" ht="15" thickBot="1">
      <c r="A40" s="75" t="s">
        <v>284</v>
      </c>
      <c r="D40" s="3">
        <f ca="1">D4-D6-D9+D10+D21+D30</f>
        <v>-104327.66666666418</v>
      </c>
      <c r="E40" s="3">
        <f t="shared" ref="E40:BP40" ca="1" si="10">E4-E6-E9+E10+E21+E30</f>
        <v>-15741546.866666667</v>
      </c>
      <c r="F40" s="3">
        <f t="shared" ca="1" si="10"/>
        <v>-10529140.466666669</v>
      </c>
      <c r="G40" s="3">
        <f t="shared" ca="1" si="10"/>
        <v>-104327.66666666605</v>
      </c>
      <c r="H40" s="3">
        <f t="shared" ca="1" si="10"/>
        <v>-5238488.3166666673</v>
      </c>
      <c r="I40" s="3">
        <f t="shared" ca="1" si="10"/>
        <v>-5238488.3166666673</v>
      </c>
      <c r="J40" s="3">
        <f t="shared" ca="1" si="10"/>
        <v>-2156855.5893939398</v>
      </c>
      <c r="K40" s="3">
        <f t="shared" ca="1" si="10"/>
        <v>-2156855.5893939398</v>
      </c>
      <c r="L40" s="3">
        <f t="shared" ca="1" si="10"/>
        <v>3761593.5015151519</v>
      </c>
      <c r="M40" s="3">
        <f t="shared" ca="1" si="10"/>
        <v>3761593.5015151519</v>
      </c>
      <c r="N40" s="3">
        <f t="shared" ca="1" si="10"/>
        <v>23489757.137878787</v>
      </c>
      <c r="O40" s="3">
        <f t="shared" ca="1" si="10"/>
        <v>23489757.137878787</v>
      </c>
      <c r="P40" s="3">
        <f t="shared" ca="1" si="10"/>
        <v>23489757.137878787</v>
      </c>
      <c r="Q40" s="166">
        <f t="shared" ca="1" si="10"/>
        <v>23489757.137878787</v>
      </c>
      <c r="R40" s="3">
        <f t="shared" ca="1" si="10"/>
        <v>23489757.137878787</v>
      </c>
      <c r="S40" s="3">
        <f t="shared" ca="1" si="10"/>
        <v>23489757.137878787</v>
      </c>
      <c r="T40" s="3">
        <f t="shared" ca="1" si="10"/>
        <v>27184863.046969701</v>
      </c>
      <c r="U40" s="3">
        <f t="shared" ca="1" si="10"/>
        <v>27184863.046969701</v>
      </c>
      <c r="V40" s="3">
        <f t="shared" ca="1" si="10"/>
        <v>22635603.72878788</v>
      </c>
      <c r="W40" s="3">
        <f t="shared" ca="1" si="10"/>
        <v>49358010.128787883</v>
      </c>
      <c r="X40" s="3">
        <f t="shared" ca="1" si="10"/>
        <v>47963562.474242419</v>
      </c>
      <c r="Y40" s="3">
        <f t="shared" ca="1" si="10"/>
        <v>73013539.674242422</v>
      </c>
      <c r="Z40" s="3">
        <f t="shared" ca="1" si="10"/>
        <v>73013539.674242422</v>
      </c>
      <c r="AA40" s="3">
        <f t="shared" ca="1" si="10"/>
        <v>70163539.674242422</v>
      </c>
      <c r="AB40" s="3">
        <f t="shared" ca="1" si="10"/>
        <v>70163539.674242422</v>
      </c>
      <c r="AC40" s="3">
        <f t="shared" ca="1" si="10"/>
        <v>67788543.474242419</v>
      </c>
      <c r="AD40" s="3">
        <f t="shared" ca="1" si="10"/>
        <v>67788543.474242419</v>
      </c>
      <c r="AE40" s="3">
        <f t="shared" ca="1" si="10"/>
        <v>67788543.474242419</v>
      </c>
      <c r="AF40" s="3">
        <f t="shared" ca="1" si="10"/>
        <v>79259637.792424232</v>
      </c>
      <c r="AG40" s="3">
        <f t="shared" ca="1" si="10"/>
        <v>79259637.792424232</v>
      </c>
      <c r="AH40" s="3">
        <f t="shared" ca="1" si="10"/>
        <v>78574586.51060605</v>
      </c>
      <c r="AI40" s="3">
        <f t="shared" ca="1" si="10"/>
        <v>78378202.310606062</v>
      </c>
      <c r="AJ40" s="3">
        <f t="shared" ca="1" si="10"/>
        <v>76244850.037878782</v>
      </c>
      <c r="AK40" s="3">
        <f t="shared" ca="1" si="10"/>
        <v>76244850.037878782</v>
      </c>
      <c r="AL40" s="3">
        <f t="shared" ca="1" si="10"/>
        <v>76244850.037878782</v>
      </c>
      <c r="AM40" s="3">
        <f t="shared" ca="1" si="10"/>
        <v>76244850.037878782</v>
      </c>
      <c r="AN40" s="3">
        <f t="shared" ca="1" si="10"/>
        <v>69824781.856060594</v>
      </c>
      <c r="AO40" s="3">
        <f t="shared" ca="1" si="10"/>
        <v>69824781.856060594</v>
      </c>
      <c r="AP40" s="3">
        <f t="shared" ca="1" si="10"/>
        <v>60066105.583333328</v>
      </c>
      <c r="AQ40" s="3">
        <f t="shared" ca="1" si="10"/>
        <v>60066105.583333328</v>
      </c>
      <c r="AR40" s="3">
        <f t="shared" ca="1" si="10"/>
        <v>20524088.537878782</v>
      </c>
      <c r="AS40" s="3">
        <f t="shared" ca="1" si="10"/>
        <v>20524088.537878785</v>
      </c>
      <c r="AT40" s="3">
        <f t="shared" ca="1" si="10"/>
        <v>20524088.537878785</v>
      </c>
      <c r="AU40" s="3">
        <f t="shared" ca="1" si="10"/>
        <v>20524088.537878785</v>
      </c>
      <c r="AV40" s="3">
        <f t="shared" ca="1" si="10"/>
        <v>20524088.537878785</v>
      </c>
      <c r="AW40" s="3">
        <f t="shared" ca="1" si="10"/>
        <v>20524088.537878785</v>
      </c>
      <c r="AX40" s="3">
        <f t="shared" ca="1" si="10"/>
        <v>20524088.537878785</v>
      </c>
      <c r="AY40" s="3">
        <f t="shared" ca="1" si="10"/>
        <v>20524088.537878785</v>
      </c>
      <c r="AZ40" s="3">
        <f t="shared" ca="1" si="10"/>
        <v>-26081.916666666668</v>
      </c>
      <c r="BA40" s="3" t="e">
        <f t="shared" ca="1" si="10"/>
        <v>#DIV/0!</v>
      </c>
      <c r="BB40" s="3" t="e">
        <f t="shared" ca="1" si="10"/>
        <v>#DIV/0!</v>
      </c>
      <c r="BC40" s="3" t="e">
        <f t="shared" ca="1" si="10"/>
        <v>#DIV/0!</v>
      </c>
      <c r="BD40" s="3">
        <f t="shared" ca="1" si="10"/>
        <v>0</v>
      </c>
      <c r="BE40" s="3">
        <f t="shared" ca="1" si="10"/>
        <v>0</v>
      </c>
      <c r="BF40" s="3" t="e">
        <f t="shared" ca="1" si="10"/>
        <v>#DIV/0!</v>
      </c>
      <c r="BG40" s="3">
        <f t="shared" ca="1" si="10"/>
        <v>0</v>
      </c>
      <c r="BH40" s="3">
        <f t="shared" ca="1" si="10"/>
        <v>0</v>
      </c>
      <c r="BI40" s="3">
        <f t="shared" ca="1" si="10"/>
        <v>0</v>
      </c>
      <c r="BJ40" s="3">
        <f t="shared" ca="1" si="10"/>
        <v>0</v>
      </c>
      <c r="BK40" s="3">
        <f t="shared" ca="1" si="10"/>
        <v>0</v>
      </c>
      <c r="BL40" s="3">
        <f t="shared" ca="1" si="10"/>
        <v>0</v>
      </c>
      <c r="BM40" s="3">
        <f t="shared" ca="1" si="10"/>
        <v>0</v>
      </c>
      <c r="BN40" s="3">
        <f t="shared" ca="1" si="10"/>
        <v>0</v>
      </c>
      <c r="BO40" s="3">
        <f t="shared" ca="1" si="10"/>
        <v>0</v>
      </c>
      <c r="BP40" s="3">
        <f t="shared" ca="1" si="10"/>
        <v>0</v>
      </c>
      <c r="BQ40" s="3">
        <f t="shared" ref="BQ40:BV40" ca="1" si="11">BQ4-BQ6-BQ9+BQ10+BQ21+BQ30</f>
        <v>0</v>
      </c>
      <c r="BR40" s="3" t="e">
        <f t="shared" ca="1" si="11"/>
        <v>#DIV/0!</v>
      </c>
      <c r="BS40" s="3">
        <f t="shared" ca="1" si="11"/>
        <v>0</v>
      </c>
      <c r="BT40" s="3">
        <f t="shared" ca="1" si="11"/>
        <v>0</v>
      </c>
      <c r="BU40" s="3">
        <f t="shared" ca="1" si="11"/>
        <v>0</v>
      </c>
      <c r="BV40" s="3">
        <f t="shared" ca="1" si="11"/>
        <v>0</v>
      </c>
      <c r="BW40" s="3">
        <f ca="1">BW4-BW6-BW9+BW10+BW21+BW30</f>
        <v>0</v>
      </c>
      <c r="BX40" s="3">
        <f t="shared" ref="BX40:CP40" ca="1" si="12">BX4-BX6-BX9+BX10+BX21+BX30</f>
        <v>0</v>
      </c>
      <c r="BY40" s="3">
        <f t="shared" ca="1" si="12"/>
        <v>0</v>
      </c>
      <c r="BZ40" s="3">
        <f t="shared" ca="1" si="12"/>
        <v>0</v>
      </c>
      <c r="CA40" s="3">
        <f t="shared" ca="1" si="12"/>
        <v>0</v>
      </c>
      <c r="CB40" s="3">
        <f t="shared" ca="1" si="12"/>
        <v>0</v>
      </c>
      <c r="CC40" s="3">
        <f t="shared" ca="1" si="12"/>
        <v>0</v>
      </c>
      <c r="CD40" s="3">
        <f t="shared" ca="1" si="12"/>
        <v>0</v>
      </c>
      <c r="CE40" s="3">
        <f t="shared" ca="1" si="12"/>
        <v>0</v>
      </c>
      <c r="CF40" s="3">
        <f t="shared" ca="1" si="12"/>
        <v>0</v>
      </c>
      <c r="CG40" s="3">
        <f t="shared" ca="1" si="12"/>
        <v>0</v>
      </c>
      <c r="CH40" s="3">
        <f t="shared" si="12"/>
        <v>0</v>
      </c>
      <c r="CI40" s="3">
        <f t="shared" si="12"/>
        <v>0</v>
      </c>
      <c r="CJ40" s="3">
        <f t="shared" si="12"/>
        <v>0</v>
      </c>
      <c r="CK40" s="3">
        <f t="shared" si="12"/>
        <v>0</v>
      </c>
      <c r="CL40" s="3">
        <f t="shared" si="12"/>
        <v>0</v>
      </c>
      <c r="CM40" s="3" t="e">
        <f t="shared" ca="1" si="12"/>
        <v>#DIV/0!</v>
      </c>
      <c r="CN40" s="3">
        <f t="shared" si="12"/>
        <v>0</v>
      </c>
      <c r="CO40" s="3">
        <f t="shared" si="12"/>
        <v>0</v>
      </c>
      <c r="CP40" s="3">
        <f t="shared" si="12"/>
        <v>0</v>
      </c>
    </row>
    <row r="41" spans="1:94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16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</row>
    <row r="42" spans="1:94">
      <c r="A42" s="77" t="s">
        <v>285</v>
      </c>
      <c r="D42" s="3">
        <f>'Capital Structure'!E44</f>
        <v>0</v>
      </c>
      <c r="E42" s="3">
        <f>'Capital Structure'!F44</f>
        <v>0</v>
      </c>
      <c r="F42" s="3">
        <f>'Capital Structure'!G44</f>
        <v>0</v>
      </c>
      <c r="G42" s="3">
        <f>'Capital Structure'!H44</f>
        <v>0</v>
      </c>
      <c r="H42" s="3">
        <f>'Capital Structure'!I44</f>
        <v>0</v>
      </c>
      <c r="I42" s="3">
        <f>'Capital Structure'!J44</f>
        <v>0</v>
      </c>
      <c r="J42" s="3">
        <f>'Capital Structure'!K44</f>
        <v>0</v>
      </c>
      <c r="K42" s="3">
        <f>'Capital Structure'!L44</f>
        <v>0</v>
      </c>
      <c r="L42" s="3">
        <f>'Capital Structure'!M44</f>
        <v>0</v>
      </c>
      <c r="M42" s="3">
        <f>'Capital Structure'!N44</f>
        <v>0</v>
      </c>
      <c r="N42" s="3">
        <f>'Capital Structure'!O44</f>
        <v>0</v>
      </c>
      <c r="O42" s="3">
        <f>'Capital Structure'!P44</f>
        <v>0</v>
      </c>
      <c r="P42" s="3">
        <f>'Capital Structure'!Q44</f>
        <v>0</v>
      </c>
      <c r="Q42" s="166">
        <f>'Capital Structure'!R44</f>
        <v>0</v>
      </c>
      <c r="R42" s="3">
        <f>'Capital Structure'!S44</f>
        <v>0</v>
      </c>
      <c r="S42" s="3">
        <f>'Capital Structure'!T44</f>
        <v>0</v>
      </c>
      <c r="T42" s="3">
        <f>'Capital Structure'!U44</f>
        <v>0</v>
      </c>
      <c r="U42" s="3">
        <f>'Capital Structure'!V44</f>
        <v>0</v>
      </c>
      <c r="V42" s="3">
        <f>'Capital Structure'!W44</f>
        <v>0</v>
      </c>
      <c r="W42" s="3">
        <f>'Capital Structure'!X44</f>
        <v>0</v>
      </c>
      <c r="X42" s="3">
        <f>'Capital Structure'!Y44</f>
        <v>0</v>
      </c>
      <c r="Y42" s="3">
        <f>'Capital Structure'!Z44</f>
        <v>0</v>
      </c>
      <c r="Z42" s="3">
        <f>'Capital Structure'!AA44</f>
        <v>0</v>
      </c>
      <c r="AA42" s="3">
        <f>'Capital Structure'!AB44</f>
        <v>0</v>
      </c>
      <c r="AB42" s="3">
        <f>'Capital Structure'!AC44</f>
        <v>0</v>
      </c>
      <c r="AC42" s="3">
        <f>'Capital Structure'!AD44</f>
        <v>0</v>
      </c>
      <c r="AD42" s="3">
        <f>'Capital Structure'!AE44</f>
        <v>0</v>
      </c>
      <c r="AE42" s="3">
        <f>'Capital Structure'!AF44</f>
        <v>0</v>
      </c>
      <c r="AF42" s="3">
        <f>'Capital Structure'!AG44</f>
        <v>0</v>
      </c>
      <c r="AG42" s="3">
        <f>'Capital Structure'!AH44</f>
        <v>0</v>
      </c>
      <c r="AH42" s="3">
        <f>'Capital Structure'!AI44</f>
        <v>0</v>
      </c>
      <c r="AI42" s="3">
        <f>'Capital Structure'!AJ44</f>
        <v>0</v>
      </c>
      <c r="AJ42" s="3">
        <f>'Capital Structure'!AK44</f>
        <v>0</v>
      </c>
      <c r="AK42" s="3">
        <f>'Capital Structure'!AL44</f>
        <v>0</v>
      </c>
      <c r="AL42" s="3">
        <f>'Capital Structure'!AM44</f>
        <v>0</v>
      </c>
      <c r="AM42" s="3">
        <f>'Capital Structure'!AN44</f>
        <v>0</v>
      </c>
      <c r="AN42" s="3">
        <f>'Capital Structure'!AO44</f>
        <v>0</v>
      </c>
      <c r="AO42" s="3">
        <f>'Capital Structure'!AP44</f>
        <v>0</v>
      </c>
      <c r="AP42" s="3">
        <f>'Capital Structure'!AQ44</f>
        <v>0</v>
      </c>
      <c r="AQ42" s="3">
        <f>'Capital Structure'!AR44</f>
        <v>0</v>
      </c>
      <c r="AR42" s="3">
        <f>'Capital Structure'!AS44</f>
        <v>254166.66666666666</v>
      </c>
      <c r="AS42" s="3">
        <f>'Capital Structure'!AT44</f>
        <v>255225.69444444447</v>
      </c>
      <c r="AT42" s="3">
        <f>'Capital Structure'!AU44</f>
        <v>256289.13483796301</v>
      </c>
      <c r="AU42" s="3">
        <f>'Capital Structure'!AV44</f>
        <v>257357.00623312115</v>
      </c>
      <c r="AV42" s="3">
        <f>'Capital Structure'!AW44</f>
        <v>258429.32709242581</v>
      </c>
      <c r="AW42" s="3">
        <f>'Capital Structure'!AX44</f>
        <v>259506.11595531096</v>
      </c>
      <c r="AX42" s="3">
        <f>'Capital Structure'!AY44</f>
        <v>260587.39143845809</v>
      </c>
      <c r="AY42" s="3">
        <f>'Capital Structure'!AZ44</f>
        <v>261673.17223611832</v>
      </c>
      <c r="AZ42" s="3">
        <f>'Capital Structure'!BA44</f>
        <v>262763.47712043551</v>
      </c>
      <c r="BA42" s="3">
        <f>'Capital Structure'!BB44</f>
        <v>263858.32494177064</v>
      </c>
      <c r="BB42" s="3">
        <f>'Capital Structure'!BC44</f>
        <v>264957.73462902801</v>
      </c>
      <c r="BC42" s="3">
        <f>'Capital Structure'!BD44</f>
        <v>266061.72518998227</v>
      </c>
      <c r="BD42" s="3">
        <f>'Capital Structure'!BE44</f>
        <v>267170.31571160723</v>
      </c>
      <c r="BE42" s="3">
        <f>'Capital Structure'!BF44</f>
        <v>268283.52536040556</v>
      </c>
      <c r="BF42" s="3">
        <f>'Capital Structure'!BG44</f>
        <v>269401.3733827406</v>
      </c>
      <c r="BG42" s="3">
        <f>'Capital Structure'!BH44</f>
        <v>270523.87910516869</v>
      </c>
      <c r="BH42" s="3">
        <f>'Capital Structure'!BI44</f>
        <v>271651.06193477352</v>
      </c>
      <c r="BI42" s="3">
        <f>'Capital Structure'!BJ44</f>
        <v>272782.9413595018</v>
      </c>
      <c r="BJ42" s="3">
        <f>'Capital Structure'!BK44</f>
        <v>273919.53694849968</v>
      </c>
      <c r="BK42" s="3">
        <f>'Capital Structure'!BL44</f>
        <v>275060.86835245177</v>
      </c>
      <c r="BL42" s="3">
        <f>'Capital Structure'!BM44</f>
        <v>276206.95530392032</v>
      </c>
      <c r="BM42" s="3">
        <f>'Capital Structure'!BN44</f>
        <v>277357.81761768664</v>
      </c>
      <c r="BN42" s="3">
        <f>'Capital Structure'!BO44</f>
        <v>278513.47519109369</v>
      </c>
      <c r="BO42" s="3">
        <f>'Capital Structure'!BP44</f>
        <v>279673.94800438988</v>
      </c>
      <c r="BP42" s="3">
        <f>'Capital Structure'!BQ44</f>
        <v>280839.25612107484</v>
      </c>
      <c r="BQ42" s="3">
        <f>'Capital Structure'!BR44</f>
        <v>282009.41968824598</v>
      </c>
      <c r="BR42" s="3">
        <f>'Capital Structure'!BS44</f>
        <v>283184.45893694705</v>
      </c>
      <c r="BS42" s="3">
        <f>'Capital Structure'!BT44</f>
        <v>284364.39418251766</v>
      </c>
      <c r="BT42" s="3">
        <f>'Capital Structure'!BU44</f>
        <v>285549.24582494481</v>
      </c>
      <c r="BU42" s="3">
        <f>'Capital Structure'!BV44</f>
        <v>286739.03434921539</v>
      </c>
      <c r="BV42" s="3">
        <f>'Capital Structure'!BW44</f>
        <v>287933.78032567049</v>
      </c>
      <c r="BW42" s="3">
        <f>'Capital Structure'!BX44</f>
        <v>289133.50441036077</v>
      </c>
      <c r="BX42" s="3">
        <f>'Capital Structure'!BY44</f>
        <v>290338.22734540392</v>
      </c>
      <c r="BY42" s="3">
        <f>'Capital Structure'!BZ44</f>
        <v>0</v>
      </c>
      <c r="BZ42" s="3">
        <f>'Capital Structure'!CA44</f>
        <v>0</v>
      </c>
      <c r="CA42" s="3">
        <f>'Capital Structure'!CB44</f>
        <v>0</v>
      </c>
      <c r="CB42" s="3">
        <f>'Capital Structure'!CC44</f>
        <v>0</v>
      </c>
      <c r="CC42" s="3">
        <f>'Capital Structure'!CD44</f>
        <v>0</v>
      </c>
      <c r="CD42" s="3">
        <f>'Capital Structure'!CE44</f>
        <v>0</v>
      </c>
      <c r="CE42" s="3">
        <f>'Capital Structure'!CF44</f>
        <v>0</v>
      </c>
      <c r="CF42" s="3">
        <f>'Capital Structure'!CG44</f>
        <v>0</v>
      </c>
      <c r="CG42" s="3">
        <f>'Capital Structure'!CH44</f>
        <v>0</v>
      </c>
      <c r="CH42" s="3">
        <f>'Capital Structure'!CI44</f>
        <v>0</v>
      </c>
      <c r="CI42" s="3">
        <f>'Capital Structure'!CJ44</f>
        <v>0</v>
      </c>
      <c r="CJ42" s="3">
        <f>'Capital Structure'!CK44</f>
        <v>0</v>
      </c>
      <c r="CK42" s="3">
        <f>'Capital Structure'!CL44</f>
        <v>0</v>
      </c>
      <c r="CL42" s="3">
        <f>'Capital Structure'!CM44</f>
        <v>0</v>
      </c>
      <c r="CM42" s="3">
        <f>'Capital Structure'!CN44</f>
        <v>0</v>
      </c>
      <c r="CN42" s="3">
        <f>'Capital Structure'!CO44</f>
        <v>0</v>
      </c>
      <c r="CO42" s="3">
        <f>'Capital Structure'!CP44</f>
        <v>0</v>
      </c>
      <c r="CP42" s="3">
        <f>'Capital Structure'!CQ44</f>
        <v>0</v>
      </c>
    </row>
    <row r="43" spans="1:94">
      <c r="A43" s="77" t="s">
        <v>286</v>
      </c>
      <c r="D43" s="3">
        <f ca="1">D34+D42</f>
        <v>-41217761.666666664</v>
      </c>
      <c r="E43" s="3">
        <f t="shared" ref="E43:BP43" ca="1" si="13">E34+E42</f>
        <v>-35474339.338751391</v>
      </c>
      <c r="F43" s="3">
        <f t="shared" ca="1" si="13"/>
        <v>-27124713.810836121</v>
      </c>
      <c r="G43" s="3">
        <f t="shared" ca="1" si="13"/>
        <v>-15468712.666666666</v>
      </c>
      <c r="H43" s="3">
        <f t="shared" ca="1" si="13"/>
        <v>-20707200.983333334</v>
      </c>
      <c r="I43" s="3">
        <f t="shared" ca="1" si="13"/>
        <v>-25945689.300000001</v>
      </c>
      <c r="J43" s="3">
        <f t="shared" ca="1" si="13"/>
        <v>-28102544.889393941</v>
      </c>
      <c r="K43" s="3">
        <f t="shared" ca="1" si="13"/>
        <v>-30259400.47878788</v>
      </c>
      <c r="L43" s="3">
        <f t="shared" ca="1" si="13"/>
        <v>-30320435.441332363</v>
      </c>
      <c r="M43" s="3">
        <f t="shared" ca="1" si="13"/>
        <v>-30381470.403876849</v>
      </c>
      <c r="N43" s="3">
        <f t="shared" ca="1" si="13"/>
        <v>-31065469.002784971</v>
      </c>
      <c r="O43" s="3">
        <f t="shared" ca="1" si="13"/>
        <v>-27880763.200000003</v>
      </c>
      <c r="P43" s="3">
        <f t="shared" ca="1" si="13"/>
        <v>-4391006.0621212162</v>
      </c>
      <c r="Q43" s="166">
        <f t="shared" ca="1" si="13"/>
        <v>19098751.075757571</v>
      </c>
      <c r="R43" s="3">
        <f t="shared" ca="1" si="13"/>
        <v>42588508.213636354</v>
      </c>
      <c r="S43" s="3">
        <f t="shared" ca="1" si="13"/>
        <v>66078265.351515144</v>
      </c>
      <c r="T43" s="3">
        <f t="shared" ca="1" si="13"/>
        <v>93263128.398484841</v>
      </c>
      <c r="U43" s="3">
        <f t="shared" ca="1" si="13"/>
        <v>120447991.44545454</v>
      </c>
      <c r="V43" s="3">
        <f t="shared" ca="1" si="13"/>
        <v>143083595.17424241</v>
      </c>
      <c r="W43" s="3">
        <f t="shared" ca="1" si="13"/>
        <v>192441605.30303028</v>
      </c>
      <c r="X43" s="3">
        <f t="shared" ca="1" si="13"/>
        <v>240405167.7772727</v>
      </c>
      <c r="Y43" s="3">
        <f t="shared" ca="1" si="13"/>
        <v>313418707.45151514</v>
      </c>
      <c r="Z43" s="3">
        <f t="shared" ca="1" si="13"/>
        <v>386432247.12575758</v>
      </c>
      <c r="AA43" s="3">
        <f t="shared" ca="1" si="13"/>
        <v>456595786.80000001</v>
      </c>
      <c r="AB43" s="3">
        <f t="shared" ca="1" si="13"/>
        <v>526759326.47424245</v>
      </c>
      <c r="AC43" s="3">
        <f t="shared" ca="1" si="13"/>
        <v>594547869.9484849</v>
      </c>
      <c r="AD43" s="3">
        <f t="shared" ca="1" si="13"/>
        <v>662336413.42272735</v>
      </c>
      <c r="AE43" s="3">
        <f t="shared" ca="1" si="13"/>
        <v>730124956.8969698</v>
      </c>
      <c r="AF43" s="3">
        <f t="shared" ca="1" si="13"/>
        <v>809384594.689394</v>
      </c>
      <c r="AG43" s="3">
        <f t="shared" ca="1" si="13"/>
        <v>888644232.4818182</v>
      </c>
      <c r="AH43" s="3">
        <f t="shared" ca="1" si="13"/>
        <v>967218818.99242425</v>
      </c>
      <c r="AI43" s="3">
        <f t="shared" ca="1" si="13"/>
        <v>1045597021.3030303</v>
      </c>
      <c r="AJ43" s="3">
        <f t="shared" ca="1" si="13"/>
        <v>1121841871.340909</v>
      </c>
      <c r="AK43" s="3">
        <f t="shared" ca="1" si="13"/>
        <v>1198086721.3787878</v>
      </c>
      <c r="AL43" s="3">
        <f t="shared" ca="1" si="13"/>
        <v>1274331571.4166665</v>
      </c>
      <c r="AM43" s="3">
        <f t="shared" ca="1" si="13"/>
        <v>1350576421.4545453</v>
      </c>
      <c r="AN43" s="3">
        <f t="shared" ca="1" si="13"/>
        <v>1420401203.3106058</v>
      </c>
      <c r="AO43" s="3">
        <f t="shared" ca="1" si="13"/>
        <v>1490225985.1666663</v>
      </c>
      <c r="AP43" s="3">
        <f t="shared" ca="1" si="13"/>
        <v>1550292090.7499995</v>
      </c>
      <c r="AQ43" s="3">
        <f t="shared" ca="1" si="13"/>
        <v>1610358196.3333328</v>
      </c>
      <c r="AR43" s="3">
        <f t="shared" ca="1" si="13"/>
        <v>1692136451.5378783</v>
      </c>
      <c r="AS43" s="3">
        <f t="shared" ca="1" si="13"/>
        <v>1712661599.1035347</v>
      </c>
      <c r="AT43" s="3">
        <f t="shared" ca="1" si="13"/>
        <v>1733186751.0818069</v>
      </c>
      <c r="AU43" s="3">
        <f t="shared" ca="1" si="13"/>
        <v>1753711907.491081</v>
      </c>
      <c r="AV43" s="3">
        <f t="shared" ca="1" si="13"/>
        <v>1774237068.3498189</v>
      </c>
      <c r="AW43" s="3">
        <f t="shared" ca="1" si="13"/>
        <v>1794762233.6765606</v>
      </c>
      <c r="AX43" s="3">
        <f t="shared" ca="1" si="13"/>
        <v>1815287403.4899225</v>
      </c>
      <c r="AY43" s="3">
        <f t="shared" ca="1" si="13"/>
        <v>1835812577.808599</v>
      </c>
      <c r="AZ43" s="3">
        <f t="shared" ca="1" si="13"/>
        <v>1835813668.1134832</v>
      </c>
      <c r="BA43" s="3" t="e">
        <f t="shared" ca="1" si="13"/>
        <v>#DIV/0!</v>
      </c>
      <c r="BB43" s="3" t="e">
        <f t="shared" ca="1" si="13"/>
        <v>#DIV/0!</v>
      </c>
      <c r="BC43" s="3" t="e">
        <f t="shared" ca="1" si="13"/>
        <v>#DIV/0!</v>
      </c>
      <c r="BD43" s="3" t="e">
        <f t="shared" ca="1" si="13"/>
        <v>#DIV/0!</v>
      </c>
      <c r="BE43" s="3" t="e">
        <f t="shared" ca="1" si="13"/>
        <v>#DIV/0!</v>
      </c>
      <c r="BF43" s="3" t="e">
        <f t="shared" ca="1" si="13"/>
        <v>#DIV/0!</v>
      </c>
      <c r="BG43" s="3" t="e">
        <f t="shared" ca="1" si="13"/>
        <v>#DIV/0!</v>
      </c>
      <c r="BH43" s="3" t="e">
        <f t="shared" ca="1" si="13"/>
        <v>#DIV/0!</v>
      </c>
      <c r="BI43" s="3" t="e">
        <f t="shared" ca="1" si="13"/>
        <v>#DIV/0!</v>
      </c>
      <c r="BJ43" s="3" t="e">
        <f t="shared" ca="1" si="13"/>
        <v>#DIV/0!</v>
      </c>
      <c r="BK43" s="3" t="e">
        <f t="shared" ca="1" si="13"/>
        <v>#DIV/0!</v>
      </c>
      <c r="BL43" s="3" t="e">
        <f t="shared" ca="1" si="13"/>
        <v>#DIV/0!</v>
      </c>
      <c r="BM43" s="3" t="e">
        <f t="shared" ca="1" si="13"/>
        <v>#DIV/0!</v>
      </c>
      <c r="BN43" s="3" t="e">
        <f t="shared" ca="1" si="13"/>
        <v>#DIV/0!</v>
      </c>
      <c r="BO43" s="3" t="e">
        <f t="shared" ca="1" si="13"/>
        <v>#DIV/0!</v>
      </c>
      <c r="BP43" s="3" t="e">
        <f t="shared" ca="1" si="13"/>
        <v>#DIV/0!</v>
      </c>
      <c r="BQ43" s="3" t="e">
        <f t="shared" ref="BQ43:BV43" ca="1" si="14">BQ34+BQ42</f>
        <v>#DIV/0!</v>
      </c>
      <c r="BR43" s="3" t="e">
        <f t="shared" ca="1" si="14"/>
        <v>#DIV/0!</v>
      </c>
      <c r="BS43" s="3" t="e">
        <f t="shared" ca="1" si="14"/>
        <v>#DIV/0!</v>
      </c>
      <c r="BT43" s="3" t="e">
        <f t="shared" ca="1" si="14"/>
        <v>#DIV/0!</v>
      </c>
      <c r="BU43" s="3" t="e">
        <f t="shared" ca="1" si="14"/>
        <v>#DIV/0!</v>
      </c>
      <c r="BV43" s="3" t="e">
        <f t="shared" ca="1" si="14"/>
        <v>#DIV/0!</v>
      </c>
      <c r="BW43" s="3" t="e">
        <f ca="1">BW34+BW42</f>
        <v>#DIV/0!</v>
      </c>
      <c r="BX43" s="3" t="e">
        <f t="shared" ref="BX43:CP43" ca="1" si="15">BX34+BX42</f>
        <v>#DIV/0!</v>
      </c>
      <c r="BY43" s="3" t="e">
        <f t="shared" ca="1" si="15"/>
        <v>#DIV/0!</v>
      </c>
      <c r="BZ43" s="3" t="e">
        <f t="shared" ca="1" si="15"/>
        <v>#DIV/0!</v>
      </c>
      <c r="CA43" s="3" t="e">
        <f t="shared" ca="1" si="15"/>
        <v>#DIV/0!</v>
      </c>
      <c r="CB43" s="3" t="e">
        <f t="shared" ca="1" si="15"/>
        <v>#DIV/0!</v>
      </c>
      <c r="CC43" s="3" t="e">
        <f t="shared" ca="1" si="15"/>
        <v>#DIV/0!</v>
      </c>
      <c r="CD43" s="3" t="e">
        <f t="shared" ca="1" si="15"/>
        <v>#DIV/0!</v>
      </c>
      <c r="CE43" s="3" t="e">
        <f t="shared" ca="1" si="15"/>
        <v>#DIV/0!</v>
      </c>
      <c r="CF43" s="3" t="e">
        <f t="shared" ca="1" si="15"/>
        <v>#DIV/0!</v>
      </c>
      <c r="CG43" s="3" t="e">
        <f t="shared" ca="1" si="15"/>
        <v>#DIV/0!</v>
      </c>
      <c r="CH43" s="3" t="e">
        <f t="shared" ca="1" si="15"/>
        <v>#DIV/0!</v>
      </c>
      <c r="CI43" s="3" t="e">
        <f t="shared" ca="1" si="15"/>
        <v>#DIV/0!</v>
      </c>
      <c r="CJ43" s="3" t="e">
        <f t="shared" ca="1" si="15"/>
        <v>#DIV/0!</v>
      </c>
      <c r="CK43" s="3" t="e">
        <f t="shared" ca="1" si="15"/>
        <v>#DIV/0!</v>
      </c>
      <c r="CL43" s="3" t="e">
        <f t="shared" ca="1" si="15"/>
        <v>#DIV/0!</v>
      </c>
      <c r="CM43" s="3" t="e">
        <f t="shared" ca="1" si="15"/>
        <v>#DIV/0!</v>
      </c>
      <c r="CN43" s="3" t="e">
        <f t="shared" ca="1" si="15"/>
        <v>#DIV/0!</v>
      </c>
      <c r="CO43" s="3" t="e">
        <f t="shared" ca="1" si="15"/>
        <v>#DIV/0!</v>
      </c>
      <c r="CP43" s="3" t="e">
        <f t="shared" ca="1" si="15"/>
        <v>#DIV/0!</v>
      </c>
    </row>
    <row r="44" spans="1:94" ht="15">
      <c r="A44" s="78" t="s">
        <v>287</v>
      </c>
      <c r="C44" s="79">
        <f ca="1">ABS(SUMIF(D43:CF43,"&lt;0",D43:CF43)/COUNTIF(D43:CF43,"&lt;0"))</f>
        <v>26795346.711119335</v>
      </c>
    </row>
    <row r="46" spans="1:94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68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</row>
  </sheetData>
  <conditionalFormatting sqref="D3:CT3">
    <cfRule type="cellIs" dxfId="7" priority="1" operator="equal">
      <formula>$D$10</formula>
    </cfRule>
    <cfRule type="cellIs" dxfId="6" priority="2" operator="equal">
      <formula>$D$9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Sheet1</vt:lpstr>
      <vt:lpstr>Sheet2</vt:lpstr>
      <vt:lpstr>Capital Structure</vt:lpstr>
      <vt:lpstr>利润表-1</vt:lpstr>
      <vt:lpstr>利润表-2</vt:lpstr>
      <vt:lpstr>利润表</vt:lpstr>
      <vt:lpstr>现金流表-晤桥</vt:lpstr>
      <vt:lpstr>现金流表-复星</vt:lpstr>
      <vt:lpstr>Sheet3</vt:lpstr>
      <vt:lpstr>发展纲要报告</vt:lpstr>
      <vt:lpstr>利润表公式说明</vt:lpstr>
      <vt:lpstr>'Capital Structure'!Initial_Time</vt:lpstr>
    </vt:vector>
  </TitlesOfParts>
  <Company>4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12 3</dc:creator>
  <cp:lastModifiedBy>rong fenghe</cp:lastModifiedBy>
  <dcterms:created xsi:type="dcterms:W3CDTF">2017-02-08T07:59:21Z</dcterms:created>
  <dcterms:modified xsi:type="dcterms:W3CDTF">2020-09-24T10:04:04Z</dcterms:modified>
</cp:coreProperties>
</file>